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Vanessa\Documents\ANDREW\ANDREW\Documents\2024\q updates\"/>
    </mc:Choice>
  </mc:AlternateContent>
  <xr:revisionPtr revIDLastSave="0" documentId="8_{9AD118F9-9748-4B33-8F64-ED057D71BC35}" xr6:coauthVersionLast="47" xr6:coauthVersionMax="47" xr10:uidLastSave="{00000000-0000-0000-0000-000000000000}"/>
  <bookViews>
    <workbookView xWindow="-108" yWindow="-108" windowWidth="23256" windowHeight="12456" xr2:uid="{94A2ED21-D80A-47C7-AE2B-2A4DCE7B49C4}"/>
  </bookViews>
  <sheets>
    <sheet name="Chart1" sheetId="6" r:id="rId1"/>
    <sheet name="q calc" sheetId="1" r:id="rId2"/>
    <sheet name="Data" sheetId="2" r:id="rId3"/>
    <sheet name="B 103 to Q4 2023" sheetId="3" r:id="rId4"/>
    <sheet name="CAPE calculation" sheetId="4" r:id="rId5"/>
    <sheet name="Q &amp; CAPE for Chart" sheetId="5" r:id="rId6"/>
  </sheets>
  <externalReferences>
    <externalReference r:id="rId7"/>
    <externalReference r:id="rId8"/>
    <externalReference r:id="rId9"/>
  </externalReferences>
  <definedNames>
    <definedName name="_xlnm._FilterDatabase" localSheetId="1" hidden="1">'q calc'!$I$7:$O$502</definedName>
    <definedName name="_Regression_Int">1</definedName>
    <definedName name="CIQWBGuid" hidden="1">"d5c96f1c-0b8a-4f1d-9499-e87469d8b72c"</definedName>
    <definedName name="IQ_ADDIN" hidden="1">"AUTO"</definedName>
    <definedName name="IQ_CH">110000</definedName>
    <definedName name="IQ_CONV_RATE" hidden="1">"c2192"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43637.646724537</definedName>
    <definedName name="IQ_NTM">6000</definedName>
    <definedName name="IQ_OG_TOTAL_OIL_PRODUCTON" hidden="1">"c2059"</definedName>
    <definedName name="IQ_QTD" hidden="1">750000</definedName>
    <definedName name="IQ_SHAREOUTSTANDING" hidden="1">"c1347"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4">#REF!</definedName>
    <definedName name="_xlnm.Print_Area">Data!$A$1546:$M$1557</definedName>
    <definedName name="Print_Area_MI" localSheetId="4">#REF!</definedName>
    <definedName name="Print_Area_MI">Data!$A$1546:$M$1557</definedName>
    <definedName name="SPWS_WBID">"D59E1A16-371E-4D0F-A93D-481B765CD67C"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13" i="5" l="1"/>
  <c r="L513" i="5"/>
  <c r="J513" i="5"/>
  <c r="H513" i="5"/>
  <c r="I6" i="5"/>
  <c r="I7" i="5"/>
  <c r="I8" i="5"/>
  <c r="I9" i="5"/>
  <c r="I10" i="5"/>
  <c r="I11" i="5"/>
  <c r="I12" i="5"/>
  <c r="I13" i="5"/>
  <c r="J13" i="5" s="1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27" i="5"/>
  <c r="I28" i="5"/>
  <c r="I29" i="5"/>
  <c r="J29" i="5" s="1"/>
  <c r="I30" i="5"/>
  <c r="I31" i="5"/>
  <c r="I32" i="5"/>
  <c r="I33" i="5"/>
  <c r="I34" i="5"/>
  <c r="I35" i="5"/>
  <c r="I36" i="5"/>
  <c r="I37" i="5"/>
  <c r="J37" i="5" s="1"/>
  <c r="I38" i="5"/>
  <c r="I39" i="5"/>
  <c r="I40" i="5"/>
  <c r="I41" i="5"/>
  <c r="I42" i="5"/>
  <c r="I43" i="5"/>
  <c r="I44" i="5"/>
  <c r="I45" i="5"/>
  <c r="J45" i="5" s="1"/>
  <c r="I46" i="5"/>
  <c r="I47" i="5"/>
  <c r="I48" i="5"/>
  <c r="I49" i="5"/>
  <c r="I50" i="5"/>
  <c r="I51" i="5"/>
  <c r="I52" i="5"/>
  <c r="I53" i="5"/>
  <c r="J53" i="5" s="1"/>
  <c r="I54" i="5"/>
  <c r="I55" i="5"/>
  <c r="I56" i="5"/>
  <c r="I57" i="5"/>
  <c r="I58" i="5"/>
  <c r="I59" i="5"/>
  <c r="I60" i="5"/>
  <c r="I61" i="5"/>
  <c r="J61" i="5" s="1"/>
  <c r="I62" i="5"/>
  <c r="I63" i="5"/>
  <c r="I64" i="5"/>
  <c r="I65" i="5"/>
  <c r="I66" i="5"/>
  <c r="I67" i="5"/>
  <c r="I68" i="5"/>
  <c r="I69" i="5"/>
  <c r="J69" i="5" s="1"/>
  <c r="I70" i="5"/>
  <c r="I71" i="5"/>
  <c r="I72" i="5"/>
  <c r="I73" i="5"/>
  <c r="I74" i="5"/>
  <c r="I75" i="5"/>
  <c r="I76" i="5"/>
  <c r="I77" i="5"/>
  <c r="J77" i="5" s="1"/>
  <c r="I78" i="5"/>
  <c r="I79" i="5"/>
  <c r="I80" i="5"/>
  <c r="I81" i="5"/>
  <c r="I82" i="5"/>
  <c r="I83" i="5"/>
  <c r="I84" i="5"/>
  <c r="I85" i="5"/>
  <c r="J85" i="5" s="1"/>
  <c r="I86" i="5"/>
  <c r="I87" i="5"/>
  <c r="I88" i="5"/>
  <c r="I89" i="5"/>
  <c r="I90" i="5"/>
  <c r="I91" i="5"/>
  <c r="I92" i="5"/>
  <c r="I93" i="5"/>
  <c r="J93" i="5" s="1"/>
  <c r="I94" i="5"/>
  <c r="I95" i="5"/>
  <c r="I96" i="5"/>
  <c r="I97" i="5"/>
  <c r="I98" i="5"/>
  <c r="I99" i="5"/>
  <c r="I100" i="5"/>
  <c r="I101" i="5"/>
  <c r="J101" i="5" s="1"/>
  <c r="I102" i="5"/>
  <c r="I103" i="5"/>
  <c r="I104" i="5"/>
  <c r="I105" i="5"/>
  <c r="I106" i="5"/>
  <c r="I107" i="5"/>
  <c r="I108" i="5"/>
  <c r="I109" i="5"/>
  <c r="J109" i="5" s="1"/>
  <c r="I110" i="5"/>
  <c r="I111" i="5"/>
  <c r="I112" i="5"/>
  <c r="I113" i="5"/>
  <c r="I114" i="5"/>
  <c r="I115" i="5"/>
  <c r="I116" i="5"/>
  <c r="I117" i="5"/>
  <c r="J117" i="5" s="1"/>
  <c r="I118" i="5"/>
  <c r="I119" i="5"/>
  <c r="I120" i="5"/>
  <c r="I121" i="5"/>
  <c r="I122" i="5"/>
  <c r="I123" i="5"/>
  <c r="I124" i="5"/>
  <c r="I125" i="5"/>
  <c r="J125" i="5" s="1"/>
  <c r="I126" i="5"/>
  <c r="I127" i="5"/>
  <c r="I128" i="5"/>
  <c r="I129" i="5"/>
  <c r="I130" i="5"/>
  <c r="I131" i="5"/>
  <c r="I132" i="5"/>
  <c r="I133" i="5"/>
  <c r="J133" i="5" s="1"/>
  <c r="I134" i="5"/>
  <c r="I135" i="5"/>
  <c r="I136" i="5"/>
  <c r="I137" i="5"/>
  <c r="I138" i="5"/>
  <c r="I139" i="5"/>
  <c r="I140" i="5"/>
  <c r="I141" i="5"/>
  <c r="J141" i="5" s="1"/>
  <c r="I142" i="5"/>
  <c r="I143" i="5"/>
  <c r="I144" i="5"/>
  <c r="I145" i="5"/>
  <c r="I146" i="5"/>
  <c r="I147" i="5"/>
  <c r="I148" i="5"/>
  <c r="I149" i="5"/>
  <c r="J149" i="5" s="1"/>
  <c r="I150" i="5"/>
  <c r="I151" i="5"/>
  <c r="I152" i="5"/>
  <c r="I153" i="5"/>
  <c r="I154" i="5"/>
  <c r="I155" i="5"/>
  <c r="I156" i="5"/>
  <c r="I157" i="5"/>
  <c r="J157" i="5" s="1"/>
  <c r="I158" i="5"/>
  <c r="I159" i="5"/>
  <c r="I160" i="5"/>
  <c r="I161" i="5"/>
  <c r="I162" i="5"/>
  <c r="I163" i="5"/>
  <c r="I164" i="5"/>
  <c r="I165" i="5"/>
  <c r="J165" i="5" s="1"/>
  <c r="I166" i="5"/>
  <c r="I167" i="5"/>
  <c r="I168" i="5"/>
  <c r="I169" i="5"/>
  <c r="I170" i="5"/>
  <c r="I171" i="5"/>
  <c r="I172" i="5"/>
  <c r="I173" i="5"/>
  <c r="J173" i="5" s="1"/>
  <c r="I174" i="5"/>
  <c r="I175" i="5"/>
  <c r="I176" i="5"/>
  <c r="I177" i="5"/>
  <c r="I178" i="5"/>
  <c r="I179" i="5"/>
  <c r="I180" i="5"/>
  <c r="I181" i="5"/>
  <c r="J181" i="5" s="1"/>
  <c r="I182" i="5"/>
  <c r="I183" i="5"/>
  <c r="I184" i="5"/>
  <c r="I185" i="5"/>
  <c r="I186" i="5"/>
  <c r="I187" i="5"/>
  <c r="I188" i="5"/>
  <c r="I189" i="5"/>
  <c r="J189" i="5" s="1"/>
  <c r="I190" i="5"/>
  <c r="I191" i="5"/>
  <c r="I192" i="5"/>
  <c r="I193" i="5"/>
  <c r="I194" i="5"/>
  <c r="I195" i="5"/>
  <c r="I196" i="5"/>
  <c r="I197" i="5"/>
  <c r="J197" i="5" s="1"/>
  <c r="I198" i="5"/>
  <c r="I199" i="5"/>
  <c r="I200" i="5"/>
  <c r="I201" i="5"/>
  <c r="I202" i="5"/>
  <c r="I203" i="5"/>
  <c r="I204" i="5"/>
  <c r="I205" i="5"/>
  <c r="J205" i="5" s="1"/>
  <c r="I206" i="5"/>
  <c r="I207" i="5"/>
  <c r="I208" i="5"/>
  <c r="I209" i="5"/>
  <c r="I210" i="5"/>
  <c r="I211" i="5"/>
  <c r="I212" i="5"/>
  <c r="I213" i="5"/>
  <c r="J213" i="5" s="1"/>
  <c r="I214" i="5"/>
  <c r="I215" i="5"/>
  <c r="I216" i="5"/>
  <c r="I217" i="5"/>
  <c r="I218" i="5"/>
  <c r="I219" i="5"/>
  <c r="I220" i="5"/>
  <c r="I221" i="5"/>
  <c r="J221" i="5" s="1"/>
  <c r="I222" i="5"/>
  <c r="I223" i="5"/>
  <c r="I224" i="5"/>
  <c r="I225" i="5"/>
  <c r="I226" i="5"/>
  <c r="I227" i="5"/>
  <c r="I228" i="5"/>
  <c r="I229" i="5"/>
  <c r="J229" i="5" s="1"/>
  <c r="I230" i="5"/>
  <c r="I231" i="5"/>
  <c r="I232" i="5"/>
  <c r="I233" i="5"/>
  <c r="I234" i="5"/>
  <c r="I235" i="5"/>
  <c r="I236" i="5"/>
  <c r="I237" i="5"/>
  <c r="J237" i="5" s="1"/>
  <c r="I238" i="5"/>
  <c r="I239" i="5"/>
  <c r="I240" i="5"/>
  <c r="I241" i="5"/>
  <c r="I242" i="5"/>
  <c r="I243" i="5"/>
  <c r="I244" i="5"/>
  <c r="I245" i="5"/>
  <c r="J245" i="5" s="1"/>
  <c r="I246" i="5"/>
  <c r="I247" i="5"/>
  <c r="I248" i="5"/>
  <c r="I249" i="5"/>
  <c r="I250" i="5"/>
  <c r="I251" i="5"/>
  <c r="I252" i="5"/>
  <c r="I253" i="5"/>
  <c r="J253" i="5" s="1"/>
  <c r="I254" i="5"/>
  <c r="I255" i="5"/>
  <c r="J255" i="5" s="1"/>
  <c r="I256" i="5"/>
  <c r="I257" i="5"/>
  <c r="I258" i="5"/>
  <c r="I259" i="5"/>
  <c r="I260" i="5"/>
  <c r="I261" i="5"/>
  <c r="J261" i="5" s="1"/>
  <c r="I262" i="5"/>
  <c r="I263" i="5"/>
  <c r="J263" i="5" s="1"/>
  <c r="I264" i="5"/>
  <c r="I265" i="5"/>
  <c r="I266" i="5"/>
  <c r="I267" i="5"/>
  <c r="I268" i="5"/>
  <c r="I269" i="5"/>
  <c r="J269" i="5" s="1"/>
  <c r="I270" i="5"/>
  <c r="I271" i="5"/>
  <c r="J271" i="5" s="1"/>
  <c r="I272" i="5"/>
  <c r="I273" i="5"/>
  <c r="I274" i="5"/>
  <c r="I275" i="5"/>
  <c r="I276" i="5"/>
  <c r="I277" i="5"/>
  <c r="J277" i="5" s="1"/>
  <c r="I278" i="5"/>
  <c r="I279" i="5"/>
  <c r="J279" i="5" s="1"/>
  <c r="I280" i="5"/>
  <c r="I281" i="5"/>
  <c r="I282" i="5"/>
  <c r="I283" i="5"/>
  <c r="I284" i="5"/>
  <c r="I285" i="5"/>
  <c r="J285" i="5" s="1"/>
  <c r="I286" i="5"/>
  <c r="I287" i="5"/>
  <c r="J287" i="5" s="1"/>
  <c r="I288" i="5"/>
  <c r="I289" i="5"/>
  <c r="I290" i="5"/>
  <c r="I291" i="5"/>
  <c r="I292" i="5"/>
  <c r="I293" i="5"/>
  <c r="J293" i="5" s="1"/>
  <c r="I294" i="5"/>
  <c r="I295" i="5"/>
  <c r="J295" i="5" s="1"/>
  <c r="I296" i="5"/>
  <c r="I297" i="5"/>
  <c r="I298" i="5"/>
  <c r="I299" i="5"/>
  <c r="I300" i="5"/>
  <c r="I301" i="5"/>
  <c r="J301" i="5" s="1"/>
  <c r="I302" i="5"/>
  <c r="I303" i="5"/>
  <c r="J303" i="5" s="1"/>
  <c r="I304" i="5"/>
  <c r="I305" i="5"/>
  <c r="I306" i="5"/>
  <c r="I307" i="5"/>
  <c r="I308" i="5"/>
  <c r="I309" i="5"/>
  <c r="J309" i="5" s="1"/>
  <c r="I310" i="5"/>
  <c r="I311" i="5"/>
  <c r="J311" i="5" s="1"/>
  <c r="I312" i="5"/>
  <c r="I313" i="5"/>
  <c r="I314" i="5"/>
  <c r="I315" i="5"/>
  <c r="I316" i="5"/>
  <c r="I317" i="5"/>
  <c r="J317" i="5" s="1"/>
  <c r="I318" i="5"/>
  <c r="I319" i="5"/>
  <c r="J319" i="5" s="1"/>
  <c r="I320" i="5"/>
  <c r="I321" i="5"/>
  <c r="I322" i="5"/>
  <c r="I323" i="5"/>
  <c r="I324" i="5"/>
  <c r="I325" i="5"/>
  <c r="J325" i="5" s="1"/>
  <c r="I326" i="5"/>
  <c r="I327" i="5"/>
  <c r="J327" i="5" s="1"/>
  <c r="I328" i="5"/>
  <c r="I329" i="5"/>
  <c r="I330" i="5"/>
  <c r="I331" i="5"/>
  <c r="I332" i="5"/>
  <c r="I333" i="5"/>
  <c r="J333" i="5" s="1"/>
  <c r="I334" i="5"/>
  <c r="I335" i="5"/>
  <c r="J335" i="5" s="1"/>
  <c r="I336" i="5"/>
  <c r="I337" i="5"/>
  <c r="I338" i="5"/>
  <c r="I339" i="5"/>
  <c r="I340" i="5"/>
  <c r="I341" i="5"/>
  <c r="J341" i="5" s="1"/>
  <c r="I342" i="5"/>
  <c r="I343" i="5"/>
  <c r="J343" i="5" s="1"/>
  <c r="I344" i="5"/>
  <c r="I345" i="5"/>
  <c r="I346" i="5"/>
  <c r="I347" i="5"/>
  <c r="I348" i="5"/>
  <c r="I349" i="5"/>
  <c r="J349" i="5" s="1"/>
  <c r="I350" i="5"/>
  <c r="I351" i="5"/>
  <c r="J351" i="5" s="1"/>
  <c r="I352" i="5"/>
  <c r="I353" i="5"/>
  <c r="I354" i="5"/>
  <c r="I355" i="5"/>
  <c r="I356" i="5"/>
  <c r="I357" i="5"/>
  <c r="J357" i="5" s="1"/>
  <c r="I358" i="5"/>
  <c r="I359" i="5"/>
  <c r="J359" i="5" s="1"/>
  <c r="I360" i="5"/>
  <c r="I361" i="5"/>
  <c r="I362" i="5"/>
  <c r="I363" i="5"/>
  <c r="I364" i="5"/>
  <c r="I365" i="5"/>
  <c r="J365" i="5" s="1"/>
  <c r="I366" i="5"/>
  <c r="I367" i="5"/>
  <c r="J367" i="5" s="1"/>
  <c r="I368" i="5"/>
  <c r="I369" i="5"/>
  <c r="I370" i="5"/>
  <c r="I371" i="5"/>
  <c r="I372" i="5"/>
  <c r="I373" i="5"/>
  <c r="J373" i="5" s="1"/>
  <c r="I374" i="5"/>
  <c r="I375" i="5"/>
  <c r="J375" i="5" s="1"/>
  <c r="I376" i="5"/>
  <c r="I377" i="5"/>
  <c r="I378" i="5"/>
  <c r="I379" i="5"/>
  <c r="I380" i="5"/>
  <c r="I381" i="5"/>
  <c r="J381" i="5" s="1"/>
  <c r="I382" i="5"/>
  <c r="I383" i="5"/>
  <c r="J383" i="5" s="1"/>
  <c r="I384" i="5"/>
  <c r="I385" i="5"/>
  <c r="I386" i="5"/>
  <c r="I387" i="5"/>
  <c r="I388" i="5"/>
  <c r="I389" i="5"/>
  <c r="J389" i="5" s="1"/>
  <c r="I390" i="5"/>
  <c r="I391" i="5"/>
  <c r="J391" i="5" s="1"/>
  <c r="I392" i="5"/>
  <c r="I393" i="5"/>
  <c r="I394" i="5"/>
  <c r="I395" i="5"/>
  <c r="I396" i="5"/>
  <c r="I397" i="5"/>
  <c r="J397" i="5" s="1"/>
  <c r="I398" i="5"/>
  <c r="I399" i="5"/>
  <c r="J399" i="5" s="1"/>
  <c r="I400" i="5"/>
  <c r="I401" i="5"/>
  <c r="I402" i="5"/>
  <c r="I403" i="5"/>
  <c r="I404" i="5"/>
  <c r="I405" i="5"/>
  <c r="J405" i="5" s="1"/>
  <c r="I406" i="5"/>
  <c r="I407" i="5"/>
  <c r="J407" i="5" s="1"/>
  <c r="I408" i="5"/>
  <c r="I409" i="5"/>
  <c r="I410" i="5"/>
  <c r="I411" i="5"/>
  <c r="I412" i="5"/>
  <c r="I413" i="5"/>
  <c r="J413" i="5" s="1"/>
  <c r="I414" i="5"/>
  <c r="I415" i="5"/>
  <c r="J415" i="5" s="1"/>
  <c r="I416" i="5"/>
  <c r="I417" i="5"/>
  <c r="I418" i="5"/>
  <c r="I419" i="5"/>
  <c r="I420" i="5"/>
  <c r="I421" i="5"/>
  <c r="J421" i="5" s="1"/>
  <c r="I422" i="5"/>
  <c r="I423" i="5"/>
  <c r="J423" i="5" s="1"/>
  <c r="I424" i="5"/>
  <c r="I425" i="5"/>
  <c r="I426" i="5"/>
  <c r="I427" i="5"/>
  <c r="I428" i="5"/>
  <c r="I429" i="5"/>
  <c r="J429" i="5" s="1"/>
  <c r="I430" i="5"/>
  <c r="I431" i="5"/>
  <c r="J431" i="5" s="1"/>
  <c r="I432" i="5"/>
  <c r="I433" i="5"/>
  <c r="I434" i="5"/>
  <c r="I435" i="5"/>
  <c r="I436" i="5"/>
  <c r="I437" i="5"/>
  <c r="J437" i="5" s="1"/>
  <c r="I438" i="5"/>
  <c r="I439" i="5"/>
  <c r="J439" i="5" s="1"/>
  <c r="I440" i="5"/>
  <c r="I441" i="5"/>
  <c r="I442" i="5"/>
  <c r="I443" i="5"/>
  <c r="I444" i="5"/>
  <c r="I445" i="5"/>
  <c r="J445" i="5" s="1"/>
  <c r="I446" i="5"/>
  <c r="I447" i="5"/>
  <c r="J447" i="5" s="1"/>
  <c r="I448" i="5"/>
  <c r="I449" i="5"/>
  <c r="I450" i="5"/>
  <c r="I451" i="5"/>
  <c r="I452" i="5"/>
  <c r="I453" i="5"/>
  <c r="J453" i="5" s="1"/>
  <c r="I454" i="5"/>
  <c r="I455" i="5"/>
  <c r="J455" i="5" s="1"/>
  <c r="I456" i="5"/>
  <c r="I457" i="5"/>
  <c r="I458" i="5"/>
  <c r="I459" i="5"/>
  <c r="I460" i="5"/>
  <c r="I461" i="5"/>
  <c r="J461" i="5" s="1"/>
  <c r="I462" i="5"/>
  <c r="I463" i="5"/>
  <c r="J463" i="5" s="1"/>
  <c r="I464" i="5"/>
  <c r="I465" i="5"/>
  <c r="I466" i="5"/>
  <c r="I467" i="5"/>
  <c r="I468" i="5"/>
  <c r="I469" i="5"/>
  <c r="J469" i="5" s="1"/>
  <c r="I470" i="5"/>
  <c r="I471" i="5"/>
  <c r="J471" i="5" s="1"/>
  <c r="I472" i="5"/>
  <c r="I473" i="5"/>
  <c r="I474" i="5"/>
  <c r="I475" i="5"/>
  <c r="I476" i="5"/>
  <c r="I477" i="5"/>
  <c r="J477" i="5" s="1"/>
  <c r="I478" i="5"/>
  <c r="I479" i="5"/>
  <c r="J479" i="5" s="1"/>
  <c r="I480" i="5"/>
  <c r="I481" i="5"/>
  <c r="I482" i="5"/>
  <c r="I483" i="5"/>
  <c r="I484" i="5"/>
  <c r="I485" i="5"/>
  <c r="J485" i="5" s="1"/>
  <c r="I486" i="5"/>
  <c r="I487" i="5"/>
  <c r="J487" i="5" s="1"/>
  <c r="I488" i="5"/>
  <c r="I489" i="5"/>
  <c r="I490" i="5"/>
  <c r="I491" i="5"/>
  <c r="I492" i="5"/>
  <c r="I493" i="5"/>
  <c r="J493" i="5" s="1"/>
  <c r="I494" i="5"/>
  <c r="I495" i="5"/>
  <c r="J495" i="5" s="1"/>
  <c r="I496" i="5"/>
  <c r="I497" i="5"/>
  <c r="I498" i="5"/>
  <c r="I499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G501" i="5"/>
  <c r="F506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H510" i="5" s="1"/>
  <c r="E500" i="5"/>
  <c r="E501" i="5"/>
  <c r="L512" i="5"/>
  <c r="J512" i="5"/>
  <c r="L511" i="5"/>
  <c r="J511" i="5"/>
  <c r="H511" i="5"/>
  <c r="L510" i="5"/>
  <c r="J510" i="5"/>
  <c r="G510" i="5"/>
  <c r="M509" i="5"/>
  <c r="L509" i="5"/>
  <c r="H512" i="5"/>
  <c r="J498" i="5"/>
  <c r="J497" i="5"/>
  <c r="J496" i="5"/>
  <c r="J494" i="5"/>
  <c r="J492" i="5"/>
  <c r="J491" i="5"/>
  <c r="J490" i="5"/>
  <c r="J489" i="5"/>
  <c r="J488" i="5"/>
  <c r="J486" i="5"/>
  <c r="J484" i="5"/>
  <c r="J483" i="5"/>
  <c r="J482" i="5"/>
  <c r="J481" i="5"/>
  <c r="J480" i="5"/>
  <c r="J478" i="5"/>
  <c r="J476" i="5"/>
  <c r="J475" i="5"/>
  <c r="J474" i="5"/>
  <c r="J473" i="5"/>
  <c r="J472" i="5"/>
  <c r="J470" i="5"/>
  <c r="J468" i="5"/>
  <c r="J467" i="5"/>
  <c r="J466" i="5"/>
  <c r="J465" i="5"/>
  <c r="J464" i="5"/>
  <c r="J462" i="5"/>
  <c r="J460" i="5"/>
  <c r="J459" i="5"/>
  <c r="J458" i="5"/>
  <c r="J457" i="5"/>
  <c r="J456" i="5"/>
  <c r="J454" i="5"/>
  <c r="J452" i="5"/>
  <c r="J451" i="5"/>
  <c r="J450" i="5"/>
  <c r="J449" i="5"/>
  <c r="J448" i="5"/>
  <c r="J446" i="5"/>
  <c r="J444" i="5"/>
  <c r="J443" i="5"/>
  <c r="J442" i="5"/>
  <c r="J441" i="5"/>
  <c r="J440" i="5"/>
  <c r="J438" i="5"/>
  <c r="J436" i="5"/>
  <c r="J435" i="5"/>
  <c r="J434" i="5"/>
  <c r="J433" i="5"/>
  <c r="J432" i="5"/>
  <c r="J430" i="5"/>
  <c r="J428" i="5"/>
  <c r="J427" i="5"/>
  <c r="J426" i="5"/>
  <c r="J425" i="5"/>
  <c r="J424" i="5"/>
  <c r="J422" i="5"/>
  <c r="J420" i="5"/>
  <c r="J419" i="5"/>
  <c r="J418" i="5"/>
  <c r="J417" i="5"/>
  <c r="J416" i="5"/>
  <c r="J414" i="5"/>
  <c r="J412" i="5"/>
  <c r="J411" i="5"/>
  <c r="J410" i="5"/>
  <c r="J409" i="5"/>
  <c r="J408" i="5"/>
  <c r="J406" i="5"/>
  <c r="J404" i="5"/>
  <c r="J403" i="5"/>
  <c r="J402" i="5"/>
  <c r="J401" i="5"/>
  <c r="J400" i="5"/>
  <c r="J398" i="5"/>
  <c r="J396" i="5"/>
  <c r="J395" i="5"/>
  <c r="J394" i="5"/>
  <c r="J393" i="5"/>
  <c r="J392" i="5"/>
  <c r="J390" i="5"/>
  <c r="J388" i="5"/>
  <c r="J387" i="5"/>
  <c r="J386" i="5"/>
  <c r="J385" i="5"/>
  <c r="J384" i="5"/>
  <c r="J382" i="5"/>
  <c r="J380" i="5"/>
  <c r="J379" i="5"/>
  <c r="J378" i="5"/>
  <c r="J377" i="5"/>
  <c r="J376" i="5"/>
  <c r="J374" i="5"/>
  <c r="J372" i="5"/>
  <c r="J371" i="5"/>
  <c r="J370" i="5"/>
  <c r="J369" i="5"/>
  <c r="J368" i="5"/>
  <c r="J366" i="5"/>
  <c r="J364" i="5"/>
  <c r="J363" i="5"/>
  <c r="J362" i="5"/>
  <c r="J361" i="5"/>
  <c r="J360" i="5"/>
  <c r="J358" i="5"/>
  <c r="J356" i="5"/>
  <c r="J355" i="5"/>
  <c r="J354" i="5"/>
  <c r="J353" i="5"/>
  <c r="J352" i="5"/>
  <c r="J350" i="5"/>
  <c r="J348" i="5"/>
  <c r="J347" i="5"/>
  <c r="J346" i="5"/>
  <c r="J345" i="5"/>
  <c r="J344" i="5"/>
  <c r="J342" i="5"/>
  <c r="J340" i="5"/>
  <c r="J339" i="5"/>
  <c r="J338" i="5"/>
  <c r="J337" i="5"/>
  <c r="J336" i="5"/>
  <c r="J334" i="5"/>
  <c r="J332" i="5"/>
  <c r="J331" i="5"/>
  <c r="J330" i="5"/>
  <c r="J329" i="5"/>
  <c r="J328" i="5"/>
  <c r="J326" i="5"/>
  <c r="J324" i="5"/>
  <c r="J323" i="5"/>
  <c r="J322" i="5"/>
  <c r="J321" i="5"/>
  <c r="J320" i="5"/>
  <c r="J318" i="5"/>
  <c r="J316" i="5"/>
  <c r="J315" i="5"/>
  <c r="J314" i="5"/>
  <c r="J313" i="5"/>
  <c r="J312" i="5"/>
  <c r="J310" i="5"/>
  <c r="J308" i="5"/>
  <c r="J307" i="5"/>
  <c r="J306" i="5"/>
  <c r="J305" i="5"/>
  <c r="J304" i="5"/>
  <c r="J302" i="5"/>
  <c r="J300" i="5"/>
  <c r="J299" i="5"/>
  <c r="J298" i="5"/>
  <c r="J297" i="5"/>
  <c r="J296" i="5"/>
  <c r="J294" i="5"/>
  <c r="J292" i="5"/>
  <c r="J291" i="5"/>
  <c r="J290" i="5"/>
  <c r="J289" i="5"/>
  <c r="J288" i="5"/>
  <c r="J286" i="5"/>
  <c r="J284" i="5"/>
  <c r="J283" i="5"/>
  <c r="J282" i="5"/>
  <c r="J281" i="5"/>
  <c r="J280" i="5"/>
  <c r="J278" i="5"/>
  <c r="J276" i="5"/>
  <c r="J275" i="5"/>
  <c r="J274" i="5"/>
  <c r="J273" i="5"/>
  <c r="J272" i="5"/>
  <c r="J270" i="5"/>
  <c r="J268" i="5"/>
  <c r="J267" i="5"/>
  <c r="J266" i="5"/>
  <c r="J265" i="5"/>
  <c r="J264" i="5"/>
  <c r="J262" i="5"/>
  <c r="J260" i="5"/>
  <c r="J259" i="5"/>
  <c r="J258" i="5"/>
  <c r="J257" i="5"/>
  <c r="J256" i="5"/>
  <c r="J254" i="5"/>
  <c r="J252" i="5"/>
  <c r="J251" i="5"/>
  <c r="J250" i="5"/>
  <c r="J249" i="5"/>
  <c r="J248" i="5"/>
  <c r="J247" i="5"/>
  <c r="J246" i="5"/>
  <c r="J244" i="5"/>
  <c r="J243" i="5"/>
  <c r="J242" i="5"/>
  <c r="J241" i="5"/>
  <c r="J240" i="5"/>
  <c r="J239" i="5"/>
  <c r="J238" i="5"/>
  <c r="J236" i="5"/>
  <c r="J235" i="5"/>
  <c r="J234" i="5"/>
  <c r="J233" i="5"/>
  <c r="J232" i="5"/>
  <c r="J231" i="5"/>
  <c r="J230" i="5"/>
  <c r="J228" i="5"/>
  <c r="J227" i="5"/>
  <c r="J226" i="5"/>
  <c r="J225" i="5"/>
  <c r="J224" i="5"/>
  <c r="J223" i="5"/>
  <c r="J222" i="5"/>
  <c r="J220" i="5"/>
  <c r="J219" i="5"/>
  <c r="J218" i="5"/>
  <c r="C218" i="5"/>
  <c r="C222" i="5" s="1"/>
  <c r="C226" i="5" s="1"/>
  <c r="C230" i="5" s="1"/>
  <c r="C234" i="5" s="1"/>
  <c r="C238" i="5" s="1"/>
  <c r="C242" i="5" s="1"/>
  <c r="C246" i="5" s="1"/>
  <c r="C250" i="5" s="1"/>
  <c r="C254" i="5" s="1"/>
  <c r="C258" i="5" s="1"/>
  <c r="C262" i="5" s="1"/>
  <c r="C266" i="5" s="1"/>
  <c r="C270" i="5" s="1"/>
  <c r="C274" i="5" s="1"/>
  <c r="C278" i="5" s="1"/>
  <c r="C282" i="5" s="1"/>
  <c r="C286" i="5" s="1"/>
  <c r="C290" i="5" s="1"/>
  <c r="C294" i="5" s="1"/>
  <c r="C298" i="5" s="1"/>
  <c r="C302" i="5" s="1"/>
  <c r="C306" i="5" s="1"/>
  <c r="C310" i="5" s="1"/>
  <c r="C314" i="5" s="1"/>
  <c r="C318" i="5" s="1"/>
  <c r="C322" i="5" s="1"/>
  <c r="C326" i="5" s="1"/>
  <c r="C330" i="5" s="1"/>
  <c r="C334" i="5" s="1"/>
  <c r="C338" i="5" s="1"/>
  <c r="C342" i="5" s="1"/>
  <c r="C346" i="5" s="1"/>
  <c r="C350" i="5" s="1"/>
  <c r="C354" i="5" s="1"/>
  <c r="C358" i="5" s="1"/>
  <c r="C362" i="5" s="1"/>
  <c r="C366" i="5" s="1"/>
  <c r="C370" i="5" s="1"/>
  <c r="C374" i="5" s="1"/>
  <c r="C378" i="5" s="1"/>
  <c r="C382" i="5" s="1"/>
  <c r="C386" i="5" s="1"/>
  <c r="C390" i="5" s="1"/>
  <c r="C394" i="5" s="1"/>
  <c r="C398" i="5" s="1"/>
  <c r="C402" i="5" s="1"/>
  <c r="C406" i="5" s="1"/>
  <c r="C410" i="5" s="1"/>
  <c r="C414" i="5" s="1"/>
  <c r="C418" i="5" s="1"/>
  <c r="C422" i="5" s="1"/>
  <c r="C426" i="5" s="1"/>
  <c r="C430" i="5" s="1"/>
  <c r="C434" i="5" s="1"/>
  <c r="C438" i="5" s="1"/>
  <c r="C442" i="5" s="1"/>
  <c r="C446" i="5" s="1"/>
  <c r="C450" i="5" s="1"/>
  <c r="C454" i="5" s="1"/>
  <c r="C458" i="5" s="1"/>
  <c r="C462" i="5" s="1"/>
  <c r="C466" i="5" s="1"/>
  <c r="C470" i="5" s="1"/>
  <c r="C474" i="5" s="1"/>
  <c r="C478" i="5" s="1"/>
  <c r="C482" i="5" s="1"/>
  <c r="C486" i="5" s="1"/>
  <c r="C490" i="5" s="1"/>
  <c r="C494" i="5" s="1"/>
  <c r="J217" i="5"/>
  <c r="J216" i="5"/>
  <c r="J215" i="5"/>
  <c r="J214" i="5"/>
  <c r="J212" i="5"/>
  <c r="J211" i="5"/>
  <c r="J210" i="5"/>
  <c r="J209" i="5"/>
  <c r="J208" i="5"/>
  <c r="J207" i="5"/>
  <c r="J206" i="5"/>
  <c r="J204" i="5"/>
  <c r="J203" i="5"/>
  <c r="J202" i="5"/>
  <c r="J201" i="5"/>
  <c r="J200" i="5"/>
  <c r="J199" i="5"/>
  <c r="J198" i="5"/>
  <c r="J196" i="5"/>
  <c r="J195" i="5"/>
  <c r="J194" i="5"/>
  <c r="J193" i="5"/>
  <c r="J192" i="5"/>
  <c r="J191" i="5"/>
  <c r="J190" i="5"/>
  <c r="J188" i="5"/>
  <c r="J187" i="5"/>
  <c r="J186" i="5"/>
  <c r="J185" i="5"/>
  <c r="J184" i="5"/>
  <c r="J183" i="5"/>
  <c r="J182" i="5"/>
  <c r="J180" i="5"/>
  <c r="J179" i="5"/>
  <c r="J178" i="5"/>
  <c r="J177" i="5"/>
  <c r="J176" i="5"/>
  <c r="J175" i="5"/>
  <c r="J174" i="5"/>
  <c r="J172" i="5"/>
  <c r="J171" i="5"/>
  <c r="J170" i="5"/>
  <c r="J169" i="5"/>
  <c r="J168" i="5"/>
  <c r="J167" i="5"/>
  <c r="J166" i="5"/>
  <c r="J164" i="5"/>
  <c r="J163" i="5"/>
  <c r="J162" i="5"/>
  <c r="J161" i="5"/>
  <c r="J160" i="5"/>
  <c r="J159" i="5"/>
  <c r="J158" i="5"/>
  <c r="J156" i="5"/>
  <c r="J155" i="5"/>
  <c r="J154" i="5"/>
  <c r="J153" i="5"/>
  <c r="J152" i="5"/>
  <c r="J151" i="5"/>
  <c r="J150" i="5"/>
  <c r="J148" i="5"/>
  <c r="J147" i="5"/>
  <c r="J146" i="5"/>
  <c r="J145" i="5"/>
  <c r="J144" i="5"/>
  <c r="J143" i="5"/>
  <c r="J142" i="5"/>
  <c r="J140" i="5"/>
  <c r="J139" i="5"/>
  <c r="J138" i="5"/>
  <c r="J137" i="5"/>
  <c r="J136" i="5"/>
  <c r="J135" i="5"/>
  <c r="J134" i="5"/>
  <c r="J132" i="5"/>
  <c r="J131" i="5"/>
  <c r="J130" i="5"/>
  <c r="J129" i="5"/>
  <c r="J128" i="5"/>
  <c r="J127" i="5"/>
  <c r="J126" i="5"/>
  <c r="J124" i="5"/>
  <c r="J123" i="5"/>
  <c r="J122" i="5"/>
  <c r="J121" i="5"/>
  <c r="J120" i="5"/>
  <c r="J119" i="5"/>
  <c r="J118" i="5"/>
  <c r="J116" i="5"/>
  <c r="J115" i="5"/>
  <c r="J114" i="5"/>
  <c r="J113" i="5"/>
  <c r="J112" i="5"/>
  <c r="J111" i="5"/>
  <c r="J110" i="5"/>
  <c r="J108" i="5"/>
  <c r="J107" i="5"/>
  <c r="J106" i="5"/>
  <c r="J105" i="5"/>
  <c r="J104" i="5"/>
  <c r="J103" i="5"/>
  <c r="J102" i="5"/>
  <c r="J100" i="5"/>
  <c r="J99" i="5"/>
  <c r="J98" i="5"/>
  <c r="J97" i="5"/>
  <c r="J96" i="5"/>
  <c r="J95" i="5"/>
  <c r="J94" i="5"/>
  <c r="J92" i="5"/>
  <c r="J91" i="5"/>
  <c r="J90" i="5"/>
  <c r="J89" i="5"/>
  <c r="J88" i="5"/>
  <c r="J87" i="5"/>
  <c r="J86" i="5"/>
  <c r="J84" i="5"/>
  <c r="J83" i="5"/>
  <c r="J82" i="5"/>
  <c r="J81" i="5"/>
  <c r="J80" i="5"/>
  <c r="J79" i="5"/>
  <c r="J78" i="5"/>
  <c r="J76" i="5"/>
  <c r="J75" i="5"/>
  <c r="J74" i="5"/>
  <c r="J73" i="5"/>
  <c r="J72" i="5"/>
  <c r="J71" i="5"/>
  <c r="J70" i="5"/>
  <c r="J68" i="5"/>
  <c r="J67" i="5"/>
  <c r="J66" i="5"/>
  <c r="J65" i="5"/>
  <c r="J64" i="5"/>
  <c r="J63" i="5"/>
  <c r="J62" i="5"/>
  <c r="J60" i="5"/>
  <c r="J59" i="5"/>
  <c r="J58" i="5"/>
  <c r="J57" i="5"/>
  <c r="J56" i="5"/>
  <c r="J55" i="5"/>
  <c r="J54" i="5"/>
  <c r="J52" i="5"/>
  <c r="J51" i="5"/>
  <c r="J50" i="5"/>
  <c r="J49" i="5"/>
  <c r="J48" i="5"/>
  <c r="J47" i="5"/>
  <c r="J46" i="5"/>
  <c r="J44" i="5"/>
  <c r="J43" i="5"/>
  <c r="J42" i="5"/>
  <c r="J41" i="5"/>
  <c r="J40" i="5"/>
  <c r="J39" i="5"/>
  <c r="J38" i="5"/>
  <c r="J36" i="5"/>
  <c r="J35" i="5"/>
  <c r="J34" i="5"/>
  <c r="J33" i="5"/>
  <c r="J32" i="5"/>
  <c r="J31" i="5"/>
  <c r="J30" i="5"/>
  <c r="J28" i="5"/>
  <c r="J27" i="5"/>
  <c r="J26" i="5"/>
  <c r="J25" i="5"/>
  <c r="J24" i="5"/>
  <c r="J23" i="5"/>
  <c r="J22" i="5"/>
  <c r="J20" i="5"/>
  <c r="J19" i="5"/>
  <c r="J18" i="5"/>
  <c r="J17" i="5"/>
  <c r="J16" i="5"/>
  <c r="J15" i="5"/>
  <c r="J14" i="5"/>
  <c r="J12" i="5"/>
  <c r="J11" i="5"/>
  <c r="J10" i="5"/>
  <c r="J9" i="5"/>
  <c r="J8" i="5"/>
  <c r="J7" i="5"/>
  <c r="J6" i="5"/>
  <c r="F11" i="4"/>
  <c r="G11" i="4"/>
  <c r="F12" i="4"/>
  <c r="G12" i="4"/>
  <c r="F13" i="4"/>
  <c r="G13" i="4"/>
  <c r="F14" i="4"/>
  <c r="G14" i="4"/>
  <c r="F15" i="4"/>
  <c r="G15" i="4"/>
  <c r="F16" i="4"/>
  <c r="G16" i="4"/>
  <c r="F17" i="4"/>
  <c r="G17" i="4"/>
  <c r="F18" i="4"/>
  <c r="G18" i="4"/>
  <c r="F19" i="4"/>
  <c r="G19" i="4"/>
  <c r="F20" i="4"/>
  <c r="G20" i="4"/>
  <c r="F21" i="4"/>
  <c r="G21" i="4"/>
  <c r="F22" i="4"/>
  <c r="G22" i="4"/>
  <c r="F23" i="4"/>
  <c r="G23" i="4"/>
  <c r="F24" i="4"/>
  <c r="G24" i="4"/>
  <c r="F25" i="4"/>
  <c r="G25" i="4"/>
  <c r="F26" i="4"/>
  <c r="G26" i="4"/>
  <c r="F27" i="4"/>
  <c r="G27" i="4"/>
  <c r="F28" i="4"/>
  <c r="G28" i="4"/>
  <c r="F29" i="4"/>
  <c r="G29" i="4"/>
  <c r="F30" i="4"/>
  <c r="G30" i="4"/>
  <c r="F31" i="4"/>
  <c r="G31" i="4"/>
  <c r="F32" i="4"/>
  <c r="G32" i="4"/>
  <c r="F33" i="4"/>
  <c r="G33" i="4"/>
  <c r="F34" i="4"/>
  <c r="G34" i="4"/>
  <c r="F35" i="4"/>
  <c r="G35" i="4"/>
  <c r="F36" i="4"/>
  <c r="G36" i="4"/>
  <c r="F37" i="4"/>
  <c r="G37" i="4"/>
  <c r="F38" i="4"/>
  <c r="G38" i="4"/>
  <c r="F39" i="4"/>
  <c r="G39" i="4"/>
  <c r="F40" i="4"/>
  <c r="G40" i="4"/>
  <c r="F41" i="4"/>
  <c r="G41" i="4"/>
  <c r="F42" i="4"/>
  <c r="G42" i="4"/>
  <c r="F43" i="4"/>
  <c r="G43" i="4"/>
  <c r="F44" i="4"/>
  <c r="G44" i="4"/>
  <c r="F45" i="4"/>
  <c r="G45" i="4"/>
  <c r="F46" i="4"/>
  <c r="G46" i="4"/>
  <c r="F47" i="4"/>
  <c r="G47" i="4"/>
  <c r="F48" i="4"/>
  <c r="G48" i="4"/>
  <c r="F49" i="4"/>
  <c r="G49" i="4"/>
  <c r="F50" i="4"/>
  <c r="G50" i="4"/>
  <c r="F51" i="4"/>
  <c r="G51" i="4"/>
  <c r="F52" i="4"/>
  <c r="G52" i="4"/>
  <c r="F53" i="4"/>
  <c r="G53" i="4"/>
  <c r="F54" i="4"/>
  <c r="G54" i="4"/>
  <c r="F55" i="4"/>
  <c r="G55" i="4"/>
  <c r="F56" i="4"/>
  <c r="G56" i="4"/>
  <c r="F57" i="4"/>
  <c r="G57" i="4"/>
  <c r="F58" i="4"/>
  <c r="G58" i="4"/>
  <c r="F59" i="4"/>
  <c r="G59" i="4"/>
  <c r="F60" i="4"/>
  <c r="G60" i="4"/>
  <c r="F61" i="4"/>
  <c r="G61" i="4"/>
  <c r="F62" i="4"/>
  <c r="G62" i="4"/>
  <c r="F63" i="4"/>
  <c r="G63" i="4"/>
  <c r="F64" i="4"/>
  <c r="G64" i="4"/>
  <c r="F65" i="4"/>
  <c r="G65" i="4"/>
  <c r="F66" i="4"/>
  <c r="G66" i="4"/>
  <c r="F67" i="4"/>
  <c r="G67" i="4"/>
  <c r="F68" i="4"/>
  <c r="G68" i="4"/>
  <c r="F69" i="4"/>
  <c r="G69" i="4"/>
  <c r="F70" i="4"/>
  <c r="G70" i="4"/>
  <c r="F71" i="4"/>
  <c r="G71" i="4"/>
  <c r="F72" i="4"/>
  <c r="G72" i="4"/>
  <c r="F73" i="4"/>
  <c r="G73" i="4"/>
  <c r="F74" i="4"/>
  <c r="G74" i="4"/>
  <c r="F75" i="4"/>
  <c r="G75" i="4"/>
  <c r="F76" i="4"/>
  <c r="G76" i="4"/>
  <c r="F77" i="4"/>
  <c r="G77" i="4"/>
  <c r="F78" i="4"/>
  <c r="G78" i="4"/>
  <c r="F79" i="4"/>
  <c r="G79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G88" i="4"/>
  <c r="F89" i="4"/>
  <c r="G89" i="4"/>
  <c r="F90" i="4"/>
  <c r="G90" i="4"/>
  <c r="F91" i="4"/>
  <c r="G91" i="4"/>
  <c r="F92" i="4"/>
  <c r="G92" i="4"/>
  <c r="F93" i="4"/>
  <c r="G93" i="4"/>
  <c r="F94" i="4"/>
  <c r="G94" i="4"/>
  <c r="F95" i="4"/>
  <c r="G95" i="4"/>
  <c r="F96" i="4"/>
  <c r="G96" i="4"/>
  <c r="F97" i="4"/>
  <c r="G97" i="4"/>
  <c r="F98" i="4"/>
  <c r="G98" i="4"/>
  <c r="F99" i="4"/>
  <c r="G99" i="4"/>
  <c r="F100" i="4"/>
  <c r="G100" i="4"/>
  <c r="F101" i="4"/>
  <c r="G101" i="4"/>
  <c r="F102" i="4"/>
  <c r="G102" i="4"/>
  <c r="F103" i="4"/>
  <c r="G103" i="4"/>
  <c r="F104" i="4"/>
  <c r="G104" i="4"/>
  <c r="F105" i="4"/>
  <c r="G105" i="4"/>
  <c r="F106" i="4"/>
  <c r="G106" i="4"/>
  <c r="F107" i="4"/>
  <c r="G107" i="4"/>
  <c r="F108" i="4"/>
  <c r="G108" i="4"/>
  <c r="F109" i="4"/>
  <c r="G109" i="4"/>
  <c r="F110" i="4"/>
  <c r="G110" i="4"/>
  <c r="F111" i="4"/>
  <c r="G111" i="4"/>
  <c r="F112" i="4"/>
  <c r="G112" i="4"/>
  <c r="F113" i="4"/>
  <c r="G113" i="4"/>
  <c r="F114" i="4"/>
  <c r="G114" i="4"/>
  <c r="F115" i="4"/>
  <c r="G115" i="4"/>
  <c r="F116" i="4"/>
  <c r="G116" i="4"/>
  <c r="F117" i="4"/>
  <c r="G117" i="4"/>
  <c r="F118" i="4"/>
  <c r="G118" i="4"/>
  <c r="F119" i="4"/>
  <c r="G119" i="4"/>
  <c r="F120" i="4"/>
  <c r="G120" i="4"/>
  <c r="F121" i="4"/>
  <c r="G121" i="4"/>
  <c r="F122" i="4"/>
  <c r="G122" i="4"/>
  <c r="F123" i="4"/>
  <c r="G123" i="4"/>
  <c r="F124" i="4"/>
  <c r="G124" i="4"/>
  <c r="F125" i="4"/>
  <c r="G125" i="4"/>
  <c r="F126" i="4"/>
  <c r="G126" i="4"/>
  <c r="F127" i="4"/>
  <c r="G127" i="4"/>
  <c r="F128" i="4"/>
  <c r="G128" i="4"/>
  <c r="F129" i="4"/>
  <c r="G129" i="4"/>
  <c r="F130" i="4"/>
  <c r="G130" i="4"/>
  <c r="F131" i="4"/>
  <c r="G131" i="4"/>
  <c r="F132" i="4"/>
  <c r="G132" i="4"/>
  <c r="F133" i="4"/>
  <c r="G133" i="4"/>
  <c r="F134" i="4"/>
  <c r="G134" i="4"/>
  <c r="F135" i="4"/>
  <c r="G135" i="4"/>
  <c r="F136" i="4"/>
  <c r="G136" i="4"/>
  <c r="F137" i="4"/>
  <c r="G137" i="4"/>
  <c r="F138" i="4"/>
  <c r="G138" i="4"/>
  <c r="F139" i="4"/>
  <c r="G139" i="4"/>
  <c r="F140" i="4"/>
  <c r="G140" i="4"/>
  <c r="F141" i="4"/>
  <c r="G141" i="4"/>
  <c r="F142" i="4"/>
  <c r="G142" i="4"/>
  <c r="F143" i="4"/>
  <c r="G143" i="4"/>
  <c r="F144" i="4"/>
  <c r="G144" i="4"/>
  <c r="F145" i="4"/>
  <c r="G145" i="4"/>
  <c r="F146" i="4"/>
  <c r="G146" i="4"/>
  <c r="F147" i="4"/>
  <c r="G147" i="4"/>
  <c r="F148" i="4"/>
  <c r="G148" i="4"/>
  <c r="F149" i="4"/>
  <c r="G149" i="4"/>
  <c r="F150" i="4"/>
  <c r="G150" i="4"/>
  <c r="F151" i="4"/>
  <c r="G151" i="4"/>
  <c r="F152" i="4"/>
  <c r="G152" i="4"/>
  <c r="F153" i="4"/>
  <c r="G153" i="4"/>
  <c r="F154" i="4"/>
  <c r="G154" i="4"/>
  <c r="F155" i="4"/>
  <c r="G155" i="4"/>
  <c r="F156" i="4"/>
  <c r="G156" i="4"/>
  <c r="F157" i="4"/>
  <c r="G157" i="4"/>
  <c r="F158" i="4"/>
  <c r="G158" i="4"/>
  <c r="F159" i="4"/>
  <c r="G159" i="4"/>
  <c r="F160" i="4"/>
  <c r="G160" i="4"/>
  <c r="F161" i="4"/>
  <c r="G161" i="4"/>
  <c r="F162" i="4"/>
  <c r="G162" i="4"/>
  <c r="F163" i="4"/>
  <c r="G163" i="4"/>
  <c r="F164" i="4"/>
  <c r="G164" i="4"/>
  <c r="F165" i="4"/>
  <c r="G165" i="4"/>
  <c r="F166" i="4"/>
  <c r="G166" i="4"/>
  <c r="F167" i="4"/>
  <c r="G167" i="4"/>
  <c r="F168" i="4"/>
  <c r="G168" i="4"/>
  <c r="F169" i="4"/>
  <c r="G169" i="4"/>
  <c r="F170" i="4"/>
  <c r="G170" i="4"/>
  <c r="F171" i="4"/>
  <c r="G171" i="4"/>
  <c r="F172" i="4"/>
  <c r="G172" i="4"/>
  <c r="F173" i="4"/>
  <c r="G173" i="4"/>
  <c r="F174" i="4"/>
  <c r="G174" i="4"/>
  <c r="F175" i="4"/>
  <c r="G175" i="4"/>
  <c r="F176" i="4"/>
  <c r="G176" i="4"/>
  <c r="F177" i="4"/>
  <c r="G177" i="4"/>
  <c r="F178" i="4"/>
  <c r="G178" i="4"/>
  <c r="F179" i="4"/>
  <c r="G179" i="4"/>
  <c r="F180" i="4"/>
  <c r="G180" i="4"/>
  <c r="F181" i="4"/>
  <c r="G181" i="4"/>
  <c r="F182" i="4"/>
  <c r="G182" i="4"/>
  <c r="F183" i="4"/>
  <c r="G183" i="4"/>
  <c r="F184" i="4"/>
  <c r="G184" i="4"/>
  <c r="F185" i="4"/>
  <c r="G185" i="4"/>
  <c r="F186" i="4"/>
  <c r="G186" i="4"/>
  <c r="F187" i="4"/>
  <c r="G187" i="4"/>
  <c r="F188" i="4"/>
  <c r="G188" i="4"/>
  <c r="F189" i="4"/>
  <c r="G189" i="4"/>
  <c r="F190" i="4"/>
  <c r="G190" i="4"/>
  <c r="F191" i="4"/>
  <c r="G191" i="4"/>
  <c r="F192" i="4"/>
  <c r="G192" i="4"/>
  <c r="F193" i="4"/>
  <c r="G193" i="4"/>
  <c r="F194" i="4"/>
  <c r="G194" i="4"/>
  <c r="F195" i="4"/>
  <c r="G195" i="4"/>
  <c r="F196" i="4"/>
  <c r="G196" i="4"/>
  <c r="F197" i="4"/>
  <c r="G197" i="4"/>
  <c r="F198" i="4"/>
  <c r="G198" i="4"/>
  <c r="F199" i="4"/>
  <c r="G199" i="4"/>
  <c r="F200" i="4"/>
  <c r="G200" i="4"/>
  <c r="F201" i="4"/>
  <c r="G201" i="4"/>
  <c r="F202" i="4"/>
  <c r="G202" i="4"/>
  <c r="F203" i="4"/>
  <c r="G203" i="4"/>
  <c r="F204" i="4"/>
  <c r="G204" i="4"/>
  <c r="F205" i="4"/>
  <c r="G205" i="4"/>
  <c r="F206" i="4"/>
  <c r="G206" i="4"/>
  <c r="F207" i="4"/>
  <c r="G207" i="4"/>
  <c r="F208" i="4"/>
  <c r="G208" i="4"/>
  <c r="F209" i="4"/>
  <c r="G209" i="4"/>
  <c r="F210" i="4"/>
  <c r="G210" i="4"/>
  <c r="F211" i="4"/>
  <c r="G211" i="4"/>
  <c r="F212" i="4"/>
  <c r="G212" i="4"/>
  <c r="F213" i="4"/>
  <c r="G213" i="4"/>
  <c r="F214" i="4"/>
  <c r="G214" i="4"/>
  <c r="F215" i="4"/>
  <c r="G215" i="4"/>
  <c r="F216" i="4"/>
  <c r="G216" i="4"/>
  <c r="F217" i="4"/>
  <c r="G217" i="4"/>
  <c r="F218" i="4"/>
  <c r="G218" i="4"/>
  <c r="F219" i="4"/>
  <c r="G219" i="4"/>
  <c r="F220" i="4"/>
  <c r="G220" i="4"/>
  <c r="F221" i="4"/>
  <c r="G221" i="4"/>
  <c r="F222" i="4"/>
  <c r="G222" i="4"/>
  <c r="F223" i="4"/>
  <c r="G223" i="4"/>
  <c r="F224" i="4"/>
  <c r="G224" i="4"/>
  <c r="F225" i="4"/>
  <c r="G225" i="4"/>
  <c r="F226" i="4"/>
  <c r="G226" i="4"/>
  <c r="F227" i="4"/>
  <c r="G227" i="4"/>
  <c r="F228" i="4"/>
  <c r="G228" i="4"/>
  <c r="F229" i="4"/>
  <c r="G229" i="4"/>
  <c r="F230" i="4"/>
  <c r="G230" i="4"/>
  <c r="F231" i="4"/>
  <c r="G231" i="4"/>
  <c r="F232" i="4"/>
  <c r="G232" i="4"/>
  <c r="F233" i="4"/>
  <c r="G233" i="4"/>
  <c r="F234" i="4"/>
  <c r="G234" i="4"/>
  <c r="F235" i="4"/>
  <c r="G235" i="4"/>
  <c r="F236" i="4"/>
  <c r="G236" i="4"/>
  <c r="F237" i="4"/>
  <c r="G237" i="4"/>
  <c r="F238" i="4"/>
  <c r="G238" i="4"/>
  <c r="F239" i="4"/>
  <c r="G239" i="4"/>
  <c r="F240" i="4"/>
  <c r="G240" i="4"/>
  <c r="F241" i="4"/>
  <c r="G241" i="4"/>
  <c r="F242" i="4"/>
  <c r="G242" i="4"/>
  <c r="F243" i="4"/>
  <c r="G243" i="4"/>
  <c r="F244" i="4"/>
  <c r="G244" i="4"/>
  <c r="F245" i="4"/>
  <c r="G245" i="4"/>
  <c r="F246" i="4"/>
  <c r="G246" i="4"/>
  <c r="F247" i="4"/>
  <c r="G247" i="4"/>
  <c r="F248" i="4"/>
  <c r="G248" i="4"/>
  <c r="F249" i="4"/>
  <c r="G249" i="4"/>
  <c r="F250" i="4"/>
  <c r="G250" i="4"/>
  <c r="F251" i="4"/>
  <c r="G251" i="4"/>
  <c r="F252" i="4"/>
  <c r="G252" i="4"/>
  <c r="F253" i="4"/>
  <c r="G253" i="4"/>
  <c r="F254" i="4"/>
  <c r="G254" i="4"/>
  <c r="F255" i="4"/>
  <c r="G255" i="4"/>
  <c r="F256" i="4"/>
  <c r="G256" i="4"/>
  <c r="F257" i="4"/>
  <c r="G257" i="4"/>
  <c r="F258" i="4"/>
  <c r="G258" i="4"/>
  <c r="F259" i="4"/>
  <c r="G259" i="4"/>
  <c r="F260" i="4"/>
  <c r="G260" i="4"/>
  <c r="F261" i="4"/>
  <c r="G261" i="4"/>
  <c r="F262" i="4"/>
  <c r="G262" i="4"/>
  <c r="F263" i="4"/>
  <c r="G263" i="4"/>
  <c r="F264" i="4"/>
  <c r="G264" i="4"/>
  <c r="F265" i="4"/>
  <c r="G265" i="4"/>
  <c r="F266" i="4"/>
  <c r="G266" i="4"/>
  <c r="F267" i="4"/>
  <c r="G267" i="4"/>
  <c r="F268" i="4"/>
  <c r="G268" i="4"/>
  <c r="F269" i="4"/>
  <c r="G269" i="4"/>
  <c r="F270" i="4"/>
  <c r="G270" i="4"/>
  <c r="F271" i="4"/>
  <c r="G271" i="4"/>
  <c r="F272" i="4"/>
  <c r="G272" i="4"/>
  <c r="F273" i="4"/>
  <c r="G273" i="4"/>
  <c r="F274" i="4"/>
  <c r="G274" i="4"/>
  <c r="F275" i="4"/>
  <c r="G275" i="4"/>
  <c r="F276" i="4"/>
  <c r="G276" i="4"/>
  <c r="F277" i="4"/>
  <c r="G277" i="4"/>
  <c r="F278" i="4"/>
  <c r="G278" i="4"/>
  <c r="F279" i="4"/>
  <c r="G279" i="4"/>
  <c r="F280" i="4"/>
  <c r="G280" i="4"/>
  <c r="F281" i="4"/>
  <c r="G281" i="4"/>
  <c r="F282" i="4"/>
  <c r="G282" i="4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F299" i="4"/>
  <c r="G299" i="4"/>
  <c r="F300" i="4"/>
  <c r="G300" i="4"/>
  <c r="F301" i="4"/>
  <c r="G301" i="4"/>
  <c r="F302" i="4"/>
  <c r="G302" i="4"/>
  <c r="F303" i="4"/>
  <c r="G303" i="4"/>
  <c r="F304" i="4"/>
  <c r="G304" i="4"/>
  <c r="F305" i="4"/>
  <c r="G305" i="4"/>
  <c r="F306" i="4"/>
  <c r="G306" i="4"/>
  <c r="F307" i="4"/>
  <c r="G307" i="4"/>
  <c r="F308" i="4"/>
  <c r="G308" i="4"/>
  <c r="F309" i="4"/>
  <c r="G309" i="4"/>
  <c r="F310" i="4"/>
  <c r="G310" i="4"/>
  <c r="F311" i="4"/>
  <c r="G311" i="4"/>
  <c r="F312" i="4"/>
  <c r="G312" i="4"/>
  <c r="F313" i="4"/>
  <c r="G313" i="4"/>
  <c r="F314" i="4"/>
  <c r="G314" i="4"/>
  <c r="F315" i="4"/>
  <c r="G315" i="4"/>
  <c r="F316" i="4"/>
  <c r="G316" i="4"/>
  <c r="F317" i="4"/>
  <c r="G317" i="4"/>
  <c r="F318" i="4"/>
  <c r="G318" i="4"/>
  <c r="F319" i="4"/>
  <c r="G319" i="4"/>
  <c r="F320" i="4"/>
  <c r="G320" i="4"/>
  <c r="F321" i="4"/>
  <c r="G321" i="4"/>
  <c r="F322" i="4"/>
  <c r="G322" i="4"/>
  <c r="F323" i="4"/>
  <c r="G323" i="4"/>
  <c r="F324" i="4"/>
  <c r="G324" i="4"/>
  <c r="F325" i="4"/>
  <c r="G325" i="4"/>
  <c r="F326" i="4"/>
  <c r="G326" i="4"/>
  <c r="F327" i="4"/>
  <c r="G327" i="4"/>
  <c r="F328" i="4"/>
  <c r="G328" i="4"/>
  <c r="F329" i="4"/>
  <c r="G329" i="4"/>
  <c r="F330" i="4"/>
  <c r="G330" i="4"/>
  <c r="F331" i="4"/>
  <c r="G331" i="4"/>
  <c r="F332" i="4"/>
  <c r="G332" i="4"/>
  <c r="F333" i="4"/>
  <c r="G333" i="4"/>
  <c r="F334" i="4"/>
  <c r="G334" i="4"/>
  <c r="F335" i="4"/>
  <c r="G335" i="4"/>
  <c r="F336" i="4"/>
  <c r="G336" i="4"/>
  <c r="F337" i="4"/>
  <c r="G337" i="4"/>
  <c r="F338" i="4"/>
  <c r="G338" i="4"/>
  <c r="F339" i="4"/>
  <c r="G339" i="4"/>
  <c r="F340" i="4"/>
  <c r="G340" i="4"/>
  <c r="F341" i="4"/>
  <c r="G341" i="4"/>
  <c r="F342" i="4"/>
  <c r="G342" i="4"/>
  <c r="F343" i="4"/>
  <c r="G343" i="4"/>
  <c r="F344" i="4"/>
  <c r="G344" i="4"/>
  <c r="F345" i="4"/>
  <c r="G345" i="4"/>
  <c r="F346" i="4"/>
  <c r="G346" i="4"/>
  <c r="F347" i="4"/>
  <c r="G347" i="4"/>
  <c r="F348" i="4"/>
  <c r="G348" i="4"/>
  <c r="F349" i="4"/>
  <c r="G349" i="4"/>
  <c r="F350" i="4"/>
  <c r="G350" i="4"/>
  <c r="F351" i="4"/>
  <c r="G351" i="4"/>
  <c r="F352" i="4"/>
  <c r="G352" i="4"/>
  <c r="F353" i="4"/>
  <c r="G353" i="4"/>
  <c r="F354" i="4"/>
  <c r="G354" i="4"/>
  <c r="F355" i="4"/>
  <c r="G355" i="4"/>
  <c r="F356" i="4"/>
  <c r="G356" i="4"/>
  <c r="F357" i="4"/>
  <c r="G357" i="4"/>
  <c r="F358" i="4"/>
  <c r="G358" i="4"/>
  <c r="F359" i="4"/>
  <c r="G359" i="4"/>
  <c r="F360" i="4"/>
  <c r="G360" i="4"/>
  <c r="F361" i="4"/>
  <c r="G361" i="4"/>
  <c r="F362" i="4"/>
  <c r="G362" i="4"/>
  <c r="F363" i="4"/>
  <c r="G363" i="4"/>
  <c r="F364" i="4"/>
  <c r="G364" i="4"/>
  <c r="F365" i="4"/>
  <c r="G365" i="4"/>
  <c r="F366" i="4"/>
  <c r="G366" i="4"/>
  <c r="F367" i="4"/>
  <c r="G367" i="4"/>
  <c r="F368" i="4"/>
  <c r="G368" i="4"/>
  <c r="F369" i="4"/>
  <c r="G369" i="4"/>
  <c r="F370" i="4"/>
  <c r="G370" i="4"/>
  <c r="F371" i="4"/>
  <c r="G371" i="4"/>
  <c r="F372" i="4"/>
  <c r="G372" i="4"/>
  <c r="F373" i="4"/>
  <c r="G373" i="4"/>
  <c r="F374" i="4"/>
  <c r="G374" i="4"/>
  <c r="F375" i="4"/>
  <c r="G375" i="4"/>
  <c r="F376" i="4"/>
  <c r="G376" i="4"/>
  <c r="F377" i="4"/>
  <c r="G377" i="4"/>
  <c r="F378" i="4"/>
  <c r="G378" i="4"/>
  <c r="F379" i="4"/>
  <c r="G379" i="4"/>
  <c r="F380" i="4"/>
  <c r="G380" i="4"/>
  <c r="F381" i="4"/>
  <c r="G381" i="4"/>
  <c r="F382" i="4"/>
  <c r="G382" i="4"/>
  <c r="F383" i="4"/>
  <c r="G383" i="4"/>
  <c r="F384" i="4"/>
  <c r="G384" i="4"/>
  <c r="F385" i="4"/>
  <c r="G385" i="4"/>
  <c r="F386" i="4"/>
  <c r="G386" i="4"/>
  <c r="F387" i="4"/>
  <c r="G387" i="4"/>
  <c r="F388" i="4"/>
  <c r="G388" i="4"/>
  <c r="F389" i="4"/>
  <c r="G389" i="4"/>
  <c r="F390" i="4"/>
  <c r="G390" i="4"/>
  <c r="F391" i="4"/>
  <c r="G391" i="4"/>
  <c r="F392" i="4"/>
  <c r="G392" i="4"/>
  <c r="F393" i="4"/>
  <c r="G393" i="4"/>
  <c r="F394" i="4"/>
  <c r="G394" i="4"/>
  <c r="F395" i="4"/>
  <c r="G395" i="4"/>
  <c r="F396" i="4"/>
  <c r="G396" i="4"/>
  <c r="F397" i="4"/>
  <c r="G397" i="4"/>
  <c r="F398" i="4"/>
  <c r="G398" i="4"/>
  <c r="F399" i="4"/>
  <c r="G399" i="4"/>
  <c r="F400" i="4"/>
  <c r="G400" i="4"/>
  <c r="F401" i="4"/>
  <c r="G401" i="4"/>
  <c r="F402" i="4"/>
  <c r="G402" i="4"/>
  <c r="F403" i="4"/>
  <c r="G403" i="4"/>
  <c r="F404" i="4"/>
  <c r="G404" i="4"/>
  <c r="F405" i="4"/>
  <c r="G405" i="4"/>
  <c r="F406" i="4"/>
  <c r="G406" i="4"/>
  <c r="F407" i="4"/>
  <c r="G407" i="4"/>
  <c r="F408" i="4"/>
  <c r="G408" i="4"/>
  <c r="F409" i="4"/>
  <c r="G409" i="4"/>
  <c r="F410" i="4"/>
  <c r="G410" i="4"/>
  <c r="F411" i="4"/>
  <c r="G411" i="4"/>
  <c r="F412" i="4"/>
  <c r="G412" i="4"/>
  <c r="F413" i="4"/>
  <c r="G413" i="4"/>
  <c r="F414" i="4"/>
  <c r="G414" i="4"/>
  <c r="F415" i="4"/>
  <c r="G415" i="4"/>
  <c r="F416" i="4"/>
  <c r="G416" i="4"/>
  <c r="F417" i="4"/>
  <c r="G417" i="4"/>
  <c r="F418" i="4"/>
  <c r="G418" i="4"/>
  <c r="F419" i="4"/>
  <c r="G419" i="4"/>
  <c r="F420" i="4"/>
  <c r="G420" i="4"/>
  <c r="F421" i="4"/>
  <c r="G421" i="4"/>
  <c r="F422" i="4"/>
  <c r="G422" i="4"/>
  <c r="F423" i="4"/>
  <c r="G423" i="4"/>
  <c r="F424" i="4"/>
  <c r="G424" i="4"/>
  <c r="F425" i="4"/>
  <c r="G425" i="4"/>
  <c r="F426" i="4"/>
  <c r="G426" i="4"/>
  <c r="F427" i="4"/>
  <c r="G427" i="4"/>
  <c r="F428" i="4"/>
  <c r="G428" i="4"/>
  <c r="F429" i="4"/>
  <c r="G429" i="4"/>
  <c r="F430" i="4"/>
  <c r="G430" i="4"/>
  <c r="F431" i="4"/>
  <c r="G431" i="4"/>
  <c r="F432" i="4"/>
  <c r="G432" i="4"/>
  <c r="F433" i="4"/>
  <c r="G433" i="4"/>
  <c r="F434" i="4"/>
  <c r="G434" i="4"/>
  <c r="F435" i="4"/>
  <c r="G435" i="4"/>
  <c r="F436" i="4"/>
  <c r="G436" i="4"/>
  <c r="F437" i="4"/>
  <c r="G437" i="4"/>
  <c r="F438" i="4"/>
  <c r="G438" i="4"/>
  <c r="F439" i="4"/>
  <c r="G439" i="4"/>
  <c r="F440" i="4"/>
  <c r="G440" i="4"/>
  <c r="F441" i="4"/>
  <c r="G441" i="4"/>
  <c r="F442" i="4"/>
  <c r="G442" i="4"/>
  <c r="F443" i="4"/>
  <c r="G443" i="4"/>
  <c r="F444" i="4"/>
  <c r="G444" i="4"/>
  <c r="F445" i="4"/>
  <c r="G445" i="4"/>
  <c r="F446" i="4"/>
  <c r="G446" i="4"/>
  <c r="F447" i="4"/>
  <c r="G447" i="4"/>
  <c r="F448" i="4"/>
  <c r="G448" i="4"/>
  <c r="F449" i="4"/>
  <c r="G449" i="4"/>
  <c r="F450" i="4"/>
  <c r="G450" i="4"/>
  <c r="F451" i="4"/>
  <c r="G451" i="4"/>
  <c r="F452" i="4"/>
  <c r="G452" i="4"/>
  <c r="F453" i="4"/>
  <c r="G453" i="4"/>
  <c r="F454" i="4"/>
  <c r="G454" i="4"/>
  <c r="F455" i="4"/>
  <c r="G455" i="4"/>
  <c r="F456" i="4"/>
  <c r="G456" i="4"/>
  <c r="F457" i="4"/>
  <c r="G457" i="4"/>
  <c r="F458" i="4"/>
  <c r="G458" i="4"/>
  <c r="F459" i="4"/>
  <c r="G459" i="4"/>
  <c r="F460" i="4"/>
  <c r="G460" i="4"/>
  <c r="F461" i="4"/>
  <c r="G461" i="4"/>
  <c r="F462" i="4"/>
  <c r="G462" i="4"/>
  <c r="F463" i="4"/>
  <c r="G463" i="4"/>
  <c r="F464" i="4"/>
  <c r="G464" i="4"/>
  <c r="F465" i="4"/>
  <c r="G465" i="4"/>
  <c r="F466" i="4"/>
  <c r="G466" i="4"/>
  <c r="F467" i="4"/>
  <c r="G467" i="4"/>
  <c r="F468" i="4"/>
  <c r="G468" i="4"/>
  <c r="F469" i="4"/>
  <c r="G469" i="4"/>
  <c r="F470" i="4"/>
  <c r="G470" i="4"/>
  <c r="F471" i="4"/>
  <c r="G471" i="4"/>
  <c r="F472" i="4"/>
  <c r="G472" i="4"/>
  <c r="F473" i="4"/>
  <c r="G473" i="4"/>
  <c r="F474" i="4"/>
  <c r="G474" i="4"/>
  <c r="F475" i="4"/>
  <c r="G475" i="4"/>
  <c r="F476" i="4"/>
  <c r="G476" i="4"/>
  <c r="F477" i="4"/>
  <c r="G477" i="4"/>
  <c r="F478" i="4"/>
  <c r="G478" i="4"/>
  <c r="F479" i="4"/>
  <c r="G479" i="4"/>
  <c r="F480" i="4"/>
  <c r="G480" i="4"/>
  <c r="F481" i="4"/>
  <c r="G481" i="4"/>
  <c r="F482" i="4"/>
  <c r="G482" i="4"/>
  <c r="F483" i="4"/>
  <c r="G483" i="4"/>
  <c r="F484" i="4"/>
  <c r="G484" i="4"/>
  <c r="F485" i="4"/>
  <c r="G485" i="4"/>
  <c r="F486" i="4"/>
  <c r="G486" i="4"/>
  <c r="F487" i="4"/>
  <c r="G487" i="4"/>
  <c r="F488" i="4"/>
  <c r="G488" i="4"/>
  <c r="F489" i="4"/>
  <c r="G489" i="4"/>
  <c r="F490" i="4"/>
  <c r="G490" i="4"/>
  <c r="F491" i="4"/>
  <c r="G491" i="4"/>
  <c r="F492" i="4"/>
  <c r="G492" i="4"/>
  <c r="F493" i="4"/>
  <c r="G493" i="4"/>
  <c r="F494" i="4"/>
  <c r="G494" i="4"/>
  <c r="F495" i="4"/>
  <c r="G495" i="4"/>
  <c r="F496" i="4"/>
  <c r="G496" i="4"/>
  <c r="F497" i="4"/>
  <c r="G497" i="4"/>
  <c r="F498" i="4"/>
  <c r="G498" i="4"/>
  <c r="F499" i="4"/>
  <c r="G499" i="4"/>
  <c r="F500" i="4"/>
  <c r="G500" i="4"/>
  <c r="F501" i="4"/>
  <c r="G501" i="4"/>
  <c r="F502" i="4"/>
  <c r="G502" i="4"/>
  <c r="F503" i="4"/>
  <c r="G503" i="4"/>
  <c r="F504" i="4"/>
  <c r="G504" i="4"/>
  <c r="F505" i="4"/>
  <c r="G505" i="4"/>
  <c r="F506" i="4"/>
  <c r="G506" i="4"/>
  <c r="F507" i="4"/>
  <c r="G507" i="4"/>
  <c r="F508" i="4"/>
  <c r="G508" i="4"/>
  <c r="F509" i="4"/>
  <c r="G509" i="4"/>
  <c r="F510" i="4"/>
  <c r="G510" i="4"/>
  <c r="F511" i="4"/>
  <c r="G511" i="4"/>
  <c r="F512" i="4"/>
  <c r="G512" i="4"/>
  <c r="F513" i="4"/>
  <c r="G513" i="4"/>
  <c r="F514" i="4"/>
  <c r="G514" i="4"/>
  <c r="F515" i="4"/>
  <c r="G515" i="4"/>
  <c r="F516" i="4"/>
  <c r="G516" i="4"/>
  <c r="F517" i="4"/>
  <c r="G517" i="4"/>
  <c r="F518" i="4"/>
  <c r="G518" i="4"/>
  <c r="F519" i="4"/>
  <c r="G519" i="4"/>
  <c r="F520" i="4"/>
  <c r="G520" i="4"/>
  <c r="F521" i="4"/>
  <c r="G521" i="4"/>
  <c r="F522" i="4"/>
  <c r="G522" i="4"/>
  <c r="F523" i="4"/>
  <c r="G523" i="4"/>
  <c r="F524" i="4"/>
  <c r="G524" i="4"/>
  <c r="F525" i="4"/>
  <c r="G525" i="4"/>
  <c r="F526" i="4"/>
  <c r="G526" i="4"/>
  <c r="F527" i="4"/>
  <c r="G527" i="4"/>
  <c r="F528" i="4"/>
  <c r="G528" i="4"/>
  <c r="F529" i="4"/>
  <c r="G529" i="4"/>
  <c r="F530" i="4"/>
  <c r="G530" i="4"/>
  <c r="F531" i="4"/>
  <c r="G531" i="4"/>
  <c r="F532" i="4"/>
  <c r="G532" i="4"/>
  <c r="F533" i="4"/>
  <c r="G533" i="4"/>
  <c r="F534" i="4"/>
  <c r="G534" i="4"/>
  <c r="F535" i="4"/>
  <c r="G535" i="4"/>
  <c r="F536" i="4"/>
  <c r="G536" i="4"/>
  <c r="F537" i="4"/>
  <c r="G537" i="4"/>
  <c r="F538" i="4"/>
  <c r="G538" i="4"/>
  <c r="F539" i="4"/>
  <c r="G539" i="4"/>
  <c r="F540" i="4"/>
  <c r="G540" i="4"/>
  <c r="F541" i="4"/>
  <c r="G541" i="4"/>
  <c r="F542" i="4"/>
  <c r="G542" i="4"/>
  <c r="F543" i="4"/>
  <c r="G543" i="4"/>
  <c r="F544" i="4"/>
  <c r="G544" i="4"/>
  <c r="F545" i="4"/>
  <c r="G545" i="4"/>
  <c r="F546" i="4"/>
  <c r="G546" i="4"/>
  <c r="F547" i="4"/>
  <c r="G547" i="4"/>
  <c r="F548" i="4"/>
  <c r="G548" i="4"/>
  <c r="F549" i="4"/>
  <c r="G549" i="4"/>
  <c r="F550" i="4"/>
  <c r="G550" i="4"/>
  <c r="F551" i="4"/>
  <c r="G551" i="4"/>
  <c r="F552" i="4"/>
  <c r="G552" i="4"/>
  <c r="F553" i="4"/>
  <c r="G553" i="4"/>
  <c r="F554" i="4"/>
  <c r="G554" i="4"/>
  <c r="F555" i="4"/>
  <c r="G555" i="4"/>
  <c r="F556" i="4"/>
  <c r="G556" i="4"/>
  <c r="F557" i="4"/>
  <c r="G557" i="4"/>
  <c r="F558" i="4"/>
  <c r="G558" i="4"/>
  <c r="F559" i="4"/>
  <c r="G559" i="4"/>
  <c r="F560" i="4"/>
  <c r="G560" i="4"/>
  <c r="F561" i="4"/>
  <c r="G561" i="4"/>
  <c r="F562" i="4"/>
  <c r="G562" i="4"/>
  <c r="F563" i="4"/>
  <c r="G563" i="4"/>
  <c r="F564" i="4"/>
  <c r="G564" i="4"/>
  <c r="F565" i="4"/>
  <c r="G565" i="4"/>
  <c r="F566" i="4"/>
  <c r="G566" i="4"/>
  <c r="F567" i="4"/>
  <c r="G567" i="4"/>
  <c r="F568" i="4"/>
  <c r="G568" i="4"/>
  <c r="F569" i="4"/>
  <c r="G569" i="4"/>
  <c r="F570" i="4"/>
  <c r="G570" i="4"/>
  <c r="F571" i="4"/>
  <c r="G571" i="4"/>
  <c r="F572" i="4"/>
  <c r="G572" i="4"/>
  <c r="F573" i="4"/>
  <c r="G573" i="4"/>
  <c r="F574" i="4"/>
  <c r="G574" i="4"/>
  <c r="F575" i="4"/>
  <c r="G575" i="4"/>
  <c r="F576" i="4"/>
  <c r="G576" i="4"/>
  <c r="F577" i="4"/>
  <c r="G577" i="4"/>
  <c r="F578" i="4"/>
  <c r="G578" i="4"/>
  <c r="F579" i="4"/>
  <c r="G579" i="4"/>
  <c r="F580" i="4"/>
  <c r="G580" i="4"/>
  <c r="F581" i="4"/>
  <c r="G581" i="4"/>
  <c r="F582" i="4"/>
  <c r="G582" i="4"/>
  <c r="F583" i="4"/>
  <c r="G583" i="4"/>
  <c r="F584" i="4"/>
  <c r="G584" i="4"/>
  <c r="F585" i="4"/>
  <c r="G585" i="4"/>
  <c r="F586" i="4"/>
  <c r="G586" i="4"/>
  <c r="F587" i="4"/>
  <c r="G587" i="4"/>
  <c r="F588" i="4"/>
  <c r="G588" i="4"/>
  <c r="F589" i="4"/>
  <c r="G589" i="4"/>
  <c r="F590" i="4"/>
  <c r="G590" i="4"/>
  <c r="F591" i="4"/>
  <c r="G591" i="4"/>
  <c r="F592" i="4"/>
  <c r="G592" i="4"/>
  <c r="F593" i="4"/>
  <c r="G593" i="4"/>
  <c r="F594" i="4"/>
  <c r="G594" i="4"/>
  <c r="F595" i="4"/>
  <c r="G595" i="4"/>
  <c r="F596" i="4"/>
  <c r="G596" i="4"/>
  <c r="F597" i="4"/>
  <c r="G597" i="4"/>
  <c r="F598" i="4"/>
  <c r="G598" i="4"/>
  <c r="F599" i="4"/>
  <c r="G599" i="4"/>
  <c r="F600" i="4"/>
  <c r="G600" i="4"/>
  <c r="F601" i="4"/>
  <c r="G601" i="4"/>
  <c r="F602" i="4"/>
  <c r="G602" i="4"/>
  <c r="F603" i="4"/>
  <c r="G603" i="4"/>
  <c r="F604" i="4"/>
  <c r="G604" i="4"/>
  <c r="F605" i="4"/>
  <c r="G605" i="4"/>
  <c r="F606" i="4"/>
  <c r="G606" i="4"/>
  <c r="F607" i="4"/>
  <c r="G607" i="4"/>
  <c r="F608" i="4"/>
  <c r="G608" i="4"/>
  <c r="F609" i="4"/>
  <c r="G609" i="4"/>
  <c r="F610" i="4"/>
  <c r="G610" i="4"/>
  <c r="F611" i="4"/>
  <c r="G611" i="4"/>
  <c r="F612" i="4"/>
  <c r="G612" i="4"/>
  <c r="F613" i="4"/>
  <c r="G613" i="4"/>
  <c r="F614" i="4"/>
  <c r="G614" i="4"/>
  <c r="F615" i="4"/>
  <c r="G615" i="4"/>
  <c r="F616" i="4"/>
  <c r="G616" i="4"/>
  <c r="F617" i="4"/>
  <c r="G617" i="4"/>
  <c r="F618" i="4"/>
  <c r="G618" i="4"/>
  <c r="F619" i="4"/>
  <c r="G619" i="4"/>
  <c r="F620" i="4"/>
  <c r="G620" i="4"/>
  <c r="F621" i="4"/>
  <c r="G621" i="4"/>
  <c r="F622" i="4"/>
  <c r="G622" i="4"/>
  <c r="F623" i="4"/>
  <c r="G623" i="4"/>
  <c r="F624" i="4"/>
  <c r="G624" i="4"/>
  <c r="F625" i="4"/>
  <c r="G625" i="4"/>
  <c r="F626" i="4"/>
  <c r="G626" i="4"/>
  <c r="F627" i="4"/>
  <c r="G627" i="4"/>
  <c r="F628" i="4"/>
  <c r="G628" i="4"/>
  <c r="F629" i="4"/>
  <c r="G629" i="4"/>
  <c r="F630" i="4"/>
  <c r="G630" i="4"/>
  <c r="F631" i="4"/>
  <c r="G631" i="4"/>
  <c r="F632" i="4"/>
  <c r="G632" i="4"/>
  <c r="F633" i="4"/>
  <c r="G633" i="4"/>
  <c r="F634" i="4"/>
  <c r="G634" i="4"/>
  <c r="F635" i="4"/>
  <c r="G635" i="4"/>
  <c r="F636" i="4"/>
  <c r="G636" i="4"/>
  <c r="F637" i="4"/>
  <c r="G637" i="4"/>
  <c r="F638" i="4"/>
  <c r="G638" i="4"/>
  <c r="F639" i="4"/>
  <c r="G639" i="4"/>
  <c r="F640" i="4"/>
  <c r="G640" i="4"/>
  <c r="F641" i="4"/>
  <c r="G641" i="4"/>
  <c r="F642" i="4"/>
  <c r="G642" i="4"/>
  <c r="F643" i="4"/>
  <c r="G643" i="4"/>
  <c r="F644" i="4"/>
  <c r="G644" i="4"/>
  <c r="F645" i="4"/>
  <c r="G645" i="4"/>
  <c r="F646" i="4"/>
  <c r="G646" i="4"/>
  <c r="F647" i="4"/>
  <c r="G647" i="4"/>
  <c r="F648" i="4"/>
  <c r="G648" i="4"/>
  <c r="F649" i="4"/>
  <c r="G649" i="4"/>
  <c r="F650" i="4"/>
  <c r="G650" i="4"/>
  <c r="F651" i="4"/>
  <c r="G651" i="4"/>
  <c r="F652" i="4"/>
  <c r="G652" i="4"/>
  <c r="F653" i="4"/>
  <c r="G653" i="4"/>
  <c r="F654" i="4"/>
  <c r="G654" i="4"/>
  <c r="F655" i="4"/>
  <c r="G655" i="4"/>
  <c r="F656" i="4"/>
  <c r="G656" i="4"/>
  <c r="F657" i="4"/>
  <c r="G657" i="4"/>
  <c r="F658" i="4"/>
  <c r="G658" i="4"/>
  <c r="F659" i="4"/>
  <c r="G659" i="4"/>
  <c r="F660" i="4"/>
  <c r="G660" i="4"/>
  <c r="F661" i="4"/>
  <c r="G661" i="4"/>
  <c r="F662" i="4"/>
  <c r="G662" i="4"/>
  <c r="F663" i="4"/>
  <c r="G663" i="4"/>
  <c r="F664" i="4"/>
  <c r="G664" i="4"/>
  <c r="F665" i="4"/>
  <c r="G665" i="4"/>
  <c r="F666" i="4"/>
  <c r="G666" i="4"/>
  <c r="F667" i="4"/>
  <c r="G667" i="4"/>
  <c r="F668" i="4"/>
  <c r="G668" i="4"/>
  <c r="F669" i="4"/>
  <c r="G669" i="4"/>
  <c r="F670" i="4"/>
  <c r="G670" i="4"/>
  <c r="F671" i="4"/>
  <c r="G671" i="4"/>
  <c r="F672" i="4"/>
  <c r="G672" i="4"/>
  <c r="F673" i="4"/>
  <c r="G673" i="4"/>
  <c r="F674" i="4"/>
  <c r="G674" i="4"/>
  <c r="F675" i="4"/>
  <c r="G675" i="4"/>
  <c r="F676" i="4"/>
  <c r="G676" i="4"/>
  <c r="F677" i="4"/>
  <c r="G677" i="4"/>
  <c r="F678" i="4"/>
  <c r="G678" i="4"/>
  <c r="F679" i="4"/>
  <c r="G679" i="4"/>
  <c r="F680" i="4"/>
  <c r="G680" i="4"/>
  <c r="F681" i="4"/>
  <c r="G681" i="4"/>
  <c r="F682" i="4"/>
  <c r="G682" i="4"/>
  <c r="F683" i="4"/>
  <c r="G683" i="4"/>
  <c r="F684" i="4"/>
  <c r="G684" i="4"/>
  <c r="F685" i="4"/>
  <c r="G685" i="4"/>
  <c r="F686" i="4"/>
  <c r="G686" i="4"/>
  <c r="F687" i="4"/>
  <c r="G687" i="4"/>
  <c r="F688" i="4"/>
  <c r="G688" i="4"/>
  <c r="F689" i="4"/>
  <c r="G689" i="4"/>
  <c r="F690" i="4"/>
  <c r="G690" i="4"/>
  <c r="F691" i="4"/>
  <c r="G691" i="4"/>
  <c r="F692" i="4"/>
  <c r="G692" i="4"/>
  <c r="F693" i="4"/>
  <c r="G693" i="4"/>
  <c r="F694" i="4"/>
  <c r="G694" i="4"/>
  <c r="F695" i="4"/>
  <c r="G695" i="4"/>
  <c r="F696" i="4"/>
  <c r="G696" i="4"/>
  <c r="F697" i="4"/>
  <c r="G697" i="4"/>
  <c r="F698" i="4"/>
  <c r="G698" i="4"/>
  <c r="F699" i="4"/>
  <c r="G699" i="4"/>
  <c r="F700" i="4"/>
  <c r="G700" i="4"/>
  <c r="F701" i="4"/>
  <c r="G701" i="4"/>
  <c r="F702" i="4"/>
  <c r="G702" i="4"/>
  <c r="F703" i="4"/>
  <c r="G703" i="4"/>
  <c r="F704" i="4"/>
  <c r="G704" i="4"/>
  <c r="F705" i="4"/>
  <c r="G705" i="4"/>
  <c r="F706" i="4"/>
  <c r="G706" i="4"/>
  <c r="F707" i="4"/>
  <c r="G707" i="4"/>
  <c r="F708" i="4"/>
  <c r="G708" i="4"/>
  <c r="F709" i="4"/>
  <c r="G709" i="4"/>
  <c r="F710" i="4"/>
  <c r="G710" i="4"/>
  <c r="F711" i="4"/>
  <c r="G711" i="4"/>
  <c r="F712" i="4"/>
  <c r="G712" i="4"/>
  <c r="F713" i="4"/>
  <c r="G713" i="4"/>
  <c r="F714" i="4"/>
  <c r="G714" i="4"/>
  <c r="F715" i="4"/>
  <c r="G715" i="4"/>
  <c r="F716" i="4"/>
  <c r="G716" i="4"/>
  <c r="F717" i="4"/>
  <c r="G717" i="4"/>
  <c r="F718" i="4"/>
  <c r="G718" i="4"/>
  <c r="F719" i="4"/>
  <c r="G719" i="4"/>
  <c r="F720" i="4"/>
  <c r="G720" i="4"/>
  <c r="F721" i="4"/>
  <c r="G721" i="4"/>
  <c r="F722" i="4"/>
  <c r="G722" i="4"/>
  <c r="F723" i="4"/>
  <c r="G723" i="4"/>
  <c r="F724" i="4"/>
  <c r="G724" i="4"/>
  <c r="F725" i="4"/>
  <c r="G725" i="4"/>
  <c r="F726" i="4"/>
  <c r="G726" i="4"/>
  <c r="F727" i="4"/>
  <c r="G727" i="4"/>
  <c r="F728" i="4"/>
  <c r="G728" i="4"/>
  <c r="F729" i="4"/>
  <c r="G729" i="4"/>
  <c r="F730" i="4"/>
  <c r="G730" i="4"/>
  <c r="F731" i="4"/>
  <c r="G731" i="4"/>
  <c r="F732" i="4"/>
  <c r="G732" i="4"/>
  <c r="F733" i="4"/>
  <c r="G733" i="4"/>
  <c r="F734" i="4"/>
  <c r="G734" i="4"/>
  <c r="F735" i="4"/>
  <c r="G735" i="4"/>
  <c r="F736" i="4"/>
  <c r="G736" i="4"/>
  <c r="F737" i="4"/>
  <c r="G737" i="4"/>
  <c r="F738" i="4"/>
  <c r="G738" i="4"/>
  <c r="F739" i="4"/>
  <c r="G739" i="4"/>
  <c r="F740" i="4"/>
  <c r="G740" i="4"/>
  <c r="F741" i="4"/>
  <c r="G741" i="4"/>
  <c r="F742" i="4"/>
  <c r="G742" i="4"/>
  <c r="F743" i="4"/>
  <c r="G743" i="4"/>
  <c r="F744" i="4"/>
  <c r="G744" i="4"/>
  <c r="F745" i="4"/>
  <c r="G745" i="4"/>
  <c r="F746" i="4"/>
  <c r="G746" i="4"/>
  <c r="F747" i="4"/>
  <c r="G747" i="4"/>
  <c r="F748" i="4"/>
  <c r="G748" i="4"/>
  <c r="F749" i="4"/>
  <c r="G749" i="4"/>
  <c r="F750" i="4"/>
  <c r="G750" i="4"/>
  <c r="F751" i="4"/>
  <c r="G751" i="4"/>
  <c r="F752" i="4"/>
  <c r="G752" i="4"/>
  <c r="F753" i="4"/>
  <c r="G753" i="4"/>
  <c r="F754" i="4"/>
  <c r="G754" i="4"/>
  <c r="F755" i="4"/>
  <c r="G755" i="4"/>
  <c r="F756" i="4"/>
  <c r="G756" i="4"/>
  <c r="F757" i="4"/>
  <c r="G757" i="4"/>
  <c r="F758" i="4"/>
  <c r="G758" i="4"/>
  <c r="F759" i="4"/>
  <c r="G759" i="4"/>
  <c r="F760" i="4"/>
  <c r="G760" i="4"/>
  <c r="F761" i="4"/>
  <c r="G761" i="4"/>
  <c r="F762" i="4"/>
  <c r="G762" i="4"/>
  <c r="F763" i="4"/>
  <c r="G763" i="4"/>
  <c r="F764" i="4"/>
  <c r="G764" i="4"/>
  <c r="F765" i="4"/>
  <c r="G765" i="4"/>
  <c r="F766" i="4"/>
  <c r="G766" i="4"/>
  <c r="F767" i="4"/>
  <c r="G767" i="4"/>
  <c r="F768" i="4"/>
  <c r="G768" i="4"/>
  <c r="F769" i="4"/>
  <c r="G769" i="4"/>
  <c r="F770" i="4"/>
  <c r="G770" i="4"/>
  <c r="F771" i="4"/>
  <c r="G771" i="4"/>
  <c r="F772" i="4"/>
  <c r="G772" i="4"/>
  <c r="F773" i="4"/>
  <c r="G773" i="4"/>
  <c r="F774" i="4"/>
  <c r="G774" i="4"/>
  <c r="F775" i="4"/>
  <c r="G775" i="4"/>
  <c r="F776" i="4"/>
  <c r="G776" i="4"/>
  <c r="F777" i="4"/>
  <c r="G777" i="4"/>
  <c r="F778" i="4"/>
  <c r="G778" i="4"/>
  <c r="F779" i="4"/>
  <c r="G779" i="4"/>
  <c r="F780" i="4"/>
  <c r="G780" i="4"/>
  <c r="F781" i="4"/>
  <c r="G781" i="4"/>
  <c r="F782" i="4"/>
  <c r="G782" i="4"/>
  <c r="F783" i="4"/>
  <c r="G783" i="4"/>
  <c r="F784" i="4"/>
  <c r="G784" i="4"/>
  <c r="F785" i="4"/>
  <c r="G785" i="4"/>
  <c r="F786" i="4"/>
  <c r="G786" i="4"/>
  <c r="F787" i="4"/>
  <c r="G787" i="4"/>
  <c r="F788" i="4"/>
  <c r="G788" i="4"/>
  <c r="F789" i="4"/>
  <c r="G789" i="4"/>
  <c r="F790" i="4"/>
  <c r="G790" i="4"/>
  <c r="F791" i="4"/>
  <c r="G791" i="4"/>
  <c r="F792" i="4"/>
  <c r="G792" i="4"/>
  <c r="F793" i="4"/>
  <c r="G793" i="4"/>
  <c r="F794" i="4"/>
  <c r="G794" i="4"/>
  <c r="F795" i="4"/>
  <c r="G795" i="4"/>
  <c r="F796" i="4"/>
  <c r="G796" i="4"/>
  <c r="F797" i="4"/>
  <c r="G797" i="4"/>
  <c r="F798" i="4"/>
  <c r="G798" i="4"/>
  <c r="F799" i="4"/>
  <c r="G799" i="4"/>
  <c r="F800" i="4"/>
  <c r="G800" i="4"/>
  <c r="F801" i="4"/>
  <c r="G801" i="4"/>
  <c r="F802" i="4"/>
  <c r="G802" i="4"/>
  <c r="F803" i="4"/>
  <c r="G803" i="4"/>
  <c r="F804" i="4"/>
  <c r="G804" i="4"/>
  <c r="F805" i="4"/>
  <c r="G805" i="4"/>
  <c r="F806" i="4"/>
  <c r="G806" i="4"/>
  <c r="F807" i="4"/>
  <c r="G807" i="4"/>
  <c r="F808" i="4"/>
  <c r="G808" i="4"/>
  <c r="F809" i="4"/>
  <c r="G809" i="4"/>
  <c r="F810" i="4"/>
  <c r="G810" i="4"/>
  <c r="F811" i="4"/>
  <c r="G811" i="4"/>
  <c r="F812" i="4"/>
  <c r="G812" i="4"/>
  <c r="F813" i="4"/>
  <c r="G813" i="4"/>
  <c r="F814" i="4"/>
  <c r="G814" i="4"/>
  <c r="F815" i="4"/>
  <c r="G815" i="4"/>
  <c r="F816" i="4"/>
  <c r="G816" i="4"/>
  <c r="F817" i="4"/>
  <c r="G817" i="4"/>
  <c r="F818" i="4"/>
  <c r="G818" i="4"/>
  <c r="F819" i="4"/>
  <c r="G819" i="4"/>
  <c r="F820" i="4"/>
  <c r="G820" i="4"/>
  <c r="F821" i="4"/>
  <c r="G821" i="4"/>
  <c r="F822" i="4"/>
  <c r="G822" i="4"/>
  <c r="F823" i="4"/>
  <c r="G823" i="4"/>
  <c r="F824" i="4"/>
  <c r="G824" i="4"/>
  <c r="F825" i="4"/>
  <c r="G825" i="4"/>
  <c r="F826" i="4"/>
  <c r="G826" i="4"/>
  <c r="F827" i="4"/>
  <c r="G827" i="4"/>
  <c r="F828" i="4"/>
  <c r="G828" i="4"/>
  <c r="F829" i="4"/>
  <c r="G829" i="4"/>
  <c r="F830" i="4"/>
  <c r="G830" i="4"/>
  <c r="F831" i="4"/>
  <c r="G831" i="4"/>
  <c r="F832" i="4"/>
  <c r="G832" i="4"/>
  <c r="F833" i="4"/>
  <c r="G833" i="4"/>
  <c r="F834" i="4"/>
  <c r="G834" i="4"/>
  <c r="F835" i="4"/>
  <c r="G835" i="4"/>
  <c r="F836" i="4"/>
  <c r="G836" i="4"/>
  <c r="F837" i="4"/>
  <c r="G837" i="4"/>
  <c r="F838" i="4"/>
  <c r="G838" i="4"/>
  <c r="F839" i="4"/>
  <c r="G839" i="4"/>
  <c r="F840" i="4"/>
  <c r="G840" i="4"/>
  <c r="F841" i="4"/>
  <c r="G841" i="4"/>
  <c r="F842" i="4"/>
  <c r="G842" i="4"/>
  <c r="F843" i="4"/>
  <c r="G843" i="4"/>
  <c r="F844" i="4"/>
  <c r="G844" i="4"/>
  <c r="F845" i="4"/>
  <c r="G845" i="4"/>
  <c r="F846" i="4"/>
  <c r="G846" i="4"/>
  <c r="F847" i="4"/>
  <c r="G847" i="4"/>
  <c r="F848" i="4"/>
  <c r="G848" i="4"/>
  <c r="F849" i="4"/>
  <c r="G849" i="4"/>
  <c r="F850" i="4"/>
  <c r="G850" i="4"/>
  <c r="F851" i="4"/>
  <c r="G851" i="4"/>
  <c r="F852" i="4"/>
  <c r="G852" i="4"/>
  <c r="F853" i="4"/>
  <c r="G853" i="4"/>
  <c r="F854" i="4"/>
  <c r="G854" i="4"/>
  <c r="F855" i="4"/>
  <c r="G855" i="4"/>
  <c r="F856" i="4"/>
  <c r="G856" i="4"/>
  <c r="F857" i="4"/>
  <c r="G857" i="4"/>
  <c r="F858" i="4"/>
  <c r="G858" i="4"/>
  <c r="F859" i="4"/>
  <c r="G859" i="4"/>
  <c r="F860" i="4"/>
  <c r="G860" i="4"/>
  <c r="F861" i="4"/>
  <c r="G861" i="4"/>
  <c r="F862" i="4"/>
  <c r="G862" i="4"/>
  <c r="F863" i="4"/>
  <c r="G863" i="4"/>
  <c r="F864" i="4"/>
  <c r="G864" i="4"/>
  <c r="F865" i="4"/>
  <c r="G865" i="4"/>
  <c r="F866" i="4"/>
  <c r="G866" i="4"/>
  <c r="F867" i="4"/>
  <c r="G867" i="4"/>
  <c r="F868" i="4"/>
  <c r="G868" i="4"/>
  <c r="F869" i="4"/>
  <c r="G869" i="4"/>
  <c r="F870" i="4"/>
  <c r="G870" i="4"/>
  <c r="F871" i="4"/>
  <c r="G871" i="4"/>
  <c r="F872" i="4"/>
  <c r="G872" i="4"/>
  <c r="F873" i="4"/>
  <c r="G873" i="4"/>
  <c r="F874" i="4"/>
  <c r="G874" i="4"/>
  <c r="F875" i="4"/>
  <c r="G875" i="4"/>
  <c r="F876" i="4"/>
  <c r="G876" i="4"/>
  <c r="F877" i="4"/>
  <c r="G877" i="4"/>
  <c r="F878" i="4"/>
  <c r="G878" i="4"/>
  <c r="F879" i="4"/>
  <c r="G879" i="4"/>
  <c r="F880" i="4"/>
  <c r="G880" i="4"/>
  <c r="F881" i="4"/>
  <c r="G881" i="4"/>
  <c r="F882" i="4"/>
  <c r="G882" i="4"/>
  <c r="F883" i="4"/>
  <c r="G883" i="4"/>
  <c r="F884" i="4"/>
  <c r="G884" i="4"/>
  <c r="F885" i="4"/>
  <c r="G885" i="4"/>
  <c r="F886" i="4"/>
  <c r="G886" i="4"/>
  <c r="F887" i="4"/>
  <c r="G887" i="4"/>
  <c r="F888" i="4"/>
  <c r="G888" i="4"/>
  <c r="F889" i="4"/>
  <c r="G889" i="4"/>
  <c r="F890" i="4"/>
  <c r="G890" i="4"/>
  <c r="F891" i="4"/>
  <c r="G891" i="4"/>
  <c r="F892" i="4"/>
  <c r="G892" i="4"/>
  <c r="F893" i="4"/>
  <c r="G893" i="4"/>
  <c r="F894" i="4"/>
  <c r="G894" i="4"/>
  <c r="F895" i="4"/>
  <c r="G895" i="4"/>
  <c r="F896" i="4"/>
  <c r="G896" i="4"/>
  <c r="F897" i="4"/>
  <c r="G897" i="4"/>
  <c r="F898" i="4"/>
  <c r="G898" i="4"/>
  <c r="F899" i="4"/>
  <c r="G899" i="4"/>
  <c r="F900" i="4"/>
  <c r="G900" i="4"/>
  <c r="F901" i="4"/>
  <c r="G901" i="4"/>
  <c r="F902" i="4"/>
  <c r="G902" i="4"/>
  <c r="F903" i="4"/>
  <c r="G903" i="4"/>
  <c r="F904" i="4"/>
  <c r="G904" i="4"/>
  <c r="F905" i="4"/>
  <c r="G905" i="4"/>
  <c r="F906" i="4"/>
  <c r="G906" i="4"/>
  <c r="F907" i="4"/>
  <c r="G907" i="4"/>
  <c r="F908" i="4"/>
  <c r="G908" i="4"/>
  <c r="F909" i="4"/>
  <c r="G909" i="4"/>
  <c r="F910" i="4"/>
  <c r="G910" i="4"/>
  <c r="F911" i="4"/>
  <c r="G911" i="4"/>
  <c r="F912" i="4"/>
  <c r="G912" i="4"/>
  <c r="F913" i="4"/>
  <c r="G913" i="4"/>
  <c r="F914" i="4"/>
  <c r="G914" i="4"/>
  <c r="F915" i="4"/>
  <c r="G915" i="4"/>
  <c r="F916" i="4"/>
  <c r="G916" i="4"/>
  <c r="F917" i="4"/>
  <c r="G917" i="4"/>
  <c r="F918" i="4"/>
  <c r="G918" i="4"/>
  <c r="F919" i="4"/>
  <c r="G919" i="4"/>
  <c r="F920" i="4"/>
  <c r="G920" i="4"/>
  <c r="F921" i="4"/>
  <c r="G921" i="4"/>
  <c r="F922" i="4"/>
  <c r="G922" i="4"/>
  <c r="F923" i="4"/>
  <c r="G923" i="4"/>
  <c r="F924" i="4"/>
  <c r="G924" i="4"/>
  <c r="F925" i="4"/>
  <c r="G925" i="4"/>
  <c r="F926" i="4"/>
  <c r="G926" i="4"/>
  <c r="F927" i="4"/>
  <c r="G927" i="4"/>
  <c r="F928" i="4"/>
  <c r="G928" i="4"/>
  <c r="F929" i="4"/>
  <c r="G929" i="4"/>
  <c r="F930" i="4"/>
  <c r="G930" i="4"/>
  <c r="F931" i="4"/>
  <c r="G931" i="4"/>
  <c r="F932" i="4"/>
  <c r="G932" i="4"/>
  <c r="F933" i="4"/>
  <c r="G933" i="4"/>
  <c r="F934" i="4"/>
  <c r="G934" i="4"/>
  <c r="F935" i="4"/>
  <c r="G935" i="4"/>
  <c r="F936" i="4"/>
  <c r="G936" i="4"/>
  <c r="F937" i="4"/>
  <c r="G937" i="4"/>
  <c r="F938" i="4"/>
  <c r="G938" i="4"/>
  <c r="F939" i="4"/>
  <c r="G939" i="4"/>
  <c r="F940" i="4"/>
  <c r="G940" i="4"/>
  <c r="F941" i="4"/>
  <c r="G941" i="4"/>
  <c r="F942" i="4"/>
  <c r="G942" i="4"/>
  <c r="F943" i="4"/>
  <c r="G943" i="4"/>
  <c r="F944" i="4"/>
  <c r="G944" i="4"/>
  <c r="F945" i="4"/>
  <c r="G945" i="4"/>
  <c r="F946" i="4"/>
  <c r="G946" i="4"/>
  <c r="F947" i="4"/>
  <c r="G947" i="4"/>
  <c r="F948" i="4"/>
  <c r="G948" i="4"/>
  <c r="F949" i="4"/>
  <c r="G949" i="4"/>
  <c r="F950" i="4"/>
  <c r="G950" i="4"/>
  <c r="F951" i="4"/>
  <c r="G951" i="4"/>
  <c r="F952" i="4"/>
  <c r="G952" i="4"/>
  <c r="F953" i="4"/>
  <c r="G953" i="4"/>
  <c r="F954" i="4"/>
  <c r="G954" i="4"/>
  <c r="F955" i="4"/>
  <c r="G955" i="4"/>
  <c r="F956" i="4"/>
  <c r="G956" i="4"/>
  <c r="F957" i="4"/>
  <c r="G957" i="4"/>
  <c r="F958" i="4"/>
  <c r="G958" i="4"/>
  <c r="F959" i="4"/>
  <c r="G959" i="4"/>
  <c r="F960" i="4"/>
  <c r="G960" i="4"/>
  <c r="F961" i="4"/>
  <c r="G961" i="4"/>
  <c r="F962" i="4"/>
  <c r="G962" i="4"/>
  <c r="F963" i="4"/>
  <c r="G963" i="4"/>
  <c r="F964" i="4"/>
  <c r="G964" i="4"/>
  <c r="F965" i="4"/>
  <c r="G965" i="4"/>
  <c r="F966" i="4"/>
  <c r="G966" i="4"/>
  <c r="F967" i="4"/>
  <c r="G967" i="4"/>
  <c r="F968" i="4"/>
  <c r="G968" i="4"/>
  <c r="F969" i="4"/>
  <c r="G969" i="4"/>
  <c r="F970" i="4"/>
  <c r="G970" i="4"/>
  <c r="F971" i="4"/>
  <c r="G971" i="4"/>
  <c r="F972" i="4"/>
  <c r="G972" i="4"/>
  <c r="F973" i="4"/>
  <c r="G973" i="4"/>
  <c r="F974" i="4"/>
  <c r="G974" i="4"/>
  <c r="F975" i="4"/>
  <c r="G975" i="4"/>
  <c r="F976" i="4"/>
  <c r="G976" i="4"/>
  <c r="F977" i="4"/>
  <c r="G977" i="4"/>
  <c r="F978" i="4"/>
  <c r="G978" i="4"/>
  <c r="F979" i="4"/>
  <c r="G979" i="4"/>
  <c r="F980" i="4"/>
  <c r="G980" i="4"/>
  <c r="F981" i="4"/>
  <c r="G981" i="4"/>
  <c r="F982" i="4"/>
  <c r="G982" i="4"/>
  <c r="F983" i="4"/>
  <c r="G983" i="4"/>
  <c r="F984" i="4"/>
  <c r="G984" i="4"/>
  <c r="F985" i="4"/>
  <c r="G985" i="4"/>
  <c r="F986" i="4"/>
  <c r="G986" i="4"/>
  <c r="F987" i="4"/>
  <c r="G987" i="4"/>
  <c r="F988" i="4"/>
  <c r="G988" i="4"/>
  <c r="F989" i="4"/>
  <c r="G989" i="4"/>
  <c r="F990" i="4"/>
  <c r="G990" i="4"/>
  <c r="F991" i="4"/>
  <c r="G991" i="4"/>
  <c r="F992" i="4"/>
  <c r="G992" i="4"/>
  <c r="F993" i="4"/>
  <c r="G993" i="4"/>
  <c r="F994" i="4"/>
  <c r="G994" i="4"/>
  <c r="F995" i="4"/>
  <c r="G995" i="4"/>
  <c r="F996" i="4"/>
  <c r="G996" i="4"/>
  <c r="F997" i="4"/>
  <c r="G997" i="4"/>
  <c r="F998" i="4"/>
  <c r="G998" i="4"/>
  <c r="F999" i="4"/>
  <c r="G999" i="4"/>
  <c r="F1000" i="4"/>
  <c r="G1000" i="4"/>
  <c r="F1001" i="4"/>
  <c r="G1001" i="4"/>
  <c r="F1002" i="4"/>
  <c r="G1002" i="4"/>
  <c r="F1003" i="4"/>
  <c r="G1003" i="4"/>
  <c r="F1004" i="4"/>
  <c r="G1004" i="4"/>
  <c r="F1005" i="4"/>
  <c r="G1005" i="4"/>
  <c r="F1006" i="4"/>
  <c r="G1006" i="4"/>
  <c r="F1007" i="4"/>
  <c r="G1007" i="4"/>
  <c r="F1008" i="4"/>
  <c r="G1008" i="4"/>
  <c r="F1009" i="4"/>
  <c r="G1009" i="4"/>
  <c r="F1010" i="4"/>
  <c r="G1010" i="4"/>
  <c r="F1011" i="4"/>
  <c r="G1011" i="4"/>
  <c r="F1012" i="4"/>
  <c r="G1012" i="4"/>
  <c r="F1013" i="4"/>
  <c r="G1013" i="4"/>
  <c r="F1014" i="4"/>
  <c r="G1014" i="4"/>
  <c r="F1015" i="4"/>
  <c r="G1015" i="4"/>
  <c r="F1016" i="4"/>
  <c r="G1016" i="4"/>
  <c r="F1017" i="4"/>
  <c r="G1017" i="4"/>
  <c r="F1018" i="4"/>
  <c r="G1018" i="4"/>
  <c r="F1019" i="4"/>
  <c r="G1019" i="4"/>
  <c r="F1020" i="4"/>
  <c r="G1020" i="4"/>
  <c r="F1021" i="4"/>
  <c r="G1021" i="4"/>
  <c r="F1022" i="4"/>
  <c r="G1022" i="4"/>
  <c r="F1023" i="4"/>
  <c r="G1023" i="4"/>
  <c r="F1024" i="4"/>
  <c r="G1024" i="4"/>
  <c r="F1025" i="4"/>
  <c r="G1025" i="4"/>
  <c r="F1026" i="4"/>
  <c r="G1026" i="4"/>
  <c r="F1027" i="4"/>
  <c r="G1027" i="4"/>
  <c r="F1028" i="4"/>
  <c r="G1028" i="4"/>
  <c r="F1029" i="4"/>
  <c r="G1029" i="4"/>
  <c r="F1030" i="4"/>
  <c r="G1030" i="4"/>
  <c r="F1031" i="4"/>
  <c r="G1031" i="4"/>
  <c r="F1032" i="4"/>
  <c r="G1032" i="4"/>
  <c r="F1033" i="4"/>
  <c r="G1033" i="4"/>
  <c r="F1034" i="4"/>
  <c r="G1034" i="4"/>
  <c r="F1035" i="4"/>
  <c r="G1035" i="4"/>
  <c r="F1036" i="4"/>
  <c r="G1036" i="4"/>
  <c r="F1037" i="4"/>
  <c r="G1037" i="4"/>
  <c r="F1038" i="4"/>
  <c r="G1038" i="4"/>
  <c r="F1039" i="4"/>
  <c r="G1039" i="4"/>
  <c r="F1040" i="4"/>
  <c r="G1040" i="4"/>
  <c r="F1041" i="4"/>
  <c r="G1041" i="4"/>
  <c r="F1042" i="4"/>
  <c r="G1042" i="4"/>
  <c r="F1043" i="4"/>
  <c r="G1043" i="4"/>
  <c r="F1044" i="4"/>
  <c r="G1044" i="4"/>
  <c r="F1045" i="4"/>
  <c r="G1045" i="4"/>
  <c r="F1046" i="4"/>
  <c r="G1046" i="4"/>
  <c r="F1047" i="4"/>
  <c r="G1047" i="4"/>
  <c r="F1048" i="4"/>
  <c r="G1048" i="4"/>
  <c r="F1049" i="4"/>
  <c r="G1049" i="4"/>
  <c r="F1050" i="4"/>
  <c r="G1050" i="4"/>
  <c r="F1051" i="4"/>
  <c r="G1051" i="4"/>
  <c r="F1052" i="4"/>
  <c r="G1052" i="4"/>
  <c r="F1053" i="4"/>
  <c r="G1053" i="4"/>
  <c r="F1054" i="4"/>
  <c r="G1054" i="4"/>
  <c r="F1055" i="4"/>
  <c r="G1055" i="4"/>
  <c r="F1056" i="4"/>
  <c r="G1056" i="4"/>
  <c r="F1057" i="4"/>
  <c r="G1057" i="4"/>
  <c r="F1058" i="4"/>
  <c r="G1058" i="4"/>
  <c r="F1059" i="4"/>
  <c r="G1059" i="4"/>
  <c r="F1060" i="4"/>
  <c r="G1060" i="4"/>
  <c r="F1061" i="4"/>
  <c r="G1061" i="4"/>
  <c r="F1062" i="4"/>
  <c r="G1062" i="4"/>
  <c r="F1063" i="4"/>
  <c r="G1063" i="4"/>
  <c r="F1064" i="4"/>
  <c r="G1064" i="4"/>
  <c r="F1065" i="4"/>
  <c r="G1065" i="4"/>
  <c r="F1066" i="4"/>
  <c r="G1066" i="4"/>
  <c r="F1067" i="4"/>
  <c r="G1067" i="4"/>
  <c r="F1068" i="4"/>
  <c r="G1068" i="4"/>
  <c r="F1069" i="4"/>
  <c r="G1069" i="4"/>
  <c r="F1070" i="4"/>
  <c r="G1070" i="4"/>
  <c r="F1071" i="4"/>
  <c r="G1071" i="4"/>
  <c r="F1072" i="4"/>
  <c r="G1072" i="4"/>
  <c r="F1073" i="4"/>
  <c r="G1073" i="4"/>
  <c r="F1074" i="4"/>
  <c r="G1074" i="4"/>
  <c r="F1075" i="4"/>
  <c r="G1075" i="4"/>
  <c r="F1076" i="4"/>
  <c r="G1076" i="4"/>
  <c r="F1077" i="4"/>
  <c r="G1077" i="4"/>
  <c r="F1078" i="4"/>
  <c r="G1078" i="4"/>
  <c r="F1079" i="4"/>
  <c r="G1079" i="4"/>
  <c r="F1080" i="4"/>
  <c r="G1080" i="4"/>
  <c r="F1081" i="4"/>
  <c r="G1081" i="4"/>
  <c r="F1082" i="4"/>
  <c r="G1082" i="4"/>
  <c r="F1083" i="4"/>
  <c r="G1083" i="4"/>
  <c r="F1084" i="4"/>
  <c r="G1084" i="4"/>
  <c r="F1085" i="4"/>
  <c r="G1085" i="4"/>
  <c r="F1086" i="4"/>
  <c r="G1086" i="4"/>
  <c r="F1087" i="4"/>
  <c r="G1087" i="4"/>
  <c r="F1088" i="4"/>
  <c r="G1088" i="4"/>
  <c r="F1089" i="4"/>
  <c r="G1089" i="4"/>
  <c r="F1090" i="4"/>
  <c r="G1090" i="4"/>
  <c r="F1091" i="4"/>
  <c r="G1091" i="4"/>
  <c r="F1092" i="4"/>
  <c r="G1092" i="4"/>
  <c r="F1093" i="4"/>
  <c r="G1093" i="4"/>
  <c r="F1094" i="4"/>
  <c r="G1094" i="4"/>
  <c r="F1095" i="4"/>
  <c r="G1095" i="4"/>
  <c r="F1096" i="4"/>
  <c r="G1096" i="4"/>
  <c r="F1097" i="4"/>
  <c r="G1097" i="4"/>
  <c r="F1098" i="4"/>
  <c r="G1098" i="4"/>
  <c r="F1099" i="4"/>
  <c r="G1099" i="4"/>
  <c r="F1100" i="4"/>
  <c r="G1100" i="4"/>
  <c r="F1101" i="4"/>
  <c r="G1101" i="4"/>
  <c r="F1102" i="4"/>
  <c r="G1102" i="4"/>
  <c r="F1103" i="4"/>
  <c r="G1103" i="4"/>
  <c r="F1104" i="4"/>
  <c r="G1104" i="4"/>
  <c r="F1105" i="4"/>
  <c r="G1105" i="4"/>
  <c r="F1106" i="4"/>
  <c r="G1106" i="4"/>
  <c r="F1107" i="4"/>
  <c r="G1107" i="4"/>
  <c r="F1108" i="4"/>
  <c r="G1108" i="4"/>
  <c r="F1109" i="4"/>
  <c r="G1109" i="4"/>
  <c r="F1110" i="4"/>
  <c r="G1110" i="4"/>
  <c r="F1111" i="4"/>
  <c r="G1111" i="4"/>
  <c r="F1112" i="4"/>
  <c r="G1112" i="4"/>
  <c r="F1113" i="4"/>
  <c r="G1113" i="4"/>
  <c r="F1114" i="4"/>
  <c r="G1114" i="4"/>
  <c r="F1115" i="4"/>
  <c r="G1115" i="4"/>
  <c r="F1116" i="4"/>
  <c r="G1116" i="4"/>
  <c r="F1117" i="4"/>
  <c r="G1117" i="4"/>
  <c r="F1118" i="4"/>
  <c r="G1118" i="4"/>
  <c r="F1119" i="4"/>
  <c r="G1119" i="4"/>
  <c r="F1120" i="4"/>
  <c r="G1120" i="4"/>
  <c r="F1121" i="4"/>
  <c r="G1121" i="4"/>
  <c r="F1122" i="4"/>
  <c r="G1122" i="4"/>
  <c r="F1123" i="4"/>
  <c r="G1123" i="4"/>
  <c r="F1124" i="4"/>
  <c r="G1124" i="4"/>
  <c r="F1125" i="4"/>
  <c r="G1125" i="4"/>
  <c r="F1126" i="4"/>
  <c r="G1126" i="4"/>
  <c r="F1127" i="4"/>
  <c r="G1127" i="4"/>
  <c r="F1128" i="4"/>
  <c r="G1128" i="4"/>
  <c r="F1129" i="4"/>
  <c r="G1129" i="4"/>
  <c r="F1130" i="4"/>
  <c r="G1130" i="4"/>
  <c r="F1131" i="4"/>
  <c r="G1131" i="4"/>
  <c r="F1132" i="4"/>
  <c r="G1132" i="4"/>
  <c r="F1133" i="4"/>
  <c r="G1133" i="4"/>
  <c r="F1134" i="4"/>
  <c r="G1134" i="4"/>
  <c r="F1135" i="4"/>
  <c r="G1135" i="4"/>
  <c r="F1136" i="4"/>
  <c r="G1136" i="4"/>
  <c r="F1137" i="4"/>
  <c r="G1137" i="4"/>
  <c r="F1138" i="4"/>
  <c r="G1138" i="4"/>
  <c r="F1139" i="4"/>
  <c r="G1139" i="4"/>
  <c r="F1140" i="4"/>
  <c r="G1140" i="4"/>
  <c r="F1141" i="4"/>
  <c r="G1141" i="4"/>
  <c r="F1142" i="4"/>
  <c r="G1142" i="4"/>
  <c r="F1143" i="4"/>
  <c r="G1143" i="4"/>
  <c r="F1144" i="4"/>
  <c r="G1144" i="4"/>
  <c r="F1145" i="4"/>
  <c r="G1145" i="4"/>
  <c r="F1146" i="4"/>
  <c r="G1146" i="4"/>
  <c r="F1147" i="4"/>
  <c r="G1147" i="4"/>
  <c r="F1148" i="4"/>
  <c r="G1148" i="4"/>
  <c r="F1149" i="4"/>
  <c r="G1149" i="4"/>
  <c r="F1150" i="4"/>
  <c r="G1150" i="4"/>
  <c r="F1151" i="4"/>
  <c r="G1151" i="4"/>
  <c r="F1152" i="4"/>
  <c r="G1152" i="4"/>
  <c r="F1153" i="4"/>
  <c r="G1153" i="4"/>
  <c r="F1154" i="4"/>
  <c r="G1154" i="4"/>
  <c r="F1155" i="4"/>
  <c r="G1155" i="4"/>
  <c r="F1156" i="4"/>
  <c r="G1156" i="4"/>
  <c r="F1157" i="4"/>
  <c r="G1157" i="4"/>
  <c r="F1158" i="4"/>
  <c r="G1158" i="4"/>
  <c r="F1159" i="4"/>
  <c r="G1159" i="4"/>
  <c r="F1160" i="4"/>
  <c r="G1160" i="4"/>
  <c r="F1161" i="4"/>
  <c r="G1161" i="4"/>
  <c r="F1162" i="4"/>
  <c r="G1162" i="4"/>
  <c r="F1163" i="4"/>
  <c r="G1163" i="4"/>
  <c r="F1164" i="4"/>
  <c r="G1164" i="4"/>
  <c r="F1165" i="4"/>
  <c r="G1165" i="4"/>
  <c r="F1166" i="4"/>
  <c r="G1166" i="4"/>
  <c r="F1167" i="4"/>
  <c r="G1167" i="4"/>
  <c r="F1168" i="4"/>
  <c r="G1168" i="4"/>
  <c r="F1169" i="4"/>
  <c r="G1169" i="4"/>
  <c r="F1170" i="4"/>
  <c r="G1170" i="4"/>
  <c r="F1171" i="4"/>
  <c r="G1171" i="4"/>
  <c r="F1172" i="4"/>
  <c r="G1172" i="4"/>
  <c r="F1173" i="4"/>
  <c r="G1173" i="4"/>
  <c r="F1174" i="4"/>
  <c r="G1174" i="4"/>
  <c r="F1175" i="4"/>
  <c r="G1175" i="4"/>
  <c r="F1176" i="4"/>
  <c r="G1176" i="4"/>
  <c r="F1177" i="4"/>
  <c r="G1177" i="4"/>
  <c r="F1178" i="4"/>
  <c r="G1178" i="4"/>
  <c r="F1179" i="4"/>
  <c r="G1179" i="4"/>
  <c r="F1180" i="4"/>
  <c r="G1180" i="4"/>
  <c r="F1181" i="4"/>
  <c r="G1181" i="4"/>
  <c r="F1182" i="4"/>
  <c r="G1182" i="4"/>
  <c r="F1183" i="4"/>
  <c r="G1183" i="4"/>
  <c r="F1184" i="4"/>
  <c r="G1184" i="4"/>
  <c r="F1185" i="4"/>
  <c r="G1185" i="4"/>
  <c r="F1186" i="4"/>
  <c r="G1186" i="4"/>
  <c r="F1187" i="4"/>
  <c r="G1187" i="4"/>
  <c r="F1188" i="4"/>
  <c r="G1188" i="4"/>
  <c r="F1189" i="4"/>
  <c r="G1189" i="4"/>
  <c r="F1190" i="4"/>
  <c r="G1190" i="4"/>
  <c r="F1191" i="4"/>
  <c r="G1191" i="4"/>
  <c r="F1192" i="4"/>
  <c r="G1192" i="4"/>
  <c r="F1193" i="4"/>
  <c r="G1193" i="4"/>
  <c r="F1194" i="4"/>
  <c r="G1194" i="4"/>
  <c r="F1195" i="4"/>
  <c r="G1195" i="4"/>
  <c r="F1196" i="4"/>
  <c r="G1196" i="4"/>
  <c r="F1197" i="4"/>
  <c r="G1197" i="4"/>
  <c r="F1198" i="4"/>
  <c r="G1198" i="4"/>
  <c r="F1199" i="4"/>
  <c r="G1199" i="4"/>
  <c r="F1200" i="4"/>
  <c r="G1200" i="4"/>
  <c r="F1201" i="4"/>
  <c r="G1201" i="4"/>
  <c r="F1202" i="4"/>
  <c r="G1202" i="4"/>
  <c r="F1203" i="4"/>
  <c r="G1203" i="4"/>
  <c r="F1204" i="4"/>
  <c r="G1204" i="4"/>
  <c r="F1205" i="4"/>
  <c r="G1205" i="4"/>
  <c r="F1206" i="4"/>
  <c r="G1206" i="4"/>
  <c r="F1207" i="4"/>
  <c r="G1207" i="4"/>
  <c r="F1208" i="4"/>
  <c r="G1208" i="4"/>
  <c r="F1209" i="4"/>
  <c r="G1209" i="4"/>
  <c r="F1210" i="4"/>
  <c r="G1210" i="4"/>
  <c r="F1211" i="4"/>
  <c r="G1211" i="4"/>
  <c r="F1212" i="4"/>
  <c r="G1212" i="4"/>
  <c r="F1213" i="4"/>
  <c r="G1213" i="4"/>
  <c r="F1214" i="4"/>
  <c r="G1214" i="4"/>
  <c r="F1215" i="4"/>
  <c r="G1215" i="4"/>
  <c r="F1216" i="4"/>
  <c r="G1216" i="4"/>
  <c r="F1217" i="4"/>
  <c r="G1217" i="4"/>
  <c r="F1218" i="4"/>
  <c r="G1218" i="4"/>
  <c r="F1219" i="4"/>
  <c r="G1219" i="4"/>
  <c r="F1220" i="4"/>
  <c r="G1220" i="4"/>
  <c r="F1221" i="4"/>
  <c r="G1221" i="4"/>
  <c r="F1222" i="4"/>
  <c r="G1222" i="4"/>
  <c r="F1223" i="4"/>
  <c r="G1223" i="4"/>
  <c r="F1224" i="4"/>
  <c r="G1224" i="4"/>
  <c r="F1225" i="4"/>
  <c r="G1225" i="4"/>
  <c r="F1226" i="4"/>
  <c r="G1226" i="4"/>
  <c r="F1227" i="4"/>
  <c r="G1227" i="4"/>
  <c r="F1228" i="4"/>
  <c r="G1228" i="4"/>
  <c r="F1229" i="4"/>
  <c r="G1229" i="4"/>
  <c r="F1230" i="4"/>
  <c r="G1230" i="4"/>
  <c r="F1231" i="4"/>
  <c r="G1231" i="4"/>
  <c r="F1232" i="4"/>
  <c r="G1232" i="4"/>
  <c r="F1233" i="4"/>
  <c r="G1233" i="4"/>
  <c r="F1234" i="4"/>
  <c r="G1234" i="4"/>
  <c r="F1235" i="4"/>
  <c r="G1235" i="4"/>
  <c r="F1236" i="4"/>
  <c r="G1236" i="4"/>
  <c r="F1237" i="4"/>
  <c r="G1237" i="4"/>
  <c r="F1238" i="4"/>
  <c r="G1238" i="4"/>
  <c r="F1239" i="4"/>
  <c r="G1239" i="4"/>
  <c r="F1240" i="4"/>
  <c r="G1240" i="4"/>
  <c r="F1241" i="4"/>
  <c r="G1241" i="4"/>
  <c r="F1242" i="4"/>
  <c r="G1242" i="4"/>
  <c r="F1243" i="4"/>
  <c r="G1243" i="4"/>
  <c r="F1244" i="4"/>
  <c r="G1244" i="4"/>
  <c r="F1245" i="4"/>
  <c r="G1245" i="4"/>
  <c r="F1246" i="4"/>
  <c r="G1246" i="4"/>
  <c r="F1247" i="4"/>
  <c r="G1247" i="4"/>
  <c r="F1248" i="4"/>
  <c r="G1248" i="4"/>
  <c r="F1249" i="4"/>
  <c r="G1249" i="4"/>
  <c r="F1250" i="4"/>
  <c r="G1250" i="4"/>
  <c r="F1251" i="4"/>
  <c r="G1251" i="4"/>
  <c r="F1252" i="4"/>
  <c r="G1252" i="4"/>
  <c r="F1253" i="4"/>
  <c r="G1253" i="4"/>
  <c r="F1254" i="4"/>
  <c r="G1254" i="4"/>
  <c r="F1255" i="4"/>
  <c r="G1255" i="4"/>
  <c r="F1256" i="4"/>
  <c r="G1256" i="4"/>
  <c r="F1257" i="4"/>
  <c r="G1257" i="4"/>
  <c r="F1258" i="4"/>
  <c r="G1258" i="4"/>
  <c r="F1259" i="4"/>
  <c r="G1259" i="4"/>
  <c r="F1260" i="4"/>
  <c r="G1260" i="4"/>
  <c r="F1261" i="4"/>
  <c r="G1261" i="4"/>
  <c r="F1262" i="4"/>
  <c r="G1262" i="4"/>
  <c r="F1263" i="4"/>
  <c r="G1263" i="4"/>
  <c r="F1264" i="4"/>
  <c r="G1264" i="4"/>
  <c r="F1265" i="4"/>
  <c r="G1265" i="4"/>
  <c r="F1266" i="4"/>
  <c r="G1266" i="4"/>
  <c r="F1267" i="4"/>
  <c r="G1267" i="4"/>
  <c r="F1268" i="4"/>
  <c r="G1268" i="4"/>
  <c r="F1269" i="4"/>
  <c r="G1269" i="4"/>
  <c r="F1270" i="4"/>
  <c r="G1270" i="4"/>
  <c r="F1271" i="4"/>
  <c r="G1271" i="4"/>
  <c r="F1272" i="4"/>
  <c r="G1272" i="4"/>
  <c r="F1273" i="4"/>
  <c r="G1273" i="4"/>
  <c r="F1274" i="4"/>
  <c r="G1274" i="4"/>
  <c r="F1275" i="4"/>
  <c r="G1275" i="4"/>
  <c r="F1276" i="4"/>
  <c r="G1276" i="4"/>
  <c r="F1277" i="4"/>
  <c r="G1277" i="4"/>
  <c r="F1278" i="4"/>
  <c r="G1278" i="4"/>
  <c r="F1279" i="4"/>
  <c r="G1279" i="4"/>
  <c r="F1280" i="4"/>
  <c r="G1280" i="4"/>
  <c r="F1281" i="4"/>
  <c r="G1281" i="4"/>
  <c r="F1282" i="4"/>
  <c r="G1282" i="4"/>
  <c r="F1283" i="4"/>
  <c r="G1283" i="4"/>
  <c r="F1284" i="4"/>
  <c r="G1284" i="4"/>
  <c r="F1285" i="4"/>
  <c r="G1285" i="4"/>
  <c r="F1286" i="4"/>
  <c r="G1286" i="4"/>
  <c r="F1287" i="4"/>
  <c r="G1287" i="4"/>
  <c r="F1288" i="4"/>
  <c r="G1288" i="4"/>
  <c r="F1289" i="4"/>
  <c r="G1289" i="4"/>
  <c r="F1290" i="4"/>
  <c r="G1290" i="4"/>
  <c r="F1291" i="4"/>
  <c r="G1291" i="4"/>
  <c r="F1292" i="4"/>
  <c r="G1292" i="4"/>
  <c r="F1293" i="4"/>
  <c r="G1293" i="4"/>
  <c r="F1294" i="4"/>
  <c r="G1294" i="4"/>
  <c r="F1295" i="4"/>
  <c r="G1295" i="4"/>
  <c r="F1296" i="4"/>
  <c r="G1296" i="4"/>
  <c r="F1297" i="4"/>
  <c r="G1297" i="4"/>
  <c r="F1298" i="4"/>
  <c r="G1298" i="4"/>
  <c r="F1299" i="4"/>
  <c r="G1299" i="4"/>
  <c r="F1300" i="4"/>
  <c r="G1300" i="4"/>
  <c r="F1301" i="4"/>
  <c r="G1301" i="4"/>
  <c r="F1302" i="4"/>
  <c r="G1302" i="4"/>
  <c r="F1303" i="4"/>
  <c r="G1303" i="4"/>
  <c r="F1304" i="4"/>
  <c r="G1304" i="4"/>
  <c r="F1305" i="4"/>
  <c r="G1305" i="4"/>
  <c r="F1306" i="4"/>
  <c r="G1306" i="4"/>
  <c r="F1307" i="4"/>
  <c r="G1307" i="4"/>
  <c r="F1308" i="4"/>
  <c r="G1308" i="4"/>
  <c r="F1309" i="4"/>
  <c r="G1309" i="4"/>
  <c r="F1310" i="4"/>
  <c r="G1310" i="4"/>
  <c r="F1311" i="4"/>
  <c r="G1311" i="4"/>
  <c r="F1312" i="4"/>
  <c r="G1312" i="4"/>
  <c r="F1313" i="4"/>
  <c r="G1313" i="4"/>
  <c r="F1314" i="4"/>
  <c r="G1314" i="4"/>
  <c r="F1315" i="4"/>
  <c r="G1315" i="4"/>
  <c r="F1316" i="4"/>
  <c r="G1316" i="4"/>
  <c r="F1317" i="4"/>
  <c r="G1317" i="4"/>
  <c r="F1318" i="4"/>
  <c r="G1318" i="4"/>
  <c r="F1319" i="4"/>
  <c r="G1319" i="4"/>
  <c r="F1320" i="4"/>
  <c r="G1320" i="4"/>
  <c r="F1321" i="4"/>
  <c r="G1321" i="4"/>
  <c r="F1322" i="4"/>
  <c r="G1322" i="4"/>
  <c r="F1323" i="4"/>
  <c r="G1323" i="4"/>
  <c r="F1324" i="4"/>
  <c r="G1324" i="4"/>
  <c r="F1325" i="4"/>
  <c r="G1325" i="4"/>
  <c r="F1326" i="4"/>
  <c r="G1326" i="4"/>
  <c r="F1327" i="4"/>
  <c r="G1327" i="4"/>
  <c r="F1328" i="4"/>
  <c r="G1328" i="4"/>
  <c r="F1329" i="4"/>
  <c r="G1329" i="4"/>
  <c r="F1330" i="4"/>
  <c r="G1330" i="4"/>
  <c r="F1331" i="4"/>
  <c r="G1331" i="4"/>
  <c r="F1332" i="4"/>
  <c r="G1332" i="4"/>
  <c r="F1333" i="4"/>
  <c r="G1333" i="4"/>
  <c r="F1334" i="4"/>
  <c r="G1334" i="4"/>
  <c r="F1335" i="4"/>
  <c r="G1335" i="4"/>
  <c r="F1336" i="4"/>
  <c r="G1336" i="4"/>
  <c r="F1337" i="4"/>
  <c r="G1337" i="4"/>
  <c r="F1338" i="4"/>
  <c r="G1338" i="4"/>
  <c r="F1339" i="4"/>
  <c r="G1339" i="4"/>
  <c r="F1340" i="4"/>
  <c r="G1340" i="4"/>
  <c r="F1341" i="4"/>
  <c r="G1341" i="4"/>
  <c r="F1342" i="4"/>
  <c r="G1342" i="4"/>
  <c r="F1343" i="4"/>
  <c r="G1343" i="4"/>
  <c r="F1344" i="4"/>
  <c r="G1344" i="4"/>
  <c r="F1345" i="4"/>
  <c r="G1345" i="4"/>
  <c r="F1346" i="4"/>
  <c r="G1346" i="4"/>
  <c r="F1347" i="4"/>
  <c r="G1347" i="4"/>
  <c r="F1348" i="4"/>
  <c r="G1348" i="4"/>
  <c r="F1349" i="4"/>
  <c r="G1349" i="4"/>
  <c r="F1350" i="4"/>
  <c r="G1350" i="4"/>
  <c r="F1351" i="4"/>
  <c r="G1351" i="4"/>
  <c r="F1352" i="4"/>
  <c r="G1352" i="4"/>
  <c r="F1353" i="4"/>
  <c r="G1353" i="4"/>
  <c r="F1354" i="4"/>
  <c r="G1354" i="4"/>
  <c r="F1355" i="4"/>
  <c r="G1355" i="4"/>
  <c r="F1356" i="4"/>
  <c r="G1356" i="4"/>
  <c r="F1357" i="4"/>
  <c r="G1357" i="4"/>
  <c r="F1358" i="4"/>
  <c r="G1358" i="4"/>
  <c r="F1359" i="4"/>
  <c r="G1359" i="4"/>
  <c r="F1360" i="4"/>
  <c r="G1360" i="4"/>
  <c r="F1361" i="4"/>
  <c r="G1361" i="4"/>
  <c r="F1362" i="4"/>
  <c r="G1362" i="4"/>
  <c r="F1363" i="4"/>
  <c r="G1363" i="4"/>
  <c r="F1364" i="4"/>
  <c r="G1364" i="4"/>
  <c r="F1365" i="4"/>
  <c r="G1365" i="4"/>
  <c r="F1366" i="4"/>
  <c r="G1366" i="4"/>
  <c r="F1367" i="4"/>
  <c r="G1367" i="4"/>
  <c r="F1368" i="4"/>
  <c r="G1368" i="4"/>
  <c r="F1369" i="4"/>
  <c r="G1369" i="4"/>
  <c r="F1370" i="4"/>
  <c r="G1370" i="4"/>
  <c r="F1371" i="4"/>
  <c r="G1371" i="4"/>
  <c r="F1372" i="4"/>
  <c r="G1372" i="4"/>
  <c r="F1373" i="4"/>
  <c r="G1373" i="4"/>
  <c r="F1374" i="4"/>
  <c r="G1374" i="4"/>
  <c r="F1375" i="4"/>
  <c r="G1375" i="4"/>
  <c r="F1376" i="4"/>
  <c r="G1376" i="4"/>
  <c r="F1377" i="4"/>
  <c r="G1377" i="4"/>
  <c r="F1378" i="4"/>
  <c r="G1378" i="4"/>
  <c r="F1379" i="4"/>
  <c r="G1379" i="4"/>
  <c r="F1380" i="4"/>
  <c r="G1380" i="4"/>
  <c r="F1381" i="4"/>
  <c r="G1381" i="4"/>
  <c r="F1382" i="4"/>
  <c r="G1382" i="4"/>
  <c r="F1383" i="4"/>
  <c r="G1383" i="4"/>
  <c r="F1384" i="4"/>
  <c r="G1384" i="4"/>
  <c r="F1385" i="4"/>
  <c r="G1385" i="4"/>
  <c r="F1386" i="4"/>
  <c r="G1386" i="4"/>
  <c r="F1387" i="4"/>
  <c r="G1387" i="4"/>
  <c r="F1388" i="4"/>
  <c r="G1388" i="4"/>
  <c r="F1389" i="4"/>
  <c r="G1389" i="4"/>
  <c r="F1390" i="4"/>
  <c r="G1390" i="4"/>
  <c r="F1391" i="4"/>
  <c r="G1391" i="4"/>
  <c r="F1392" i="4"/>
  <c r="G1392" i="4"/>
  <c r="F1393" i="4"/>
  <c r="G1393" i="4"/>
  <c r="F1394" i="4"/>
  <c r="G1394" i="4"/>
  <c r="F1395" i="4"/>
  <c r="G1395" i="4"/>
  <c r="F1396" i="4"/>
  <c r="G1396" i="4"/>
  <c r="F1397" i="4"/>
  <c r="G1397" i="4"/>
  <c r="F1398" i="4"/>
  <c r="G1398" i="4"/>
  <c r="F1399" i="4"/>
  <c r="G1399" i="4"/>
  <c r="F1400" i="4"/>
  <c r="G1400" i="4"/>
  <c r="F1401" i="4"/>
  <c r="G1401" i="4"/>
  <c r="F1402" i="4"/>
  <c r="G1402" i="4"/>
  <c r="F1403" i="4"/>
  <c r="G1403" i="4"/>
  <c r="F1404" i="4"/>
  <c r="G1404" i="4"/>
  <c r="F1405" i="4"/>
  <c r="G1405" i="4"/>
  <c r="F1406" i="4"/>
  <c r="G1406" i="4"/>
  <c r="F1407" i="4"/>
  <c r="G1407" i="4"/>
  <c r="F1408" i="4"/>
  <c r="G1408" i="4"/>
  <c r="F1409" i="4"/>
  <c r="G1409" i="4"/>
  <c r="F1410" i="4"/>
  <c r="G1410" i="4"/>
  <c r="F1411" i="4"/>
  <c r="G1411" i="4"/>
  <c r="F1412" i="4"/>
  <c r="G1412" i="4"/>
  <c r="F1413" i="4"/>
  <c r="G1413" i="4"/>
  <c r="F1414" i="4"/>
  <c r="G1414" i="4"/>
  <c r="F1415" i="4"/>
  <c r="G1415" i="4"/>
  <c r="F1416" i="4"/>
  <c r="G1416" i="4"/>
  <c r="F1417" i="4"/>
  <c r="G1417" i="4"/>
  <c r="F1418" i="4"/>
  <c r="G1418" i="4"/>
  <c r="F1419" i="4"/>
  <c r="G1419" i="4"/>
  <c r="F1420" i="4"/>
  <c r="G1420" i="4"/>
  <c r="F1421" i="4"/>
  <c r="G1421" i="4"/>
  <c r="F1422" i="4"/>
  <c r="G1422" i="4"/>
  <c r="F1423" i="4"/>
  <c r="G1423" i="4"/>
  <c r="F1424" i="4"/>
  <c r="G1424" i="4"/>
  <c r="F1425" i="4"/>
  <c r="G1425" i="4"/>
  <c r="F1426" i="4"/>
  <c r="G1426" i="4"/>
  <c r="F1427" i="4"/>
  <c r="G1427" i="4"/>
  <c r="F1428" i="4"/>
  <c r="G1428" i="4"/>
  <c r="F1429" i="4"/>
  <c r="G1429" i="4"/>
  <c r="F1430" i="4"/>
  <c r="G1430" i="4"/>
  <c r="F1431" i="4"/>
  <c r="G1431" i="4"/>
  <c r="F1432" i="4"/>
  <c r="G1432" i="4"/>
  <c r="F1433" i="4"/>
  <c r="G1433" i="4"/>
  <c r="F1434" i="4"/>
  <c r="G1434" i="4"/>
  <c r="F1435" i="4"/>
  <c r="G1435" i="4"/>
  <c r="F1436" i="4"/>
  <c r="G1436" i="4"/>
  <c r="F1437" i="4"/>
  <c r="G1437" i="4"/>
  <c r="F1438" i="4"/>
  <c r="G1438" i="4"/>
  <c r="F1439" i="4"/>
  <c r="G1439" i="4"/>
  <c r="F1440" i="4"/>
  <c r="G1440" i="4"/>
  <c r="F1441" i="4"/>
  <c r="G1441" i="4"/>
  <c r="F1442" i="4"/>
  <c r="G1442" i="4"/>
  <c r="F1443" i="4"/>
  <c r="G1443" i="4"/>
  <c r="F1444" i="4"/>
  <c r="G1444" i="4"/>
  <c r="F1445" i="4"/>
  <c r="G1445" i="4"/>
  <c r="F1446" i="4"/>
  <c r="G1446" i="4"/>
  <c r="F1447" i="4"/>
  <c r="G1447" i="4"/>
  <c r="F1448" i="4"/>
  <c r="G1448" i="4"/>
  <c r="F1449" i="4"/>
  <c r="G1449" i="4"/>
  <c r="F1450" i="4"/>
  <c r="G1450" i="4"/>
  <c r="F1451" i="4"/>
  <c r="G1451" i="4"/>
  <c r="F1452" i="4"/>
  <c r="G1452" i="4"/>
  <c r="F1453" i="4"/>
  <c r="G1453" i="4"/>
  <c r="F1454" i="4"/>
  <c r="G1454" i="4"/>
  <c r="F1455" i="4"/>
  <c r="G1455" i="4"/>
  <c r="F1456" i="4"/>
  <c r="G1456" i="4"/>
  <c r="F1457" i="4"/>
  <c r="G1457" i="4"/>
  <c r="F1458" i="4"/>
  <c r="G1458" i="4"/>
  <c r="F1459" i="4"/>
  <c r="G1459" i="4"/>
  <c r="F1460" i="4"/>
  <c r="G1460" i="4"/>
  <c r="F1461" i="4"/>
  <c r="G1461" i="4"/>
  <c r="F1462" i="4"/>
  <c r="G1462" i="4"/>
  <c r="F1463" i="4"/>
  <c r="G1463" i="4"/>
  <c r="F1464" i="4"/>
  <c r="G1464" i="4"/>
  <c r="F1465" i="4"/>
  <c r="G1465" i="4"/>
  <c r="F1466" i="4"/>
  <c r="G1466" i="4"/>
  <c r="F1467" i="4"/>
  <c r="G1467" i="4"/>
  <c r="F1468" i="4"/>
  <c r="G1468" i="4"/>
  <c r="F1469" i="4"/>
  <c r="G1469" i="4"/>
  <c r="F1470" i="4"/>
  <c r="G1470" i="4"/>
  <c r="F1471" i="4"/>
  <c r="G1471" i="4"/>
  <c r="F1472" i="4"/>
  <c r="G1472" i="4"/>
  <c r="F1473" i="4"/>
  <c r="G1473" i="4"/>
  <c r="F1474" i="4"/>
  <c r="G1474" i="4"/>
  <c r="F1475" i="4"/>
  <c r="G1475" i="4"/>
  <c r="F1476" i="4"/>
  <c r="G1476" i="4"/>
  <c r="F1477" i="4"/>
  <c r="G1477" i="4"/>
  <c r="F1478" i="4"/>
  <c r="G1478" i="4"/>
  <c r="F1479" i="4"/>
  <c r="G1479" i="4"/>
  <c r="F1480" i="4"/>
  <c r="G1480" i="4"/>
  <c r="F1481" i="4"/>
  <c r="G1481" i="4"/>
  <c r="F1482" i="4"/>
  <c r="G1482" i="4"/>
  <c r="F1483" i="4"/>
  <c r="G1483" i="4"/>
  <c r="F1484" i="4"/>
  <c r="G1484" i="4"/>
  <c r="F1485" i="4"/>
  <c r="G1485" i="4"/>
  <c r="F1486" i="4"/>
  <c r="G1486" i="4"/>
  <c r="F1487" i="4"/>
  <c r="G1487" i="4"/>
  <c r="F1488" i="4"/>
  <c r="G1488" i="4"/>
  <c r="F1489" i="4"/>
  <c r="G1489" i="4"/>
  <c r="F1490" i="4"/>
  <c r="G1490" i="4"/>
  <c r="F1491" i="4"/>
  <c r="G1491" i="4"/>
  <c r="F1492" i="4"/>
  <c r="G1492" i="4"/>
  <c r="F1493" i="4"/>
  <c r="G1493" i="4"/>
  <c r="F1494" i="4"/>
  <c r="G1494" i="4"/>
  <c r="F1495" i="4"/>
  <c r="G1495" i="4"/>
  <c r="F1496" i="4"/>
  <c r="G1496" i="4"/>
  <c r="F1497" i="4"/>
  <c r="G1497" i="4"/>
  <c r="F1498" i="4"/>
  <c r="G1498" i="4"/>
  <c r="F1499" i="4"/>
  <c r="G1499" i="4"/>
  <c r="F1500" i="4"/>
  <c r="G1500" i="4"/>
  <c r="F1501" i="4"/>
  <c r="G1501" i="4"/>
  <c r="F1502" i="4"/>
  <c r="G1502" i="4"/>
  <c r="F1503" i="4"/>
  <c r="G1503" i="4"/>
  <c r="F1504" i="4"/>
  <c r="G1504" i="4"/>
  <c r="F1505" i="4"/>
  <c r="G1505" i="4"/>
  <c r="F1506" i="4"/>
  <c r="G1506" i="4"/>
  <c r="F1507" i="4"/>
  <c r="G1507" i="4"/>
  <c r="F1508" i="4"/>
  <c r="G1508" i="4"/>
  <c r="F1509" i="4"/>
  <c r="G1509" i="4"/>
  <c r="F1510" i="4"/>
  <c r="G1510" i="4"/>
  <c r="F1511" i="4"/>
  <c r="G1511" i="4"/>
  <c r="F1512" i="4"/>
  <c r="G1512" i="4"/>
  <c r="F1513" i="4"/>
  <c r="G1513" i="4"/>
  <c r="F1514" i="4"/>
  <c r="G1514" i="4"/>
  <c r="F1515" i="4"/>
  <c r="G1515" i="4"/>
  <c r="F1516" i="4"/>
  <c r="G1516" i="4"/>
  <c r="F1517" i="4"/>
  <c r="G1517" i="4"/>
  <c r="F1518" i="4"/>
  <c r="G1518" i="4"/>
  <c r="F1519" i="4"/>
  <c r="G1519" i="4"/>
  <c r="F1520" i="4"/>
  <c r="G1520" i="4"/>
  <c r="F1521" i="4"/>
  <c r="G1521" i="4"/>
  <c r="F1522" i="4"/>
  <c r="G1522" i="4"/>
  <c r="F1523" i="4"/>
  <c r="G1523" i="4"/>
  <c r="F1524" i="4"/>
  <c r="G1524" i="4"/>
  <c r="F1525" i="4"/>
  <c r="G1525" i="4"/>
  <c r="F1526" i="4"/>
  <c r="G1526" i="4"/>
  <c r="F1527" i="4"/>
  <c r="G1527" i="4"/>
  <c r="F1528" i="4"/>
  <c r="G1528" i="4"/>
  <c r="F1529" i="4"/>
  <c r="G1529" i="4"/>
  <c r="F1530" i="4"/>
  <c r="G1530" i="4"/>
  <c r="F1531" i="4"/>
  <c r="G1531" i="4"/>
  <c r="F1532" i="4"/>
  <c r="G1532" i="4"/>
  <c r="F1533" i="4"/>
  <c r="G1533" i="4"/>
  <c r="F1534" i="4"/>
  <c r="G1534" i="4"/>
  <c r="F1535" i="4"/>
  <c r="G1535" i="4"/>
  <c r="F1536" i="4"/>
  <c r="G1536" i="4"/>
  <c r="F1537" i="4"/>
  <c r="G1537" i="4"/>
  <c r="F1538" i="4"/>
  <c r="G1538" i="4"/>
  <c r="F1539" i="4"/>
  <c r="G1539" i="4"/>
  <c r="F1540" i="4"/>
  <c r="G1540" i="4"/>
  <c r="F1541" i="4"/>
  <c r="G1541" i="4"/>
  <c r="F1542" i="4"/>
  <c r="G1542" i="4"/>
  <c r="F1543" i="4"/>
  <c r="G1543" i="4"/>
  <c r="F1544" i="4"/>
  <c r="G1544" i="4"/>
  <c r="F1545" i="4"/>
  <c r="G1545" i="4"/>
  <c r="F1546" i="4"/>
  <c r="G1546" i="4"/>
  <c r="F1547" i="4"/>
  <c r="G1547" i="4"/>
  <c r="F1548" i="4"/>
  <c r="G1548" i="4"/>
  <c r="F1549" i="4"/>
  <c r="G1549" i="4"/>
  <c r="F1550" i="4"/>
  <c r="G1550" i="4"/>
  <c r="F1551" i="4"/>
  <c r="G1551" i="4"/>
  <c r="F1552" i="4"/>
  <c r="G1552" i="4"/>
  <c r="F1553" i="4"/>
  <c r="G1553" i="4"/>
  <c r="F1554" i="4"/>
  <c r="G1554" i="4"/>
  <c r="F1555" i="4"/>
  <c r="G1555" i="4"/>
  <c r="F1556" i="4"/>
  <c r="G1556" i="4"/>
  <c r="F1557" i="4"/>
  <c r="G1557" i="4"/>
  <c r="F1558" i="4"/>
  <c r="G1558" i="4"/>
  <c r="F1559" i="4"/>
  <c r="G1559" i="4"/>
  <c r="F1560" i="4"/>
  <c r="G1560" i="4"/>
  <c r="F1561" i="4"/>
  <c r="G1561" i="4"/>
  <c r="F1562" i="4"/>
  <c r="G1562" i="4"/>
  <c r="F1563" i="4"/>
  <c r="G1563" i="4"/>
  <c r="F1564" i="4"/>
  <c r="G1564" i="4"/>
  <c r="F1565" i="4"/>
  <c r="G1565" i="4"/>
  <c r="F1566" i="4"/>
  <c r="G1566" i="4"/>
  <c r="F1567" i="4"/>
  <c r="G1567" i="4"/>
  <c r="F1568" i="4"/>
  <c r="G1568" i="4"/>
  <c r="F1569" i="4"/>
  <c r="G1569" i="4"/>
  <c r="F1570" i="4"/>
  <c r="G1570" i="4"/>
  <c r="F1571" i="4"/>
  <c r="G1571" i="4"/>
  <c r="F1572" i="4"/>
  <c r="G1572" i="4"/>
  <c r="F1573" i="4"/>
  <c r="G1573" i="4"/>
  <c r="F1574" i="4"/>
  <c r="G1574" i="4"/>
  <c r="F1575" i="4"/>
  <c r="G1575" i="4"/>
  <c r="F1576" i="4"/>
  <c r="G1576" i="4"/>
  <c r="F1577" i="4"/>
  <c r="G1577" i="4"/>
  <c r="F1578" i="4"/>
  <c r="G1578" i="4"/>
  <c r="F1579" i="4"/>
  <c r="G1579" i="4"/>
  <c r="F1580" i="4"/>
  <c r="G1580" i="4"/>
  <c r="F1581" i="4"/>
  <c r="G1581" i="4"/>
  <c r="F1582" i="4"/>
  <c r="G1582" i="4"/>
  <c r="F1583" i="4"/>
  <c r="G1583" i="4"/>
  <c r="F1584" i="4"/>
  <c r="G1584" i="4"/>
  <c r="F1585" i="4"/>
  <c r="G1585" i="4"/>
  <c r="F1586" i="4"/>
  <c r="G1586" i="4"/>
  <c r="F1587" i="4"/>
  <c r="G1587" i="4"/>
  <c r="F1588" i="4"/>
  <c r="G1588" i="4"/>
  <c r="F1589" i="4"/>
  <c r="G1589" i="4"/>
  <c r="F1590" i="4"/>
  <c r="G1590" i="4"/>
  <c r="F1591" i="4"/>
  <c r="G1591" i="4"/>
  <c r="F1592" i="4"/>
  <c r="G1592" i="4"/>
  <c r="F1593" i="4"/>
  <c r="G1593" i="4"/>
  <c r="F1594" i="4"/>
  <c r="G1594" i="4"/>
  <c r="F1595" i="4"/>
  <c r="G1595" i="4"/>
  <c r="F1596" i="4"/>
  <c r="G1596" i="4"/>
  <c r="F1597" i="4"/>
  <c r="G1597" i="4"/>
  <c r="F1598" i="4"/>
  <c r="G1598" i="4"/>
  <c r="F1599" i="4"/>
  <c r="G1599" i="4"/>
  <c r="F1600" i="4"/>
  <c r="G1600" i="4"/>
  <c r="F1601" i="4"/>
  <c r="G1601" i="4"/>
  <c r="F1602" i="4"/>
  <c r="G1602" i="4"/>
  <c r="F1603" i="4"/>
  <c r="G1603" i="4"/>
  <c r="F1604" i="4"/>
  <c r="G1604" i="4"/>
  <c r="F1605" i="4"/>
  <c r="G1605" i="4"/>
  <c r="F1606" i="4"/>
  <c r="G1606" i="4"/>
  <c r="F1607" i="4"/>
  <c r="G1607" i="4"/>
  <c r="F1608" i="4"/>
  <c r="G1608" i="4"/>
  <c r="F1609" i="4"/>
  <c r="G1609" i="4"/>
  <c r="F1610" i="4"/>
  <c r="G1610" i="4"/>
  <c r="F1611" i="4"/>
  <c r="G1611" i="4"/>
  <c r="F1612" i="4"/>
  <c r="G1612" i="4"/>
  <c r="F1613" i="4"/>
  <c r="G1613" i="4"/>
  <c r="F1614" i="4"/>
  <c r="G1614" i="4"/>
  <c r="F1615" i="4"/>
  <c r="G1615" i="4"/>
  <c r="F1616" i="4"/>
  <c r="G1616" i="4"/>
  <c r="F1617" i="4"/>
  <c r="G1617" i="4"/>
  <c r="F1618" i="4"/>
  <c r="G1618" i="4"/>
  <c r="F1619" i="4"/>
  <c r="G1619" i="4"/>
  <c r="F1620" i="4"/>
  <c r="G1620" i="4"/>
  <c r="F1621" i="4"/>
  <c r="G1621" i="4"/>
  <c r="F1622" i="4"/>
  <c r="G1622" i="4"/>
  <c r="F1623" i="4"/>
  <c r="G1623" i="4"/>
  <c r="F1624" i="4"/>
  <c r="G1624" i="4"/>
  <c r="F1625" i="4"/>
  <c r="G1625" i="4"/>
  <c r="F1626" i="4"/>
  <c r="G1626" i="4"/>
  <c r="F1627" i="4"/>
  <c r="G1627" i="4"/>
  <c r="F1628" i="4"/>
  <c r="G1628" i="4"/>
  <c r="F1629" i="4"/>
  <c r="G1629" i="4"/>
  <c r="F1630" i="4"/>
  <c r="G1630" i="4"/>
  <c r="F1631" i="4"/>
  <c r="G1631" i="4"/>
  <c r="F1632" i="4"/>
  <c r="G1632" i="4"/>
  <c r="F1633" i="4"/>
  <c r="G1633" i="4"/>
  <c r="F1634" i="4"/>
  <c r="G1634" i="4"/>
  <c r="F1635" i="4"/>
  <c r="G1635" i="4"/>
  <c r="F1636" i="4"/>
  <c r="G1636" i="4"/>
  <c r="F1637" i="4"/>
  <c r="G1637" i="4"/>
  <c r="F1638" i="4"/>
  <c r="G1638" i="4"/>
  <c r="F1639" i="4"/>
  <c r="G1639" i="4"/>
  <c r="F1640" i="4"/>
  <c r="G1640" i="4"/>
  <c r="F1641" i="4"/>
  <c r="G1641" i="4"/>
  <c r="F1642" i="4"/>
  <c r="G1642" i="4"/>
  <c r="F1643" i="4"/>
  <c r="G1643" i="4"/>
  <c r="F1644" i="4"/>
  <c r="G1644" i="4"/>
  <c r="F1645" i="4"/>
  <c r="G1645" i="4"/>
  <c r="F1646" i="4"/>
  <c r="G1646" i="4"/>
  <c r="F1647" i="4"/>
  <c r="G1647" i="4"/>
  <c r="F1648" i="4"/>
  <c r="G1648" i="4"/>
  <c r="F1649" i="4"/>
  <c r="G1649" i="4"/>
  <c r="F1650" i="4"/>
  <c r="G1650" i="4"/>
  <c r="F1651" i="4"/>
  <c r="G1651" i="4"/>
  <c r="F1652" i="4"/>
  <c r="G1652" i="4"/>
  <c r="F1653" i="4"/>
  <c r="G1653" i="4"/>
  <c r="F1654" i="4"/>
  <c r="G1654" i="4"/>
  <c r="F1655" i="4"/>
  <c r="G1655" i="4"/>
  <c r="F1656" i="4"/>
  <c r="G1656" i="4"/>
  <c r="F1657" i="4"/>
  <c r="G1657" i="4"/>
  <c r="F1658" i="4"/>
  <c r="G1658" i="4"/>
  <c r="F1659" i="4"/>
  <c r="G1659" i="4"/>
  <c r="F1660" i="4"/>
  <c r="G1660" i="4"/>
  <c r="F1661" i="4"/>
  <c r="G1661" i="4"/>
  <c r="F1662" i="4"/>
  <c r="G1662" i="4"/>
  <c r="F1663" i="4"/>
  <c r="G1663" i="4"/>
  <c r="F1664" i="4"/>
  <c r="G1664" i="4"/>
  <c r="F1665" i="4"/>
  <c r="G1665" i="4"/>
  <c r="F1666" i="4"/>
  <c r="G1666" i="4"/>
  <c r="F1667" i="4"/>
  <c r="G1667" i="4"/>
  <c r="F1668" i="4"/>
  <c r="G1668" i="4"/>
  <c r="F1669" i="4"/>
  <c r="G1669" i="4"/>
  <c r="F1670" i="4"/>
  <c r="G1670" i="4"/>
  <c r="F1671" i="4"/>
  <c r="G1671" i="4"/>
  <c r="F1672" i="4"/>
  <c r="G1672" i="4"/>
  <c r="F1673" i="4"/>
  <c r="G1673" i="4"/>
  <c r="F1674" i="4"/>
  <c r="G1674" i="4"/>
  <c r="F1675" i="4"/>
  <c r="G1675" i="4"/>
  <c r="F1676" i="4"/>
  <c r="G1676" i="4"/>
  <c r="F1677" i="4"/>
  <c r="G1677" i="4"/>
  <c r="F1678" i="4"/>
  <c r="G1678" i="4"/>
  <c r="F1679" i="4"/>
  <c r="G1679" i="4"/>
  <c r="F1680" i="4"/>
  <c r="G1680" i="4"/>
  <c r="F1681" i="4"/>
  <c r="G1681" i="4"/>
  <c r="F1682" i="4"/>
  <c r="G1682" i="4"/>
  <c r="F1683" i="4"/>
  <c r="G1683" i="4"/>
  <c r="F1684" i="4"/>
  <c r="G1684" i="4"/>
  <c r="F1685" i="4"/>
  <c r="G1685" i="4"/>
  <c r="F1686" i="4"/>
  <c r="G1686" i="4"/>
  <c r="F1687" i="4"/>
  <c r="G1687" i="4"/>
  <c r="F1688" i="4"/>
  <c r="G1688" i="4"/>
  <c r="F1689" i="4"/>
  <c r="G1689" i="4"/>
  <c r="F1690" i="4"/>
  <c r="G1690" i="4"/>
  <c r="F1691" i="4"/>
  <c r="G1691" i="4"/>
  <c r="F1692" i="4"/>
  <c r="G1692" i="4"/>
  <c r="F1693" i="4"/>
  <c r="G1693" i="4"/>
  <c r="F1694" i="4"/>
  <c r="G1694" i="4"/>
  <c r="F1695" i="4"/>
  <c r="G1695" i="4"/>
  <c r="F1696" i="4"/>
  <c r="G1696" i="4"/>
  <c r="F1697" i="4"/>
  <c r="G1697" i="4"/>
  <c r="F1698" i="4"/>
  <c r="G1698" i="4"/>
  <c r="F1699" i="4"/>
  <c r="G1699" i="4"/>
  <c r="F1700" i="4"/>
  <c r="G1700" i="4"/>
  <c r="F1701" i="4"/>
  <c r="G1701" i="4"/>
  <c r="F1702" i="4"/>
  <c r="G1702" i="4"/>
  <c r="F1703" i="4"/>
  <c r="G1703" i="4"/>
  <c r="F1704" i="4"/>
  <c r="G1704" i="4"/>
  <c r="F1705" i="4"/>
  <c r="G1705" i="4"/>
  <c r="F1706" i="4"/>
  <c r="G1706" i="4"/>
  <c r="F1707" i="4"/>
  <c r="G1707" i="4"/>
  <c r="F1708" i="4"/>
  <c r="G1708" i="4"/>
  <c r="F1709" i="4"/>
  <c r="G1709" i="4"/>
  <c r="F1710" i="4"/>
  <c r="G1710" i="4"/>
  <c r="F1711" i="4"/>
  <c r="G1711" i="4"/>
  <c r="F1712" i="4"/>
  <c r="G1712" i="4"/>
  <c r="F1713" i="4"/>
  <c r="G1713" i="4"/>
  <c r="F1714" i="4"/>
  <c r="G1714" i="4"/>
  <c r="F1715" i="4"/>
  <c r="G1715" i="4"/>
  <c r="F1716" i="4"/>
  <c r="G1716" i="4"/>
  <c r="F1717" i="4"/>
  <c r="G1717" i="4"/>
  <c r="F1718" i="4"/>
  <c r="G1718" i="4"/>
  <c r="F1719" i="4"/>
  <c r="G1719" i="4"/>
  <c r="F1720" i="4"/>
  <c r="G1720" i="4"/>
  <c r="F1721" i="4"/>
  <c r="G1721" i="4"/>
  <c r="F1722" i="4"/>
  <c r="G1722" i="4"/>
  <c r="F1723" i="4"/>
  <c r="G1723" i="4"/>
  <c r="F1724" i="4"/>
  <c r="G1724" i="4"/>
  <c r="F1725" i="4"/>
  <c r="G1725" i="4"/>
  <c r="F1726" i="4"/>
  <c r="G1726" i="4"/>
  <c r="F1727" i="4"/>
  <c r="G1727" i="4"/>
  <c r="F1728" i="4"/>
  <c r="G1728" i="4"/>
  <c r="F1729" i="4"/>
  <c r="G1729" i="4"/>
  <c r="F1730" i="4"/>
  <c r="G1730" i="4"/>
  <c r="F1731" i="4"/>
  <c r="G1731" i="4"/>
  <c r="F1732" i="4"/>
  <c r="G1732" i="4"/>
  <c r="F1733" i="4"/>
  <c r="G1733" i="4"/>
  <c r="F1734" i="4"/>
  <c r="G1734" i="4"/>
  <c r="F1735" i="4"/>
  <c r="G1735" i="4"/>
  <c r="F1736" i="4"/>
  <c r="G1736" i="4"/>
  <c r="F1737" i="4"/>
  <c r="G1737" i="4"/>
  <c r="F1738" i="4"/>
  <c r="G1738" i="4"/>
  <c r="F1739" i="4"/>
  <c r="G1739" i="4"/>
  <c r="F1740" i="4"/>
  <c r="G1740" i="4"/>
  <c r="F1741" i="4"/>
  <c r="G1741" i="4"/>
  <c r="F1742" i="4"/>
  <c r="G1742" i="4"/>
  <c r="F1743" i="4"/>
  <c r="G1743" i="4"/>
  <c r="F1744" i="4"/>
  <c r="G1744" i="4"/>
  <c r="F1745" i="4"/>
  <c r="G1745" i="4"/>
  <c r="F1746" i="4"/>
  <c r="G1746" i="4"/>
  <c r="F1747" i="4"/>
  <c r="G1747" i="4"/>
  <c r="F1748" i="4"/>
  <c r="G1748" i="4"/>
  <c r="F1749" i="4"/>
  <c r="G1749" i="4"/>
  <c r="F1750" i="4"/>
  <c r="G1750" i="4"/>
  <c r="F1751" i="4"/>
  <c r="G1751" i="4"/>
  <c r="F1752" i="4"/>
  <c r="G1752" i="4"/>
  <c r="F1753" i="4"/>
  <c r="G1753" i="4"/>
  <c r="F1754" i="4"/>
  <c r="G1754" i="4"/>
  <c r="F1755" i="4"/>
  <c r="G1755" i="4"/>
  <c r="F1756" i="4"/>
  <c r="G1756" i="4"/>
  <c r="F1757" i="4"/>
  <c r="G1757" i="4"/>
  <c r="F1758" i="4"/>
  <c r="G1758" i="4"/>
  <c r="F1759" i="4"/>
  <c r="G1759" i="4"/>
  <c r="F1760" i="4"/>
  <c r="G1760" i="4"/>
  <c r="F1761" i="4"/>
  <c r="G1761" i="4"/>
  <c r="F1762" i="4"/>
  <c r="G1762" i="4"/>
  <c r="F1763" i="4"/>
  <c r="G1763" i="4"/>
  <c r="F1764" i="4"/>
  <c r="G1764" i="4"/>
  <c r="F1765" i="4"/>
  <c r="G1765" i="4"/>
  <c r="F1766" i="4"/>
  <c r="G1766" i="4"/>
  <c r="F1767" i="4"/>
  <c r="G1767" i="4"/>
  <c r="F1768" i="4"/>
  <c r="G1768" i="4"/>
  <c r="F1769" i="4"/>
  <c r="G1769" i="4"/>
  <c r="F1770" i="4"/>
  <c r="G1770" i="4"/>
  <c r="F1771" i="4"/>
  <c r="G1771" i="4"/>
  <c r="F1772" i="4"/>
  <c r="G1772" i="4"/>
  <c r="F1773" i="4"/>
  <c r="G1773" i="4"/>
  <c r="F1774" i="4"/>
  <c r="G1774" i="4"/>
  <c r="F1775" i="4"/>
  <c r="G1775" i="4"/>
  <c r="F1776" i="4"/>
  <c r="G1776" i="4"/>
  <c r="F1777" i="4"/>
  <c r="G1777" i="4"/>
  <c r="F1778" i="4"/>
  <c r="G1778" i="4"/>
  <c r="F1779" i="4"/>
  <c r="G1779" i="4"/>
  <c r="F1780" i="4"/>
  <c r="G1780" i="4"/>
  <c r="F1781" i="4"/>
  <c r="G1781" i="4"/>
  <c r="F1782" i="4"/>
  <c r="G1782" i="4"/>
  <c r="F1783" i="4"/>
  <c r="G1783" i="4"/>
  <c r="F1784" i="4"/>
  <c r="G1784" i="4"/>
  <c r="F1785" i="4"/>
  <c r="G1785" i="4"/>
  <c r="F1786" i="4"/>
  <c r="G1786" i="4"/>
  <c r="F1787" i="4"/>
  <c r="G1787" i="4"/>
  <c r="F1788" i="4"/>
  <c r="G1788" i="4"/>
  <c r="F1789" i="4"/>
  <c r="G1789" i="4"/>
  <c r="F1790" i="4"/>
  <c r="G1790" i="4"/>
  <c r="F1791" i="4"/>
  <c r="G1791" i="4"/>
  <c r="F1792" i="4"/>
  <c r="G1792" i="4"/>
  <c r="F1793" i="4"/>
  <c r="G1793" i="4"/>
  <c r="F1794" i="4"/>
  <c r="G1794" i="4"/>
  <c r="F1795" i="4"/>
  <c r="G1795" i="4"/>
  <c r="F1796" i="4"/>
  <c r="G1796" i="4"/>
  <c r="F1797" i="4"/>
  <c r="G1797" i="4"/>
  <c r="F1798" i="4"/>
  <c r="G1798" i="4"/>
  <c r="F1799" i="4"/>
  <c r="G1799" i="4"/>
  <c r="F1800" i="4"/>
  <c r="G1800" i="4"/>
  <c r="F1801" i="4"/>
  <c r="G1801" i="4"/>
  <c r="F1802" i="4"/>
  <c r="G1802" i="4"/>
  <c r="F1803" i="4"/>
  <c r="G1803" i="4"/>
  <c r="F1804" i="4"/>
  <c r="G1804" i="4"/>
  <c r="F1805" i="4"/>
  <c r="G1805" i="4"/>
  <c r="F1806" i="4"/>
  <c r="G1806" i="4"/>
  <c r="F1807" i="4"/>
  <c r="G1807" i="4"/>
  <c r="F1808" i="4"/>
  <c r="G1808" i="4"/>
  <c r="F1809" i="4"/>
  <c r="G1809" i="4"/>
  <c r="F1810" i="4"/>
  <c r="G1810" i="4"/>
  <c r="F1811" i="4"/>
  <c r="G1811" i="4"/>
  <c r="F1812" i="4"/>
  <c r="G1812" i="4"/>
  <c r="F1813" i="4"/>
  <c r="G1813" i="4"/>
  <c r="F1814" i="4"/>
  <c r="G1814" i="4"/>
  <c r="F1815" i="4"/>
  <c r="G1815" i="4"/>
  <c r="F1816" i="4"/>
  <c r="G1816" i="4"/>
  <c r="F1817" i="4"/>
  <c r="G1817" i="4"/>
  <c r="F1818" i="4"/>
  <c r="G1818" i="4"/>
  <c r="F1819" i="4"/>
  <c r="G1819" i="4"/>
  <c r="F1820" i="4"/>
  <c r="G1820" i="4"/>
  <c r="F1821" i="4"/>
  <c r="G1821" i="4"/>
  <c r="F1822" i="4"/>
  <c r="G1822" i="4"/>
  <c r="F1823" i="4"/>
  <c r="G1823" i="4"/>
  <c r="F1824" i="4"/>
  <c r="G1824" i="4"/>
  <c r="F1825" i="4"/>
  <c r="G1825" i="4"/>
  <c r="F1826" i="4"/>
  <c r="G1826" i="4"/>
  <c r="F1827" i="4"/>
  <c r="G1827" i="4"/>
  <c r="F1828" i="4"/>
  <c r="G1828" i="4"/>
  <c r="F1829" i="4"/>
  <c r="G1829" i="4"/>
  <c r="F1830" i="4"/>
  <c r="G1830" i="4"/>
  <c r="F1831" i="4"/>
  <c r="G1831" i="4"/>
  <c r="F1832" i="4"/>
  <c r="G1832" i="4"/>
  <c r="F1833" i="4"/>
  <c r="G1833" i="4"/>
  <c r="F1834" i="4"/>
  <c r="G1834" i="4"/>
  <c r="F1835" i="4"/>
  <c r="G1835" i="4"/>
  <c r="F1836" i="4"/>
  <c r="G1836" i="4"/>
  <c r="F1837" i="4"/>
  <c r="G1837" i="4"/>
  <c r="F1838" i="4"/>
  <c r="G1838" i="4"/>
  <c r="F1839" i="4"/>
  <c r="G1839" i="4"/>
  <c r="F1840" i="4"/>
  <c r="F1841" i="4"/>
  <c r="F1842" i="4"/>
  <c r="G10" i="4"/>
  <c r="F10" i="4"/>
  <c r="E1842" i="4"/>
  <c r="B1834" i="4"/>
  <c r="B1835" i="4"/>
  <c r="B1836" i="4"/>
  <c r="B1837" i="4"/>
  <c r="B1838" i="4"/>
  <c r="B1839" i="4"/>
  <c r="B1840" i="4"/>
  <c r="B1841" i="4"/>
  <c r="B1842" i="4"/>
  <c r="A1842" i="4"/>
  <c r="E1841" i="4"/>
  <c r="A1841" i="4"/>
  <c r="E1840" i="4"/>
  <c r="A1840" i="4"/>
  <c r="E1839" i="4"/>
  <c r="D1839" i="4"/>
  <c r="C1839" i="4"/>
  <c r="A1839" i="4"/>
  <c r="E1838" i="4"/>
  <c r="D1838" i="4"/>
  <c r="C1838" i="4"/>
  <c r="A1838" i="4"/>
  <c r="E1837" i="4"/>
  <c r="D1837" i="4"/>
  <c r="C1837" i="4"/>
  <c r="A1837" i="4"/>
  <c r="E1836" i="4"/>
  <c r="D1836" i="4"/>
  <c r="C1836" i="4"/>
  <c r="A1836" i="4"/>
  <c r="R1835" i="4"/>
  <c r="S1835" i="4" s="1"/>
  <c r="E1835" i="4"/>
  <c r="D1835" i="4"/>
  <c r="C1835" i="4"/>
  <c r="A1835" i="4"/>
  <c r="R1834" i="4"/>
  <c r="S1834" i="4" s="1"/>
  <c r="E1834" i="4"/>
  <c r="D1834" i="4"/>
  <c r="C1834" i="4"/>
  <c r="A1834" i="4"/>
  <c r="E1833" i="4"/>
  <c r="D1833" i="4"/>
  <c r="C1833" i="4"/>
  <c r="B1833" i="4"/>
  <c r="A1833" i="4"/>
  <c r="E1832" i="4"/>
  <c r="D1832" i="4"/>
  <c r="C1832" i="4"/>
  <c r="B1832" i="4"/>
  <c r="A1832" i="4"/>
  <c r="R1831" i="4"/>
  <c r="S1831" i="4" s="1"/>
  <c r="E1831" i="4"/>
  <c r="D1831" i="4"/>
  <c r="C1831" i="4"/>
  <c r="B1831" i="4"/>
  <c r="A1831" i="4"/>
  <c r="R1830" i="4"/>
  <c r="S1830" i="4" s="1"/>
  <c r="E1830" i="4"/>
  <c r="D1830" i="4"/>
  <c r="C1830" i="4"/>
  <c r="B1830" i="4"/>
  <c r="A1830" i="4"/>
  <c r="E1829" i="4"/>
  <c r="D1829" i="4"/>
  <c r="C1829" i="4"/>
  <c r="B1829" i="4"/>
  <c r="A1829" i="4"/>
  <c r="E1828" i="4"/>
  <c r="D1828" i="4"/>
  <c r="C1828" i="4"/>
  <c r="B1828" i="4"/>
  <c r="A1828" i="4"/>
  <c r="R1827" i="4"/>
  <c r="S1827" i="4" s="1"/>
  <c r="E1827" i="4"/>
  <c r="D1827" i="4"/>
  <c r="C1827" i="4"/>
  <c r="B1827" i="4"/>
  <c r="A1827" i="4"/>
  <c r="R1826" i="4"/>
  <c r="S1826" i="4" s="1"/>
  <c r="E1826" i="4"/>
  <c r="D1826" i="4"/>
  <c r="C1826" i="4"/>
  <c r="B1826" i="4"/>
  <c r="A1826" i="4"/>
  <c r="E1825" i="4"/>
  <c r="D1825" i="4"/>
  <c r="C1825" i="4"/>
  <c r="B1825" i="4"/>
  <c r="A1825" i="4"/>
  <c r="E1824" i="4"/>
  <c r="D1824" i="4"/>
  <c r="C1824" i="4"/>
  <c r="B1824" i="4"/>
  <c r="A1824" i="4"/>
  <c r="R1823" i="4"/>
  <c r="S1823" i="4" s="1"/>
  <c r="E1823" i="4"/>
  <c r="D1823" i="4"/>
  <c r="C1823" i="4"/>
  <c r="B1823" i="4"/>
  <c r="A1823" i="4"/>
  <c r="R1822" i="4"/>
  <c r="S1822" i="4" s="1"/>
  <c r="E1822" i="4"/>
  <c r="D1822" i="4"/>
  <c r="C1822" i="4"/>
  <c r="B1822" i="4"/>
  <c r="A1822" i="4"/>
  <c r="E1821" i="4"/>
  <c r="D1821" i="4"/>
  <c r="C1821" i="4"/>
  <c r="B1821" i="4"/>
  <c r="A1821" i="4"/>
  <c r="E1820" i="4"/>
  <c r="D1820" i="4"/>
  <c r="C1820" i="4"/>
  <c r="B1820" i="4"/>
  <c r="A1820" i="4"/>
  <c r="R1819" i="4"/>
  <c r="S1819" i="4" s="1"/>
  <c r="E1819" i="4"/>
  <c r="D1819" i="4"/>
  <c r="C1819" i="4"/>
  <c r="B1819" i="4"/>
  <c r="A1819" i="4"/>
  <c r="R1818" i="4"/>
  <c r="S1818" i="4" s="1"/>
  <c r="E1818" i="4"/>
  <c r="D1818" i="4"/>
  <c r="C1818" i="4"/>
  <c r="B1818" i="4"/>
  <c r="A1818" i="4"/>
  <c r="E1817" i="4"/>
  <c r="D1817" i="4"/>
  <c r="C1817" i="4"/>
  <c r="B1817" i="4"/>
  <c r="A1817" i="4"/>
  <c r="E1816" i="4"/>
  <c r="D1816" i="4"/>
  <c r="C1816" i="4"/>
  <c r="B1816" i="4"/>
  <c r="A1816" i="4"/>
  <c r="R1815" i="4"/>
  <c r="S1815" i="4" s="1"/>
  <c r="E1815" i="4"/>
  <c r="D1815" i="4"/>
  <c r="C1815" i="4"/>
  <c r="B1815" i="4"/>
  <c r="A1815" i="4"/>
  <c r="R1814" i="4"/>
  <c r="S1814" i="4" s="1"/>
  <c r="E1814" i="4"/>
  <c r="D1814" i="4"/>
  <c r="C1814" i="4"/>
  <c r="B1814" i="4"/>
  <c r="A1814" i="4"/>
  <c r="E1813" i="4"/>
  <c r="D1813" i="4"/>
  <c r="C1813" i="4"/>
  <c r="B1813" i="4"/>
  <c r="A1813" i="4"/>
  <c r="E1812" i="4"/>
  <c r="D1812" i="4"/>
  <c r="C1812" i="4"/>
  <c r="B1812" i="4"/>
  <c r="A1812" i="4"/>
  <c r="R1811" i="4"/>
  <c r="S1811" i="4" s="1"/>
  <c r="E1811" i="4"/>
  <c r="D1811" i="4"/>
  <c r="C1811" i="4"/>
  <c r="B1811" i="4"/>
  <c r="A1811" i="4"/>
  <c r="R1810" i="4"/>
  <c r="S1810" i="4" s="1"/>
  <c r="E1810" i="4"/>
  <c r="D1810" i="4"/>
  <c r="C1810" i="4"/>
  <c r="B1810" i="4"/>
  <c r="A1810" i="4"/>
  <c r="E1809" i="4"/>
  <c r="D1809" i="4"/>
  <c r="C1809" i="4"/>
  <c r="B1809" i="4"/>
  <c r="A1809" i="4"/>
  <c r="E1808" i="4"/>
  <c r="D1808" i="4"/>
  <c r="C1808" i="4"/>
  <c r="B1808" i="4"/>
  <c r="A1808" i="4"/>
  <c r="R1807" i="4"/>
  <c r="S1807" i="4" s="1"/>
  <c r="E1807" i="4"/>
  <c r="D1807" i="4"/>
  <c r="C1807" i="4"/>
  <c r="B1807" i="4"/>
  <c r="A1807" i="4"/>
  <c r="R1806" i="4"/>
  <c r="S1806" i="4" s="1"/>
  <c r="E1806" i="4"/>
  <c r="D1806" i="4"/>
  <c r="C1806" i="4"/>
  <c r="B1806" i="4"/>
  <c r="A1806" i="4"/>
  <c r="E1805" i="4"/>
  <c r="D1805" i="4"/>
  <c r="C1805" i="4"/>
  <c r="B1805" i="4"/>
  <c r="A1805" i="4"/>
  <c r="E1804" i="4"/>
  <c r="D1804" i="4"/>
  <c r="C1804" i="4"/>
  <c r="B1804" i="4"/>
  <c r="A1804" i="4"/>
  <c r="R1803" i="4"/>
  <c r="S1803" i="4" s="1"/>
  <c r="E1803" i="4"/>
  <c r="D1803" i="4"/>
  <c r="C1803" i="4"/>
  <c r="B1803" i="4"/>
  <c r="A1803" i="4"/>
  <c r="R1802" i="4"/>
  <c r="S1802" i="4" s="1"/>
  <c r="E1802" i="4"/>
  <c r="D1802" i="4"/>
  <c r="C1802" i="4"/>
  <c r="B1802" i="4"/>
  <c r="A1802" i="4"/>
  <c r="E1801" i="4"/>
  <c r="D1801" i="4"/>
  <c r="C1801" i="4"/>
  <c r="B1801" i="4"/>
  <c r="A1801" i="4"/>
  <c r="E1800" i="4"/>
  <c r="D1800" i="4"/>
  <c r="C1800" i="4"/>
  <c r="B1800" i="4"/>
  <c r="A1800" i="4"/>
  <c r="R1799" i="4"/>
  <c r="S1799" i="4" s="1"/>
  <c r="E1799" i="4"/>
  <c r="D1799" i="4"/>
  <c r="C1799" i="4"/>
  <c r="B1799" i="4"/>
  <c r="A1799" i="4"/>
  <c r="R1798" i="4"/>
  <c r="S1798" i="4" s="1"/>
  <c r="E1798" i="4"/>
  <c r="D1798" i="4"/>
  <c r="C1798" i="4"/>
  <c r="B1798" i="4"/>
  <c r="A1798" i="4"/>
  <c r="E1797" i="4"/>
  <c r="D1797" i="4"/>
  <c r="C1797" i="4"/>
  <c r="B1797" i="4"/>
  <c r="A1797" i="4"/>
  <c r="E1796" i="4"/>
  <c r="D1796" i="4"/>
  <c r="C1796" i="4"/>
  <c r="B1796" i="4"/>
  <c r="A1796" i="4"/>
  <c r="R1795" i="4"/>
  <c r="S1795" i="4" s="1"/>
  <c r="E1795" i="4"/>
  <c r="D1795" i="4"/>
  <c r="C1795" i="4"/>
  <c r="B1795" i="4"/>
  <c r="A1795" i="4"/>
  <c r="R1794" i="4"/>
  <c r="S1794" i="4" s="1"/>
  <c r="E1794" i="4"/>
  <c r="D1794" i="4"/>
  <c r="C1794" i="4"/>
  <c r="B1794" i="4"/>
  <c r="A1794" i="4"/>
  <c r="E1793" i="4"/>
  <c r="D1793" i="4"/>
  <c r="C1793" i="4"/>
  <c r="B1793" i="4"/>
  <c r="A1793" i="4"/>
  <c r="E1792" i="4"/>
  <c r="D1792" i="4"/>
  <c r="C1792" i="4"/>
  <c r="B1792" i="4"/>
  <c r="A1792" i="4"/>
  <c r="R1791" i="4"/>
  <c r="S1791" i="4" s="1"/>
  <c r="E1791" i="4"/>
  <c r="D1791" i="4"/>
  <c r="C1791" i="4"/>
  <c r="B1791" i="4"/>
  <c r="A1791" i="4"/>
  <c r="S1790" i="4"/>
  <c r="R1790" i="4"/>
  <c r="E1790" i="4"/>
  <c r="D1790" i="4"/>
  <c r="C1790" i="4"/>
  <c r="B1790" i="4"/>
  <c r="A1790" i="4"/>
  <c r="E1789" i="4"/>
  <c r="D1789" i="4"/>
  <c r="C1789" i="4"/>
  <c r="B1789" i="4"/>
  <c r="A1789" i="4"/>
  <c r="E1788" i="4"/>
  <c r="D1788" i="4"/>
  <c r="C1788" i="4"/>
  <c r="B1788" i="4"/>
  <c r="A1788" i="4"/>
  <c r="E1787" i="4"/>
  <c r="D1787" i="4"/>
  <c r="C1787" i="4"/>
  <c r="B1787" i="4"/>
  <c r="A1787" i="4"/>
  <c r="S1786" i="4"/>
  <c r="R1786" i="4"/>
  <c r="E1786" i="4"/>
  <c r="D1786" i="4"/>
  <c r="C1786" i="4"/>
  <c r="B1786" i="4"/>
  <c r="A1786" i="4"/>
  <c r="R1785" i="4"/>
  <c r="S1785" i="4" s="1"/>
  <c r="E1785" i="4"/>
  <c r="D1785" i="4"/>
  <c r="C1785" i="4"/>
  <c r="B1785" i="4"/>
  <c r="A1785" i="4"/>
  <c r="E1784" i="4"/>
  <c r="D1784" i="4"/>
  <c r="C1784" i="4"/>
  <c r="B1784" i="4"/>
  <c r="A1784" i="4"/>
  <c r="R1783" i="4"/>
  <c r="S1783" i="4" s="1"/>
  <c r="E1783" i="4"/>
  <c r="D1783" i="4"/>
  <c r="C1783" i="4"/>
  <c r="B1783" i="4"/>
  <c r="A1783" i="4"/>
  <c r="R1782" i="4"/>
  <c r="S1782" i="4" s="1"/>
  <c r="E1782" i="4"/>
  <c r="D1782" i="4"/>
  <c r="C1782" i="4"/>
  <c r="B1782" i="4"/>
  <c r="A1782" i="4"/>
  <c r="E1781" i="4"/>
  <c r="D1781" i="4"/>
  <c r="R1781" i="4" s="1"/>
  <c r="S1781" i="4" s="1"/>
  <c r="C1781" i="4"/>
  <c r="B1781" i="4"/>
  <c r="A1781" i="4"/>
  <c r="R1780" i="4"/>
  <c r="S1780" i="4" s="1"/>
  <c r="E1780" i="4"/>
  <c r="D1780" i="4"/>
  <c r="C1780" i="4"/>
  <c r="B1780" i="4"/>
  <c r="A1780" i="4"/>
  <c r="E1779" i="4"/>
  <c r="D1779" i="4"/>
  <c r="C1779" i="4"/>
  <c r="B1779" i="4"/>
  <c r="A1779" i="4"/>
  <c r="R1778" i="4"/>
  <c r="S1778" i="4" s="1"/>
  <c r="E1778" i="4"/>
  <c r="D1778" i="4"/>
  <c r="C1778" i="4"/>
  <c r="B1778" i="4"/>
  <c r="A1778" i="4"/>
  <c r="S1777" i="4"/>
  <c r="R1777" i="4"/>
  <c r="E1777" i="4"/>
  <c r="D1777" i="4"/>
  <c r="C1777" i="4"/>
  <c r="B1777" i="4"/>
  <c r="A1777" i="4"/>
  <c r="E1776" i="4"/>
  <c r="D1776" i="4"/>
  <c r="C1776" i="4"/>
  <c r="B1776" i="4"/>
  <c r="A1776" i="4"/>
  <c r="E1775" i="4"/>
  <c r="D1775" i="4"/>
  <c r="C1775" i="4"/>
  <c r="B1775" i="4"/>
  <c r="A1775" i="4"/>
  <c r="R1774" i="4"/>
  <c r="S1774" i="4" s="1"/>
  <c r="E1774" i="4"/>
  <c r="D1774" i="4"/>
  <c r="C1774" i="4"/>
  <c r="B1774" i="4"/>
  <c r="A1774" i="4"/>
  <c r="R1773" i="4"/>
  <c r="S1773" i="4" s="1"/>
  <c r="E1773" i="4"/>
  <c r="D1773" i="4"/>
  <c r="C1773" i="4"/>
  <c r="B1773" i="4"/>
  <c r="A1773" i="4"/>
  <c r="E1772" i="4"/>
  <c r="D1772" i="4"/>
  <c r="C1772" i="4"/>
  <c r="B1772" i="4"/>
  <c r="A1772" i="4"/>
  <c r="E1771" i="4"/>
  <c r="D1771" i="4"/>
  <c r="C1771" i="4"/>
  <c r="B1771" i="4"/>
  <c r="A1771" i="4"/>
  <c r="E1770" i="4"/>
  <c r="D1770" i="4"/>
  <c r="C1770" i="4"/>
  <c r="B1770" i="4"/>
  <c r="A1770" i="4"/>
  <c r="R1769" i="4"/>
  <c r="S1769" i="4" s="1"/>
  <c r="E1769" i="4"/>
  <c r="D1769" i="4"/>
  <c r="C1769" i="4"/>
  <c r="B1769" i="4"/>
  <c r="A1769" i="4"/>
  <c r="E1768" i="4"/>
  <c r="D1768" i="4"/>
  <c r="C1768" i="4"/>
  <c r="B1768" i="4"/>
  <c r="A1768" i="4"/>
  <c r="E1767" i="4"/>
  <c r="D1767" i="4"/>
  <c r="C1767" i="4"/>
  <c r="B1767" i="4"/>
  <c r="R1767" i="4" s="1"/>
  <c r="S1767" i="4" s="1"/>
  <c r="A1767" i="4"/>
  <c r="E1766" i="4"/>
  <c r="D1766" i="4"/>
  <c r="C1766" i="4"/>
  <c r="B1766" i="4"/>
  <c r="A1766" i="4"/>
  <c r="R1765" i="4"/>
  <c r="S1765" i="4" s="1"/>
  <c r="E1765" i="4"/>
  <c r="D1765" i="4"/>
  <c r="C1765" i="4"/>
  <c r="B1765" i="4"/>
  <c r="A1765" i="4"/>
  <c r="E1764" i="4"/>
  <c r="D1764" i="4"/>
  <c r="C1764" i="4"/>
  <c r="B1764" i="4"/>
  <c r="A1764" i="4"/>
  <c r="E1763" i="4"/>
  <c r="D1763" i="4"/>
  <c r="C1763" i="4"/>
  <c r="B1763" i="4"/>
  <c r="A1763" i="4"/>
  <c r="E1762" i="4"/>
  <c r="D1762" i="4"/>
  <c r="C1762" i="4"/>
  <c r="B1762" i="4"/>
  <c r="A1762" i="4"/>
  <c r="E1761" i="4"/>
  <c r="D1761" i="4"/>
  <c r="C1761" i="4"/>
  <c r="B1761" i="4"/>
  <c r="R1761" i="4" s="1"/>
  <c r="S1761" i="4" s="1"/>
  <c r="A1761" i="4"/>
  <c r="R1760" i="4"/>
  <c r="S1760" i="4" s="1"/>
  <c r="E1760" i="4"/>
  <c r="D1760" i="4"/>
  <c r="C1760" i="4"/>
  <c r="B1760" i="4"/>
  <c r="A1760" i="4"/>
  <c r="E1759" i="4"/>
  <c r="D1759" i="4"/>
  <c r="C1759" i="4"/>
  <c r="B1759" i="4"/>
  <c r="A1759" i="4"/>
  <c r="E1758" i="4"/>
  <c r="D1758" i="4"/>
  <c r="C1758" i="4"/>
  <c r="B1758" i="4"/>
  <c r="A1758" i="4"/>
  <c r="R1757" i="4"/>
  <c r="S1757" i="4" s="1"/>
  <c r="E1757" i="4"/>
  <c r="D1757" i="4"/>
  <c r="C1757" i="4"/>
  <c r="B1757" i="4"/>
  <c r="A1757" i="4"/>
  <c r="R1756" i="4"/>
  <c r="S1756" i="4" s="1"/>
  <c r="E1756" i="4"/>
  <c r="D1756" i="4"/>
  <c r="C1756" i="4"/>
  <c r="B1756" i="4"/>
  <c r="A1756" i="4"/>
  <c r="S1755" i="4"/>
  <c r="R1755" i="4"/>
  <c r="E1755" i="4"/>
  <c r="D1755" i="4"/>
  <c r="C1755" i="4"/>
  <c r="B1755" i="4"/>
  <c r="A1755" i="4"/>
  <c r="E1754" i="4"/>
  <c r="D1754" i="4"/>
  <c r="C1754" i="4"/>
  <c r="B1754" i="4"/>
  <c r="A1754" i="4"/>
  <c r="E1753" i="4"/>
  <c r="D1753" i="4"/>
  <c r="C1753" i="4"/>
  <c r="B1753" i="4"/>
  <c r="R1753" i="4" s="1"/>
  <c r="S1753" i="4" s="1"/>
  <c r="A1753" i="4"/>
  <c r="R1752" i="4"/>
  <c r="S1752" i="4" s="1"/>
  <c r="E1752" i="4"/>
  <c r="D1752" i="4"/>
  <c r="C1752" i="4"/>
  <c r="B1752" i="4"/>
  <c r="A1752" i="4"/>
  <c r="E1751" i="4"/>
  <c r="D1751" i="4"/>
  <c r="C1751" i="4"/>
  <c r="B1751" i="4"/>
  <c r="A1751" i="4"/>
  <c r="E1750" i="4"/>
  <c r="D1750" i="4"/>
  <c r="C1750" i="4"/>
  <c r="B1750" i="4"/>
  <c r="A1750" i="4"/>
  <c r="E1749" i="4"/>
  <c r="D1749" i="4"/>
  <c r="C1749" i="4"/>
  <c r="B1749" i="4"/>
  <c r="A1749" i="4"/>
  <c r="R1748" i="4"/>
  <c r="S1748" i="4" s="1"/>
  <c r="E1748" i="4"/>
  <c r="D1748" i="4"/>
  <c r="C1748" i="4"/>
  <c r="B1748" i="4"/>
  <c r="A1748" i="4"/>
  <c r="E1747" i="4"/>
  <c r="D1747" i="4"/>
  <c r="C1747" i="4"/>
  <c r="B1747" i="4"/>
  <c r="R1747" i="4" s="1"/>
  <c r="S1747" i="4" s="1"/>
  <c r="A1747" i="4"/>
  <c r="E1746" i="4"/>
  <c r="D1746" i="4"/>
  <c r="C1746" i="4"/>
  <c r="B1746" i="4"/>
  <c r="A1746" i="4"/>
  <c r="S1745" i="4"/>
  <c r="E1745" i="4"/>
  <c r="D1745" i="4"/>
  <c r="C1745" i="4"/>
  <c r="B1745" i="4"/>
  <c r="R1745" i="4" s="1"/>
  <c r="A1745" i="4"/>
  <c r="E1744" i="4"/>
  <c r="D1744" i="4"/>
  <c r="R1744" i="4" s="1"/>
  <c r="S1744" i="4" s="1"/>
  <c r="C1744" i="4"/>
  <c r="B1744" i="4"/>
  <c r="A1744" i="4"/>
  <c r="E1743" i="4"/>
  <c r="D1743" i="4"/>
  <c r="C1743" i="4"/>
  <c r="B1743" i="4"/>
  <c r="R1743" i="4" s="1"/>
  <c r="S1743" i="4" s="1"/>
  <c r="A1743" i="4"/>
  <c r="E1742" i="4"/>
  <c r="D1742" i="4"/>
  <c r="C1742" i="4"/>
  <c r="B1742" i="4"/>
  <c r="A1742" i="4"/>
  <c r="E1741" i="4"/>
  <c r="D1741" i="4"/>
  <c r="C1741" i="4"/>
  <c r="B1741" i="4"/>
  <c r="A1741" i="4"/>
  <c r="E1740" i="4"/>
  <c r="D1740" i="4"/>
  <c r="C1740" i="4"/>
  <c r="B1740" i="4"/>
  <c r="A1740" i="4"/>
  <c r="E1739" i="4"/>
  <c r="D1739" i="4"/>
  <c r="C1739" i="4"/>
  <c r="B1739" i="4"/>
  <c r="A1739" i="4"/>
  <c r="E1738" i="4"/>
  <c r="D1738" i="4"/>
  <c r="C1738" i="4"/>
  <c r="B1738" i="4"/>
  <c r="A1738" i="4"/>
  <c r="E1737" i="4"/>
  <c r="D1737" i="4"/>
  <c r="C1737" i="4"/>
  <c r="B1737" i="4"/>
  <c r="A1737" i="4"/>
  <c r="S1736" i="4"/>
  <c r="R1736" i="4"/>
  <c r="E1736" i="4"/>
  <c r="D1736" i="4"/>
  <c r="C1736" i="4"/>
  <c r="B1736" i="4"/>
  <c r="A1736" i="4"/>
  <c r="R1735" i="4"/>
  <c r="S1735" i="4" s="1"/>
  <c r="E1735" i="4"/>
  <c r="D1735" i="4"/>
  <c r="C1735" i="4"/>
  <c r="B1735" i="4"/>
  <c r="A1735" i="4"/>
  <c r="E1734" i="4"/>
  <c r="D1734" i="4"/>
  <c r="C1734" i="4"/>
  <c r="B1734" i="4"/>
  <c r="A1734" i="4"/>
  <c r="E1733" i="4"/>
  <c r="D1733" i="4"/>
  <c r="C1733" i="4"/>
  <c r="B1733" i="4"/>
  <c r="R1733" i="4" s="1"/>
  <c r="S1733" i="4" s="1"/>
  <c r="A1733" i="4"/>
  <c r="E1732" i="4"/>
  <c r="D1732" i="4"/>
  <c r="C1732" i="4"/>
  <c r="B1732" i="4"/>
  <c r="A1732" i="4"/>
  <c r="E1731" i="4"/>
  <c r="D1731" i="4"/>
  <c r="C1731" i="4"/>
  <c r="B1731" i="4"/>
  <c r="R1731" i="4" s="1"/>
  <c r="S1731" i="4" s="1"/>
  <c r="A1731" i="4"/>
  <c r="E1730" i="4"/>
  <c r="D1730" i="4"/>
  <c r="C1730" i="4"/>
  <c r="B1730" i="4"/>
  <c r="A1730" i="4"/>
  <c r="S1729" i="4"/>
  <c r="E1729" i="4"/>
  <c r="D1729" i="4"/>
  <c r="C1729" i="4"/>
  <c r="B1729" i="4"/>
  <c r="R1729" i="4" s="1"/>
  <c r="A1729" i="4"/>
  <c r="E1728" i="4"/>
  <c r="D1728" i="4"/>
  <c r="C1728" i="4"/>
  <c r="B1728" i="4"/>
  <c r="A1728" i="4"/>
  <c r="E1727" i="4"/>
  <c r="D1727" i="4"/>
  <c r="C1727" i="4"/>
  <c r="B1727" i="4"/>
  <c r="R1727" i="4" s="1"/>
  <c r="S1727" i="4" s="1"/>
  <c r="A1727" i="4"/>
  <c r="E1726" i="4"/>
  <c r="D1726" i="4"/>
  <c r="C1726" i="4"/>
  <c r="B1726" i="4"/>
  <c r="A1726" i="4"/>
  <c r="R1725" i="4"/>
  <c r="S1725" i="4" s="1"/>
  <c r="E1725" i="4"/>
  <c r="D1725" i="4"/>
  <c r="C1725" i="4"/>
  <c r="B1725" i="4"/>
  <c r="A1725" i="4"/>
  <c r="R1724" i="4"/>
  <c r="S1724" i="4" s="1"/>
  <c r="E1724" i="4"/>
  <c r="D1724" i="4"/>
  <c r="C1724" i="4"/>
  <c r="B1724" i="4"/>
  <c r="A1724" i="4"/>
  <c r="R1723" i="4"/>
  <c r="S1723" i="4" s="1"/>
  <c r="E1723" i="4"/>
  <c r="D1723" i="4"/>
  <c r="C1723" i="4"/>
  <c r="B1723" i="4"/>
  <c r="A1723" i="4"/>
  <c r="E1722" i="4"/>
  <c r="D1722" i="4"/>
  <c r="C1722" i="4"/>
  <c r="B1722" i="4"/>
  <c r="A1722" i="4"/>
  <c r="R1721" i="4"/>
  <c r="S1721" i="4" s="1"/>
  <c r="E1721" i="4"/>
  <c r="D1721" i="4"/>
  <c r="C1721" i="4"/>
  <c r="B1721" i="4"/>
  <c r="A1721" i="4"/>
  <c r="E1720" i="4"/>
  <c r="D1720" i="4"/>
  <c r="C1720" i="4"/>
  <c r="B1720" i="4"/>
  <c r="R1720" i="4" s="1"/>
  <c r="S1720" i="4" s="1"/>
  <c r="A1720" i="4"/>
  <c r="E1719" i="4"/>
  <c r="D1719" i="4"/>
  <c r="C1719" i="4"/>
  <c r="B1719" i="4"/>
  <c r="A1719" i="4"/>
  <c r="E1718" i="4"/>
  <c r="D1718" i="4"/>
  <c r="C1718" i="4"/>
  <c r="B1718" i="4"/>
  <c r="A1718" i="4"/>
  <c r="E1717" i="4"/>
  <c r="D1717" i="4"/>
  <c r="C1717" i="4"/>
  <c r="B1717" i="4"/>
  <c r="A1717" i="4"/>
  <c r="E1716" i="4"/>
  <c r="D1716" i="4"/>
  <c r="C1716" i="4"/>
  <c r="B1716" i="4"/>
  <c r="A1716" i="4"/>
  <c r="E1715" i="4"/>
  <c r="D1715" i="4"/>
  <c r="C1715" i="4"/>
  <c r="B1715" i="4"/>
  <c r="A1715" i="4"/>
  <c r="E1714" i="4"/>
  <c r="D1714" i="4"/>
  <c r="C1714" i="4"/>
  <c r="B1714" i="4"/>
  <c r="A1714" i="4"/>
  <c r="E1713" i="4"/>
  <c r="D1713" i="4"/>
  <c r="R1713" i="4" s="1"/>
  <c r="S1713" i="4" s="1"/>
  <c r="C1713" i="4"/>
  <c r="B1713" i="4"/>
  <c r="A1713" i="4"/>
  <c r="E1712" i="4"/>
  <c r="D1712" i="4"/>
  <c r="C1712" i="4"/>
  <c r="B1712" i="4"/>
  <c r="A1712" i="4"/>
  <c r="E1711" i="4"/>
  <c r="D1711" i="4"/>
  <c r="C1711" i="4"/>
  <c r="B1711" i="4"/>
  <c r="A1711" i="4"/>
  <c r="S1710" i="4"/>
  <c r="E1710" i="4"/>
  <c r="D1710" i="4"/>
  <c r="C1710" i="4"/>
  <c r="B1710" i="4"/>
  <c r="R1710" i="4" s="1"/>
  <c r="A1710" i="4"/>
  <c r="E1709" i="4"/>
  <c r="D1709" i="4"/>
  <c r="C1709" i="4"/>
  <c r="B1709" i="4"/>
  <c r="A1709" i="4"/>
  <c r="E1708" i="4"/>
  <c r="D1708" i="4"/>
  <c r="C1708" i="4"/>
  <c r="B1708" i="4"/>
  <c r="A1708" i="4"/>
  <c r="E1707" i="4"/>
  <c r="D1707" i="4"/>
  <c r="C1707" i="4"/>
  <c r="B1707" i="4"/>
  <c r="R1707" i="4" s="1"/>
  <c r="S1707" i="4" s="1"/>
  <c r="A1707" i="4"/>
  <c r="E1706" i="4"/>
  <c r="D1706" i="4"/>
  <c r="C1706" i="4"/>
  <c r="B1706" i="4"/>
  <c r="A1706" i="4"/>
  <c r="S1705" i="4"/>
  <c r="E1705" i="4"/>
  <c r="D1705" i="4"/>
  <c r="R1705" i="4" s="1"/>
  <c r="C1705" i="4"/>
  <c r="B1705" i="4"/>
  <c r="A1705" i="4"/>
  <c r="E1704" i="4"/>
  <c r="D1704" i="4"/>
  <c r="C1704" i="4"/>
  <c r="B1704" i="4"/>
  <c r="A1704" i="4"/>
  <c r="E1703" i="4"/>
  <c r="D1703" i="4"/>
  <c r="C1703" i="4"/>
  <c r="B1703" i="4"/>
  <c r="A1703" i="4"/>
  <c r="E1702" i="4"/>
  <c r="D1702" i="4"/>
  <c r="C1702" i="4"/>
  <c r="B1702" i="4"/>
  <c r="A1702" i="4"/>
  <c r="E1701" i="4"/>
  <c r="D1701" i="4"/>
  <c r="C1701" i="4"/>
  <c r="B1701" i="4"/>
  <c r="A1701" i="4"/>
  <c r="E1700" i="4"/>
  <c r="D1700" i="4"/>
  <c r="C1700" i="4"/>
  <c r="B1700" i="4"/>
  <c r="A1700" i="4"/>
  <c r="S1699" i="4"/>
  <c r="E1699" i="4"/>
  <c r="D1699" i="4"/>
  <c r="C1699" i="4"/>
  <c r="B1699" i="4"/>
  <c r="R1699" i="4" s="1"/>
  <c r="A1699" i="4"/>
  <c r="E1698" i="4"/>
  <c r="D1698" i="4"/>
  <c r="C1698" i="4"/>
  <c r="B1698" i="4"/>
  <c r="R1698" i="4" s="1"/>
  <c r="S1698" i="4" s="1"/>
  <c r="A1698" i="4"/>
  <c r="E1697" i="4"/>
  <c r="D1697" i="4"/>
  <c r="C1697" i="4"/>
  <c r="B1697" i="4"/>
  <c r="A1697" i="4"/>
  <c r="E1696" i="4"/>
  <c r="D1696" i="4"/>
  <c r="C1696" i="4"/>
  <c r="B1696" i="4"/>
  <c r="A1696" i="4"/>
  <c r="E1695" i="4"/>
  <c r="D1695" i="4"/>
  <c r="C1695" i="4"/>
  <c r="B1695" i="4"/>
  <c r="R1695" i="4" s="1"/>
  <c r="S1695" i="4" s="1"/>
  <c r="A1695" i="4"/>
  <c r="E1694" i="4"/>
  <c r="D1694" i="4"/>
  <c r="C1694" i="4"/>
  <c r="B1694" i="4"/>
  <c r="R1694" i="4" s="1"/>
  <c r="S1694" i="4" s="1"/>
  <c r="A1694" i="4"/>
  <c r="E1693" i="4"/>
  <c r="D1693" i="4"/>
  <c r="C1693" i="4"/>
  <c r="B1693" i="4"/>
  <c r="A1693" i="4"/>
  <c r="E1692" i="4"/>
  <c r="D1692" i="4"/>
  <c r="C1692" i="4"/>
  <c r="B1692" i="4"/>
  <c r="A1692" i="4"/>
  <c r="S1691" i="4"/>
  <c r="E1691" i="4"/>
  <c r="D1691" i="4"/>
  <c r="C1691" i="4"/>
  <c r="B1691" i="4"/>
  <c r="R1691" i="4" s="1"/>
  <c r="A1691" i="4"/>
  <c r="S1690" i="4"/>
  <c r="E1690" i="4"/>
  <c r="D1690" i="4"/>
  <c r="C1690" i="4"/>
  <c r="B1690" i="4"/>
  <c r="R1690" i="4" s="1"/>
  <c r="A1690" i="4"/>
  <c r="E1689" i="4"/>
  <c r="D1689" i="4"/>
  <c r="C1689" i="4"/>
  <c r="B1689" i="4"/>
  <c r="A1689" i="4"/>
  <c r="E1688" i="4"/>
  <c r="D1688" i="4"/>
  <c r="C1688" i="4"/>
  <c r="B1688" i="4"/>
  <c r="A1688" i="4"/>
  <c r="E1687" i="4"/>
  <c r="D1687" i="4"/>
  <c r="C1687" i="4"/>
  <c r="B1687" i="4"/>
  <c r="A1687" i="4"/>
  <c r="E1686" i="4"/>
  <c r="D1686" i="4"/>
  <c r="C1686" i="4"/>
  <c r="B1686" i="4"/>
  <c r="A1686" i="4"/>
  <c r="E1685" i="4"/>
  <c r="D1685" i="4"/>
  <c r="C1685" i="4"/>
  <c r="B1685" i="4"/>
  <c r="A1685" i="4"/>
  <c r="E1684" i="4"/>
  <c r="D1684" i="4"/>
  <c r="C1684" i="4"/>
  <c r="B1684" i="4"/>
  <c r="A1684" i="4"/>
  <c r="E1683" i="4"/>
  <c r="D1683" i="4"/>
  <c r="C1683" i="4"/>
  <c r="B1683" i="4"/>
  <c r="R1683" i="4" s="1"/>
  <c r="S1683" i="4" s="1"/>
  <c r="A1683" i="4"/>
  <c r="E1682" i="4"/>
  <c r="D1682" i="4"/>
  <c r="C1682" i="4"/>
  <c r="B1682" i="4"/>
  <c r="A1682" i="4"/>
  <c r="E1681" i="4"/>
  <c r="D1681" i="4"/>
  <c r="C1681" i="4"/>
  <c r="B1681" i="4"/>
  <c r="R1681" i="4" s="1"/>
  <c r="S1681" i="4" s="1"/>
  <c r="A1681" i="4"/>
  <c r="E1680" i="4"/>
  <c r="D1680" i="4"/>
  <c r="C1680" i="4"/>
  <c r="B1680" i="4"/>
  <c r="R1680" i="4" s="1"/>
  <c r="S1680" i="4" s="1"/>
  <c r="A1680" i="4"/>
  <c r="E1679" i="4"/>
  <c r="D1679" i="4"/>
  <c r="C1679" i="4"/>
  <c r="B1679" i="4"/>
  <c r="A1679" i="4"/>
  <c r="E1678" i="4"/>
  <c r="D1678" i="4"/>
  <c r="C1678" i="4"/>
  <c r="B1678" i="4"/>
  <c r="A1678" i="4"/>
  <c r="R1677" i="4"/>
  <c r="S1677" i="4" s="1"/>
  <c r="E1677" i="4"/>
  <c r="D1677" i="4"/>
  <c r="C1677" i="4"/>
  <c r="B1677" i="4"/>
  <c r="A1677" i="4"/>
  <c r="E1676" i="4"/>
  <c r="D1676" i="4"/>
  <c r="C1676" i="4"/>
  <c r="B1676" i="4"/>
  <c r="A1676" i="4"/>
  <c r="E1675" i="4"/>
  <c r="D1675" i="4"/>
  <c r="C1675" i="4"/>
  <c r="B1675" i="4"/>
  <c r="R1675" i="4" s="1"/>
  <c r="S1675" i="4" s="1"/>
  <c r="A1675" i="4"/>
  <c r="S1674" i="4"/>
  <c r="E1674" i="4"/>
  <c r="D1674" i="4"/>
  <c r="C1674" i="4"/>
  <c r="B1674" i="4"/>
  <c r="R1674" i="4" s="1"/>
  <c r="A1674" i="4"/>
  <c r="E1673" i="4"/>
  <c r="D1673" i="4"/>
  <c r="C1673" i="4"/>
  <c r="B1673" i="4"/>
  <c r="A1673" i="4"/>
  <c r="E1672" i="4"/>
  <c r="D1672" i="4"/>
  <c r="C1672" i="4"/>
  <c r="B1672" i="4"/>
  <c r="R1672" i="4" s="1"/>
  <c r="S1672" i="4" s="1"/>
  <c r="A1672" i="4"/>
  <c r="E1671" i="4"/>
  <c r="D1671" i="4"/>
  <c r="C1671" i="4"/>
  <c r="B1671" i="4"/>
  <c r="A1671" i="4"/>
  <c r="E1670" i="4"/>
  <c r="D1670" i="4"/>
  <c r="C1670" i="4"/>
  <c r="B1670" i="4"/>
  <c r="A1670" i="4"/>
  <c r="E1669" i="4"/>
  <c r="D1669" i="4"/>
  <c r="C1669" i="4"/>
  <c r="B1669" i="4"/>
  <c r="A1669" i="4"/>
  <c r="E1668" i="4"/>
  <c r="D1668" i="4"/>
  <c r="R1668" i="4" s="1"/>
  <c r="S1668" i="4" s="1"/>
  <c r="C1668" i="4"/>
  <c r="B1668" i="4"/>
  <c r="A1668" i="4"/>
  <c r="E1667" i="4"/>
  <c r="D1667" i="4"/>
  <c r="C1667" i="4"/>
  <c r="B1667" i="4"/>
  <c r="R1667" i="4" s="1"/>
  <c r="S1667" i="4" s="1"/>
  <c r="A1667" i="4"/>
  <c r="S1666" i="4"/>
  <c r="E1666" i="4"/>
  <c r="D1666" i="4"/>
  <c r="C1666" i="4"/>
  <c r="B1666" i="4"/>
  <c r="R1666" i="4" s="1"/>
  <c r="A1666" i="4"/>
  <c r="E1665" i="4"/>
  <c r="D1665" i="4"/>
  <c r="C1665" i="4"/>
  <c r="B1665" i="4"/>
  <c r="A1665" i="4"/>
  <c r="S1664" i="4"/>
  <c r="E1664" i="4"/>
  <c r="D1664" i="4"/>
  <c r="C1664" i="4"/>
  <c r="B1664" i="4"/>
  <c r="R1664" i="4" s="1"/>
  <c r="A1664" i="4"/>
  <c r="E1663" i="4"/>
  <c r="D1663" i="4"/>
  <c r="C1663" i="4"/>
  <c r="B1663" i="4"/>
  <c r="A1663" i="4"/>
  <c r="E1662" i="4"/>
  <c r="D1662" i="4"/>
  <c r="C1662" i="4"/>
  <c r="B1662" i="4"/>
  <c r="A1662" i="4"/>
  <c r="E1661" i="4"/>
  <c r="D1661" i="4"/>
  <c r="C1661" i="4"/>
  <c r="B1661" i="4"/>
  <c r="A1661" i="4"/>
  <c r="E1660" i="4"/>
  <c r="D1660" i="4"/>
  <c r="R1660" i="4" s="1"/>
  <c r="S1660" i="4" s="1"/>
  <c r="C1660" i="4"/>
  <c r="B1660" i="4"/>
  <c r="A1660" i="4"/>
  <c r="E1659" i="4"/>
  <c r="D1659" i="4"/>
  <c r="C1659" i="4"/>
  <c r="B1659" i="4"/>
  <c r="R1659" i="4" s="1"/>
  <c r="S1659" i="4" s="1"/>
  <c r="A1659" i="4"/>
  <c r="S1658" i="4"/>
  <c r="E1658" i="4"/>
  <c r="D1658" i="4"/>
  <c r="C1658" i="4"/>
  <c r="B1658" i="4"/>
  <c r="R1658" i="4" s="1"/>
  <c r="A1658" i="4"/>
  <c r="E1657" i="4"/>
  <c r="D1657" i="4"/>
  <c r="C1657" i="4"/>
  <c r="B1657" i="4"/>
  <c r="A1657" i="4"/>
  <c r="S1656" i="4"/>
  <c r="E1656" i="4"/>
  <c r="D1656" i="4"/>
  <c r="C1656" i="4"/>
  <c r="B1656" i="4"/>
  <c r="R1656" i="4" s="1"/>
  <c r="A1656" i="4"/>
  <c r="E1655" i="4"/>
  <c r="D1655" i="4"/>
  <c r="C1655" i="4"/>
  <c r="B1655" i="4"/>
  <c r="A1655" i="4"/>
  <c r="E1654" i="4"/>
  <c r="D1654" i="4"/>
  <c r="C1654" i="4"/>
  <c r="B1654" i="4"/>
  <c r="A1654" i="4"/>
  <c r="R1653" i="4"/>
  <c r="S1653" i="4" s="1"/>
  <c r="E1653" i="4"/>
  <c r="D1653" i="4"/>
  <c r="C1653" i="4"/>
  <c r="B1653" i="4"/>
  <c r="A1653" i="4"/>
  <c r="E1652" i="4"/>
  <c r="D1652" i="4"/>
  <c r="R1652" i="4" s="1"/>
  <c r="S1652" i="4" s="1"/>
  <c r="C1652" i="4"/>
  <c r="B1652" i="4"/>
  <c r="A1652" i="4"/>
  <c r="E1651" i="4"/>
  <c r="D1651" i="4"/>
  <c r="C1651" i="4"/>
  <c r="B1651" i="4"/>
  <c r="R1651" i="4" s="1"/>
  <c r="S1651" i="4" s="1"/>
  <c r="A1651" i="4"/>
  <c r="S1650" i="4"/>
  <c r="E1650" i="4"/>
  <c r="D1650" i="4"/>
  <c r="C1650" i="4"/>
  <c r="B1650" i="4"/>
  <c r="R1650" i="4" s="1"/>
  <c r="A1650" i="4"/>
  <c r="E1649" i="4"/>
  <c r="D1649" i="4"/>
  <c r="C1649" i="4"/>
  <c r="B1649" i="4"/>
  <c r="A1649" i="4"/>
  <c r="E1648" i="4"/>
  <c r="D1648" i="4"/>
  <c r="C1648" i="4"/>
  <c r="B1648" i="4"/>
  <c r="A1648" i="4"/>
  <c r="E1647" i="4"/>
  <c r="D1647" i="4"/>
  <c r="C1647" i="4"/>
  <c r="B1647" i="4"/>
  <c r="R1647" i="4" s="1"/>
  <c r="S1647" i="4" s="1"/>
  <c r="A1647" i="4"/>
  <c r="E1646" i="4"/>
  <c r="D1646" i="4"/>
  <c r="C1646" i="4"/>
  <c r="B1646" i="4"/>
  <c r="A1646" i="4"/>
  <c r="E1645" i="4"/>
  <c r="D1645" i="4"/>
  <c r="C1645" i="4"/>
  <c r="B1645" i="4"/>
  <c r="A1645" i="4"/>
  <c r="S1644" i="4"/>
  <c r="E1644" i="4"/>
  <c r="D1644" i="4"/>
  <c r="R1644" i="4" s="1"/>
  <c r="C1644" i="4"/>
  <c r="B1644" i="4"/>
  <c r="A1644" i="4"/>
  <c r="E1643" i="4"/>
  <c r="D1643" i="4"/>
  <c r="C1643" i="4"/>
  <c r="B1643" i="4"/>
  <c r="A1643" i="4"/>
  <c r="S1642" i="4"/>
  <c r="E1642" i="4"/>
  <c r="D1642" i="4"/>
  <c r="C1642" i="4"/>
  <c r="B1642" i="4"/>
  <c r="R1642" i="4" s="1"/>
  <c r="A1642" i="4"/>
  <c r="R1641" i="4"/>
  <c r="S1641" i="4" s="1"/>
  <c r="E1641" i="4"/>
  <c r="D1641" i="4"/>
  <c r="C1641" i="4"/>
  <c r="B1641" i="4"/>
  <c r="A1641" i="4"/>
  <c r="E1640" i="4"/>
  <c r="D1640" i="4"/>
  <c r="C1640" i="4"/>
  <c r="B1640" i="4"/>
  <c r="A1640" i="4"/>
  <c r="E1639" i="4"/>
  <c r="D1639" i="4"/>
  <c r="C1639" i="4"/>
  <c r="B1639" i="4"/>
  <c r="A1639" i="4"/>
  <c r="E1638" i="4"/>
  <c r="D1638" i="4"/>
  <c r="C1638" i="4"/>
  <c r="B1638" i="4"/>
  <c r="A1638" i="4"/>
  <c r="E1637" i="4"/>
  <c r="D1637" i="4"/>
  <c r="C1637" i="4"/>
  <c r="B1637" i="4"/>
  <c r="A1637" i="4"/>
  <c r="E1636" i="4"/>
  <c r="D1636" i="4"/>
  <c r="C1636" i="4"/>
  <c r="B1636" i="4"/>
  <c r="A1636" i="4"/>
  <c r="E1635" i="4"/>
  <c r="D1635" i="4"/>
  <c r="C1635" i="4"/>
  <c r="B1635" i="4"/>
  <c r="A1635" i="4"/>
  <c r="S1634" i="4"/>
  <c r="E1634" i="4"/>
  <c r="D1634" i="4"/>
  <c r="C1634" i="4"/>
  <c r="B1634" i="4"/>
  <c r="R1634" i="4" s="1"/>
  <c r="A1634" i="4"/>
  <c r="E1633" i="4"/>
  <c r="D1633" i="4"/>
  <c r="C1633" i="4"/>
  <c r="B1633" i="4"/>
  <c r="R1633" i="4" s="1"/>
  <c r="S1633" i="4" s="1"/>
  <c r="A1633" i="4"/>
  <c r="E1632" i="4"/>
  <c r="D1632" i="4"/>
  <c r="C1632" i="4"/>
  <c r="B1632" i="4"/>
  <c r="A1632" i="4"/>
  <c r="E1631" i="4"/>
  <c r="D1631" i="4"/>
  <c r="C1631" i="4"/>
  <c r="B1631" i="4"/>
  <c r="R1631" i="4" s="1"/>
  <c r="S1631" i="4" s="1"/>
  <c r="A1631" i="4"/>
  <c r="E1630" i="4"/>
  <c r="D1630" i="4"/>
  <c r="C1630" i="4"/>
  <c r="B1630" i="4"/>
  <c r="A1630" i="4"/>
  <c r="E1629" i="4"/>
  <c r="D1629" i="4"/>
  <c r="C1629" i="4"/>
  <c r="B1629" i="4"/>
  <c r="A1629" i="4"/>
  <c r="E1628" i="4"/>
  <c r="D1628" i="4"/>
  <c r="R1628" i="4" s="1"/>
  <c r="S1628" i="4" s="1"/>
  <c r="C1628" i="4"/>
  <c r="B1628" i="4"/>
  <c r="A1628" i="4"/>
  <c r="E1627" i="4"/>
  <c r="D1627" i="4"/>
  <c r="C1627" i="4"/>
  <c r="B1627" i="4"/>
  <c r="A1627" i="4"/>
  <c r="S1626" i="4"/>
  <c r="E1626" i="4"/>
  <c r="D1626" i="4"/>
  <c r="C1626" i="4"/>
  <c r="B1626" i="4"/>
  <c r="R1626" i="4" s="1"/>
  <c r="A1626" i="4"/>
  <c r="E1625" i="4"/>
  <c r="D1625" i="4"/>
  <c r="C1625" i="4"/>
  <c r="B1625" i="4"/>
  <c r="R1625" i="4" s="1"/>
  <c r="S1625" i="4" s="1"/>
  <c r="A1625" i="4"/>
  <c r="E1624" i="4"/>
  <c r="D1624" i="4"/>
  <c r="C1624" i="4"/>
  <c r="B1624" i="4"/>
  <c r="A1624" i="4"/>
  <c r="E1623" i="4"/>
  <c r="D1623" i="4"/>
  <c r="C1623" i="4"/>
  <c r="B1623" i="4"/>
  <c r="R1623" i="4" s="1"/>
  <c r="S1623" i="4" s="1"/>
  <c r="A1623" i="4"/>
  <c r="E1622" i="4"/>
  <c r="D1622" i="4"/>
  <c r="C1622" i="4"/>
  <c r="B1622" i="4"/>
  <c r="A1622" i="4"/>
  <c r="E1621" i="4"/>
  <c r="D1621" i="4"/>
  <c r="C1621" i="4"/>
  <c r="B1621" i="4"/>
  <c r="A1621" i="4"/>
  <c r="E1620" i="4"/>
  <c r="D1620" i="4"/>
  <c r="R1620" i="4" s="1"/>
  <c r="S1620" i="4" s="1"/>
  <c r="C1620" i="4"/>
  <c r="B1620" i="4"/>
  <c r="A1620" i="4"/>
  <c r="E1619" i="4"/>
  <c r="D1619" i="4"/>
  <c r="C1619" i="4"/>
  <c r="B1619" i="4"/>
  <c r="A1619" i="4"/>
  <c r="S1618" i="4"/>
  <c r="E1618" i="4"/>
  <c r="D1618" i="4"/>
  <c r="C1618" i="4"/>
  <c r="B1618" i="4"/>
  <c r="R1618" i="4" s="1"/>
  <c r="A1618" i="4"/>
  <c r="E1617" i="4"/>
  <c r="D1617" i="4"/>
  <c r="C1617" i="4"/>
  <c r="B1617" i="4"/>
  <c r="R1617" i="4" s="1"/>
  <c r="S1617" i="4" s="1"/>
  <c r="A1617" i="4"/>
  <c r="E1616" i="4"/>
  <c r="D1616" i="4"/>
  <c r="C1616" i="4"/>
  <c r="B1616" i="4"/>
  <c r="A1616" i="4"/>
  <c r="E1615" i="4"/>
  <c r="D1615" i="4"/>
  <c r="C1615" i="4"/>
  <c r="B1615" i="4"/>
  <c r="R1615" i="4" s="1"/>
  <c r="S1615" i="4" s="1"/>
  <c r="A1615" i="4"/>
  <c r="E1614" i="4"/>
  <c r="D1614" i="4"/>
  <c r="C1614" i="4"/>
  <c r="B1614" i="4"/>
  <c r="A1614" i="4"/>
  <c r="E1613" i="4"/>
  <c r="D1613" i="4"/>
  <c r="C1613" i="4"/>
  <c r="B1613" i="4"/>
  <c r="A1613" i="4"/>
  <c r="E1612" i="4"/>
  <c r="D1612" i="4"/>
  <c r="R1612" i="4" s="1"/>
  <c r="S1612" i="4" s="1"/>
  <c r="C1612" i="4"/>
  <c r="B1612" i="4"/>
  <c r="A1612" i="4"/>
  <c r="E1611" i="4"/>
  <c r="D1611" i="4"/>
  <c r="C1611" i="4"/>
  <c r="B1611" i="4"/>
  <c r="A1611" i="4"/>
  <c r="S1610" i="4"/>
  <c r="E1610" i="4"/>
  <c r="D1610" i="4"/>
  <c r="C1610" i="4"/>
  <c r="B1610" i="4"/>
  <c r="R1610" i="4" s="1"/>
  <c r="A1610" i="4"/>
  <c r="E1609" i="4"/>
  <c r="D1609" i="4"/>
  <c r="R1609" i="4" s="1"/>
  <c r="S1609" i="4" s="1"/>
  <c r="C1609" i="4"/>
  <c r="B1609" i="4"/>
  <c r="A1609" i="4"/>
  <c r="E1608" i="4"/>
  <c r="D1608" i="4"/>
  <c r="C1608" i="4"/>
  <c r="B1608" i="4"/>
  <c r="A1608" i="4"/>
  <c r="R1607" i="4"/>
  <c r="S1607" i="4" s="1"/>
  <c r="E1607" i="4"/>
  <c r="D1607" i="4"/>
  <c r="C1607" i="4"/>
  <c r="B1607" i="4"/>
  <c r="A1607" i="4"/>
  <c r="R1606" i="4"/>
  <c r="S1606" i="4" s="1"/>
  <c r="E1606" i="4"/>
  <c r="D1606" i="4"/>
  <c r="C1606" i="4"/>
  <c r="B1606" i="4"/>
  <c r="A1606" i="4"/>
  <c r="R1605" i="4"/>
  <c r="S1605" i="4" s="1"/>
  <c r="E1605" i="4"/>
  <c r="D1605" i="4"/>
  <c r="C1605" i="4"/>
  <c r="B1605" i="4"/>
  <c r="A1605" i="4"/>
  <c r="E1604" i="4"/>
  <c r="D1604" i="4"/>
  <c r="C1604" i="4"/>
  <c r="B1604" i="4"/>
  <c r="A1604" i="4"/>
  <c r="E1603" i="4"/>
  <c r="D1603" i="4"/>
  <c r="C1603" i="4"/>
  <c r="B1603" i="4"/>
  <c r="A1603" i="4"/>
  <c r="S1602" i="4"/>
  <c r="R1602" i="4"/>
  <c r="E1602" i="4"/>
  <c r="D1602" i="4"/>
  <c r="C1602" i="4"/>
  <c r="B1602" i="4"/>
  <c r="A1602" i="4"/>
  <c r="E1601" i="4"/>
  <c r="D1601" i="4"/>
  <c r="R1601" i="4" s="1"/>
  <c r="S1601" i="4" s="1"/>
  <c r="C1601" i="4"/>
  <c r="B1601" i="4"/>
  <c r="A1601" i="4"/>
  <c r="E1600" i="4"/>
  <c r="D1600" i="4"/>
  <c r="R1600" i="4" s="1"/>
  <c r="S1600" i="4" s="1"/>
  <c r="C1600" i="4"/>
  <c r="B1600" i="4"/>
  <c r="A1600" i="4"/>
  <c r="E1599" i="4"/>
  <c r="D1599" i="4"/>
  <c r="C1599" i="4"/>
  <c r="B1599" i="4"/>
  <c r="A1599" i="4"/>
  <c r="R1598" i="4"/>
  <c r="S1598" i="4" s="1"/>
  <c r="E1598" i="4"/>
  <c r="D1598" i="4"/>
  <c r="C1598" i="4"/>
  <c r="B1598" i="4"/>
  <c r="A1598" i="4"/>
  <c r="E1597" i="4"/>
  <c r="D1597" i="4"/>
  <c r="R1597" i="4" s="1"/>
  <c r="S1597" i="4" s="1"/>
  <c r="C1597" i="4"/>
  <c r="B1597" i="4"/>
  <c r="A1597" i="4"/>
  <c r="E1596" i="4"/>
  <c r="D1596" i="4"/>
  <c r="C1596" i="4"/>
  <c r="B1596" i="4"/>
  <c r="A1596" i="4"/>
  <c r="E1595" i="4"/>
  <c r="D1595" i="4"/>
  <c r="C1595" i="4"/>
  <c r="B1595" i="4"/>
  <c r="A1595" i="4"/>
  <c r="E1594" i="4"/>
  <c r="D1594" i="4"/>
  <c r="C1594" i="4"/>
  <c r="B1594" i="4"/>
  <c r="A1594" i="4"/>
  <c r="E1593" i="4"/>
  <c r="D1593" i="4"/>
  <c r="C1593" i="4"/>
  <c r="B1593" i="4"/>
  <c r="A1593" i="4"/>
  <c r="E1592" i="4"/>
  <c r="D1592" i="4"/>
  <c r="R1592" i="4" s="1"/>
  <c r="S1592" i="4" s="1"/>
  <c r="C1592" i="4"/>
  <c r="B1592" i="4"/>
  <c r="A1592" i="4"/>
  <c r="E1591" i="4"/>
  <c r="D1591" i="4"/>
  <c r="R1591" i="4" s="1"/>
  <c r="S1591" i="4" s="1"/>
  <c r="C1591" i="4"/>
  <c r="B1591" i="4"/>
  <c r="A1591" i="4"/>
  <c r="E1590" i="4"/>
  <c r="D1590" i="4"/>
  <c r="C1590" i="4"/>
  <c r="B1590" i="4"/>
  <c r="R1590" i="4" s="1"/>
  <c r="S1590" i="4" s="1"/>
  <c r="A1590" i="4"/>
  <c r="E1589" i="4"/>
  <c r="D1589" i="4"/>
  <c r="R1589" i="4" s="1"/>
  <c r="S1589" i="4" s="1"/>
  <c r="C1589" i="4"/>
  <c r="B1589" i="4"/>
  <c r="A1589" i="4"/>
  <c r="E1588" i="4"/>
  <c r="D1588" i="4"/>
  <c r="C1588" i="4"/>
  <c r="B1588" i="4"/>
  <c r="A1588" i="4"/>
  <c r="E1587" i="4"/>
  <c r="D1587" i="4"/>
  <c r="C1587" i="4"/>
  <c r="B1587" i="4"/>
  <c r="A1587" i="4"/>
  <c r="S1586" i="4"/>
  <c r="R1586" i="4"/>
  <c r="E1586" i="4"/>
  <c r="D1586" i="4"/>
  <c r="C1586" i="4"/>
  <c r="B1586" i="4"/>
  <c r="A1586" i="4"/>
  <c r="E1585" i="4"/>
  <c r="D1585" i="4"/>
  <c r="R1585" i="4" s="1"/>
  <c r="S1585" i="4" s="1"/>
  <c r="C1585" i="4"/>
  <c r="B1585" i="4"/>
  <c r="A1585" i="4"/>
  <c r="E1584" i="4"/>
  <c r="D1584" i="4"/>
  <c r="C1584" i="4"/>
  <c r="B1584" i="4"/>
  <c r="A1584" i="4"/>
  <c r="E1583" i="4"/>
  <c r="D1583" i="4"/>
  <c r="R1583" i="4" s="1"/>
  <c r="S1583" i="4" s="1"/>
  <c r="C1583" i="4"/>
  <c r="B1583" i="4"/>
  <c r="A1583" i="4"/>
  <c r="R1582" i="4"/>
  <c r="S1582" i="4" s="1"/>
  <c r="E1582" i="4"/>
  <c r="D1582" i="4"/>
  <c r="C1582" i="4"/>
  <c r="B1582" i="4"/>
  <c r="A1582" i="4"/>
  <c r="E1581" i="4"/>
  <c r="D1581" i="4"/>
  <c r="R1581" i="4" s="1"/>
  <c r="S1581" i="4" s="1"/>
  <c r="C1581" i="4"/>
  <c r="B1581" i="4"/>
  <c r="A1581" i="4"/>
  <c r="E1580" i="4"/>
  <c r="D1580" i="4"/>
  <c r="C1580" i="4"/>
  <c r="B1580" i="4"/>
  <c r="R1580" i="4" s="1"/>
  <c r="S1580" i="4" s="1"/>
  <c r="A1580" i="4"/>
  <c r="E1579" i="4"/>
  <c r="D1579" i="4"/>
  <c r="C1579" i="4"/>
  <c r="B1579" i="4"/>
  <c r="A1579" i="4"/>
  <c r="R1578" i="4"/>
  <c r="S1578" i="4" s="1"/>
  <c r="E1578" i="4"/>
  <c r="D1578" i="4"/>
  <c r="C1578" i="4"/>
  <c r="B1578" i="4"/>
  <c r="A1578" i="4"/>
  <c r="E1577" i="4"/>
  <c r="D1577" i="4"/>
  <c r="C1577" i="4"/>
  <c r="B1577" i="4"/>
  <c r="A1577" i="4"/>
  <c r="E1576" i="4"/>
  <c r="D1576" i="4"/>
  <c r="R1576" i="4" s="1"/>
  <c r="S1576" i="4" s="1"/>
  <c r="C1576" i="4"/>
  <c r="B1576" i="4"/>
  <c r="A1576" i="4"/>
  <c r="E1575" i="4"/>
  <c r="D1575" i="4"/>
  <c r="R1575" i="4" s="1"/>
  <c r="S1575" i="4" s="1"/>
  <c r="C1575" i="4"/>
  <c r="B1575" i="4"/>
  <c r="A1575" i="4"/>
  <c r="E1574" i="4"/>
  <c r="D1574" i="4"/>
  <c r="C1574" i="4"/>
  <c r="B1574" i="4"/>
  <c r="A1574" i="4"/>
  <c r="E1573" i="4"/>
  <c r="D1573" i="4"/>
  <c r="R1573" i="4" s="1"/>
  <c r="S1573" i="4" s="1"/>
  <c r="C1573" i="4"/>
  <c r="B1573" i="4"/>
  <c r="A1573" i="4"/>
  <c r="E1572" i="4"/>
  <c r="D1572" i="4"/>
  <c r="C1572" i="4"/>
  <c r="B1572" i="4"/>
  <c r="A1572" i="4"/>
  <c r="E1571" i="4"/>
  <c r="D1571" i="4"/>
  <c r="C1571" i="4"/>
  <c r="B1571" i="4"/>
  <c r="A1571" i="4"/>
  <c r="S1570" i="4"/>
  <c r="R1570" i="4"/>
  <c r="E1570" i="4"/>
  <c r="D1570" i="4"/>
  <c r="C1570" i="4"/>
  <c r="B1570" i="4"/>
  <c r="A1570" i="4"/>
  <c r="E1569" i="4"/>
  <c r="D1569" i="4"/>
  <c r="R1569" i="4" s="1"/>
  <c r="S1569" i="4" s="1"/>
  <c r="C1569" i="4"/>
  <c r="B1569" i="4"/>
  <c r="A1569" i="4"/>
  <c r="E1568" i="4"/>
  <c r="D1568" i="4"/>
  <c r="R1568" i="4" s="1"/>
  <c r="S1568" i="4" s="1"/>
  <c r="C1568" i="4"/>
  <c r="B1568" i="4"/>
  <c r="A1568" i="4"/>
  <c r="E1567" i="4"/>
  <c r="D1567" i="4"/>
  <c r="C1567" i="4"/>
  <c r="B1567" i="4"/>
  <c r="A1567" i="4"/>
  <c r="R1566" i="4"/>
  <c r="S1566" i="4" s="1"/>
  <c r="E1566" i="4"/>
  <c r="D1566" i="4"/>
  <c r="C1566" i="4"/>
  <c r="B1566" i="4"/>
  <c r="A1566" i="4"/>
  <c r="E1565" i="4"/>
  <c r="D1565" i="4"/>
  <c r="C1565" i="4"/>
  <c r="B1565" i="4"/>
  <c r="A1565" i="4"/>
  <c r="E1564" i="4"/>
  <c r="D1564" i="4"/>
  <c r="C1564" i="4"/>
  <c r="B1564" i="4"/>
  <c r="R1564" i="4" s="1"/>
  <c r="S1564" i="4" s="1"/>
  <c r="A1564" i="4"/>
  <c r="E1563" i="4"/>
  <c r="D1563" i="4"/>
  <c r="C1563" i="4"/>
  <c r="B1563" i="4"/>
  <c r="A1563" i="4"/>
  <c r="E1562" i="4"/>
  <c r="D1562" i="4"/>
  <c r="C1562" i="4"/>
  <c r="B1562" i="4"/>
  <c r="A1562" i="4"/>
  <c r="E1561" i="4"/>
  <c r="D1561" i="4"/>
  <c r="R1561" i="4" s="1"/>
  <c r="S1561" i="4" s="1"/>
  <c r="C1561" i="4"/>
  <c r="B1561" i="4"/>
  <c r="A1561" i="4"/>
  <c r="E1560" i="4"/>
  <c r="D1560" i="4"/>
  <c r="C1560" i="4"/>
  <c r="B1560" i="4"/>
  <c r="R1560" i="4" s="1"/>
  <c r="S1560" i="4" s="1"/>
  <c r="A1560" i="4"/>
  <c r="E1559" i="4"/>
  <c r="D1559" i="4"/>
  <c r="R1559" i="4" s="1"/>
  <c r="S1559" i="4" s="1"/>
  <c r="C1559" i="4"/>
  <c r="B1559" i="4"/>
  <c r="A1559" i="4"/>
  <c r="R1558" i="4"/>
  <c r="S1558" i="4" s="1"/>
  <c r="E1558" i="4"/>
  <c r="D1558" i="4"/>
  <c r="C1558" i="4"/>
  <c r="B1558" i="4"/>
  <c r="A1558" i="4"/>
  <c r="E1557" i="4"/>
  <c r="D1557" i="4"/>
  <c r="R1557" i="4" s="1"/>
  <c r="S1557" i="4" s="1"/>
  <c r="C1557" i="4"/>
  <c r="B1557" i="4"/>
  <c r="A1557" i="4"/>
  <c r="E1556" i="4"/>
  <c r="D1556" i="4"/>
  <c r="C1556" i="4"/>
  <c r="B1556" i="4"/>
  <c r="A1556" i="4"/>
  <c r="R1555" i="4"/>
  <c r="S1555" i="4" s="1"/>
  <c r="E1555" i="4"/>
  <c r="D1555" i="4"/>
  <c r="C1555" i="4"/>
  <c r="B1555" i="4"/>
  <c r="A1555" i="4"/>
  <c r="S1554" i="4"/>
  <c r="R1554" i="4"/>
  <c r="E1554" i="4"/>
  <c r="D1554" i="4"/>
  <c r="C1554" i="4"/>
  <c r="B1554" i="4"/>
  <c r="A1554" i="4"/>
  <c r="E1553" i="4"/>
  <c r="D1553" i="4"/>
  <c r="C1553" i="4"/>
  <c r="B1553" i="4"/>
  <c r="A1553" i="4"/>
  <c r="E1552" i="4"/>
  <c r="D1552" i="4"/>
  <c r="C1552" i="4"/>
  <c r="B1552" i="4"/>
  <c r="A1552" i="4"/>
  <c r="E1551" i="4"/>
  <c r="D1551" i="4"/>
  <c r="C1551" i="4"/>
  <c r="B1551" i="4"/>
  <c r="A1551" i="4"/>
  <c r="E1550" i="4"/>
  <c r="D1550" i="4"/>
  <c r="C1550" i="4"/>
  <c r="B1550" i="4"/>
  <c r="A1550" i="4"/>
  <c r="E1549" i="4"/>
  <c r="D1549" i="4"/>
  <c r="C1549" i="4"/>
  <c r="B1549" i="4"/>
  <c r="A1549" i="4"/>
  <c r="S1548" i="4"/>
  <c r="R1548" i="4"/>
  <c r="E1548" i="4"/>
  <c r="D1548" i="4"/>
  <c r="C1548" i="4"/>
  <c r="B1548" i="4"/>
  <c r="A1548" i="4"/>
  <c r="R1547" i="4"/>
  <c r="S1547" i="4" s="1"/>
  <c r="E1547" i="4"/>
  <c r="D1547" i="4"/>
  <c r="C1547" i="4"/>
  <c r="B1547" i="4"/>
  <c r="A1547" i="4"/>
  <c r="E1546" i="4"/>
  <c r="D1546" i="4"/>
  <c r="C1546" i="4"/>
  <c r="B1546" i="4"/>
  <c r="A1546" i="4"/>
  <c r="E1545" i="4"/>
  <c r="D1545" i="4"/>
  <c r="C1545" i="4"/>
  <c r="B1545" i="4"/>
  <c r="A1545" i="4"/>
  <c r="R1544" i="4"/>
  <c r="S1544" i="4" s="1"/>
  <c r="E1544" i="4"/>
  <c r="D1544" i="4"/>
  <c r="C1544" i="4"/>
  <c r="B1544" i="4"/>
  <c r="A1544" i="4"/>
  <c r="E1543" i="4"/>
  <c r="D1543" i="4"/>
  <c r="R1543" i="4" s="1"/>
  <c r="S1543" i="4" s="1"/>
  <c r="C1543" i="4"/>
  <c r="B1543" i="4"/>
  <c r="A1543" i="4"/>
  <c r="R1542" i="4"/>
  <c r="S1542" i="4" s="1"/>
  <c r="E1542" i="4"/>
  <c r="D1542" i="4"/>
  <c r="C1542" i="4"/>
  <c r="B1542" i="4"/>
  <c r="A1542" i="4"/>
  <c r="E1541" i="4"/>
  <c r="D1541" i="4"/>
  <c r="C1541" i="4"/>
  <c r="B1541" i="4"/>
  <c r="A1541" i="4"/>
  <c r="E1540" i="4"/>
  <c r="D1540" i="4"/>
  <c r="C1540" i="4"/>
  <c r="B1540" i="4"/>
  <c r="R1540" i="4" s="1"/>
  <c r="S1540" i="4" s="1"/>
  <c r="A1540" i="4"/>
  <c r="R1539" i="4"/>
  <c r="S1539" i="4" s="1"/>
  <c r="E1539" i="4"/>
  <c r="D1539" i="4"/>
  <c r="C1539" i="4"/>
  <c r="B1539" i="4"/>
  <c r="A1539" i="4"/>
  <c r="E1538" i="4"/>
  <c r="D1538" i="4"/>
  <c r="C1538" i="4"/>
  <c r="B1538" i="4"/>
  <c r="R1538" i="4" s="1"/>
  <c r="S1538" i="4" s="1"/>
  <c r="A1538" i="4"/>
  <c r="E1537" i="4"/>
  <c r="D1537" i="4"/>
  <c r="C1537" i="4"/>
  <c r="B1537" i="4"/>
  <c r="A1537" i="4"/>
  <c r="S1536" i="4"/>
  <c r="E1536" i="4"/>
  <c r="D1536" i="4"/>
  <c r="C1536" i="4"/>
  <c r="B1536" i="4"/>
  <c r="R1536" i="4" s="1"/>
  <c r="A1536" i="4"/>
  <c r="E1535" i="4"/>
  <c r="D1535" i="4"/>
  <c r="C1535" i="4"/>
  <c r="B1535" i="4"/>
  <c r="A1535" i="4"/>
  <c r="S1534" i="4"/>
  <c r="E1534" i="4"/>
  <c r="D1534" i="4"/>
  <c r="C1534" i="4"/>
  <c r="B1534" i="4"/>
  <c r="R1534" i="4" s="1"/>
  <c r="A1534" i="4"/>
  <c r="E1533" i="4"/>
  <c r="D1533" i="4"/>
  <c r="C1533" i="4"/>
  <c r="B1533" i="4"/>
  <c r="A1533" i="4"/>
  <c r="R1532" i="4"/>
  <c r="S1532" i="4" s="1"/>
  <c r="E1532" i="4"/>
  <c r="D1532" i="4"/>
  <c r="C1532" i="4"/>
  <c r="B1532" i="4"/>
  <c r="A1532" i="4"/>
  <c r="E1531" i="4"/>
  <c r="D1531" i="4"/>
  <c r="R1531" i="4" s="1"/>
  <c r="S1531" i="4" s="1"/>
  <c r="C1531" i="4"/>
  <c r="B1531" i="4"/>
  <c r="A1531" i="4"/>
  <c r="R1530" i="4"/>
  <c r="S1530" i="4" s="1"/>
  <c r="E1530" i="4"/>
  <c r="D1530" i="4"/>
  <c r="C1530" i="4"/>
  <c r="B1530" i="4"/>
  <c r="A1530" i="4"/>
  <c r="E1529" i="4"/>
  <c r="D1529" i="4"/>
  <c r="C1529" i="4"/>
  <c r="B1529" i="4"/>
  <c r="A1529" i="4"/>
  <c r="E1528" i="4"/>
  <c r="D1528" i="4"/>
  <c r="C1528" i="4"/>
  <c r="B1528" i="4"/>
  <c r="A1528" i="4"/>
  <c r="R1527" i="4"/>
  <c r="S1527" i="4" s="1"/>
  <c r="E1527" i="4"/>
  <c r="D1527" i="4"/>
  <c r="C1527" i="4"/>
  <c r="B1527" i="4"/>
  <c r="A1527" i="4"/>
  <c r="E1526" i="4"/>
  <c r="D1526" i="4"/>
  <c r="C1526" i="4"/>
  <c r="B1526" i="4"/>
  <c r="A1526" i="4"/>
  <c r="E1525" i="4"/>
  <c r="D1525" i="4"/>
  <c r="C1525" i="4"/>
  <c r="B1525" i="4"/>
  <c r="A1525" i="4"/>
  <c r="R1524" i="4"/>
  <c r="S1524" i="4" s="1"/>
  <c r="E1524" i="4"/>
  <c r="D1524" i="4"/>
  <c r="C1524" i="4"/>
  <c r="B1524" i="4"/>
  <c r="A1524" i="4"/>
  <c r="R1523" i="4"/>
  <c r="S1523" i="4" s="1"/>
  <c r="E1523" i="4"/>
  <c r="D1523" i="4"/>
  <c r="C1523" i="4"/>
  <c r="B1523" i="4"/>
  <c r="A1523" i="4"/>
  <c r="R1522" i="4"/>
  <c r="S1522" i="4" s="1"/>
  <c r="E1522" i="4"/>
  <c r="D1522" i="4"/>
  <c r="C1522" i="4"/>
  <c r="B1522" i="4"/>
  <c r="A1522" i="4"/>
  <c r="E1521" i="4"/>
  <c r="D1521" i="4"/>
  <c r="C1521" i="4"/>
  <c r="B1521" i="4"/>
  <c r="A1521" i="4"/>
  <c r="E1520" i="4"/>
  <c r="D1520" i="4"/>
  <c r="C1520" i="4"/>
  <c r="B1520" i="4"/>
  <c r="A1520" i="4"/>
  <c r="E1519" i="4"/>
  <c r="D1519" i="4"/>
  <c r="C1519" i="4"/>
  <c r="B1519" i="4"/>
  <c r="R1519" i="4" s="1"/>
  <c r="S1519" i="4" s="1"/>
  <c r="A1519" i="4"/>
  <c r="E1518" i="4"/>
  <c r="D1518" i="4"/>
  <c r="C1518" i="4"/>
  <c r="B1518" i="4"/>
  <c r="A1518" i="4"/>
  <c r="E1517" i="4"/>
  <c r="D1517" i="4"/>
  <c r="C1517" i="4"/>
  <c r="B1517" i="4"/>
  <c r="A1517" i="4"/>
  <c r="E1516" i="4"/>
  <c r="D1516" i="4"/>
  <c r="C1516" i="4"/>
  <c r="B1516" i="4"/>
  <c r="A1516" i="4"/>
  <c r="E1515" i="4"/>
  <c r="D1515" i="4"/>
  <c r="R1515" i="4" s="1"/>
  <c r="S1515" i="4" s="1"/>
  <c r="C1515" i="4"/>
  <c r="B1515" i="4"/>
  <c r="A1515" i="4"/>
  <c r="E1514" i="4"/>
  <c r="D1514" i="4"/>
  <c r="C1514" i="4"/>
  <c r="B1514" i="4"/>
  <c r="R1514" i="4" s="1"/>
  <c r="S1514" i="4" s="1"/>
  <c r="A1514" i="4"/>
  <c r="S1513" i="4"/>
  <c r="E1513" i="4"/>
  <c r="D1513" i="4"/>
  <c r="C1513" i="4"/>
  <c r="B1513" i="4"/>
  <c r="R1513" i="4" s="1"/>
  <c r="A1513" i="4"/>
  <c r="E1512" i="4"/>
  <c r="D1512" i="4"/>
  <c r="C1512" i="4"/>
  <c r="B1512" i="4"/>
  <c r="A1512" i="4"/>
  <c r="E1511" i="4"/>
  <c r="D1511" i="4"/>
  <c r="C1511" i="4"/>
  <c r="B1511" i="4"/>
  <c r="R1511" i="4" s="1"/>
  <c r="S1511" i="4" s="1"/>
  <c r="A1511" i="4"/>
  <c r="E1510" i="4"/>
  <c r="D1510" i="4"/>
  <c r="C1510" i="4"/>
  <c r="B1510" i="4"/>
  <c r="A1510" i="4"/>
  <c r="E1509" i="4"/>
  <c r="D1509" i="4"/>
  <c r="C1509" i="4"/>
  <c r="B1509" i="4"/>
  <c r="A1509" i="4"/>
  <c r="R1508" i="4"/>
  <c r="S1508" i="4" s="1"/>
  <c r="E1508" i="4"/>
  <c r="D1508" i="4"/>
  <c r="C1508" i="4"/>
  <c r="B1508" i="4"/>
  <c r="A1508" i="4"/>
  <c r="E1507" i="4"/>
  <c r="D1507" i="4"/>
  <c r="R1507" i="4" s="1"/>
  <c r="S1507" i="4" s="1"/>
  <c r="C1507" i="4"/>
  <c r="B1507" i="4"/>
  <c r="A1507" i="4"/>
  <c r="E1506" i="4"/>
  <c r="D1506" i="4"/>
  <c r="C1506" i="4"/>
  <c r="B1506" i="4"/>
  <c r="R1506" i="4" s="1"/>
  <c r="S1506" i="4" s="1"/>
  <c r="A1506" i="4"/>
  <c r="S1505" i="4"/>
  <c r="E1505" i="4"/>
  <c r="D1505" i="4"/>
  <c r="C1505" i="4"/>
  <c r="B1505" i="4"/>
  <c r="R1505" i="4" s="1"/>
  <c r="A1505" i="4"/>
  <c r="E1504" i="4"/>
  <c r="D1504" i="4"/>
  <c r="C1504" i="4"/>
  <c r="B1504" i="4"/>
  <c r="A1504" i="4"/>
  <c r="S1503" i="4"/>
  <c r="E1503" i="4"/>
  <c r="D1503" i="4"/>
  <c r="C1503" i="4"/>
  <c r="B1503" i="4"/>
  <c r="R1503" i="4" s="1"/>
  <c r="A1503" i="4"/>
  <c r="E1502" i="4"/>
  <c r="D1502" i="4"/>
  <c r="C1502" i="4"/>
  <c r="B1502" i="4"/>
  <c r="A1502" i="4"/>
  <c r="E1501" i="4"/>
  <c r="D1501" i="4"/>
  <c r="C1501" i="4"/>
  <c r="B1501" i="4"/>
  <c r="A1501" i="4"/>
  <c r="E1500" i="4"/>
  <c r="D1500" i="4"/>
  <c r="C1500" i="4"/>
  <c r="B1500" i="4"/>
  <c r="A1500" i="4"/>
  <c r="E1499" i="4"/>
  <c r="D1499" i="4"/>
  <c r="R1499" i="4" s="1"/>
  <c r="S1499" i="4" s="1"/>
  <c r="C1499" i="4"/>
  <c r="B1499" i="4"/>
  <c r="A1499" i="4"/>
  <c r="E1498" i="4"/>
  <c r="D1498" i="4"/>
  <c r="C1498" i="4"/>
  <c r="B1498" i="4"/>
  <c r="R1498" i="4" s="1"/>
  <c r="S1498" i="4" s="1"/>
  <c r="A1498" i="4"/>
  <c r="S1497" i="4"/>
  <c r="E1497" i="4"/>
  <c r="D1497" i="4"/>
  <c r="C1497" i="4"/>
  <c r="B1497" i="4"/>
  <c r="R1497" i="4" s="1"/>
  <c r="A1497" i="4"/>
  <c r="E1496" i="4"/>
  <c r="D1496" i="4"/>
  <c r="C1496" i="4"/>
  <c r="B1496" i="4"/>
  <c r="A1496" i="4"/>
  <c r="S1495" i="4"/>
  <c r="E1495" i="4"/>
  <c r="D1495" i="4"/>
  <c r="C1495" i="4"/>
  <c r="B1495" i="4"/>
  <c r="R1495" i="4" s="1"/>
  <c r="A1495" i="4"/>
  <c r="E1494" i="4"/>
  <c r="D1494" i="4"/>
  <c r="C1494" i="4"/>
  <c r="B1494" i="4"/>
  <c r="A1494" i="4"/>
  <c r="E1493" i="4"/>
  <c r="D1493" i="4"/>
  <c r="C1493" i="4"/>
  <c r="B1493" i="4"/>
  <c r="A1493" i="4"/>
  <c r="R1492" i="4"/>
  <c r="S1492" i="4" s="1"/>
  <c r="E1492" i="4"/>
  <c r="D1492" i="4"/>
  <c r="C1492" i="4"/>
  <c r="B1492" i="4"/>
  <c r="A1492" i="4"/>
  <c r="E1491" i="4"/>
  <c r="D1491" i="4"/>
  <c r="R1491" i="4" s="1"/>
  <c r="S1491" i="4" s="1"/>
  <c r="C1491" i="4"/>
  <c r="B1491" i="4"/>
  <c r="A1491" i="4"/>
  <c r="E1490" i="4"/>
  <c r="D1490" i="4"/>
  <c r="C1490" i="4"/>
  <c r="B1490" i="4"/>
  <c r="R1490" i="4" s="1"/>
  <c r="S1490" i="4" s="1"/>
  <c r="A1490" i="4"/>
  <c r="S1489" i="4"/>
  <c r="E1489" i="4"/>
  <c r="D1489" i="4"/>
  <c r="C1489" i="4"/>
  <c r="B1489" i="4"/>
  <c r="R1489" i="4" s="1"/>
  <c r="A1489" i="4"/>
  <c r="E1488" i="4"/>
  <c r="D1488" i="4"/>
  <c r="C1488" i="4"/>
  <c r="B1488" i="4"/>
  <c r="A1488" i="4"/>
  <c r="S1487" i="4"/>
  <c r="E1487" i="4"/>
  <c r="D1487" i="4"/>
  <c r="C1487" i="4"/>
  <c r="B1487" i="4"/>
  <c r="R1487" i="4" s="1"/>
  <c r="A1487" i="4"/>
  <c r="E1486" i="4"/>
  <c r="D1486" i="4"/>
  <c r="C1486" i="4"/>
  <c r="B1486" i="4"/>
  <c r="A1486" i="4"/>
  <c r="E1485" i="4"/>
  <c r="D1485" i="4"/>
  <c r="C1485" i="4"/>
  <c r="B1485" i="4"/>
  <c r="A1485" i="4"/>
  <c r="E1484" i="4"/>
  <c r="D1484" i="4"/>
  <c r="C1484" i="4"/>
  <c r="B1484" i="4"/>
  <c r="A1484" i="4"/>
  <c r="E1483" i="4"/>
  <c r="D1483" i="4"/>
  <c r="R1483" i="4" s="1"/>
  <c r="S1483" i="4" s="1"/>
  <c r="C1483" i="4"/>
  <c r="B1483" i="4"/>
  <c r="A1483" i="4"/>
  <c r="E1482" i="4"/>
  <c r="D1482" i="4"/>
  <c r="C1482" i="4"/>
  <c r="B1482" i="4"/>
  <c r="R1482" i="4" s="1"/>
  <c r="S1482" i="4" s="1"/>
  <c r="A1482" i="4"/>
  <c r="S1481" i="4"/>
  <c r="E1481" i="4"/>
  <c r="D1481" i="4"/>
  <c r="C1481" i="4"/>
  <c r="B1481" i="4"/>
  <c r="R1481" i="4" s="1"/>
  <c r="A1481" i="4"/>
  <c r="E1480" i="4"/>
  <c r="D1480" i="4"/>
  <c r="C1480" i="4"/>
  <c r="B1480" i="4"/>
  <c r="A1480" i="4"/>
  <c r="E1479" i="4"/>
  <c r="D1479" i="4"/>
  <c r="C1479" i="4"/>
  <c r="B1479" i="4"/>
  <c r="A1479" i="4"/>
  <c r="E1478" i="4"/>
  <c r="D1478" i="4"/>
  <c r="C1478" i="4"/>
  <c r="B1478" i="4"/>
  <c r="A1478" i="4"/>
  <c r="E1477" i="4"/>
  <c r="D1477" i="4"/>
  <c r="C1477" i="4"/>
  <c r="B1477" i="4"/>
  <c r="A1477" i="4"/>
  <c r="E1476" i="4"/>
  <c r="D1476" i="4"/>
  <c r="C1476" i="4"/>
  <c r="B1476" i="4"/>
  <c r="A1476" i="4"/>
  <c r="E1475" i="4"/>
  <c r="D1475" i="4"/>
  <c r="R1475" i="4" s="1"/>
  <c r="S1475" i="4" s="1"/>
  <c r="C1475" i="4"/>
  <c r="B1475" i="4"/>
  <c r="A1475" i="4"/>
  <c r="E1474" i="4"/>
  <c r="D1474" i="4"/>
  <c r="C1474" i="4"/>
  <c r="B1474" i="4"/>
  <c r="R1474" i="4" s="1"/>
  <c r="S1474" i="4" s="1"/>
  <c r="A1474" i="4"/>
  <c r="S1473" i="4"/>
  <c r="E1473" i="4"/>
  <c r="D1473" i="4"/>
  <c r="C1473" i="4"/>
  <c r="B1473" i="4"/>
  <c r="R1473" i="4" s="1"/>
  <c r="A1473" i="4"/>
  <c r="E1472" i="4"/>
  <c r="D1472" i="4"/>
  <c r="C1472" i="4"/>
  <c r="B1472" i="4"/>
  <c r="A1472" i="4"/>
  <c r="E1471" i="4"/>
  <c r="D1471" i="4"/>
  <c r="C1471" i="4"/>
  <c r="B1471" i="4"/>
  <c r="A1471" i="4"/>
  <c r="R1470" i="4"/>
  <c r="S1470" i="4" s="1"/>
  <c r="E1470" i="4"/>
  <c r="D1470" i="4"/>
  <c r="C1470" i="4"/>
  <c r="B1470" i="4"/>
  <c r="A1470" i="4"/>
  <c r="E1469" i="4"/>
  <c r="D1469" i="4"/>
  <c r="C1469" i="4"/>
  <c r="B1469" i="4"/>
  <c r="A1469" i="4"/>
  <c r="R1468" i="4"/>
  <c r="S1468" i="4" s="1"/>
  <c r="E1468" i="4"/>
  <c r="D1468" i="4"/>
  <c r="C1468" i="4"/>
  <c r="B1468" i="4"/>
  <c r="A1468" i="4"/>
  <c r="E1467" i="4"/>
  <c r="D1467" i="4"/>
  <c r="R1467" i="4" s="1"/>
  <c r="S1467" i="4" s="1"/>
  <c r="C1467" i="4"/>
  <c r="B1467" i="4"/>
  <c r="A1467" i="4"/>
  <c r="E1466" i="4"/>
  <c r="D1466" i="4"/>
  <c r="C1466" i="4"/>
  <c r="B1466" i="4"/>
  <c r="R1466" i="4" s="1"/>
  <c r="S1466" i="4" s="1"/>
  <c r="A1466" i="4"/>
  <c r="S1465" i="4"/>
  <c r="E1465" i="4"/>
  <c r="D1465" i="4"/>
  <c r="C1465" i="4"/>
  <c r="B1465" i="4"/>
  <c r="R1465" i="4" s="1"/>
  <c r="A1465" i="4"/>
  <c r="R1464" i="4"/>
  <c r="S1464" i="4" s="1"/>
  <c r="E1464" i="4"/>
  <c r="D1464" i="4"/>
  <c r="C1464" i="4"/>
  <c r="B1464" i="4"/>
  <c r="A1464" i="4"/>
  <c r="R1463" i="4"/>
  <c r="S1463" i="4" s="1"/>
  <c r="E1463" i="4"/>
  <c r="D1463" i="4"/>
  <c r="C1463" i="4"/>
  <c r="B1463" i="4"/>
  <c r="A1463" i="4"/>
  <c r="E1462" i="4"/>
  <c r="D1462" i="4"/>
  <c r="C1462" i="4"/>
  <c r="B1462" i="4"/>
  <c r="A1462" i="4"/>
  <c r="R1461" i="4"/>
  <c r="S1461" i="4" s="1"/>
  <c r="E1461" i="4"/>
  <c r="D1461" i="4"/>
  <c r="C1461" i="4"/>
  <c r="B1461" i="4"/>
  <c r="A1461" i="4"/>
  <c r="S1460" i="4"/>
  <c r="R1460" i="4"/>
  <c r="E1460" i="4"/>
  <c r="D1460" i="4"/>
  <c r="C1460" i="4"/>
  <c r="B1460" i="4"/>
  <c r="A1460" i="4"/>
  <c r="E1459" i="4"/>
  <c r="D1459" i="4"/>
  <c r="C1459" i="4"/>
  <c r="B1459" i="4"/>
  <c r="A1459" i="4"/>
  <c r="E1458" i="4"/>
  <c r="D1458" i="4"/>
  <c r="C1458" i="4"/>
  <c r="B1458" i="4"/>
  <c r="A1458" i="4"/>
  <c r="R1457" i="4"/>
  <c r="S1457" i="4" s="1"/>
  <c r="E1457" i="4"/>
  <c r="D1457" i="4"/>
  <c r="C1457" i="4"/>
  <c r="B1457" i="4"/>
  <c r="A1457" i="4"/>
  <c r="R1456" i="4"/>
  <c r="S1456" i="4" s="1"/>
  <c r="E1456" i="4"/>
  <c r="D1456" i="4"/>
  <c r="C1456" i="4"/>
  <c r="B1456" i="4"/>
  <c r="A1456" i="4"/>
  <c r="R1455" i="4"/>
  <c r="S1455" i="4" s="1"/>
  <c r="E1455" i="4"/>
  <c r="D1455" i="4"/>
  <c r="C1455" i="4"/>
  <c r="B1455" i="4"/>
  <c r="A1455" i="4"/>
  <c r="E1454" i="4"/>
  <c r="D1454" i="4"/>
  <c r="C1454" i="4"/>
  <c r="B1454" i="4"/>
  <c r="A1454" i="4"/>
  <c r="R1453" i="4"/>
  <c r="S1453" i="4" s="1"/>
  <c r="E1453" i="4"/>
  <c r="D1453" i="4"/>
  <c r="C1453" i="4"/>
  <c r="B1453" i="4"/>
  <c r="A1453" i="4"/>
  <c r="R1452" i="4"/>
  <c r="S1452" i="4" s="1"/>
  <c r="E1452" i="4"/>
  <c r="D1452" i="4"/>
  <c r="C1452" i="4"/>
  <c r="B1452" i="4"/>
  <c r="A1452" i="4"/>
  <c r="R1451" i="4"/>
  <c r="S1451" i="4" s="1"/>
  <c r="E1451" i="4"/>
  <c r="D1451" i="4"/>
  <c r="C1451" i="4"/>
  <c r="B1451" i="4"/>
  <c r="A1451" i="4"/>
  <c r="E1450" i="4"/>
  <c r="D1450" i="4"/>
  <c r="C1450" i="4"/>
  <c r="B1450" i="4"/>
  <c r="A1450" i="4"/>
  <c r="R1449" i="4"/>
  <c r="S1449" i="4" s="1"/>
  <c r="E1449" i="4"/>
  <c r="D1449" i="4"/>
  <c r="C1449" i="4"/>
  <c r="B1449" i="4"/>
  <c r="A1449" i="4"/>
  <c r="R1448" i="4"/>
  <c r="S1448" i="4" s="1"/>
  <c r="E1448" i="4"/>
  <c r="D1448" i="4"/>
  <c r="C1448" i="4"/>
  <c r="B1448" i="4"/>
  <c r="A1448" i="4"/>
  <c r="R1447" i="4"/>
  <c r="S1447" i="4" s="1"/>
  <c r="E1447" i="4"/>
  <c r="D1447" i="4"/>
  <c r="C1447" i="4"/>
  <c r="B1447" i="4"/>
  <c r="A1447" i="4"/>
  <c r="E1446" i="4"/>
  <c r="D1446" i="4"/>
  <c r="C1446" i="4"/>
  <c r="B1446" i="4"/>
  <c r="A1446" i="4"/>
  <c r="R1445" i="4"/>
  <c r="S1445" i="4" s="1"/>
  <c r="E1445" i="4"/>
  <c r="D1445" i="4"/>
  <c r="C1445" i="4"/>
  <c r="B1445" i="4"/>
  <c r="A1445" i="4"/>
  <c r="R1444" i="4"/>
  <c r="S1444" i="4" s="1"/>
  <c r="E1444" i="4"/>
  <c r="D1444" i="4"/>
  <c r="C1444" i="4"/>
  <c r="B1444" i="4"/>
  <c r="A1444" i="4"/>
  <c r="R1443" i="4"/>
  <c r="S1443" i="4" s="1"/>
  <c r="E1443" i="4"/>
  <c r="D1443" i="4"/>
  <c r="C1443" i="4"/>
  <c r="B1443" i="4"/>
  <c r="A1443" i="4"/>
  <c r="E1442" i="4"/>
  <c r="D1442" i="4"/>
  <c r="C1442" i="4"/>
  <c r="B1442" i="4"/>
  <c r="A1442" i="4"/>
  <c r="R1441" i="4"/>
  <c r="S1441" i="4" s="1"/>
  <c r="E1441" i="4"/>
  <c r="D1441" i="4"/>
  <c r="C1441" i="4"/>
  <c r="B1441" i="4"/>
  <c r="A1441" i="4"/>
  <c r="R1440" i="4"/>
  <c r="S1440" i="4" s="1"/>
  <c r="E1440" i="4"/>
  <c r="D1440" i="4"/>
  <c r="C1440" i="4"/>
  <c r="B1440" i="4"/>
  <c r="A1440" i="4"/>
  <c r="R1439" i="4"/>
  <c r="S1439" i="4" s="1"/>
  <c r="E1439" i="4"/>
  <c r="D1439" i="4"/>
  <c r="C1439" i="4"/>
  <c r="B1439" i="4"/>
  <c r="A1439" i="4"/>
  <c r="E1438" i="4"/>
  <c r="D1438" i="4"/>
  <c r="C1438" i="4"/>
  <c r="B1438" i="4"/>
  <c r="A1438" i="4"/>
  <c r="R1437" i="4"/>
  <c r="S1437" i="4" s="1"/>
  <c r="E1437" i="4"/>
  <c r="D1437" i="4"/>
  <c r="C1437" i="4"/>
  <c r="B1437" i="4"/>
  <c r="A1437" i="4"/>
  <c r="R1436" i="4"/>
  <c r="S1436" i="4" s="1"/>
  <c r="E1436" i="4"/>
  <c r="D1436" i="4"/>
  <c r="C1436" i="4"/>
  <c r="B1436" i="4"/>
  <c r="A1436" i="4"/>
  <c r="R1435" i="4"/>
  <c r="S1435" i="4" s="1"/>
  <c r="E1435" i="4"/>
  <c r="D1435" i="4"/>
  <c r="C1435" i="4"/>
  <c r="B1435" i="4"/>
  <c r="A1435" i="4"/>
  <c r="E1434" i="4"/>
  <c r="D1434" i="4"/>
  <c r="C1434" i="4"/>
  <c r="B1434" i="4"/>
  <c r="A1434" i="4"/>
  <c r="R1433" i="4"/>
  <c r="S1433" i="4" s="1"/>
  <c r="E1433" i="4"/>
  <c r="D1433" i="4"/>
  <c r="C1433" i="4"/>
  <c r="B1433" i="4"/>
  <c r="A1433" i="4"/>
  <c r="R1432" i="4"/>
  <c r="S1432" i="4" s="1"/>
  <c r="E1432" i="4"/>
  <c r="D1432" i="4"/>
  <c r="C1432" i="4"/>
  <c r="B1432" i="4"/>
  <c r="A1432" i="4"/>
  <c r="R1431" i="4"/>
  <c r="S1431" i="4" s="1"/>
  <c r="E1431" i="4"/>
  <c r="D1431" i="4"/>
  <c r="C1431" i="4"/>
  <c r="B1431" i="4"/>
  <c r="A1431" i="4"/>
  <c r="E1430" i="4"/>
  <c r="D1430" i="4"/>
  <c r="C1430" i="4"/>
  <c r="B1430" i="4"/>
  <c r="A1430" i="4"/>
  <c r="R1429" i="4"/>
  <c r="S1429" i="4" s="1"/>
  <c r="E1429" i="4"/>
  <c r="D1429" i="4"/>
  <c r="C1429" i="4"/>
  <c r="B1429" i="4"/>
  <c r="A1429" i="4"/>
  <c r="R1428" i="4"/>
  <c r="S1428" i="4" s="1"/>
  <c r="E1428" i="4"/>
  <c r="D1428" i="4"/>
  <c r="C1428" i="4"/>
  <c r="B1428" i="4"/>
  <c r="A1428" i="4"/>
  <c r="R1427" i="4"/>
  <c r="S1427" i="4" s="1"/>
  <c r="E1427" i="4"/>
  <c r="D1427" i="4"/>
  <c r="C1427" i="4"/>
  <c r="B1427" i="4"/>
  <c r="A1427" i="4"/>
  <c r="E1426" i="4"/>
  <c r="D1426" i="4"/>
  <c r="C1426" i="4"/>
  <c r="B1426" i="4"/>
  <c r="A1426" i="4"/>
  <c r="R1425" i="4"/>
  <c r="S1425" i="4" s="1"/>
  <c r="E1425" i="4"/>
  <c r="D1425" i="4"/>
  <c r="C1425" i="4"/>
  <c r="B1425" i="4"/>
  <c r="A1425" i="4"/>
  <c r="R1424" i="4"/>
  <c r="S1424" i="4" s="1"/>
  <c r="E1424" i="4"/>
  <c r="D1424" i="4"/>
  <c r="C1424" i="4"/>
  <c r="B1424" i="4"/>
  <c r="A1424" i="4"/>
  <c r="R1423" i="4"/>
  <c r="S1423" i="4" s="1"/>
  <c r="E1423" i="4"/>
  <c r="D1423" i="4"/>
  <c r="C1423" i="4"/>
  <c r="B1423" i="4"/>
  <c r="A1423" i="4"/>
  <c r="E1422" i="4"/>
  <c r="D1422" i="4"/>
  <c r="C1422" i="4"/>
  <c r="B1422" i="4"/>
  <c r="A1422" i="4"/>
  <c r="R1421" i="4"/>
  <c r="S1421" i="4" s="1"/>
  <c r="E1421" i="4"/>
  <c r="D1421" i="4"/>
  <c r="C1421" i="4"/>
  <c r="B1421" i="4"/>
  <c r="A1421" i="4"/>
  <c r="R1420" i="4"/>
  <c r="S1420" i="4" s="1"/>
  <c r="E1420" i="4"/>
  <c r="D1420" i="4"/>
  <c r="C1420" i="4"/>
  <c r="B1420" i="4"/>
  <c r="A1420" i="4"/>
  <c r="E1419" i="4"/>
  <c r="D1419" i="4"/>
  <c r="C1419" i="4"/>
  <c r="B1419" i="4"/>
  <c r="A1419" i="4"/>
  <c r="E1418" i="4"/>
  <c r="D1418" i="4"/>
  <c r="C1418" i="4"/>
  <c r="B1418" i="4"/>
  <c r="A1418" i="4"/>
  <c r="S1417" i="4"/>
  <c r="R1417" i="4"/>
  <c r="E1417" i="4"/>
  <c r="D1417" i="4"/>
  <c r="C1417" i="4"/>
  <c r="B1417" i="4"/>
  <c r="A1417" i="4"/>
  <c r="E1416" i="4"/>
  <c r="D1416" i="4"/>
  <c r="C1416" i="4"/>
  <c r="B1416" i="4"/>
  <c r="A1416" i="4"/>
  <c r="E1415" i="4"/>
  <c r="D1415" i="4"/>
  <c r="C1415" i="4"/>
  <c r="B1415" i="4"/>
  <c r="A1415" i="4"/>
  <c r="E1414" i="4"/>
  <c r="D1414" i="4"/>
  <c r="C1414" i="4"/>
  <c r="B1414" i="4"/>
  <c r="R1414" i="4" s="1"/>
  <c r="S1414" i="4" s="1"/>
  <c r="A1414" i="4"/>
  <c r="E1413" i="4"/>
  <c r="D1413" i="4"/>
  <c r="C1413" i="4"/>
  <c r="B1413" i="4"/>
  <c r="A1413" i="4"/>
  <c r="S1412" i="4"/>
  <c r="E1412" i="4"/>
  <c r="D1412" i="4"/>
  <c r="R1412" i="4" s="1"/>
  <c r="C1412" i="4"/>
  <c r="B1412" i="4"/>
  <c r="A1412" i="4"/>
  <c r="R1411" i="4"/>
  <c r="S1411" i="4" s="1"/>
  <c r="E1411" i="4"/>
  <c r="D1411" i="4"/>
  <c r="C1411" i="4"/>
  <c r="B1411" i="4"/>
  <c r="A1411" i="4"/>
  <c r="E1410" i="4"/>
  <c r="D1410" i="4"/>
  <c r="C1410" i="4"/>
  <c r="B1410" i="4"/>
  <c r="A1410" i="4"/>
  <c r="S1409" i="4"/>
  <c r="E1409" i="4"/>
  <c r="D1409" i="4"/>
  <c r="C1409" i="4"/>
  <c r="B1409" i="4"/>
  <c r="R1409" i="4" s="1"/>
  <c r="A1409" i="4"/>
  <c r="E1408" i="4"/>
  <c r="D1408" i="4"/>
  <c r="C1408" i="4"/>
  <c r="B1408" i="4"/>
  <c r="A1408" i="4"/>
  <c r="E1407" i="4"/>
  <c r="D1407" i="4"/>
  <c r="R1407" i="4" s="1"/>
  <c r="S1407" i="4" s="1"/>
  <c r="C1407" i="4"/>
  <c r="B1407" i="4"/>
  <c r="A1407" i="4"/>
  <c r="E1406" i="4"/>
  <c r="D1406" i="4"/>
  <c r="C1406" i="4"/>
  <c r="B1406" i="4"/>
  <c r="A1406" i="4"/>
  <c r="E1405" i="4"/>
  <c r="D1405" i="4"/>
  <c r="C1405" i="4"/>
  <c r="B1405" i="4"/>
  <c r="R1405" i="4" s="1"/>
  <c r="S1405" i="4" s="1"/>
  <c r="A1405" i="4"/>
  <c r="E1404" i="4"/>
  <c r="D1404" i="4"/>
  <c r="R1404" i="4" s="1"/>
  <c r="S1404" i="4" s="1"/>
  <c r="C1404" i="4"/>
  <c r="B1404" i="4"/>
  <c r="A1404" i="4"/>
  <c r="E1403" i="4"/>
  <c r="D1403" i="4"/>
  <c r="C1403" i="4"/>
  <c r="B1403" i="4"/>
  <c r="A1403" i="4"/>
  <c r="R1402" i="4"/>
  <c r="S1402" i="4" s="1"/>
  <c r="E1402" i="4"/>
  <c r="D1402" i="4"/>
  <c r="C1402" i="4"/>
  <c r="B1402" i="4"/>
  <c r="A1402" i="4"/>
  <c r="S1401" i="4"/>
  <c r="R1401" i="4"/>
  <c r="E1401" i="4"/>
  <c r="D1401" i="4"/>
  <c r="C1401" i="4"/>
  <c r="B1401" i="4"/>
  <c r="A1401" i="4"/>
  <c r="E1400" i="4"/>
  <c r="D1400" i="4"/>
  <c r="R1400" i="4" s="1"/>
  <c r="S1400" i="4" s="1"/>
  <c r="C1400" i="4"/>
  <c r="B1400" i="4"/>
  <c r="A1400" i="4"/>
  <c r="S1399" i="4"/>
  <c r="E1399" i="4"/>
  <c r="D1399" i="4"/>
  <c r="C1399" i="4"/>
  <c r="B1399" i="4"/>
  <c r="R1399" i="4" s="1"/>
  <c r="A1399" i="4"/>
  <c r="E1398" i="4"/>
  <c r="D1398" i="4"/>
  <c r="C1398" i="4"/>
  <c r="B1398" i="4"/>
  <c r="A1398" i="4"/>
  <c r="R1397" i="4"/>
  <c r="S1397" i="4" s="1"/>
  <c r="E1397" i="4"/>
  <c r="D1397" i="4"/>
  <c r="C1397" i="4"/>
  <c r="B1397" i="4"/>
  <c r="A1397" i="4"/>
  <c r="E1396" i="4"/>
  <c r="D1396" i="4"/>
  <c r="R1396" i="4" s="1"/>
  <c r="S1396" i="4" s="1"/>
  <c r="C1396" i="4"/>
  <c r="B1396" i="4"/>
  <c r="A1396" i="4"/>
  <c r="E1395" i="4"/>
  <c r="D1395" i="4"/>
  <c r="C1395" i="4"/>
  <c r="B1395" i="4"/>
  <c r="R1395" i="4" s="1"/>
  <c r="S1395" i="4" s="1"/>
  <c r="A1395" i="4"/>
  <c r="E1394" i="4"/>
  <c r="D1394" i="4"/>
  <c r="C1394" i="4"/>
  <c r="B1394" i="4"/>
  <c r="A1394" i="4"/>
  <c r="E1393" i="4"/>
  <c r="D1393" i="4"/>
  <c r="C1393" i="4"/>
  <c r="B1393" i="4"/>
  <c r="A1393" i="4"/>
  <c r="R1392" i="4"/>
  <c r="S1392" i="4" s="1"/>
  <c r="E1392" i="4"/>
  <c r="D1392" i="4"/>
  <c r="C1392" i="4"/>
  <c r="B1392" i="4"/>
  <c r="A1392" i="4"/>
  <c r="E1391" i="4"/>
  <c r="D1391" i="4"/>
  <c r="R1391" i="4" s="1"/>
  <c r="S1391" i="4" s="1"/>
  <c r="C1391" i="4"/>
  <c r="B1391" i="4"/>
  <c r="A1391" i="4"/>
  <c r="E1390" i="4"/>
  <c r="D1390" i="4"/>
  <c r="R1390" i="4" s="1"/>
  <c r="S1390" i="4" s="1"/>
  <c r="C1390" i="4"/>
  <c r="B1390" i="4"/>
  <c r="A1390" i="4"/>
  <c r="R1389" i="4"/>
  <c r="S1389" i="4" s="1"/>
  <c r="E1389" i="4"/>
  <c r="D1389" i="4"/>
  <c r="C1389" i="4"/>
  <c r="B1389" i="4"/>
  <c r="A1389" i="4"/>
  <c r="E1388" i="4"/>
  <c r="D1388" i="4"/>
  <c r="R1388" i="4" s="1"/>
  <c r="S1388" i="4" s="1"/>
  <c r="C1388" i="4"/>
  <c r="B1388" i="4"/>
  <c r="A1388" i="4"/>
  <c r="R1387" i="4"/>
  <c r="S1387" i="4" s="1"/>
  <c r="E1387" i="4"/>
  <c r="D1387" i="4"/>
  <c r="C1387" i="4"/>
  <c r="B1387" i="4"/>
  <c r="A1387" i="4"/>
  <c r="R1386" i="4"/>
  <c r="S1386" i="4" s="1"/>
  <c r="E1386" i="4"/>
  <c r="D1386" i="4"/>
  <c r="C1386" i="4"/>
  <c r="B1386" i="4"/>
  <c r="A1386" i="4"/>
  <c r="R1385" i="4"/>
  <c r="S1385" i="4" s="1"/>
  <c r="E1385" i="4"/>
  <c r="D1385" i="4"/>
  <c r="C1385" i="4"/>
  <c r="B1385" i="4"/>
  <c r="A1385" i="4"/>
  <c r="R1384" i="4"/>
  <c r="S1384" i="4" s="1"/>
  <c r="E1384" i="4"/>
  <c r="D1384" i="4"/>
  <c r="C1384" i="4"/>
  <c r="B1384" i="4"/>
  <c r="A1384" i="4"/>
  <c r="R1383" i="4"/>
  <c r="S1383" i="4" s="1"/>
  <c r="E1383" i="4"/>
  <c r="D1383" i="4"/>
  <c r="C1383" i="4"/>
  <c r="B1383" i="4"/>
  <c r="A1383" i="4"/>
  <c r="R1382" i="4"/>
  <c r="S1382" i="4" s="1"/>
  <c r="E1382" i="4"/>
  <c r="D1382" i="4"/>
  <c r="C1382" i="4"/>
  <c r="B1382" i="4"/>
  <c r="A1382" i="4"/>
  <c r="R1381" i="4"/>
  <c r="S1381" i="4" s="1"/>
  <c r="E1381" i="4"/>
  <c r="D1381" i="4"/>
  <c r="C1381" i="4"/>
  <c r="B1381" i="4"/>
  <c r="A1381" i="4"/>
  <c r="R1380" i="4"/>
  <c r="S1380" i="4" s="1"/>
  <c r="E1380" i="4"/>
  <c r="D1380" i="4"/>
  <c r="C1380" i="4"/>
  <c r="B1380" i="4"/>
  <c r="A1380" i="4"/>
  <c r="R1379" i="4"/>
  <c r="S1379" i="4" s="1"/>
  <c r="E1379" i="4"/>
  <c r="D1379" i="4"/>
  <c r="C1379" i="4"/>
  <c r="B1379" i="4"/>
  <c r="A1379" i="4"/>
  <c r="R1378" i="4"/>
  <c r="S1378" i="4" s="1"/>
  <c r="E1378" i="4"/>
  <c r="D1378" i="4"/>
  <c r="C1378" i="4"/>
  <c r="B1378" i="4"/>
  <c r="A1378" i="4"/>
  <c r="R1377" i="4"/>
  <c r="S1377" i="4" s="1"/>
  <c r="E1377" i="4"/>
  <c r="D1377" i="4"/>
  <c r="C1377" i="4"/>
  <c r="B1377" i="4"/>
  <c r="A1377" i="4"/>
  <c r="R1376" i="4"/>
  <c r="S1376" i="4" s="1"/>
  <c r="E1376" i="4"/>
  <c r="D1376" i="4"/>
  <c r="C1376" i="4"/>
  <c r="B1376" i="4"/>
  <c r="A1376" i="4"/>
  <c r="R1375" i="4"/>
  <c r="S1375" i="4" s="1"/>
  <c r="E1375" i="4"/>
  <c r="D1375" i="4"/>
  <c r="C1375" i="4"/>
  <c r="B1375" i="4"/>
  <c r="A1375" i="4"/>
  <c r="R1374" i="4"/>
  <c r="S1374" i="4" s="1"/>
  <c r="E1374" i="4"/>
  <c r="D1374" i="4"/>
  <c r="C1374" i="4"/>
  <c r="B1374" i="4"/>
  <c r="A1374" i="4"/>
  <c r="R1373" i="4"/>
  <c r="S1373" i="4" s="1"/>
  <c r="E1373" i="4"/>
  <c r="D1373" i="4"/>
  <c r="C1373" i="4"/>
  <c r="B1373" i="4"/>
  <c r="A1373" i="4"/>
  <c r="R1372" i="4"/>
  <c r="S1372" i="4" s="1"/>
  <c r="E1372" i="4"/>
  <c r="D1372" i="4"/>
  <c r="C1372" i="4"/>
  <c r="B1372" i="4"/>
  <c r="A1372" i="4"/>
  <c r="R1371" i="4"/>
  <c r="S1371" i="4" s="1"/>
  <c r="E1371" i="4"/>
  <c r="D1371" i="4"/>
  <c r="C1371" i="4"/>
  <c r="B1371" i="4"/>
  <c r="A1371" i="4"/>
  <c r="R1370" i="4"/>
  <c r="S1370" i="4" s="1"/>
  <c r="E1370" i="4"/>
  <c r="D1370" i="4"/>
  <c r="C1370" i="4"/>
  <c r="B1370" i="4"/>
  <c r="A1370" i="4"/>
  <c r="R1369" i="4"/>
  <c r="S1369" i="4" s="1"/>
  <c r="E1369" i="4"/>
  <c r="D1369" i="4"/>
  <c r="C1369" i="4"/>
  <c r="B1369" i="4"/>
  <c r="A1369" i="4"/>
  <c r="R1368" i="4"/>
  <c r="S1368" i="4" s="1"/>
  <c r="E1368" i="4"/>
  <c r="D1368" i="4"/>
  <c r="C1368" i="4"/>
  <c r="B1368" i="4"/>
  <c r="A1368" i="4"/>
  <c r="R1367" i="4"/>
  <c r="S1367" i="4" s="1"/>
  <c r="E1367" i="4"/>
  <c r="D1367" i="4"/>
  <c r="C1367" i="4"/>
  <c r="B1367" i="4"/>
  <c r="A1367" i="4"/>
  <c r="R1366" i="4"/>
  <c r="S1366" i="4" s="1"/>
  <c r="E1366" i="4"/>
  <c r="D1366" i="4"/>
  <c r="C1366" i="4"/>
  <c r="B1366" i="4"/>
  <c r="A1366" i="4"/>
  <c r="R1365" i="4"/>
  <c r="S1365" i="4" s="1"/>
  <c r="E1365" i="4"/>
  <c r="D1365" i="4"/>
  <c r="C1365" i="4"/>
  <c r="B1365" i="4"/>
  <c r="A1365" i="4"/>
  <c r="E1364" i="4"/>
  <c r="D1364" i="4"/>
  <c r="C1364" i="4"/>
  <c r="B1364" i="4"/>
  <c r="A1364" i="4"/>
  <c r="R1363" i="4"/>
  <c r="S1363" i="4" s="1"/>
  <c r="E1363" i="4"/>
  <c r="D1363" i="4"/>
  <c r="C1363" i="4"/>
  <c r="B1363" i="4"/>
  <c r="A1363" i="4"/>
  <c r="R1362" i="4"/>
  <c r="S1362" i="4" s="1"/>
  <c r="E1362" i="4"/>
  <c r="D1362" i="4"/>
  <c r="C1362" i="4"/>
  <c r="B1362" i="4"/>
  <c r="A1362" i="4"/>
  <c r="R1361" i="4"/>
  <c r="S1361" i="4" s="1"/>
  <c r="E1361" i="4"/>
  <c r="D1361" i="4"/>
  <c r="C1361" i="4"/>
  <c r="B1361" i="4"/>
  <c r="A1361" i="4"/>
  <c r="E1360" i="4"/>
  <c r="D1360" i="4"/>
  <c r="C1360" i="4"/>
  <c r="B1360" i="4"/>
  <c r="A1360" i="4"/>
  <c r="R1359" i="4"/>
  <c r="S1359" i="4" s="1"/>
  <c r="E1359" i="4"/>
  <c r="D1359" i="4"/>
  <c r="C1359" i="4"/>
  <c r="B1359" i="4"/>
  <c r="A1359" i="4"/>
  <c r="R1358" i="4"/>
  <c r="S1358" i="4" s="1"/>
  <c r="E1358" i="4"/>
  <c r="D1358" i="4"/>
  <c r="C1358" i="4"/>
  <c r="B1358" i="4"/>
  <c r="A1358" i="4"/>
  <c r="R1357" i="4"/>
  <c r="S1357" i="4" s="1"/>
  <c r="E1357" i="4"/>
  <c r="D1357" i="4"/>
  <c r="C1357" i="4"/>
  <c r="B1357" i="4"/>
  <c r="A1357" i="4"/>
  <c r="E1356" i="4"/>
  <c r="D1356" i="4"/>
  <c r="C1356" i="4"/>
  <c r="B1356" i="4"/>
  <c r="A1356" i="4"/>
  <c r="R1355" i="4"/>
  <c r="S1355" i="4" s="1"/>
  <c r="E1355" i="4"/>
  <c r="D1355" i="4"/>
  <c r="C1355" i="4"/>
  <c r="B1355" i="4"/>
  <c r="A1355" i="4"/>
  <c r="R1354" i="4"/>
  <c r="S1354" i="4" s="1"/>
  <c r="E1354" i="4"/>
  <c r="D1354" i="4"/>
  <c r="C1354" i="4"/>
  <c r="B1354" i="4"/>
  <c r="A1354" i="4"/>
  <c r="R1353" i="4"/>
  <c r="S1353" i="4" s="1"/>
  <c r="E1353" i="4"/>
  <c r="D1353" i="4"/>
  <c r="C1353" i="4"/>
  <c r="B1353" i="4"/>
  <c r="A1353" i="4"/>
  <c r="E1352" i="4"/>
  <c r="D1352" i="4"/>
  <c r="C1352" i="4"/>
  <c r="B1352" i="4"/>
  <c r="A1352" i="4"/>
  <c r="R1351" i="4"/>
  <c r="S1351" i="4" s="1"/>
  <c r="E1351" i="4"/>
  <c r="D1351" i="4"/>
  <c r="C1351" i="4"/>
  <c r="B1351" i="4"/>
  <c r="A1351" i="4"/>
  <c r="R1350" i="4"/>
  <c r="S1350" i="4" s="1"/>
  <c r="E1350" i="4"/>
  <c r="D1350" i="4"/>
  <c r="C1350" i="4"/>
  <c r="B1350" i="4"/>
  <c r="A1350" i="4"/>
  <c r="R1349" i="4"/>
  <c r="S1349" i="4" s="1"/>
  <c r="E1349" i="4"/>
  <c r="D1349" i="4"/>
  <c r="C1349" i="4"/>
  <c r="B1349" i="4"/>
  <c r="A1349" i="4"/>
  <c r="E1348" i="4"/>
  <c r="D1348" i="4"/>
  <c r="C1348" i="4"/>
  <c r="B1348" i="4"/>
  <c r="A1348" i="4"/>
  <c r="R1347" i="4"/>
  <c r="S1347" i="4" s="1"/>
  <c r="E1347" i="4"/>
  <c r="D1347" i="4"/>
  <c r="C1347" i="4"/>
  <c r="B1347" i="4"/>
  <c r="A1347" i="4"/>
  <c r="R1346" i="4"/>
  <c r="S1346" i="4" s="1"/>
  <c r="E1346" i="4"/>
  <c r="D1346" i="4"/>
  <c r="C1346" i="4"/>
  <c r="B1346" i="4"/>
  <c r="A1346" i="4"/>
  <c r="E1345" i="4"/>
  <c r="D1345" i="4"/>
  <c r="C1345" i="4"/>
  <c r="B1345" i="4"/>
  <c r="A1345" i="4"/>
  <c r="E1344" i="4"/>
  <c r="D1344" i="4"/>
  <c r="C1344" i="4"/>
  <c r="B1344" i="4"/>
  <c r="A1344" i="4"/>
  <c r="R1343" i="4"/>
  <c r="S1343" i="4" s="1"/>
  <c r="E1343" i="4"/>
  <c r="D1343" i="4"/>
  <c r="C1343" i="4"/>
  <c r="B1343" i="4"/>
  <c r="A1343" i="4"/>
  <c r="R1342" i="4"/>
  <c r="S1342" i="4" s="1"/>
  <c r="E1342" i="4"/>
  <c r="D1342" i="4"/>
  <c r="C1342" i="4"/>
  <c r="B1342" i="4"/>
  <c r="A1342" i="4"/>
  <c r="E1341" i="4"/>
  <c r="D1341" i="4"/>
  <c r="C1341" i="4"/>
  <c r="B1341" i="4"/>
  <c r="A1341" i="4"/>
  <c r="E1340" i="4"/>
  <c r="D1340" i="4"/>
  <c r="C1340" i="4"/>
  <c r="B1340" i="4"/>
  <c r="A1340" i="4"/>
  <c r="R1339" i="4"/>
  <c r="S1339" i="4" s="1"/>
  <c r="E1339" i="4"/>
  <c r="D1339" i="4"/>
  <c r="C1339" i="4"/>
  <c r="B1339" i="4"/>
  <c r="A1339" i="4"/>
  <c r="R1338" i="4"/>
  <c r="S1338" i="4" s="1"/>
  <c r="E1338" i="4"/>
  <c r="D1338" i="4"/>
  <c r="C1338" i="4"/>
  <c r="B1338" i="4"/>
  <c r="A1338" i="4"/>
  <c r="E1337" i="4"/>
  <c r="D1337" i="4"/>
  <c r="C1337" i="4"/>
  <c r="B1337" i="4"/>
  <c r="A1337" i="4"/>
  <c r="E1336" i="4"/>
  <c r="D1336" i="4"/>
  <c r="C1336" i="4"/>
  <c r="B1336" i="4"/>
  <c r="A1336" i="4"/>
  <c r="R1335" i="4"/>
  <c r="S1335" i="4" s="1"/>
  <c r="E1335" i="4"/>
  <c r="D1335" i="4"/>
  <c r="C1335" i="4"/>
  <c r="B1335" i="4"/>
  <c r="A1335" i="4"/>
  <c r="R1334" i="4"/>
  <c r="S1334" i="4" s="1"/>
  <c r="E1334" i="4"/>
  <c r="D1334" i="4"/>
  <c r="C1334" i="4"/>
  <c r="B1334" i="4"/>
  <c r="A1334" i="4"/>
  <c r="E1333" i="4"/>
  <c r="D1333" i="4"/>
  <c r="C1333" i="4"/>
  <c r="B1333" i="4"/>
  <c r="A1333" i="4"/>
  <c r="E1332" i="4"/>
  <c r="D1332" i="4"/>
  <c r="C1332" i="4"/>
  <c r="B1332" i="4"/>
  <c r="A1332" i="4"/>
  <c r="R1331" i="4"/>
  <c r="S1331" i="4" s="1"/>
  <c r="E1331" i="4"/>
  <c r="D1331" i="4"/>
  <c r="C1331" i="4"/>
  <c r="B1331" i="4"/>
  <c r="A1331" i="4"/>
  <c r="R1330" i="4"/>
  <c r="S1330" i="4" s="1"/>
  <c r="E1330" i="4"/>
  <c r="D1330" i="4"/>
  <c r="C1330" i="4"/>
  <c r="B1330" i="4"/>
  <c r="A1330" i="4"/>
  <c r="E1329" i="4"/>
  <c r="D1329" i="4"/>
  <c r="C1329" i="4"/>
  <c r="B1329" i="4"/>
  <c r="A1329" i="4"/>
  <c r="E1328" i="4"/>
  <c r="D1328" i="4"/>
  <c r="C1328" i="4"/>
  <c r="B1328" i="4"/>
  <c r="A1328" i="4"/>
  <c r="R1327" i="4"/>
  <c r="S1327" i="4" s="1"/>
  <c r="E1327" i="4"/>
  <c r="D1327" i="4"/>
  <c r="C1327" i="4"/>
  <c r="B1327" i="4"/>
  <c r="A1327" i="4"/>
  <c r="R1326" i="4"/>
  <c r="S1326" i="4" s="1"/>
  <c r="E1326" i="4"/>
  <c r="D1326" i="4"/>
  <c r="C1326" i="4"/>
  <c r="B1326" i="4"/>
  <c r="A1326" i="4"/>
  <c r="R1325" i="4"/>
  <c r="S1325" i="4" s="1"/>
  <c r="E1325" i="4"/>
  <c r="D1325" i="4"/>
  <c r="C1325" i="4"/>
  <c r="B1325" i="4"/>
  <c r="A1325" i="4"/>
  <c r="E1324" i="4"/>
  <c r="D1324" i="4"/>
  <c r="C1324" i="4"/>
  <c r="B1324" i="4"/>
  <c r="A1324" i="4"/>
  <c r="R1323" i="4"/>
  <c r="S1323" i="4" s="1"/>
  <c r="E1323" i="4"/>
  <c r="D1323" i="4"/>
  <c r="C1323" i="4"/>
  <c r="B1323" i="4"/>
  <c r="A1323" i="4"/>
  <c r="R1322" i="4"/>
  <c r="S1322" i="4" s="1"/>
  <c r="E1322" i="4"/>
  <c r="D1322" i="4"/>
  <c r="C1322" i="4"/>
  <c r="B1322" i="4"/>
  <c r="A1322" i="4"/>
  <c r="E1321" i="4"/>
  <c r="D1321" i="4"/>
  <c r="R1321" i="4" s="1"/>
  <c r="S1321" i="4" s="1"/>
  <c r="C1321" i="4"/>
  <c r="B1321" i="4"/>
  <c r="A1321" i="4"/>
  <c r="E1320" i="4"/>
  <c r="D1320" i="4"/>
  <c r="R1320" i="4" s="1"/>
  <c r="S1320" i="4" s="1"/>
  <c r="C1320" i="4"/>
  <c r="B1320" i="4"/>
  <c r="A1320" i="4"/>
  <c r="E1319" i="4"/>
  <c r="D1319" i="4"/>
  <c r="C1319" i="4"/>
  <c r="B1319" i="4"/>
  <c r="A1319" i="4"/>
  <c r="E1318" i="4"/>
  <c r="D1318" i="4"/>
  <c r="C1318" i="4"/>
  <c r="B1318" i="4"/>
  <c r="R1318" i="4" s="1"/>
  <c r="S1318" i="4" s="1"/>
  <c r="A1318" i="4"/>
  <c r="E1317" i="4"/>
  <c r="D1317" i="4"/>
  <c r="C1317" i="4"/>
  <c r="B1317" i="4"/>
  <c r="A1317" i="4"/>
  <c r="E1316" i="4"/>
  <c r="D1316" i="4"/>
  <c r="C1316" i="4"/>
  <c r="B1316" i="4"/>
  <c r="A1316" i="4"/>
  <c r="E1315" i="4"/>
  <c r="D1315" i="4"/>
  <c r="R1315" i="4" s="1"/>
  <c r="S1315" i="4" s="1"/>
  <c r="C1315" i="4"/>
  <c r="B1315" i="4"/>
  <c r="A1315" i="4"/>
  <c r="E1314" i="4"/>
  <c r="D1314" i="4"/>
  <c r="C1314" i="4"/>
  <c r="B1314" i="4"/>
  <c r="R1314" i="4" s="1"/>
  <c r="S1314" i="4" s="1"/>
  <c r="A1314" i="4"/>
  <c r="S1313" i="4"/>
  <c r="E1313" i="4"/>
  <c r="D1313" i="4"/>
  <c r="R1313" i="4" s="1"/>
  <c r="C1313" i="4"/>
  <c r="B1313" i="4"/>
  <c r="A1313" i="4"/>
  <c r="E1312" i="4"/>
  <c r="D1312" i="4"/>
  <c r="C1312" i="4"/>
  <c r="B1312" i="4"/>
  <c r="A1312" i="4"/>
  <c r="E1311" i="4"/>
  <c r="D1311" i="4"/>
  <c r="R1311" i="4" s="1"/>
  <c r="S1311" i="4" s="1"/>
  <c r="C1311" i="4"/>
  <c r="B1311" i="4"/>
  <c r="A1311" i="4"/>
  <c r="R1310" i="4"/>
  <c r="S1310" i="4" s="1"/>
  <c r="E1310" i="4"/>
  <c r="D1310" i="4"/>
  <c r="C1310" i="4"/>
  <c r="B1310" i="4"/>
  <c r="A1310" i="4"/>
  <c r="E1309" i="4"/>
  <c r="D1309" i="4"/>
  <c r="C1309" i="4"/>
  <c r="B1309" i="4"/>
  <c r="A1309" i="4"/>
  <c r="E1308" i="4"/>
  <c r="D1308" i="4"/>
  <c r="C1308" i="4"/>
  <c r="B1308" i="4"/>
  <c r="R1308" i="4" s="1"/>
  <c r="S1308" i="4" s="1"/>
  <c r="A1308" i="4"/>
  <c r="E1307" i="4"/>
  <c r="D1307" i="4"/>
  <c r="C1307" i="4"/>
  <c r="B1307" i="4"/>
  <c r="A1307" i="4"/>
  <c r="R1306" i="4"/>
  <c r="S1306" i="4" s="1"/>
  <c r="E1306" i="4"/>
  <c r="D1306" i="4"/>
  <c r="C1306" i="4"/>
  <c r="B1306" i="4"/>
  <c r="A1306" i="4"/>
  <c r="E1305" i="4"/>
  <c r="D1305" i="4"/>
  <c r="C1305" i="4"/>
  <c r="B1305" i="4"/>
  <c r="A1305" i="4"/>
  <c r="E1304" i="4"/>
  <c r="D1304" i="4"/>
  <c r="C1304" i="4"/>
  <c r="B1304" i="4"/>
  <c r="R1304" i="4" s="1"/>
  <c r="S1304" i="4" s="1"/>
  <c r="A1304" i="4"/>
  <c r="E1303" i="4"/>
  <c r="D1303" i="4"/>
  <c r="C1303" i="4"/>
  <c r="B1303" i="4"/>
  <c r="A1303" i="4"/>
  <c r="R1302" i="4"/>
  <c r="S1302" i="4" s="1"/>
  <c r="E1302" i="4"/>
  <c r="D1302" i="4"/>
  <c r="C1302" i="4"/>
  <c r="B1302" i="4"/>
  <c r="A1302" i="4"/>
  <c r="E1301" i="4"/>
  <c r="D1301" i="4"/>
  <c r="R1301" i="4" s="1"/>
  <c r="S1301" i="4" s="1"/>
  <c r="C1301" i="4"/>
  <c r="B1301" i="4"/>
  <c r="A1301" i="4"/>
  <c r="E1300" i="4"/>
  <c r="D1300" i="4"/>
  <c r="C1300" i="4"/>
  <c r="B1300" i="4"/>
  <c r="A1300" i="4"/>
  <c r="E1299" i="4"/>
  <c r="D1299" i="4"/>
  <c r="C1299" i="4"/>
  <c r="B1299" i="4"/>
  <c r="A1299" i="4"/>
  <c r="R1298" i="4"/>
  <c r="S1298" i="4" s="1"/>
  <c r="E1298" i="4"/>
  <c r="D1298" i="4"/>
  <c r="C1298" i="4"/>
  <c r="B1298" i="4"/>
  <c r="A1298" i="4"/>
  <c r="R1297" i="4"/>
  <c r="S1297" i="4" s="1"/>
  <c r="E1297" i="4"/>
  <c r="D1297" i="4"/>
  <c r="C1297" i="4"/>
  <c r="B1297" i="4"/>
  <c r="A1297" i="4"/>
  <c r="E1296" i="4"/>
  <c r="D1296" i="4"/>
  <c r="R1296" i="4" s="1"/>
  <c r="S1296" i="4" s="1"/>
  <c r="C1296" i="4"/>
  <c r="B1296" i="4"/>
  <c r="A1296" i="4"/>
  <c r="E1295" i="4"/>
  <c r="D1295" i="4"/>
  <c r="C1295" i="4"/>
  <c r="B1295" i="4"/>
  <c r="A1295" i="4"/>
  <c r="E1294" i="4"/>
  <c r="D1294" i="4"/>
  <c r="C1294" i="4"/>
  <c r="B1294" i="4"/>
  <c r="A1294" i="4"/>
  <c r="R1293" i="4"/>
  <c r="S1293" i="4" s="1"/>
  <c r="E1293" i="4"/>
  <c r="D1293" i="4"/>
  <c r="C1293" i="4"/>
  <c r="B1293" i="4"/>
  <c r="A1293" i="4"/>
  <c r="R1292" i="4"/>
  <c r="S1292" i="4" s="1"/>
  <c r="E1292" i="4"/>
  <c r="D1292" i="4"/>
  <c r="C1292" i="4"/>
  <c r="B1292" i="4"/>
  <c r="A1292" i="4"/>
  <c r="E1291" i="4"/>
  <c r="D1291" i="4"/>
  <c r="C1291" i="4"/>
  <c r="B1291" i="4"/>
  <c r="A1291" i="4"/>
  <c r="E1290" i="4"/>
  <c r="D1290" i="4"/>
  <c r="C1290" i="4"/>
  <c r="B1290" i="4"/>
  <c r="A1290" i="4"/>
  <c r="E1289" i="4"/>
  <c r="D1289" i="4"/>
  <c r="R1289" i="4" s="1"/>
  <c r="S1289" i="4" s="1"/>
  <c r="C1289" i="4"/>
  <c r="B1289" i="4"/>
  <c r="A1289" i="4"/>
  <c r="E1288" i="4"/>
  <c r="D1288" i="4"/>
  <c r="C1288" i="4"/>
  <c r="B1288" i="4"/>
  <c r="A1288" i="4"/>
  <c r="E1287" i="4"/>
  <c r="D1287" i="4"/>
  <c r="C1287" i="4"/>
  <c r="B1287" i="4"/>
  <c r="A1287" i="4"/>
  <c r="S1286" i="4"/>
  <c r="E1286" i="4"/>
  <c r="D1286" i="4"/>
  <c r="C1286" i="4"/>
  <c r="B1286" i="4"/>
  <c r="R1286" i="4" s="1"/>
  <c r="A1286" i="4"/>
  <c r="E1285" i="4"/>
  <c r="D1285" i="4"/>
  <c r="C1285" i="4"/>
  <c r="B1285" i="4"/>
  <c r="A1285" i="4"/>
  <c r="E1284" i="4"/>
  <c r="D1284" i="4"/>
  <c r="C1284" i="4"/>
  <c r="B1284" i="4"/>
  <c r="A1284" i="4"/>
  <c r="E1283" i="4"/>
  <c r="D1283" i="4"/>
  <c r="R1283" i="4" s="1"/>
  <c r="S1283" i="4" s="1"/>
  <c r="C1283" i="4"/>
  <c r="B1283" i="4"/>
  <c r="A1283" i="4"/>
  <c r="R1282" i="4"/>
  <c r="S1282" i="4" s="1"/>
  <c r="E1282" i="4"/>
  <c r="D1282" i="4"/>
  <c r="C1282" i="4"/>
  <c r="B1282" i="4"/>
  <c r="A1282" i="4"/>
  <c r="E1281" i="4"/>
  <c r="D1281" i="4"/>
  <c r="R1281" i="4" s="1"/>
  <c r="S1281" i="4" s="1"/>
  <c r="C1281" i="4"/>
  <c r="B1281" i="4"/>
  <c r="A1281" i="4"/>
  <c r="E1280" i="4"/>
  <c r="D1280" i="4"/>
  <c r="C1280" i="4"/>
  <c r="B1280" i="4"/>
  <c r="A1280" i="4"/>
  <c r="E1279" i="4"/>
  <c r="D1279" i="4"/>
  <c r="R1279" i="4" s="1"/>
  <c r="S1279" i="4" s="1"/>
  <c r="C1279" i="4"/>
  <c r="B1279" i="4"/>
  <c r="A1279" i="4"/>
  <c r="R1278" i="4"/>
  <c r="S1278" i="4" s="1"/>
  <c r="E1278" i="4"/>
  <c r="D1278" i="4"/>
  <c r="C1278" i="4"/>
  <c r="B1278" i="4"/>
  <c r="A1278" i="4"/>
  <c r="E1277" i="4"/>
  <c r="D1277" i="4"/>
  <c r="C1277" i="4"/>
  <c r="B1277" i="4"/>
  <c r="A1277" i="4"/>
  <c r="E1276" i="4"/>
  <c r="D1276" i="4"/>
  <c r="C1276" i="4"/>
  <c r="B1276" i="4"/>
  <c r="R1276" i="4" s="1"/>
  <c r="S1276" i="4" s="1"/>
  <c r="A1276" i="4"/>
  <c r="E1275" i="4"/>
  <c r="D1275" i="4"/>
  <c r="C1275" i="4"/>
  <c r="B1275" i="4"/>
  <c r="A1275" i="4"/>
  <c r="R1274" i="4"/>
  <c r="S1274" i="4" s="1"/>
  <c r="E1274" i="4"/>
  <c r="D1274" i="4"/>
  <c r="C1274" i="4"/>
  <c r="B1274" i="4"/>
  <c r="A1274" i="4"/>
  <c r="E1273" i="4"/>
  <c r="D1273" i="4"/>
  <c r="C1273" i="4"/>
  <c r="B1273" i="4"/>
  <c r="A1273" i="4"/>
  <c r="E1272" i="4"/>
  <c r="D1272" i="4"/>
  <c r="C1272" i="4"/>
  <c r="B1272" i="4"/>
  <c r="A1272" i="4"/>
  <c r="E1271" i="4"/>
  <c r="D1271" i="4"/>
  <c r="C1271" i="4"/>
  <c r="B1271" i="4"/>
  <c r="A1271" i="4"/>
  <c r="R1270" i="4"/>
  <c r="S1270" i="4" s="1"/>
  <c r="E1270" i="4"/>
  <c r="D1270" i="4"/>
  <c r="C1270" i="4"/>
  <c r="B1270" i="4"/>
  <c r="A1270" i="4"/>
  <c r="E1269" i="4"/>
  <c r="D1269" i="4"/>
  <c r="R1269" i="4" s="1"/>
  <c r="S1269" i="4" s="1"/>
  <c r="C1269" i="4"/>
  <c r="B1269" i="4"/>
  <c r="A1269" i="4"/>
  <c r="E1268" i="4"/>
  <c r="D1268" i="4"/>
  <c r="C1268" i="4"/>
  <c r="B1268" i="4"/>
  <c r="A1268" i="4"/>
  <c r="E1267" i="4"/>
  <c r="D1267" i="4"/>
  <c r="C1267" i="4"/>
  <c r="B1267" i="4"/>
  <c r="A1267" i="4"/>
  <c r="R1266" i="4"/>
  <c r="S1266" i="4" s="1"/>
  <c r="E1266" i="4"/>
  <c r="D1266" i="4"/>
  <c r="C1266" i="4"/>
  <c r="B1266" i="4"/>
  <c r="A1266" i="4"/>
  <c r="R1265" i="4"/>
  <c r="S1265" i="4" s="1"/>
  <c r="E1265" i="4"/>
  <c r="D1265" i="4"/>
  <c r="C1265" i="4"/>
  <c r="B1265" i="4"/>
  <c r="A1265" i="4"/>
  <c r="E1264" i="4"/>
  <c r="D1264" i="4"/>
  <c r="R1264" i="4" s="1"/>
  <c r="S1264" i="4" s="1"/>
  <c r="C1264" i="4"/>
  <c r="B1264" i="4"/>
  <c r="A1264" i="4"/>
  <c r="E1263" i="4"/>
  <c r="D1263" i="4"/>
  <c r="C1263" i="4"/>
  <c r="B1263" i="4"/>
  <c r="A1263" i="4"/>
  <c r="E1262" i="4"/>
  <c r="D1262" i="4"/>
  <c r="C1262" i="4"/>
  <c r="B1262" i="4"/>
  <c r="A1262" i="4"/>
  <c r="R1261" i="4"/>
  <c r="S1261" i="4" s="1"/>
  <c r="E1261" i="4"/>
  <c r="D1261" i="4"/>
  <c r="C1261" i="4"/>
  <c r="B1261" i="4"/>
  <c r="A1261" i="4"/>
  <c r="R1260" i="4"/>
  <c r="S1260" i="4" s="1"/>
  <c r="E1260" i="4"/>
  <c r="D1260" i="4"/>
  <c r="C1260" i="4"/>
  <c r="B1260" i="4"/>
  <c r="A1260" i="4"/>
  <c r="E1259" i="4"/>
  <c r="D1259" i="4"/>
  <c r="C1259" i="4"/>
  <c r="B1259" i="4"/>
  <c r="A1259" i="4"/>
  <c r="E1258" i="4"/>
  <c r="D1258" i="4"/>
  <c r="C1258" i="4"/>
  <c r="B1258" i="4"/>
  <c r="A1258" i="4"/>
  <c r="E1257" i="4"/>
  <c r="D1257" i="4"/>
  <c r="R1257" i="4" s="1"/>
  <c r="S1257" i="4" s="1"/>
  <c r="C1257" i="4"/>
  <c r="B1257" i="4"/>
  <c r="A1257" i="4"/>
  <c r="E1256" i="4"/>
  <c r="D1256" i="4"/>
  <c r="C1256" i="4"/>
  <c r="B1256" i="4"/>
  <c r="A1256" i="4"/>
  <c r="E1255" i="4"/>
  <c r="D1255" i="4"/>
  <c r="C1255" i="4"/>
  <c r="B1255" i="4"/>
  <c r="A1255" i="4"/>
  <c r="S1254" i="4"/>
  <c r="E1254" i="4"/>
  <c r="D1254" i="4"/>
  <c r="C1254" i="4"/>
  <c r="B1254" i="4"/>
  <c r="R1254" i="4" s="1"/>
  <c r="A1254" i="4"/>
  <c r="E1253" i="4"/>
  <c r="D1253" i="4"/>
  <c r="C1253" i="4"/>
  <c r="B1253" i="4"/>
  <c r="A1253" i="4"/>
  <c r="E1252" i="4"/>
  <c r="D1252" i="4"/>
  <c r="C1252" i="4"/>
  <c r="B1252" i="4"/>
  <c r="A1252" i="4"/>
  <c r="E1251" i="4"/>
  <c r="D1251" i="4"/>
  <c r="C1251" i="4"/>
  <c r="B1251" i="4"/>
  <c r="R1251" i="4" s="1"/>
  <c r="S1251" i="4" s="1"/>
  <c r="A1251" i="4"/>
  <c r="E1250" i="4"/>
  <c r="D1250" i="4"/>
  <c r="C1250" i="4"/>
  <c r="B1250" i="4"/>
  <c r="R1250" i="4" s="1"/>
  <c r="S1250" i="4" s="1"/>
  <c r="A1250" i="4"/>
  <c r="E1249" i="4"/>
  <c r="D1249" i="4"/>
  <c r="C1249" i="4"/>
  <c r="B1249" i="4"/>
  <c r="A1249" i="4"/>
  <c r="R1248" i="4"/>
  <c r="S1248" i="4" s="1"/>
  <c r="E1248" i="4"/>
  <c r="D1248" i="4"/>
  <c r="C1248" i="4"/>
  <c r="B1248" i="4"/>
  <c r="A1248" i="4"/>
  <c r="E1247" i="4"/>
  <c r="D1247" i="4"/>
  <c r="C1247" i="4"/>
  <c r="B1247" i="4"/>
  <c r="R1247" i="4" s="1"/>
  <c r="S1247" i="4" s="1"/>
  <c r="A1247" i="4"/>
  <c r="S1246" i="4"/>
  <c r="E1246" i="4"/>
  <c r="D1246" i="4"/>
  <c r="C1246" i="4"/>
  <c r="B1246" i="4"/>
  <c r="R1246" i="4" s="1"/>
  <c r="A1246" i="4"/>
  <c r="E1245" i="4"/>
  <c r="D1245" i="4"/>
  <c r="C1245" i="4"/>
  <c r="B1245" i="4"/>
  <c r="A1245" i="4"/>
  <c r="E1244" i="4"/>
  <c r="D1244" i="4"/>
  <c r="C1244" i="4"/>
  <c r="B1244" i="4"/>
  <c r="A1244" i="4"/>
  <c r="E1243" i="4"/>
  <c r="D1243" i="4"/>
  <c r="C1243" i="4"/>
  <c r="B1243" i="4"/>
  <c r="R1243" i="4" s="1"/>
  <c r="S1243" i="4" s="1"/>
  <c r="A1243" i="4"/>
  <c r="E1242" i="4"/>
  <c r="D1242" i="4"/>
  <c r="C1242" i="4"/>
  <c r="B1242" i="4"/>
  <c r="R1242" i="4" s="1"/>
  <c r="S1242" i="4" s="1"/>
  <c r="A1242" i="4"/>
  <c r="E1241" i="4"/>
  <c r="D1241" i="4"/>
  <c r="C1241" i="4"/>
  <c r="B1241" i="4"/>
  <c r="A1241" i="4"/>
  <c r="E1240" i="4"/>
  <c r="D1240" i="4"/>
  <c r="C1240" i="4"/>
  <c r="B1240" i="4"/>
  <c r="A1240" i="4"/>
  <c r="E1239" i="4"/>
  <c r="D1239" i="4"/>
  <c r="C1239" i="4"/>
  <c r="B1239" i="4"/>
  <c r="R1239" i="4" s="1"/>
  <c r="S1239" i="4" s="1"/>
  <c r="A1239" i="4"/>
  <c r="S1238" i="4"/>
  <c r="E1238" i="4"/>
  <c r="D1238" i="4"/>
  <c r="C1238" i="4"/>
  <c r="B1238" i="4"/>
  <c r="R1238" i="4" s="1"/>
  <c r="A1238" i="4"/>
  <c r="E1237" i="4"/>
  <c r="D1237" i="4"/>
  <c r="C1237" i="4"/>
  <c r="B1237" i="4"/>
  <c r="A1237" i="4"/>
  <c r="E1236" i="4"/>
  <c r="D1236" i="4"/>
  <c r="C1236" i="4"/>
  <c r="B1236" i="4"/>
  <c r="A1236" i="4"/>
  <c r="E1235" i="4"/>
  <c r="D1235" i="4"/>
  <c r="C1235" i="4"/>
  <c r="B1235" i="4"/>
  <c r="R1235" i="4" s="1"/>
  <c r="S1235" i="4" s="1"/>
  <c r="A1235" i="4"/>
  <c r="E1234" i="4"/>
  <c r="D1234" i="4"/>
  <c r="C1234" i="4"/>
  <c r="B1234" i="4"/>
  <c r="R1234" i="4" s="1"/>
  <c r="S1234" i="4" s="1"/>
  <c r="A1234" i="4"/>
  <c r="E1233" i="4"/>
  <c r="D1233" i="4"/>
  <c r="C1233" i="4"/>
  <c r="B1233" i="4"/>
  <c r="A1233" i="4"/>
  <c r="R1232" i="4"/>
  <c r="S1232" i="4" s="1"/>
  <c r="E1232" i="4"/>
  <c r="D1232" i="4"/>
  <c r="C1232" i="4"/>
  <c r="B1232" i="4"/>
  <c r="A1232" i="4"/>
  <c r="S1231" i="4"/>
  <c r="R1231" i="4"/>
  <c r="E1231" i="4"/>
  <c r="D1231" i="4"/>
  <c r="C1231" i="4"/>
  <c r="B1231" i="4"/>
  <c r="A1231" i="4"/>
  <c r="E1230" i="4"/>
  <c r="D1230" i="4"/>
  <c r="C1230" i="4"/>
  <c r="B1230" i="4"/>
  <c r="R1230" i="4" s="1"/>
  <c r="S1230" i="4" s="1"/>
  <c r="A1230" i="4"/>
  <c r="E1229" i="4"/>
  <c r="D1229" i="4"/>
  <c r="C1229" i="4"/>
  <c r="B1229" i="4"/>
  <c r="A1229" i="4"/>
  <c r="R1228" i="4"/>
  <c r="S1228" i="4" s="1"/>
  <c r="E1228" i="4"/>
  <c r="D1228" i="4"/>
  <c r="C1228" i="4"/>
  <c r="B1228" i="4"/>
  <c r="A1228" i="4"/>
  <c r="E1227" i="4"/>
  <c r="D1227" i="4"/>
  <c r="C1227" i="4"/>
  <c r="B1227" i="4"/>
  <c r="A1227" i="4"/>
  <c r="S1226" i="4"/>
  <c r="E1226" i="4"/>
  <c r="D1226" i="4"/>
  <c r="C1226" i="4"/>
  <c r="B1226" i="4"/>
  <c r="R1226" i="4" s="1"/>
  <c r="A1226" i="4"/>
  <c r="E1225" i="4"/>
  <c r="D1225" i="4"/>
  <c r="C1225" i="4"/>
  <c r="B1225" i="4"/>
  <c r="A1225" i="4"/>
  <c r="E1224" i="4"/>
  <c r="D1224" i="4"/>
  <c r="C1224" i="4"/>
  <c r="B1224" i="4"/>
  <c r="A1224" i="4"/>
  <c r="E1223" i="4"/>
  <c r="D1223" i="4"/>
  <c r="C1223" i="4"/>
  <c r="B1223" i="4"/>
  <c r="R1223" i="4" s="1"/>
  <c r="S1223" i="4" s="1"/>
  <c r="A1223" i="4"/>
  <c r="E1222" i="4"/>
  <c r="D1222" i="4"/>
  <c r="C1222" i="4"/>
  <c r="B1222" i="4"/>
  <c r="R1222" i="4" s="1"/>
  <c r="S1222" i="4" s="1"/>
  <c r="A1222" i="4"/>
  <c r="E1221" i="4"/>
  <c r="D1221" i="4"/>
  <c r="C1221" i="4"/>
  <c r="B1221" i="4"/>
  <c r="A1221" i="4"/>
  <c r="E1220" i="4"/>
  <c r="D1220" i="4"/>
  <c r="C1220" i="4"/>
  <c r="B1220" i="4"/>
  <c r="A1220" i="4"/>
  <c r="E1219" i="4"/>
  <c r="D1219" i="4"/>
  <c r="C1219" i="4"/>
  <c r="B1219" i="4"/>
  <c r="A1219" i="4"/>
  <c r="S1218" i="4"/>
  <c r="E1218" i="4"/>
  <c r="D1218" i="4"/>
  <c r="C1218" i="4"/>
  <c r="B1218" i="4"/>
  <c r="R1218" i="4" s="1"/>
  <c r="A1218" i="4"/>
  <c r="E1217" i="4"/>
  <c r="D1217" i="4"/>
  <c r="C1217" i="4"/>
  <c r="B1217" i="4"/>
  <c r="A1217" i="4"/>
  <c r="E1216" i="4"/>
  <c r="D1216" i="4"/>
  <c r="C1216" i="4"/>
  <c r="B1216" i="4"/>
  <c r="A1216" i="4"/>
  <c r="E1215" i="4"/>
  <c r="D1215" i="4"/>
  <c r="C1215" i="4"/>
  <c r="B1215" i="4"/>
  <c r="A1215" i="4"/>
  <c r="E1214" i="4"/>
  <c r="D1214" i="4"/>
  <c r="C1214" i="4"/>
  <c r="B1214" i="4"/>
  <c r="R1214" i="4" s="1"/>
  <c r="S1214" i="4" s="1"/>
  <c r="A1214" i="4"/>
  <c r="E1213" i="4"/>
  <c r="D1213" i="4"/>
  <c r="C1213" i="4"/>
  <c r="B1213" i="4"/>
  <c r="A1213" i="4"/>
  <c r="R1212" i="4"/>
  <c r="S1212" i="4" s="1"/>
  <c r="E1212" i="4"/>
  <c r="D1212" i="4"/>
  <c r="C1212" i="4"/>
  <c r="B1212" i="4"/>
  <c r="A1212" i="4"/>
  <c r="E1211" i="4"/>
  <c r="D1211" i="4"/>
  <c r="C1211" i="4"/>
  <c r="B1211" i="4"/>
  <c r="A1211" i="4"/>
  <c r="S1210" i="4"/>
  <c r="E1210" i="4"/>
  <c r="D1210" i="4"/>
  <c r="C1210" i="4"/>
  <c r="B1210" i="4"/>
  <c r="R1210" i="4" s="1"/>
  <c r="A1210" i="4"/>
  <c r="E1209" i="4"/>
  <c r="D1209" i="4"/>
  <c r="C1209" i="4"/>
  <c r="B1209" i="4"/>
  <c r="A1209" i="4"/>
  <c r="E1208" i="4"/>
  <c r="D1208" i="4"/>
  <c r="C1208" i="4"/>
  <c r="B1208" i="4"/>
  <c r="A1208" i="4"/>
  <c r="E1207" i="4"/>
  <c r="D1207" i="4"/>
  <c r="C1207" i="4"/>
  <c r="B1207" i="4"/>
  <c r="A1207" i="4"/>
  <c r="E1206" i="4"/>
  <c r="D1206" i="4"/>
  <c r="C1206" i="4"/>
  <c r="B1206" i="4"/>
  <c r="A1206" i="4"/>
  <c r="E1205" i="4"/>
  <c r="D1205" i="4"/>
  <c r="C1205" i="4"/>
  <c r="B1205" i="4"/>
  <c r="A1205" i="4"/>
  <c r="R1204" i="4"/>
  <c r="S1204" i="4" s="1"/>
  <c r="E1204" i="4"/>
  <c r="D1204" i="4"/>
  <c r="C1204" i="4"/>
  <c r="B1204" i="4"/>
  <c r="A1204" i="4"/>
  <c r="E1203" i="4"/>
  <c r="D1203" i="4"/>
  <c r="C1203" i="4"/>
  <c r="B1203" i="4"/>
  <c r="A1203" i="4"/>
  <c r="E1202" i="4"/>
  <c r="D1202" i="4"/>
  <c r="C1202" i="4"/>
  <c r="B1202" i="4"/>
  <c r="A1202" i="4"/>
  <c r="E1201" i="4"/>
  <c r="D1201" i="4"/>
  <c r="C1201" i="4"/>
  <c r="B1201" i="4"/>
  <c r="A1201" i="4"/>
  <c r="E1200" i="4"/>
  <c r="D1200" i="4"/>
  <c r="R1200" i="4" s="1"/>
  <c r="S1200" i="4" s="1"/>
  <c r="C1200" i="4"/>
  <c r="B1200" i="4"/>
  <c r="A1200" i="4"/>
  <c r="E1199" i="4"/>
  <c r="D1199" i="4"/>
  <c r="C1199" i="4"/>
  <c r="B1199" i="4"/>
  <c r="R1199" i="4" s="1"/>
  <c r="S1199" i="4" s="1"/>
  <c r="A1199" i="4"/>
  <c r="E1198" i="4"/>
  <c r="D1198" i="4"/>
  <c r="C1198" i="4"/>
  <c r="B1198" i="4"/>
  <c r="R1198" i="4" s="1"/>
  <c r="S1198" i="4" s="1"/>
  <c r="A1198" i="4"/>
  <c r="E1197" i="4"/>
  <c r="D1197" i="4"/>
  <c r="C1197" i="4"/>
  <c r="B1197" i="4"/>
  <c r="A1197" i="4"/>
  <c r="S1196" i="4"/>
  <c r="E1196" i="4"/>
  <c r="D1196" i="4"/>
  <c r="C1196" i="4"/>
  <c r="B1196" i="4"/>
  <c r="R1196" i="4" s="1"/>
  <c r="A1196" i="4"/>
  <c r="E1195" i="4"/>
  <c r="D1195" i="4"/>
  <c r="C1195" i="4"/>
  <c r="B1195" i="4"/>
  <c r="A1195" i="4"/>
  <c r="E1194" i="4"/>
  <c r="D1194" i="4"/>
  <c r="C1194" i="4"/>
  <c r="B1194" i="4"/>
  <c r="A1194" i="4"/>
  <c r="E1193" i="4"/>
  <c r="D1193" i="4"/>
  <c r="C1193" i="4"/>
  <c r="B1193" i="4"/>
  <c r="A1193" i="4"/>
  <c r="E1192" i="4"/>
  <c r="D1192" i="4"/>
  <c r="R1192" i="4" s="1"/>
  <c r="S1192" i="4" s="1"/>
  <c r="C1192" i="4"/>
  <c r="B1192" i="4"/>
  <c r="A1192" i="4"/>
  <c r="E1191" i="4"/>
  <c r="D1191" i="4"/>
  <c r="R1191" i="4" s="1"/>
  <c r="S1191" i="4" s="1"/>
  <c r="C1191" i="4"/>
  <c r="B1191" i="4"/>
  <c r="A1191" i="4"/>
  <c r="R1190" i="4"/>
  <c r="S1190" i="4" s="1"/>
  <c r="E1190" i="4"/>
  <c r="D1190" i="4"/>
  <c r="C1190" i="4"/>
  <c r="B1190" i="4"/>
  <c r="A1190" i="4"/>
  <c r="E1189" i="4"/>
  <c r="D1189" i="4"/>
  <c r="C1189" i="4"/>
  <c r="B1189" i="4"/>
  <c r="A1189" i="4"/>
  <c r="S1188" i="4"/>
  <c r="R1188" i="4"/>
  <c r="E1188" i="4"/>
  <c r="D1188" i="4"/>
  <c r="C1188" i="4"/>
  <c r="B1188" i="4"/>
  <c r="A1188" i="4"/>
  <c r="E1187" i="4"/>
  <c r="D1187" i="4"/>
  <c r="R1187" i="4" s="1"/>
  <c r="S1187" i="4" s="1"/>
  <c r="C1187" i="4"/>
  <c r="B1187" i="4"/>
  <c r="A1187" i="4"/>
  <c r="R1186" i="4"/>
  <c r="S1186" i="4" s="1"/>
  <c r="E1186" i="4"/>
  <c r="D1186" i="4"/>
  <c r="C1186" i="4"/>
  <c r="B1186" i="4"/>
  <c r="A1186" i="4"/>
  <c r="E1185" i="4"/>
  <c r="D1185" i="4"/>
  <c r="C1185" i="4"/>
  <c r="B1185" i="4"/>
  <c r="A1185" i="4"/>
  <c r="S1184" i="4"/>
  <c r="R1184" i="4"/>
  <c r="E1184" i="4"/>
  <c r="D1184" i="4"/>
  <c r="C1184" i="4"/>
  <c r="B1184" i="4"/>
  <c r="A1184" i="4"/>
  <c r="E1183" i="4"/>
  <c r="D1183" i="4"/>
  <c r="R1183" i="4" s="1"/>
  <c r="S1183" i="4" s="1"/>
  <c r="C1183" i="4"/>
  <c r="B1183" i="4"/>
  <c r="A1183" i="4"/>
  <c r="R1182" i="4"/>
  <c r="S1182" i="4" s="1"/>
  <c r="E1182" i="4"/>
  <c r="D1182" i="4"/>
  <c r="C1182" i="4"/>
  <c r="B1182" i="4"/>
  <c r="A1182" i="4"/>
  <c r="E1181" i="4"/>
  <c r="D1181" i="4"/>
  <c r="C1181" i="4"/>
  <c r="B1181" i="4"/>
  <c r="A1181" i="4"/>
  <c r="S1180" i="4"/>
  <c r="R1180" i="4"/>
  <c r="E1180" i="4"/>
  <c r="D1180" i="4"/>
  <c r="C1180" i="4"/>
  <c r="B1180" i="4"/>
  <c r="A1180" i="4"/>
  <c r="E1179" i="4"/>
  <c r="D1179" i="4"/>
  <c r="R1179" i="4" s="1"/>
  <c r="S1179" i="4" s="1"/>
  <c r="C1179" i="4"/>
  <c r="B1179" i="4"/>
  <c r="A1179" i="4"/>
  <c r="R1178" i="4"/>
  <c r="S1178" i="4" s="1"/>
  <c r="E1178" i="4"/>
  <c r="D1178" i="4"/>
  <c r="C1178" i="4"/>
  <c r="B1178" i="4"/>
  <c r="A1178" i="4"/>
  <c r="E1177" i="4"/>
  <c r="D1177" i="4"/>
  <c r="C1177" i="4"/>
  <c r="B1177" i="4"/>
  <c r="A1177" i="4"/>
  <c r="S1176" i="4"/>
  <c r="R1176" i="4"/>
  <c r="E1176" i="4"/>
  <c r="D1176" i="4"/>
  <c r="C1176" i="4"/>
  <c r="B1176" i="4"/>
  <c r="A1176" i="4"/>
  <c r="E1175" i="4"/>
  <c r="D1175" i="4"/>
  <c r="R1175" i="4" s="1"/>
  <c r="S1175" i="4" s="1"/>
  <c r="C1175" i="4"/>
  <c r="B1175" i="4"/>
  <c r="A1175" i="4"/>
  <c r="R1174" i="4"/>
  <c r="S1174" i="4" s="1"/>
  <c r="E1174" i="4"/>
  <c r="D1174" i="4"/>
  <c r="C1174" i="4"/>
  <c r="B1174" i="4"/>
  <c r="A1174" i="4"/>
  <c r="E1173" i="4"/>
  <c r="D1173" i="4"/>
  <c r="C1173" i="4"/>
  <c r="B1173" i="4"/>
  <c r="A1173" i="4"/>
  <c r="S1172" i="4"/>
  <c r="R1172" i="4"/>
  <c r="E1172" i="4"/>
  <c r="D1172" i="4"/>
  <c r="C1172" i="4"/>
  <c r="B1172" i="4"/>
  <c r="A1172" i="4"/>
  <c r="E1171" i="4"/>
  <c r="D1171" i="4"/>
  <c r="R1171" i="4" s="1"/>
  <c r="S1171" i="4" s="1"/>
  <c r="C1171" i="4"/>
  <c r="B1171" i="4"/>
  <c r="A1171" i="4"/>
  <c r="R1170" i="4"/>
  <c r="S1170" i="4" s="1"/>
  <c r="E1170" i="4"/>
  <c r="D1170" i="4"/>
  <c r="C1170" i="4"/>
  <c r="B1170" i="4"/>
  <c r="A1170" i="4"/>
  <c r="E1169" i="4"/>
  <c r="D1169" i="4"/>
  <c r="C1169" i="4"/>
  <c r="B1169" i="4"/>
  <c r="A1169" i="4"/>
  <c r="S1168" i="4"/>
  <c r="R1168" i="4"/>
  <c r="E1168" i="4"/>
  <c r="D1168" i="4"/>
  <c r="C1168" i="4"/>
  <c r="B1168" i="4"/>
  <c r="A1168" i="4"/>
  <c r="E1167" i="4"/>
  <c r="D1167" i="4"/>
  <c r="R1167" i="4" s="1"/>
  <c r="S1167" i="4" s="1"/>
  <c r="C1167" i="4"/>
  <c r="B1167" i="4"/>
  <c r="A1167" i="4"/>
  <c r="R1166" i="4"/>
  <c r="S1166" i="4" s="1"/>
  <c r="E1166" i="4"/>
  <c r="D1166" i="4"/>
  <c r="C1166" i="4"/>
  <c r="B1166" i="4"/>
  <c r="A1166" i="4"/>
  <c r="E1165" i="4"/>
  <c r="D1165" i="4"/>
  <c r="C1165" i="4"/>
  <c r="B1165" i="4"/>
  <c r="A1165" i="4"/>
  <c r="S1164" i="4"/>
  <c r="R1164" i="4"/>
  <c r="E1164" i="4"/>
  <c r="D1164" i="4"/>
  <c r="C1164" i="4"/>
  <c r="B1164" i="4"/>
  <c r="A1164" i="4"/>
  <c r="E1163" i="4"/>
  <c r="D1163" i="4"/>
  <c r="R1163" i="4" s="1"/>
  <c r="S1163" i="4" s="1"/>
  <c r="C1163" i="4"/>
  <c r="B1163" i="4"/>
  <c r="A1163" i="4"/>
  <c r="R1162" i="4"/>
  <c r="S1162" i="4" s="1"/>
  <c r="E1162" i="4"/>
  <c r="D1162" i="4"/>
  <c r="C1162" i="4"/>
  <c r="B1162" i="4"/>
  <c r="A1162" i="4"/>
  <c r="E1161" i="4"/>
  <c r="D1161" i="4"/>
  <c r="C1161" i="4"/>
  <c r="B1161" i="4"/>
  <c r="A1161" i="4"/>
  <c r="S1160" i="4"/>
  <c r="R1160" i="4"/>
  <c r="E1160" i="4"/>
  <c r="D1160" i="4"/>
  <c r="C1160" i="4"/>
  <c r="B1160" i="4"/>
  <c r="A1160" i="4"/>
  <c r="E1159" i="4"/>
  <c r="D1159" i="4"/>
  <c r="R1159" i="4" s="1"/>
  <c r="S1159" i="4" s="1"/>
  <c r="C1159" i="4"/>
  <c r="B1159" i="4"/>
  <c r="A1159" i="4"/>
  <c r="R1158" i="4"/>
  <c r="S1158" i="4" s="1"/>
  <c r="E1158" i="4"/>
  <c r="D1158" i="4"/>
  <c r="C1158" i="4"/>
  <c r="B1158" i="4"/>
  <c r="A1158" i="4"/>
  <c r="E1157" i="4"/>
  <c r="D1157" i="4"/>
  <c r="C1157" i="4"/>
  <c r="B1157" i="4"/>
  <c r="A1157" i="4"/>
  <c r="S1156" i="4"/>
  <c r="R1156" i="4"/>
  <c r="E1156" i="4"/>
  <c r="D1156" i="4"/>
  <c r="C1156" i="4"/>
  <c r="B1156" i="4"/>
  <c r="A1156" i="4"/>
  <c r="E1155" i="4"/>
  <c r="D1155" i="4"/>
  <c r="R1155" i="4" s="1"/>
  <c r="S1155" i="4" s="1"/>
  <c r="C1155" i="4"/>
  <c r="B1155" i="4"/>
  <c r="A1155" i="4"/>
  <c r="R1154" i="4"/>
  <c r="S1154" i="4" s="1"/>
  <c r="E1154" i="4"/>
  <c r="D1154" i="4"/>
  <c r="C1154" i="4"/>
  <c r="B1154" i="4"/>
  <c r="A1154" i="4"/>
  <c r="E1153" i="4"/>
  <c r="D1153" i="4"/>
  <c r="C1153" i="4"/>
  <c r="B1153" i="4"/>
  <c r="A1153" i="4"/>
  <c r="S1152" i="4"/>
  <c r="R1152" i="4"/>
  <c r="E1152" i="4"/>
  <c r="D1152" i="4"/>
  <c r="C1152" i="4"/>
  <c r="B1152" i="4"/>
  <c r="A1152" i="4"/>
  <c r="E1151" i="4"/>
  <c r="D1151" i="4"/>
  <c r="R1151" i="4" s="1"/>
  <c r="S1151" i="4" s="1"/>
  <c r="C1151" i="4"/>
  <c r="B1151" i="4"/>
  <c r="A1151" i="4"/>
  <c r="R1150" i="4"/>
  <c r="S1150" i="4" s="1"/>
  <c r="E1150" i="4"/>
  <c r="D1150" i="4"/>
  <c r="C1150" i="4"/>
  <c r="B1150" i="4"/>
  <c r="A1150" i="4"/>
  <c r="E1149" i="4"/>
  <c r="D1149" i="4"/>
  <c r="C1149" i="4"/>
  <c r="B1149" i="4"/>
  <c r="A1149" i="4"/>
  <c r="S1148" i="4"/>
  <c r="R1148" i="4"/>
  <c r="E1148" i="4"/>
  <c r="D1148" i="4"/>
  <c r="C1148" i="4"/>
  <c r="B1148" i="4"/>
  <c r="A1148" i="4"/>
  <c r="E1147" i="4"/>
  <c r="D1147" i="4"/>
  <c r="R1147" i="4" s="1"/>
  <c r="S1147" i="4" s="1"/>
  <c r="C1147" i="4"/>
  <c r="B1147" i="4"/>
  <c r="A1147" i="4"/>
  <c r="R1146" i="4"/>
  <c r="S1146" i="4" s="1"/>
  <c r="E1146" i="4"/>
  <c r="D1146" i="4"/>
  <c r="C1146" i="4"/>
  <c r="B1146" i="4"/>
  <c r="A1146" i="4"/>
  <c r="E1145" i="4"/>
  <c r="D1145" i="4"/>
  <c r="C1145" i="4"/>
  <c r="B1145" i="4"/>
  <c r="A1145" i="4"/>
  <c r="S1144" i="4"/>
  <c r="R1144" i="4"/>
  <c r="E1144" i="4"/>
  <c r="D1144" i="4"/>
  <c r="C1144" i="4"/>
  <c r="B1144" i="4"/>
  <c r="A1144" i="4"/>
  <c r="E1143" i="4"/>
  <c r="D1143" i="4"/>
  <c r="R1143" i="4" s="1"/>
  <c r="S1143" i="4" s="1"/>
  <c r="C1143" i="4"/>
  <c r="B1143" i="4"/>
  <c r="A1143" i="4"/>
  <c r="R1142" i="4"/>
  <c r="S1142" i="4" s="1"/>
  <c r="E1142" i="4"/>
  <c r="D1142" i="4"/>
  <c r="C1142" i="4"/>
  <c r="B1142" i="4"/>
  <c r="A1142" i="4"/>
  <c r="E1141" i="4"/>
  <c r="D1141" i="4"/>
  <c r="C1141" i="4"/>
  <c r="B1141" i="4"/>
  <c r="A1141" i="4"/>
  <c r="S1140" i="4"/>
  <c r="R1140" i="4"/>
  <c r="E1140" i="4"/>
  <c r="D1140" i="4"/>
  <c r="C1140" i="4"/>
  <c r="B1140" i="4"/>
  <c r="A1140" i="4"/>
  <c r="E1139" i="4"/>
  <c r="D1139" i="4"/>
  <c r="R1139" i="4" s="1"/>
  <c r="S1139" i="4" s="1"/>
  <c r="C1139" i="4"/>
  <c r="B1139" i="4"/>
  <c r="A1139" i="4"/>
  <c r="R1138" i="4"/>
  <c r="S1138" i="4" s="1"/>
  <c r="E1138" i="4"/>
  <c r="D1138" i="4"/>
  <c r="C1138" i="4"/>
  <c r="B1138" i="4"/>
  <c r="A1138" i="4"/>
  <c r="E1137" i="4"/>
  <c r="D1137" i="4"/>
  <c r="C1137" i="4"/>
  <c r="B1137" i="4"/>
  <c r="A1137" i="4"/>
  <c r="S1136" i="4"/>
  <c r="R1136" i="4"/>
  <c r="E1136" i="4"/>
  <c r="D1136" i="4"/>
  <c r="C1136" i="4"/>
  <c r="B1136" i="4"/>
  <c r="A1136" i="4"/>
  <c r="E1135" i="4"/>
  <c r="D1135" i="4"/>
  <c r="R1135" i="4" s="1"/>
  <c r="S1135" i="4" s="1"/>
  <c r="C1135" i="4"/>
  <c r="B1135" i="4"/>
  <c r="A1135" i="4"/>
  <c r="R1134" i="4"/>
  <c r="S1134" i="4" s="1"/>
  <c r="E1134" i="4"/>
  <c r="D1134" i="4"/>
  <c r="C1134" i="4"/>
  <c r="B1134" i="4"/>
  <c r="A1134" i="4"/>
  <c r="E1133" i="4"/>
  <c r="D1133" i="4"/>
  <c r="C1133" i="4"/>
  <c r="B1133" i="4"/>
  <c r="A1133" i="4"/>
  <c r="S1132" i="4"/>
  <c r="R1132" i="4"/>
  <c r="E1132" i="4"/>
  <c r="D1132" i="4"/>
  <c r="C1132" i="4"/>
  <c r="B1132" i="4"/>
  <c r="A1132" i="4"/>
  <c r="E1131" i="4"/>
  <c r="D1131" i="4"/>
  <c r="R1131" i="4" s="1"/>
  <c r="S1131" i="4" s="1"/>
  <c r="C1131" i="4"/>
  <c r="B1131" i="4"/>
  <c r="A1131" i="4"/>
  <c r="R1130" i="4"/>
  <c r="S1130" i="4" s="1"/>
  <c r="E1130" i="4"/>
  <c r="D1130" i="4"/>
  <c r="C1130" i="4"/>
  <c r="B1130" i="4"/>
  <c r="A1130" i="4"/>
  <c r="E1129" i="4"/>
  <c r="D1129" i="4"/>
  <c r="C1129" i="4"/>
  <c r="B1129" i="4"/>
  <c r="A1129" i="4"/>
  <c r="S1128" i="4"/>
  <c r="R1128" i="4"/>
  <c r="E1128" i="4"/>
  <c r="D1128" i="4"/>
  <c r="C1128" i="4"/>
  <c r="B1128" i="4"/>
  <c r="A1128" i="4"/>
  <c r="E1127" i="4"/>
  <c r="D1127" i="4"/>
  <c r="R1127" i="4" s="1"/>
  <c r="S1127" i="4" s="1"/>
  <c r="C1127" i="4"/>
  <c r="B1127" i="4"/>
  <c r="A1127" i="4"/>
  <c r="R1126" i="4"/>
  <c r="S1126" i="4" s="1"/>
  <c r="E1126" i="4"/>
  <c r="D1126" i="4"/>
  <c r="C1126" i="4"/>
  <c r="B1126" i="4"/>
  <c r="A1126" i="4"/>
  <c r="E1125" i="4"/>
  <c r="D1125" i="4"/>
  <c r="C1125" i="4"/>
  <c r="B1125" i="4"/>
  <c r="A1125" i="4"/>
  <c r="S1124" i="4"/>
  <c r="R1124" i="4"/>
  <c r="E1124" i="4"/>
  <c r="D1124" i="4"/>
  <c r="C1124" i="4"/>
  <c r="B1124" i="4"/>
  <c r="A1124" i="4"/>
  <c r="E1123" i="4"/>
  <c r="D1123" i="4"/>
  <c r="R1123" i="4" s="1"/>
  <c r="S1123" i="4" s="1"/>
  <c r="C1123" i="4"/>
  <c r="B1123" i="4"/>
  <c r="A1123" i="4"/>
  <c r="R1122" i="4"/>
  <c r="S1122" i="4" s="1"/>
  <c r="E1122" i="4"/>
  <c r="D1122" i="4"/>
  <c r="C1122" i="4"/>
  <c r="B1122" i="4"/>
  <c r="A1122" i="4"/>
  <c r="E1121" i="4"/>
  <c r="D1121" i="4"/>
  <c r="C1121" i="4"/>
  <c r="B1121" i="4"/>
  <c r="A1121" i="4"/>
  <c r="S1120" i="4"/>
  <c r="R1120" i="4"/>
  <c r="E1120" i="4"/>
  <c r="D1120" i="4"/>
  <c r="C1120" i="4"/>
  <c r="B1120" i="4"/>
  <c r="A1120" i="4"/>
  <c r="E1119" i="4"/>
  <c r="D1119" i="4"/>
  <c r="R1119" i="4" s="1"/>
  <c r="S1119" i="4" s="1"/>
  <c r="C1119" i="4"/>
  <c r="B1119" i="4"/>
  <c r="A1119" i="4"/>
  <c r="R1118" i="4"/>
  <c r="S1118" i="4" s="1"/>
  <c r="E1118" i="4"/>
  <c r="D1118" i="4"/>
  <c r="C1118" i="4"/>
  <c r="B1118" i="4"/>
  <c r="A1118" i="4"/>
  <c r="E1117" i="4"/>
  <c r="D1117" i="4"/>
  <c r="C1117" i="4"/>
  <c r="B1117" i="4"/>
  <c r="A1117" i="4"/>
  <c r="S1116" i="4"/>
  <c r="R1116" i="4"/>
  <c r="E1116" i="4"/>
  <c r="D1116" i="4"/>
  <c r="C1116" i="4"/>
  <c r="B1116" i="4"/>
  <c r="A1116" i="4"/>
  <c r="E1115" i="4"/>
  <c r="D1115" i="4"/>
  <c r="R1115" i="4" s="1"/>
  <c r="S1115" i="4" s="1"/>
  <c r="C1115" i="4"/>
  <c r="B1115" i="4"/>
  <c r="A1115" i="4"/>
  <c r="R1114" i="4"/>
  <c r="S1114" i="4" s="1"/>
  <c r="E1114" i="4"/>
  <c r="D1114" i="4"/>
  <c r="C1114" i="4"/>
  <c r="B1114" i="4"/>
  <c r="A1114" i="4"/>
  <c r="E1113" i="4"/>
  <c r="D1113" i="4"/>
  <c r="C1113" i="4"/>
  <c r="B1113" i="4"/>
  <c r="A1113" i="4"/>
  <c r="S1112" i="4"/>
  <c r="R1112" i="4"/>
  <c r="E1112" i="4"/>
  <c r="D1112" i="4"/>
  <c r="C1112" i="4"/>
  <c r="B1112" i="4"/>
  <c r="A1112" i="4"/>
  <c r="E1111" i="4"/>
  <c r="D1111" i="4"/>
  <c r="R1111" i="4" s="1"/>
  <c r="S1111" i="4" s="1"/>
  <c r="C1111" i="4"/>
  <c r="B1111" i="4"/>
  <c r="A1111" i="4"/>
  <c r="R1110" i="4"/>
  <c r="S1110" i="4" s="1"/>
  <c r="E1110" i="4"/>
  <c r="D1110" i="4"/>
  <c r="C1110" i="4"/>
  <c r="B1110" i="4"/>
  <c r="A1110" i="4"/>
  <c r="E1109" i="4"/>
  <c r="D1109" i="4"/>
  <c r="C1109" i="4"/>
  <c r="B1109" i="4"/>
  <c r="A1109" i="4"/>
  <c r="S1108" i="4"/>
  <c r="R1108" i="4"/>
  <c r="E1108" i="4"/>
  <c r="D1108" i="4"/>
  <c r="C1108" i="4"/>
  <c r="B1108" i="4"/>
  <c r="A1108" i="4"/>
  <c r="E1107" i="4"/>
  <c r="D1107" i="4"/>
  <c r="R1107" i="4" s="1"/>
  <c r="S1107" i="4" s="1"/>
  <c r="C1107" i="4"/>
  <c r="B1107" i="4"/>
  <c r="A1107" i="4"/>
  <c r="R1106" i="4"/>
  <c r="S1106" i="4" s="1"/>
  <c r="E1106" i="4"/>
  <c r="D1106" i="4"/>
  <c r="C1106" i="4"/>
  <c r="B1106" i="4"/>
  <c r="A1106" i="4"/>
  <c r="E1105" i="4"/>
  <c r="D1105" i="4"/>
  <c r="C1105" i="4"/>
  <c r="B1105" i="4"/>
  <c r="A1105" i="4"/>
  <c r="S1104" i="4"/>
  <c r="R1104" i="4"/>
  <c r="E1104" i="4"/>
  <c r="D1104" i="4"/>
  <c r="C1104" i="4"/>
  <c r="B1104" i="4"/>
  <c r="A1104" i="4"/>
  <c r="E1103" i="4"/>
  <c r="D1103" i="4"/>
  <c r="R1103" i="4" s="1"/>
  <c r="S1103" i="4" s="1"/>
  <c r="C1103" i="4"/>
  <c r="B1103" i="4"/>
  <c r="A1103" i="4"/>
  <c r="R1102" i="4"/>
  <c r="S1102" i="4" s="1"/>
  <c r="E1102" i="4"/>
  <c r="D1102" i="4"/>
  <c r="C1102" i="4"/>
  <c r="B1102" i="4"/>
  <c r="A1102" i="4"/>
  <c r="E1101" i="4"/>
  <c r="D1101" i="4"/>
  <c r="C1101" i="4"/>
  <c r="B1101" i="4"/>
  <c r="A1101" i="4"/>
  <c r="R1100" i="4"/>
  <c r="S1100" i="4" s="1"/>
  <c r="E1100" i="4"/>
  <c r="D1100" i="4"/>
  <c r="C1100" i="4"/>
  <c r="B1100" i="4"/>
  <c r="A1100" i="4"/>
  <c r="E1099" i="4"/>
  <c r="D1099" i="4"/>
  <c r="R1099" i="4" s="1"/>
  <c r="S1099" i="4" s="1"/>
  <c r="C1099" i="4"/>
  <c r="B1099" i="4"/>
  <c r="A1099" i="4"/>
  <c r="E1098" i="4"/>
  <c r="D1098" i="4"/>
  <c r="C1098" i="4"/>
  <c r="B1098" i="4"/>
  <c r="A1098" i="4"/>
  <c r="E1097" i="4"/>
  <c r="D1097" i="4"/>
  <c r="C1097" i="4"/>
  <c r="B1097" i="4"/>
  <c r="A1097" i="4"/>
  <c r="S1096" i="4"/>
  <c r="R1096" i="4"/>
  <c r="E1096" i="4"/>
  <c r="D1096" i="4"/>
  <c r="C1096" i="4"/>
  <c r="B1096" i="4"/>
  <c r="A1096" i="4"/>
  <c r="E1095" i="4"/>
  <c r="D1095" i="4"/>
  <c r="R1095" i="4" s="1"/>
  <c r="S1095" i="4" s="1"/>
  <c r="C1095" i="4"/>
  <c r="B1095" i="4"/>
  <c r="A1095" i="4"/>
  <c r="E1094" i="4"/>
  <c r="D1094" i="4"/>
  <c r="C1094" i="4"/>
  <c r="B1094" i="4"/>
  <c r="A1094" i="4"/>
  <c r="E1093" i="4"/>
  <c r="D1093" i="4"/>
  <c r="C1093" i="4"/>
  <c r="B1093" i="4"/>
  <c r="A1093" i="4"/>
  <c r="R1092" i="4"/>
  <c r="S1092" i="4" s="1"/>
  <c r="E1092" i="4"/>
  <c r="D1092" i="4"/>
  <c r="C1092" i="4"/>
  <c r="B1092" i="4"/>
  <c r="A1092" i="4"/>
  <c r="E1091" i="4"/>
  <c r="D1091" i="4"/>
  <c r="R1091" i="4" s="1"/>
  <c r="S1091" i="4" s="1"/>
  <c r="C1091" i="4"/>
  <c r="B1091" i="4"/>
  <c r="A1091" i="4"/>
  <c r="R1090" i="4"/>
  <c r="S1090" i="4" s="1"/>
  <c r="E1090" i="4"/>
  <c r="D1090" i="4"/>
  <c r="C1090" i="4"/>
  <c r="B1090" i="4"/>
  <c r="A1090" i="4"/>
  <c r="E1089" i="4"/>
  <c r="D1089" i="4"/>
  <c r="C1089" i="4"/>
  <c r="B1089" i="4"/>
  <c r="A1089" i="4"/>
  <c r="S1088" i="4"/>
  <c r="R1088" i="4"/>
  <c r="E1088" i="4"/>
  <c r="D1088" i="4"/>
  <c r="C1088" i="4"/>
  <c r="B1088" i="4"/>
  <c r="A1088" i="4"/>
  <c r="R1087" i="4"/>
  <c r="S1087" i="4" s="1"/>
  <c r="E1087" i="4"/>
  <c r="D1087" i="4"/>
  <c r="C1087" i="4"/>
  <c r="B1087" i="4"/>
  <c r="A1087" i="4"/>
  <c r="R1086" i="4"/>
  <c r="S1086" i="4" s="1"/>
  <c r="E1086" i="4"/>
  <c r="D1086" i="4"/>
  <c r="C1086" i="4"/>
  <c r="B1086" i="4"/>
  <c r="A1086" i="4"/>
  <c r="E1085" i="4"/>
  <c r="D1085" i="4"/>
  <c r="C1085" i="4"/>
  <c r="B1085" i="4"/>
  <c r="A1085" i="4"/>
  <c r="S1084" i="4"/>
  <c r="R1084" i="4"/>
  <c r="E1084" i="4"/>
  <c r="D1084" i="4"/>
  <c r="C1084" i="4"/>
  <c r="B1084" i="4"/>
  <c r="A1084" i="4"/>
  <c r="R1083" i="4"/>
  <c r="S1083" i="4" s="1"/>
  <c r="E1083" i="4"/>
  <c r="D1083" i="4"/>
  <c r="C1083" i="4"/>
  <c r="B1083" i="4"/>
  <c r="A1083" i="4"/>
  <c r="E1082" i="4"/>
  <c r="D1082" i="4"/>
  <c r="C1082" i="4"/>
  <c r="B1082" i="4"/>
  <c r="A1082" i="4"/>
  <c r="E1081" i="4"/>
  <c r="D1081" i="4"/>
  <c r="C1081" i="4"/>
  <c r="B1081" i="4"/>
  <c r="A1081" i="4"/>
  <c r="S1080" i="4"/>
  <c r="R1080" i="4"/>
  <c r="E1080" i="4"/>
  <c r="D1080" i="4"/>
  <c r="C1080" i="4"/>
  <c r="B1080" i="4"/>
  <c r="A1080" i="4"/>
  <c r="E1079" i="4"/>
  <c r="D1079" i="4"/>
  <c r="R1079" i="4" s="1"/>
  <c r="S1079" i="4" s="1"/>
  <c r="C1079" i="4"/>
  <c r="B1079" i="4"/>
  <c r="A1079" i="4"/>
  <c r="E1078" i="4"/>
  <c r="D1078" i="4"/>
  <c r="C1078" i="4"/>
  <c r="B1078" i="4"/>
  <c r="A1078" i="4"/>
  <c r="E1077" i="4"/>
  <c r="D1077" i="4"/>
  <c r="C1077" i="4"/>
  <c r="B1077" i="4"/>
  <c r="A1077" i="4"/>
  <c r="S1076" i="4"/>
  <c r="R1076" i="4"/>
  <c r="E1076" i="4"/>
  <c r="D1076" i="4"/>
  <c r="C1076" i="4"/>
  <c r="B1076" i="4"/>
  <c r="A1076" i="4"/>
  <c r="S1075" i="4"/>
  <c r="R1075" i="4"/>
  <c r="E1075" i="4"/>
  <c r="D1075" i="4"/>
  <c r="C1075" i="4"/>
  <c r="B1075" i="4"/>
  <c r="A1075" i="4"/>
  <c r="E1074" i="4"/>
  <c r="D1074" i="4"/>
  <c r="C1074" i="4"/>
  <c r="B1074" i="4"/>
  <c r="A1074" i="4"/>
  <c r="E1073" i="4"/>
  <c r="D1073" i="4"/>
  <c r="C1073" i="4"/>
  <c r="B1073" i="4"/>
  <c r="A1073" i="4"/>
  <c r="R1072" i="4"/>
  <c r="S1072" i="4" s="1"/>
  <c r="E1072" i="4"/>
  <c r="D1072" i="4"/>
  <c r="C1072" i="4"/>
  <c r="B1072" i="4"/>
  <c r="A1072" i="4"/>
  <c r="E1071" i="4"/>
  <c r="D1071" i="4"/>
  <c r="C1071" i="4"/>
  <c r="B1071" i="4"/>
  <c r="A1071" i="4"/>
  <c r="R1070" i="4"/>
  <c r="S1070" i="4" s="1"/>
  <c r="E1070" i="4"/>
  <c r="D1070" i="4"/>
  <c r="C1070" i="4"/>
  <c r="B1070" i="4"/>
  <c r="A1070" i="4"/>
  <c r="E1069" i="4"/>
  <c r="D1069" i="4"/>
  <c r="C1069" i="4"/>
  <c r="B1069" i="4"/>
  <c r="A1069" i="4"/>
  <c r="R1068" i="4"/>
  <c r="S1068" i="4" s="1"/>
  <c r="E1068" i="4"/>
  <c r="D1068" i="4"/>
  <c r="C1068" i="4"/>
  <c r="B1068" i="4"/>
  <c r="A1068" i="4"/>
  <c r="R1067" i="4"/>
  <c r="S1067" i="4" s="1"/>
  <c r="E1067" i="4"/>
  <c r="D1067" i="4"/>
  <c r="C1067" i="4"/>
  <c r="B1067" i="4"/>
  <c r="A1067" i="4"/>
  <c r="E1066" i="4"/>
  <c r="D1066" i="4"/>
  <c r="C1066" i="4"/>
  <c r="B1066" i="4"/>
  <c r="A1066" i="4"/>
  <c r="E1065" i="4"/>
  <c r="D1065" i="4"/>
  <c r="C1065" i="4"/>
  <c r="B1065" i="4"/>
  <c r="A1065" i="4"/>
  <c r="S1064" i="4"/>
  <c r="R1064" i="4"/>
  <c r="E1064" i="4"/>
  <c r="D1064" i="4"/>
  <c r="C1064" i="4"/>
  <c r="B1064" i="4"/>
  <c r="A1064" i="4"/>
  <c r="E1063" i="4"/>
  <c r="D1063" i="4"/>
  <c r="R1063" i="4" s="1"/>
  <c r="S1063" i="4" s="1"/>
  <c r="C1063" i="4"/>
  <c r="B1063" i="4"/>
  <c r="A1063" i="4"/>
  <c r="E1062" i="4"/>
  <c r="D1062" i="4"/>
  <c r="C1062" i="4"/>
  <c r="B1062" i="4"/>
  <c r="A1062" i="4"/>
  <c r="E1061" i="4"/>
  <c r="D1061" i="4"/>
  <c r="C1061" i="4"/>
  <c r="B1061" i="4"/>
  <c r="A1061" i="4"/>
  <c r="S1060" i="4"/>
  <c r="R1060" i="4"/>
  <c r="E1060" i="4"/>
  <c r="D1060" i="4"/>
  <c r="C1060" i="4"/>
  <c r="B1060" i="4"/>
  <c r="A1060" i="4"/>
  <c r="R1059" i="4"/>
  <c r="S1059" i="4" s="1"/>
  <c r="E1059" i="4"/>
  <c r="D1059" i="4"/>
  <c r="C1059" i="4"/>
  <c r="B1059" i="4"/>
  <c r="A1059" i="4"/>
  <c r="E1058" i="4"/>
  <c r="D1058" i="4"/>
  <c r="C1058" i="4"/>
  <c r="B1058" i="4"/>
  <c r="A1058" i="4"/>
  <c r="E1057" i="4"/>
  <c r="D1057" i="4"/>
  <c r="C1057" i="4"/>
  <c r="B1057" i="4"/>
  <c r="A1057" i="4"/>
  <c r="R1056" i="4"/>
  <c r="S1056" i="4" s="1"/>
  <c r="E1056" i="4"/>
  <c r="D1056" i="4"/>
  <c r="C1056" i="4"/>
  <c r="B1056" i="4"/>
  <c r="A1056" i="4"/>
  <c r="E1055" i="4"/>
  <c r="D1055" i="4"/>
  <c r="C1055" i="4"/>
  <c r="B1055" i="4"/>
  <c r="A1055" i="4"/>
  <c r="E1054" i="4"/>
  <c r="D1054" i="4"/>
  <c r="C1054" i="4"/>
  <c r="B1054" i="4"/>
  <c r="A1054" i="4"/>
  <c r="E1053" i="4"/>
  <c r="D1053" i="4"/>
  <c r="C1053" i="4"/>
  <c r="B1053" i="4"/>
  <c r="A1053" i="4"/>
  <c r="R1052" i="4"/>
  <c r="S1052" i="4" s="1"/>
  <c r="E1052" i="4"/>
  <c r="D1052" i="4"/>
  <c r="C1052" i="4"/>
  <c r="B1052" i="4"/>
  <c r="A1052" i="4"/>
  <c r="R1051" i="4"/>
  <c r="S1051" i="4" s="1"/>
  <c r="E1051" i="4"/>
  <c r="D1051" i="4"/>
  <c r="C1051" i="4"/>
  <c r="B1051" i="4"/>
  <c r="A1051" i="4"/>
  <c r="E1050" i="4"/>
  <c r="D1050" i="4"/>
  <c r="C1050" i="4"/>
  <c r="B1050" i="4"/>
  <c r="A1050" i="4"/>
  <c r="E1049" i="4"/>
  <c r="D1049" i="4"/>
  <c r="C1049" i="4"/>
  <c r="B1049" i="4"/>
  <c r="A1049" i="4"/>
  <c r="S1048" i="4"/>
  <c r="R1048" i="4"/>
  <c r="E1048" i="4"/>
  <c r="D1048" i="4"/>
  <c r="C1048" i="4"/>
  <c r="B1048" i="4"/>
  <c r="A1048" i="4"/>
  <c r="E1047" i="4"/>
  <c r="D1047" i="4"/>
  <c r="R1047" i="4" s="1"/>
  <c r="S1047" i="4" s="1"/>
  <c r="C1047" i="4"/>
  <c r="B1047" i="4"/>
  <c r="A1047" i="4"/>
  <c r="E1046" i="4"/>
  <c r="D1046" i="4"/>
  <c r="C1046" i="4"/>
  <c r="B1046" i="4"/>
  <c r="A1046" i="4"/>
  <c r="E1045" i="4"/>
  <c r="D1045" i="4"/>
  <c r="C1045" i="4"/>
  <c r="B1045" i="4"/>
  <c r="A1045" i="4"/>
  <c r="S1044" i="4"/>
  <c r="R1044" i="4"/>
  <c r="E1044" i="4"/>
  <c r="D1044" i="4"/>
  <c r="C1044" i="4"/>
  <c r="B1044" i="4"/>
  <c r="A1044" i="4"/>
  <c r="R1043" i="4"/>
  <c r="S1043" i="4" s="1"/>
  <c r="E1043" i="4"/>
  <c r="D1043" i="4"/>
  <c r="C1043" i="4"/>
  <c r="B1043" i="4"/>
  <c r="A1043" i="4"/>
  <c r="E1042" i="4"/>
  <c r="D1042" i="4"/>
  <c r="C1042" i="4"/>
  <c r="B1042" i="4"/>
  <c r="A1042" i="4"/>
  <c r="E1041" i="4"/>
  <c r="D1041" i="4"/>
  <c r="C1041" i="4"/>
  <c r="B1041" i="4"/>
  <c r="A1041" i="4"/>
  <c r="R1040" i="4"/>
  <c r="S1040" i="4" s="1"/>
  <c r="E1040" i="4"/>
  <c r="D1040" i="4"/>
  <c r="C1040" i="4"/>
  <c r="B1040" i="4"/>
  <c r="A1040" i="4"/>
  <c r="E1039" i="4"/>
  <c r="D1039" i="4"/>
  <c r="C1039" i="4"/>
  <c r="B1039" i="4"/>
  <c r="A1039" i="4"/>
  <c r="E1038" i="4"/>
  <c r="D1038" i="4"/>
  <c r="C1038" i="4"/>
  <c r="B1038" i="4"/>
  <c r="A1038" i="4"/>
  <c r="S1037" i="4"/>
  <c r="E1037" i="4"/>
  <c r="D1037" i="4"/>
  <c r="C1037" i="4"/>
  <c r="B1037" i="4"/>
  <c r="R1037" i="4" s="1"/>
  <c r="A1037" i="4"/>
  <c r="S1036" i="4"/>
  <c r="E1036" i="4"/>
  <c r="D1036" i="4"/>
  <c r="R1036" i="4" s="1"/>
  <c r="C1036" i="4"/>
  <c r="B1036" i="4"/>
  <c r="A1036" i="4"/>
  <c r="R1035" i="4"/>
  <c r="S1035" i="4" s="1"/>
  <c r="E1035" i="4"/>
  <c r="D1035" i="4"/>
  <c r="C1035" i="4"/>
  <c r="B1035" i="4"/>
  <c r="A1035" i="4"/>
  <c r="R1034" i="4"/>
  <c r="S1034" i="4" s="1"/>
  <c r="E1034" i="4"/>
  <c r="D1034" i="4"/>
  <c r="C1034" i="4"/>
  <c r="B1034" i="4"/>
  <c r="A1034" i="4"/>
  <c r="E1033" i="4"/>
  <c r="D1033" i="4"/>
  <c r="C1033" i="4"/>
  <c r="B1033" i="4"/>
  <c r="A1033" i="4"/>
  <c r="R1032" i="4"/>
  <c r="S1032" i="4" s="1"/>
  <c r="E1032" i="4"/>
  <c r="D1032" i="4"/>
  <c r="C1032" i="4"/>
  <c r="B1032" i="4"/>
  <c r="A1032" i="4"/>
  <c r="E1031" i="4"/>
  <c r="D1031" i="4"/>
  <c r="C1031" i="4"/>
  <c r="B1031" i="4"/>
  <c r="A1031" i="4"/>
  <c r="E1030" i="4"/>
  <c r="D1030" i="4"/>
  <c r="C1030" i="4"/>
  <c r="B1030" i="4"/>
  <c r="A1030" i="4"/>
  <c r="E1029" i="4"/>
  <c r="D1029" i="4"/>
  <c r="C1029" i="4"/>
  <c r="B1029" i="4"/>
  <c r="R1029" i="4" s="1"/>
  <c r="S1029" i="4" s="1"/>
  <c r="A1029" i="4"/>
  <c r="E1028" i="4"/>
  <c r="D1028" i="4"/>
  <c r="R1028" i="4" s="1"/>
  <c r="S1028" i="4" s="1"/>
  <c r="C1028" i="4"/>
  <c r="B1028" i="4"/>
  <c r="A1028" i="4"/>
  <c r="E1027" i="4"/>
  <c r="D1027" i="4"/>
  <c r="C1027" i="4"/>
  <c r="B1027" i="4"/>
  <c r="R1027" i="4" s="1"/>
  <c r="S1027" i="4" s="1"/>
  <c r="A1027" i="4"/>
  <c r="E1026" i="4"/>
  <c r="D1026" i="4"/>
  <c r="C1026" i="4"/>
  <c r="B1026" i="4"/>
  <c r="A1026" i="4"/>
  <c r="E1025" i="4"/>
  <c r="D1025" i="4"/>
  <c r="C1025" i="4"/>
  <c r="B1025" i="4"/>
  <c r="R1025" i="4" s="1"/>
  <c r="S1025" i="4" s="1"/>
  <c r="A1025" i="4"/>
  <c r="E1024" i="4"/>
  <c r="D1024" i="4"/>
  <c r="C1024" i="4"/>
  <c r="B1024" i="4"/>
  <c r="A1024" i="4"/>
  <c r="E1023" i="4"/>
  <c r="D1023" i="4"/>
  <c r="C1023" i="4"/>
  <c r="B1023" i="4"/>
  <c r="R1023" i="4" s="1"/>
  <c r="S1023" i="4" s="1"/>
  <c r="A1023" i="4"/>
  <c r="R1022" i="4"/>
  <c r="S1022" i="4" s="1"/>
  <c r="E1022" i="4"/>
  <c r="D1022" i="4"/>
  <c r="C1022" i="4"/>
  <c r="B1022" i="4"/>
  <c r="A1022" i="4"/>
  <c r="S1021" i="4"/>
  <c r="E1021" i="4"/>
  <c r="D1021" i="4"/>
  <c r="C1021" i="4"/>
  <c r="B1021" i="4"/>
  <c r="R1021" i="4" s="1"/>
  <c r="A1021" i="4"/>
  <c r="R1020" i="4"/>
  <c r="S1020" i="4" s="1"/>
  <c r="E1020" i="4"/>
  <c r="D1020" i="4"/>
  <c r="C1020" i="4"/>
  <c r="B1020" i="4"/>
  <c r="A1020" i="4"/>
  <c r="E1019" i="4"/>
  <c r="D1019" i="4"/>
  <c r="C1019" i="4"/>
  <c r="B1019" i="4"/>
  <c r="R1019" i="4" s="1"/>
  <c r="S1019" i="4" s="1"/>
  <c r="A1019" i="4"/>
  <c r="E1018" i="4"/>
  <c r="D1018" i="4"/>
  <c r="C1018" i="4"/>
  <c r="B1018" i="4"/>
  <c r="A1018" i="4"/>
  <c r="E1017" i="4"/>
  <c r="D1017" i="4"/>
  <c r="C1017" i="4"/>
  <c r="B1017" i="4"/>
  <c r="R1017" i="4" s="1"/>
  <c r="S1017" i="4" s="1"/>
  <c r="A1017" i="4"/>
  <c r="E1016" i="4"/>
  <c r="D1016" i="4"/>
  <c r="C1016" i="4"/>
  <c r="B1016" i="4"/>
  <c r="A1016" i="4"/>
  <c r="S1015" i="4"/>
  <c r="E1015" i="4"/>
  <c r="D1015" i="4"/>
  <c r="C1015" i="4"/>
  <c r="B1015" i="4"/>
  <c r="R1015" i="4" s="1"/>
  <c r="A1015" i="4"/>
  <c r="E1014" i="4"/>
  <c r="D1014" i="4"/>
  <c r="C1014" i="4"/>
  <c r="B1014" i="4"/>
  <c r="A1014" i="4"/>
  <c r="E1013" i="4"/>
  <c r="D1013" i="4"/>
  <c r="C1013" i="4"/>
  <c r="B1013" i="4"/>
  <c r="R1013" i="4" s="1"/>
  <c r="S1013" i="4" s="1"/>
  <c r="A1013" i="4"/>
  <c r="E1012" i="4"/>
  <c r="D1012" i="4"/>
  <c r="R1012" i="4" s="1"/>
  <c r="S1012" i="4" s="1"/>
  <c r="C1012" i="4"/>
  <c r="B1012" i="4"/>
  <c r="A1012" i="4"/>
  <c r="E1011" i="4"/>
  <c r="D1011" i="4"/>
  <c r="C1011" i="4"/>
  <c r="B1011" i="4"/>
  <c r="A1011" i="4"/>
  <c r="R1010" i="4"/>
  <c r="S1010" i="4" s="1"/>
  <c r="E1010" i="4"/>
  <c r="D1010" i="4"/>
  <c r="C1010" i="4"/>
  <c r="B1010" i="4"/>
  <c r="A1010" i="4"/>
  <c r="R1009" i="4"/>
  <c r="S1009" i="4" s="1"/>
  <c r="E1009" i="4"/>
  <c r="D1009" i="4"/>
  <c r="C1009" i="4"/>
  <c r="B1009" i="4"/>
  <c r="A1009" i="4"/>
  <c r="E1008" i="4"/>
  <c r="D1008" i="4"/>
  <c r="R1008" i="4" s="1"/>
  <c r="S1008" i="4" s="1"/>
  <c r="C1008" i="4"/>
  <c r="B1008" i="4"/>
  <c r="A1008" i="4"/>
  <c r="E1007" i="4"/>
  <c r="D1007" i="4"/>
  <c r="C1007" i="4"/>
  <c r="B1007" i="4"/>
  <c r="R1007" i="4" s="1"/>
  <c r="S1007" i="4" s="1"/>
  <c r="A1007" i="4"/>
  <c r="E1006" i="4"/>
  <c r="D1006" i="4"/>
  <c r="C1006" i="4"/>
  <c r="B1006" i="4"/>
  <c r="A1006" i="4"/>
  <c r="E1005" i="4"/>
  <c r="D1005" i="4"/>
  <c r="C1005" i="4"/>
  <c r="B1005" i="4"/>
  <c r="A1005" i="4"/>
  <c r="R1004" i="4"/>
  <c r="S1004" i="4" s="1"/>
  <c r="E1004" i="4"/>
  <c r="D1004" i="4"/>
  <c r="C1004" i="4"/>
  <c r="B1004" i="4"/>
  <c r="A1004" i="4"/>
  <c r="E1003" i="4"/>
  <c r="D1003" i="4"/>
  <c r="C1003" i="4"/>
  <c r="B1003" i="4"/>
  <c r="R1003" i="4" s="1"/>
  <c r="S1003" i="4" s="1"/>
  <c r="A1003" i="4"/>
  <c r="E1002" i="4"/>
  <c r="D1002" i="4"/>
  <c r="C1002" i="4"/>
  <c r="B1002" i="4"/>
  <c r="A1002" i="4"/>
  <c r="E1001" i="4"/>
  <c r="D1001" i="4"/>
  <c r="C1001" i="4"/>
  <c r="B1001" i="4"/>
  <c r="A1001" i="4"/>
  <c r="R1000" i="4"/>
  <c r="S1000" i="4" s="1"/>
  <c r="E1000" i="4"/>
  <c r="D1000" i="4"/>
  <c r="C1000" i="4"/>
  <c r="B1000" i="4"/>
  <c r="A1000" i="4"/>
  <c r="S999" i="4"/>
  <c r="E999" i="4"/>
  <c r="D999" i="4"/>
  <c r="C999" i="4"/>
  <c r="B999" i="4"/>
  <c r="R999" i="4" s="1"/>
  <c r="A999" i="4"/>
  <c r="E998" i="4"/>
  <c r="D998" i="4"/>
  <c r="C998" i="4"/>
  <c r="B998" i="4"/>
  <c r="A998" i="4"/>
  <c r="E997" i="4"/>
  <c r="D997" i="4"/>
  <c r="C997" i="4"/>
  <c r="B997" i="4"/>
  <c r="A997" i="4"/>
  <c r="R996" i="4"/>
  <c r="S996" i="4" s="1"/>
  <c r="E996" i="4"/>
  <c r="D996" i="4"/>
  <c r="C996" i="4"/>
  <c r="B996" i="4"/>
  <c r="A996" i="4"/>
  <c r="S995" i="4"/>
  <c r="E995" i="4"/>
  <c r="D995" i="4"/>
  <c r="C995" i="4"/>
  <c r="B995" i="4"/>
  <c r="R995" i="4" s="1"/>
  <c r="A995" i="4"/>
  <c r="E994" i="4"/>
  <c r="D994" i="4"/>
  <c r="C994" i="4"/>
  <c r="B994" i="4"/>
  <c r="A994" i="4"/>
  <c r="E993" i="4"/>
  <c r="D993" i="4"/>
  <c r="C993" i="4"/>
  <c r="B993" i="4"/>
  <c r="A993" i="4"/>
  <c r="R992" i="4"/>
  <c r="S992" i="4" s="1"/>
  <c r="E992" i="4"/>
  <c r="D992" i="4"/>
  <c r="C992" i="4"/>
  <c r="B992" i="4"/>
  <c r="A992" i="4"/>
  <c r="S991" i="4"/>
  <c r="E991" i="4"/>
  <c r="D991" i="4"/>
  <c r="C991" i="4"/>
  <c r="B991" i="4"/>
  <c r="R991" i="4" s="1"/>
  <c r="A991" i="4"/>
  <c r="E990" i="4"/>
  <c r="D990" i="4"/>
  <c r="C990" i="4"/>
  <c r="B990" i="4"/>
  <c r="A990" i="4"/>
  <c r="E989" i="4"/>
  <c r="D989" i="4"/>
  <c r="C989" i="4"/>
  <c r="B989" i="4"/>
  <c r="A989" i="4"/>
  <c r="R988" i="4"/>
  <c r="S988" i="4" s="1"/>
  <c r="E988" i="4"/>
  <c r="D988" i="4"/>
  <c r="C988" i="4"/>
  <c r="B988" i="4"/>
  <c r="A988" i="4"/>
  <c r="E987" i="4"/>
  <c r="D987" i="4"/>
  <c r="C987" i="4"/>
  <c r="B987" i="4"/>
  <c r="R987" i="4" s="1"/>
  <c r="S987" i="4" s="1"/>
  <c r="A987" i="4"/>
  <c r="E986" i="4"/>
  <c r="D986" i="4"/>
  <c r="C986" i="4"/>
  <c r="B986" i="4"/>
  <c r="A986" i="4"/>
  <c r="E985" i="4"/>
  <c r="D985" i="4"/>
  <c r="C985" i="4"/>
  <c r="B985" i="4"/>
  <c r="A985" i="4"/>
  <c r="R984" i="4"/>
  <c r="S984" i="4" s="1"/>
  <c r="E984" i="4"/>
  <c r="D984" i="4"/>
  <c r="C984" i="4"/>
  <c r="B984" i="4"/>
  <c r="A984" i="4"/>
  <c r="S983" i="4"/>
  <c r="E983" i="4"/>
  <c r="D983" i="4"/>
  <c r="C983" i="4"/>
  <c r="B983" i="4"/>
  <c r="R983" i="4" s="1"/>
  <c r="A983" i="4"/>
  <c r="E982" i="4"/>
  <c r="D982" i="4"/>
  <c r="C982" i="4"/>
  <c r="B982" i="4"/>
  <c r="A982" i="4"/>
  <c r="E981" i="4"/>
  <c r="D981" i="4"/>
  <c r="C981" i="4"/>
  <c r="B981" i="4"/>
  <c r="A981" i="4"/>
  <c r="R980" i="4"/>
  <c r="S980" i="4" s="1"/>
  <c r="E980" i="4"/>
  <c r="D980" i="4"/>
  <c r="C980" i="4"/>
  <c r="B980" i="4"/>
  <c r="A980" i="4"/>
  <c r="S979" i="4"/>
  <c r="E979" i="4"/>
  <c r="D979" i="4"/>
  <c r="C979" i="4"/>
  <c r="B979" i="4"/>
  <c r="R979" i="4" s="1"/>
  <c r="A979" i="4"/>
  <c r="E978" i="4"/>
  <c r="D978" i="4"/>
  <c r="C978" i="4"/>
  <c r="B978" i="4"/>
  <c r="A978" i="4"/>
  <c r="E977" i="4"/>
  <c r="D977" i="4"/>
  <c r="C977" i="4"/>
  <c r="B977" i="4"/>
  <c r="A977" i="4"/>
  <c r="R976" i="4"/>
  <c r="S976" i="4" s="1"/>
  <c r="E976" i="4"/>
  <c r="D976" i="4"/>
  <c r="C976" i="4"/>
  <c r="B976" i="4"/>
  <c r="A976" i="4"/>
  <c r="S975" i="4"/>
  <c r="E975" i="4"/>
  <c r="D975" i="4"/>
  <c r="C975" i="4"/>
  <c r="B975" i="4"/>
  <c r="R975" i="4" s="1"/>
  <c r="A975" i="4"/>
  <c r="E974" i="4"/>
  <c r="D974" i="4"/>
  <c r="C974" i="4"/>
  <c r="B974" i="4"/>
  <c r="A974" i="4"/>
  <c r="E973" i="4"/>
  <c r="D973" i="4"/>
  <c r="C973" i="4"/>
  <c r="B973" i="4"/>
  <c r="A973" i="4"/>
  <c r="R972" i="4"/>
  <c r="S972" i="4" s="1"/>
  <c r="E972" i="4"/>
  <c r="D972" i="4"/>
  <c r="C972" i="4"/>
  <c r="B972" i="4"/>
  <c r="A972" i="4"/>
  <c r="E971" i="4"/>
  <c r="D971" i="4"/>
  <c r="C971" i="4"/>
  <c r="B971" i="4"/>
  <c r="R971" i="4" s="1"/>
  <c r="S971" i="4" s="1"/>
  <c r="A971" i="4"/>
  <c r="E970" i="4"/>
  <c r="D970" i="4"/>
  <c r="C970" i="4"/>
  <c r="B970" i="4"/>
  <c r="A970" i="4"/>
  <c r="E969" i="4"/>
  <c r="D969" i="4"/>
  <c r="C969" i="4"/>
  <c r="B969" i="4"/>
  <c r="A969" i="4"/>
  <c r="R968" i="4"/>
  <c r="S968" i="4" s="1"/>
  <c r="E968" i="4"/>
  <c r="D968" i="4"/>
  <c r="C968" i="4"/>
  <c r="B968" i="4"/>
  <c r="A968" i="4"/>
  <c r="E967" i="4"/>
  <c r="D967" i="4"/>
  <c r="C967" i="4"/>
  <c r="B967" i="4"/>
  <c r="R967" i="4" s="1"/>
  <c r="S967" i="4" s="1"/>
  <c r="A967" i="4"/>
  <c r="E966" i="4"/>
  <c r="D966" i="4"/>
  <c r="R966" i="4" s="1"/>
  <c r="S966" i="4" s="1"/>
  <c r="C966" i="4"/>
  <c r="B966" i="4"/>
  <c r="A966" i="4"/>
  <c r="E965" i="4"/>
  <c r="D965" i="4"/>
  <c r="C965" i="4"/>
  <c r="B965" i="4"/>
  <c r="A965" i="4"/>
  <c r="R964" i="4"/>
  <c r="S964" i="4" s="1"/>
  <c r="E964" i="4"/>
  <c r="D964" i="4"/>
  <c r="C964" i="4"/>
  <c r="B964" i="4"/>
  <c r="A964" i="4"/>
  <c r="E963" i="4"/>
  <c r="D963" i="4"/>
  <c r="C963" i="4"/>
  <c r="B963" i="4"/>
  <c r="R963" i="4" s="1"/>
  <c r="S963" i="4" s="1"/>
  <c r="A963" i="4"/>
  <c r="R962" i="4"/>
  <c r="S962" i="4" s="1"/>
  <c r="E962" i="4"/>
  <c r="D962" i="4"/>
  <c r="C962" i="4"/>
  <c r="B962" i="4"/>
  <c r="A962" i="4"/>
  <c r="E961" i="4"/>
  <c r="D961" i="4"/>
  <c r="C961" i="4"/>
  <c r="B961" i="4"/>
  <c r="A961" i="4"/>
  <c r="R960" i="4"/>
  <c r="S960" i="4" s="1"/>
  <c r="E960" i="4"/>
  <c r="D960" i="4"/>
  <c r="C960" i="4"/>
  <c r="B960" i="4"/>
  <c r="A960" i="4"/>
  <c r="S959" i="4"/>
  <c r="E959" i="4"/>
  <c r="D959" i="4"/>
  <c r="C959" i="4"/>
  <c r="B959" i="4"/>
  <c r="R959" i="4" s="1"/>
  <c r="A959" i="4"/>
  <c r="E958" i="4"/>
  <c r="D958" i="4"/>
  <c r="C958" i="4"/>
  <c r="B958" i="4"/>
  <c r="A958" i="4"/>
  <c r="E957" i="4"/>
  <c r="D957" i="4"/>
  <c r="C957" i="4"/>
  <c r="B957" i="4"/>
  <c r="A957" i="4"/>
  <c r="R956" i="4"/>
  <c r="S956" i="4" s="1"/>
  <c r="E956" i="4"/>
  <c r="D956" i="4"/>
  <c r="C956" i="4"/>
  <c r="B956" i="4"/>
  <c r="A956" i="4"/>
  <c r="E955" i="4"/>
  <c r="D955" i="4"/>
  <c r="C955" i="4"/>
  <c r="B955" i="4"/>
  <c r="R955" i="4" s="1"/>
  <c r="S955" i="4" s="1"/>
  <c r="A955" i="4"/>
  <c r="E954" i="4"/>
  <c r="D954" i="4"/>
  <c r="C954" i="4"/>
  <c r="B954" i="4"/>
  <c r="A954" i="4"/>
  <c r="E953" i="4"/>
  <c r="D953" i="4"/>
  <c r="C953" i="4"/>
  <c r="B953" i="4"/>
  <c r="R953" i="4" s="1"/>
  <c r="S953" i="4" s="1"/>
  <c r="A953" i="4"/>
  <c r="E952" i="4"/>
  <c r="D952" i="4"/>
  <c r="C952" i="4"/>
  <c r="B952" i="4"/>
  <c r="A952" i="4"/>
  <c r="S951" i="4"/>
  <c r="E951" i="4"/>
  <c r="D951" i="4"/>
  <c r="C951" i="4"/>
  <c r="B951" i="4"/>
  <c r="R951" i="4" s="1"/>
  <c r="A951" i="4"/>
  <c r="E950" i="4"/>
  <c r="D950" i="4"/>
  <c r="C950" i="4"/>
  <c r="B950" i="4"/>
  <c r="A950" i="4"/>
  <c r="E949" i="4"/>
  <c r="D949" i="4"/>
  <c r="C949" i="4"/>
  <c r="B949" i="4"/>
  <c r="A949" i="4"/>
  <c r="R948" i="4"/>
  <c r="S948" i="4" s="1"/>
  <c r="E948" i="4"/>
  <c r="D948" i="4"/>
  <c r="C948" i="4"/>
  <c r="B948" i="4"/>
  <c r="A948" i="4"/>
  <c r="E947" i="4"/>
  <c r="D947" i="4"/>
  <c r="C947" i="4"/>
  <c r="B947" i="4"/>
  <c r="R947" i="4" s="1"/>
  <c r="S947" i="4" s="1"/>
  <c r="A947" i="4"/>
  <c r="R946" i="4"/>
  <c r="S946" i="4" s="1"/>
  <c r="E946" i="4"/>
  <c r="D946" i="4"/>
  <c r="C946" i="4"/>
  <c r="B946" i="4"/>
  <c r="A946" i="4"/>
  <c r="R945" i="4"/>
  <c r="S945" i="4" s="1"/>
  <c r="E945" i="4"/>
  <c r="D945" i="4"/>
  <c r="C945" i="4"/>
  <c r="B945" i="4"/>
  <c r="A945" i="4"/>
  <c r="E944" i="4"/>
  <c r="D944" i="4"/>
  <c r="C944" i="4"/>
  <c r="B944" i="4"/>
  <c r="A944" i="4"/>
  <c r="E943" i="4"/>
  <c r="D943" i="4"/>
  <c r="C943" i="4"/>
  <c r="B943" i="4"/>
  <c r="A943" i="4"/>
  <c r="E942" i="4"/>
  <c r="D942" i="4"/>
  <c r="R942" i="4" s="1"/>
  <c r="S942" i="4" s="1"/>
  <c r="C942" i="4"/>
  <c r="B942" i="4"/>
  <c r="A942" i="4"/>
  <c r="E941" i="4"/>
  <c r="D941" i="4"/>
  <c r="C941" i="4"/>
  <c r="B941" i="4"/>
  <c r="A941" i="4"/>
  <c r="R940" i="4"/>
  <c r="S940" i="4" s="1"/>
  <c r="E940" i="4"/>
  <c r="D940" i="4"/>
  <c r="C940" i="4"/>
  <c r="B940" i="4"/>
  <c r="A940" i="4"/>
  <c r="S939" i="4"/>
  <c r="E939" i="4"/>
  <c r="D939" i="4"/>
  <c r="C939" i="4"/>
  <c r="B939" i="4"/>
  <c r="R939" i="4" s="1"/>
  <c r="A939" i="4"/>
  <c r="R938" i="4"/>
  <c r="S938" i="4" s="1"/>
  <c r="E938" i="4"/>
  <c r="D938" i="4"/>
  <c r="C938" i="4"/>
  <c r="B938" i="4"/>
  <c r="A938" i="4"/>
  <c r="E937" i="4"/>
  <c r="D937" i="4"/>
  <c r="R937" i="4" s="1"/>
  <c r="S937" i="4" s="1"/>
  <c r="C937" i="4"/>
  <c r="B937" i="4"/>
  <c r="A937" i="4"/>
  <c r="E936" i="4"/>
  <c r="D936" i="4"/>
  <c r="C936" i="4"/>
  <c r="B936" i="4"/>
  <c r="A936" i="4"/>
  <c r="S935" i="4"/>
  <c r="E935" i="4"/>
  <c r="D935" i="4"/>
  <c r="C935" i="4"/>
  <c r="B935" i="4"/>
  <c r="R935" i="4" s="1"/>
  <c r="A935" i="4"/>
  <c r="E934" i="4"/>
  <c r="D934" i="4"/>
  <c r="C934" i="4"/>
  <c r="B934" i="4"/>
  <c r="A934" i="4"/>
  <c r="E933" i="4"/>
  <c r="D933" i="4"/>
  <c r="C933" i="4"/>
  <c r="B933" i="4"/>
  <c r="A933" i="4"/>
  <c r="R932" i="4"/>
  <c r="S932" i="4" s="1"/>
  <c r="E932" i="4"/>
  <c r="D932" i="4"/>
  <c r="C932" i="4"/>
  <c r="B932" i="4"/>
  <c r="A932" i="4"/>
  <c r="E931" i="4"/>
  <c r="D931" i="4"/>
  <c r="C931" i="4"/>
  <c r="B931" i="4"/>
  <c r="R931" i="4" s="1"/>
  <c r="S931" i="4" s="1"/>
  <c r="A931" i="4"/>
  <c r="R930" i="4"/>
  <c r="S930" i="4" s="1"/>
  <c r="E930" i="4"/>
  <c r="D930" i="4"/>
  <c r="C930" i="4"/>
  <c r="B930" i="4"/>
  <c r="A930" i="4"/>
  <c r="R929" i="4"/>
  <c r="S929" i="4" s="1"/>
  <c r="E929" i="4"/>
  <c r="D929" i="4"/>
  <c r="C929" i="4"/>
  <c r="B929" i="4"/>
  <c r="A929" i="4"/>
  <c r="E928" i="4"/>
  <c r="D928" i="4"/>
  <c r="C928" i="4"/>
  <c r="B928" i="4"/>
  <c r="A928" i="4"/>
  <c r="E927" i="4"/>
  <c r="D927" i="4"/>
  <c r="C927" i="4"/>
  <c r="B927" i="4"/>
  <c r="R927" i="4" s="1"/>
  <c r="S927" i="4" s="1"/>
  <c r="A927" i="4"/>
  <c r="E926" i="4"/>
  <c r="D926" i="4"/>
  <c r="R926" i="4" s="1"/>
  <c r="S926" i="4" s="1"/>
  <c r="C926" i="4"/>
  <c r="B926" i="4"/>
  <c r="A926" i="4"/>
  <c r="E925" i="4"/>
  <c r="D925" i="4"/>
  <c r="C925" i="4"/>
  <c r="B925" i="4"/>
  <c r="R925" i="4" s="1"/>
  <c r="S925" i="4" s="1"/>
  <c r="A925" i="4"/>
  <c r="E924" i="4"/>
  <c r="D924" i="4"/>
  <c r="R924" i="4" s="1"/>
  <c r="S924" i="4" s="1"/>
  <c r="C924" i="4"/>
  <c r="B924" i="4"/>
  <c r="A924" i="4"/>
  <c r="E923" i="4"/>
  <c r="D923" i="4"/>
  <c r="C923" i="4"/>
  <c r="B923" i="4"/>
  <c r="R923" i="4" s="1"/>
  <c r="S923" i="4" s="1"/>
  <c r="A923" i="4"/>
  <c r="E922" i="4"/>
  <c r="D922" i="4"/>
  <c r="R922" i="4" s="1"/>
  <c r="S922" i="4" s="1"/>
  <c r="C922" i="4"/>
  <c r="B922" i="4"/>
  <c r="A922" i="4"/>
  <c r="R921" i="4"/>
  <c r="S921" i="4" s="1"/>
  <c r="E921" i="4"/>
  <c r="D921" i="4"/>
  <c r="C921" i="4"/>
  <c r="B921" i="4"/>
  <c r="A921" i="4"/>
  <c r="E920" i="4"/>
  <c r="D920" i="4"/>
  <c r="C920" i="4"/>
  <c r="B920" i="4"/>
  <c r="A920" i="4"/>
  <c r="S919" i="4"/>
  <c r="E919" i="4"/>
  <c r="D919" i="4"/>
  <c r="C919" i="4"/>
  <c r="B919" i="4"/>
  <c r="R919" i="4" s="1"/>
  <c r="A919" i="4"/>
  <c r="E918" i="4"/>
  <c r="D918" i="4"/>
  <c r="C918" i="4"/>
  <c r="B918" i="4"/>
  <c r="A918" i="4"/>
  <c r="E917" i="4"/>
  <c r="D917" i="4"/>
  <c r="C917" i="4"/>
  <c r="B917" i="4"/>
  <c r="A917" i="4"/>
  <c r="R916" i="4"/>
  <c r="S916" i="4" s="1"/>
  <c r="E916" i="4"/>
  <c r="D916" i="4"/>
  <c r="C916" i="4"/>
  <c r="B916" i="4"/>
  <c r="A916" i="4"/>
  <c r="E915" i="4"/>
  <c r="D915" i="4"/>
  <c r="C915" i="4"/>
  <c r="B915" i="4"/>
  <c r="R915" i="4" s="1"/>
  <c r="S915" i="4" s="1"/>
  <c r="A915" i="4"/>
  <c r="R914" i="4"/>
  <c r="S914" i="4" s="1"/>
  <c r="E914" i="4"/>
  <c r="D914" i="4"/>
  <c r="C914" i="4"/>
  <c r="B914" i="4"/>
  <c r="A914" i="4"/>
  <c r="R913" i="4"/>
  <c r="S913" i="4" s="1"/>
  <c r="E913" i="4"/>
  <c r="D913" i="4"/>
  <c r="C913" i="4"/>
  <c r="B913" i="4"/>
  <c r="A913" i="4"/>
  <c r="E912" i="4"/>
  <c r="D912" i="4"/>
  <c r="C912" i="4"/>
  <c r="B912" i="4"/>
  <c r="A912" i="4"/>
  <c r="E911" i="4"/>
  <c r="D911" i="4"/>
  <c r="C911" i="4"/>
  <c r="B911" i="4"/>
  <c r="A911" i="4"/>
  <c r="E910" i="4"/>
  <c r="D910" i="4"/>
  <c r="R910" i="4" s="1"/>
  <c r="S910" i="4" s="1"/>
  <c r="C910" i="4"/>
  <c r="B910" i="4"/>
  <c r="A910" i="4"/>
  <c r="E909" i="4"/>
  <c r="D909" i="4"/>
  <c r="C909" i="4"/>
  <c r="B909" i="4"/>
  <c r="A909" i="4"/>
  <c r="R908" i="4"/>
  <c r="S908" i="4" s="1"/>
  <c r="E908" i="4"/>
  <c r="D908" i="4"/>
  <c r="C908" i="4"/>
  <c r="B908" i="4"/>
  <c r="A908" i="4"/>
  <c r="S907" i="4"/>
  <c r="E907" i="4"/>
  <c r="D907" i="4"/>
  <c r="C907" i="4"/>
  <c r="B907" i="4"/>
  <c r="R907" i="4" s="1"/>
  <c r="A907" i="4"/>
  <c r="R906" i="4"/>
  <c r="S906" i="4" s="1"/>
  <c r="E906" i="4"/>
  <c r="D906" i="4"/>
  <c r="C906" i="4"/>
  <c r="B906" i="4"/>
  <c r="A906" i="4"/>
  <c r="E905" i="4"/>
  <c r="D905" i="4"/>
  <c r="R905" i="4" s="1"/>
  <c r="S905" i="4" s="1"/>
  <c r="C905" i="4"/>
  <c r="B905" i="4"/>
  <c r="A905" i="4"/>
  <c r="E904" i="4"/>
  <c r="D904" i="4"/>
  <c r="C904" i="4"/>
  <c r="B904" i="4"/>
  <c r="A904" i="4"/>
  <c r="S903" i="4"/>
  <c r="E903" i="4"/>
  <c r="D903" i="4"/>
  <c r="C903" i="4"/>
  <c r="B903" i="4"/>
  <c r="R903" i="4" s="1"/>
  <c r="A903" i="4"/>
  <c r="E902" i="4"/>
  <c r="D902" i="4"/>
  <c r="C902" i="4"/>
  <c r="B902" i="4"/>
  <c r="A902" i="4"/>
  <c r="E901" i="4"/>
  <c r="D901" i="4"/>
  <c r="C901" i="4"/>
  <c r="B901" i="4"/>
  <c r="A901" i="4"/>
  <c r="R900" i="4"/>
  <c r="S900" i="4" s="1"/>
  <c r="E900" i="4"/>
  <c r="D900" i="4"/>
  <c r="C900" i="4"/>
  <c r="B900" i="4"/>
  <c r="A900" i="4"/>
  <c r="E899" i="4"/>
  <c r="D899" i="4"/>
  <c r="C899" i="4"/>
  <c r="B899" i="4"/>
  <c r="R899" i="4" s="1"/>
  <c r="S899" i="4" s="1"/>
  <c r="A899" i="4"/>
  <c r="R898" i="4"/>
  <c r="S898" i="4" s="1"/>
  <c r="E898" i="4"/>
  <c r="D898" i="4"/>
  <c r="C898" i="4"/>
  <c r="B898" i="4"/>
  <c r="A898" i="4"/>
  <c r="R897" i="4"/>
  <c r="S897" i="4" s="1"/>
  <c r="E897" i="4"/>
  <c r="D897" i="4"/>
  <c r="C897" i="4"/>
  <c r="B897" i="4"/>
  <c r="A897" i="4"/>
  <c r="E896" i="4"/>
  <c r="D896" i="4"/>
  <c r="C896" i="4"/>
  <c r="B896" i="4"/>
  <c r="A896" i="4"/>
  <c r="E895" i="4"/>
  <c r="D895" i="4"/>
  <c r="C895" i="4"/>
  <c r="B895" i="4"/>
  <c r="R895" i="4" s="1"/>
  <c r="S895" i="4" s="1"/>
  <c r="A895" i="4"/>
  <c r="E894" i="4"/>
  <c r="D894" i="4"/>
  <c r="R894" i="4" s="1"/>
  <c r="S894" i="4" s="1"/>
  <c r="C894" i="4"/>
  <c r="B894" i="4"/>
  <c r="A894" i="4"/>
  <c r="E893" i="4"/>
  <c r="D893" i="4"/>
  <c r="C893" i="4"/>
  <c r="B893" i="4"/>
  <c r="R893" i="4" s="1"/>
  <c r="S893" i="4" s="1"/>
  <c r="A893" i="4"/>
  <c r="E892" i="4"/>
  <c r="D892" i="4"/>
  <c r="R892" i="4" s="1"/>
  <c r="S892" i="4" s="1"/>
  <c r="C892" i="4"/>
  <c r="B892" i="4"/>
  <c r="A892" i="4"/>
  <c r="E891" i="4"/>
  <c r="D891" i="4"/>
  <c r="C891" i="4"/>
  <c r="B891" i="4"/>
  <c r="R891" i="4" s="1"/>
  <c r="S891" i="4" s="1"/>
  <c r="A891" i="4"/>
  <c r="E890" i="4"/>
  <c r="D890" i="4"/>
  <c r="R890" i="4" s="1"/>
  <c r="S890" i="4" s="1"/>
  <c r="C890" i="4"/>
  <c r="B890" i="4"/>
  <c r="A890" i="4"/>
  <c r="R889" i="4"/>
  <c r="S889" i="4" s="1"/>
  <c r="E889" i="4"/>
  <c r="D889" i="4"/>
  <c r="C889" i="4"/>
  <c r="B889" i="4"/>
  <c r="A889" i="4"/>
  <c r="E888" i="4"/>
  <c r="D888" i="4"/>
  <c r="C888" i="4"/>
  <c r="B888" i="4"/>
  <c r="A888" i="4"/>
  <c r="S887" i="4"/>
  <c r="E887" i="4"/>
  <c r="D887" i="4"/>
  <c r="C887" i="4"/>
  <c r="B887" i="4"/>
  <c r="R887" i="4" s="1"/>
  <c r="A887" i="4"/>
  <c r="E886" i="4"/>
  <c r="D886" i="4"/>
  <c r="C886" i="4"/>
  <c r="B886" i="4"/>
  <c r="A886" i="4"/>
  <c r="E885" i="4"/>
  <c r="D885" i="4"/>
  <c r="C885" i="4"/>
  <c r="B885" i="4"/>
  <c r="A885" i="4"/>
  <c r="R884" i="4"/>
  <c r="S884" i="4" s="1"/>
  <c r="E884" i="4"/>
  <c r="D884" i="4"/>
  <c r="C884" i="4"/>
  <c r="B884" i="4"/>
  <c r="A884" i="4"/>
  <c r="E883" i="4"/>
  <c r="D883" i="4"/>
  <c r="C883" i="4"/>
  <c r="B883" i="4"/>
  <c r="R883" i="4" s="1"/>
  <c r="S883" i="4" s="1"/>
  <c r="A883" i="4"/>
  <c r="R882" i="4"/>
  <c r="S882" i="4" s="1"/>
  <c r="E882" i="4"/>
  <c r="D882" i="4"/>
  <c r="C882" i="4"/>
  <c r="B882" i="4"/>
  <c r="A882" i="4"/>
  <c r="R881" i="4"/>
  <c r="S881" i="4" s="1"/>
  <c r="E881" i="4"/>
  <c r="D881" i="4"/>
  <c r="C881" i="4"/>
  <c r="B881" i="4"/>
  <c r="A881" i="4"/>
  <c r="E880" i="4"/>
  <c r="D880" i="4"/>
  <c r="C880" i="4"/>
  <c r="B880" i="4"/>
  <c r="A880" i="4"/>
  <c r="E879" i="4"/>
  <c r="D879" i="4"/>
  <c r="C879" i="4"/>
  <c r="B879" i="4"/>
  <c r="A879" i="4"/>
  <c r="E878" i="4"/>
  <c r="D878" i="4"/>
  <c r="R878" i="4" s="1"/>
  <c r="S878" i="4" s="1"/>
  <c r="C878" i="4"/>
  <c r="B878" i="4"/>
  <c r="A878" i="4"/>
  <c r="E877" i="4"/>
  <c r="D877" i="4"/>
  <c r="C877" i="4"/>
  <c r="B877" i="4"/>
  <c r="A877" i="4"/>
  <c r="R876" i="4"/>
  <c r="S876" i="4" s="1"/>
  <c r="E876" i="4"/>
  <c r="D876" i="4"/>
  <c r="C876" i="4"/>
  <c r="B876" i="4"/>
  <c r="A876" i="4"/>
  <c r="S875" i="4"/>
  <c r="E875" i="4"/>
  <c r="D875" i="4"/>
  <c r="C875" i="4"/>
  <c r="B875" i="4"/>
  <c r="R875" i="4" s="1"/>
  <c r="A875" i="4"/>
  <c r="R874" i="4"/>
  <c r="S874" i="4" s="1"/>
  <c r="E874" i="4"/>
  <c r="D874" i="4"/>
  <c r="C874" i="4"/>
  <c r="B874" i="4"/>
  <c r="A874" i="4"/>
  <c r="E873" i="4"/>
  <c r="D873" i="4"/>
  <c r="R873" i="4" s="1"/>
  <c r="S873" i="4" s="1"/>
  <c r="C873" i="4"/>
  <c r="B873" i="4"/>
  <c r="A873" i="4"/>
  <c r="E872" i="4"/>
  <c r="D872" i="4"/>
  <c r="C872" i="4"/>
  <c r="B872" i="4"/>
  <c r="A872" i="4"/>
  <c r="S871" i="4"/>
  <c r="E871" i="4"/>
  <c r="D871" i="4"/>
  <c r="C871" i="4"/>
  <c r="B871" i="4"/>
  <c r="R871" i="4" s="1"/>
  <c r="A871" i="4"/>
  <c r="E870" i="4"/>
  <c r="D870" i="4"/>
  <c r="C870" i="4"/>
  <c r="B870" i="4"/>
  <c r="A870" i="4"/>
  <c r="E869" i="4"/>
  <c r="D869" i="4"/>
  <c r="C869" i="4"/>
  <c r="B869" i="4"/>
  <c r="A869" i="4"/>
  <c r="R868" i="4"/>
  <c r="S868" i="4" s="1"/>
  <c r="E868" i="4"/>
  <c r="D868" i="4"/>
  <c r="C868" i="4"/>
  <c r="B868" i="4"/>
  <c r="A868" i="4"/>
  <c r="E867" i="4"/>
  <c r="D867" i="4"/>
  <c r="C867" i="4"/>
  <c r="B867" i="4"/>
  <c r="R867" i="4" s="1"/>
  <c r="S867" i="4" s="1"/>
  <c r="A867" i="4"/>
  <c r="R866" i="4"/>
  <c r="S866" i="4" s="1"/>
  <c r="E866" i="4"/>
  <c r="D866" i="4"/>
  <c r="C866" i="4"/>
  <c r="B866" i="4"/>
  <c r="A866" i="4"/>
  <c r="R865" i="4"/>
  <c r="S865" i="4" s="1"/>
  <c r="E865" i="4"/>
  <c r="D865" i="4"/>
  <c r="C865" i="4"/>
  <c r="B865" i="4"/>
  <c r="A865" i="4"/>
  <c r="E864" i="4"/>
  <c r="D864" i="4"/>
  <c r="C864" i="4"/>
  <c r="B864" i="4"/>
  <c r="A864" i="4"/>
  <c r="E863" i="4"/>
  <c r="D863" i="4"/>
  <c r="C863" i="4"/>
  <c r="B863" i="4"/>
  <c r="R863" i="4" s="1"/>
  <c r="S863" i="4" s="1"/>
  <c r="A863" i="4"/>
  <c r="E862" i="4"/>
  <c r="D862" i="4"/>
  <c r="R862" i="4" s="1"/>
  <c r="S862" i="4" s="1"/>
  <c r="C862" i="4"/>
  <c r="B862" i="4"/>
  <c r="A862" i="4"/>
  <c r="E861" i="4"/>
  <c r="D861" i="4"/>
  <c r="C861" i="4"/>
  <c r="B861" i="4"/>
  <c r="R861" i="4" s="1"/>
  <c r="S861" i="4" s="1"/>
  <c r="A861" i="4"/>
  <c r="E860" i="4"/>
  <c r="D860" i="4"/>
  <c r="R860" i="4" s="1"/>
  <c r="S860" i="4" s="1"/>
  <c r="C860" i="4"/>
  <c r="B860" i="4"/>
  <c r="A860" i="4"/>
  <c r="E859" i="4"/>
  <c r="D859" i="4"/>
  <c r="C859" i="4"/>
  <c r="B859" i="4"/>
  <c r="R859" i="4" s="1"/>
  <c r="S859" i="4" s="1"/>
  <c r="A859" i="4"/>
  <c r="E858" i="4"/>
  <c r="D858" i="4"/>
  <c r="R858" i="4" s="1"/>
  <c r="S858" i="4" s="1"/>
  <c r="C858" i="4"/>
  <c r="B858" i="4"/>
  <c r="A858" i="4"/>
  <c r="R857" i="4"/>
  <c r="S857" i="4" s="1"/>
  <c r="E857" i="4"/>
  <c r="D857" i="4"/>
  <c r="C857" i="4"/>
  <c r="B857" i="4"/>
  <c r="A857" i="4"/>
  <c r="E856" i="4"/>
  <c r="D856" i="4"/>
  <c r="C856" i="4"/>
  <c r="B856" i="4"/>
  <c r="A856" i="4"/>
  <c r="S855" i="4"/>
  <c r="E855" i="4"/>
  <c r="D855" i="4"/>
  <c r="C855" i="4"/>
  <c r="B855" i="4"/>
  <c r="R855" i="4" s="1"/>
  <c r="A855" i="4"/>
  <c r="E854" i="4"/>
  <c r="D854" i="4"/>
  <c r="C854" i="4"/>
  <c r="B854" i="4"/>
  <c r="A854" i="4"/>
  <c r="E853" i="4"/>
  <c r="D853" i="4"/>
  <c r="C853" i="4"/>
  <c r="B853" i="4"/>
  <c r="A853" i="4"/>
  <c r="R852" i="4"/>
  <c r="S852" i="4" s="1"/>
  <c r="E852" i="4"/>
  <c r="D852" i="4"/>
  <c r="C852" i="4"/>
  <c r="B852" i="4"/>
  <c r="A852" i="4"/>
  <c r="E851" i="4"/>
  <c r="D851" i="4"/>
  <c r="C851" i="4"/>
  <c r="B851" i="4"/>
  <c r="R851" i="4" s="1"/>
  <c r="S851" i="4" s="1"/>
  <c r="A851" i="4"/>
  <c r="R850" i="4"/>
  <c r="S850" i="4" s="1"/>
  <c r="E850" i="4"/>
  <c r="D850" i="4"/>
  <c r="C850" i="4"/>
  <c r="B850" i="4"/>
  <c r="A850" i="4"/>
  <c r="R849" i="4"/>
  <c r="S849" i="4" s="1"/>
  <c r="E849" i="4"/>
  <c r="D849" i="4"/>
  <c r="C849" i="4"/>
  <c r="B849" i="4"/>
  <c r="A849" i="4"/>
  <c r="E848" i="4"/>
  <c r="D848" i="4"/>
  <c r="C848" i="4"/>
  <c r="B848" i="4"/>
  <c r="A848" i="4"/>
  <c r="E847" i="4"/>
  <c r="D847" i="4"/>
  <c r="C847" i="4"/>
  <c r="B847" i="4"/>
  <c r="A847" i="4"/>
  <c r="E846" i="4"/>
  <c r="D846" i="4"/>
  <c r="R846" i="4" s="1"/>
  <c r="S846" i="4" s="1"/>
  <c r="C846" i="4"/>
  <c r="B846" i="4"/>
  <c r="A846" i="4"/>
  <c r="E845" i="4"/>
  <c r="D845" i="4"/>
  <c r="C845" i="4"/>
  <c r="B845" i="4"/>
  <c r="A845" i="4"/>
  <c r="R844" i="4"/>
  <c r="S844" i="4" s="1"/>
  <c r="E844" i="4"/>
  <c r="D844" i="4"/>
  <c r="C844" i="4"/>
  <c r="B844" i="4"/>
  <c r="A844" i="4"/>
  <c r="S843" i="4"/>
  <c r="E843" i="4"/>
  <c r="D843" i="4"/>
  <c r="C843" i="4"/>
  <c r="B843" i="4"/>
  <c r="R843" i="4" s="1"/>
  <c r="A843" i="4"/>
  <c r="R842" i="4"/>
  <c r="S842" i="4" s="1"/>
  <c r="E842" i="4"/>
  <c r="D842" i="4"/>
  <c r="C842" i="4"/>
  <c r="B842" i="4"/>
  <c r="A842" i="4"/>
  <c r="E841" i="4"/>
  <c r="D841" i="4"/>
  <c r="R841" i="4" s="1"/>
  <c r="S841" i="4" s="1"/>
  <c r="C841" i="4"/>
  <c r="B841" i="4"/>
  <c r="A841" i="4"/>
  <c r="E840" i="4"/>
  <c r="D840" i="4"/>
  <c r="C840" i="4"/>
  <c r="B840" i="4"/>
  <c r="R840" i="4" s="1"/>
  <c r="S840" i="4" s="1"/>
  <c r="A840" i="4"/>
  <c r="E839" i="4"/>
  <c r="D839" i="4"/>
  <c r="C839" i="4"/>
  <c r="B839" i="4"/>
  <c r="A839" i="4"/>
  <c r="E838" i="4"/>
  <c r="D838" i="4"/>
  <c r="C838" i="4"/>
  <c r="B838" i="4"/>
  <c r="A838" i="4"/>
  <c r="E837" i="4"/>
  <c r="D837" i="4"/>
  <c r="C837" i="4"/>
  <c r="B837" i="4"/>
  <c r="A837" i="4"/>
  <c r="S836" i="4"/>
  <c r="E836" i="4"/>
  <c r="D836" i="4"/>
  <c r="C836" i="4"/>
  <c r="B836" i="4"/>
  <c r="R836" i="4" s="1"/>
  <c r="A836" i="4"/>
  <c r="E835" i="4"/>
  <c r="D835" i="4"/>
  <c r="C835" i="4"/>
  <c r="B835" i="4"/>
  <c r="A835" i="4"/>
  <c r="E834" i="4"/>
  <c r="D834" i="4"/>
  <c r="C834" i="4"/>
  <c r="B834" i="4"/>
  <c r="A834" i="4"/>
  <c r="E833" i="4"/>
  <c r="D833" i="4"/>
  <c r="C833" i="4"/>
  <c r="B833" i="4"/>
  <c r="A833" i="4"/>
  <c r="E832" i="4"/>
  <c r="D832" i="4"/>
  <c r="C832" i="4"/>
  <c r="B832" i="4"/>
  <c r="R832" i="4" s="1"/>
  <c r="S832" i="4" s="1"/>
  <c r="A832" i="4"/>
  <c r="E831" i="4"/>
  <c r="D831" i="4"/>
  <c r="C831" i="4"/>
  <c r="B831" i="4"/>
  <c r="A831" i="4"/>
  <c r="E830" i="4"/>
  <c r="D830" i="4"/>
  <c r="C830" i="4"/>
  <c r="B830" i="4"/>
  <c r="A830" i="4"/>
  <c r="E829" i="4"/>
  <c r="D829" i="4"/>
  <c r="C829" i="4"/>
  <c r="B829" i="4"/>
  <c r="A829" i="4"/>
  <c r="S828" i="4"/>
  <c r="E828" i="4"/>
  <c r="D828" i="4"/>
  <c r="C828" i="4"/>
  <c r="B828" i="4"/>
  <c r="R828" i="4" s="1"/>
  <c r="A828" i="4"/>
  <c r="E827" i="4"/>
  <c r="D827" i="4"/>
  <c r="C827" i="4"/>
  <c r="B827" i="4"/>
  <c r="A827" i="4"/>
  <c r="E826" i="4"/>
  <c r="D826" i="4"/>
  <c r="C826" i="4"/>
  <c r="B826" i="4"/>
  <c r="A826" i="4"/>
  <c r="E825" i="4"/>
  <c r="D825" i="4"/>
  <c r="C825" i="4"/>
  <c r="B825" i="4"/>
  <c r="A825" i="4"/>
  <c r="E824" i="4"/>
  <c r="D824" i="4"/>
  <c r="C824" i="4"/>
  <c r="B824" i="4"/>
  <c r="R824" i="4" s="1"/>
  <c r="S824" i="4" s="1"/>
  <c r="A824" i="4"/>
  <c r="E823" i="4"/>
  <c r="D823" i="4"/>
  <c r="C823" i="4"/>
  <c r="B823" i="4"/>
  <c r="A823" i="4"/>
  <c r="E822" i="4"/>
  <c r="D822" i="4"/>
  <c r="C822" i="4"/>
  <c r="B822" i="4"/>
  <c r="A822" i="4"/>
  <c r="E821" i="4"/>
  <c r="D821" i="4"/>
  <c r="C821" i="4"/>
  <c r="B821" i="4"/>
  <c r="A821" i="4"/>
  <c r="E820" i="4"/>
  <c r="D820" i="4"/>
  <c r="C820" i="4"/>
  <c r="B820" i="4"/>
  <c r="R820" i="4" s="1"/>
  <c r="S820" i="4" s="1"/>
  <c r="A820" i="4"/>
  <c r="E819" i="4"/>
  <c r="D819" i="4"/>
  <c r="C819" i="4"/>
  <c r="B819" i="4"/>
  <c r="A819" i="4"/>
  <c r="E818" i="4"/>
  <c r="D818" i="4"/>
  <c r="C818" i="4"/>
  <c r="B818" i="4"/>
  <c r="A818" i="4"/>
  <c r="E817" i="4"/>
  <c r="D817" i="4"/>
  <c r="C817" i="4"/>
  <c r="B817" i="4"/>
  <c r="A817" i="4"/>
  <c r="S816" i="4"/>
  <c r="E816" i="4"/>
  <c r="D816" i="4"/>
  <c r="C816" i="4"/>
  <c r="B816" i="4"/>
  <c r="R816" i="4" s="1"/>
  <c r="A816" i="4"/>
  <c r="E815" i="4"/>
  <c r="D815" i="4"/>
  <c r="C815" i="4"/>
  <c r="B815" i="4"/>
  <c r="A815" i="4"/>
  <c r="E814" i="4"/>
  <c r="D814" i="4"/>
  <c r="C814" i="4"/>
  <c r="B814" i="4"/>
  <c r="A814" i="4"/>
  <c r="E813" i="4"/>
  <c r="D813" i="4"/>
  <c r="C813" i="4"/>
  <c r="B813" i="4"/>
  <c r="A813" i="4"/>
  <c r="E812" i="4"/>
  <c r="D812" i="4"/>
  <c r="C812" i="4"/>
  <c r="B812" i="4"/>
  <c r="R812" i="4" s="1"/>
  <c r="S812" i="4" s="1"/>
  <c r="A812" i="4"/>
  <c r="E811" i="4"/>
  <c r="D811" i="4"/>
  <c r="C811" i="4"/>
  <c r="B811" i="4"/>
  <c r="A811" i="4"/>
  <c r="E810" i="4"/>
  <c r="D810" i="4"/>
  <c r="C810" i="4"/>
  <c r="B810" i="4"/>
  <c r="A810" i="4"/>
  <c r="E809" i="4"/>
  <c r="D809" i="4"/>
  <c r="C809" i="4"/>
  <c r="B809" i="4"/>
  <c r="A809" i="4"/>
  <c r="E808" i="4"/>
  <c r="D808" i="4"/>
  <c r="C808" i="4"/>
  <c r="B808" i="4"/>
  <c r="R808" i="4" s="1"/>
  <c r="S808" i="4" s="1"/>
  <c r="A808" i="4"/>
  <c r="E807" i="4"/>
  <c r="D807" i="4"/>
  <c r="C807" i="4"/>
  <c r="B807" i="4"/>
  <c r="A807" i="4"/>
  <c r="E806" i="4"/>
  <c r="D806" i="4"/>
  <c r="C806" i="4"/>
  <c r="B806" i="4"/>
  <c r="A806" i="4"/>
  <c r="E805" i="4"/>
  <c r="D805" i="4"/>
  <c r="C805" i="4"/>
  <c r="B805" i="4"/>
  <c r="A805" i="4"/>
  <c r="S804" i="4"/>
  <c r="E804" i="4"/>
  <c r="D804" i="4"/>
  <c r="C804" i="4"/>
  <c r="B804" i="4"/>
  <c r="R804" i="4" s="1"/>
  <c r="A804" i="4"/>
  <c r="E803" i="4"/>
  <c r="D803" i="4"/>
  <c r="C803" i="4"/>
  <c r="B803" i="4"/>
  <c r="A803" i="4"/>
  <c r="E802" i="4"/>
  <c r="D802" i="4"/>
  <c r="C802" i="4"/>
  <c r="B802" i="4"/>
  <c r="A802" i="4"/>
  <c r="E801" i="4"/>
  <c r="D801" i="4"/>
  <c r="C801" i="4"/>
  <c r="B801" i="4"/>
  <c r="A801" i="4"/>
  <c r="E800" i="4"/>
  <c r="D800" i="4"/>
  <c r="C800" i="4"/>
  <c r="B800" i="4"/>
  <c r="R800" i="4" s="1"/>
  <c r="S800" i="4" s="1"/>
  <c r="A800" i="4"/>
  <c r="E799" i="4"/>
  <c r="D799" i="4"/>
  <c r="C799" i="4"/>
  <c r="B799" i="4"/>
  <c r="A799" i="4"/>
  <c r="S798" i="4"/>
  <c r="E798" i="4"/>
  <c r="D798" i="4"/>
  <c r="C798" i="4"/>
  <c r="B798" i="4"/>
  <c r="R798" i="4" s="1"/>
  <c r="A798" i="4"/>
  <c r="E797" i="4"/>
  <c r="D797" i="4"/>
  <c r="C797" i="4"/>
  <c r="B797" i="4"/>
  <c r="A797" i="4"/>
  <c r="E796" i="4"/>
  <c r="D796" i="4"/>
  <c r="C796" i="4"/>
  <c r="B796" i="4"/>
  <c r="R796" i="4" s="1"/>
  <c r="S796" i="4" s="1"/>
  <c r="A796" i="4"/>
  <c r="E795" i="4"/>
  <c r="D795" i="4"/>
  <c r="C795" i="4"/>
  <c r="B795" i="4"/>
  <c r="A795" i="4"/>
  <c r="S794" i="4"/>
  <c r="E794" i="4"/>
  <c r="D794" i="4"/>
  <c r="C794" i="4"/>
  <c r="B794" i="4"/>
  <c r="R794" i="4" s="1"/>
  <c r="A794" i="4"/>
  <c r="E793" i="4"/>
  <c r="D793" i="4"/>
  <c r="C793" i="4"/>
  <c r="B793" i="4"/>
  <c r="A793" i="4"/>
  <c r="E792" i="4"/>
  <c r="D792" i="4"/>
  <c r="C792" i="4"/>
  <c r="B792" i="4"/>
  <c r="R792" i="4" s="1"/>
  <c r="S792" i="4" s="1"/>
  <c r="A792" i="4"/>
  <c r="E791" i="4"/>
  <c r="D791" i="4"/>
  <c r="C791" i="4"/>
  <c r="B791" i="4"/>
  <c r="A791" i="4"/>
  <c r="S790" i="4"/>
  <c r="E790" i="4"/>
  <c r="D790" i="4"/>
  <c r="C790" i="4"/>
  <c r="B790" i="4"/>
  <c r="R790" i="4" s="1"/>
  <c r="A790" i="4"/>
  <c r="E789" i="4"/>
  <c r="D789" i="4"/>
  <c r="C789" i="4"/>
  <c r="B789" i="4"/>
  <c r="A789" i="4"/>
  <c r="E788" i="4"/>
  <c r="D788" i="4"/>
  <c r="C788" i="4"/>
  <c r="B788" i="4"/>
  <c r="R788" i="4" s="1"/>
  <c r="S788" i="4" s="1"/>
  <c r="A788" i="4"/>
  <c r="E787" i="4"/>
  <c r="D787" i="4"/>
  <c r="C787" i="4"/>
  <c r="B787" i="4"/>
  <c r="A787" i="4"/>
  <c r="S786" i="4"/>
  <c r="E786" i="4"/>
  <c r="D786" i="4"/>
  <c r="C786" i="4"/>
  <c r="B786" i="4"/>
  <c r="R786" i="4" s="1"/>
  <c r="A786" i="4"/>
  <c r="E785" i="4"/>
  <c r="D785" i="4"/>
  <c r="C785" i="4"/>
  <c r="B785" i="4"/>
  <c r="A785" i="4"/>
  <c r="E784" i="4"/>
  <c r="D784" i="4"/>
  <c r="C784" i="4"/>
  <c r="B784" i="4"/>
  <c r="A784" i="4"/>
  <c r="E783" i="4"/>
  <c r="D783" i="4"/>
  <c r="C783" i="4"/>
  <c r="B783" i="4"/>
  <c r="A783" i="4"/>
  <c r="E782" i="4"/>
  <c r="D782" i="4"/>
  <c r="C782" i="4"/>
  <c r="B782" i="4"/>
  <c r="R782" i="4" s="1"/>
  <c r="S782" i="4" s="1"/>
  <c r="A782" i="4"/>
  <c r="R781" i="4"/>
  <c r="S781" i="4" s="1"/>
  <c r="E781" i="4"/>
  <c r="D781" i="4"/>
  <c r="C781" i="4"/>
  <c r="B781" i="4"/>
  <c r="A781" i="4"/>
  <c r="E780" i="4"/>
  <c r="D780" i="4"/>
  <c r="C780" i="4"/>
  <c r="B780" i="4"/>
  <c r="R780" i="4" s="1"/>
  <c r="S780" i="4" s="1"/>
  <c r="A780" i="4"/>
  <c r="E779" i="4"/>
  <c r="D779" i="4"/>
  <c r="C779" i="4"/>
  <c r="B779" i="4"/>
  <c r="A779" i="4"/>
  <c r="E778" i="4"/>
  <c r="D778" i="4"/>
  <c r="C778" i="4"/>
  <c r="B778" i="4"/>
  <c r="R778" i="4" s="1"/>
  <c r="S778" i="4" s="1"/>
  <c r="A778" i="4"/>
  <c r="S777" i="4"/>
  <c r="R777" i="4"/>
  <c r="E777" i="4"/>
  <c r="D777" i="4"/>
  <c r="C777" i="4"/>
  <c r="B777" i="4"/>
  <c r="A777" i="4"/>
  <c r="E776" i="4"/>
  <c r="D776" i="4"/>
  <c r="C776" i="4"/>
  <c r="B776" i="4"/>
  <c r="A776" i="4"/>
  <c r="E775" i="4"/>
  <c r="D775" i="4"/>
  <c r="C775" i="4"/>
  <c r="B775" i="4"/>
  <c r="A775" i="4"/>
  <c r="E774" i="4"/>
  <c r="D774" i="4"/>
  <c r="C774" i="4"/>
  <c r="B774" i="4"/>
  <c r="R774" i="4" s="1"/>
  <c r="S774" i="4" s="1"/>
  <c r="A774" i="4"/>
  <c r="R773" i="4"/>
  <c r="S773" i="4" s="1"/>
  <c r="E773" i="4"/>
  <c r="D773" i="4"/>
  <c r="C773" i="4"/>
  <c r="B773" i="4"/>
  <c r="A773" i="4"/>
  <c r="E772" i="4"/>
  <c r="D772" i="4"/>
  <c r="C772" i="4"/>
  <c r="B772" i="4"/>
  <c r="R772" i="4" s="1"/>
  <c r="S772" i="4" s="1"/>
  <c r="A772" i="4"/>
  <c r="E771" i="4"/>
  <c r="D771" i="4"/>
  <c r="C771" i="4"/>
  <c r="B771" i="4"/>
  <c r="A771" i="4"/>
  <c r="E770" i="4"/>
  <c r="D770" i="4"/>
  <c r="C770" i="4"/>
  <c r="B770" i="4"/>
  <c r="A770" i="4"/>
  <c r="R769" i="4"/>
  <c r="S769" i="4" s="1"/>
  <c r="E769" i="4"/>
  <c r="D769" i="4"/>
  <c r="C769" i="4"/>
  <c r="B769" i="4"/>
  <c r="A769" i="4"/>
  <c r="E768" i="4"/>
  <c r="D768" i="4"/>
  <c r="C768" i="4"/>
  <c r="B768" i="4"/>
  <c r="A768" i="4"/>
  <c r="E767" i="4"/>
  <c r="D767" i="4"/>
  <c r="C767" i="4"/>
  <c r="B767" i="4"/>
  <c r="A767" i="4"/>
  <c r="R766" i="4"/>
  <c r="S766" i="4" s="1"/>
  <c r="E766" i="4"/>
  <c r="D766" i="4"/>
  <c r="C766" i="4"/>
  <c r="B766" i="4"/>
  <c r="A766" i="4"/>
  <c r="E765" i="4"/>
  <c r="D765" i="4"/>
  <c r="R765" i="4" s="1"/>
  <c r="S765" i="4" s="1"/>
  <c r="C765" i="4"/>
  <c r="B765" i="4"/>
  <c r="A765" i="4"/>
  <c r="E764" i="4"/>
  <c r="D764" i="4"/>
  <c r="C764" i="4"/>
  <c r="B764" i="4"/>
  <c r="A764" i="4"/>
  <c r="E763" i="4"/>
  <c r="D763" i="4"/>
  <c r="C763" i="4"/>
  <c r="B763" i="4"/>
  <c r="A763" i="4"/>
  <c r="R762" i="4"/>
  <c r="S762" i="4" s="1"/>
  <c r="E762" i="4"/>
  <c r="D762" i="4"/>
  <c r="C762" i="4"/>
  <c r="B762" i="4"/>
  <c r="A762" i="4"/>
  <c r="E761" i="4"/>
  <c r="D761" i="4"/>
  <c r="R761" i="4" s="1"/>
  <c r="S761" i="4" s="1"/>
  <c r="C761" i="4"/>
  <c r="B761" i="4"/>
  <c r="A761" i="4"/>
  <c r="R760" i="4"/>
  <c r="S760" i="4" s="1"/>
  <c r="E760" i="4"/>
  <c r="D760" i="4"/>
  <c r="C760" i="4"/>
  <c r="B760" i="4"/>
  <c r="A760" i="4"/>
  <c r="E759" i="4"/>
  <c r="D759" i="4"/>
  <c r="C759" i="4"/>
  <c r="B759" i="4"/>
  <c r="A759" i="4"/>
  <c r="E758" i="4"/>
  <c r="D758" i="4"/>
  <c r="C758" i="4"/>
  <c r="B758" i="4"/>
  <c r="R758" i="4" s="1"/>
  <c r="S758" i="4" s="1"/>
  <c r="A758" i="4"/>
  <c r="R757" i="4"/>
  <c r="S757" i="4" s="1"/>
  <c r="E757" i="4"/>
  <c r="D757" i="4"/>
  <c r="C757" i="4"/>
  <c r="B757" i="4"/>
  <c r="A757" i="4"/>
  <c r="E756" i="4"/>
  <c r="D756" i="4"/>
  <c r="C756" i="4"/>
  <c r="B756" i="4"/>
  <c r="R756" i="4" s="1"/>
  <c r="S756" i="4" s="1"/>
  <c r="A756" i="4"/>
  <c r="E755" i="4"/>
  <c r="D755" i="4"/>
  <c r="C755" i="4"/>
  <c r="B755" i="4"/>
  <c r="A755" i="4"/>
  <c r="R754" i="4"/>
  <c r="S754" i="4" s="1"/>
  <c r="E754" i="4"/>
  <c r="D754" i="4"/>
  <c r="C754" i="4"/>
  <c r="B754" i="4"/>
  <c r="A754" i="4"/>
  <c r="E753" i="4"/>
  <c r="D753" i="4"/>
  <c r="R753" i="4" s="1"/>
  <c r="S753" i="4" s="1"/>
  <c r="C753" i="4"/>
  <c r="B753" i="4"/>
  <c r="A753" i="4"/>
  <c r="R752" i="4"/>
  <c r="S752" i="4" s="1"/>
  <c r="E752" i="4"/>
  <c r="D752" i="4"/>
  <c r="C752" i="4"/>
  <c r="B752" i="4"/>
  <c r="A752" i="4"/>
  <c r="E751" i="4"/>
  <c r="D751" i="4"/>
  <c r="C751" i="4"/>
  <c r="B751" i="4"/>
  <c r="A751" i="4"/>
  <c r="E750" i="4"/>
  <c r="D750" i="4"/>
  <c r="C750" i="4"/>
  <c r="B750" i="4"/>
  <c r="A750" i="4"/>
  <c r="E749" i="4"/>
  <c r="D749" i="4"/>
  <c r="R749" i="4" s="1"/>
  <c r="S749" i="4" s="1"/>
  <c r="C749" i="4"/>
  <c r="B749" i="4"/>
  <c r="A749" i="4"/>
  <c r="E748" i="4"/>
  <c r="D748" i="4"/>
  <c r="C748" i="4"/>
  <c r="B748" i="4"/>
  <c r="A748" i="4"/>
  <c r="E747" i="4"/>
  <c r="D747" i="4"/>
  <c r="C747" i="4"/>
  <c r="B747" i="4"/>
  <c r="A747" i="4"/>
  <c r="S746" i="4"/>
  <c r="R746" i="4"/>
  <c r="E746" i="4"/>
  <c r="D746" i="4"/>
  <c r="C746" i="4"/>
  <c r="B746" i="4"/>
  <c r="A746" i="4"/>
  <c r="R745" i="4"/>
  <c r="S745" i="4" s="1"/>
  <c r="E745" i="4"/>
  <c r="D745" i="4"/>
  <c r="C745" i="4"/>
  <c r="B745" i="4"/>
  <c r="A745" i="4"/>
  <c r="E744" i="4"/>
  <c r="D744" i="4"/>
  <c r="C744" i="4"/>
  <c r="B744" i="4"/>
  <c r="A744" i="4"/>
  <c r="E743" i="4"/>
  <c r="D743" i="4"/>
  <c r="C743" i="4"/>
  <c r="B743" i="4"/>
  <c r="A743" i="4"/>
  <c r="R742" i="4"/>
  <c r="S742" i="4" s="1"/>
  <c r="E742" i="4"/>
  <c r="D742" i="4"/>
  <c r="C742" i="4"/>
  <c r="B742" i="4"/>
  <c r="A742" i="4"/>
  <c r="E741" i="4"/>
  <c r="D741" i="4"/>
  <c r="C741" i="4"/>
  <c r="B741" i="4"/>
  <c r="A741" i="4"/>
  <c r="R740" i="4"/>
  <c r="S740" i="4" s="1"/>
  <c r="E740" i="4"/>
  <c r="D740" i="4"/>
  <c r="C740" i="4"/>
  <c r="B740" i="4"/>
  <c r="A740" i="4"/>
  <c r="E739" i="4"/>
  <c r="D739" i="4"/>
  <c r="C739" i="4"/>
  <c r="B739" i="4"/>
  <c r="A739" i="4"/>
  <c r="E738" i="4"/>
  <c r="D738" i="4"/>
  <c r="C738" i="4"/>
  <c r="B738" i="4"/>
  <c r="A738" i="4"/>
  <c r="R737" i="4"/>
  <c r="S737" i="4" s="1"/>
  <c r="E737" i="4"/>
  <c r="D737" i="4"/>
  <c r="C737" i="4"/>
  <c r="B737" i="4"/>
  <c r="A737" i="4"/>
  <c r="E736" i="4"/>
  <c r="D736" i="4"/>
  <c r="C736" i="4"/>
  <c r="B736" i="4"/>
  <c r="A736" i="4"/>
  <c r="E735" i="4"/>
  <c r="D735" i="4"/>
  <c r="C735" i="4"/>
  <c r="B735" i="4"/>
  <c r="A735" i="4"/>
  <c r="S734" i="4"/>
  <c r="R734" i="4"/>
  <c r="E734" i="4"/>
  <c r="D734" i="4"/>
  <c r="C734" i="4"/>
  <c r="B734" i="4"/>
  <c r="A734" i="4"/>
  <c r="E733" i="4"/>
  <c r="D733" i="4"/>
  <c r="R733" i="4" s="1"/>
  <c r="S733" i="4" s="1"/>
  <c r="C733" i="4"/>
  <c r="B733" i="4"/>
  <c r="A733" i="4"/>
  <c r="E732" i="4"/>
  <c r="D732" i="4"/>
  <c r="C732" i="4"/>
  <c r="B732" i="4"/>
  <c r="A732" i="4"/>
  <c r="E731" i="4"/>
  <c r="D731" i="4"/>
  <c r="C731" i="4"/>
  <c r="B731" i="4"/>
  <c r="A731" i="4"/>
  <c r="R730" i="4"/>
  <c r="S730" i="4" s="1"/>
  <c r="E730" i="4"/>
  <c r="D730" i="4"/>
  <c r="C730" i="4"/>
  <c r="B730" i="4"/>
  <c r="A730" i="4"/>
  <c r="E729" i="4"/>
  <c r="D729" i="4"/>
  <c r="R729" i="4" s="1"/>
  <c r="S729" i="4" s="1"/>
  <c r="C729" i="4"/>
  <c r="B729" i="4"/>
  <c r="A729" i="4"/>
  <c r="R728" i="4"/>
  <c r="S728" i="4" s="1"/>
  <c r="E728" i="4"/>
  <c r="D728" i="4"/>
  <c r="C728" i="4"/>
  <c r="B728" i="4"/>
  <c r="A728" i="4"/>
  <c r="E727" i="4"/>
  <c r="D727" i="4"/>
  <c r="C727" i="4"/>
  <c r="B727" i="4"/>
  <c r="A727" i="4"/>
  <c r="E726" i="4"/>
  <c r="D726" i="4"/>
  <c r="C726" i="4"/>
  <c r="B726" i="4"/>
  <c r="R726" i="4" s="1"/>
  <c r="S726" i="4" s="1"/>
  <c r="A726" i="4"/>
  <c r="R725" i="4"/>
  <c r="S725" i="4" s="1"/>
  <c r="E725" i="4"/>
  <c r="D725" i="4"/>
  <c r="C725" i="4"/>
  <c r="B725" i="4"/>
  <c r="A725" i="4"/>
  <c r="S724" i="4"/>
  <c r="E724" i="4"/>
  <c r="D724" i="4"/>
  <c r="C724" i="4"/>
  <c r="B724" i="4"/>
  <c r="R724" i="4" s="1"/>
  <c r="A724" i="4"/>
  <c r="E723" i="4"/>
  <c r="D723" i="4"/>
  <c r="C723" i="4"/>
  <c r="B723" i="4"/>
  <c r="A723" i="4"/>
  <c r="R722" i="4"/>
  <c r="S722" i="4" s="1"/>
  <c r="E722" i="4"/>
  <c r="D722" i="4"/>
  <c r="C722" i="4"/>
  <c r="B722" i="4"/>
  <c r="A722" i="4"/>
  <c r="E721" i="4"/>
  <c r="D721" i="4"/>
  <c r="R721" i="4" s="1"/>
  <c r="S721" i="4" s="1"/>
  <c r="C721" i="4"/>
  <c r="B721" i="4"/>
  <c r="A721" i="4"/>
  <c r="R720" i="4"/>
  <c r="S720" i="4" s="1"/>
  <c r="E720" i="4"/>
  <c r="D720" i="4"/>
  <c r="C720" i="4"/>
  <c r="B720" i="4"/>
  <c r="A720" i="4"/>
  <c r="E719" i="4"/>
  <c r="D719" i="4"/>
  <c r="C719" i="4"/>
  <c r="B719" i="4"/>
  <c r="A719" i="4"/>
  <c r="E718" i="4"/>
  <c r="D718" i="4"/>
  <c r="C718" i="4"/>
  <c r="B718" i="4"/>
  <c r="A718" i="4"/>
  <c r="E717" i="4"/>
  <c r="D717" i="4"/>
  <c r="R717" i="4" s="1"/>
  <c r="S717" i="4" s="1"/>
  <c r="C717" i="4"/>
  <c r="B717" i="4"/>
  <c r="A717" i="4"/>
  <c r="E716" i="4"/>
  <c r="D716" i="4"/>
  <c r="C716" i="4"/>
  <c r="B716" i="4"/>
  <c r="A716" i="4"/>
  <c r="E715" i="4"/>
  <c r="D715" i="4"/>
  <c r="C715" i="4"/>
  <c r="B715" i="4"/>
  <c r="A715" i="4"/>
  <c r="S714" i="4"/>
  <c r="R714" i="4"/>
  <c r="E714" i="4"/>
  <c r="D714" i="4"/>
  <c r="C714" i="4"/>
  <c r="B714" i="4"/>
  <c r="A714" i="4"/>
  <c r="R713" i="4"/>
  <c r="S713" i="4" s="1"/>
  <c r="E713" i="4"/>
  <c r="D713" i="4"/>
  <c r="C713" i="4"/>
  <c r="B713" i="4"/>
  <c r="A713" i="4"/>
  <c r="E712" i="4"/>
  <c r="D712" i="4"/>
  <c r="C712" i="4"/>
  <c r="B712" i="4"/>
  <c r="A712" i="4"/>
  <c r="E711" i="4"/>
  <c r="D711" i="4"/>
  <c r="C711" i="4"/>
  <c r="B711" i="4"/>
  <c r="A711" i="4"/>
  <c r="R710" i="4"/>
  <c r="S710" i="4" s="1"/>
  <c r="E710" i="4"/>
  <c r="D710" i="4"/>
  <c r="C710" i="4"/>
  <c r="B710" i="4"/>
  <c r="A710" i="4"/>
  <c r="E709" i="4"/>
  <c r="D709" i="4"/>
  <c r="C709" i="4"/>
  <c r="B709" i="4"/>
  <c r="A709" i="4"/>
  <c r="R708" i="4"/>
  <c r="S708" i="4" s="1"/>
  <c r="E708" i="4"/>
  <c r="D708" i="4"/>
  <c r="C708" i="4"/>
  <c r="B708" i="4"/>
  <c r="A708" i="4"/>
  <c r="E707" i="4"/>
  <c r="D707" i="4"/>
  <c r="C707" i="4"/>
  <c r="B707" i="4"/>
  <c r="A707" i="4"/>
  <c r="E706" i="4"/>
  <c r="D706" i="4"/>
  <c r="C706" i="4"/>
  <c r="B706" i="4"/>
  <c r="A706" i="4"/>
  <c r="R705" i="4"/>
  <c r="S705" i="4" s="1"/>
  <c r="E705" i="4"/>
  <c r="D705" i="4"/>
  <c r="C705" i="4"/>
  <c r="B705" i="4"/>
  <c r="A705" i="4"/>
  <c r="E704" i="4"/>
  <c r="D704" i="4"/>
  <c r="C704" i="4"/>
  <c r="B704" i="4"/>
  <c r="A704" i="4"/>
  <c r="E703" i="4"/>
  <c r="D703" i="4"/>
  <c r="C703" i="4"/>
  <c r="B703" i="4"/>
  <c r="A703" i="4"/>
  <c r="S702" i="4"/>
  <c r="R702" i="4"/>
  <c r="E702" i="4"/>
  <c r="D702" i="4"/>
  <c r="C702" i="4"/>
  <c r="B702" i="4"/>
  <c r="A702" i="4"/>
  <c r="E701" i="4"/>
  <c r="D701" i="4"/>
  <c r="R701" i="4" s="1"/>
  <c r="S701" i="4" s="1"/>
  <c r="C701" i="4"/>
  <c r="B701" i="4"/>
  <c r="A701" i="4"/>
  <c r="N700" i="4"/>
  <c r="E700" i="4"/>
  <c r="D700" i="4"/>
  <c r="C700" i="4"/>
  <c r="B700" i="4"/>
  <c r="A700" i="4"/>
  <c r="R699" i="4"/>
  <c r="S699" i="4" s="1"/>
  <c r="N699" i="4"/>
  <c r="E699" i="4"/>
  <c r="D699" i="4"/>
  <c r="C699" i="4"/>
  <c r="B699" i="4"/>
  <c r="A699" i="4"/>
  <c r="S698" i="4"/>
  <c r="R698" i="4"/>
  <c r="N698" i="4"/>
  <c r="E698" i="4"/>
  <c r="D698" i="4"/>
  <c r="C698" i="4"/>
  <c r="B698" i="4"/>
  <c r="A698" i="4"/>
  <c r="N697" i="4"/>
  <c r="E697" i="4"/>
  <c r="D697" i="4"/>
  <c r="R697" i="4" s="1"/>
  <c r="S697" i="4" s="1"/>
  <c r="C697" i="4"/>
  <c r="B697" i="4"/>
  <c r="A697" i="4"/>
  <c r="N696" i="4"/>
  <c r="E696" i="4"/>
  <c r="D696" i="4"/>
  <c r="C696" i="4"/>
  <c r="B696" i="4"/>
  <c r="A696" i="4"/>
  <c r="R695" i="4"/>
  <c r="S695" i="4" s="1"/>
  <c r="N695" i="4"/>
  <c r="E695" i="4"/>
  <c r="D695" i="4"/>
  <c r="C695" i="4"/>
  <c r="B695" i="4"/>
  <c r="A695" i="4"/>
  <c r="N694" i="4"/>
  <c r="E694" i="4"/>
  <c r="D694" i="4"/>
  <c r="C694" i="4"/>
  <c r="B694" i="4"/>
  <c r="A694" i="4"/>
  <c r="N693" i="4"/>
  <c r="E693" i="4"/>
  <c r="D693" i="4"/>
  <c r="C693" i="4"/>
  <c r="B693" i="4"/>
  <c r="R693" i="4" s="1"/>
  <c r="S693" i="4" s="1"/>
  <c r="A693" i="4"/>
  <c r="N692" i="4"/>
  <c r="E692" i="4"/>
  <c r="D692" i="4"/>
  <c r="R692" i="4" s="1"/>
  <c r="S692" i="4" s="1"/>
  <c r="C692" i="4"/>
  <c r="B692" i="4"/>
  <c r="A692" i="4"/>
  <c r="N691" i="4"/>
  <c r="E691" i="4"/>
  <c r="D691" i="4"/>
  <c r="C691" i="4"/>
  <c r="B691" i="4"/>
  <c r="A691" i="4"/>
  <c r="R690" i="4"/>
  <c r="S690" i="4" s="1"/>
  <c r="N690" i="4"/>
  <c r="E690" i="4"/>
  <c r="D690" i="4"/>
  <c r="C690" i="4"/>
  <c r="B690" i="4"/>
  <c r="A690" i="4"/>
  <c r="N689" i="4"/>
  <c r="E689" i="4"/>
  <c r="D689" i="4"/>
  <c r="R689" i="4" s="1"/>
  <c r="S689" i="4" s="1"/>
  <c r="C689" i="4"/>
  <c r="B689" i="4"/>
  <c r="A689" i="4"/>
  <c r="N688" i="4"/>
  <c r="E688" i="4"/>
  <c r="D688" i="4"/>
  <c r="C688" i="4"/>
  <c r="B688" i="4"/>
  <c r="A688" i="4"/>
  <c r="R687" i="4"/>
  <c r="S687" i="4" s="1"/>
  <c r="N687" i="4"/>
  <c r="E687" i="4"/>
  <c r="D687" i="4"/>
  <c r="C687" i="4"/>
  <c r="B687" i="4"/>
  <c r="A687" i="4"/>
  <c r="N686" i="4"/>
  <c r="E686" i="4"/>
  <c r="D686" i="4"/>
  <c r="C686" i="4"/>
  <c r="B686" i="4"/>
  <c r="A686" i="4"/>
  <c r="N685" i="4"/>
  <c r="E685" i="4"/>
  <c r="D685" i="4"/>
  <c r="C685" i="4"/>
  <c r="B685" i="4"/>
  <c r="R685" i="4" s="1"/>
  <c r="S685" i="4" s="1"/>
  <c r="A685" i="4"/>
  <c r="N684" i="4"/>
  <c r="E684" i="4"/>
  <c r="D684" i="4"/>
  <c r="R684" i="4" s="1"/>
  <c r="S684" i="4" s="1"/>
  <c r="C684" i="4"/>
  <c r="B684" i="4"/>
  <c r="A684" i="4"/>
  <c r="N683" i="4"/>
  <c r="E683" i="4"/>
  <c r="D683" i="4"/>
  <c r="C683" i="4"/>
  <c r="B683" i="4"/>
  <c r="A683" i="4"/>
  <c r="R682" i="4"/>
  <c r="S682" i="4" s="1"/>
  <c r="N682" i="4"/>
  <c r="E682" i="4"/>
  <c r="D682" i="4"/>
  <c r="C682" i="4"/>
  <c r="B682" i="4"/>
  <c r="A682" i="4"/>
  <c r="N681" i="4"/>
  <c r="E681" i="4"/>
  <c r="D681" i="4"/>
  <c r="R681" i="4" s="1"/>
  <c r="S681" i="4" s="1"/>
  <c r="C681" i="4"/>
  <c r="B681" i="4"/>
  <c r="A681" i="4"/>
  <c r="N680" i="4"/>
  <c r="E680" i="4"/>
  <c r="D680" i="4"/>
  <c r="C680" i="4"/>
  <c r="B680" i="4"/>
  <c r="A680" i="4"/>
  <c r="R679" i="4"/>
  <c r="S679" i="4" s="1"/>
  <c r="N679" i="4"/>
  <c r="E679" i="4"/>
  <c r="D679" i="4"/>
  <c r="C679" i="4"/>
  <c r="B679" i="4"/>
  <c r="A679" i="4"/>
  <c r="N678" i="4"/>
  <c r="E678" i="4"/>
  <c r="D678" i="4"/>
  <c r="C678" i="4"/>
  <c r="B678" i="4"/>
  <c r="A678" i="4"/>
  <c r="N677" i="4"/>
  <c r="E677" i="4"/>
  <c r="D677" i="4"/>
  <c r="C677" i="4"/>
  <c r="B677" i="4"/>
  <c r="R677" i="4" s="1"/>
  <c r="S677" i="4" s="1"/>
  <c r="A677" i="4"/>
  <c r="N676" i="4"/>
  <c r="E676" i="4"/>
  <c r="D676" i="4"/>
  <c r="R676" i="4" s="1"/>
  <c r="S676" i="4" s="1"/>
  <c r="C676" i="4"/>
  <c r="B676" i="4"/>
  <c r="A676" i="4"/>
  <c r="N675" i="4"/>
  <c r="E675" i="4"/>
  <c r="D675" i="4"/>
  <c r="C675" i="4"/>
  <c r="B675" i="4"/>
  <c r="A675" i="4"/>
  <c r="R674" i="4"/>
  <c r="S674" i="4" s="1"/>
  <c r="N674" i="4"/>
  <c r="E674" i="4"/>
  <c r="D674" i="4"/>
  <c r="C674" i="4"/>
  <c r="B674" i="4"/>
  <c r="A674" i="4"/>
  <c r="N673" i="4"/>
  <c r="E673" i="4"/>
  <c r="D673" i="4"/>
  <c r="R673" i="4" s="1"/>
  <c r="S673" i="4" s="1"/>
  <c r="C673" i="4"/>
  <c r="B673" i="4"/>
  <c r="A673" i="4"/>
  <c r="N672" i="4"/>
  <c r="E672" i="4"/>
  <c r="D672" i="4"/>
  <c r="C672" i="4"/>
  <c r="B672" i="4"/>
  <c r="A672" i="4"/>
  <c r="R671" i="4"/>
  <c r="S671" i="4" s="1"/>
  <c r="N671" i="4"/>
  <c r="E671" i="4"/>
  <c r="D671" i="4"/>
  <c r="C671" i="4"/>
  <c r="B671" i="4"/>
  <c r="A671" i="4"/>
  <c r="N670" i="4"/>
  <c r="E670" i="4"/>
  <c r="D670" i="4"/>
  <c r="C670" i="4"/>
  <c r="B670" i="4"/>
  <c r="A670" i="4"/>
  <c r="N669" i="4"/>
  <c r="E669" i="4"/>
  <c r="D669" i="4"/>
  <c r="C669" i="4"/>
  <c r="B669" i="4"/>
  <c r="R669" i="4" s="1"/>
  <c r="S669" i="4" s="1"/>
  <c r="A669" i="4"/>
  <c r="N668" i="4"/>
  <c r="E668" i="4"/>
  <c r="D668" i="4"/>
  <c r="R668" i="4" s="1"/>
  <c r="S668" i="4" s="1"/>
  <c r="C668" i="4"/>
  <c r="B668" i="4"/>
  <c r="A668" i="4"/>
  <c r="N667" i="4"/>
  <c r="E667" i="4"/>
  <c r="D667" i="4"/>
  <c r="C667" i="4"/>
  <c r="B667" i="4"/>
  <c r="A667" i="4"/>
  <c r="R666" i="4"/>
  <c r="S666" i="4" s="1"/>
  <c r="N666" i="4"/>
  <c r="E666" i="4"/>
  <c r="D666" i="4"/>
  <c r="C666" i="4"/>
  <c r="B666" i="4"/>
  <c r="A666" i="4"/>
  <c r="N665" i="4"/>
  <c r="E665" i="4"/>
  <c r="D665" i="4"/>
  <c r="R665" i="4" s="1"/>
  <c r="S665" i="4" s="1"/>
  <c r="C665" i="4"/>
  <c r="B665" i="4"/>
  <c r="A665" i="4"/>
  <c r="N664" i="4"/>
  <c r="E664" i="4"/>
  <c r="D664" i="4"/>
  <c r="C664" i="4"/>
  <c r="B664" i="4"/>
  <c r="A664" i="4"/>
  <c r="R663" i="4"/>
  <c r="S663" i="4" s="1"/>
  <c r="N663" i="4"/>
  <c r="E663" i="4"/>
  <c r="D663" i="4"/>
  <c r="C663" i="4"/>
  <c r="B663" i="4"/>
  <c r="A663" i="4"/>
  <c r="N662" i="4"/>
  <c r="E662" i="4"/>
  <c r="D662" i="4"/>
  <c r="C662" i="4"/>
  <c r="B662" i="4"/>
  <c r="A662" i="4"/>
  <c r="N661" i="4"/>
  <c r="E661" i="4"/>
  <c r="D661" i="4"/>
  <c r="C661" i="4"/>
  <c r="B661" i="4"/>
  <c r="R661" i="4" s="1"/>
  <c r="S661" i="4" s="1"/>
  <c r="A661" i="4"/>
  <c r="N660" i="4"/>
  <c r="E660" i="4"/>
  <c r="D660" i="4"/>
  <c r="C660" i="4"/>
  <c r="B660" i="4"/>
  <c r="R660" i="4" s="1"/>
  <c r="S660" i="4" s="1"/>
  <c r="A660" i="4"/>
  <c r="N659" i="4"/>
  <c r="E659" i="4"/>
  <c r="D659" i="4"/>
  <c r="C659" i="4"/>
  <c r="B659" i="4"/>
  <c r="A659" i="4"/>
  <c r="R658" i="4"/>
  <c r="S658" i="4" s="1"/>
  <c r="N658" i="4"/>
  <c r="E658" i="4"/>
  <c r="D658" i="4"/>
  <c r="C658" i="4"/>
  <c r="B658" i="4"/>
  <c r="A658" i="4"/>
  <c r="N657" i="4"/>
  <c r="E657" i="4"/>
  <c r="D657" i="4"/>
  <c r="R657" i="4" s="1"/>
  <c r="S657" i="4" s="1"/>
  <c r="C657" i="4"/>
  <c r="B657" i="4"/>
  <c r="A657" i="4"/>
  <c r="N656" i="4"/>
  <c r="E656" i="4"/>
  <c r="D656" i="4"/>
  <c r="C656" i="4"/>
  <c r="B656" i="4"/>
  <c r="A656" i="4"/>
  <c r="R655" i="4"/>
  <c r="S655" i="4" s="1"/>
  <c r="N655" i="4"/>
  <c r="E655" i="4"/>
  <c r="D655" i="4"/>
  <c r="C655" i="4"/>
  <c r="B655" i="4"/>
  <c r="A655" i="4"/>
  <c r="N654" i="4"/>
  <c r="E654" i="4"/>
  <c r="D654" i="4"/>
  <c r="C654" i="4"/>
  <c r="B654" i="4"/>
  <c r="A654" i="4"/>
  <c r="N653" i="4"/>
  <c r="E653" i="4"/>
  <c r="D653" i="4"/>
  <c r="C653" i="4"/>
  <c r="B653" i="4"/>
  <c r="R653" i="4" s="1"/>
  <c r="S653" i="4" s="1"/>
  <c r="A653" i="4"/>
  <c r="N652" i="4"/>
  <c r="E652" i="4"/>
  <c r="D652" i="4"/>
  <c r="C652" i="4"/>
  <c r="B652" i="4"/>
  <c r="R652" i="4" s="1"/>
  <c r="S652" i="4" s="1"/>
  <c r="A652" i="4"/>
  <c r="N651" i="4"/>
  <c r="E651" i="4"/>
  <c r="D651" i="4"/>
  <c r="C651" i="4"/>
  <c r="B651" i="4"/>
  <c r="A651" i="4"/>
  <c r="R650" i="4"/>
  <c r="S650" i="4" s="1"/>
  <c r="N650" i="4"/>
  <c r="E650" i="4"/>
  <c r="D650" i="4"/>
  <c r="C650" i="4"/>
  <c r="B650" i="4"/>
  <c r="A650" i="4"/>
  <c r="N649" i="4"/>
  <c r="E649" i="4"/>
  <c r="D649" i="4"/>
  <c r="R649" i="4" s="1"/>
  <c r="S649" i="4" s="1"/>
  <c r="C649" i="4"/>
  <c r="B649" i="4"/>
  <c r="A649" i="4"/>
  <c r="N648" i="4"/>
  <c r="E648" i="4"/>
  <c r="D648" i="4"/>
  <c r="C648" i="4"/>
  <c r="B648" i="4"/>
  <c r="A648" i="4"/>
  <c r="R647" i="4"/>
  <c r="S647" i="4" s="1"/>
  <c r="N647" i="4"/>
  <c r="E647" i="4"/>
  <c r="D647" i="4"/>
  <c r="C647" i="4"/>
  <c r="B647" i="4"/>
  <c r="A647" i="4"/>
  <c r="N646" i="4"/>
  <c r="E646" i="4"/>
  <c r="D646" i="4"/>
  <c r="C646" i="4"/>
  <c r="B646" i="4"/>
  <c r="R646" i="4" s="1"/>
  <c r="S646" i="4" s="1"/>
  <c r="A646" i="4"/>
  <c r="N645" i="4"/>
  <c r="E645" i="4"/>
  <c r="D645" i="4"/>
  <c r="C645" i="4"/>
  <c r="B645" i="4"/>
  <c r="R645" i="4" s="1"/>
  <c r="S645" i="4" s="1"/>
  <c r="A645" i="4"/>
  <c r="N644" i="4"/>
  <c r="E644" i="4"/>
  <c r="D644" i="4"/>
  <c r="C644" i="4"/>
  <c r="B644" i="4"/>
  <c r="R644" i="4" s="1"/>
  <c r="S644" i="4" s="1"/>
  <c r="A644" i="4"/>
  <c r="N643" i="4"/>
  <c r="E643" i="4"/>
  <c r="D643" i="4"/>
  <c r="C643" i="4"/>
  <c r="B643" i="4"/>
  <c r="A643" i="4"/>
  <c r="R642" i="4"/>
  <c r="S642" i="4" s="1"/>
  <c r="N642" i="4"/>
  <c r="E642" i="4"/>
  <c r="D642" i="4"/>
  <c r="C642" i="4"/>
  <c r="B642" i="4"/>
  <c r="A642" i="4"/>
  <c r="S641" i="4"/>
  <c r="N641" i="4"/>
  <c r="E641" i="4"/>
  <c r="D641" i="4"/>
  <c r="R641" i="4" s="1"/>
  <c r="C641" i="4"/>
  <c r="B641" i="4"/>
  <c r="A641" i="4"/>
  <c r="N640" i="4"/>
  <c r="E640" i="4"/>
  <c r="D640" i="4"/>
  <c r="C640" i="4"/>
  <c r="B640" i="4"/>
  <c r="A640" i="4"/>
  <c r="R639" i="4"/>
  <c r="S639" i="4" s="1"/>
  <c r="N639" i="4"/>
  <c r="E639" i="4"/>
  <c r="D639" i="4"/>
  <c r="C639" i="4"/>
  <c r="B639" i="4"/>
  <c r="A639" i="4"/>
  <c r="N638" i="4"/>
  <c r="E638" i="4"/>
  <c r="D638" i="4"/>
  <c r="C638" i="4"/>
  <c r="B638" i="4"/>
  <c r="R638" i="4" s="1"/>
  <c r="S638" i="4" s="1"/>
  <c r="A638" i="4"/>
  <c r="N637" i="4"/>
  <c r="E637" i="4"/>
  <c r="D637" i="4"/>
  <c r="C637" i="4"/>
  <c r="B637" i="4"/>
  <c r="R637" i="4" s="1"/>
  <c r="S637" i="4" s="1"/>
  <c r="A637" i="4"/>
  <c r="N636" i="4"/>
  <c r="E636" i="4"/>
  <c r="D636" i="4"/>
  <c r="C636" i="4"/>
  <c r="B636" i="4"/>
  <c r="R636" i="4" s="1"/>
  <c r="S636" i="4" s="1"/>
  <c r="A636" i="4"/>
  <c r="N635" i="4"/>
  <c r="E635" i="4"/>
  <c r="D635" i="4"/>
  <c r="C635" i="4"/>
  <c r="B635" i="4"/>
  <c r="A635" i="4"/>
  <c r="R634" i="4"/>
  <c r="S634" i="4" s="1"/>
  <c r="N634" i="4"/>
  <c r="E634" i="4"/>
  <c r="D634" i="4"/>
  <c r="C634" i="4"/>
  <c r="B634" i="4"/>
  <c r="A634" i="4"/>
  <c r="S633" i="4"/>
  <c r="N633" i="4"/>
  <c r="E633" i="4"/>
  <c r="D633" i="4"/>
  <c r="R633" i="4" s="1"/>
  <c r="C633" i="4"/>
  <c r="B633" i="4"/>
  <c r="A633" i="4"/>
  <c r="N632" i="4"/>
  <c r="E632" i="4"/>
  <c r="D632" i="4"/>
  <c r="C632" i="4"/>
  <c r="B632" i="4"/>
  <c r="A632" i="4"/>
  <c r="R631" i="4"/>
  <c r="S631" i="4" s="1"/>
  <c r="N631" i="4"/>
  <c r="E631" i="4"/>
  <c r="D631" i="4"/>
  <c r="C631" i="4"/>
  <c r="B631" i="4"/>
  <c r="A631" i="4"/>
  <c r="N630" i="4"/>
  <c r="E630" i="4"/>
  <c r="D630" i="4"/>
  <c r="C630" i="4"/>
  <c r="B630" i="4"/>
  <c r="R630" i="4" s="1"/>
  <c r="S630" i="4" s="1"/>
  <c r="A630" i="4"/>
  <c r="N629" i="4"/>
  <c r="E629" i="4"/>
  <c r="D629" i="4"/>
  <c r="C629" i="4"/>
  <c r="B629" i="4"/>
  <c r="R629" i="4" s="1"/>
  <c r="S629" i="4" s="1"/>
  <c r="A629" i="4"/>
  <c r="N628" i="4"/>
  <c r="E628" i="4"/>
  <c r="D628" i="4"/>
  <c r="C628" i="4"/>
  <c r="B628" i="4"/>
  <c r="R628" i="4" s="1"/>
  <c r="S628" i="4" s="1"/>
  <c r="A628" i="4"/>
  <c r="N627" i="4"/>
  <c r="E627" i="4"/>
  <c r="D627" i="4"/>
  <c r="C627" i="4"/>
  <c r="B627" i="4"/>
  <c r="A627" i="4"/>
  <c r="R626" i="4"/>
  <c r="S626" i="4" s="1"/>
  <c r="N626" i="4"/>
  <c r="E626" i="4"/>
  <c r="D626" i="4"/>
  <c r="C626" i="4"/>
  <c r="B626" i="4"/>
  <c r="A626" i="4"/>
  <c r="S625" i="4"/>
  <c r="N625" i="4"/>
  <c r="E625" i="4"/>
  <c r="D625" i="4"/>
  <c r="R625" i="4" s="1"/>
  <c r="C625" i="4"/>
  <c r="B625" i="4"/>
  <c r="A625" i="4"/>
  <c r="N624" i="4"/>
  <c r="E624" i="4"/>
  <c r="D624" i="4"/>
  <c r="C624" i="4"/>
  <c r="B624" i="4"/>
  <c r="A624" i="4"/>
  <c r="R623" i="4"/>
  <c r="S623" i="4" s="1"/>
  <c r="N623" i="4"/>
  <c r="E623" i="4"/>
  <c r="D623" i="4"/>
  <c r="C623" i="4"/>
  <c r="B623" i="4"/>
  <c r="A623" i="4"/>
  <c r="N622" i="4"/>
  <c r="E622" i="4"/>
  <c r="D622" i="4"/>
  <c r="C622" i="4"/>
  <c r="B622" i="4"/>
  <c r="R622" i="4" s="1"/>
  <c r="S622" i="4" s="1"/>
  <c r="A622" i="4"/>
  <c r="N621" i="4"/>
  <c r="E621" i="4"/>
  <c r="D621" i="4"/>
  <c r="C621" i="4"/>
  <c r="B621" i="4"/>
  <c r="R621" i="4" s="1"/>
  <c r="S621" i="4" s="1"/>
  <c r="A621" i="4"/>
  <c r="N620" i="4"/>
  <c r="E620" i="4"/>
  <c r="D620" i="4"/>
  <c r="C620" i="4"/>
  <c r="B620" i="4"/>
  <c r="R620" i="4" s="1"/>
  <c r="S620" i="4" s="1"/>
  <c r="A620" i="4"/>
  <c r="N619" i="4"/>
  <c r="E619" i="4"/>
  <c r="D619" i="4"/>
  <c r="C619" i="4"/>
  <c r="B619" i="4"/>
  <c r="A619" i="4"/>
  <c r="R618" i="4"/>
  <c r="S618" i="4" s="1"/>
  <c r="N618" i="4"/>
  <c r="E618" i="4"/>
  <c r="D618" i="4"/>
  <c r="C618" i="4"/>
  <c r="B618" i="4"/>
  <c r="A618" i="4"/>
  <c r="S617" i="4"/>
  <c r="N617" i="4"/>
  <c r="E617" i="4"/>
  <c r="D617" i="4"/>
  <c r="R617" i="4" s="1"/>
  <c r="C617" i="4"/>
  <c r="B617" i="4"/>
  <c r="A617" i="4"/>
  <c r="N616" i="4"/>
  <c r="E616" i="4"/>
  <c r="D616" i="4"/>
  <c r="C616" i="4"/>
  <c r="B616" i="4"/>
  <c r="A616" i="4"/>
  <c r="R615" i="4"/>
  <c r="S615" i="4" s="1"/>
  <c r="N615" i="4"/>
  <c r="E615" i="4"/>
  <c r="D615" i="4"/>
  <c r="C615" i="4"/>
  <c r="B615" i="4"/>
  <c r="A615" i="4"/>
  <c r="N614" i="4"/>
  <c r="E614" i="4"/>
  <c r="D614" i="4"/>
  <c r="C614" i="4"/>
  <c r="B614" i="4"/>
  <c r="R614" i="4" s="1"/>
  <c r="S614" i="4" s="1"/>
  <c r="A614" i="4"/>
  <c r="N613" i="4"/>
  <c r="E613" i="4"/>
  <c r="D613" i="4"/>
  <c r="C613" i="4"/>
  <c r="B613" i="4"/>
  <c r="R613" i="4" s="1"/>
  <c r="S613" i="4" s="1"/>
  <c r="A613" i="4"/>
  <c r="N612" i="4"/>
  <c r="E612" i="4"/>
  <c r="D612" i="4"/>
  <c r="C612" i="4"/>
  <c r="B612" i="4"/>
  <c r="R612" i="4" s="1"/>
  <c r="S612" i="4" s="1"/>
  <c r="A612" i="4"/>
  <c r="N611" i="4"/>
  <c r="E611" i="4"/>
  <c r="D611" i="4"/>
  <c r="C611" i="4"/>
  <c r="B611" i="4"/>
  <c r="A611" i="4"/>
  <c r="R610" i="4"/>
  <c r="S610" i="4" s="1"/>
  <c r="N610" i="4"/>
  <c r="E610" i="4"/>
  <c r="D610" i="4"/>
  <c r="C610" i="4"/>
  <c r="B610" i="4"/>
  <c r="A610" i="4"/>
  <c r="S609" i="4"/>
  <c r="N609" i="4"/>
  <c r="E609" i="4"/>
  <c r="D609" i="4"/>
  <c r="R609" i="4" s="1"/>
  <c r="C609" i="4"/>
  <c r="B609" i="4"/>
  <c r="A609" i="4"/>
  <c r="N608" i="4"/>
  <c r="E608" i="4"/>
  <c r="D608" i="4"/>
  <c r="C608" i="4"/>
  <c r="B608" i="4"/>
  <c r="A608" i="4"/>
  <c r="R607" i="4"/>
  <c r="S607" i="4" s="1"/>
  <c r="N607" i="4"/>
  <c r="E607" i="4"/>
  <c r="D607" i="4"/>
  <c r="C607" i="4"/>
  <c r="B607" i="4"/>
  <c r="A607" i="4"/>
  <c r="N606" i="4"/>
  <c r="E606" i="4"/>
  <c r="D606" i="4"/>
  <c r="C606" i="4"/>
  <c r="B606" i="4"/>
  <c r="R606" i="4" s="1"/>
  <c r="S606" i="4" s="1"/>
  <c r="A606" i="4"/>
  <c r="N605" i="4"/>
  <c r="E605" i="4"/>
  <c r="D605" i="4"/>
  <c r="C605" i="4"/>
  <c r="B605" i="4"/>
  <c r="R605" i="4" s="1"/>
  <c r="S605" i="4" s="1"/>
  <c r="A605" i="4"/>
  <c r="N604" i="4"/>
  <c r="E604" i="4"/>
  <c r="D604" i="4"/>
  <c r="C604" i="4"/>
  <c r="B604" i="4"/>
  <c r="R604" i="4" s="1"/>
  <c r="S604" i="4" s="1"/>
  <c r="A604" i="4"/>
  <c r="N603" i="4"/>
  <c r="E603" i="4"/>
  <c r="D603" i="4"/>
  <c r="C603" i="4"/>
  <c r="B603" i="4"/>
  <c r="A603" i="4"/>
  <c r="R602" i="4"/>
  <c r="S602" i="4" s="1"/>
  <c r="N602" i="4"/>
  <c r="E602" i="4"/>
  <c r="D602" i="4"/>
  <c r="C602" i="4"/>
  <c r="B602" i="4"/>
  <c r="A602" i="4"/>
  <c r="S601" i="4"/>
  <c r="N601" i="4"/>
  <c r="E601" i="4"/>
  <c r="D601" i="4"/>
  <c r="R601" i="4" s="1"/>
  <c r="C601" i="4"/>
  <c r="B601" i="4"/>
  <c r="A601" i="4"/>
  <c r="N600" i="4"/>
  <c r="E600" i="4"/>
  <c r="D600" i="4"/>
  <c r="C600" i="4"/>
  <c r="B600" i="4"/>
  <c r="A600" i="4"/>
  <c r="S599" i="4"/>
  <c r="R599" i="4"/>
  <c r="N599" i="4"/>
  <c r="E599" i="4"/>
  <c r="D599" i="4"/>
  <c r="C599" i="4"/>
  <c r="B599" i="4"/>
  <c r="A599" i="4"/>
  <c r="N598" i="4"/>
  <c r="E598" i="4"/>
  <c r="D598" i="4"/>
  <c r="C598" i="4"/>
  <c r="B598" i="4"/>
  <c r="A598" i="4"/>
  <c r="N597" i="4"/>
  <c r="E597" i="4"/>
  <c r="D597" i="4"/>
  <c r="C597" i="4"/>
  <c r="B597" i="4"/>
  <c r="A597" i="4"/>
  <c r="N596" i="4"/>
  <c r="E596" i="4"/>
  <c r="D596" i="4"/>
  <c r="C596" i="4"/>
  <c r="B596" i="4"/>
  <c r="R596" i="4" s="1"/>
  <c r="S596" i="4" s="1"/>
  <c r="A596" i="4"/>
  <c r="N595" i="4"/>
  <c r="E595" i="4"/>
  <c r="D595" i="4"/>
  <c r="C595" i="4"/>
  <c r="B595" i="4"/>
  <c r="A595" i="4"/>
  <c r="R594" i="4"/>
  <c r="S594" i="4" s="1"/>
  <c r="N594" i="4"/>
  <c r="E594" i="4"/>
  <c r="D594" i="4"/>
  <c r="C594" i="4"/>
  <c r="B594" i="4"/>
  <c r="A594" i="4"/>
  <c r="N593" i="4"/>
  <c r="E593" i="4"/>
  <c r="D593" i="4"/>
  <c r="R593" i="4" s="1"/>
  <c r="S593" i="4" s="1"/>
  <c r="C593" i="4"/>
  <c r="B593" i="4"/>
  <c r="A593" i="4"/>
  <c r="N592" i="4"/>
  <c r="E592" i="4"/>
  <c r="D592" i="4"/>
  <c r="C592" i="4"/>
  <c r="B592" i="4"/>
  <c r="A592" i="4"/>
  <c r="R591" i="4"/>
  <c r="S591" i="4" s="1"/>
  <c r="N591" i="4"/>
  <c r="E591" i="4"/>
  <c r="D591" i="4"/>
  <c r="C591" i="4"/>
  <c r="B591" i="4"/>
  <c r="A591" i="4"/>
  <c r="N590" i="4"/>
  <c r="E590" i="4"/>
  <c r="D590" i="4"/>
  <c r="C590" i="4"/>
  <c r="B590" i="4"/>
  <c r="A590" i="4"/>
  <c r="N589" i="4"/>
  <c r="E589" i="4"/>
  <c r="D589" i="4"/>
  <c r="C589" i="4"/>
  <c r="B589" i="4"/>
  <c r="A589" i="4"/>
  <c r="N588" i="4"/>
  <c r="E588" i="4"/>
  <c r="D588" i="4"/>
  <c r="C588" i="4"/>
  <c r="B588" i="4"/>
  <c r="R588" i="4" s="1"/>
  <c r="S588" i="4" s="1"/>
  <c r="A588" i="4"/>
  <c r="N587" i="4"/>
  <c r="E587" i="4"/>
  <c r="D587" i="4"/>
  <c r="C587" i="4"/>
  <c r="B587" i="4"/>
  <c r="A587" i="4"/>
  <c r="R586" i="4"/>
  <c r="S586" i="4" s="1"/>
  <c r="N586" i="4"/>
  <c r="E586" i="4"/>
  <c r="D586" i="4"/>
  <c r="C586" i="4"/>
  <c r="B586" i="4"/>
  <c r="A586" i="4"/>
  <c r="N585" i="4"/>
  <c r="E585" i="4"/>
  <c r="D585" i="4"/>
  <c r="R585" i="4" s="1"/>
  <c r="S585" i="4" s="1"/>
  <c r="C585" i="4"/>
  <c r="B585" i="4"/>
  <c r="A585" i="4"/>
  <c r="N584" i="4"/>
  <c r="E584" i="4"/>
  <c r="D584" i="4"/>
  <c r="C584" i="4"/>
  <c r="B584" i="4"/>
  <c r="A584" i="4"/>
  <c r="R583" i="4"/>
  <c r="S583" i="4" s="1"/>
  <c r="N583" i="4"/>
  <c r="E583" i="4"/>
  <c r="D583" i="4"/>
  <c r="C583" i="4"/>
  <c r="B583" i="4"/>
  <c r="A583" i="4"/>
  <c r="N582" i="4"/>
  <c r="E582" i="4"/>
  <c r="D582" i="4"/>
  <c r="C582" i="4"/>
  <c r="B582" i="4"/>
  <c r="A582" i="4"/>
  <c r="R581" i="4"/>
  <c r="S581" i="4" s="1"/>
  <c r="N581" i="4"/>
  <c r="E581" i="4"/>
  <c r="D581" i="4"/>
  <c r="C581" i="4"/>
  <c r="B581" i="4"/>
  <c r="A581" i="4"/>
  <c r="N580" i="4"/>
  <c r="E580" i="4"/>
  <c r="D580" i="4"/>
  <c r="C580" i="4"/>
  <c r="B580" i="4"/>
  <c r="A580" i="4"/>
  <c r="N579" i="4"/>
  <c r="E579" i="4"/>
  <c r="D579" i="4"/>
  <c r="C579" i="4"/>
  <c r="B579" i="4"/>
  <c r="A579" i="4"/>
  <c r="R578" i="4"/>
  <c r="S578" i="4" s="1"/>
  <c r="N578" i="4"/>
  <c r="E578" i="4"/>
  <c r="D578" i="4"/>
  <c r="C578" i="4"/>
  <c r="B578" i="4"/>
  <c r="A578" i="4"/>
  <c r="N577" i="4"/>
  <c r="E577" i="4"/>
  <c r="D577" i="4"/>
  <c r="R577" i="4" s="1"/>
  <c r="S577" i="4" s="1"/>
  <c r="C577" i="4"/>
  <c r="B577" i="4"/>
  <c r="A577" i="4"/>
  <c r="N576" i="4"/>
  <c r="E576" i="4"/>
  <c r="D576" i="4"/>
  <c r="C576" i="4"/>
  <c r="B576" i="4"/>
  <c r="A576" i="4"/>
  <c r="R575" i="4"/>
  <c r="S575" i="4" s="1"/>
  <c r="N575" i="4"/>
  <c r="E575" i="4"/>
  <c r="D575" i="4"/>
  <c r="C575" i="4"/>
  <c r="B575" i="4"/>
  <c r="A575" i="4"/>
  <c r="N574" i="4"/>
  <c r="E574" i="4"/>
  <c r="D574" i="4"/>
  <c r="C574" i="4"/>
  <c r="B574" i="4"/>
  <c r="A574" i="4"/>
  <c r="N573" i="4"/>
  <c r="E573" i="4"/>
  <c r="D573" i="4"/>
  <c r="C573" i="4"/>
  <c r="B573" i="4"/>
  <c r="A573" i="4"/>
  <c r="N572" i="4"/>
  <c r="E572" i="4"/>
  <c r="D572" i="4"/>
  <c r="C572" i="4"/>
  <c r="B572" i="4"/>
  <c r="A572" i="4"/>
  <c r="N571" i="4"/>
  <c r="E571" i="4"/>
  <c r="D571" i="4"/>
  <c r="C571" i="4"/>
  <c r="B571" i="4"/>
  <c r="A571" i="4"/>
  <c r="R570" i="4"/>
  <c r="S570" i="4" s="1"/>
  <c r="N570" i="4"/>
  <c r="E570" i="4"/>
  <c r="D570" i="4"/>
  <c r="C570" i="4"/>
  <c r="B570" i="4"/>
  <c r="A570" i="4"/>
  <c r="S569" i="4"/>
  <c r="N569" i="4"/>
  <c r="E569" i="4"/>
  <c r="D569" i="4"/>
  <c r="R569" i="4" s="1"/>
  <c r="C569" i="4"/>
  <c r="B569" i="4"/>
  <c r="A569" i="4"/>
  <c r="N568" i="4"/>
  <c r="E568" i="4"/>
  <c r="D568" i="4"/>
  <c r="C568" i="4"/>
  <c r="B568" i="4"/>
  <c r="A568" i="4"/>
  <c r="S567" i="4"/>
  <c r="R567" i="4"/>
  <c r="N567" i="4"/>
  <c r="E567" i="4"/>
  <c r="D567" i="4"/>
  <c r="C567" i="4"/>
  <c r="B567" i="4"/>
  <c r="A567" i="4"/>
  <c r="N566" i="4"/>
  <c r="E566" i="4"/>
  <c r="D566" i="4"/>
  <c r="C566" i="4"/>
  <c r="B566" i="4"/>
  <c r="A566" i="4"/>
  <c r="N565" i="4"/>
  <c r="E565" i="4"/>
  <c r="D565" i="4"/>
  <c r="C565" i="4"/>
  <c r="B565" i="4"/>
  <c r="A565" i="4"/>
  <c r="N564" i="4"/>
  <c r="E564" i="4"/>
  <c r="D564" i="4"/>
  <c r="C564" i="4"/>
  <c r="B564" i="4"/>
  <c r="R564" i="4" s="1"/>
  <c r="S564" i="4" s="1"/>
  <c r="A564" i="4"/>
  <c r="N563" i="4"/>
  <c r="E563" i="4"/>
  <c r="D563" i="4"/>
  <c r="C563" i="4"/>
  <c r="B563" i="4"/>
  <c r="A563" i="4"/>
  <c r="R562" i="4"/>
  <c r="S562" i="4" s="1"/>
  <c r="N562" i="4"/>
  <c r="E562" i="4"/>
  <c r="D562" i="4"/>
  <c r="C562" i="4"/>
  <c r="B562" i="4"/>
  <c r="A562" i="4"/>
  <c r="N561" i="4"/>
  <c r="E561" i="4"/>
  <c r="D561" i="4"/>
  <c r="C561" i="4"/>
  <c r="B561" i="4"/>
  <c r="A561" i="4"/>
  <c r="R560" i="4"/>
  <c r="S560" i="4" s="1"/>
  <c r="N560" i="4"/>
  <c r="E560" i="4"/>
  <c r="D560" i="4"/>
  <c r="C560" i="4"/>
  <c r="B560" i="4"/>
  <c r="A560" i="4"/>
  <c r="R559" i="4"/>
  <c r="S559" i="4" s="1"/>
  <c r="N559" i="4"/>
  <c r="E559" i="4"/>
  <c r="D559" i="4"/>
  <c r="C559" i="4"/>
  <c r="B559" i="4"/>
  <c r="A559" i="4"/>
  <c r="N558" i="4"/>
  <c r="E558" i="4"/>
  <c r="D558" i="4"/>
  <c r="C558" i="4"/>
  <c r="B558" i="4"/>
  <c r="A558" i="4"/>
  <c r="N557" i="4"/>
  <c r="E557" i="4"/>
  <c r="D557" i="4"/>
  <c r="C557" i="4"/>
  <c r="B557" i="4"/>
  <c r="A557" i="4"/>
  <c r="N556" i="4"/>
  <c r="E556" i="4"/>
  <c r="D556" i="4"/>
  <c r="C556" i="4"/>
  <c r="B556" i="4"/>
  <c r="R556" i="4" s="1"/>
  <c r="S556" i="4" s="1"/>
  <c r="A556" i="4"/>
  <c r="N555" i="4"/>
  <c r="E555" i="4"/>
  <c r="D555" i="4"/>
  <c r="C555" i="4"/>
  <c r="B555" i="4"/>
  <c r="A555" i="4"/>
  <c r="R554" i="4"/>
  <c r="S554" i="4" s="1"/>
  <c r="N554" i="4"/>
  <c r="E554" i="4"/>
  <c r="D554" i="4"/>
  <c r="C554" i="4"/>
  <c r="B554" i="4"/>
  <c r="A554" i="4"/>
  <c r="S553" i="4"/>
  <c r="N553" i="4"/>
  <c r="E553" i="4"/>
  <c r="D553" i="4"/>
  <c r="R553" i="4" s="1"/>
  <c r="C553" i="4"/>
  <c r="B553" i="4"/>
  <c r="A553" i="4"/>
  <c r="R552" i="4"/>
  <c r="S552" i="4" s="1"/>
  <c r="N552" i="4"/>
  <c r="E552" i="4"/>
  <c r="D552" i="4"/>
  <c r="C552" i="4"/>
  <c r="B552" i="4"/>
  <c r="A552" i="4"/>
  <c r="S551" i="4"/>
  <c r="R551" i="4"/>
  <c r="N551" i="4"/>
  <c r="E551" i="4"/>
  <c r="D551" i="4"/>
  <c r="C551" i="4"/>
  <c r="B551" i="4"/>
  <c r="A551" i="4"/>
  <c r="N550" i="4"/>
  <c r="E550" i="4"/>
  <c r="D550" i="4"/>
  <c r="C550" i="4"/>
  <c r="B550" i="4"/>
  <c r="A550" i="4"/>
  <c r="N549" i="4"/>
  <c r="E549" i="4"/>
  <c r="D549" i="4"/>
  <c r="C549" i="4"/>
  <c r="B549" i="4"/>
  <c r="A549" i="4"/>
  <c r="N548" i="4"/>
  <c r="E548" i="4"/>
  <c r="D548" i="4"/>
  <c r="C548" i="4"/>
  <c r="B548" i="4"/>
  <c r="A548" i="4"/>
  <c r="N547" i="4"/>
  <c r="E547" i="4"/>
  <c r="D547" i="4"/>
  <c r="C547" i="4"/>
  <c r="B547" i="4"/>
  <c r="R547" i="4" s="1"/>
  <c r="S547" i="4" s="1"/>
  <c r="A547" i="4"/>
  <c r="R546" i="4"/>
  <c r="S546" i="4" s="1"/>
  <c r="N546" i="4"/>
  <c r="E546" i="4"/>
  <c r="D546" i="4"/>
  <c r="C546" i="4"/>
  <c r="B546" i="4"/>
  <c r="A546" i="4"/>
  <c r="N545" i="4"/>
  <c r="E545" i="4"/>
  <c r="D545" i="4"/>
  <c r="R545" i="4" s="1"/>
  <c r="S545" i="4" s="1"/>
  <c r="C545" i="4"/>
  <c r="B545" i="4"/>
  <c r="A545" i="4"/>
  <c r="R544" i="4"/>
  <c r="S544" i="4" s="1"/>
  <c r="N544" i="4"/>
  <c r="E544" i="4"/>
  <c r="D544" i="4"/>
  <c r="C544" i="4"/>
  <c r="B544" i="4"/>
  <c r="A544" i="4"/>
  <c r="S543" i="4"/>
  <c r="R543" i="4"/>
  <c r="N543" i="4"/>
  <c r="E543" i="4"/>
  <c r="D543" i="4"/>
  <c r="C543" i="4"/>
  <c r="B543" i="4"/>
  <c r="A543" i="4"/>
  <c r="N542" i="4"/>
  <c r="E542" i="4"/>
  <c r="D542" i="4"/>
  <c r="C542" i="4"/>
  <c r="B542" i="4"/>
  <c r="A542" i="4"/>
  <c r="R541" i="4"/>
  <c r="S541" i="4" s="1"/>
  <c r="N541" i="4"/>
  <c r="E541" i="4"/>
  <c r="D541" i="4"/>
  <c r="C541" i="4"/>
  <c r="B541" i="4"/>
  <c r="A541" i="4"/>
  <c r="N540" i="4"/>
  <c r="E540" i="4"/>
  <c r="D540" i="4"/>
  <c r="C540" i="4"/>
  <c r="B540" i="4"/>
  <c r="A540" i="4"/>
  <c r="N539" i="4"/>
  <c r="E539" i="4"/>
  <c r="D539" i="4"/>
  <c r="C539" i="4"/>
  <c r="B539" i="4"/>
  <c r="R539" i="4" s="1"/>
  <c r="S539" i="4" s="1"/>
  <c r="A539" i="4"/>
  <c r="R538" i="4"/>
  <c r="S538" i="4" s="1"/>
  <c r="N538" i="4"/>
  <c r="E538" i="4"/>
  <c r="D538" i="4"/>
  <c r="C538" i="4"/>
  <c r="B538" i="4"/>
  <c r="A538" i="4"/>
  <c r="N537" i="4"/>
  <c r="E537" i="4"/>
  <c r="D537" i="4"/>
  <c r="R537" i="4" s="1"/>
  <c r="S537" i="4" s="1"/>
  <c r="C537" i="4"/>
  <c r="B537" i="4"/>
  <c r="A537" i="4"/>
  <c r="R536" i="4"/>
  <c r="S536" i="4" s="1"/>
  <c r="N536" i="4"/>
  <c r="E536" i="4"/>
  <c r="D536" i="4"/>
  <c r="C536" i="4"/>
  <c r="B536" i="4"/>
  <c r="A536" i="4"/>
  <c r="N535" i="4"/>
  <c r="E535" i="4"/>
  <c r="D535" i="4"/>
  <c r="C535" i="4"/>
  <c r="B535" i="4"/>
  <c r="R535" i="4" s="1"/>
  <c r="S535" i="4" s="1"/>
  <c r="A535" i="4"/>
  <c r="N534" i="4"/>
  <c r="E534" i="4"/>
  <c r="D534" i="4"/>
  <c r="C534" i="4"/>
  <c r="B534" i="4"/>
  <c r="A534" i="4"/>
  <c r="N533" i="4"/>
  <c r="E533" i="4"/>
  <c r="D533" i="4"/>
  <c r="C533" i="4"/>
  <c r="B533" i="4"/>
  <c r="A533" i="4"/>
  <c r="N532" i="4"/>
  <c r="E532" i="4"/>
  <c r="D532" i="4"/>
  <c r="C532" i="4"/>
  <c r="B532" i="4"/>
  <c r="A532" i="4"/>
  <c r="N531" i="4"/>
  <c r="E531" i="4"/>
  <c r="D531" i="4"/>
  <c r="R531" i="4" s="1"/>
  <c r="S531" i="4" s="1"/>
  <c r="C531" i="4"/>
  <c r="B531" i="4"/>
  <c r="A531" i="4"/>
  <c r="N530" i="4"/>
  <c r="E530" i="4"/>
  <c r="D530" i="4"/>
  <c r="C530" i="4"/>
  <c r="B530" i="4"/>
  <c r="R530" i="4" s="1"/>
  <c r="S530" i="4" s="1"/>
  <c r="A530" i="4"/>
  <c r="R529" i="4"/>
  <c r="S529" i="4" s="1"/>
  <c r="N529" i="4"/>
  <c r="E529" i="4"/>
  <c r="D529" i="4"/>
  <c r="C529" i="4"/>
  <c r="B529" i="4"/>
  <c r="A529" i="4"/>
  <c r="R528" i="4"/>
  <c r="S528" i="4" s="1"/>
  <c r="N528" i="4"/>
  <c r="E528" i="4"/>
  <c r="D528" i="4"/>
  <c r="C528" i="4"/>
  <c r="B528" i="4"/>
  <c r="A528" i="4"/>
  <c r="S527" i="4"/>
  <c r="N527" i="4"/>
  <c r="E527" i="4"/>
  <c r="D527" i="4"/>
  <c r="C527" i="4"/>
  <c r="B527" i="4"/>
  <c r="R527" i="4" s="1"/>
  <c r="A527" i="4"/>
  <c r="N526" i="4"/>
  <c r="E526" i="4"/>
  <c r="D526" i="4"/>
  <c r="C526" i="4"/>
  <c r="B526" i="4"/>
  <c r="A526" i="4"/>
  <c r="N525" i="4"/>
  <c r="E525" i="4"/>
  <c r="D525" i="4"/>
  <c r="C525" i="4"/>
  <c r="B525" i="4"/>
  <c r="A525" i="4"/>
  <c r="N524" i="4"/>
  <c r="E524" i="4"/>
  <c r="D524" i="4"/>
  <c r="C524" i="4"/>
  <c r="B524" i="4"/>
  <c r="A524" i="4"/>
  <c r="N523" i="4"/>
  <c r="E523" i="4"/>
  <c r="D523" i="4"/>
  <c r="R523" i="4" s="1"/>
  <c r="S523" i="4" s="1"/>
  <c r="C523" i="4"/>
  <c r="B523" i="4"/>
  <c r="A523" i="4"/>
  <c r="N522" i="4"/>
  <c r="E522" i="4"/>
  <c r="D522" i="4"/>
  <c r="C522" i="4"/>
  <c r="B522" i="4"/>
  <c r="R522" i="4" s="1"/>
  <c r="S522" i="4" s="1"/>
  <c r="A522" i="4"/>
  <c r="R521" i="4"/>
  <c r="S521" i="4" s="1"/>
  <c r="N521" i="4"/>
  <c r="E521" i="4"/>
  <c r="D521" i="4"/>
  <c r="C521" i="4"/>
  <c r="B521" i="4"/>
  <c r="A521" i="4"/>
  <c r="R520" i="4"/>
  <c r="S520" i="4" s="1"/>
  <c r="N520" i="4"/>
  <c r="E520" i="4"/>
  <c r="D520" i="4"/>
  <c r="C520" i="4"/>
  <c r="B520" i="4"/>
  <c r="A520" i="4"/>
  <c r="S519" i="4"/>
  <c r="N519" i="4"/>
  <c r="E519" i="4"/>
  <c r="D519" i="4"/>
  <c r="C519" i="4"/>
  <c r="B519" i="4"/>
  <c r="R519" i="4" s="1"/>
  <c r="A519" i="4"/>
  <c r="N518" i="4"/>
  <c r="E518" i="4"/>
  <c r="D518" i="4"/>
  <c r="C518" i="4"/>
  <c r="B518" i="4"/>
  <c r="A518" i="4"/>
  <c r="N517" i="4"/>
  <c r="E517" i="4"/>
  <c r="D517" i="4"/>
  <c r="C517" i="4"/>
  <c r="B517" i="4"/>
  <c r="A517" i="4"/>
  <c r="N516" i="4"/>
  <c r="E516" i="4"/>
  <c r="D516" i="4"/>
  <c r="C516" i="4"/>
  <c r="B516" i="4"/>
  <c r="A516" i="4"/>
  <c r="N515" i="4"/>
  <c r="E515" i="4"/>
  <c r="D515" i="4"/>
  <c r="R515" i="4" s="1"/>
  <c r="S515" i="4" s="1"/>
  <c r="C515" i="4"/>
  <c r="B515" i="4"/>
  <c r="A515" i="4"/>
  <c r="N514" i="4"/>
  <c r="E514" i="4"/>
  <c r="D514" i="4"/>
  <c r="C514" i="4"/>
  <c r="B514" i="4"/>
  <c r="R514" i="4" s="1"/>
  <c r="S514" i="4" s="1"/>
  <c r="A514" i="4"/>
  <c r="R513" i="4"/>
  <c r="S513" i="4" s="1"/>
  <c r="N513" i="4"/>
  <c r="E513" i="4"/>
  <c r="D513" i="4"/>
  <c r="C513" i="4"/>
  <c r="B513" i="4"/>
  <c r="A513" i="4"/>
  <c r="R512" i="4"/>
  <c r="S512" i="4" s="1"/>
  <c r="N512" i="4"/>
  <c r="E512" i="4"/>
  <c r="D512" i="4"/>
  <c r="C512" i="4"/>
  <c r="B512" i="4"/>
  <c r="A512" i="4"/>
  <c r="N511" i="4"/>
  <c r="E511" i="4"/>
  <c r="D511" i="4"/>
  <c r="C511" i="4"/>
  <c r="B511" i="4"/>
  <c r="R511" i="4" s="1"/>
  <c r="S511" i="4" s="1"/>
  <c r="A511" i="4"/>
  <c r="N510" i="4"/>
  <c r="E510" i="4"/>
  <c r="D510" i="4"/>
  <c r="C510" i="4"/>
  <c r="B510" i="4"/>
  <c r="A510" i="4"/>
  <c r="N509" i="4"/>
  <c r="E509" i="4"/>
  <c r="D509" i="4"/>
  <c r="C509" i="4"/>
  <c r="B509" i="4"/>
  <c r="A509" i="4"/>
  <c r="N508" i="4"/>
  <c r="E508" i="4"/>
  <c r="D508" i="4"/>
  <c r="C508" i="4"/>
  <c r="B508" i="4"/>
  <c r="A508" i="4"/>
  <c r="N507" i="4"/>
  <c r="E507" i="4"/>
  <c r="D507" i="4"/>
  <c r="R507" i="4" s="1"/>
  <c r="S507" i="4" s="1"/>
  <c r="C507" i="4"/>
  <c r="B507" i="4"/>
  <c r="A507" i="4"/>
  <c r="N506" i="4"/>
  <c r="E506" i="4"/>
  <c r="D506" i="4"/>
  <c r="C506" i="4"/>
  <c r="B506" i="4"/>
  <c r="R506" i="4" s="1"/>
  <c r="S506" i="4" s="1"/>
  <c r="A506" i="4"/>
  <c r="R505" i="4"/>
  <c r="S505" i="4" s="1"/>
  <c r="N505" i="4"/>
  <c r="E505" i="4"/>
  <c r="D505" i="4"/>
  <c r="C505" i="4"/>
  <c r="B505" i="4"/>
  <c r="A505" i="4"/>
  <c r="R504" i="4"/>
  <c r="S504" i="4" s="1"/>
  <c r="N504" i="4"/>
  <c r="E504" i="4"/>
  <c r="D504" i="4"/>
  <c r="C504" i="4"/>
  <c r="B504" i="4"/>
  <c r="A504" i="4"/>
  <c r="N503" i="4"/>
  <c r="E503" i="4"/>
  <c r="D503" i="4"/>
  <c r="C503" i="4"/>
  <c r="B503" i="4"/>
  <c r="R503" i="4" s="1"/>
  <c r="S503" i="4" s="1"/>
  <c r="A503" i="4"/>
  <c r="N502" i="4"/>
  <c r="E502" i="4"/>
  <c r="D502" i="4"/>
  <c r="C502" i="4"/>
  <c r="B502" i="4"/>
  <c r="A502" i="4"/>
  <c r="N501" i="4"/>
  <c r="E501" i="4"/>
  <c r="D501" i="4"/>
  <c r="C501" i="4"/>
  <c r="B501" i="4"/>
  <c r="A501" i="4"/>
  <c r="N500" i="4"/>
  <c r="E500" i="4"/>
  <c r="D500" i="4"/>
  <c r="C500" i="4"/>
  <c r="B500" i="4"/>
  <c r="A500" i="4"/>
  <c r="N499" i="4"/>
  <c r="E499" i="4"/>
  <c r="D499" i="4"/>
  <c r="R499" i="4" s="1"/>
  <c r="S499" i="4" s="1"/>
  <c r="C499" i="4"/>
  <c r="B499" i="4"/>
  <c r="A499" i="4"/>
  <c r="N498" i="4"/>
  <c r="E498" i="4"/>
  <c r="D498" i="4"/>
  <c r="C498" i="4"/>
  <c r="B498" i="4"/>
  <c r="R498" i="4" s="1"/>
  <c r="S498" i="4" s="1"/>
  <c r="A498" i="4"/>
  <c r="R497" i="4"/>
  <c r="S497" i="4" s="1"/>
  <c r="N497" i="4"/>
  <c r="E497" i="4"/>
  <c r="D497" i="4"/>
  <c r="C497" i="4"/>
  <c r="B497" i="4"/>
  <c r="A497" i="4"/>
  <c r="R496" i="4"/>
  <c r="S496" i="4" s="1"/>
  <c r="N496" i="4"/>
  <c r="E496" i="4"/>
  <c r="D496" i="4"/>
  <c r="C496" i="4"/>
  <c r="B496" i="4"/>
  <c r="A496" i="4"/>
  <c r="S495" i="4"/>
  <c r="N495" i="4"/>
  <c r="E495" i="4"/>
  <c r="D495" i="4"/>
  <c r="C495" i="4"/>
  <c r="B495" i="4"/>
  <c r="R495" i="4" s="1"/>
  <c r="A495" i="4"/>
  <c r="N494" i="4"/>
  <c r="E494" i="4"/>
  <c r="D494" i="4"/>
  <c r="C494" i="4"/>
  <c r="B494" i="4"/>
  <c r="A494" i="4"/>
  <c r="N493" i="4"/>
  <c r="E493" i="4"/>
  <c r="D493" i="4"/>
  <c r="C493" i="4"/>
  <c r="B493" i="4"/>
  <c r="A493" i="4"/>
  <c r="N492" i="4"/>
  <c r="E492" i="4"/>
  <c r="D492" i="4"/>
  <c r="C492" i="4"/>
  <c r="B492" i="4"/>
  <c r="A492" i="4"/>
  <c r="N491" i="4"/>
  <c r="E491" i="4"/>
  <c r="D491" i="4"/>
  <c r="R491" i="4" s="1"/>
  <c r="S491" i="4" s="1"/>
  <c r="C491" i="4"/>
  <c r="B491" i="4"/>
  <c r="A491" i="4"/>
  <c r="N490" i="4"/>
  <c r="E490" i="4"/>
  <c r="D490" i="4"/>
  <c r="C490" i="4"/>
  <c r="B490" i="4"/>
  <c r="R490" i="4" s="1"/>
  <c r="S490" i="4" s="1"/>
  <c r="A490" i="4"/>
  <c r="R489" i="4"/>
  <c r="S489" i="4" s="1"/>
  <c r="N489" i="4"/>
  <c r="E489" i="4"/>
  <c r="D489" i="4"/>
  <c r="C489" i="4"/>
  <c r="B489" i="4"/>
  <c r="A489" i="4"/>
  <c r="R488" i="4"/>
  <c r="S488" i="4" s="1"/>
  <c r="N488" i="4"/>
  <c r="E488" i="4"/>
  <c r="D488" i="4"/>
  <c r="C488" i="4"/>
  <c r="B488" i="4"/>
  <c r="A488" i="4"/>
  <c r="S487" i="4"/>
  <c r="N487" i="4"/>
  <c r="E487" i="4"/>
  <c r="D487" i="4"/>
  <c r="C487" i="4"/>
  <c r="B487" i="4"/>
  <c r="R487" i="4" s="1"/>
  <c r="A487" i="4"/>
  <c r="N486" i="4"/>
  <c r="E486" i="4"/>
  <c r="D486" i="4"/>
  <c r="C486" i="4"/>
  <c r="B486" i="4"/>
  <c r="A486" i="4"/>
  <c r="N485" i="4"/>
  <c r="E485" i="4"/>
  <c r="D485" i="4"/>
  <c r="C485" i="4"/>
  <c r="B485" i="4"/>
  <c r="A485" i="4"/>
  <c r="N484" i="4"/>
  <c r="E484" i="4"/>
  <c r="D484" i="4"/>
  <c r="C484" i="4"/>
  <c r="B484" i="4"/>
  <c r="A484" i="4"/>
  <c r="N483" i="4"/>
  <c r="E483" i="4"/>
  <c r="D483" i="4"/>
  <c r="R483" i="4" s="1"/>
  <c r="S483" i="4" s="1"/>
  <c r="C483" i="4"/>
  <c r="B483" i="4"/>
  <c r="A483" i="4"/>
  <c r="N482" i="4"/>
  <c r="E482" i="4"/>
  <c r="D482" i="4"/>
  <c r="C482" i="4"/>
  <c r="B482" i="4"/>
  <c r="R482" i="4" s="1"/>
  <c r="S482" i="4" s="1"/>
  <c r="A482" i="4"/>
  <c r="R481" i="4"/>
  <c r="S481" i="4" s="1"/>
  <c r="N481" i="4"/>
  <c r="E481" i="4"/>
  <c r="D481" i="4"/>
  <c r="C481" i="4"/>
  <c r="B481" i="4"/>
  <c r="A481" i="4"/>
  <c r="R480" i="4"/>
  <c r="S480" i="4" s="1"/>
  <c r="N480" i="4"/>
  <c r="E480" i="4"/>
  <c r="D480" i="4"/>
  <c r="C480" i="4"/>
  <c r="B480" i="4"/>
  <c r="A480" i="4"/>
  <c r="S479" i="4"/>
  <c r="N479" i="4"/>
  <c r="E479" i="4"/>
  <c r="D479" i="4"/>
  <c r="C479" i="4"/>
  <c r="B479" i="4"/>
  <c r="R479" i="4" s="1"/>
  <c r="A479" i="4"/>
  <c r="N478" i="4"/>
  <c r="E478" i="4"/>
  <c r="D478" i="4"/>
  <c r="C478" i="4"/>
  <c r="B478" i="4"/>
  <c r="A478" i="4"/>
  <c r="N477" i="4"/>
  <c r="E477" i="4"/>
  <c r="D477" i="4"/>
  <c r="C477" i="4"/>
  <c r="B477" i="4"/>
  <c r="A477" i="4"/>
  <c r="N476" i="4"/>
  <c r="E476" i="4"/>
  <c r="D476" i="4"/>
  <c r="C476" i="4"/>
  <c r="B476" i="4"/>
  <c r="A476" i="4"/>
  <c r="N475" i="4"/>
  <c r="E475" i="4"/>
  <c r="D475" i="4"/>
  <c r="R475" i="4" s="1"/>
  <c r="S475" i="4" s="1"/>
  <c r="C475" i="4"/>
  <c r="B475" i="4"/>
  <c r="A475" i="4"/>
  <c r="N474" i="4"/>
  <c r="E474" i="4"/>
  <c r="D474" i="4"/>
  <c r="C474" i="4"/>
  <c r="B474" i="4"/>
  <c r="R474" i="4" s="1"/>
  <c r="S474" i="4" s="1"/>
  <c r="A474" i="4"/>
  <c r="R473" i="4"/>
  <c r="S473" i="4" s="1"/>
  <c r="N473" i="4"/>
  <c r="E473" i="4"/>
  <c r="D473" i="4"/>
  <c r="C473" i="4"/>
  <c r="B473" i="4"/>
  <c r="A473" i="4"/>
  <c r="R472" i="4"/>
  <c r="S472" i="4" s="1"/>
  <c r="N472" i="4"/>
  <c r="E472" i="4"/>
  <c r="D472" i="4"/>
  <c r="C472" i="4"/>
  <c r="B472" i="4"/>
  <c r="A472" i="4"/>
  <c r="N471" i="4"/>
  <c r="E471" i="4"/>
  <c r="D471" i="4"/>
  <c r="C471" i="4"/>
  <c r="B471" i="4"/>
  <c r="R471" i="4" s="1"/>
  <c r="S471" i="4" s="1"/>
  <c r="A471" i="4"/>
  <c r="N470" i="4"/>
  <c r="E470" i="4"/>
  <c r="D470" i="4"/>
  <c r="C470" i="4"/>
  <c r="B470" i="4"/>
  <c r="A470" i="4"/>
  <c r="N469" i="4"/>
  <c r="E469" i="4"/>
  <c r="D469" i="4"/>
  <c r="C469" i="4"/>
  <c r="B469" i="4"/>
  <c r="A469" i="4"/>
  <c r="N468" i="4"/>
  <c r="E468" i="4"/>
  <c r="D468" i="4"/>
  <c r="C468" i="4"/>
  <c r="B468" i="4"/>
  <c r="A468" i="4"/>
  <c r="N467" i="4"/>
  <c r="E467" i="4"/>
  <c r="D467" i="4"/>
  <c r="R467" i="4" s="1"/>
  <c r="S467" i="4" s="1"/>
  <c r="C467" i="4"/>
  <c r="B467" i="4"/>
  <c r="A467" i="4"/>
  <c r="N466" i="4"/>
  <c r="E466" i="4"/>
  <c r="D466" i="4"/>
  <c r="C466" i="4"/>
  <c r="B466" i="4"/>
  <c r="R466" i="4" s="1"/>
  <c r="S466" i="4" s="1"/>
  <c r="A466" i="4"/>
  <c r="R465" i="4"/>
  <c r="S465" i="4" s="1"/>
  <c r="N465" i="4"/>
  <c r="E465" i="4"/>
  <c r="D465" i="4"/>
  <c r="C465" i="4"/>
  <c r="B465" i="4"/>
  <c r="A465" i="4"/>
  <c r="R464" i="4"/>
  <c r="S464" i="4" s="1"/>
  <c r="N464" i="4"/>
  <c r="E464" i="4"/>
  <c r="D464" i="4"/>
  <c r="C464" i="4"/>
  <c r="B464" i="4"/>
  <c r="A464" i="4"/>
  <c r="S463" i="4"/>
  <c r="N463" i="4"/>
  <c r="E463" i="4"/>
  <c r="D463" i="4"/>
  <c r="C463" i="4"/>
  <c r="B463" i="4"/>
  <c r="R463" i="4" s="1"/>
  <c r="A463" i="4"/>
  <c r="N462" i="4"/>
  <c r="E462" i="4"/>
  <c r="D462" i="4"/>
  <c r="C462" i="4"/>
  <c r="B462" i="4"/>
  <c r="A462" i="4"/>
  <c r="N461" i="4"/>
  <c r="E461" i="4"/>
  <c r="D461" i="4"/>
  <c r="C461" i="4"/>
  <c r="B461" i="4"/>
  <c r="A461" i="4"/>
  <c r="N460" i="4"/>
  <c r="E460" i="4"/>
  <c r="D460" i="4"/>
  <c r="C460" i="4"/>
  <c r="B460" i="4"/>
  <c r="A460" i="4"/>
  <c r="N459" i="4"/>
  <c r="E459" i="4"/>
  <c r="D459" i="4"/>
  <c r="R459" i="4" s="1"/>
  <c r="S459" i="4" s="1"/>
  <c r="C459" i="4"/>
  <c r="B459" i="4"/>
  <c r="A459" i="4"/>
  <c r="N458" i="4"/>
  <c r="E458" i="4"/>
  <c r="D458" i="4"/>
  <c r="C458" i="4"/>
  <c r="B458" i="4"/>
  <c r="R458" i="4" s="1"/>
  <c r="S458" i="4" s="1"/>
  <c r="A458" i="4"/>
  <c r="R457" i="4"/>
  <c r="S457" i="4" s="1"/>
  <c r="N457" i="4"/>
  <c r="E457" i="4"/>
  <c r="D457" i="4"/>
  <c r="C457" i="4"/>
  <c r="B457" i="4"/>
  <c r="A457" i="4"/>
  <c r="N456" i="4"/>
  <c r="E456" i="4"/>
  <c r="D456" i="4"/>
  <c r="C456" i="4"/>
  <c r="B456" i="4"/>
  <c r="A456" i="4"/>
  <c r="S455" i="4"/>
  <c r="N455" i="4"/>
  <c r="E455" i="4"/>
  <c r="D455" i="4"/>
  <c r="C455" i="4"/>
  <c r="B455" i="4"/>
  <c r="R455" i="4" s="1"/>
  <c r="A455" i="4"/>
  <c r="N454" i="4"/>
  <c r="E454" i="4"/>
  <c r="D454" i="4"/>
  <c r="C454" i="4"/>
  <c r="B454" i="4"/>
  <c r="R454" i="4" s="1"/>
  <c r="S454" i="4" s="1"/>
  <c r="A454" i="4"/>
  <c r="N453" i="4"/>
  <c r="E453" i="4"/>
  <c r="D453" i="4"/>
  <c r="C453" i="4"/>
  <c r="B453" i="4"/>
  <c r="A453" i="4"/>
  <c r="R452" i="4"/>
  <c r="S452" i="4" s="1"/>
  <c r="N452" i="4"/>
  <c r="E452" i="4"/>
  <c r="D452" i="4"/>
  <c r="C452" i="4"/>
  <c r="B452" i="4"/>
  <c r="A452" i="4"/>
  <c r="N451" i="4"/>
  <c r="E451" i="4"/>
  <c r="D451" i="4"/>
  <c r="R451" i="4" s="1"/>
  <c r="S451" i="4" s="1"/>
  <c r="C451" i="4"/>
  <c r="B451" i="4"/>
  <c r="A451" i="4"/>
  <c r="N450" i="4"/>
  <c r="E450" i="4"/>
  <c r="D450" i="4"/>
  <c r="C450" i="4"/>
  <c r="B450" i="4"/>
  <c r="R450" i="4" s="1"/>
  <c r="S450" i="4" s="1"/>
  <c r="A450" i="4"/>
  <c r="R449" i="4"/>
  <c r="S449" i="4" s="1"/>
  <c r="N449" i="4"/>
  <c r="E449" i="4"/>
  <c r="D449" i="4"/>
  <c r="C449" i="4"/>
  <c r="B449" i="4"/>
  <c r="A449" i="4"/>
  <c r="R448" i="4"/>
  <c r="S448" i="4" s="1"/>
  <c r="N448" i="4"/>
  <c r="E448" i="4"/>
  <c r="D448" i="4"/>
  <c r="C448" i="4"/>
  <c r="B448" i="4"/>
  <c r="A448" i="4"/>
  <c r="S447" i="4"/>
  <c r="N447" i="4"/>
  <c r="E447" i="4"/>
  <c r="D447" i="4"/>
  <c r="C447" i="4"/>
  <c r="B447" i="4"/>
  <c r="R447" i="4" s="1"/>
  <c r="A447" i="4"/>
  <c r="N446" i="4"/>
  <c r="E446" i="4"/>
  <c r="D446" i="4"/>
  <c r="C446" i="4"/>
  <c r="B446" i="4"/>
  <c r="R446" i="4" s="1"/>
  <c r="S446" i="4" s="1"/>
  <c r="A446" i="4"/>
  <c r="N445" i="4"/>
  <c r="E445" i="4"/>
  <c r="D445" i="4"/>
  <c r="C445" i="4"/>
  <c r="B445" i="4"/>
  <c r="A445" i="4"/>
  <c r="N444" i="4"/>
  <c r="E444" i="4"/>
  <c r="D444" i="4"/>
  <c r="C444" i="4"/>
  <c r="B444" i="4"/>
  <c r="A444" i="4"/>
  <c r="S443" i="4"/>
  <c r="N443" i="4"/>
  <c r="E443" i="4"/>
  <c r="D443" i="4"/>
  <c r="R443" i="4" s="1"/>
  <c r="C443" i="4"/>
  <c r="B443" i="4"/>
  <c r="A443" i="4"/>
  <c r="N442" i="4"/>
  <c r="E442" i="4"/>
  <c r="D442" i="4"/>
  <c r="C442" i="4"/>
  <c r="B442" i="4"/>
  <c r="A442" i="4"/>
  <c r="R441" i="4"/>
  <c r="S441" i="4" s="1"/>
  <c r="N441" i="4"/>
  <c r="E441" i="4"/>
  <c r="D441" i="4"/>
  <c r="C441" i="4"/>
  <c r="B441" i="4"/>
  <c r="A441" i="4"/>
  <c r="R440" i="4"/>
  <c r="S440" i="4" s="1"/>
  <c r="N440" i="4"/>
  <c r="E440" i="4"/>
  <c r="D440" i="4"/>
  <c r="C440" i="4"/>
  <c r="B440" i="4"/>
  <c r="A440" i="4"/>
  <c r="N439" i="4"/>
  <c r="E439" i="4"/>
  <c r="D439" i="4"/>
  <c r="C439" i="4"/>
  <c r="B439" i="4"/>
  <c r="R439" i="4" s="1"/>
  <c r="S439" i="4" s="1"/>
  <c r="A439" i="4"/>
  <c r="N438" i="4"/>
  <c r="E438" i="4"/>
  <c r="D438" i="4"/>
  <c r="C438" i="4"/>
  <c r="B438" i="4"/>
  <c r="R438" i="4" s="1"/>
  <c r="S438" i="4" s="1"/>
  <c r="A438" i="4"/>
  <c r="N437" i="4"/>
  <c r="E437" i="4"/>
  <c r="D437" i="4"/>
  <c r="C437" i="4"/>
  <c r="B437" i="4"/>
  <c r="A437" i="4"/>
  <c r="R436" i="4"/>
  <c r="S436" i="4" s="1"/>
  <c r="N436" i="4"/>
  <c r="E436" i="4"/>
  <c r="D436" i="4"/>
  <c r="C436" i="4"/>
  <c r="B436" i="4"/>
  <c r="A436" i="4"/>
  <c r="N435" i="4"/>
  <c r="E435" i="4"/>
  <c r="D435" i="4"/>
  <c r="R435" i="4" s="1"/>
  <c r="S435" i="4" s="1"/>
  <c r="C435" i="4"/>
  <c r="B435" i="4"/>
  <c r="A435" i="4"/>
  <c r="N232" i="4" s="1"/>
  <c r="N434" i="4"/>
  <c r="E434" i="4"/>
  <c r="D434" i="4"/>
  <c r="C434" i="4"/>
  <c r="B434" i="4"/>
  <c r="R434" i="4" s="1"/>
  <c r="S434" i="4" s="1"/>
  <c r="A434" i="4"/>
  <c r="R433" i="4"/>
  <c r="S433" i="4" s="1"/>
  <c r="N433" i="4"/>
  <c r="E433" i="4"/>
  <c r="D433" i="4"/>
  <c r="C433" i="4"/>
  <c r="B433" i="4"/>
  <c r="A433" i="4"/>
  <c r="N432" i="4"/>
  <c r="E432" i="4"/>
  <c r="D432" i="4"/>
  <c r="C432" i="4"/>
  <c r="B432" i="4"/>
  <c r="A432" i="4"/>
  <c r="N431" i="4"/>
  <c r="E431" i="4"/>
  <c r="D431" i="4"/>
  <c r="C431" i="4"/>
  <c r="B431" i="4"/>
  <c r="R431" i="4" s="1"/>
  <c r="S431" i="4" s="1"/>
  <c r="A431" i="4"/>
  <c r="N430" i="4"/>
  <c r="E430" i="4"/>
  <c r="D430" i="4"/>
  <c r="C430" i="4"/>
  <c r="B430" i="4"/>
  <c r="R430" i="4" s="1"/>
  <c r="S430" i="4" s="1"/>
  <c r="A430" i="4"/>
  <c r="N429" i="4"/>
  <c r="E429" i="4"/>
  <c r="D429" i="4"/>
  <c r="C429" i="4"/>
  <c r="B429" i="4"/>
  <c r="A429" i="4"/>
  <c r="N428" i="4"/>
  <c r="E428" i="4"/>
  <c r="D428" i="4"/>
  <c r="C428" i="4"/>
  <c r="B428" i="4"/>
  <c r="A428" i="4"/>
  <c r="N427" i="4"/>
  <c r="E427" i="4"/>
  <c r="D427" i="4"/>
  <c r="R427" i="4" s="1"/>
  <c r="S427" i="4" s="1"/>
  <c r="C427" i="4"/>
  <c r="B427" i="4"/>
  <c r="A427" i="4"/>
  <c r="N426" i="4"/>
  <c r="E426" i="4"/>
  <c r="D426" i="4"/>
  <c r="C426" i="4"/>
  <c r="B426" i="4"/>
  <c r="R426" i="4" s="1"/>
  <c r="S426" i="4" s="1"/>
  <c r="A426" i="4"/>
  <c r="R425" i="4"/>
  <c r="S425" i="4" s="1"/>
  <c r="N425" i="4"/>
  <c r="E425" i="4"/>
  <c r="D425" i="4"/>
  <c r="C425" i="4"/>
  <c r="B425" i="4"/>
  <c r="A425" i="4"/>
  <c r="N424" i="4"/>
  <c r="E424" i="4"/>
  <c r="D424" i="4"/>
  <c r="C424" i="4"/>
  <c r="B424" i="4"/>
  <c r="A424" i="4"/>
  <c r="S423" i="4"/>
  <c r="N423" i="4"/>
  <c r="E423" i="4"/>
  <c r="D423" i="4"/>
  <c r="C423" i="4"/>
  <c r="B423" i="4"/>
  <c r="R423" i="4" s="1"/>
  <c r="A423" i="4"/>
  <c r="N422" i="4"/>
  <c r="E422" i="4"/>
  <c r="D422" i="4"/>
  <c r="C422" i="4"/>
  <c r="B422" i="4"/>
  <c r="R422" i="4" s="1"/>
  <c r="S422" i="4" s="1"/>
  <c r="A422" i="4"/>
  <c r="N421" i="4"/>
  <c r="E421" i="4"/>
  <c r="D421" i="4"/>
  <c r="C421" i="4"/>
  <c r="B421" i="4"/>
  <c r="A421" i="4"/>
  <c r="R420" i="4"/>
  <c r="S420" i="4" s="1"/>
  <c r="N420" i="4"/>
  <c r="E420" i="4"/>
  <c r="D420" i="4"/>
  <c r="C420" i="4"/>
  <c r="B420" i="4"/>
  <c r="A420" i="4"/>
  <c r="S419" i="4"/>
  <c r="N419" i="4"/>
  <c r="E419" i="4"/>
  <c r="D419" i="4"/>
  <c r="R419" i="4" s="1"/>
  <c r="C419" i="4"/>
  <c r="B419" i="4"/>
  <c r="A419" i="4"/>
  <c r="N418" i="4"/>
  <c r="E418" i="4"/>
  <c r="D418" i="4"/>
  <c r="C418" i="4"/>
  <c r="B418" i="4"/>
  <c r="R418" i="4" s="1"/>
  <c r="S418" i="4" s="1"/>
  <c r="A418" i="4"/>
  <c r="R417" i="4"/>
  <c r="S417" i="4" s="1"/>
  <c r="N417" i="4"/>
  <c r="E417" i="4"/>
  <c r="D417" i="4"/>
  <c r="C417" i="4"/>
  <c r="B417" i="4"/>
  <c r="A417" i="4"/>
  <c r="R416" i="4"/>
  <c r="S416" i="4" s="1"/>
  <c r="N416" i="4"/>
  <c r="E416" i="4"/>
  <c r="D416" i="4"/>
  <c r="C416" i="4"/>
  <c r="B416" i="4"/>
  <c r="A416" i="4"/>
  <c r="S415" i="4"/>
  <c r="N415" i="4"/>
  <c r="E415" i="4"/>
  <c r="D415" i="4"/>
  <c r="C415" i="4"/>
  <c r="B415" i="4"/>
  <c r="R415" i="4" s="1"/>
  <c r="A415" i="4"/>
  <c r="N414" i="4"/>
  <c r="E414" i="4"/>
  <c r="D414" i="4"/>
  <c r="C414" i="4"/>
  <c r="B414" i="4"/>
  <c r="A414" i="4"/>
  <c r="N413" i="4"/>
  <c r="E413" i="4"/>
  <c r="D413" i="4"/>
  <c r="C413" i="4"/>
  <c r="B413" i="4"/>
  <c r="A413" i="4"/>
  <c r="N412" i="4"/>
  <c r="E412" i="4"/>
  <c r="D412" i="4"/>
  <c r="C412" i="4"/>
  <c r="B412" i="4"/>
  <c r="A412" i="4"/>
  <c r="N411" i="4"/>
  <c r="E411" i="4"/>
  <c r="D411" i="4"/>
  <c r="R411" i="4" s="1"/>
  <c r="S411" i="4" s="1"/>
  <c r="C411" i="4"/>
  <c r="B411" i="4"/>
  <c r="A411" i="4"/>
  <c r="N410" i="4"/>
  <c r="E410" i="4"/>
  <c r="D410" i="4"/>
  <c r="C410" i="4"/>
  <c r="B410" i="4"/>
  <c r="R410" i="4" s="1"/>
  <c r="S410" i="4" s="1"/>
  <c r="A410" i="4"/>
  <c r="R409" i="4"/>
  <c r="S409" i="4" s="1"/>
  <c r="N409" i="4"/>
  <c r="E409" i="4"/>
  <c r="D409" i="4"/>
  <c r="C409" i="4"/>
  <c r="B409" i="4"/>
  <c r="A409" i="4"/>
  <c r="N408" i="4"/>
  <c r="E408" i="4"/>
  <c r="D408" i="4"/>
  <c r="C408" i="4"/>
  <c r="B408" i="4"/>
  <c r="A408" i="4"/>
  <c r="N407" i="4"/>
  <c r="E407" i="4"/>
  <c r="D407" i="4"/>
  <c r="C407" i="4"/>
  <c r="B407" i="4"/>
  <c r="R407" i="4" s="1"/>
  <c r="S407" i="4" s="1"/>
  <c r="A407" i="4"/>
  <c r="N406" i="4"/>
  <c r="E406" i="4"/>
  <c r="D406" i="4"/>
  <c r="C406" i="4"/>
  <c r="B406" i="4"/>
  <c r="R406" i="4" s="1"/>
  <c r="S406" i="4" s="1"/>
  <c r="A406" i="4"/>
  <c r="N405" i="4"/>
  <c r="E405" i="4"/>
  <c r="D405" i="4"/>
  <c r="C405" i="4"/>
  <c r="B405" i="4"/>
  <c r="A405" i="4"/>
  <c r="R404" i="4"/>
  <c r="S404" i="4" s="1"/>
  <c r="N404" i="4"/>
  <c r="E404" i="4"/>
  <c r="D404" i="4"/>
  <c r="C404" i="4"/>
  <c r="B404" i="4"/>
  <c r="A404" i="4"/>
  <c r="S403" i="4"/>
  <c r="N403" i="4"/>
  <c r="E403" i="4"/>
  <c r="D403" i="4"/>
  <c r="R403" i="4" s="1"/>
  <c r="C403" i="4"/>
  <c r="B403" i="4"/>
  <c r="A403" i="4"/>
  <c r="N402" i="4"/>
  <c r="E402" i="4"/>
  <c r="D402" i="4"/>
  <c r="C402" i="4"/>
  <c r="B402" i="4"/>
  <c r="R402" i="4" s="1"/>
  <c r="S402" i="4" s="1"/>
  <c r="A402" i="4"/>
  <c r="R401" i="4"/>
  <c r="S401" i="4" s="1"/>
  <c r="N401" i="4"/>
  <c r="E401" i="4"/>
  <c r="D401" i="4"/>
  <c r="C401" i="4"/>
  <c r="B401" i="4"/>
  <c r="A401" i="4"/>
  <c r="R400" i="4"/>
  <c r="S400" i="4" s="1"/>
  <c r="N400" i="4"/>
  <c r="E400" i="4"/>
  <c r="D400" i="4"/>
  <c r="C400" i="4"/>
  <c r="B400" i="4"/>
  <c r="A400" i="4"/>
  <c r="S399" i="4"/>
  <c r="N399" i="4"/>
  <c r="E399" i="4"/>
  <c r="D399" i="4"/>
  <c r="C399" i="4"/>
  <c r="B399" i="4"/>
  <c r="R399" i="4" s="1"/>
  <c r="A399" i="4"/>
  <c r="N398" i="4"/>
  <c r="E398" i="4"/>
  <c r="D398" i="4"/>
  <c r="C398" i="4"/>
  <c r="B398" i="4"/>
  <c r="R398" i="4" s="1"/>
  <c r="S398" i="4" s="1"/>
  <c r="A398" i="4"/>
  <c r="N397" i="4"/>
  <c r="E397" i="4"/>
  <c r="D397" i="4"/>
  <c r="C397" i="4"/>
  <c r="B397" i="4"/>
  <c r="A397" i="4"/>
  <c r="R396" i="4"/>
  <c r="S396" i="4" s="1"/>
  <c r="N396" i="4"/>
  <c r="E396" i="4"/>
  <c r="D396" i="4"/>
  <c r="C396" i="4"/>
  <c r="B396" i="4"/>
  <c r="A396" i="4"/>
  <c r="N395" i="4"/>
  <c r="E395" i="4"/>
  <c r="D395" i="4"/>
  <c r="R395" i="4" s="1"/>
  <c r="S395" i="4" s="1"/>
  <c r="C395" i="4"/>
  <c r="B395" i="4"/>
  <c r="A395" i="4"/>
  <c r="N394" i="4"/>
  <c r="E394" i="4"/>
  <c r="D394" i="4"/>
  <c r="C394" i="4"/>
  <c r="B394" i="4"/>
  <c r="R394" i="4" s="1"/>
  <c r="S394" i="4" s="1"/>
  <c r="A394" i="4"/>
  <c r="R393" i="4"/>
  <c r="S393" i="4" s="1"/>
  <c r="N393" i="4"/>
  <c r="E393" i="4"/>
  <c r="D393" i="4"/>
  <c r="C393" i="4"/>
  <c r="B393" i="4"/>
  <c r="A393" i="4"/>
  <c r="N392" i="4"/>
  <c r="E392" i="4"/>
  <c r="D392" i="4"/>
  <c r="C392" i="4"/>
  <c r="B392" i="4"/>
  <c r="A392" i="4"/>
  <c r="S391" i="4"/>
  <c r="N391" i="4"/>
  <c r="E391" i="4"/>
  <c r="D391" i="4"/>
  <c r="C391" i="4"/>
  <c r="B391" i="4"/>
  <c r="R391" i="4" s="1"/>
  <c r="A391" i="4"/>
  <c r="N390" i="4"/>
  <c r="E390" i="4"/>
  <c r="D390" i="4"/>
  <c r="C390" i="4"/>
  <c r="B390" i="4"/>
  <c r="R390" i="4" s="1"/>
  <c r="S390" i="4" s="1"/>
  <c r="A390" i="4"/>
  <c r="N389" i="4"/>
  <c r="E389" i="4"/>
  <c r="D389" i="4"/>
  <c r="C389" i="4"/>
  <c r="B389" i="4"/>
  <c r="A389" i="4"/>
  <c r="N388" i="4"/>
  <c r="E388" i="4"/>
  <c r="D388" i="4"/>
  <c r="C388" i="4"/>
  <c r="B388" i="4"/>
  <c r="A388" i="4"/>
  <c r="N387" i="4"/>
  <c r="E387" i="4"/>
  <c r="D387" i="4"/>
  <c r="R387" i="4" s="1"/>
  <c r="S387" i="4" s="1"/>
  <c r="C387" i="4"/>
  <c r="B387" i="4"/>
  <c r="A387" i="4"/>
  <c r="N386" i="4"/>
  <c r="E386" i="4"/>
  <c r="D386" i="4"/>
  <c r="C386" i="4"/>
  <c r="B386" i="4"/>
  <c r="R386" i="4" s="1"/>
  <c r="S386" i="4" s="1"/>
  <c r="A386" i="4"/>
  <c r="R385" i="4"/>
  <c r="S385" i="4" s="1"/>
  <c r="N385" i="4"/>
  <c r="E385" i="4"/>
  <c r="D385" i="4"/>
  <c r="C385" i="4"/>
  <c r="B385" i="4"/>
  <c r="A385" i="4"/>
  <c r="R384" i="4"/>
  <c r="S384" i="4" s="1"/>
  <c r="N384" i="4"/>
  <c r="E384" i="4"/>
  <c r="D384" i="4"/>
  <c r="C384" i="4"/>
  <c r="B384" i="4"/>
  <c r="A384" i="4"/>
  <c r="S383" i="4"/>
  <c r="N383" i="4"/>
  <c r="E383" i="4"/>
  <c r="D383" i="4"/>
  <c r="C383" i="4"/>
  <c r="B383" i="4"/>
  <c r="R383" i="4" s="1"/>
  <c r="A383" i="4"/>
  <c r="N382" i="4"/>
  <c r="E382" i="4"/>
  <c r="D382" i="4"/>
  <c r="C382" i="4"/>
  <c r="B382" i="4"/>
  <c r="R382" i="4" s="1"/>
  <c r="S382" i="4" s="1"/>
  <c r="A382" i="4"/>
  <c r="N381" i="4"/>
  <c r="E381" i="4"/>
  <c r="D381" i="4"/>
  <c r="C381" i="4"/>
  <c r="B381" i="4"/>
  <c r="A381" i="4"/>
  <c r="N380" i="4"/>
  <c r="E380" i="4"/>
  <c r="D380" i="4"/>
  <c r="C380" i="4"/>
  <c r="B380" i="4"/>
  <c r="A380" i="4"/>
  <c r="S379" i="4"/>
  <c r="N379" i="4"/>
  <c r="E379" i="4"/>
  <c r="D379" i="4"/>
  <c r="R379" i="4" s="1"/>
  <c r="C379" i="4"/>
  <c r="B379" i="4"/>
  <c r="A379" i="4"/>
  <c r="N378" i="4"/>
  <c r="E378" i="4"/>
  <c r="D378" i="4"/>
  <c r="C378" i="4"/>
  <c r="B378" i="4"/>
  <c r="A378" i="4"/>
  <c r="R377" i="4"/>
  <c r="S377" i="4" s="1"/>
  <c r="N377" i="4"/>
  <c r="E377" i="4"/>
  <c r="D377" i="4"/>
  <c r="C377" i="4"/>
  <c r="B377" i="4"/>
  <c r="A377" i="4"/>
  <c r="R376" i="4"/>
  <c r="S376" i="4" s="1"/>
  <c r="N376" i="4"/>
  <c r="E376" i="4"/>
  <c r="D376" i="4"/>
  <c r="C376" i="4"/>
  <c r="B376" i="4"/>
  <c r="A376" i="4"/>
  <c r="N375" i="4"/>
  <c r="E375" i="4"/>
  <c r="D375" i="4"/>
  <c r="C375" i="4"/>
  <c r="B375" i="4"/>
  <c r="R375" i="4" s="1"/>
  <c r="S375" i="4" s="1"/>
  <c r="A375" i="4"/>
  <c r="N374" i="4"/>
  <c r="E374" i="4"/>
  <c r="D374" i="4"/>
  <c r="C374" i="4"/>
  <c r="B374" i="4"/>
  <c r="R374" i="4" s="1"/>
  <c r="S374" i="4" s="1"/>
  <c r="A374" i="4"/>
  <c r="N373" i="4"/>
  <c r="E373" i="4"/>
  <c r="D373" i="4"/>
  <c r="C373" i="4"/>
  <c r="B373" i="4"/>
  <c r="A373" i="4"/>
  <c r="R372" i="4"/>
  <c r="S372" i="4" s="1"/>
  <c r="N372" i="4"/>
  <c r="E372" i="4"/>
  <c r="D372" i="4"/>
  <c r="C372" i="4"/>
  <c r="B372" i="4"/>
  <c r="A372" i="4"/>
  <c r="S371" i="4"/>
  <c r="N371" i="4"/>
  <c r="E371" i="4"/>
  <c r="D371" i="4"/>
  <c r="R371" i="4" s="1"/>
  <c r="C371" i="4"/>
  <c r="B371" i="4"/>
  <c r="A371" i="4"/>
  <c r="N370" i="4"/>
  <c r="E370" i="4"/>
  <c r="D370" i="4"/>
  <c r="C370" i="4"/>
  <c r="B370" i="4"/>
  <c r="R370" i="4" s="1"/>
  <c r="S370" i="4" s="1"/>
  <c r="A370" i="4"/>
  <c r="R369" i="4"/>
  <c r="S369" i="4" s="1"/>
  <c r="N369" i="4"/>
  <c r="E369" i="4"/>
  <c r="D369" i="4"/>
  <c r="C369" i="4"/>
  <c r="B369" i="4"/>
  <c r="A369" i="4"/>
  <c r="N368" i="4"/>
  <c r="E368" i="4"/>
  <c r="D368" i="4"/>
  <c r="C368" i="4"/>
  <c r="B368" i="4"/>
  <c r="A368" i="4"/>
  <c r="R367" i="4"/>
  <c r="S367" i="4" s="1"/>
  <c r="N367" i="4"/>
  <c r="E367" i="4"/>
  <c r="D367" i="4"/>
  <c r="C367" i="4"/>
  <c r="B367" i="4"/>
  <c r="A367" i="4"/>
  <c r="N366" i="4"/>
  <c r="E366" i="4"/>
  <c r="D366" i="4"/>
  <c r="C366" i="4"/>
  <c r="B366" i="4"/>
  <c r="R366" i="4" s="1"/>
  <c r="S366" i="4" s="1"/>
  <c r="A366" i="4"/>
  <c r="N365" i="4"/>
  <c r="E365" i="4"/>
  <c r="D365" i="4"/>
  <c r="C365" i="4"/>
  <c r="B365" i="4"/>
  <c r="A365" i="4"/>
  <c r="R364" i="4"/>
  <c r="S364" i="4" s="1"/>
  <c r="N364" i="4"/>
  <c r="E364" i="4"/>
  <c r="D364" i="4"/>
  <c r="C364" i="4"/>
  <c r="B364" i="4"/>
  <c r="A364" i="4"/>
  <c r="N363" i="4"/>
  <c r="E363" i="4"/>
  <c r="D363" i="4"/>
  <c r="C363" i="4"/>
  <c r="B363" i="4"/>
  <c r="A363" i="4"/>
  <c r="N362" i="4"/>
  <c r="E362" i="4"/>
  <c r="D362" i="4"/>
  <c r="C362" i="4"/>
  <c r="B362" i="4"/>
  <c r="R362" i="4" s="1"/>
  <c r="S362" i="4" s="1"/>
  <c r="A362" i="4"/>
  <c r="R361" i="4"/>
  <c r="S361" i="4" s="1"/>
  <c r="N361" i="4"/>
  <c r="E361" i="4"/>
  <c r="D361" i="4"/>
  <c r="C361" i="4"/>
  <c r="B361" i="4"/>
  <c r="A361" i="4"/>
  <c r="N360" i="4"/>
  <c r="E360" i="4"/>
  <c r="D360" i="4"/>
  <c r="C360" i="4"/>
  <c r="B360" i="4"/>
  <c r="A360" i="4"/>
  <c r="S359" i="4"/>
  <c r="R359" i="4"/>
  <c r="N359" i="4"/>
  <c r="E359" i="4"/>
  <c r="D359" i="4"/>
  <c r="C359" i="4"/>
  <c r="B359" i="4"/>
  <c r="A359" i="4"/>
  <c r="S358" i="4"/>
  <c r="N358" i="4"/>
  <c r="E358" i="4"/>
  <c r="D358" i="4"/>
  <c r="C358" i="4"/>
  <c r="B358" i="4"/>
  <c r="R358" i="4" s="1"/>
  <c r="A358" i="4"/>
  <c r="N357" i="4"/>
  <c r="E357" i="4"/>
  <c r="D357" i="4"/>
  <c r="C357" i="4"/>
  <c r="B357" i="4"/>
  <c r="A357" i="4"/>
  <c r="N356" i="4"/>
  <c r="E356" i="4"/>
  <c r="D356" i="4"/>
  <c r="C356" i="4"/>
  <c r="B356" i="4"/>
  <c r="A356" i="4"/>
  <c r="S355" i="4"/>
  <c r="R355" i="4"/>
  <c r="N355" i="4"/>
  <c r="E355" i="4"/>
  <c r="D355" i="4"/>
  <c r="C355" i="4"/>
  <c r="B355" i="4"/>
  <c r="A355" i="4"/>
  <c r="N354" i="4"/>
  <c r="E354" i="4"/>
  <c r="D354" i="4"/>
  <c r="C354" i="4"/>
  <c r="B354" i="4"/>
  <c r="A354" i="4"/>
  <c r="N353" i="4"/>
  <c r="E353" i="4"/>
  <c r="D353" i="4"/>
  <c r="C353" i="4"/>
  <c r="B353" i="4"/>
  <c r="A353" i="4"/>
  <c r="N352" i="4"/>
  <c r="E352" i="4"/>
  <c r="D352" i="4"/>
  <c r="R352" i="4" s="1"/>
  <c r="S352" i="4" s="1"/>
  <c r="C352" i="4"/>
  <c r="B352" i="4"/>
  <c r="A352" i="4"/>
  <c r="N351" i="4"/>
  <c r="E351" i="4"/>
  <c r="D351" i="4"/>
  <c r="C351" i="4"/>
  <c r="B351" i="4"/>
  <c r="A351" i="4"/>
  <c r="S350" i="4"/>
  <c r="N350" i="4"/>
  <c r="E350" i="4"/>
  <c r="D350" i="4"/>
  <c r="C350" i="4"/>
  <c r="B350" i="4"/>
  <c r="R350" i="4" s="1"/>
  <c r="A350" i="4"/>
  <c r="N349" i="4"/>
  <c r="E349" i="4"/>
  <c r="D349" i="4"/>
  <c r="C349" i="4"/>
  <c r="B349" i="4"/>
  <c r="A349" i="4"/>
  <c r="R348" i="4"/>
  <c r="S348" i="4" s="1"/>
  <c r="N348" i="4"/>
  <c r="E348" i="4"/>
  <c r="D348" i="4"/>
  <c r="C348" i="4"/>
  <c r="B348" i="4"/>
  <c r="A348" i="4"/>
  <c r="N347" i="4"/>
  <c r="E347" i="4"/>
  <c r="D347" i="4"/>
  <c r="R347" i="4" s="1"/>
  <c r="S347" i="4" s="1"/>
  <c r="C347" i="4"/>
  <c r="B347" i="4"/>
  <c r="A347" i="4"/>
  <c r="N346" i="4"/>
  <c r="E346" i="4"/>
  <c r="D346" i="4"/>
  <c r="C346" i="4"/>
  <c r="B346" i="4"/>
  <c r="R346" i="4" s="1"/>
  <c r="S346" i="4" s="1"/>
  <c r="A346" i="4"/>
  <c r="S345" i="4"/>
  <c r="R345" i="4"/>
  <c r="N345" i="4"/>
  <c r="E345" i="4"/>
  <c r="D345" i="4"/>
  <c r="C345" i="4"/>
  <c r="B345" i="4"/>
  <c r="A345" i="4"/>
  <c r="S344" i="4"/>
  <c r="R344" i="4"/>
  <c r="N344" i="4"/>
  <c r="E344" i="4"/>
  <c r="D344" i="4"/>
  <c r="C344" i="4"/>
  <c r="B344" i="4"/>
  <c r="A344" i="4"/>
  <c r="N343" i="4"/>
  <c r="E343" i="4"/>
  <c r="D343" i="4"/>
  <c r="C343" i="4"/>
  <c r="B343" i="4"/>
  <c r="A343" i="4"/>
  <c r="S342" i="4"/>
  <c r="N342" i="4"/>
  <c r="E342" i="4"/>
  <c r="D342" i="4"/>
  <c r="C342" i="4"/>
  <c r="B342" i="4"/>
  <c r="R342" i="4" s="1"/>
  <c r="A342" i="4"/>
  <c r="N341" i="4"/>
  <c r="E341" i="4"/>
  <c r="D341" i="4"/>
  <c r="C341" i="4"/>
  <c r="B341" i="4"/>
  <c r="A341" i="4"/>
  <c r="N340" i="4"/>
  <c r="E340" i="4"/>
  <c r="D340" i="4"/>
  <c r="C340" i="4"/>
  <c r="B340" i="4"/>
  <c r="A340" i="4"/>
  <c r="N339" i="4"/>
  <c r="E339" i="4"/>
  <c r="D339" i="4"/>
  <c r="R339" i="4" s="1"/>
  <c r="S339" i="4" s="1"/>
  <c r="C339" i="4"/>
  <c r="B339" i="4"/>
  <c r="A339" i="4"/>
  <c r="R338" i="4"/>
  <c r="S338" i="4" s="1"/>
  <c r="N338" i="4"/>
  <c r="E338" i="4"/>
  <c r="D338" i="4"/>
  <c r="C338" i="4"/>
  <c r="B338" i="4"/>
  <c r="A338" i="4"/>
  <c r="N337" i="4"/>
  <c r="E337" i="4"/>
  <c r="D337" i="4"/>
  <c r="C337" i="4"/>
  <c r="B337" i="4"/>
  <c r="R337" i="4" s="1"/>
  <c r="S337" i="4" s="1"/>
  <c r="A337" i="4"/>
  <c r="N336" i="4"/>
  <c r="E336" i="4"/>
  <c r="D336" i="4"/>
  <c r="C336" i="4"/>
  <c r="B336" i="4"/>
  <c r="A336" i="4"/>
  <c r="N335" i="4"/>
  <c r="E335" i="4"/>
  <c r="D335" i="4"/>
  <c r="C335" i="4"/>
  <c r="B335" i="4"/>
  <c r="A335" i="4"/>
  <c r="N334" i="4"/>
  <c r="E334" i="4"/>
  <c r="D334" i="4"/>
  <c r="C334" i="4"/>
  <c r="B334" i="4"/>
  <c r="A334" i="4"/>
  <c r="N333" i="4"/>
  <c r="E333" i="4"/>
  <c r="D333" i="4"/>
  <c r="C333" i="4"/>
  <c r="B333" i="4"/>
  <c r="A333" i="4"/>
  <c r="R332" i="4"/>
  <c r="S332" i="4" s="1"/>
  <c r="N332" i="4"/>
  <c r="E332" i="4"/>
  <c r="D332" i="4"/>
  <c r="C332" i="4"/>
  <c r="B332" i="4"/>
  <c r="A332" i="4"/>
  <c r="N331" i="4"/>
  <c r="E331" i="4"/>
  <c r="D331" i="4"/>
  <c r="C331" i="4"/>
  <c r="B331" i="4"/>
  <c r="A331" i="4"/>
  <c r="S330" i="4"/>
  <c r="R330" i="4"/>
  <c r="N330" i="4"/>
  <c r="E330" i="4"/>
  <c r="D330" i="4"/>
  <c r="C330" i="4"/>
  <c r="B330" i="4"/>
  <c r="A330" i="4"/>
  <c r="R329" i="4"/>
  <c r="S329" i="4" s="1"/>
  <c r="N329" i="4"/>
  <c r="E329" i="4"/>
  <c r="D329" i="4"/>
  <c r="C329" i="4"/>
  <c r="B329" i="4"/>
  <c r="A329" i="4"/>
  <c r="N328" i="4"/>
  <c r="E328" i="4"/>
  <c r="D328" i="4"/>
  <c r="C328" i="4"/>
  <c r="B328" i="4"/>
  <c r="A328" i="4"/>
  <c r="R327" i="4"/>
  <c r="S327" i="4" s="1"/>
  <c r="N327" i="4"/>
  <c r="E327" i="4"/>
  <c r="D327" i="4"/>
  <c r="C327" i="4"/>
  <c r="B327" i="4"/>
  <c r="A327" i="4"/>
  <c r="N326" i="4"/>
  <c r="E326" i="4"/>
  <c r="D326" i="4"/>
  <c r="R326" i="4" s="1"/>
  <c r="S326" i="4" s="1"/>
  <c r="C326" i="4"/>
  <c r="B326" i="4"/>
  <c r="A326" i="4"/>
  <c r="N325" i="4"/>
  <c r="E325" i="4"/>
  <c r="D325" i="4"/>
  <c r="C325" i="4"/>
  <c r="B325" i="4"/>
  <c r="A325" i="4"/>
  <c r="R324" i="4"/>
  <c r="S324" i="4" s="1"/>
  <c r="N324" i="4"/>
  <c r="E324" i="4"/>
  <c r="D324" i="4"/>
  <c r="C324" i="4"/>
  <c r="B324" i="4"/>
  <c r="A324" i="4"/>
  <c r="N323" i="4"/>
  <c r="E323" i="4"/>
  <c r="D323" i="4"/>
  <c r="C323" i="4"/>
  <c r="B323" i="4"/>
  <c r="A323" i="4"/>
  <c r="S322" i="4"/>
  <c r="R322" i="4"/>
  <c r="N322" i="4"/>
  <c r="E322" i="4"/>
  <c r="D322" i="4"/>
  <c r="C322" i="4"/>
  <c r="B322" i="4"/>
  <c r="A322" i="4"/>
  <c r="R321" i="4"/>
  <c r="S321" i="4" s="1"/>
  <c r="N321" i="4"/>
  <c r="E321" i="4"/>
  <c r="D321" i="4"/>
  <c r="C321" i="4"/>
  <c r="B321" i="4"/>
  <c r="A321" i="4"/>
  <c r="N320" i="4"/>
  <c r="E320" i="4"/>
  <c r="D320" i="4"/>
  <c r="C320" i="4"/>
  <c r="B320" i="4"/>
  <c r="A320" i="4"/>
  <c r="N319" i="4"/>
  <c r="E319" i="4"/>
  <c r="D319" i="4"/>
  <c r="C319" i="4"/>
  <c r="B319" i="4"/>
  <c r="A319" i="4"/>
  <c r="S318" i="4"/>
  <c r="N318" i="4"/>
  <c r="E318" i="4"/>
  <c r="D318" i="4"/>
  <c r="R318" i="4" s="1"/>
  <c r="C318" i="4"/>
  <c r="B318" i="4"/>
  <c r="A318" i="4"/>
  <c r="N193" i="4" s="1"/>
  <c r="N317" i="4"/>
  <c r="E317" i="4"/>
  <c r="D317" i="4"/>
  <c r="C317" i="4"/>
  <c r="B317" i="4"/>
  <c r="A317" i="4"/>
  <c r="R316" i="4"/>
  <c r="S316" i="4" s="1"/>
  <c r="N316" i="4"/>
  <c r="E316" i="4"/>
  <c r="D316" i="4"/>
  <c r="C316" i="4"/>
  <c r="B316" i="4"/>
  <c r="A316" i="4"/>
  <c r="N315" i="4"/>
  <c r="E315" i="4"/>
  <c r="D315" i="4"/>
  <c r="C315" i="4"/>
  <c r="B315" i="4"/>
  <c r="A315" i="4"/>
  <c r="R314" i="4"/>
  <c r="S314" i="4" s="1"/>
  <c r="N314" i="4"/>
  <c r="E314" i="4"/>
  <c r="D314" i="4"/>
  <c r="C314" i="4"/>
  <c r="B314" i="4"/>
  <c r="A314" i="4"/>
  <c r="R313" i="4"/>
  <c r="S313" i="4" s="1"/>
  <c r="N313" i="4"/>
  <c r="E313" i="4"/>
  <c r="D313" i="4"/>
  <c r="C313" i="4"/>
  <c r="B313" i="4"/>
  <c r="A313" i="4"/>
  <c r="N312" i="4"/>
  <c r="E312" i="4"/>
  <c r="D312" i="4"/>
  <c r="C312" i="4"/>
  <c r="B312" i="4"/>
  <c r="A312" i="4"/>
  <c r="N191" i="4" s="1"/>
  <c r="N311" i="4"/>
  <c r="E311" i="4"/>
  <c r="D311" i="4"/>
  <c r="C311" i="4"/>
  <c r="B311" i="4"/>
  <c r="A311" i="4"/>
  <c r="S310" i="4"/>
  <c r="N310" i="4"/>
  <c r="E310" i="4"/>
  <c r="D310" i="4"/>
  <c r="R310" i="4" s="1"/>
  <c r="C310" i="4"/>
  <c r="B310" i="4"/>
  <c r="A310" i="4"/>
  <c r="N309" i="4"/>
  <c r="E309" i="4"/>
  <c r="D309" i="4"/>
  <c r="C309" i="4"/>
  <c r="B309" i="4"/>
  <c r="A309" i="4"/>
  <c r="R308" i="4"/>
  <c r="S308" i="4" s="1"/>
  <c r="N308" i="4"/>
  <c r="E308" i="4"/>
  <c r="D308" i="4"/>
  <c r="C308" i="4"/>
  <c r="B308" i="4"/>
  <c r="A308" i="4"/>
  <c r="N307" i="4"/>
  <c r="E307" i="4"/>
  <c r="D307" i="4"/>
  <c r="C307" i="4"/>
  <c r="B307" i="4"/>
  <c r="A307" i="4"/>
  <c r="S306" i="4"/>
  <c r="R306" i="4"/>
  <c r="N306" i="4"/>
  <c r="E306" i="4"/>
  <c r="D306" i="4"/>
  <c r="C306" i="4"/>
  <c r="B306" i="4"/>
  <c r="A306" i="4"/>
  <c r="R305" i="4"/>
  <c r="S305" i="4" s="1"/>
  <c r="N305" i="4"/>
  <c r="E305" i="4"/>
  <c r="D305" i="4"/>
  <c r="C305" i="4"/>
  <c r="B305" i="4"/>
  <c r="A305" i="4"/>
  <c r="N304" i="4"/>
  <c r="E304" i="4"/>
  <c r="D304" i="4"/>
  <c r="C304" i="4"/>
  <c r="B304" i="4"/>
  <c r="A304" i="4"/>
  <c r="N303" i="4"/>
  <c r="E303" i="4"/>
  <c r="D303" i="4"/>
  <c r="C303" i="4"/>
  <c r="B303" i="4"/>
  <c r="A303" i="4"/>
  <c r="N302" i="4"/>
  <c r="E302" i="4"/>
  <c r="D302" i="4"/>
  <c r="R302" i="4" s="1"/>
  <c r="S302" i="4" s="1"/>
  <c r="C302" i="4"/>
  <c r="B302" i="4"/>
  <c r="A302" i="4"/>
  <c r="N301" i="4"/>
  <c r="E301" i="4"/>
  <c r="D301" i="4"/>
  <c r="C301" i="4"/>
  <c r="B301" i="4"/>
  <c r="A301" i="4"/>
  <c r="R300" i="4"/>
  <c r="S300" i="4" s="1"/>
  <c r="N300" i="4"/>
  <c r="E300" i="4"/>
  <c r="D300" i="4"/>
  <c r="C300" i="4"/>
  <c r="B300" i="4"/>
  <c r="A300" i="4"/>
  <c r="N299" i="4"/>
  <c r="E299" i="4"/>
  <c r="D299" i="4"/>
  <c r="C299" i="4"/>
  <c r="B299" i="4"/>
  <c r="A299" i="4"/>
  <c r="R298" i="4"/>
  <c r="S298" i="4" s="1"/>
  <c r="N298" i="4"/>
  <c r="E298" i="4"/>
  <c r="D298" i="4"/>
  <c r="C298" i="4"/>
  <c r="B298" i="4"/>
  <c r="A298" i="4"/>
  <c r="R297" i="4"/>
  <c r="S297" i="4" s="1"/>
  <c r="N297" i="4"/>
  <c r="E297" i="4"/>
  <c r="D297" i="4"/>
  <c r="C297" i="4"/>
  <c r="B297" i="4"/>
  <c r="A297" i="4"/>
  <c r="N296" i="4"/>
  <c r="E296" i="4"/>
  <c r="D296" i="4"/>
  <c r="C296" i="4"/>
  <c r="B296" i="4"/>
  <c r="A296" i="4"/>
  <c r="N295" i="4"/>
  <c r="E295" i="4"/>
  <c r="D295" i="4"/>
  <c r="C295" i="4"/>
  <c r="B295" i="4"/>
  <c r="A295" i="4"/>
  <c r="N294" i="4"/>
  <c r="E294" i="4"/>
  <c r="D294" i="4"/>
  <c r="R294" i="4" s="1"/>
  <c r="S294" i="4" s="1"/>
  <c r="C294" i="4"/>
  <c r="B294" i="4"/>
  <c r="A294" i="4"/>
  <c r="N185" i="4" s="1"/>
  <c r="N293" i="4"/>
  <c r="E293" i="4"/>
  <c r="D293" i="4"/>
  <c r="C293" i="4"/>
  <c r="B293" i="4"/>
  <c r="A293" i="4"/>
  <c r="R292" i="4"/>
  <c r="S292" i="4" s="1"/>
  <c r="N292" i="4"/>
  <c r="E292" i="4"/>
  <c r="D292" i="4"/>
  <c r="C292" i="4"/>
  <c r="B292" i="4"/>
  <c r="A292" i="4"/>
  <c r="N291" i="4"/>
  <c r="E291" i="4"/>
  <c r="D291" i="4"/>
  <c r="C291" i="4"/>
  <c r="B291" i="4"/>
  <c r="A291" i="4"/>
  <c r="R290" i="4"/>
  <c r="S290" i="4" s="1"/>
  <c r="N290" i="4"/>
  <c r="E290" i="4"/>
  <c r="D290" i="4"/>
  <c r="C290" i="4"/>
  <c r="B290" i="4"/>
  <c r="A290" i="4"/>
  <c r="R289" i="4"/>
  <c r="S289" i="4" s="1"/>
  <c r="N289" i="4"/>
  <c r="E289" i="4"/>
  <c r="D289" i="4"/>
  <c r="C289" i="4"/>
  <c r="B289" i="4"/>
  <c r="A289" i="4"/>
  <c r="N288" i="4"/>
  <c r="E288" i="4"/>
  <c r="D288" i="4"/>
  <c r="C288" i="4"/>
  <c r="B288" i="4"/>
  <c r="A288" i="4"/>
  <c r="N183" i="4" s="1"/>
  <c r="N287" i="4"/>
  <c r="E287" i="4"/>
  <c r="D287" i="4"/>
  <c r="C287" i="4"/>
  <c r="B287" i="4"/>
  <c r="A287" i="4"/>
  <c r="N286" i="4"/>
  <c r="E286" i="4"/>
  <c r="D286" i="4"/>
  <c r="R286" i="4" s="1"/>
  <c r="S286" i="4" s="1"/>
  <c r="C286" i="4"/>
  <c r="B286" i="4"/>
  <c r="A286" i="4"/>
  <c r="N285" i="4"/>
  <c r="E285" i="4"/>
  <c r="D285" i="4"/>
  <c r="C285" i="4"/>
  <c r="B285" i="4"/>
  <c r="A285" i="4"/>
  <c r="R284" i="4"/>
  <c r="S284" i="4" s="1"/>
  <c r="N284" i="4"/>
  <c r="E284" i="4"/>
  <c r="D284" i="4"/>
  <c r="C284" i="4"/>
  <c r="B284" i="4"/>
  <c r="A284" i="4"/>
  <c r="N283" i="4"/>
  <c r="E283" i="4"/>
  <c r="D283" i="4"/>
  <c r="C283" i="4"/>
  <c r="B283" i="4"/>
  <c r="A283" i="4"/>
  <c r="R282" i="4"/>
  <c r="S282" i="4" s="1"/>
  <c r="N282" i="4"/>
  <c r="E282" i="4"/>
  <c r="D282" i="4"/>
  <c r="C282" i="4"/>
  <c r="B282" i="4"/>
  <c r="A282" i="4"/>
  <c r="R281" i="4"/>
  <c r="S281" i="4" s="1"/>
  <c r="N281" i="4"/>
  <c r="E281" i="4"/>
  <c r="D281" i="4"/>
  <c r="C281" i="4"/>
  <c r="B281" i="4"/>
  <c r="A281" i="4"/>
  <c r="N280" i="4"/>
  <c r="E280" i="4"/>
  <c r="D280" i="4"/>
  <c r="C280" i="4"/>
  <c r="B280" i="4"/>
  <c r="A280" i="4"/>
  <c r="N279" i="4"/>
  <c r="E279" i="4"/>
  <c r="D279" i="4"/>
  <c r="C279" i="4"/>
  <c r="B279" i="4"/>
  <c r="A279" i="4"/>
  <c r="N278" i="4"/>
  <c r="E278" i="4"/>
  <c r="D278" i="4"/>
  <c r="R278" i="4" s="1"/>
  <c r="S278" i="4" s="1"/>
  <c r="C278" i="4"/>
  <c r="B278" i="4"/>
  <c r="A278" i="4"/>
  <c r="N277" i="4"/>
  <c r="E277" i="4"/>
  <c r="D277" i="4"/>
  <c r="C277" i="4"/>
  <c r="B277" i="4"/>
  <c r="A277" i="4"/>
  <c r="R276" i="4"/>
  <c r="S276" i="4" s="1"/>
  <c r="N276" i="4"/>
  <c r="E276" i="4"/>
  <c r="D276" i="4"/>
  <c r="C276" i="4"/>
  <c r="B276" i="4"/>
  <c r="A276" i="4"/>
  <c r="N275" i="4"/>
  <c r="E275" i="4"/>
  <c r="D275" i="4"/>
  <c r="C275" i="4"/>
  <c r="B275" i="4"/>
  <c r="A275" i="4"/>
  <c r="R274" i="4"/>
  <c r="S274" i="4" s="1"/>
  <c r="N274" i="4"/>
  <c r="E274" i="4"/>
  <c r="D274" i="4"/>
  <c r="C274" i="4"/>
  <c r="B274" i="4"/>
  <c r="A274" i="4"/>
  <c r="R273" i="4"/>
  <c r="S273" i="4" s="1"/>
  <c r="N273" i="4"/>
  <c r="E273" i="4"/>
  <c r="D273" i="4"/>
  <c r="C273" i="4"/>
  <c r="B273" i="4"/>
  <c r="A273" i="4"/>
  <c r="N272" i="4"/>
  <c r="E272" i="4"/>
  <c r="D272" i="4"/>
  <c r="C272" i="4"/>
  <c r="B272" i="4"/>
  <c r="A272" i="4"/>
  <c r="N271" i="4"/>
  <c r="E271" i="4"/>
  <c r="D271" i="4"/>
  <c r="C271" i="4"/>
  <c r="B271" i="4"/>
  <c r="A271" i="4"/>
  <c r="N270" i="4"/>
  <c r="E270" i="4"/>
  <c r="D270" i="4"/>
  <c r="R270" i="4" s="1"/>
  <c r="S270" i="4" s="1"/>
  <c r="C270" i="4"/>
  <c r="B270" i="4"/>
  <c r="A270" i="4"/>
  <c r="N177" i="4" s="1"/>
  <c r="N269" i="4"/>
  <c r="E269" i="4"/>
  <c r="D269" i="4"/>
  <c r="C269" i="4"/>
  <c r="B269" i="4"/>
  <c r="A269" i="4"/>
  <c r="R268" i="4"/>
  <c r="S268" i="4" s="1"/>
  <c r="N268" i="4"/>
  <c r="E268" i="4"/>
  <c r="D268" i="4"/>
  <c r="C268" i="4"/>
  <c r="B268" i="4"/>
  <c r="A268" i="4"/>
  <c r="N267" i="4"/>
  <c r="E267" i="4"/>
  <c r="D267" i="4"/>
  <c r="C267" i="4"/>
  <c r="B267" i="4"/>
  <c r="A267" i="4"/>
  <c r="R266" i="4"/>
  <c r="S266" i="4" s="1"/>
  <c r="N266" i="4"/>
  <c r="E266" i="4"/>
  <c r="D266" i="4"/>
  <c r="C266" i="4"/>
  <c r="B266" i="4"/>
  <c r="A266" i="4"/>
  <c r="R265" i="4"/>
  <c r="S265" i="4" s="1"/>
  <c r="N265" i="4"/>
  <c r="E265" i="4"/>
  <c r="D265" i="4"/>
  <c r="C265" i="4"/>
  <c r="B265" i="4"/>
  <c r="A265" i="4"/>
  <c r="N264" i="4"/>
  <c r="E264" i="4"/>
  <c r="D264" i="4"/>
  <c r="C264" i="4"/>
  <c r="B264" i="4"/>
  <c r="A264" i="4"/>
  <c r="N175" i="4" s="1"/>
  <c r="N263" i="4"/>
  <c r="E263" i="4"/>
  <c r="D263" i="4"/>
  <c r="C263" i="4"/>
  <c r="B263" i="4"/>
  <c r="A263" i="4"/>
  <c r="N262" i="4"/>
  <c r="E262" i="4"/>
  <c r="D262" i="4"/>
  <c r="R262" i="4" s="1"/>
  <c r="S262" i="4" s="1"/>
  <c r="C262" i="4"/>
  <c r="B262" i="4"/>
  <c r="A262" i="4"/>
  <c r="N261" i="4"/>
  <c r="E261" i="4"/>
  <c r="D261" i="4"/>
  <c r="C261" i="4"/>
  <c r="B261" i="4"/>
  <c r="A261" i="4"/>
  <c r="R260" i="4"/>
  <c r="S260" i="4" s="1"/>
  <c r="N260" i="4"/>
  <c r="E260" i="4"/>
  <c r="D260" i="4"/>
  <c r="C260" i="4"/>
  <c r="B260" i="4"/>
  <c r="A260" i="4"/>
  <c r="N259" i="4"/>
  <c r="E259" i="4"/>
  <c r="D259" i="4"/>
  <c r="C259" i="4"/>
  <c r="B259" i="4"/>
  <c r="A259" i="4"/>
  <c r="R258" i="4"/>
  <c r="S258" i="4" s="1"/>
  <c r="N258" i="4"/>
  <c r="E258" i="4"/>
  <c r="D258" i="4"/>
  <c r="C258" i="4"/>
  <c r="B258" i="4"/>
  <c r="A258" i="4"/>
  <c r="R257" i="4"/>
  <c r="S257" i="4" s="1"/>
  <c r="N257" i="4"/>
  <c r="E257" i="4"/>
  <c r="D257" i="4"/>
  <c r="C257" i="4"/>
  <c r="B257" i="4"/>
  <c r="A257" i="4"/>
  <c r="N256" i="4"/>
  <c r="E256" i="4"/>
  <c r="D256" i="4"/>
  <c r="C256" i="4"/>
  <c r="B256" i="4"/>
  <c r="A256" i="4"/>
  <c r="N255" i="4"/>
  <c r="E255" i="4"/>
  <c r="D255" i="4"/>
  <c r="C255" i="4"/>
  <c r="B255" i="4"/>
  <c r="A255" i="4"/>
  <c r="N254" i="4"/>
  <c r="E254" i="4"/>
  <c r="D254" i="4"/>
  <c r="R254" i="4" s="1"/>
  <c r="S254" i="4" s="1"/>
  <c r="C254" i="4"/>
  <c r="B254" i="4"/>
  <c r="A254" i="4"/>
  <c r="N253" i="4"/>
  <c r="E253" i="4"/>
  <c r="D253" i="4"/>
  <c r="C253" i="4"/>
  <c r="B253" i="4"/>
  <c r="A253" i="4"/>
  <c r="R252" i="4"/>
  <c r="S252" i="4" s="1"/>
  <c r="N252" i="4"/>
  <c r="E252" i="4"/>
  <c r="D252" i="4"/>
  <c r="C252" i="4"/>
  <c r="B252" i="4"/>
  <c r="A252" i="4"/>
  <c r="N251" i="4"/>
  <c r="E251" i="4"/>
  <c r="D251" i="4"/>
  <c r="C251" i="4"/>
  <c r="B251" i="4"/>
  <c r="A251" i="4"/>
  <c r="R250" i="4"/>
  <c r="S250" i="4" s="1"/>
  <c r="N250" i="4"/>
  <c r="E250" i="4"/>
  <c r="D250" i="4"/>
  <c r="C250" i="4"/>
  <c r="B250" i="4"/>
  <c r="A250" i="4"/>
  <c r="R249" i="4"/>
  <c r="S249" i="4" s="1"/>
  <c r="N249" i="4"/>
  <c r="E249" i="4"/>
  <c r="D249" i="4"/>
  <c r="C249" i="4"/>
  <c r="B249" i="4"/>
  <c r="A249" i="4"/>
  <c r="N248" i="4"/>
  <c r="E248" i="4"/>
  <c r="D248" i="4"/>
  <c r="C248" i="4"/>
  <c r="B248" i="4"/>
  <c r="A248" i="4"/>
  <c r="N247" i="4"/>
  <c r="E247" i="4"/>
  <c r="D247" i="4"/>
  <c r="C247" i="4"/>
  <c r="B247" i="4"/>
  <c r="A247" i="4"/>
  <c r="N246" i="4"/>
  <c r="E246" i="4"/>
  <c r="D246" i="4"/>
  <c r="R246" i="4" s="1"/>
  <c r="S246" i="4" s="1"/>
  <c r="C246" i="4"/>
  <c r="B246" i="4"/>
  <c r="A246" i="4"/>
  <c r="N169" i="4" s="1"/>
  <c r="N245" i="4"/>
  <c r="E245" i="4"/>
  <c r="D245" i="4"/>
  <c r="C245" i="4"/>
  <c r="B245" i="4"/>
  <c r="A245" i="4"/>
  <c r="R244" i="4"/>
  <c r="S244" i="4" s="1"/>
  <c r="N244" i="4"/>
  <c r="E244" i="4"/>
  <c r="D244" i="4"/>
  <c r="C244" i="4"/>
  <c r="B244" i="4"/>
  <c r="A244" i="4"/>
  <c r="N243" i="4"/>
  <c r="E243" i="4"/>
  <c r="D243" i="4"/>
  <c r="C243" i="4"/>
  <c r="B243" i="4"/>
  <c r="A243" i="4"/>
  <c r="R242" i="4"/>
  <c r="S242" i="4" s="1"/>
  <c r="N242" i="4"/>
  <c r="E242" i="4"/>
  <c r="D242" i="4"/>
  <c r="C242" i="4"/>
  <c r="B242" i="4"/>
  <c r="A242" i="4"/>
  <c r="R241" i="4"/>
  <c r="S241" i="4" s="1"/>
  <c r="N241" i="4"/>
  <c r="E241" i="4"/>
  <c r="D241" i="4"/>
  <c r="C241" i="4"/>
  <c r="B241" i="4"/>
  <c r="A241" i="4"/>
  <c r="N240" i="4"/>
  <c r="E240" i="4"/>
  <c r="D240" i="4"/>
  <c r="C240" i="4"/>
  <c r="B240" i="4"/>
  <c r="A240" i="4"/>
  <c r="N239" i="4"/>
  <c r="E239" i="4"/>
  <c r="D239" i="4"/>
  <c r="C239" i="4"/>
  <c r="B239" i="4"/>
  <c r="A239" i="4"/>
  <c r="N238" i="4"/>
  <c r="E238" i="4"/>
  <c r="D238" i="4"/>
  <c r="R238" i="4" s="1"/>
  <c r="S238" i="4" s="1"/>
  <c r="C238" i="4"/>
  <c r="B238" i="4"/>
  <c r="A238" i="4"/>
  <c r="N237" i="4"/>
  <c r="E237" i="4"/>
  <c r="D237" i="4"/>
  <c r="C237" i="4"/>
  <c r="B237" i="4"/>
  <c r="A237" i="4"/>
  <c r="S236" i="4"/>
  <c r="R236" i="4"/>
  <c r="N236" i="4"/>
  <c r="E236" i="4"/>
  <c r="D236" i="4"/>
  <c r="C236" i="4"/>
  <c r="B236" i="4"/>
  <c r="A236" i="4"/>
  <c r="N235" i="4"/>
  <c r="E235" i="4"/>
  <c r="D235" i="4"/>
  <c r="C235" i="4"/>
  <c r="B235" i="4"/>
  <c r="A235" i="4"/>
  <c r="R234" i="4"/>
  <c r="S234" i="4" s="1"/>
  <c r="N234" i="4"/>
  <c r="E234" i="4"/>
  <c r="D234" i="4"/>
  <c r="C234" i="4"/>
  <c r="B234" i="4"/>
  <c r="A234" i="4"/>
  <c r="R233" i="4"/>
  <c r="S233" i="4" s="1"/>
  <c r="N233" i="4"/>
  <c r="E233" i="4"/>
  <c r="D233" i="4"/>
  <c r="C233" i="4"/>
  <c r="B233" i="4"/>
  <c r="A233" i="4"/>
  <c r="E232" i="4"/>
  <c r="D232" i="4"/>
  <c r="C232" i="4"/>
  <c r="B232" i="4"/>
  <c r="A232" i="4"/>
  <c r="N231" i="4"/>
  <c r="E231" i="4"/>
  <c r="D231" i="4"/>
  <c r="C231" i="4"/>
  <c r="B231" i="4"/>
  <c r="A231" i="4"/>
  <c r="N230" i="4"/>
  <c r="E230" i="4"/>
  <c r="D230" i="4"/>
  <c r="R230" i="4" s="1"/>
  <c r="S230" i="4" s="1"/>
  <c r="C230" i="4"/>
  <c r="B230" i="4"/>
  <c r="A230" i="4"/>
  <c r="N229" i="4"/>
  <c r="E229" i="4"/>
  <c r="D229" i="4"/>
  <c r="C229" i="4"/>
  <c r="B229" i="4"/>
  <c r="A229" i="4"/>
  <c r="R228" i="4"/>
  <c r="S228" i="4" s="1"/>
  <c r="N228" i="4"/>
  <c r="E228" i="4"/>
  <c r="D228" i="4"/>
  <c r="C228" i="4"/>
  <c r="B228" i="4"/>
  <c r="A228" i="4"/>
  <c r="N227" i="4"/>
  <c r="E227" i="4"/>
  <c r="D227" i="4"/>
  <c r="C227" i="4"/>
  <c r="B227" i="4"/>
  <c r="A227" i="4"/>
  <c r="R226" i="4"/>
  <c r="S226" i="4" s="1"/>
  <c r="N226" i="4"/>
  <c r="E226" i="4"/>
  <c r="D226" i="4"/>
  <c r="C226" i="4"/>
  <c r="B226" i="4"/>
  <c r="A226" i="4"/>
  <c r="R225" i="4"/>
  <c r="S225" i="4" s="1"/>
  <c r="N225" i="4"/>
  <c r="E225" i="4"/>
  <c r="D225" i="4"/>
  <c r="C225" i="4"/>
  <c r="B225" i="4"/>
  <c r="A225" i="4"/>
  <c r="N224" i="4"/>
  <c r="E224" i="4"/>
  <c r="D224" i="4"/>
  <c r="C224" i="4"/>
  <c r="B224" i="4"/>
  <c r="A224" i="4"/>
  <c r="N223" i="4"/>
  <c r="E223" i="4"/>
  <c r="D223" i="4"/>
  <c r="C223" i="4"/>
  <c r="B223" i="4"/>
  <c r="A223" i="4"/>
  <c r="N222" i="4"/>
  <c r="E222" i="4"/>
  <c r="D222" i="4"/>
  <c r="R222" i="4" s="1"/>
  <c r="S222" i="4" s="1"/>
  <c r="C222" i="4"/>
  <c r="B222" i="4"/>
  <c r="A222" i="4"/>
  <c r="N221" i="4"/>
  <c r="E221" i="4"/>
  <c r="D221" i="4"/>
  <c r="C221" i="4"/>
  <c r="B221" i="4"/>
  <c r="A221" i="4"/>
  <c r="R220" i="4"/>
  <c r="S220" i="4" s="1"/>
  <c r="N220" i="4"/>
  <c r="E220" i="4"/>
  <c r="D220" i="4"/>
  <c r="C220" i="4"/>
  <c r="B220" i="4"/>
  <c r="A220" i="4"/>
  <c r="N219" i="4"/>
  <c r="E219" i="4"/>
  <c r="D219" i="4"/>
  <c r="C219" i="4"/>
  <c r="B219" i="4"/>
  <c r="A219" i="4"/>
  <c r="R218" i="4"/>
  <c r="S218" i="4" s="1"/>
  <c r="N218" i="4"/>
  <c r="E218" i="4"/>
  <c r="D218" i="4"/>
  <c r="C218" i="4"/>
  <c r="B218" i="4"/>
  <c r="A218" i="4"/>
  <c r="R217" i="4"/>
  <c r="S217" i="4" s="1"/>
  <c r="N217" i="4"/>
  <c r="E217" i="4"/>
  <c r="D217" i="4"/>
  <c r="C217" i="4"/>
  <c r="B217" i="4"/>
  <c r="A217" i="4"/>
  <c r="N216" i="4"/>
  <c r="E216" i="4"/>
  <c r="D216" i="4"/>
  <c r="C216" i="4"/>
  <c r="B216" i="4"/>
  <c r="A216" i="4"/>
  <c r="N159" i="4" s="1"/>
  <c r="N215" i="4"/>
  <c r="E215" i="4"/>
  <c r="D215" i="4"/>
  <c r="C215" i="4"/>
  <c r="B215" i="4"/>
  <c r="A215" i="4"/>
  <c r="N214" i="4"/>
  <c r="E214" i="4"/>
  <c r="D214" i="4"/>
  <c r="R214" i="4" s="1"/>
  <c r="S214" i="4" s="1"/>
  <c r="C214" i="4"/>
  <c r="B214" i="4"/>
  <c r="A214" i="4"/>
  <c r="N213" i="4"/>
  <c r="E213" i="4"/>
  <c r="D213" i="4"/>
  <c r="C213" i="4"/>
  <c r="B213" i="4"/>
  <c r="A213" i="4"/>
  <c r="S212" i="4"/>
  <c r="R212" i="4"/>
  <c r="N212" i="4"/>
  <c r="E212" i="4"/>
  <c r="D212" i="4"/>
  <c r="C212" i="4"/>
  <c r="B212" i="4"/>
  <c r="A212" i="4"/>
  <c r="N211" i="4"/>
  <c r="E211" i="4"/>
  <c r="D211" i="4"/>
  <c r="C211" i="4"/>
  <c r="B211" i="4"/>
  <c r="A211" i="4"/>
  <c r="R210" i="4"/>
  <c r="S210" i="4" s="1"/>
  <c r="N210" i="4"/>
  <c r="E210" i="4"/>
  <c r="D210" i="4"/>
  <c r="C210" i="4"/>
  <c r="B210" i="4"/>
  <c r="A210" i="4"/>
  <c r="R209" i="4"/>
  <c r="S209" i="4" s="1"/>
  <c r="N209" i="4"/>
  <c r="E209" i="4"/>
  <c r="D209" i="4"/>
  <c r="C209" i="4"/>
  <c r="B209" i="4"/>
  <c r="A209" i="4"/>
  <c r="N208" i="4"/>
  <c r="E208" i="4"/>
  <c r="D208" i="4"/>
  <c r="C208" i="4"/>
  <c r="B208" i="4"/>
  <c r="A208" i="4"/>
  <c r="R207" i="4"/>
  <c r="S207" i="4" s="1"/>
  <c r="N207" i="4"/>
  <c r="E207" i="4"/>
  <c r="D207" i="4"/>
  <c r="C207" i="4"/>
  <c r="B207" i="4"/>
  <c r="A207" i="4"/>
  <c r="S206" i="4"/>
  <c r="N206" i="4"/>
  <c r="E206" i="4"/>
  <c r="D206" i="4"/>
  <c r="R206" i="4" s="1"/>
  <c r="C206" i="4"/>
  <c r="B206" i="4"/>
  <c r="A206" i="4"/>
  <c r="N205" i="4"/>
  <c r="E205" i="4"/>
  <c r="D205" i="4"/>
  <c r="C205" i="4"/>
  <c r="B205" i="4"/>
  <c r="A205" i="4"/>
  <c r="R204" i="4"/>
  <c r="S204" i="4" s="1"/>
  <c r="N204" i="4"/>
  <c r="E204" i="4"/>
  <c r="D204" i="4"/>
  <c r="C204" i="4"/>
  <c r="B204" i="4"/>
  <c r="A204" i="4"/>
  <c r="N203" i="4"/>
  <c r="E203" i="4"/>
  <c r="D203" i="4"/>
  <c r="C203" i="4"/>
  <c r="B203" i="4"/>
  <c r="A203" i="4"/>
  <c r="R202" i="4"/>
  <c r="S202" i="4" s="1"/>
  <c r="N202" i="4"/>
  <c r="E202" i="4"/>
  <c r="D202" i="4"/>
  <c r="C202" i="4"/>
  <c r="B202" i="4"/>
  <c r="A202" i="4"/>
  <c r="R201" i="4"/>
  <c r="S201" i="4" s="1"/>
  <c r="N201" i="4"/>
  <c r="E201" i="4"/>
  <c r="D201" i="4"/>
  <c r="C201" i="4"/>
  <c r="B201" i="4"/>
  <c r="A201" i="4"/>
  <c r="N200" i="4"/>
  <c r="E200" i="4"/>
  <c r="D200" i="4"/>
  <c r="C200" i="4"/>
  <c r="B200" i="4"/>
  <c r="A200" i="4"/>
  <c r="R199" i="4"/>
  <c r="S199" i="4" s="1"/>
  <c r="N199" i="4"/>
  <c r="E199" i="4"/>
  <c r="D199" i="4"/>
  <c r="C199" i="4"/>
  <c r="B199" i="4"/>
  <c r="A199" i="4"/>
  <c r="S198" i="4"/>
  <c r="N198" i="4"/>
  <c r="E198" i="4"/>
  <c r="D198" i="4"/>
  <c r="R198" i="4" s="1"/>
  <c r="C198" i="4"/>
  <c r="B198" i="4"/>
  <c r="A198" i="4"/>
  <c r="N197" i="4"/>
  <c r="E197" i="4"/>
  <c r="D197" i="4"/>
  <c r="C197" i="4"/>
  <c r="B197" i="4"/>
  <c r="A197" i="4"/>
  <c r="R196" i="4"/>
  <c r="S196" i="4" s="1"/>
  <c r="N196" i="4"/>
  <c r="E196" i="4"/>
  <c r="D196" i="4"/>
  <c r="C196" i="4"/>
  <c r="B196" i="4"/>
  <c r="A196" i="4"/>
  <c r="N195" i="4"/>
  <c r="E195" i="4"/>
  <c r="D195" i="4"/>
  <c r="C195" i="4"/>
  <c r="B195" i="4"/>
  <c r="A195" i="4"/>
  <c r="R194" i="4"/>
  <c r="S194" i="4" s="1"/>
  <c r="N194" i="4"/>
  <c r="E194" i="4"/>
  <c r="D194" i="4"/>
  <c r="C194" i="4"/>
  <c r="B194" i="4"/>
  <c r="A194" i="4"/>
  <c r="R193" i="4"/>
  <c r="S193" i="4" s="1"/>
  <c r="E193" i="4"/>
  <c r="D193" i="4"/>
  <c r="C193" i="4"/>
  <c r="B193" i="4"/>
  <c r="A193" i="4"/>
  <c r="N192" i="4"/>
  <c r="E192" i="4"/>
  <c r="D192" i="4"/>
  <c r="C192" i="4"/>
  <c r="B192" i="4"/>
  <c r="A192" i="4"/>
  <c r="E191" i="4"/>
  <c r="D191" i="4"/>
  <c r="C191" i="4"/>
  <c r="B191" i="4"/>
  <c r="A191" i="4"/>
  <c r="S190" i="4"/>
  <c r="N190" i="4"/>
  <c r="E190" i="4"/>
  <c r="D190" i="4"/>
  <c r="R190" i="4" s="1"/>
  <c r="C190" i="4"/>
  <c r="B190" i="4"/>
  <c r="A190" i="4"/>
  <c r="N189" i="4"/>
  <c r="E189" i="4"/>
  <c r="D189" i="4"/>
  <c r="C189" i="4"/>
  <c r="B189" i="4"/>
  <c r="A189" i="4"/>
  <c r="S188" i="4"/>
  <c r="R188" i="4"/>
  <c r="N188" i="4"/>
  <c r="E188" i="4"/>
  <c r="D188" i="4"/>
  <c r="C188" i="4"/>
  <c r="B188" i="4"/>
  <c r="A188" i="4"/>
  <c r="N187" i="4"/>
  <c r="E187" i="4"/>
  <c r="D187" i="4"/>
  <c r="C187" i="4"/>
  <c r="B187" i="4"/>
  <c r="A187" i="4"/>
  <c r="R186" i="4"/>
  <c r="S186" i="4" s="1"/>
  <c r="N186" i="4"/>
  <c r="E186" i="4"/>
  <c r="D186" i="4"/>
  <c r="C186" i="4"/>
  <c r="B186" i="4"/>
  <c r="A186" i="4"/>
  <c r="R185" i="4"/>
  <c r="S185" i="4" s="1"/>
  <c r="E185" i="4"/>
  <c r="D185" i="4"/>
  <c r="C185" i="4"/>
  <c r="B185" i="4"/>
  <c r="A185" i="4"/>
  <c r="N184" i="4"/>
  <c r="E184" i="4"/>
  <c r="D184" i="4"/>
  <c r="C184" i="4"/>
  <c r="B184" i="4"/>
  <c r="A184" i="4"/>
  <c r="R183" i="4"/>
  <c r="S183" i="4" s="1"/>
  <c r="E183" i="4"/>
  <c r="D183" i="4"/>
  <c r="C183" i="4"/>
  <c r="B183" i="4"/>
  <c r="A183" i="4"/>
  <c r="N182" i="4"/>
  <c r="E182" i="4"/>
  <c r="D182" i="4"/>
  <c r="R182" i="4" s="1"/>
  <c r="S182" i="4" s="1"/>
  <c r="C182" i="4"/>
  <c r="B182" i="4"/>
  <c r="A182" i="4"/>
  <c r="N181" i="4"/>
  <c r="E181" i="4"/>
  <c r="D181" i="4"/>
  <c r="C181" i="4"/>
  <c r="B181" i="4"/>
  <c r="A181" i="4"/>
  <c r="R180" i="4"/>
  <c r="S180" i="4" s="1"/>
  <c r="N180" i="4"/>
  <c r="E180" i="4"/>
  <c r="D180" i="4"/>
  <c r="C180" i="4"/>
  <c r="B180" i="4"/>
  <c r="A180" i="4"/>
  <c r="N147" i="4" s="1"/>
  <c r="N179" i="4"/>
  <c r="E179" i="4"/>
  <c r="D179" i="4"/>
  <c r="C179" i="4"/>
  <c r="B179" i="4"/>
  <c r="A179" i="4"/>
  <c r="R178" i="4"/>
  <c r="S178" i="4" s="1"/>
  <c r="N178" i="4"/>
  <c r="E178" i="4"/>
  <c r="D178" i="4"/>
  <c r="C178" i="4"/>
  <c r="B178" i="4"/>
  <c r="A178" i="4"/>
  <c r="R177" i="4"/>
  <c r="S177" i="4" s="1"/>
  <c r="E177" i="4"/>
  <c r="D177" i="4"/>
  <c r="C177" i="4"/>
  <c r="B177" i="4"/>
  <c r="A177" i="4"/>
  <c r="N146" i="4" s="1"/>
  <c r="N176" i="4"/>
  <c r="E176" i="4"/>
  <c r="D176" i="4"/>
  <c r="C176" i="4"/>
  <c r="B176" i="4"/>
  <c r="A176" i="4"/>
  <c r="R175" i="4"/>
  <c r="S175" i="4" s="1"/>
  <c r="E175" i="4"/>
  <c r="D175" i="4"/>
  <c r="C175" i="4"/>
  <c r="B175" i="4"/>
  <c r="A175" i="4"/>
  <c r="N174" i="4"/>
  <c r="E174" i="4"/>
  <c r="D174" i="4"/>
  <c r="C174" i="4"/>
  <c r="B174" i="4"/>
  <c r="A174" i="4"/>
  <c r="N173" i="4"/>
  <c r="E173" i="4"/>
  <c r="D173" i="4"/>
  <c r="C173" i="4"/>
  <c r="B173" i="4"/>
  <c r="A173" i="4"/>
  <c r="S172" i="4"/>
  <c r="R172" i="4"/>
  <c r="N172" i="4"/>
  <c r="E172" i="4"/>
  <c r="D172" i="4"/>
  <c r="C172" i="4"/>
  <c r="B172" i="4"/>
  <c r="A172" i="4"/>
  <c r="R171" i="4"/>
  <c r="S171" i="4" s="1"/>
  <c r="N171" i="4"/>
  <c r="E171" i="4"/>
  <c r="D171" i="4"/>
  <c r="C171" i="4"/>
  <c r="B171" i="4"/>
  <c r="A171" i="4"/>
  <c r="R170" i="4"/>
  <c r="S170" i="4" s="1"/>
  <c r="N170" i="4"/>
  <c r="E170" i="4"/>
  <c r="D170" i="4"/>
  <c r="C170" i="4"/>
  <c r="B170" i="4"/>
  <c r="A170" i="4"/>
  <c r="R169" i="4"/>
  <c r="S169" i="4" s="1"/>
  <c r="E169" i="4"/>
  <c r="D169" i="4"/>
  <c r="C169" i="4"/>
  <c r="B169" i="4"/>
  <c r="A169" i="4"/>
  <c r="N168" i="4"/>
  <c r="E168" i="4"/>
  <c r="D168" i="4"/>
  <c r="C168" i="4"/>
  <c r="B168" i="4"/>
  <c r="A168" i="4"/>
  <c r="R167" i="4"/>
  <c r="S167" i="4" s="1"/>
  <c r="N167" i="4"/>
  <c r="E167" i="4"/>
  <c r="D167" i="4"/>
  <c r="C167" i="4"/>
  <c r="B167" i="4"/>
  <c r="A167" i="4"/>
  <c r="S166" i="4"/>
  <c r="N166" i="4"/>
  <c r="E166" i="4"/>
  <c r="D166" i="4"/>
  <c r="R166" i="4" s="1"/>
  <c r="C166" i="4"/>
  <c r="B166" i="4"/>
  <c r="A166" i="4"/>
  <c r="N165" i="4"/>
  <c r="E165" i="4"/>
  <c r="D165" i="4"/>
  <c r="C165" i="4"/>
  <c r="B165" i="4"/>
  <c r="A165" i="4"/>
  <c r="S164" i="4"/>
  <c r="R164" i="4"/>
  <c r="N164" i="4"/>
  <c r="E164" i="4"/>
  <c r="D164" i="4"/>
  <c r="C164" i="4"/>
  <c r="B164" i="4"/>
  <c r="A164" i="4"/>
  <c r="N163" i="4"/>
  <c r="E163" i="4"/>
  <c r="D163" i="4"/>
  <c r="C163" i="4"/>
  <c r="B163" i="4"/>
  <c r="R163" i="4" s="1"/>
  <c r="S163" i="4" s="1"/>
  <c r="A163" i="4"/>
  <c r="N162" i="4"/>
  <c r="E162" i="4"/>
  <c r="D162" i="4"/>
  <c r="C162" i="4"/>
  <c r="B162" i="4"/>
  <c r="A162" i="4"/>
  <c r="N161" i="4"/>
  <c r="E161" i="4"/>
  <c r="D161" i="4"/>
  <c r="C161" i="4"/>
  <c r="B161" i="4"/>
  <c r="R161" i="4" s="1"/>
  <c r="S161" i="4" s="1"/>
  <c r="A161" i="4"/>
  <c r="N160" i="4"/>
  <c r="E160" i="4"/>
  <c r="D160" i="4"/>
  <c r="C160" i="4"/>
  <c r="B160" i="4"/>
  <c r="A160" i="4"/>
  <c r="R159" i="4"/>
  <c r="S159" i="4" s="1"/>
  <c r="E159" i="4"/>
  <c r="D159" i="4"/>
  <c r="C159" i="4"/>
  <c r="B159" i="4"/>
  <c r="A159" i="4"/>
  <c r="R158" i="4"/>
  <c r="S158" i="4" s="1"/>
  <c r="N158" i="4"/>
  <c r="E158" i="4"/>
  <c r="D158" i="4"/>
  <c r="C158" i="4"/>
  <c r="B158" i="4"/>
  <c r="A158" i="4"/>
  <c r="R157" i="4"/>
  <c r="S157" i="4" s="1"/>
  <c r="N157" i="4"/>
  <c r="E157" i="4"/>
  <c r="D157" i="4"/>
  <c r="C157" i="4"/>
  <c r="B157" i="4"/>
  <c r="A157" i="4"/>
  <c r="R156" i="4"/>
  <c r="S156" i="4" s="1"/>
  <c r="N156" i="4"/>
  <c r="E156" i="4"/>
  <c r="D156" i="4"/>
  <c r="C156" i="4"/>
  <c r="B156" i="4"/>
  <c r="A156" i="4"/>
  <c r="N139" i="4" s="1"/>
  <c r="N155" i="4"/>
  <c r="E155" i="4"/>
  <c r="D155" i="4"/>
  <c r="R155" i="4" s="1"/>
  <c r="S155" i="4" s="1"/>
  <c r="C155" i="4"/>
  <c r="B155" i="4"/>
  <c r="A155" i="4"/>
  <c r="N154" i="4"/>
  <c r="E154" i="4"/>
  <c r="D154" i="4"/>
  <c r="C154" i="4"/>
  <c r="B154" i="4"/>
  <c r="R154" i="4" s="1"/>
  <c r="S154" i="4" s="1"/>
  <c r="A154" i="4"/>
  <c r="N153" i="4"/>
  <c r="E153" i="4"/>
  <c r="D153" i="4"/>
  <c r="C153" i="4"/>
  <c r="B153" i="4"/>
  <c r="R153" i="4" s="1"/>
  <c r="S153" i="4" s="1"/>
  <c r="A153" i="4"/>
  <c r="N138" i="4" s="1"/>
  <c r="N152" i="4"/>
  <c r="E152" i="4"/>
  <c r="D152" i="4"/>
  <c r="C152" i="4"/>
  <c r="B152" i="4"/>
  <c r="A152" i="4"/>
  <c r="N151" i="4"/>
  <c r="E151" i="4"/>
  <c r="D151" i="4"/>
  <c r="C151" i="4"/>
  <c r="B151" i="4"/>
  <c r="R151" i="4" s="1"/>
  <c r="S151" i="4" s="1"/>
  <c r="A151" i="4"/>
  <c r="N150" i="4"/>
  <c r="E150" i="4"/>
  <c r="D150" i="4"/>
  <c r="R150" i="4" s="1"/>
  <c r="S150" i="4" s="1"/>
  <c r="C150" i="4"/>
  <c r="B150" i="4"/>
  <c r="A150" i="4"/>
  <c r="N149" i="4"/>
  <c r="E149" i="4"/>
  <c r="D149" i="4"/>
  <c r="C149" i="4"/>
  <c r="B149" i="4"/>
  <c r="R149" i="4" s="1"/>
  <c r="S149" i="4" s="1"/>
  <c r="A149" i="4"/>
  <c r="N148" i="4"/>
  <c r="E148" i="4"/>
  <c r="D148" i="4"/>
  <c r="C148" i="4"/>
  <c r="B148" i="4"/>
  <c r="R148" i="4" s="1"/>
  <c r="S148" i="4" s="1"/>
  <c r="A148" i="4"/>
  <c r="E147" i="4"/>
  <c r="D147" i="4"/>
  <c r="C147" i="4"/>
  <c r="B147" i="4"/>
  <c r="R147" i="4" s="1"/>
  <c r="S147" i="4" s="1"/>
  <c r="A147" i="4"/>
  <c r="S146" i="4"/>
  <c r="R146" i="4"/>
  <c r="E146" i="4"/>
  <c r="D146" i="4"/>
  <c r="C146" i="4"/>
  <c r="B146" i="4"/>
  <c r="A146" i="4"/>
  <c r="R145" i="4"/>
  <c r="S145" i="4" s="1"/>
  <c r="N145" i="4"/>
  <c r="E145" i="4"/>
  <c r="D145" i="4"/>
  <c r="C145" i="4"/>
  <c r="B145" i="4"/>
  <c r="A145" i="4"/>
  <c r="N144" i="4"/>
  <c r="E144" i="4"/>
  <c r="D144" i="4"/>
  <c r="C144" i="4"/>
  <c r="B144" i="4"/>
  <c r="A144" i="4"/>
  <c r="N143" i="4"/>
  <c r="E143" i="4"/>
  <c r="D143" i="4"/>
  <c r="R143" i="4" s="1"/>
  <c r="S143" i="4" s="1"/>
  <c r="C143" i="4"/>
  <c r="B143" i="4"/>
  <c r="A143" i="4"/>
  <c r="N142" i="4"/>
  <c r="E142" i="4"/>
  <c r="D142" i="4"/>
  <c r="R142" i="4" s="1"/>
  <c r="S142" i="4" s="1"/>
  <c r="C142" i="4"/>
  <c r="B142" i="4"/>
  <c r="A142" i="4"/>
  <c r="N141" i="4"/>
  <c r="E141" i="4"/>
  <c r="D141" i="4"/>
  <c r="R141" i="4" s="1"/>
  <c r="S141" i="4" s="1"/>
  <c r="C141" i="4"/>
  <c r="B141" i="4"/>
  <c r="A141" i="4"/>
  <c r="S140" i="4"/>
  <c r="R140" i="4"/>
  <c r="N140" i="4"/>
  <c r="E140" i="4"/>
  <c r="D140" i="4"/>
  <c r="C140" i="4"/>
  <c r="B140" i="4"/>
  <c r="A140" i="4"/>
  <c r="E139" i="4"/>
  <c r="D139" i="4"/>
  <c r="R139" i="4" s="1"/>
  <c r="S139" i="4" s="1"/>
  <c r="C139" i="4"/>
  <c r="B139" i="4"/>
  <c r="A139" i="4"/>
  <c r="E138" i="4"/>
  <c r="D138" i="4"/>
  <c r="C138" i="4"/>
  <c r="B138" i="4"/>
  <c r="R138" i="4" s="1"/>
  <c r="S138" i="4" s="1"/>
  <c r="A138" i="4"/>
  <c r="N137" i="4"/>
  <c r="E137" i="4"/>
  <c r="D137" i="4"/>
  <c r="C137" i="4"/>
  <c r="B137" i="4"/>
  <c r="R137" i="4" s="1"/>
  <c r="S137" i="4" s="1"/>
  <c r="A137" i="4"/>
  <c r="N136" i="4"/>
  <c r="E136" i="4"/>
  <c r="D136" i="4"/>
  <c r="C136" i="4"/>
  <c r="B136" i="4"/>
  <c r="A136" i="4"/>
  <c r="N135" i="4"/>
  <c r="E135" i="4"/>
  <c r="D135" i="4"/>
  <c r="C135" i="4"/>
  <c r="B135" i="4"/>
  <c r="R135" i="4" s="1"/>
  <c r="S135" i="4" s="1"/>
  <c r="A135" i="4"/>
  <c r="N134" i="4"/>
  <c r="E134" i="4"/>
  <c r="D134" i="4"/>
  <c r="C134" i="4"/>
  <c r="B134" i="4"/>
  <c r="R134" i="4" s="1"/>
  <c r="S134" i="4" s="1"/>
  <c r="A134" i="4"/>
  <c r="S133" i="4"/>
  <c r="R133" i="4"/>
  <c r="N133" i="4"/>
  <c r="E133" i="4"/>
  <c r="D133" i="4"/>
  <c r="C133" i="4"/>
  <c r="B133" i="4"/>
  <c r="A133" i="4"/>
  <c r="N132" i="4"/>
  <c r="E132" i="4"/>
  <c r="D132" i="4"/>
  <c r="C132" i="4"/>
  <c r="B132" i="4"/>
  <c r="R132" i="4" s="1"/>
  <c r="S132" i="4" s="1"/>
  <c r="A132" i="4"/>
  <c r="N131" i="4"/>
  <c r="E131" i="4"/>
  <c r="D131" i="4"/>
  <c r="C131" i="4"/>
  <c r="B131" i="4"/>
  <c r="R131" i="4" s="1"/>
  <c r="S131" i="4" s="1"/>
  <c r="A131" i="4"/>
  <c r="E130" i="4"/>
  <c r="D130" i="4"/>
  <c r="R130" i="4" s="1"/>
  <c r="S130" i="4" s="1"/>
  <c r="C130" i="4"/>
  <c r="B130" i="4"/>
  <c r="A130" i="4"/>
  <c r="N130" i="4" s="1"/>
  <c r="E129" i="4"/>
  <c r="D129" i="4"/>
  <c r="C129" i="4"/>
  <c r="B129" i="4"/>
  <c r="A129" i="4"/>
  <c r="L128" i="4"/>
  <c r="K128" i="4"/>
  <c r="J128" i="4"/>
  <c r="E128" i="4"/>
  <c r="D128" i="4"/>
  <c r="C128" i="4"/>
  <c r="B128" i="4"/>
  <c r="R128" i="4" s="1"/>
  <c r="S128" i="4" s="1"/>
  <c r="A128" i="4"/>
  <c r="E127" i="4"/>
  <c r="D127" i="4"/>
  <c r="C127" i="4"/>
  <c r="B127" i="4"/>
  <c r="A127" i="4"/>
  <c r="R126" i="4"/>
  <c r="S126" i="4" s="1"/>
  <c r="E126" i="4"/>
  <c r="D126" i="4"/>
  <c r="C126" i="4"/>
  <c r="B126" i="4"/>
  <c r="A126" i="4"/>
  <c r="E125" i="4"/>
  <c r="D125" i="4"/>
  <c r="R125" i="4" s="1"/>
  <c r="S125" i="4" s="1"/>
  <c r="C125" i="4"/>
  <c r="B125" i="4"/>
  <c r="A125" i="4"/>
  <c r="E124" i="4"/>
  <c r="D124" i="4"/>
  <c r="C124" i="4"/>
  <c r="B124" i="4"/>
  <c r="R124" i="4" s="1"/>
  <c r="S124" i="4" s="1"/>
  <c r="A124" i="4"/>
  <c r="E123" i="4"/>
  <c r="D123" i="4"/>
  <c r="C123" i="4"/>
  <c r="B123" i="4"/>
  <c r="R123" i="4" s="1"/>
  <c r="S123" i="4" s="1"/>
  <c r="A123" i="4"/>
  <c r="E122" i="4"/>
  <c r="D122" i="4"/>
  <c r="R122" i="4" s="1"/>
  <c r="S122" i="4" s="1"/>
  <c r="C122" i="4"/>
  <c r="B122" i="4"/>
  <c r="A122" i="4"/>
  <c r="S121" i="4"/>
  <c r="R121" i="4"/>
  <c r="E121" i="4"/>
  <c r="D121" i="4"/>
  <c r="C121" i="4"/>
  <c r="B121" i="4"/>
  <c r="A121" i="4"/>
  <c r="E120" i="4"/>
  <c r="D120" i="4"/>
  <c r="C120" i="4"/>
  <c r="B120" i="4"/>
  <c r="R120" i="4" s="1"/>
  <c r="S120" i="4" s="1"/>
  <c r="A120" i="4"/>
  <c r="E119" i="4"/>
  <c r="D119" i="4"/>
  <c r="C119" i="4"/>
  <c r="B119" i="4"/>
  <c r="A119" i="4"/>
  <c r="R118" i="4"/>
  <c r="S118" i="4" s="1"/>
  <c r="E118" i="4"/>
  <c r="D118" i="4"/>
  <c r="C118" i="4"/>
  <c r="B118" i="4"/>
  <c r="A118" i="4"/>
  <c r="E117" i="4"/>
  <c r="D117" i="4"/>
  <c r="R117" i="4" s="1"/>
  <c r="S117" i="4" s="1"/>
  <c r="C117" i="4"/>
  <c r="B117" i="4"/>
  <c r="A117" i="4"/>
  <c r="E116" i="4"/>
  <c r="D116" i="4"/>
  <c r="C116" i="4"/>
  <c r="B116" i="4"/>
  <c r="R116" i="4" s="1"/>
  <c r="S116" i="4" s="1"/>
  <c r="A116" i="4"/>
  <c r="E115" i="4"/>
  <c r="D115" i="4"/>
  <c r="C115" i="4"/>
  <c r="B115" i="4"/>
  <c r="R115" i="4" s="1"/>
  <c r="S115" i="4" s="1"/>
  <c r="A115" i="4"/>
  <c r="E114" i="4"/>
  <c r="D114" i="4"/>
  <c r="R114" i="4" s="1"/>
  <c r="S114" i="4" s="1"/>
  <c r="C114" i="4"/>
  <c r="B114" i="4"/>
  <c r="A114" i="4"/>
  <c r="S113" i="4"/>
  <c r="R113" i="4"/>
  <c r="E113" i="4"/>
  <c r="D113" i="4"/>
  <c r="C113" i="4"/>
  <c r="B113" i="4"/>
  <c r="A113" i="4"/>
  <c r="E112" i="4"/>
  <c r="D112" i="4"/>
  <c r="C112" i="4"/>
  <c r="B112" i="4"/>
  <c r="R112" i="4" s="1"/>
  <c r="S112" i="4" s="1"/>
  <c r="A112" i="4"/>
  <c r="E111" i="4"/>
  <c r="D111" i="4"/>
  <c r="C111" i="4"/>
  <c r="B111" i="4"/>
  <c r="A111" i="4"/>
  <c r="R110" i="4"/>
  <c r="S110" i="4" s="1"/>
  <c r="E110" i="4"/>
  <c r="D110" i="4"/>
  <c r="C110" i="4"/>
  <c r="B110" i="4"/>
  <c r="A110" i="4"/>
  <c r="E109" i="4"/>
  <c r="D109" i="4"/>
  <c r="R109" i="4" s="1"/>
  <c r="S109" i="4" s="1"/>
  <c r="C109" i="4"/>
  <c r="B109" i="4"/>
  <c r="A109" i="4"/>
  <c r="E108" i="4"/>
  <c r="D108" i="4"/>
  <c r="C108" i="4"/>
  <c r="B108" i="4"/>
  <c r="R108" i="4" s="1"/>
  <c r="S108" i="4" s="1"/>
  <c r="A108" i="4"/>
  <c r="E107" i="4"/>
  <c r="D107" i="4"/>
  <c r="C107" i="4"/>
  <c r="B107" i="4"/>
  <c r="R107" i="4" s="1"/>
  <c r="S107" i="4" s="1"/>
  <c r="A107" i="4"/>
  <c r="E106" i="4"/>
  <c r="D106" i="4"/>
  <c r="R106" i="4" s="1"/>
  <c r="S106" i="4" s="1"/>
  <c r="C106" i="4"/>
  <c r="B106" i="4"/>
  <c r="A106" i="4"/>
  <c r="S105" i="4"/>
  <c r="R105" i="4"/>
  <c r="E105" i="4"/>
  <c r="D105" i="4"/>
  <c r="C105" i="4"/>
  <c r="B105" i="4"/>
  <c r="A105" i="4"/>
  <c r="E104" i="4"/>
  <c r="D104" i="4"/>
  <c r="C104" i="4"/>
  <c r="B104" i="4"/>
  <c r="R104" i="4" s="1"/>
  <c r="S104" i="4" s="1"/>
  <c r="A104" i="4"/>
  <c r="E103" i="4"/>
  <c r="D103" i="4"/>
  <c r="C103" i="4"/>
  <c r="B103" i="4"/>
  <c r="A103" i="4"/>
  <c r="R102" i="4"/>
  <c r="S102" i="4" s="1"/>
  <c r="E102" i="4"/>
  <c r="D102" i="4"/>
  <c r="C102" i="4"/>
  <c r="B102" i="4"/>
  <c r="A102" i="4"/>
  <c r="E101" i="4"/>
  <c r="D101" i="4"/>
  <c r="R101" i="4" s="1"/>
  <c r="S101" i="4" s="1"/>
  <c r="C101" i="4"/>
  <c r="B101" i="4"/>
  <c r="A101" i="4"/>
  <c r="E100" i="4"/>
  <c r="D100" i="4"/>
  <c r="C100" i="4"/>
  <c r="B100" i="4"/>
  <c r="R100" i="4" s="1"/>
  <c r="S100" i="4" s="1"/>
  <c r="A100" i="4"/>
  <c r="E99" i="4"/>
  <c r="D99" i="4"/>
  <c r="C99" i="4"/>
  <c r="B99" i="4"/>
  <c r="R99" i="4" s="1"/>
  <c r="S99" i="4" s="1"/>
  <c r="A99" i="4"/>
  <c r="E98" i="4"/>
  <c r="D98" i="4"/>
  <c r="R98" i="4" s="1"/>
  <c r="S98" i="4" s="1"/>
  <c r="C98" i="4"/>
  <c r="B98" i="4"/>
  <c r="A98" i="4"/>
  <c r="S97" i="4"/>
  <c r="R97" i="4"/>
  <c r="E97" i="4"/>
  <c r="D97" i="4"/>
  <c r="C97" i="4"/>
  <c r="B97" i="4"/>
  <c r="A97" i="4"/>
  <c r="E96" i="4"/>
  <c r="D96" i="4"/>
  <c r="C96" i="4"/>
  <c r="B96" i="4"/>
  <c r="R96" i="4" s="1"/>
  <c r="S96" i="4" s="1"/>
  <c r="A96" i="4"/>
  <c r="E95" i="4"/>
  <c r="D95" i="4"/>
  <c r="C95" i="4"/>
  <c r="B95" i="4"/>
  <c r="A95" i="4"/>
  <c r="R94" i="4"/>
  <c r="S94" i="4" s="1"/>
  <c r="E94" i="4"/>
  <c r="D94" i="4"/>
  <c r="C94" i="4"/>
  <c r="B94" i="4"/>
  <c r="A94" i="4"/>
  <c r="E93" i="4"/>
  <c r="D93" i="4"/>
  <c r="R93" i="4" s="1"/>
  <c r="S93" i="4" s="1"/>
  <c r="C93" i="4"/>
  <c r="B93" i="4"/>
  <c r="A93" i="4"/>
  <c r="E92" i="4"/>
  <c r="D92" i="4"/>
  <c r="C92" i="4"/>
  <c r="B92" i="4"/>
  <c r="R92" i="4" s="1"/>
  <c r="S92" i="4" s="1"/>
  <c r="A92" i="4"/>
  <c r="E91" i="4"/>
  <c r="D91" i="4"/>
  <c r="C91" i="4"/>
  <c r="B91" i="4"/>
  <c r="R91" i="4" s="1"/>
  <c r="S91" i="4" s="1"/>
  <c r="A91" i="4"/>
  <c r="E90" i="4"/>
  <c r="D90" i="4"/>
  <c r="R90" i="4" s="1"/>
  <c r="S90" i="4" s="1"/>
  <c r="C90" i="4"/>
  <c r="B90" i="4"/>
  <c r="A90" i="4"/>
  <c r="S89" i="4"/>
  <c r="R89" i="4"/>
  <c r="E89" i="4"/>
  <c r="D89" i="4"/>
  <c r="C89" i="4"/>
  <c r="B89" i="4"/>
  <c r="A89" i="4"/>
  <c r="E88" i="4"/>
  <c r="D88" i="4"/>
  <c r="C88" i="4"/>
  <c r="B88" i="4"/>
  <c r="R88" i="4" s="1"/>
  <c r="S88" i="4" s="1"/>
  <c r="A88" i="4"/>
  <c r="E87" i="4"/>
  <c r="D87" i="4"/>
  <c r="C87" i="4"/>
  <c r="B87" i="4"/>
  <c r="A87" i="4"/>
  <c r="R86" i="4"/>
  <c r="S86" i="4" s="1"/>
  <c r="E86" i="4"/>
  <c r="D86" i="4"/>
  <c r="C86" i="4"/>
  <c r="B86" i="4"/>
  <c r="A86" i="4"/>
  <c r="E85" i="4"/>
  <c r="D85" i="4"/>
  <c r="R85" i="4" s="1"/>
  <c r="S85" i="4" s="1"/>
  <c r="C85" i="4"/>
  <c r="B85" i="4"/>
  <c r="A85" i="4"/>
  <c r="E84" i="4"/>
  <c r="D84" i="4"/>
  <c r="C84" i="4"/>
  <c r="B84" i="4"/>
  <c r="R84" i="4" s="1"/>
  <c r="S84" i="4" s="1"/>
  <c r="A84" i="4"/>
  <c r="E83" i="4"/>
  <c r="D83" i="4"/>
  <c r="C83" i="4"/>
  <c r="B83" i="4"/>
  <c r="R83" i="4" s="1"/>
  <c r="S83" i="4" s="1"/>
  <c r="A83" i="4"/>
  <c r="E82" i="4"/>
  <c r="D82" i="4"/>
  <c r="R82" i="4" s="1"/>
  <c r="S82" i="4" s="1"/>
  <c r="C82" i="4"/>
  <c r="B82" i="4"/>
  <c r="A82" i="4"/>
  <c r="S81" i="4"/>
  <c r="R81" i="4"/>
  <c r="E81" i="4"/>
  <c r="D81" i="4"/>
  <c r="C81" i="4"/>
  <c r="B81" i="4"/>
  <c r="A81" i="4"/>
  <c r="E80" i="4"/>
  <c r="D80" i="4"/>
  <c r="C80" i="4"/>
  <c r="B80" i="4"/>
  <c r="R80" i="4" s="1"/>
  <c r="S80" i="4" s="1"/>
  <c r="A80" i="4"/>
  <c r="E79" i="4"/>
  <c r="D79" i="4"/>
  <c r="C79" i="4"/>
  <c r="B79" i="4"/>
  <c r="A79" i="4"/>
  <c r="R78" i="4"/>
  <c r="S78" i="4" s="1"/>
  <c r="E78" i="4"/>
  <c r="D78" i="4"/>
  <c r="C78" i="4"/>
  <c r="B78" i="4"/>
  <c r="A78" i="4"/>
  <c r="E77" i="4"/>
  <c r="D77" i="4"/>
  <c r="R77" i="4" s="1"/>
  <c r="S77" i="4" s="1"/>
  <c r="C77" i="4"/>
  <c r="B77" i="4"/>
  <c r="A77" i="4"/>
  <c r="E76" i="4"/>
  <c r="D76" i="4"/>
  <c r="C76" i="4"/>
  <c r="B76" i="4"/>
  <c r="R76" i="4" s="1"/>
  <c r="S76" i="4" s="1"/>
  <c r="A76" i="4"/>
  <c r="E75" i="4"/>
  <c r="D75" i="4"/>
  <c r="C75" i="4"/>
  <c r="B75" i="4"/>
  <c r="R75" i="4" s="1"/>
  <c r="S75" i="4" s="1"/>
  <c r="A75" i="4"/>
  <c r="E74" i="4"/>
  <c r="D74" i="4"/>
  <c r="R74" i="4" s="1"/>
  <c r="S74" i="4" s="1"/>
  <c r="C74" i="4"/>
  <c r="B74" i="4"/>
  <c r="A74" i="4"/>
  <c r="S73" i="4"/>
  <c r="R73" i="4"/>
  <c r="E73" i="4"/>
  <c r="D73" i="4"/>
  <c r="C73" i="4"/>
  <c r="B73" i="4"/>
  <c r="A73" i="4"/>
  <c r="E72" i="4"/>
  <c r="D72" i="4"/>
  <c r="C72" i="4"/>
  <c r="B72" i="4"/>
  <c r="R72" i="4" s="1"/>
  <c r="S72" i="4" s="1"/>
  <c r="A72" i="4"/>
  <c r="E71" i="4"/>
  <c r="D71" i="4"/>
  <c r="C71" i="4"/>
  <c r="B71" i="4"/>
  <c r="A71" i="4"/>
  <c r="R70" i="4"/>
  <c r="S70" i="4" s="1"/>
  <c r="E70" i="4"/>
  <c r="D70" i="4"/>
  <c r="C70" i="4"/>
  <c r="B70" i="4"/>
  <c r="A70" i="4"/>
  <c r="E69" i="4"/>
  <c r="D69" i="4"/>
  <c r="R69" i="4" s="1"/>
  <c r="S69" i="4" s="1"/>
  <c r="C69" i="4"/>
  <c r="B69" i="4"/>
  <c r="A69" i="4"/>
  <c r="E68" i="4"/>
  <c r="D68" i="4"/>
  <c r="C68" i="4"/>
  <c r="B68" i="4"/>
  <c r="R68" i="4" s="1"/>
  <c r="S68" i="4" s="1"/>
  <c r="A68" i="4"/>
  <c r="E67" i="4"/>
  <c r="D67" i="4"/>
  <c r="C67" i="4"/>
  <c r="B67" i="4"/>
  <c r="R67" i="4" s="1"/>
  <c r="S67" i="4" s="1"/>
  <c r="A67" i="4"/>
  <c r="E66" i="4"/>
  <c r="D66" i="4"/>
  <c r="R66" i="4" s="1"/>
  <c r="S66" i="4" s="1"/>
  <c r="C66" i="4"/>
  <c r="B66" i="4"/>
  <c r="A66" i="4"/>
  <c r="E65" i="4"/>
  <c r="D65" i="4"/>
  <c r="R65" i="4" s="1"/>
  <c r="S65" i="4" s="1"/>
  <c r="C65" i="4"/>
  <c r="B65" i="4"/>
  <c r="A65" i="4"/>
  <c r="E64" i="4"/>
  <c r="D64" i="4"/>
  <c r="C64" i="4"/>
  <c r="B64" i="4"/>
  <c r="R64" i="4" s="1"/>
  <c r="S64" i="4" s="1"/>
  <c r="A64" i="4"/>
  <c r="E63" i="4"/>
  <c r="D63" i="4"/>
  <c r="C63" i="4"/>
  <c r="B63" i="4"/>
  <c r="R63" i="4" s="1"/>
  <c r="S63" i="4" s="1"/>
  <c r="A63" i="4"/>
  <c r="R62" i="4"/>
  <c r="S62" i="4" s="1"/>
  <c r="E62" i="4"/>
  <c r="D62" i="4"/>
  <c r="C62" i="4"/>
  <c r="B62" i="4"/>
  <c r="A62" i="4"/>
  <c r="S61" i="4"/>
  <c r="R61" i="4"/>
  <c r="E61" i="4"/>
  <c r="D61" i="4"/>
  <c r="C61" i="4"/>
  <c r="B61" i="4"/>
  <c r="A61" i="4"/>
  <c r="E60" i="4"/>
  <c r="D60" i="4"/>
  <c r="C60" i="4"/>
  <c r="B60" i="4"/>
  <c r="R60" i="4" s="1"/>
  <c r="S60" i="4" s="1"/>
  <c r="A60" i="4"/>
  <c r="E59" i="4"/>
  <c r="D59" i="4"/>
  <c r="C59" i="4"/>
  <c r="B59" i="4"/>
  <c r="R59" i="4" s="1"/>
  <c r="S59" i="4" s="1"/>
  <c r="A59" i="4"/>
  <c r="E58" i="4"/>
  <c r="D58" i="4"/>
  <c r="R58" i="4" s="1"/>
  <c r="S58" i="4" s="1"/>
  <c r="C58" i="4"/>
  <c r="B58" i="4"/>
  <c r="A58" i="4"/>
  <c r="E57" i="4"/>
  <c r="D57" i="4"/>
  <c r="R57" i="4" s="1"/>
  <c r="S57" i="4" s="1"/>
  <c r="C57" i="4"/>
  <c r="B57" i="4"/>
  <c r="A57" i="4"/>
  <c r="E56" i="4"/>
  <c r="D56" i="4"/>
  <c r="C56" i="4"/>
  <c r="B56" i="4"/>
  <c r="R56" i="4" s="1"/>
  <c r="S56" i="4" s="1"/>
  <c r="A56" i="4"/>
  <c r="E55" i="4"/>
  <c r="D55" i="4"/>
  <c r="C55" i="4"/>
  <c r="B55" i="4"/>
  <c r="R55" i="4" s="1"/>
  <c r="S55" i="4" s="1"/>
  <c r="A55" i="4"/>
  <c r="R54" i="4"/>
  <c r="S54" i="4" s="1"/>
  <c r="E54" i="4"/>
  <c r="D54" i="4"/>
  <c r="C54" i="4"/>
  <c r="B54" i="4"/>
  <c r="A54" i="4"/>
  <c r="S53" i="4"/>
  <c r="R53" i="4"/>
  <c r="E53" i="4"/>
  <c r="D53" i="4"/>
  <c r="C53" i="4"/>
  <c r="B53" i="4"/>
  <c r="A53" i="4"/>
  <c r="E52" i="4"/>
  <c r="D52" i="4"/>
  <c r="C52" i="4"/>
  <c r="B52" i="4"/>
  <c r="R52" i="4" s="1"/>
  <c r="S52" i="4" s="1"/>
  <c r="A52" i="4"/>
  <c r="E51" i="4"/>
  <c r="D51" i="4"/>
  <c r="C51" i="4"/>
  <c r="B51" i="4"/>
  <c r="R51" i="4" s="1"/>
  <c r="S51" i="4" s="1"/>
  <c r="A51" i="4"/>
  <c r="E50" i="4"/>
  <c r="D50" i="4"/>
  <c r="R50" i="4" s="1"/>
  <c r="S50" i="4" s="1"/>
  <c r="C50" i="4"/>
  <c r="B50" i="4"/>
  <c r="A50" i="4"/>
  <c r="E49" i="4"/>
  <c r="D49" i="4"/>
  <c r="R49" i="4" s="1"/>
  <c r="S49" i="4" s="1"/>
  <c r="C49" i="4"/>
  <c r="B49" i="4"/>
  <c r="A49" i="4"/>
  <c r="E48" i="4"/>
  <c r="D48" i="4"/>
  <c r="C48" i="4"/>
  <c r="B48" i="4"/>
  <c r="R48" i="4" s="1"/>
  <c r="S48" i="4" s="1"/>
  <c r="A48" i="4"/>
  <c r="E47" i="4"/>
  <c r="D47" i="4"/>
  <c r="C47" i="4"/>
  <c r="B47" i="4"/>
  <c r="R47" i="4" s="1"/>
  <c r="S47" i="4" s="1"/>
  <c r="A47" i="4"/>
  <c r="R46" i="4"/>
  <c r="S46" i="4" s="1"/>
  <c r="E46" i="4"/>
  <c r="D46" i="4"/>
  <c r="C46" i="4"/>
  <c r="B46" i="4"/>
  <c r="A46" i="4"/>
  <c r="S45" i="4"/>
  <c r="R45" i="4"/>
  <c r="E45" i="4"/>
  <c r="D45" i="4"/>
  <c r="C45" i="4"/>
  <c r="B45" i="4"/>
  <c r="A45" i="4"/>
  <c r="E44" i="4"/>
  <c r="D44" i="4"/>
  <c r="C44" i="4"/>
  <c r="B44" i="4"/>
  <c r="R44" i="4" s="1"/>
  <c r="S44" i="4" s="1"/>
  <c r="A44" i="4"/>
  <c r="E43" i="4"/>
  <c r="D43" i="4"/>
  <c r="C43" i="4"/>
  <c r="B43" i="4"/>
  <c r="R43" i="4" s="1"/>
  <c r="S43" i="4" s="1"/>
  <c r="A43" i="4"/>
  <c r="E42" i="4"/>
  <c r="D42" i="4"/>
  <c r="R42" i="4" s="1"/>
  <c r="S42" i="4" s="1"/>
  <c r="C42" i="4"/>
  <c r="B42" i="4"/>
  <c r="A42" i="4"/>
  <c r="E41" i="4"/>
  <c r="D41" i="4"/>
  <c r="R41" i="4" s="1"/>
  <c r="S41" i="4" s="1"/>
  <c r="C41" i="4"/>
  <c r="B41" i="4"/>
  <c r="A41" i="4"/>
  <c r="E40" i="4"/>
  <c r="D40" i="4"/>
  <c r="C40" i="4"/>
  <c r="B40" i="4"/>
  <c r="R40" i="4" s="1"/>
  <c r="S40" i="4" s="1"/>
  <c r="A40" i="4"/>
  <c r="E39" i="4"/>
  <c r="D39" i="4"/>
  <c r="C39" i="4"/>
  <c r="B39" i="4"/>
  <c r="R39" i="4" s="1"/>
  <c r="S39" i="4" s="1"/>
  <c r="A39" i="4"/>
  <c r="R38" i="4"/>
  <c r="S38" i="4" s="1"/>
  <c r="E38" i="4"/>
  <c r="D38" i="4"/>
  <c r="C38" i="4"/>
  <c r="B38" i="4"/>
  <c r="A38" i="4"/>
  <c r="S37" i="4"/>
  <c r="R37" i="4"/>
  <c r="E37" i="4"/>
  <c r="D37" i="4"/>
  <c r="C37" i="4"/>
  <c r="B37" i="4"/>
  <c r="A37" i="4"/>
  <c r="E36" i="4"/>
  <c r="D36" i="4"/>
  <c r="C36" i="4"/>
  <c r="B36" i="4"/>
  <c r="R36" i="4" s="1"/>
  <c r="S36" i="4" s="1"/>
  <c r="A36" i="4"/>
  <c r="E35" i="4"/>
  <c r="D35" i="4"/>
  <c r="C35" i="4"/>
  <c r="B35" i="4"/>
  <c r="R35" i="4" s="1"/>
  <c r="S35" i="4" s="1"/>
  <c r="A35" i="4"/>
  <c r="E34" i="4"/>
  <c r="D34" i="4"/>
  <c r="R34" i="4" s="1"/>
  <c r="S34" i="4" s="1"/>
  <c r="C34" i="4"/>
  <c r="B34" i="4"/>
  <c r="A34" i="4"/>
  <c r="E33" i="4"/>
  <c r="D33" i="4"/>
  <c r="R33" i="4" s="1"/>
  <c r="S33" i="4" s="1"/>
  <c r="C33" i="4"/>
  <c r="B33" i="4"/>
  <c r="A33" i="4"/>
  <c r="E32" i="4"/>
  <c r="D32" i="4"/>
  <c r="C32" i="4"/>
  <c r="B32" i="4"/>
  <c r="R32" i="4" s="1"/>
  <c r="S32" i="4" s="1"/>
  <c r="A32" i="4"/>
  <c r="E31" i="4"/>
  <c r="D31" i="4"/>
  <c r="C31" i="4"/>
  <c r="B31" i="4"/>
  <c r="R31" i="4" s="1"/>
  <c r="S31" i="4" s="1"/>
  <c r="A31" i="4"/>
  <c r="R30" i="4"/>
  <c r="S30" i="4" s="1"/>
  <c r="E30" i="4"/>
  <c r="D30" i="4"/>
  <c r="C30" i="4"/>
  <c r="B30" i="4"/>
  <c r="A30" i="4"/>
  <c r="S29" i="4"/>
  <c r="R29" i="4"/>
  <c r="E29" i="4"/>
  <c r="D29" i="4"/>
  <c r="C29" i="4"/>
  <c r="B29" i="4"/>
  <c r="A29" i="4"/>
  <c r="E28" i="4"/>
  <c r="D28" i="4"/>
  <c r="C28" i="4"/>
  <c r="B28" i="4"/>
  <c r="R28" i="4" s="1"/>
  <c r="S28" i="4" s="1"/>
  <c r="A28" i="4"/>
  <c r="E27" i="4"/>
  <c r="D27" i="4"/>
  <c r="C27" i="4"/>
  <c r="B27" i="4"/>
  <c r="R27" i="4" s="1"/>
  <c r="S27" i="4" s="1"/>
  <c r="A27" i="4"/>
  <c r="E26" i="4"/>
  <c r="D26" i="4"/>
  <c r="R26" i="4" s="1"/>
  <c r="S26" i="4" s="1"/>
  <c r="C26" i="4"/>
  <c r="B26" i="4"/>
  <c r="A26" i="4"/>
  <c r="E25" i="4"/>
  <c r="D25" i="4"/>
  <c r="R25" i="4" s="1"/>
  <c r="S25" i="4" s="1"/>
  <c r="C25" i="4"/>
  <c r="B25" i="4"/>
  <c r="A25" i="4"/>
  <c r="E24" i="4"/>
  <c r="D24" i="4"/>
  <c r="C24" i="4"/>
  <c r="B24" i="4"/>
  <c r="R24" i="4" s="1"/>
  <c r="S24" i="4" s="1"/>
  <c r="A24" i="4"/>
  <c r="E23" i="4"/>
  <c r="D23" i="4"/>
  <c r="C23" i="4"/>
  <c r="B23" i="4"/>
  <c r="R23" i="4" s="1"/>
  <c r="S23" i="4" s="1"/>
  <c r="A23" i="4"/>
  <c r="R22" i="4"/>
  <c r="S22" i="4" s="1"/>
  <c r="E22" i="4"/>
  <c r="D22" i="4"/>
  <c r="C22" i="4"/>
  <c r="B22" i="4"/>
  <c r="A22" i="4"/>
  <c r="S21" i="4"/>
  <c r="R21" i="4"/>
  <c r="E21" i="4"/>
  <c r="D21" i="4"/>
  <c r="C21" i="4"/>
  <c r="B21" i="4"/>
  <c r="A21" i="4"/>
  <c r="E20" i="4"/>
  <c r="D20" i="4"/>
  <c r="C20" i="4"/>
  <c r="B20" i="4"/>
  <c r="R20" i="4" s="1"/>
  <c r="S20" i="4" s="1"/>
  <c r="A20" i="4"/>
  <c r="E19" i="4"/>
  <c r="D19" i="4"/>
  <c r="C19" i="4"/>
  <c r="B19" i="4"/>
  <c r="R19" i="4" s="1"/>
  <c r="S19" i="4" s="1"/>
  <c r="A19" i="4"/>
  <c r="E18" i="4"/>
  <c r="D18" i="4"/>
  <c r="R18" i="4" s="1"/>
  <c r="S18" i="4" s="1"/>
  <c r="C18" i="4"/>
  <c r="B18" i="4"/>
  <c r="A18" i="4"/>
  <c r="E17" i="4"/>
  <c r="D17" i="4"/>
  <c r="R17" i="4" s="1"/>
  <c r="S17" i="4" s="1"/>
  <c r="C17" i="4"/>
  <c r="B17" i="4"/>
  <c r="A17" i="4"/>
  <c r="E16" i="4"/>
  <c r="D16" i="4"/>
  <c r="C16" i="4"/>
  <c r="B16" i="4"/>
  <c r="R16" i="4" s="1"/>
  <c r="S16" i="4" s="1"/>
  <c r="A16" i="4"/>
  <c r="E15" i="4"/>
  <c r="D15" i="4"/>
  <c r="C15" i="4"/>
  <c r="B15" i="4"/>
  <c r="R15" i="4" s="1"/>
  <c r="S15" i="4" s="1"/>
  <c r="A15" i="4"/>
  <c r="R14" i="4"/>
  <c r="S14" i="4" s="1"/>
  <c r="E14" i="4"/>
  <c r="D14" i="4"/>
  <c r="C14" i="4"/>
  <c r="B14" i="4"/>
  <c r="A14" i="4"/>
  <c r="S13" i="4"/>
  <c r="R13" i="4"/>
  <c r="E13" i="4"/>
  <c r="D13" i="4"/>
  <c r="C13" i="4"/>
  <c r="B13" i="4"/>
  <c r="A13" i="4"/>
  <c r="E12" i="4"/>
  <c r="D12" i="4"/>
  <c r="C12" i="4"/>
  <c r="B12" i="4"/>
  <c r="R12" i="4" s="1"/>
  <c r="S12" i="4" s="1"/>
  <c r="A12" i="4"/>
  <c r="E11" i="4"/>
  <c r="D11" i="4"/>
  <c r="C11" i="4"/>
  <c r="B11" i="4"/>
  <c r="R11" i="4" s="1"/>
  <c r="S11" i="4" s="1"/>
  <c r="A11" i="4"/>
  <c r="E10" i="4"/>
  <c r="D10" i="4"/>
  <c r="R10" i="4" s="1"/>
  <c r="S10" i="4" s="1"/>
  <c r="C10" i="4"/>
  <c r="B10" i="4"/>
  <c r="A10" i="4"/>
  <c r="I9" i="4"/>
  <c r="H9" i="4"/>
  <c r="E9" i="4"/>
  <c r="D9" i="4"/>
  <c r="C9" i="4"/>
  <c r="B9" i="4"/>
  <c r="A9" i="4"/>
  <c r="H8" i="4"/>
  <c r="E8" i="4"/>
  <c r="D8" i="4"/>
  <c r="C8" i="4"/>
  <c r="B8" i="4"/>
  <c r="E7" i="4"/>
  <c r="B7" i="4"/>
  <c r="E6" i="4"/>
  <c r="G13" i="5" l="1"/>
  <c r="M510" i="5"/>
  <c r="M512" i="5" s="1"/>
  <c r="M511" i="5"/>
  <c r="J499" i="5"/>
  <c r="H151" i="4"/>
  <c r="R71" i="4"/>
  <c r="S71" i="4" s="1"/>
  <c r="R79" i="4"/>
  <c r="S79" i="4" s="1"/>
  <c r="R87" i="4"/>
  <c r="S87" i="4" s="1"/>
  <c r="R95" i="4"/>
  <c r="S95" i="4" s="1"/>
  <c r="R103" i="4"/>
  <c r="S103" i="4" s="1"/>
  <c r="R111" i="4"/>
  <c r="S111" i="4" s="1"/>
  <c r="R119" i="4"/>
  <c r="S119" i="4" s="1"/>
  <c r="R127" i="4"/>
  <c r="S127" i="4" s="1"/>
  <c r="R136" i="4"/>
  <c r="S136" i="4" s="1"/>
  <c r="R152" i="4"/>
  <c r="S152" i="4" s="1"/>
  <c r="R179" i="4"/>
  <c r="S179" i="4" s="1"/>
  <c r="H382" i="4"/>
  <c r="R500" i="4"/>
  <c r="S500" i="4" s="1"/>
  <c r="R414" i="4"/>
  <c r="S414" i="4" s="1"/>
  <c r="R168" i="4"/>
  <c r="S168" i="4" s="1"/>
  <c r="R173" i="4"/>
  <c r="S173" i="4" s="1"/>
  <c r="R176" i="4"/>
  <c r="S176" i="4" s="1"/>
  <c r="R456" i="4"/>
  <c r="S456" i="4" s="1"/>
  <c r="R315" i="4"/>
  <c r="S315" i="4" s="1"/>
  <c r="R331" i="4"/>
  <c r="S331" i="4" s="1"/>
  <c r="H140" i="4"/>
  <c r="I167" i="4"/>
  <c r="J167" i="4" s="1"/>
  <c r="K167" i="4" s="1"/>
  <c r="H176" i="4"/>
  <c r="I203" i="4"/>
  <c r="J203" i="4" s="1"/>
  <c r="K203" i="4" s="1"/>
  <c r="R129" i="4"/>
  <c r="S129" i="4" s="1"/>
  <c r="R341" i="4"/>
  <c r="S341" i="4" s="1"/>
  <c r="R392" i="4"/>
  <c r="S392" i="4" s="1"/>
  <c r="R442" i="4"/>
  <c r="S442" i="4" s="1"/>
  <c r="R478" i="4"/>
  <c r="S478" i="4" s="1"/>
  <c r="H224" i="4"/>
  <c r="H156" i="4"/>
  <c r="R335" i="4"/>
  <c r="S335" i="4" s="1"/>
  <c r="R181" i="4"/>
  <c r="S181" i="4" s="1"/>
  <c r="R144" i="4"/>
  <c r="S144" i="4" s="1"/>
  <c r="R165" i="4"/>
  <c r="S165" i="4" s="1"/>
  <c r="R197" i="4"/>
  <c r="S197" i="4" s="1"/>
  <c r="H309" i="4"/>
  <c r="R205" i="4"/>
  <c r="S205" i="4" s="1"/>
  <c r="R378" i="4"/>
  <c r="S378" i="4" s="1"/>
  <c r="R412" i="4"/>
  <c r="S412" i="4" s="1"/>
  <c r="R307" i="4"/>
  <c r="S307" i="4" s="1"/>
  <c r="H244" i="4"/>
  <c r="R160" i="4"/>
  <c r="S160" i="4" s="1"/>
  <c r="R191" i="4"/>
  <c r="S191" i="4" s="1"/>
  <c r="R195" i="4"/>
  <c r="S195" i="4" s="1"/>
  <c r="R203" i="4"/>
  <c r="S203" i="4" s="1"/>
  <c r="R211" i="4"/>
  <c r="S211" i="4" s="1"/>
  <c r="R213" i="4"/>
  <c r="S213" i="4" s="1"/>
  <c r="R215" i="4"/>
  <c r="S215" i="4" s="1"/>
  <c r="R221" i="4"/>
  <c r="S221" i="4" s="1"/>
  <c r="R223" i="4"/>
  <c r="S223" i="4" s="1"/>
  <c r="R229" i="4"/>
  <c r="S229" i="4" s="1"/>
  <c r="H327" i="4"/>
  <c r="R231" i="4"/>
  <c r="S231" i="4" s="1"/>
  <c r="R235" i="4"/>
  <c r="S235" i="4" s="1"/>
  <c r="R237" i="4"/>
  <c r="S237" i="4" s="1"/>
  <c r="R239" i="4"/>
  <c r="S239" i="4" s="1"/>
  <c r="R245" i="4"/>
  <c r="S245" i="4" s="1"/>
  <c r="R247" i="4"/>
  <c r="S247" i="4" s="1"/>
  <c r="R253" i="4"/>
  <c r="S253" i="4" s="1"/>
  <c r="R255" i="4"/>
  <c r="S255" i="4" s="1"/>
  <c r="R261" i="4"/>
  <c r="S261" i="4" s="1"/>
  <c r="R263" i="4"/>
  <c r="S263" i="4" s="1"/>
  <c r="R269" i="4"/>
  <c r="S269" i="4" s="1"/>
  <c r="R271" i="4"/>
  <c r="S271" i="4" s="1"/>
  <c r="R277" i="4"/>
  <c r="S277" i="4" s="1"/>
  <c r="R279" i="4"/>
  <c r="S279" i="4" s="1"/>
  <c r="R285" i="4"/>
  <c r="S285" i="4" s="1"/>
  <c r="R287" i="4"/>
  <c r="S287" i="4" s="1"/>
  <c r="R293" i="4"/>
  <c r="S293" i="4" s="1"/>
  <c r="R295" i="4"/>
  <c r="S295" i="4" s="1"/>
  <c r="R301" i="4"/>
  <c r="S301" i="4" s="1"/>
  <c r="R303" i="4"/>
  <c r="S303" i="4" s="1"/>
  <c r="R325" i="4"/>
  <c r="S325" i="4" s="1"/>
  <c r="H439" i="4"/>
  <c r="R333" i="4"/>
  <c r="S333" i="4" s="1"/>
  <c r="R356" i="4"/>
  <c r="S356" i="4" s="1"/>
  <c r="R174" i="4"/>
  <c r="S174" i="4" s="1"/>
  <c r="H325" i="4"/>
  <c r="R323" i="4"/>
  <c r="S323" i="4" s="1"/>
  <c r="R162" i="4"/>
  <c r="S162" i="4" s="1"/>
  <c r="R187" i="4"/>
  <c r="S187" i="4" s="1"/>
  <c r="R189" i="4"/>
  <c r="S189" i="4" s="1"/>
  <c r="R219" i="4"/>
  <c r="S219" i="4" s="1"/>
  <c r="R227" i="4"/>
  <c r="S227" i="4" s="1"/>
  <c r="R243" i="4"/>
  <c r="S243" i="4" s="1"/>
  <c r="R251" i="4"/>
  <c r="S251" i="4" s="1"/>
  <c r="R259" i="4"/>
  <c r="S259" i="4" s="1"/>
  <c r="R267" i="4"/>
  <c r="S267" i="4" s="1"/>
  <c r="R275" i="4"/>
  <c r="S275" i="4" s="1"/>
  <c r="R283" i="4"/>
  <c r="S283" i="4" s="1"/>
  <c r="R291" i="4"/>
  <c r="S291" i="4" s="1"/>
  <c r="R299" i="4"/>
  <c r="S299" i="4" s="1"/>
  <c r="R309" i="4"/>
  <c r="S309" i="4" s="1"/>
  <c r="R311" i="4"/>
  <c r="S311" i="4" s="1"/>
  <c r="R317" i="4"/>
  <c r="S317" i="4" s="1"/>
  <c r="R319" i="4"/>
  <c r="S319" i="4" s="1"/>
  <c r="R353" i="4"/>
  <c r="S353" i="4" s="1"/>
  <c r="R354" i="4"/>
  <c r="S354" i="4" s="1"/>
  <c r="R184" i="4"/>
  <c r="S184" i="4" s="1"/>
  <c r="R192" i="4"/>
  <c r="S192" i="4" s="1"/>
  <c r="R200" i="4"/>
  <c r="S200" i="4" s="1"/>
  <c r="R208" i="4"/>
  <c r="S208" i="4" s="1"/>
  <c r="R216" i="4"/>
  <c r="S216" i="4" s="1"/>
  <c r="R224" i="4"/>
  <c r="S224" i="4" s="1"/>
  <c r="R232" i="4"/>
  <c r="S232" i="4" s="1"/>
  <c r="R240" i="4"/>
  <c r="S240" i="4" s="1"/>
  <c r="R248" i="4"/>
  <c r="S248" i="4" s="1"/>
  <c r="R256" i="4"/>
  <c r="S256" i="4" s="1"/>
  <c r="R264" i="4"/>
  <c r="S264" i="4" s="1"/>
  <c r="R272" i="4"/>
  <c r="S272" i="4" s="1"/>
  <c r="R280" i="4"/>
  <c r="S280" i="4" s="1"/>
  <c r="R288" i="4"/>
  <c r="S288" i="4" s="1"/>
  <c r="R296" i="4"/>
  <c r="S296" i="4" s="1"/>
  <c r="R304" i="4"/>
  <c r="S304" i="4" s="1"/>
  <c r="R312" i="4"/>
  <c r="S312" i="4" s="1"/>
  <c r="R320" i="4"/>
  <c r="S320" i="4" s="1"/>
  <c r="R328" i="4"/>
  <c r="S328" i="4" s="1"/>
  <c r="R334" i="4"/>
  <c r="S334" i="4" s="1"/>
  <c r="R336" i="4"/>
  <c r="S336" i="4" s="1"/>
  <c r="R360" i="4"/>
  <c r="S360" i="4" s="1"/>
  <c r="R365" i="4"/>
  <c r="S365" i="4" s="1"/>
  <c r="R380" i="4"/>
  <c r="S380" i="4" s="1"/>
  <c r="H529" i="4"/>
  <c r="R424" i="4"/>
  <c r="S424" i="4" s="1"/>
  <c r="R444" i="4"/>
  <c r="S444" i="4" s="1"/>
  <c r="R470" i="4"/>
  <c r="S470" i="4" s="1"/>
  <c r="R492" i="4"/>
  <c r="S492" i="4" s="1"/>
  <c r="R534" i="4"/>
  <c r="S534" i="4" s="1"/>
  <c r="R349" i="4"/>
  <c r="S349" i="4" s="1"/>
  <c r="R357" i="4"/>
  <c r="S357" i="4" s="1"/>
  <c r="R388" i="4"/>
  <c r="S388" i="4" s="1"/>
  <c r="R432" i="4"/>
  <c r="S432" i="4" s="1"/>
  <c r="R462" i="4"/>
  <c r="S462" i="4" s="1"/>
  <c r="R484" i="4"/>
  <c r="S484" i="4" s="1"/>
  <c r="R526" i="4"/>
  <c r="S526" i="4" s="1"/>
  <c r="I527" i="4"/>
  <c r="I589" i="4"/>
  <c r="R476" i="4"/>
  <c r="S476" i="4" s="1"/>
  <c r="R518" i="4"/>
  <c r="S518" i="4" s="1"/>
  <c r="R343" i="4"/>
  <c r="S343" i="4" s="1"/>
  <c r="I478" i="4"/>
  <c r="R468" i="4"/>
  <c r="S468" i="4" s="1"/>
  <c r="R510" i="4"/>
  <c r="S510" i="4" s="1"/>
  <c r="R532" i="4"/>
  <c r="S532" i="4" s="1"/>
  <c r="R568" i="4"/>
  <c r="S568" i="4" s="1"/>
  <c r="H416" i="4"/>
  <c r="R368" i="4"/>
  <c r="S368" i="4" s="1"/>
  <c r="R460" i="4"/>
  <c r="S460" i="4" s="1"/>
  <c r="I609" i="4"/>
  <c r="J609" i="4" s="1"/>
  <c r="K609" i="4" s="1"/>
  <c r="R502" i="4"/>
  <c r="S502" i="4" s="1"/>
  <c r="R524" i="4"/>
  <c r="S524" i="4" s="1"/>
  <c r="R709" i="4"/>
  <c r="S709" i="4" s="1"/>
  <c r="I351" i="4"/>
  <c r="J351" i="4" s="1"/>
  <c r="K351" i="4" s="1"/>
  <c r="R340" i="4"/>
  <c r="S340" i="4" s="1"/>
  <c r="I470" i="4"/>
  <c r="R351" i="4"/>
  <c r="S351" i="4" s="1"/>
  <c r="R363" i="4"/>
  <c r="S363" i="4" s="1"/>
  <c r="I501" i="4"/>
  <c r="J501" i="4" s="1"/>
  <c r="K501" i="4" s="1"/>
  <c r="R494" i="4"/>
  <c r="S494" i="4" s="1"/>
  <c r="R516" i="4"/>
  <c r="S516" i="4" s="1"/>
  <c r="R408" i="4"/>
  <c r="S408" i="4" s="1"/>
  <c r="R428" i="4"/>
  <c r="S428" i="4" s="1"/>
  <c r="H539" i="4"/>
  <c r="R486" i="4"/>
  <c r="S486" i="4" s="1"/>
  <c r="R508" i="4"/>
  <c r="S508" i="4" s="1"/>
  <c r="R561" i="4"/>
  <c r="S561" i="4" s="1"/>
  <c r="R550" i="4"/>
  <c r="S550" i="4" s="1"/>
  <c r="H635" i="4"/>
  <c r="R565" i="4"/>
  <c r="S565" i="4" s="1"/>
  <c r="R584" i="4"/>
  <c r="S584" i="4" s="1"/>
  <c r="R616" i="4"/>
  <c r="S616" i="4" s="1"/>
  <c r="R624" i="4"/>
  <c r="S624" i="4" s="1"/>
  <c r="R716" i="4"/>
  <c r="S716" i="4" s="1"/>
  <c r="R373" i="4"/>
  <c r="S373" i="4" s="1"/>
  <c r="R381" i="4"/>
  <c r="S381" i="4" s="1"/>
  <c r="R389" i="4"/>
  <c r="S389" i="4" s="1"/>
  <c r="R397" i="4"/>
  <c r="S397" i="4" s="1"/>
  <c r="R405" i="4"/>
  <c r="S405" i="4" s="1"/>
  <c r="R413" i="4"/>
  <c r="S413" i="4" s="1"/>
  <c r="R421" i="4"/>
  <c r="S421" i="4" s="1"/>
  <c r="H540" i="4"/>
  <c r="R429" i="4"/>
  <c r="S429" i="4" s="1"/>
  <c r="R437" i="4"/>
  <c r="S437" i="4" s="1"/>
  <c r="R445" i="4"/>
  <c r="S445" i="4" s="1"/>
  <c r="H559" i="4"/>
  <c r="R453" i="4"/>
  <c r="S453" i="4" s="1"/>
  <c r="R461" i="4"/>
  <c r="S461" i="4" s="1"/>
  <c r="R469" i="4"/>
  <c r="S469" i="4" s="1"/>
  <c r="R477" i="4"/>
  <c r="S477" i="4" s="1"/>
  <c r="R485" i="4"/>
  <c r="S485" i="4" s="1"/>
  <c r="R493" i="4"/>
  <c r="S493" i="4" s="1"/>
  <c r="R501" i="4"/>
  <c r="S501" i="4" s="1"/>
  <c r="R509" i="4"/>
  <c r="S509" i="4" s="1"/>
  <c r="R517" i="4"/>
  <c r="S517" i="4" s="1"/>
  <c r="R525" i="4"/>
  <c r="S525" i="4" s="1"/>
  <c r="R533" i="4"/>
  <c r="S533" i="4" s="1"/>
  <c r="R572" i="4"/>
  <c r="S572" i="4" s="1"/>
  <c r="R576" i="4"/>
  <c r="S576" i="4" s="1"/>
  <c r="R579" i="4"/>
  <c r="S579" i="4" s="1"/>
  <c r="R590" i="4"/>
  <c r="S590" i="4" s="1"/>
  <c r="R608" i="4"/>
  <c r="S608" i="4" s="1"/>
  <c r="R735" i="4"/>
  <c r="S735" i="4" s="1"/>
  <c r="R748" i="4"/>
  <c r="S748" i="4" s="1"/>
  <c r="R542" i="4"/>
  <c r="S542" i="4" s="1"/>
  <c r="R548" i="4"/>
  <c r="S548" i="4" s="1"/>
  <c r="R563" i="4"/>
  <c r="S563" i="4" s="1"/>
  <c r="R566" i="4"/>
  <c r="S566" i="4" s="1"/>
  <c r="R589" i="4"/>
  <c r="S589" i="4" s="1"/>
  <c r="H923" i="4"/>
  <c r="R818" i="4"/>
  <c r="S818" i="4" s="1"/>
  <c r="R540" i="4"/>
  <c r="S540" i="4" s="1"/>
  <c r="R557" i="4"/>
  <c r="S557" i="4" s="1"/>
  <c r="R580" i="4"/>
  <c r="S580" i="4" s="1"/>
  <c r="I745" i="4"/>
  <c r="J745" i="4" s="1"/>
  <c r="K745" i="4" s="1"/>
  <c r="R555" i="4"/>
  <c r="S555" i="4" s="1"/>
  <c r="R558" i="4"/>
  <c r="S558" i="4" s="1"/>
  <c r="H689" i="4"/>
  <c r="R573" i="4"/>
  <c r="S573" i="4" s="1"/>
  <c r="R703" i="4"/>
  <c r="S703" i="4" s="1"/>
  <c r="I494" i="4"/>
  <c r="I476" i="4"/>
  <c r="J476" i="4" s="1"/>
  <c r="K476" i="4" s="1"/>
  <c r="I517" i="4"/>
  <c r="J517" i="4" s="1"/>
  <c r="K517" i="4" s="1"/>
  <c r="I528" i="4"/>
  <c r="J528" i="4" s="1"/>
  <c r="K528" i="4" s="1"/>
  <c r="I537" i="4"/>
  <c r="J537" i="4" s="1"/>
  <c r="K537" i="4" s="1"/>
  <c r="I544" i="4"/>
  <c r="J544" i="4" s="1"/>
  <c r="K544" i="4" s="1"/>
  <c r="I561" i="4"/>
  <c r="J561" i="4" s="1"/>
  <c r="K561" i="4" s="1"/>
  <c r="I558" i="4"/>
  <c r="I581" i="4"/>
  <c r="I592" i="4"/>
  <c r="J592" i="4" s="1"/>
  <c r="K592" i="4" s="1"/>
  <c r="I596" i="4"/>
  <c r="J596" i="4" s="1"/>
  <c r="K596" i="4" s="1"/>
  <c r="I604" i="4"/>
  <c r="J604" i="4" s="1"/>
  <c r="K604" i="4" s="1"/>
  <c r="I620" i="4"/>
  <c r="J620" i="4" s="1"/>
  <c r="K620" i="4" s="1"/>
  <c r="I591" i="4"/>
  <c r="J591" i="4" s="1"/>
  <c r="K591" i="4" s="1"/>
  <c r="I646" i="4"/>
  <c r="R549" i="4"/>
  <c r="S549" i="4" s="1"/>
  <c r="J581" i="4"/>
  <c r="K581" i="4" s="1"/>
  <c r="R592" i="4"/>
  <c r="S592" i="4" s="1"/>
  <c r="R600" i="4"/>
  <c r="S600" i="4" s="1"/>
  <c r="R571" i="4"/>
  <c r="S571" i="4" s="1"/>
  <c r="I676" i="4"/>
  <c r="J676" i="4" s="1"/>
  <c r="K676" i="4" s="1"/>
  <c r="R574" i="4"/>
  <c r="S574" i="4" s="1"/>
  <c r="R582" i="4"/>
  <c r="S582" i="4" s="1"/>
  <c r="R597" i="4"/>
  <c r="S597" i="4" s="1"/>
  <c r="R598" i="4"/>
  <c r="S598" i="4" s="1"/>
  <c r="R632" i="4"/>
  <c r="S632" i="4" s="1"/>
  <c r="R640" i="4"/>
  <c r="S640" i="4" s="1"/>
  <c r="R648" i="4"/>
  <c r="S648" i="4" s="1"/>
  <c r="R654" i="4"/>
  <c r="S654" i="4" s="1"/>
  <c r="R656" i="4"/>
  <c r="S656" i="4" s="1"/>
  <c r="R662" i="4"/>
  <c r="S662" i="4" s="1"/>
  <c r="R664" i="4"/>
  <c r="S664" i="4" s="1"/>
  <c r="R670" i="4"/>
  <c r="S670" i="4" s="1"/>
  <c r="R672" i="4"/>
  <c r="S672" i="4" s="1"/>
  <c r="R678" i="4"/>
  <c r="S678" i="4" s="1"/>
  <c r="R680" i="4"/>
  <c r="S680" i="4" s="1"/>
  <c r="R718" i="4"/>
  <c r="S718" i="4" s="1"/>
  <c r="I913" i="4"/>
  <c r="J913" i="4" s="1"/>
  <c r="K913" i="4" s="1"/>
  <c r="R797" i="4"/>
  <c r="S797" i="4" s="1"/>
  <c r="R686" i="4"/>
  <c r="S686" i="4" s="1"/>
  <c r="R688" i="4"/>
  <c r="S688" i="4" s="1"/>
  <c r="R767" i="4"/>
  <c r="S767" i="4" s="1"/>
  <c r="R793" i="4"/>
  <c r="S793" i="4" s="1"/>
  <c r="R694" i="4"/>
  <c r="S694" i="4" s="1"/>
  <c r="R696" i="4"/>
  <c r="S696" i="4" s="1"/>
  <c r="I906" i="4"/>
  <c r="J906" i="4" s="1"/>
  <c r="K906" i="4" s="1"/>
  <c r="R789" i="4"/>
  <c r="S789" i="4" s="1"/>
  <c r="R943" i="4"/>
  <c r="S943" i="4" s="1"/>
  <c r="R741" i="4"/>
  <c r="S741" i="4" s="1"/>
  <c r="I907" i="4"/>
  <c r="J907" i="4" s="1"/>
  <c r="K907" i="4" s="1"/>
  <c r="I980" i="4"/>
  <c r="J980" i="4" s="1"/>
  <c r="K980" i="4" s="1"/>
  <c r="R750" i="4"/>
  <c r="S750" i="4" s="1"/>
  <c r="I986" i="4"/>
  <c r="J986" i="4" s="1"/>
  <c r="K986" i="4" s="1"/>
  <c r="R587" i="4"/>
  <c r="S587" i="4" s="1"/>
  <c r="R595" i="4"/>
  <c r="S595" i="4" s="1"/>
  <c r="R603" i="4"/>
  <c r="S603" i="4" s="1"/>
  <c r="R611" i="4"/>
  <c r="S611" i="4" s="1"/>
  <c r="R619" i="4"/>
  <c r="S619" i="4" s="1"/>
  <c r="R627" i="4"/>
  <c r="S627" i="4" s="1"/>
  <c r="R635" i="4"/>
  <c r="S635" i="4" s="1"/>
  <c r="R643" i="4"/>
  <c r="S643" i="4" s="1"/>
  <c r="R651" i="4"/>
  <c r="S651" i="4" s="1"/>
  <c r="R659" i="4"/>
  <c r="S659" i="4" s="1"/>
  <c r="R667" i="4"/>
  <c r="S667" i="4" s="1"/>
  <c r="R675" i="4"/>
  <c r="S675" i="4" s="1"/>
  <c r="I768" i="4"/>
  <c r="J768" i="4" s="1"/>
  <c r="K768" i="4" s="1"/>
  <c r="R683" i="4"/>
  <c r="S683" i="4" s="1"/>
  <c r="R691" i="4"/>
  <c r="S691" i="4" s="1"/>
  <c r="R731" i="4"/>
  <c r="S731" i="4" s="1"/>
  <c r="R763" i="4"/>
  <c r="S763" i="4" s="1"/>
  <c r="I897" i="4"/>
  <c r="J897" i="4" s="1"/>
  <c r="K897" i="4" s="1"/>
  <c r="I910" i="4"/>
  <c r="J910" i="4" s="1"/>
  <c r="K910" i="4" s="1"/>
  <c r="R830" i="4"/>
  <c r="S830" i="4" s="1"/>
  <c r="R847" i="4"/>
  <c r="S847" i="4" s="1"/>
  <c r="R885" i="4"/>
  <c r="S885" i="4" s="1"/>
  <c r="R902" i="4"/>
  <c r="S902" i="4" s="1"/>
  <c r="R998" i="4"/>
  <c r="S998" i="4" s="1"/>
  <c r="H719" i="4"/>
  <c r="H787" i="4"/>
  <c r="R712" i="4"/>
  <c r="S712" i="4" s="1"/>
  <c r="H840" i="4"/>
  <c r="R727" i="4"/>
  <c r="S727" i="4" s="1"/>
  <c r="R744" i="4"/>
  <c r="S744" i="4" s="1"/>
  <c r="H873" i="4"/>
  <c r="R759" i="4"/>
  <c r="S759" i="4" s="1"/>
  <c r="I895" i="4"/>
  <c r="J895" i="4" s="1"/>
  <c r="K895" i="4" s="1"/>
  <c r="R810" i="4"/>
  <c r="S810" i="4" s="1"/>
  <c r="R864" i="4"/>
  <c r="S864" i="4" s="1"/>
  <c r="R877" i="4"/>
  <c r="S877" i="4" s="1"/>
  <c r="R1054" i="4"/>
  <c r="S1054" i="4" s="1"/>
  <c r="R723" i="4"/>
  <c r="S723" i="4" s="1"/>
  <c r="R755" i="4"/>
  <c r="S755" i="4" s="1"/>
  <c r="R770" i="4"/>
  <c r="S770" i="4" s="1"/>
  <c r="H872" i="4"/>
  <c r="R783" i="4"/>
  <c r="S783" i="4" s="1"/>
  <c r="I936" i="4"/>
  <c r="J936" i="4" s="1"/>
  <c r="K936" i="4" s="1"/>
  <c r="R822" i="4"/>
  <c r="S822" i="4" s="1"/>
  <c r="R911" i="4"/>
  <c r="S911" i="4" s="1"/>
  <c r="R949" i="4"/>
  <c r="S949" i="4" s="1"/>
  <c r="R982" i="4"/>
  <c r="S982" i="4" s="1"/>
  <c r="R704" i="4"/>
  <c r="S704" i="4" s="1"/>
  <c r="R706" i="4"/>
  <c r="S706" i="4" s="1"/>
  <c r="R719" i="4"/>
  <c r="S719" i="4" s="1"/>
  <c r="R736" i="4"/>
  <c r="S736" i="4" s="1"/>
  <c r="R738" i="4"/>
  <c r="S738" i="4" s="1"/>
  <c r="R751" i="4"/>
  <c r="S751" i="4" s="1"/>
  <c r="R768" i="4"/>
  <c r="S768" i="4" s="1"/>
  <c r="R779" i="4"/>
  <c r="S779" i="4" s="1"/>
  <c r="R784" i="4"/>
  <c r="S784" i="4" s="1"/>
  <c r="R802" i="4"/>
  <c r="S802" i="4" s="1"/>
  <c r="R834" i="4"/>
  <c r="S834" i="4" s="1"/>
  <c r="R853" i="4"/>
  <c r="S853" i="4" s="1"/>
  <c r="R870" i="4"/>
  <c r="S870" i="4" s="1"/>
  <c r="R928" i="4"/>
  <c r="S928" i="4" s="1"/>
  <c r="R941" i="4"/>
  <c r="S941" i="4" s="1"/>
  <c r="R1033" i="4"/>
  <c r="S1033" i="4" s="1"/>
  <c r="R700" i="4"/>
  <c r="S700" i="4" s="1"/>
  <c r="H831" i="4"/>
  <c r="H833" i="4"/>
  <c r="R715" i="4"/>
  <c r="S715" i="4" s="1"/>
  <c r="R732" i="4"/>
  <c r="S732" i="4" s="1"/>
  <c r="H863" i="4"/>
  <c r="R747" i="4"/>
  <c r="S747" i="4" s="1"/>
  <c r="R764" i="4"/>
  <c r="S764" i="4" s="1"/>
  <c r="I796" i="4"/>
  <c r="R775" i="4"/>
  <c r="S775" i="4" s="1"/>
  <c r="R814" i="4"/>
  <c r="S814" i="4" s="1"/>
  <c r="I954" i="4"/>
  <c r="R845" i="4"/>
  <c r="S845" i="4" s="1"/>
  <c r="R954" i="4"/>
  <c r="S954" i="4" s="1"/>
  <c r="R1195" i="4"/>
  <c r="S1195" i="4" s="1"/>
  <c r="H768" i="4"/>
  <c r="R711" i="4"/>
  <c r="S711" i="4" s="1"/>
  <c r="H844" i="4"/>
  <c r="R743" i="4"/>
  <c r="S743" i="4" s="1"/>
  <c r="R771" i="4"/>
  <c r="S771" i="4" s="1"/>
  <c r="R776" i="4"/>
  <c r="S776" i="4" s="1"/>
  <c r="I927" i="4"/>
  <c r="J927" i="4" s="1"/>
  <c r="K927" i="4" s="1"/>
  <c r="R826" i="4"/>
  <c r="S826" i="4" s="1"/>
  <c r="R879" i="4"/>
  <c r="S879" i="4" s="1"/>
  <c r="R917" i="4"/>
  <c r="S917" i="4" s="1"/>
  <c r="R934" i="4"/>
  <c r="S934" i="4" s="1"/>
  <c r="H825" i="4"/>
  <c r="R707" i="4"/>
  <c r="S707" i="4" s="1"/>
  <c r="H847" i="4"/>
  <c r="R739" i="4"/>
  <c r="S739" i="4" s="1"/>
  <c r="I800" i="4"/>
  <c r="I899" i="4"/>
  <c r="R785" i="4"/>
  <c r="S785" i="4" s="1"/>
  <c r="H914" i="4"/>
  <c r="R806" i="4"/>
  <c r="S806" i="4" s="1"/>
  <c r="I946" i="4"/>
  <c r="J946" i="4" s="1"/>
  <c r="K946" i="4" s="1"/>
  <c r="R838" i="4"/>
  <c r="S838" i="4" s="1"/>
  <c r="I977" i="4"/>
  <c r="I990" i="4"/>
  <c r="J990" i="4" s="1"/>
  <c r="K990" i="4" s="1"/>
  <c r="R896" i="4"/>
  <c r="S896" i="4" s="1"/>
  <c r="R909" i="4"/>
  <c r="S909" i="4" s="1"/>
  <c r="R787" i="4"/>
  <c r="S787" i="4" s="1"/>
  <c r="R791" i="4"/>
  <c r="S791" i="4" s="1"/>
  <c r="R795" i="4"/>
  <c r="S795" i="4" s="1"/>
  <c r="R799" i="4"/>
  <c r="S799" i="4" s="1"/>
  <c r="R803" i="4"/>
  <c r="S803" i="4" s="1"/>
  <c r="R807" i="4"/>
  <c r="S807" i="4" s="1"/>
  <c r="R811" i="4"/>
  <c r="S811" i="4" s="1"/>
  <c r="R815" i="4"/>
  <c r="S815" i="4" s="1"/>
  <c r="R819" i="4"/>
  <c r="S819" i="4" s="1"/>
  <c r="R823" i="4"/>
  <c r="S823" i="4" s="1"/>
  <c r="R827" i="4"/>
  <c r="S827" i="4" s="1"/>
  <c r="R831" i="4"/>
  <c r="S831" i="4" s="1"/>
  <c r="R835" i="4"/>
  <c r="S835" i="4" s="1"/>
  <c r="R839" i="4"/>
  <c r="S839" i="4" s="1"/>
  <c r="I984" i="4"/>
  <c r="J984" i="4" s="1"/>
  <c r="K984" i="4" s="1"/>
  <c r="R957" i="4"/>
  <c r="S957" i="4" s="1"/>
  <c r="R977" i="4"/>
  <c r="S977" i="4" s="1"/>
  <c r="R993" i="4"/>
  <c r="S993" i="4" s="1"/>
  <c r="R1014" i="4"/>
  <c r="S1014" i="4" s="1"/>
  <c r="R1018" i="4"/>
  <c r="S1018" i="4" s="1"/>
  <c r="R1031" i="4"/>
  <c r="S1031" i="4" s="1"/>
  <c r="H908" i="4"/>
  <c r="I1008" i="4"/>
  <c r="J1008" i="4" s="1"/>
  <c r="K1008" i="4" s="1"/>
  <c r="I1044" i="4"/>
  <c r="J1044" i="4" s="1"/>
  <c r="K1044" i="4" s="1"/>
  <c r="R952" i="4"/>
  <c r="S952" i="4" s="1"/>
  <c r="J954" i="4"/>
  <c r="K954" i="4" s="1"/>
  <c r="R961" i="4"/>
  <c r="S961" i="4" s="1"/>
  <c r="R978" i="4"/>
  <c r="S978" i="4" s="1"/>
  <c r="R994" i="4"/>
  <c r="S994" i="4" s="1"/>
  <c r="R1026" i="4"/>
  <c r="S1026" i="4" s="1"/>
  <c r="R854" i="4"/>
  <c r="S854" i="4" s="1"/>
  <c r="R856" i="4"/>
  <c r="S856" i="4" s="1"/>
  <c r="I973" i="4"/>
  <c r="R869" i="4"/>
  <c r="S869" i="4" s="1"/>
  <c r="R886" i="4"/>
  <c r="S886" i="4" s="1"/>
  <c r="R888" i="4"/>
  <c r="S888" i="4" s="1"/>
  <c r="I998" i="4"/>
  <c r="J998" i="4" s="1"/>
  <c r="K998" i="4" s="1"/>
  <c r="R901" i="4"/>
  <c r="S901" i="4" s="1"/>
  <c r="R918" i="4"/>
  <c r="S918" i="4" s="1"/>
  <c r="R920" i="4"/>
  <c r="S920" i="4" s="1"/>
  <c r="I1041" i="4"/>
  <c r="R933" i="4"/>
  <c r="S933" i="4" s="1"/>
  <c r="R950" i="4"/>
  <c r="S950" i="4" s="1"/>
  <c r="R965" i="4"/>
  <c r="S965" i="4" s="1"/>
  <c r="R973" i="4"/>
  <c r="S973" i="4" s="1"/>
  <c r="R989" i="4"/>
  <c r="S989" i="4" s="1"/>
  <c r="R1005" i="4"/>
  <c r="S1005" i="4" s="1"/>
  <c r="R1030" i="4"/>
  <c r="S1030" i="4" s="1"/>
  <c r="R1041" i="4"/>
  <c r="S1041" i="4" s="1"/>
  <c r="R1094" i="4"/>
  <c r="S1094" i="4" s="1"/>
  <c r="R1205" i="4"/>
  <c r="S1205" i="4" s="1"/>
  <c r="R1252" i="4"/>
  <c r="S1252" i="4" s="1"/>
  <c r="I1034" i="4"/>
  <c r="J1034" i="4" s="1"/>
  <c r="K1034" i="4" s="1"/>
  <c r="H1082" i="4"/>
  <c r="R969" i="4"/>
  <c r="S969" i="4" s="1"/>
  <c r="R974" i="4"/>
  <c r="S974" i="4" s="1"/>
  <c r="R990" i="4"/>
  <c r="S990" i="4" s="1"/>
  <c r="R1006" i="4"/>
  <c r="S1006" i="4" s="1"/>
  <c r="R1024" i="4"/>
  <c r="S1024" i="4" s="1"/>
  <c r="R1057" i="4"/>
  <c r="S1057" i="4" s="1"/>
  <c r="I917" i="4"/>
  <c r="R801" i="4"/>
  <c r="S801" i="4" s="1"/>
  <c r="R805" i="4"/>
  <c r="S805" i="4" s="1"/>
  <c r="R809" i="4"/>
  <c r="S809" i="4" s="1"/>
  <c r="R813" i="4"/>
  <c r="S813" i="4" s="1"/>
  <c r="I933" i="4"/>
  <c r="J933" i="4" s="1"/>
  <c r="K933" i="4" s="1"/>
  <c r="R817" i="4"/>
  <c r="S817" i="4" s="1"/>
  <c r="R821" i="4"/>
  <c r="S821" i="4" s="1"/>
  <c r="R825" i="4"/>
  <c r="S825" i="4" s="1"/>
  <c r="R829" i="4"/>
  <c r="S829" i="4" s="1"/>
  <c r="I949" i="4"/>
  <c r="R833" i="4"/>
  <c r="S833" i="4" s="1"/>
  <c r="R837" i="4"/>
  <c r="S837" i="4" s="1"/>
  <c r="R848" i="4"/>
  <c r="S848" i="4" s="1"/>
  <c r="I918" i="4"/>
  <c r="J918" i="4" s="1"/>
  <c r="K918" i="4" s="1"/>
  <c r="R880" i="4"/>
  <c r="S880" i="4" s="1"/>
  <c r="H990" i="4"/>
  <c r="R912" i="4"/>
  <c r="S912" i="4" s="1"/>
  <c r="H1029" i="4"/>
  <c r="R944" i="4"/>
  <c r="S944" i="4" s="1"/>
  <c r="I1064" i="4"/>
  <c r="H1094" i="4"/>
  <c r="R985" i="4"/>
  <c r="S985" i="4" s="1"/>
  <c r="R1001" i="4"/>
  <c r="S1001" i="4" s="1"/>
  <c r="I1150" i="4"/>
  <c r="J1150" i="4" s="1"/>
  <c r="K1150" i="4" s="1"/>
  <c r="I1269" i="4"/>
  <c r="J1269" i="4" s="1"/>
  <c r="K1269" i="4" s="1"/>
  <c r="R1201" i="4"/>
  <c r="S1201" i="4" s="1"/>
  <c r="R1236" i="4"/>
  <c r="S1236" i="4" s="1"/>
  <c r="I1031" i="4"/>
  <c r="I1086" i="4"/>
  <c r="J1086" i="4" s="1"/>
  <c r="K1086" i="4" s="1"/>
  <c r="R970" i="4"/>
  <c r="S970" i="4" s="1"/>
  <c r="R986" i="4"/>
  <c r="S986" i="4" s="1"/>
  <c r="I1065" i="4"/>
  <c r="R1002" i="4"/>
  <c r="S1002" i="4" s="1"/>
  <c r="R1073" i="4"/>
  <c r="S1073" i="4" s="1"/>
  <c r="H982" i="4"/>
  <c r="R872" i="4"/>
  <c r="S872" i="4" s="1"/>
  <c r="I995" i="4"/>
  <c r="J995" i="4" s="1"/>
  <c r="K995" i="4" s="1"/>
  <c r="I1022" i="4"/>
  <c r="R904" i="4"/>
  <c r="S904" i="4" s="1"/>
  <c r="I1016" i="4"/>
  <c r="J1016" i="4" s="1"/>
  <c r="K1016" i="4" s="1"/>
  <c r="H1051" i="4"/>
  <c r="R936" i="4"/>
  <c r="S936" i="4" s="1"/>
  <c r="R958" i="4"/>
  <c r="S958" i="4" s="1"/>
  <c r="R981" i="4"/>
  <c r="S981" i="4" s="1"/>
  <c r="R997" i="4"/>
  <c r="S997" i="4" s="1"/>
  <c r="R1039" i="4"/>
  <c r="S1039" i="4" s="1"/>
  <c r="I1201" i="4"/>
  <c r="J1201" i="4" s="1"/>
  <c r="K1201" i="4" s="1"/>
  <c r="H1242" i="4"/>
  <c r="I1152" i="4"/>
  <c r="J1152" i="4" s="1"/>
  <c r="K1152" i="4" s="1"/>
  <c r="R1216" i="4"/>
  <c r="S1216" i="4" s="1"/>
  <c r="H1090" i="4"/>
  <c r="R1042" i="4"/>
  <c r="S1042" i="4" s="1"/>
  <c r="R1045" i="4"/>
  <c r="S1045" i="4" s="1"/>
  <c r="R1055" i="4"/>
  <c r="S1055" i="4" s="1"/>
  <c r="R1058" i="4"/>
  <c r="S1058" i="4" s="1"/>
  <c r="R1061" i="4"/>
  <c r="S1061" i="4" s="1"/>
  <c r="R1071" i="4"/>
  <c r="S1071" i="4" s="1"/>
  <c r="R1074" i="4"/>
  <c r="S1074" i="4" s="1"/>
  <c r="R1077" i="4"/>
  <c r="S1077" i="4" s="1"/>
  <c r="R1098" i="4"/>
  <c r="S1098" i="4" s="1"/>
  <c r="R1193" i="4"/>
  <c r="S1193" i="4" s="1"/>
  <c r="R1011" i="4"/>
  <c r="S1011" i="4" s="1"/>
  <c r="R1016" i="4"/>
  <c r="S1016" i="4" s="1"/>
  <c r="I1161" i="4"/>
  <c r="J1161" i="4" s="1"/>
  <c r="K1161" i="4" s="1"/>
  <c r="R1046" i="4"/>
  <c r="S1046" i="4" s="1"/>
  <c r="R1049" i="4"/>
  <c r="S1049" i="4" s="1"/>
  <c r="R1062" i="4"/>
  <c r="S1062" i="4" s="1"/>
  <c r="R1065" i="4"/>
  <c r="S1065" i="4" s="1"/>
  <c r="R1078" i="4"/>
  <c r="S1078" i="4" s="1"/>
  <c r="R1081" i="4"/>
  <c r="S1081" i="4" s="1"/>
  <c r="H1113" i="4"/>
  <c r="J1064" i="4"/>
  <c r="K1064" i="4" s="1"/>
  <c r="R1256" i="4"/>
  <c r="S1256" i="4" s="1"/>
  <c r="I1540" i="4"/>
  <c r="I1162" i="4"/>
  <c r="J1162" i="4" s="1"/>
  <c r="K1162" i="4" s="1"/>
  <c r="R1050" i="4"/>
  <c r="S1050" i="4" s="1"/>
  <c r="H1129" i="4"/>
  <c r="R1053" i="4"/>
  <c r="S1053" i="4" s="1"/>
  <c r="I1135" i="4"/>
  <c r="J1135" i="4" s="1"/>
  <c r="K1135" i="4" s="1"/>
  <c r="R1066" i="4"/>
  <c r="S1066" i="4" s="1"/>
  <c r="R1069" i="4"/>
  <c r="S1069" i="4" s="1"/>
  <c r="R1082" i="4"/>
  <c r="S1082" i="4" s="1"/>
  <c r="H1210" i="4"/>
  <c r="H1321" i="4"/>
  <c r="R1203" i="4"/>
  <c r="S1203" i="4" s="1"/>
  <c r="I1389" i="4"/>
  <c r="J1389" i="4" s="1"/>
  <c r="K1389" i="4" s="1"/>
  <c r="R1271" i="4"/>
  <c r="S1271" i="4" s="1"/>
  <c r="R1288" i="4"/>
  <c r="S1288" i="4" s="1"/>
  <c r="R1422" i="4"/>
  <c r="S1422" i="4" s="1"/>
  <c r="H1153" i="4"/>
  <c r="R1038" i="4"/>
  <c r="S1038" i="4" s="1"/>
  <c r="H1171" i="4"/>
  <c r="H1249" i="4"/>
  <c r="R1303" i="4"/>
  <c r="S1303" i="4" s="1"/>
  <c r="H1271" i="4"/>
  <c r="R1208" i="4"/>
  <c r="S1208" i="4" s="1"/>
  <c r="R1224" i="4"/>
  <c r="S1224" i="4" s="1"/>
  <c r="R1244" i="4"/>
  <c r="S1244" i="4" s="1"/>
  <c r="H1306" i="4"/>
  <c r="R1267" i="4"/>
  <c r="S1267" i="4" s="1"/>
  <c r="R1284" i="4"/>
  <c r="S1284" i="4" s="1"/>
  <c r="R1299" i="4"/>
  <c r="S1299" i="4" s="1"/>
  <c r="R1419" i="4"/>
  <c r="S1419" i="4" s="1"/>
  <c r="R1085" i="4"/>
  <c r="S1085" i="4" s="1"/>
  <c r="R1089" i="4"/>
  <c r="S1089" i="4" s="1"/>
  <c r="R1093" i="4"/>
  <c r="S1093" i="4" s="1"/>
  <c r="R1097" i="4"/>
  <c r="S1097" i="4" s="1"/>
  <c r="R1101" i="4"/>
  <c r="S1101" i="4" s="1"/>
  <c r="R1105" i="4"/>
  <c r="S1105" i="4" s="1"/>
  <c r="R1109" i="4"/>
  <c r="S1109" i="4" s="1"/>
  <c r="R1113" i="4"/>
  <c r="S1113" i="4" s="1"/>
  <c r="R1117" i="4"/>
  <c r="S1117" i="4" s="1"/>
  <c r="R1121" i="4"/>
  <c r="S1121" i="4" s="1"/>
  <c r="R1125" i="4"/>
  <c r="S1125" i="4" s="1"/>
  <c r="R1129" i="4"/>
  <c r="S1129" i="4" s="1"/>
  <c r="R1133" i="4"/>
  <c r="S1133" i="4" s="1"/>
  <c r="R1137" i="4"/>
  <c r="S1137" i="4" s="1"/>
  <c r="R1141" i="4"/>
  <c r="S1141" i="4" s="1"/>
  <c r="R1145" i="4"/>
  <c r="S1145" i="4" s="1"/>
  <c r="R1149" i="4"/>
  <c r="S1149" i="4" s="1"/>
  <c r="R1153" i="4"/>
  <c r="S1153" i="4" s="1"/>
  <c r="R1157" i="4"/>
  <c r="S1157" i="4" s="1"/>
  <c r="R1161" i="4"/>
  <c r="S1161" i="4" s="1"/>
  <c r="R1165" i="4"/>
  <c r="S1165" i="4" s="1"/>
  <c r="R1169" i="4"/>
  <c r="S1169" i="4" s="1"/>
  <c r="R1173" i="4"/>
  <c r="S1173" i="4" s="1"/>
  <c r="R1177" i="4"/>
  <c r="S1177" i="4" s="1"/>
  <c r="R1181" i="4"/>
  <c r="S1181" i="4" s="1"/>
  <c r="R1185" i="4"/>
  <c r="S1185" i="4" s="1"/>
  <c r="R1189" i="4"/>
  <c r="S1189" i="4" s="1"/>
  <c r="H1326" i="4"/>
  <c r="H1363" i="4"/>
  <c r="I1344" i="4"/>
  <c r="J1344" i="4" s="1"/>
  <c r="K1344" i="4" s="1"/>
  <c r="R1275" i="4"/>
  <c r="S1275" i="4" s="1"/>
  <c r="I1403" i="4"/>
  <c r="H1305" i="4"/>
  <c r="R1307" i="4"/>
  <c r="S1307" i="4" s="1"/>
  <c r="R1312" i="4"/>
  <c r="S1312" i="4" s="1"/>
  <c r="I1492" i="4"/>
  <c r="J1492" i="4" s="1"/>
  <c r="K1492" i="4" s="1"/>
  <c r="I1514" i="4"/>
  <c r="J1514" i="4" s="1"/>
  <c r="K1514" i="4" s="1"/>
  <c r="R1403" i="4"/>
  <c r="S1403" i="4" s="1"/>
  <c r="R1194" i="4"/>
  <c r="S1194" i="4" s="1"/>
  <c r="R1202" i="4"/>
  <c r="S1202" i="4" s="1"/>
  <c r="R1206" i="4"/>
  <c r="S1206" i="4" s="1"/>
  <c r="R1220" i="4"/>
  <c r="S1220" i="4" s="1"/>
  <c r="R1240" i="4"/>
  <c r="S1240" i="4" s="1"/>
  <c r="H1394" i="4"/>
  <c r="R1280" i="4"/>
  <c r="S1280" i="4" s="1"/>
  <c r="R1462" i="4"/>
  <c r="S1462" i="4" s="1"/>
  <c r="I1252" i="4"/>
  <c r="R1197" i="4"/>
  <c r="S1197" i="4" s="1"/>
  <c r="H1337" i="4"/>
  <c r="R1258" i="4"/>
  <c r="S1258" i="4" s="1"/>
  <c r="R1290" i="4"/>
  <c r="S1290" i="4" s="1"/>
  <c r="H1279" i="4"/>
  <c r="I1399" i="4"/>
  <c r="R1263" i="4"/>
  <c r="S1263" i="4" s="1"/>
  <c r="R1295" i="4"/>
  <c r="S1295" i="4" s="1"/>
  <c r="H1467" i="4"/>
  <c r="H1380" i="4"/>
  <c r="R1262" i="4"/>
  <c r="S1262" i="4" s="1"/>
  <c r="I1366" i="4"/>
  <c r="H1388" i="4"/>
  <c r="R1294" i="4"/>
  <c r="S1294" i="4" s="1"/>
  <c r="I1424" i="4"/>
  <c r="H1424" i="4"/>
  <c r="R1316" i="4"/>
  <c r="S1316" i="4" s="1"/>
  <c r="R1209" i="4"/>
  <c r="S1209" i="4" s="1"/>
  <c r="R1213" i="4"/>
  <c r="S1213" i="4" s="1"/>
  <c r="R1217" i="4"/>
  <c r="S1217" i="4" s="1"/>
  <c r="R1221" i="4"/>
  <c r="S1221" i="4" s="1"/>
  <c r="R1225" i="4"/>
  <c r="S1225" i="4" s="1"/>
  <c r="R1229" i="4"/>
  <c r="S1229" i="4" s="1"/>
  <c r="R1233" i="4"/>
  <c r="S1233" i="4" s="1"/>
  <c r="R1237" i="4"/>
  <c r="S1237" i="4" s="1"/>
  <c r="R1241" i="4"/>
  <c r="S1241" i="4" s="1"/>
  <c r="R1245" i="4"/>
  <c r="S1245" i="4" s="1"/>
  <c r="R1249" i="4"/>
  <c r="S1249" i="4" s="1"/>
  <c r="R1253" i="4"/>
  <c r="S1253" i="4" s="1"/>
  <c r="R1268" i="4"/>
  <c r="S1268" i="4" s="1"/>
  <c r="I1387" i="4"/>
  <c r="J1387" i="4" s="1"/>
  <c r="K1387" i="4" s="1"/>
  <c r="R1273" i="4"/>
  <c r="S1273" i="4" s="1"/>
  <c r="I1414" i="4"/>
  <c r="R1300" i="4"/>
  <c r="S1300" i="4" s="1"/>
  <c r="I1417" i="4"/>
  <c r="R1305" i="4"/>
  <c r="S1305" i="4" s="1"/>
  <c r="I1494" i="4"/>
  <c r="H1527" i="4"/>
  <c r="I1553" i="4"/>
  <c r="J1553" i="4" s="1"/>
  <c r="K1553" i="4" s="1"/>
  <c r="R1442" i="4"/>
  <c r="S1442" i="4" s="1"/>
  <c r="H1615" i="4"/>
  <c r="R1502" i="4"/>
  <c r="S1502" i="4" s="1"/>
  <c r="R1285" i="4"/>
  <c r="S1285" i="4" s="1"/>
  <c r="H1359" i="4"/>
  <c r="R1317" i="4"/>
  <c r="S1317" i="4" s="1"/>
  <c r="H1436" i="4"/>
  <c r="R1324" i="4"/>
  <c r="S1324" i="4" s="1"/>
  <c r="I1452" i="4"/>
  <c r="J1452" i="4" s="1"/>
  <c r="K1452" i="4" s="1"/>
  <c r="I1459" i="4"/>
  <c r="J1459" i="4" s="1"/>
  <c r="K1459" i="4" s="1"/>
  <c r="H1460" i="4"/>
  <c r="H1479" i="4"/>
  <c r="R1413" i="4"/>
  <c r="S1413" i="4" s="1"/>
  <c r="I1561" i="4"/>
  <c r="J1561" i="4" s="1"/>
  <c r="K1561" i="4" s="1"/>
  <c r="R1619" i="4"/>
  <c r="S1619" i="4" s="1"/>
  <c r="R1255" i="4"/>
  <c r="S1255" i="4" s="1"/>
  <c r="R1272" i="4"/>
  <c r="S1272" i="4" s="1"/>
  <c r="R1277" i="4"/>
  <c r="S1277" i="4" s="1"/>
  <c r="R1287" i="4"/>
  <c r="S1287" i="4" s="1"/>
  <c r="R1309" i="4"/>
  <c r="S1309" i="4" s="1"/>
  <c r="R1319" i="4"/>
  <c r="S1319" i="4" s="1"/>
  <c r="I1529" i="4"/>
  <c r="I1594" i="4"/>
  <c r="J1594" i="4" s="1"/>
  <c r="K1594" i="4" s="1"/>
  <c r="R1476" i="4"/>
  <c r="S1476" i="4" s="1"/>
  <c r="R1207" i="4"/>
  <c r="S1207" i="4" s="1"/>
  <c r="R1211" i="4"/>
  <c r="S1211" i="4" s="1"/>
  <c r="R1215" i="4"/>
  <c r="S1215" i="4" s="1"/>
  <c r="R1219" i="4"/>
  <c r="S1219" i="4" s="1"/>
  <c r="R1227" i="4"/>
  <c r="S1227" i="4" s="1"/>
  <c r="H1259" i="4"/>
  <c r="I1470" i="4"/>
  <c r="J1470" i="4" s="1"/>
  <c r="K1470" i="4" s="1"/>
  <c r="I1511" i="4"/>
  <c r="R1416" i="4"/>
  <c r="S1416" i="4" s="1"/>
  <c r="I1440" i="4"/>
  <c r="H1442" i="4"/>
  <c r="I1454" i="4"/>
  <c r="J1454" i="4" s="1"/>
  <c r="K1454" i="4" s="1"/>
  <c r="H1459" i="4"/>
  <c r="I1463" i="4"/>
  <c r="J1463" i="4" s="1"/>
  <c r="K1463" i="4" s="1"/>
  <c r="H1464" i="4"/>
  <c r="R1394" i="4"/>
  <c r="S1394" i="4" s="1"/>
  <c r="I1520" i="4"/>
  <c r="J1520" i="4" s="1"/>
  <c r="K1520" i="4" s="1"/>
  <c r="I1571" i="4"/>
  <c r="R1259" i="4"/>
  <c r="S1259" i="4" s="1"/>
  <c r="R1291" i="4"/>
  <c r="S1291" i="4" s="1"/>
  <c r="I1478" i="4"/>
  <c r="I1501" i="4"/>
  <c r="J1501" i="4" s="1"/>
  <c r="K1501" i="4" s="1"/>
  <c r="R1418" i="4"/>
  <c r="S1418" i="4" s="1"/>
  <c r="R1426" i="4"/>
  <c r="S1426" i="4" s="1"/>
  <c r="I1508" i="4"/>
  <c r="J1508" i="4" s="1"/>
  <c r="K1508" i="4" s="1"/>
  <c r="H1524" i="4"/>
  <c r="R1459" i="4"/>
  <c r="S1459" i="4" s="1"/>
  <c r="R1516" i="4"/>
  <c r="S1516" i="4" s="1"/>
  <c r="R1528" i="4"/>
  <c r="S1528" i="4" s="1"/>
  <c r="R1545" i="4"/>
  <c r="S1545" i="4" s="1"/>
  <c r="H1633" i="4"/>
  <c r="R1518" i="4"/>
  <c r="S1518" i="4" s="1"/>
  <c r="R1635" i="4"/>
  <c r="S1635" i="4" s="1"/>
  <c r="H1499" i="4"/>
  <c r="R1406" i="4"/>
  <c r="S1406" i="4" s="1"/>
  <c r="R1438" i="4"/>
  <c r="S1438" i="4" s="1"/>
  <c r="R1454" i="4"/>
  <c r="S1454" i="4" s="1"/>
  <c r="H1610" i="4"/>
  <c r="R1494" i="4"/>
  <c r="S1494" i="4" s="1"/>
  <c r="R1571" i="4"/>
  <c r="S1571" i="4" s="1"/>
  <c r="R1329" i="4"/>
  <c r="S1329" i="4" s="1"/>
  <c r="R1333" i="4"/>
  <c r="S1333" i="4" s="1"/>
  <c r="R1337" i="4"/>
  <c r="S1337" i="4" s="1"/>
  <c r="R1341" i="4"/>
  <c r="S1341" i="4" s="1"/>
  <c r="R1345" i="4"/>
  <c r="S1345" i="4" s="1"/>
  <c r="R1408" i="4"/>
  <c r="S1408" i="4" s="1"/>
  <c r="I1557" i="4"/>
  <c r="J1557" i="4" s="1"/>
  <c r="K1557" i="4" s="1"/>
  <c r="R1526" i="4"/>
  <c r="S1526" i="4" s="1"/>
  <c r="R1551" i="4"/>
  <c r="S1551" i="4" s="1"/>
  <c r="I1667" i="4"/>
  <c r="J1667" i="4" s="1"/>
  <c r="K1667" i="4" s="1"/>
  <c r="R1565" i="4"/>
  <c r="S1565" i="4" s="1"/>
  <c r="R1393" i="4"/>
  <c r="S1393" i="4" s="1"/>
  <c r="R1398" i="4"/>
  <c r="S1398" i="4" s="1"/>
  <c r="R1415" i="4"/>
  <c r="S1415" i="4" s="1"/>
  <c r="R1434" i="4"/>
  <c r="S1434" i="4" s="1"/>
  <c r="R1450" i="4"/>
  <c r="S1450" i="4" s="1"/>
  <c r="R1471" i="4"/>
  <c r="S1471" i="4" s="1"/>
  <c r="R1472" i="4"/>
  <c r="S1472" i="4" s="1"/>
  <c r="R1479" i="4"/>
  <c r="S1479" i="4" s="1"/>
  <c r="R1484" i="4"/>
  <c r="S1484" i="4" s="1"/>
  <c r="H1625" i="4"/>
  <c r="R1510" i="4"/>
  <c r="S1510" i="4" s="1"/>
  <c r="R1328" i="4"/>
  <c r="S1328" i="4" s="1"/>
  <c r="R1332" i="4"/>
  <c r="S1332" i="4" s="1"/>
  <c r="R1336" i="4"/>
  <c r="S1336" i="4" s="1"/>
  <c r="R1340" i="4"/>
  <c r="S1340" i="4" s="1"/>
  <c r="R1344" i="4"/>
  <c r="S1344" i="4" s="1"/>
  <c r="R1348" i="4"/>
  <c r="S1348" i="4" s="1"/>
  <c r="R1352" i="4"/>
  <c r="S1352" i="4" s="1"/>
  <c r="R1356" i="4"/>
  <c r="S1356" i="4" s="1"/>
  <c r="R1360" i="4"/>
  <c r="S1360" i="4" s="1"/>
  <c r="R1364" i="4"/>
  <c r="S1364" i="4" s="1"/>
  <c r="R1410" i="4"/>
  <c r="S1410" i="4" s="1"/>
  <c r="R1478" i="4"/>
  <c r="S1478" i="4" s="1"/>
  <c r="R1486" i="4"/>
  <c r="S1486" i="4" s="1"/>
  <c r="H1530" i="4"/>
  <c r="R1430" i="4"/>
  <c r="S1430" i="4" s="1"/>
  <c r="H1549" i="4"/>
  <c r="R1446" i="4"/>
  <c r="S1446" i="4" s="1"/>
  <c r="R1458" i="4"/>
  <c r="S1458" i="4" s="1"/>
  <c r="I1588" i="4"/>
  <c r="J1588" i="4" s="1"/>
  <c r="K1588" i="4" s="1"/>
  <c r="R1500" i="4"/>
  <c r="S1500" i="4" s="1"/>
  <c r="H1609" i="4"/>
  <c r="I1647" i="4"/>
  <c r="J1647" i="4" s="1"/>
  <c r="K1647" i="4" s="1"/>
  <c r="R1541" i="4"/>
  <c r="S1541" i="4" s="1"/>
  <c r="R1552" i="4"/>
  <c r="S1552" i="4" s="1"/>
  <c r="R1556" i="4"/>
  <c r="S1556" i="4" s="1"/>
  <c r="H1654" i="4"/>
  <c r="R1537" i="4"/>
  <c r="S1537" i="4" s="1"/>
  <c r="R1553" i="4"/>
  <c r="S1553" i="4" s="1"/>
  <c r="H1669" i="4"/>
  <c r="R1572" i="4"/>
  <c r="S1572" i="4" s="1"/>
  <c r="R1577" i="4"/>
  <c r="S1577" i="4" s="1"/>
  <c r="H1684" i="4"/>
  <c r="R1643" i="4"/>
  <c r="S1643" i="4" s="1"/>
  <c r="R1469" i="4"/>
  <c r="S1469" i="4" s="1"/>
  <c r="R1477" i="4"/>
  <c r="S1477" i="4" s="1"/>
  <c r="H1593" i="4"/>
  <c r="R1485" i="4"/>
  <c r="S1485" i="4" s="1"/>
  <c r="R1493" i="4"/>
  <c r="S1493" i="4" s="1"/>
  <c r="R1501" i="4"/>
  <c r="S1501" i="4" s="1"/>
  <c r="R1509" i="4"/>
  <c r="S1509" i="4" s="1"/>
  <c r="H1631" i="4"/>
  <c r="R1517" i="4"/>
  <c r="S1517" i="4" s="1"/>
  <c r="R1520" i="4"/>
  <c r="S1520" i="4" s="1"/>
  <c r="I1596" i="4"/>
  <c r="R1533" i="4"/>
  <c r="S1533" i="4" s="1"/>
  <c r="R1535" i="4"/>
  <c r="S1535" i="4" s="1"/>
  <c r="R1550" i="4"/>
  <c r="S1550" i="4" s="1"/>
  <c r="H1692" i="4"/>
  <c r="R1574" i="4"/>
  <c r="S1574" i="4" s="1"/>
  <c r="R1596" i="4"/>
  <c r="S1596" i="4" s="1"/>
  <c r="R1608" i="4"/>
  <c r="S1608" i="4" s="1"/>
  <c r="I1719" i="4"/>
  <c r="R1613" i="4"/>
  <c r="S1613" i="4" s="1"/>
  <c r="R1629" i="4"/>
  <c r="S1629" i="4" s="1"/>
  <c r="I1743" i="4"/>
  <c r="J1743" i="4" s="1"/>
  <c r="K1743" i="4" s="1"/>
  <c r="R1480" i="4"/>
  <c r="S1480" i="4" s="1"/>
  <c r="R1488" i="4"/>
  <c r="S1488" i="4" s="1"/>
  <c r="I1608" i="4"/>
  <c r="J1608" i="4" s="1"/>
  <c r="K1608" i="4" s="1"/>
  <c r="R1496" i="4"/>
  <c r="S1496" i="4" s="1"/>
  <c r="R1504" i="4"/>
  <c r="S1504" i="4" s="1"/>
  <c r="R1512" i="4"/>
  <c r="S1512" i="4" s="1"/>
  <c r="R1529" i="4"/>
  <c r="S1529" i="4" s="1"/>
  <c r="R1546" i="4"/>
  <c r="S1546" i="4" s="1"/>
  <c r="I1589" i="4"/>
  <c r="J1589" i="4" s="1"/>
  <c r="K1589" i="4" s="1"/>
  <c r="R1579" i="4"/>
  <c r="S1579" i="4" s="1"/>
  <c r="R1611" i="4"/>
  <c r="S1611" i="4" s="1"/>
  <c r="R1627" i="4"/>
  <c r="S1627" i="4" s="1"/>
  <c r="H1618" i="4"/>
  <c r="R1525" i="4"/>
  <c r="S1525" i="4" s="1"/>
  <c r="H1677" i="4"/>
  <c r="R1562" i="4"/>
  <c r="S1562" i="4" s="1"/>
  <c r="R1645" i="4"/>
  <c r="S1645" i="4" s="1"/>
  <c r="I1617" i="4"/>
  <c r="J1617" i="4" s="1"/>
  <c r="K1617" i="4" s="1"/>
  <c r="R1521" i="4"/>
  <c r="S1521" i="4" s="1"/>
  <c r="R1563" i="4"/>
  <c r="S1563" i="4" s="1"/>
  <c r="R1587" i="4"/>
  <c r="S1587" i="4" s="1"/>
  <c r="H1612" i="4"/>
  <c r="R1549" i="4"/>
  <c r="S1549" i="4" s="1"/>
  <c r="R1604" i="4"/>
  <c r="S1604" i="4" s="1"/>
  <c r="R1621" i="4"/>
  <c r="S1621" i="4" s="1"/>
  <c r="I1739" i="4"/>
  <c r="J1739" i="4" s="1"/>
  <c r="K1739" i="4" s="1"/>
  <c r="R1639" i="4"/>
  <c r="S1639" i="4" s="1"/>
  <c r="H1748" i="4"/>
  <c r="H1672" i="4"/>
  <c r="R1567" i="4"/>
  <c r="S1567" i="4" s="1"/>
  <c r="I1689" i="4"/>
  <c r="J1689" i="4" s="1"/>
  <c r="K1689" i="4" s="1"/>
  <c r="R1584" i="4"/>
  <c r="S1584" i="4" s="1"/>
  <c r="R1594" i="4"/>
  <c r="S1594" i="4" s="1"/>
  <c r="R1599" i="4"/>
  <c r="S1599" i="4" s="1"/>
  <c r="R1614" i="4"/>
  <c r="S1614" i="4" s="1"/>
  <c r="R1622" i="4"/>
  <c r="S1622" i="4" s="1"/>
  <c r="H1740" i="4"/>
  <c r="R1630" i="4"/>
  <c r="S1630" i="4" s="1"/>
  <c r="H1747" i="4"/>
  <c r="R1636" i="4"/>
  <c r="S1636" i="4" s="1"/>
  <c r="R1640" i="4"/>
  <c r="S1640" i="4" s="1"/>
  <c r="R1669" i="4"/>
  <c r="S1669" i="4" s="1"/>
  <c r="R1671" i="4"/>
  <c r="S1671" i="4" s="1"/>
  <c r="I1707" i="4"/>
  <c r="I1697" i="4"/>
  <c r="H1719" i="4"/>
  <c r="R1648" i="4"/>
  <c r="S1648" i="4" s="1"/>
  <c r="R1655" i="4"/>
  <c r="S1655" i="4" s="1"/>
  <c r="R1684" i="4"/>
  <c r="S1684" i="4" s="1"/>
  <c r="R1588" i="4"/>
  <c r="S1588" i="4" s="1"/>
  <c r="R1593" i="4"/>
  <c r="S1593" i="4" s="1"/>
  <c r="R1603" i="4"/>
  <c r="S1603" i="4" s="1"/>
  <c r="R1637" i="4"/>
  <c r="S1637" i="4" s="1"/>
  <c r="R1679" i="4"/>
  <c r="S1679" i="4" s="1"/>
  <c r="R1687" i="4"/>
  <c r="S1687" i="4" s="1"/>
  <c r="H1687" i="4"/>
  <c r="H1727" i="4"/>
  <c r="R1595" i="4"/>
  <c r="S1595" i="4" s="1"/>
  <c r="I1746" i="4"/>
  <c r="R1638" i="4"/>
  <c r="S1638" i="4" s="1"/>
  <c r="H1753" i="4"/>
  <c r="R1661" i="4"/>
  <c r="S1661" i="4" s="1"/>
  <c r="R1663" i="4"/>
  <c r="S1663" i="4" s="1"/>
  <c r="I1826" i="4"/>
  <c r="R1712" i="4"/>
  <c r="S1712" i="4" s="1"/>
  <c r="R1616" i="4"/>
  <c r="S1616" i="4" s="1"/>
  <c r="H1734" i="4"/>
  <c r="R1624" i="4"/>
  <c r="S1624" i="4" s="1"/>
  <c r="H1742" i="4"/>
  <c r="R1632" i="4"/>
  <c r="S1632" i="4" s="1"/>
  <c r="H1750" i="4"/>
  <c r="R1649" i="4"/>
  <c r="S1649" i="4" s="1"/>
  <c r="R1751" i="4"/>
  <c r="S1751" i="4" s="1"/>
  <c r="H1813" i="4"/>
  <c r="R1697" i="4"/>
  <c r="S1697" i="4" s="1"/>
  <c r="R1702" i="4"/>
  <c r="S1702" i="4" s="1"/>
  <c r="R1717" i="4"/>
  <c r="S1717" i="4" s="1"/>
  <c r="H1830" i="4"/>
  <c r="R1719" i="4"/>
  <c r="S1719" i="4" s="1"/>
  <c r="I1754" i="4"/>
  <c r="I1765" i="4"/>
  <c r="I1768" i="4"/>
  <c r="J1768" i="4" s="1"/>
  <c r="K1768" i="4" s="1"/>
  <c r="I1761" i="4"/>
  <c r="I1787" i="4"/>
  <c r="I1793" i="4"/>
  <c r="J1793" i="4" s="1"/>
  <c r="K1793" i="4" s="1"/>
  <c r="R1682" i="4"/>
  <c r="S1682" i="4" s="1"/>
  <c r="R1688" i="4"/>
  <c r="S1688" i="4" s="1"/>
  <c r="R1689" i="4"/>
  <c r="S1689" i="4" s="1"/>
  <c r="R1646" i="4"/>
  <c r="S1646" i="4" s="1"/>
  <c r="R1654" i="4"/>
  <c r="S1654" i="4" s="1"/>
  <c r="R1662" i="4"/>
  <c r="S1662" i="4" s="1"/>
  <c r="R1670" i="4"/>
  <c r="S1670" i="4" s="1"/>
  <c r="R1676" i="4"/>
  <c r="S1676" i="4" s="1"/>
  <c r="R1678" i="4"/>
  <c r="S1678" i="4" s="1"/>
  <c r="R1685" i="4"/>
  <c r="S1685" i="4" s="1"/>
  <c r="H1818" i="4"/>
  <c r="R1701" i="4"/>
  <c r="S1701" i="4" s="1"/>
  <c r="R1714" i="4"/>
  <c r="S1714" i="4" s="1"/>
  <c r="I1801" i="4"/>
  <c r="J1801" i="4" s="1"/>
  <c r="K1801" i="4" s="1"/>
  <c r="R1759" i="4"/>
  <c r="S1759" i="4" s="1"/>
  <c r="R1779" i="4"/>
  <c r="S1779" i="4" s="1"/>
  <c r="R1657" i="4"/>
  <c r="S1657" i="4" s="1"/>
  <c r="R1665" i="4"/>
  <c r="S1665" i="4" s="1"/>
  <c r="R1673" i="4"/>
  <c r="S1673" i="4" s="1"/>
  <c r="I1838" i="4"/>
  <c r="R1728" i="4"/>
  <c r="S1728" i="4" s="1"/>
  <c r="R1737" i="4"/>
  <c r="S1737" i="4" s="1"/>
  <c r="R1764" i="4"/>
  <c r="S1764" i="4" s="1"/>
  <c r="H1766" i="4"/>
  <c r="H1776" i="4"/>
  <c r="R1693" i="4"/>
  <c r="S1693" i="4" s="1"/>
  <c r="R1784" i="4"/>
  <c r="S1784" i="4" s="1"/>
  <c r="R1686" i="4"/>
  <c r="S1686" i="4" s="1"/>
  <c r="H1808" i="4"/>
  <c r="R1692" i="4"/>
  <c r="S1692" i="4" s="1"/>
  <c r="R1704" i="4"/>
  <c r="S1704" i="4" s="1"/>
  <c r="R1789" i="4"/>
  <c r="S1789" i="4" s="1"/>
  <c r="H1772" i="4"/>
  <c r="H1777" i="4"/>
  <c r="I1799" i="4"/>
  <c r="R1772" i="4"/>
  <c r="S1772" i="4" s="1"/>
  <c r="H1828" i="4"/>
  <c r="R1726" i="4"/>
  <c r="S1726" i="4" s="1"/>
  <c r="R1732" i="4"/>
  <c r="S1732" i="4" s="1"/>
  <c r="R1740" i="4"/>
  <c r="S1740" i="4" s="1"/>
  <c r="R1762" i="4"/>
  <c r="S1762" i="4" s="1"/>
  <c r="R1770" i="4"/>
  <c r="S1770" i="4" s="1"/>
  <c r="R1709" i="4"/>
  <c r="S1709" i="4" s="1"/>
  <c r="R1746" i="4"/>
  <c r="S1746" i="4" s="1"/>
  <c r="R1749" i="4"/>
  <c r="S1749" i="4" s="1"/>
  <c r="R1754" i="4"/>
  <c r="S1754" i="4" s="1"/>
  <c r="R1768" i="4"/>
  <c r="S1768" i="4" s="1"/>
  <c r="R1792" i="4"/>
  <c r="S1792" i="4" s="1"/>
  <c r="R1716" i="4"/>
  <c r="S1716" i="4" s="1"/>
  <c r="I1802" i="4"/>
  <c r="R1771" i="4"/>
  <c r="S1771" i="4" s="1"/>
  <c r="R1775" i="4"/>
  <c r="S1775" i="4" s="1"/>
  <c r="R1706" i="4"/>
  <c r="S1706" i="4" s="1"/>
  <c r="R1711" i="4"/>
  <c r="S1711" i="4" s="1"/>
  <c r="R1730" i="4"/>
  <c r="S1730" i="4" s="1"/>
  <c r="R1738" i="4"/>
  <c r="S1738" i="4" s="1"/>
  <c r="R1741" i="4"/>
  <c r="S1741" i="4" s="1"/>
  <c r="R1763" i="4"/>
  <c r="S1763" i="4" s="1"/>
  <c r="R1766" i="4"/>
  <c r="S1766" i="4" s="1"/>
  <c r="R1787" i="4"/>
  <c r="S1787" i="4" s="1"/>
  <c r="R1696" i="4"/>
  <c r="S1696" i="4" s="1"/>
  <c r="R1700" i="4"/>
  <c r="S1700" i="4" s="1"/>
  <c r="R1708" i="4"/>
  <c r="S1708" i="4" s="1"/>
  <c r="R1718" i="4"/>
  <c r="S1718" i="4" s="1"/>
  <c r="R1722" i="4"/>
  <c r="S1722" i="4" s="1"/>
  <c r="I1839" i="4"/>
  <c r="J1839" i="4" s="1"/>
  <c r="K1839" i="4" s="1"/>
  <c r="R1750" i="4"/>
  <c r="S1750" i="4" s="1"/>
  <c r="R1703" i="4"/>
  <c r="S1703" i="4" s="1"/>
  <c r="R1739" i="4"/>
  <c r="S1739" i="4" s="1"/>
  <c r="R1758" i="4"/>
  <c r="S1758" i="4" s="1"/>
  <c r="R1788" i="4"/>
  <c r="S1788" i="4" s="1"/>
  <c r="R1715" i="4"/>
  <c r="S1715" i="4" s="1"/>
  <c r="R1734" i="4"/>
  <c r="S1734" i="4" s="1"/>
  <c r="R1742" i="4"/>
  <c r="S1742" i="4" s="1"/>
  <c r="R1776" i="4"/>
  <c r="S1776" i="4" s="1"/>
  <c r="R1793" i="4"/>
  <c r="S1793" i="4" s="1"/>
  <c r="R1797" i="4"/>
  <c r="S1797" i="4" s="1"/>
  <c r="R1801" i="4"/>
  <c r="S1801" i="4" s="1"/>
  <c r="R1805" i="4"/>
  <c r="S1805" i="4" s="1"/>
  <c r="R1809" i="4"/>
  <c r="S1809" i="4" s="1"/>
  <c r="R1813" i="4"/>
  <c r="S1813" i="4" s="1"/>
  <c r="R1817" i="4"/>
  <c r="S1817" i="4" s="1"/>
  <c r="R1821" i="4"/>
  <c r="S1821" i="4" s="1"/>
  <c r="R1825" i="4"/>
  <c r="S1825" i="4" s="1"/>
  <c r="R1829" i="4"/>
  <c r="S1829" i="4" s="1"/>
  <c r="R1833" i="4"/>
  <c r="S1833" i="4" s="1"/>
  <c r="R1796" i="4"/>
  <c r="S1796" i="4" s="1"/>
  <c r="R1800" i="4"/>
  <c r="S1800" i="4" s="1"/>
  <c r="R1804" i="4"/>
  <c r="S1804" i="4" s="1"/>
  <c r="R1808" i="4"/>
  <c r="S1808" i="4" s="1"/>
  <c r="R1812" i="4"/>
  <c r="S1812" i="4" s="1"/>
  <c r="R1816" i="4"/>
  <c r="S1816" i="4" s="1"/>
  <c r="R1820" i="4"/>
  <c r="S1820" i="4" s="1"/>
  <c r="R1824" i="4"/>
  <c r="S1824" i="4" s="1"/>
  <c r="R1828" i="4"/>
  <c r="S1828" i="4" s="1"/>
  <c r="R1832" i="4"/>
  <c r="S1832" i="4" s="1"/>
  <c r="R1836" i="4"/>
  <c r="S1836" i="4" s="1"/>
  <c r="G457" i="5" l="1"/>
  <c r="G381" i="5"/>
  <c r="G424" i="5"/>
  <c r="G492" i="5"/>
  <c r="G403" i="5"/>
  <c r="G473" i="5"/>
  <c r="G447" i="5"/>
  <c r="G453" i="5"/>
  <c r="G400" i="5"/>
  <c r="G325" i="5"/>
  <c r="G356" i="5"/>
  <c r="G326" i="5"/>
  <c r="G304" i="5"/>
  <c r="G284" i="5"/>
  <c r="G236" i="5"/>
  <c r="G214" i="5"/>
  <c r="G270" i="5"/>
  <c r="G143" i="5"/>
  <c r="G217" i="5"/>
  <c r="G207" i="5"/>
  <c r="G199" i="5"/>
  <c r="G193" i="5"/>
  <c r="G79" i="5"/>
  <c r="G216" i="5"/>
  <c r="G208" i="5"/>
  <c r="G82" i="5"/>
  <c r="G15" i="5"/>
  <c r="G17" i="5"/>
  <c r="G66" i="5"/>
  <c r="G44" i="5"/>
  <c r="G104" i="5"/>
  <c r="G451" i="5"/>
  <c r="G350" i="5"/>
  <c r="G371" i="5"/>
  <c r="G409" i="5"/>
  <c r="G479" i="5"/>
  <c r="G394" i="5"/>
  <c r="G452" i="5"/>
  <c r="G414" i="5"/>
  <c r="G440" i="5"/>
  <c r="G398" i="5"/>
  <c r="G446" i="5"/>
  <c r="G336" i="5"/>
  <c r="G288" i="5"/>
  <c r="G277" i="5"/>
  <c r="G268" i="5"/>
  <c r="G225" i="5"/>
  <c r="G206" i="5"/>
  <c r="G221" i="5"/>
  <c r="G139" i="5"/>
  <c r="G215" i="5"/>
  <c r="G167" i="5"/>
  <c r="G122" i="5"/>
  <c r="G191" i="5"/>
  <c r="G63" i="5"/>
  <c r="G212" i="5"/>
  <c r="G204" i="5"/>
  <c r="G168" i="5"/>
  <c r="G80" i="5"/>
  <c r="G136" i="5"/>
  <c r="G239" i="5"/>
  <c r="G64" i="5"/>
  <c r="G31" i="5"/>
  <c r="G96" i="5"/>
  <c r="G200" i="5"/>
  <c r="G436" i="5"/>
  <c r="G495" i="5"/>
  <c r="G498" i="5"/>
  <c r="G396" i="5"/>
  <c r="G477" i="5"/>
  <c r="G392" i="5"/>
  <c r="G420" i="5"/>
  <c r="G387" i="5"/>
  <c r="G429" i="5"/>
  <c r="G389" i="5"/>
  <c r="G431" i="5"/>
  <c r="G430" i="5"/>
  <c r="G257" i="5"/>
  <c r="G231" i="5"/>
  <c r="G486" i="5"/>
  <c r="G198" i="5"/>
  <c r="G192" i="5"/>
  <c r="G115" i="5"/>
  <c r="G184" i="5"/>
  <c r="G163" i="5"/>
  <c r="G95" i="5"/>
  <c r="G170" i="5"/>
  <c r="G47" i="5"/>
  <c r="G183" i="5"/>
  <c r="G162" i="5"/>
  <c r="G123" i="5"/>
  <c r="G69" i="5"/>
  <c r="G75" i="5"/>
  <c r="G116" i="5"/>
  <c r="G53" i="5"/>
  <c r="G21" i="5"/>
  <c r="G85" i="5"/>
  <c r="G419" i="5"/>
  <c r="G489" i="5"/>
  <c r="G481" i="5"/>
  <c r="G386" i="5"/>
  <c r="G471" i="5"/>
  <c r="G388" i="5"/>
  <c r="G384" i="5"/>
  <c r="G375" i="5"/>
  <c r="G407" i="5"/>
  <c r="G366" i="5"/>
  <c r="G413" i="5"/>
  <c r="G425" i="5"/>
  <c r="G247" i="5"/>
  <c r="G408" i="5"/>
  <c r="G410" i="5"/>
  <c r="G190" i="5"/>
  <c r="G188" i="5"/>
  <c r="G87" i="5"/>
  <c r="G178" i="5"/>
  <c r="G146" i="5"/>
  <c r="G467" i="5"/>
  <c r="G159" i="5"/>
  <c r="G421" i="5"/>
  <c r="G179" i="5"/>
  <c r="G151" i="5"/>
  <c r="G91" i="5"/>
  <c r="G56" i="5"/>
  <c r="G73" i="5"/>
  <c r="G77" i="5"/>
  <c r="G40" i="5"/>
  <c r="G10" i="5"/>
  <c r="G72" i="5"/>
  <c r="G395" i="5"/>
  <c r="G474" i="5"/>
  <c r="G462" i="5"/>
  <c r="G376" i="5"/>
  <c r="G458" i="5"/>
  <c r="G351" i="5"/>
  <c r="G382" i="5"/>
  <c r="G364" i="5"/>
  <c r="G320" i="5"/>
  <c r="G354" i="5"/>
  <c r="G299" i="5"/>
  <c r="G343" i="5"/>
  <c r="G445" i="5"/>
  <c r="G338" i="5"/>
  <c r="G355" i="5"/>
  <c r="G499" i="5"/>
  <c r="G175" i="5"/>
  <c r="G71" i="5"/>
  <c r="G107" i="5"/>
  <c r="G135" i="5"/>
  <c r="G345" i="5"/>
  <c r="G155" i="5"/>
  <c r="G362" i="5"/>
  <c r="G127" i="5"/>
  <c r="G147" i="5"/>
  <c r="G43" i="5"/>
  <c r="G45" i="5"/>
  <c r="G34" i="5"/>
  <c r="G7" i="5"/>
  <c r="G29" i="5"/>
  <c r="G48" i="5"/>
  <c r="G61" i="5"/>
  <c r="G352" i="5"/>
  <c r="G478" i="5"/>
  <c r="G393" i="5"/>
  <c r="G449" i="5"/>
  <c r="G460" i="5"/>
  <c r="G367" i="5"/>
  <c r="G456" i="5"/>
  <c r="G349" i="5"/>
  <c r="G378" i="5"/>
  <c r="G335" i="5"/>
  <c r="G310" i="5"/>
  <c r="G346" i="5"/>
  <c r="G468" i="5"/>
  <c r="G461" i="5"/>
  <c r="G279" i="5"/>
  <c r="G399" i="5"/>
  <c r="G313" i="5"/>
  <c r="G342" i="5"/>
  <c r="G360" i="5"/>
  <c r="G171" i="5"/>
  <c r="G55" i="5"/>
  <c r="G98" i="5"/>
  <c r="G131" i="5"/>
  <c r="G324" i="5"/>
  <c r="G138" i="5"/>
  <c r="G294" i="5"/>
  <c r="G111" i="5"/>
  <c r="G130" i="5"/>
  <c r="G41" i="5"/>
  <c r="G28" i="5"/>
  <c r="G32" i="5"/>
  <c r="G241" i="5"/>
  <c r="G12" i="5"/>
  <c r="G243" i="5"/>
  <c r="G25" i="5"/>
  <c r="G26" i="5"/>
  <c r="G20" i="5"/>
  <c r="G176" i="5"/>
  <c r="G37" i="5"/>
  <c r="G196" i="5"/>
  <c r="G23" i="5"/>
  <c r="G472" i="5"/>
  <c r="G385" i="5"/>
  <c r="G417" i="5"/>
  <c r="G441" i="5"/>
  <c r="G361" i="5"/>
  <c r="G450" i="5"/>
  <c r="G490" i="5"/>
  <c r="G372" i="5"/>
  <c r="G309" i="5"/>
  <c r="G484" i="5"/>
  <c r="G341" i="5"/>
  <c r="G439" i="5"/>
  <c r="G415" i="5"/>
  <c r="G220" i="5"/>
  <c r="G397" i="5"/>
  <c r="G282" i="5"/>
  <c r="G263" i="5"/>
  <c r="G307" i="5"/>
  <c r="G156" i="5"/>
  <c r="G39" i="5"/>
  <c r="G254" i="5"/>
  <c r="G238" i="5"/>
  <c r="G302" i="5"/>
  <c r="G119" i="5"/>
  <c r="G259" i="5"/>
  <c r="G106" i="5"/>
  <c r="G103" i="5"/>
  <c r="G463" i="5"/>
  <c r="G377" i="5"/>
  <c r="G383" i="5"/>
  <c r="G426" i="5"/>
  <c r="G353" i="5"/>
  <c r="G418" i="5"/>
  <c r="G488" i="5"/>
  <c r="G482" i="5"/>
  <c r="G278" i="5"/>
  <c r="G442" i="5"/>
  <c r="G331" i="5"/>
  <c r="G379" i="5"/>
  <c r="G365" i="5"/>
  <c r="G347" i="5"/>
  <c r="G291" i="5"/>
  <c r="G242" i="5"/>
  <c r="G252" i="5"/>
  <c r="G258" i="5"/>
  <c r="G154" i="5"/>
  <c r="G227" i="5"/>
  <c r="G209" i="5"/>
  <c r="G201" i="5"/>
  <c r="G269" i="5"/>
  <c r="G114" i="5"/>
  <c r="G226" i="5"/>
  <c r="G289" i="5"/>
  <c r="G90" i="5"/>
  <c r="G112" i="5"/>
  <c r="G76" i="5"/>
  <c r="G9" i="5"/>
  <c r="G160" i="5"/>
  <c r="G57" i="5"/>
  <c r="G128" i="5"/>
  <c r="G435" i="5"/>
  <c r="G404" i="5"/>
  <c r="G500" i="5"/>
  <c r="G491" i="5"/>
  <c r="G480" i="5"/>
  <c r="G470" i="5"/>
  <c r="G469" i="5"/>
  <c r="G459" i="5"/>
  <c r="G448" i="5"/>
  <c r="G438" i="5"/>
  <c r="G437" i="5"/>
  <c r="G427" i="5"/>
  <c r="G416" i="5"/>
  <c r="G406" i="5"/>
  <c r="G405" i="5"/>
  <c r="G374" i="5"/>
  <c r="G373" i="5"/>
  <c r="G363" i="5"/>
  <c r="G428" i="5"/>
  <c r="G494" i="5"/>
  <c r="G493" i="5"/>
  <c r="G483" i="5"/>
  <c r="G497" i="5"/>
  <c r="G476" i="5"/>
  <c r="G455" i="5"/>
  <c r="G434" i="5"/>
  <c r="G402" i="5"/>
  <c r="G391" i="5"/>
  <c r="G464" i="5"/>
  <c r="G359" i="5"/>
  <c r="G357" i="5"/>
  <c r="G496" i="5"/>
  <c r="G475" i="5"/>
  <c r="G454" i="5"/>
  <c r="G422" i="5"/>
  <c r="G390" i="5"/>
  <c r="G340" i="5"/>
  <c r="G433" i="5"/>
  <c r="G401" i="5"/>
  <c r="G380" i="5"/>
  <c r="G370" i="5"/>
  <c r="G327" i="5"/>
  <c r="G315" i="5"/>
  <c r="G296" i="5"/>
  <c r="G272" i="5"/>
  <c r="G262" i="5"/>
  <c r="G261" i="5"/>
  <c r="G251" i="5"/>
  <c r="G444" i="5"/>
  <c r="G348" i="5"/>
  <c r="G298" i="5"/>
  <c r="G297" i="5"/>
  <c r="G466" i="5"/>
  <c r="G411" i="5"/>
  <c r="G328" i="5"/>
  <c r="G321" i="5"/>
  <c r="G316" i="5"/>
  <c r="G311" i="5"/>
  <c r="G292" i="5"/>
  <c r="G286" i="5"/>
  <c r="G285" i="5"/>
  <c r="G273" i="5"/>
  <c r="G368" i="5"/>
  <c r="G344" i="5"/>
  <c r="G339" i="5"/>
  <c r="G322" i="5"/>
  <c r="G317" i="5"/>
  <c r="G305" i="5"/>
  <c r="G287" i="5"/>
  <c r="G280" i="5"/>
  <c r="G274" i="5"/>
  <c r="G266" i="5"/>
  <c r="G265" i="5"/>
  <c r="G332" i="5"/>
  <c r="G329" i="5"/>
  <c r="G318" i="5"/>
  <c r="G312" i="5"/>
  <c r="G306" i="5"/>
  <c r="G300" i="5"/>
  <c r="G293" i="5"/>
  <c r="G281" i="5"/>
  <c r="G275" i="5"/>
  <c r="G267" i="5"/>
  <c r="G256" i="5"/>
  <c r="G246" i="5"/>
  <c r="G245" i="5"/>
  <c r="G235" i="5"/>
  <c r="G224" i="5"/>
  <c r="G487" i="5"/>
  <c r="G485" i="5"/>
  <c r="G443" i="5"/>
  <c r="G358" i="5"/>
  <c r="G323" i="5"/>
  <c r="G276" i="5"/>
  <c r="G432" i="5"/>
  <c r="G308" i="5"/>
  <c r="G244" i="5"/>
  <c r="G333" i="5"/>
  <c r="G295" i="5"/>
  <c r="G260" i="5"/>
  <c r="G213" i="5"/>
  <c r="G205" i="5"/>
  <c r="G197" i="5"/>
  <c r="G189" i="5"/>
  <c r="G185" i="5"/>
  <c r="G180" i="5"/>
  <c r="G172" i="5"/>
  <c r="G164" i="5"/>
  <c r="G148" i="5"/>
  <c r="G140" i="5"/>
  <c r="G132" i="5"/>
  <c r="G319" i="5"/>
  <c r="G271" i="5"/>
  <c r="G255" i="5"/>
  <c r="G240" i="5"/>
  <c r="G228" i="5"/>
  <c r="G218" i="5"/>
  <c r="G181" i="5"/>
  <c r="G173" i="5"/>
  <c r="G165" i="5"/>
  <c r="G157" i="5"/>
  <c r="G149" i="5"/>
  <c r="G141" i="5"/>
  <c r="G133" i="5"/>
  <c r="G125" i="5"/>
  <c r="G412" i="5"/>
  <c r="G334" i="5"/>
  <c r="G248" i="5"/>
  <c r="G232" i="5"/>
  <c r="G229" i="5"/>
  <c r="G222" i="5"/>
  <c r="G219" i="5"/>
  <c r="G210" i="5"/>
  <c r="G202" i="5"/>
  <c r="G194" i="5"/>
  <c r="G186" i="5"/>
  <c r="G182" i="5"/>
  <c r="G174" i="5"/>
  <c r="G166" i="5"/>
  <c r="G158" i="5"/>
  <c r="G150" i="5"/>
  <c r="G142" i="5"/>
  <c r="G134" i="5"/>
  <c r="G126" i="5"/>
  <c r="G118" i="5"/>
  <c r="G110" i="5"/>
  <c r="G102" i="5"/>
  <c r="G94" i="5"/>
  <c r="G465" i="5"/>
  <c r="G330" i="5"/>
  <c r="G303" i="5"/>
  <c r="G290" i="5"/>
  <c r="G301" i="5"/>
  <c r="G233" i="5"/>
  <c r="G223" i="5"/>
  <c r="G101" i="5"/>
  <c r="G264" i="5"/>
  <c r="G169" i="5"/>
  <c r="G137" i="5"/>
  <c r="G121" i="5"/>
  <c r="G337" i="5"/>
  <c r="G250" i="5"/>
  <c r="G211" i="5"/>
  <c r="G152" i="5"/>
  <c r="G124" i="5"/>
  <c r="G113" i="5"/>
  <c r="G88" i="5"/>
  <c r="G83" i="5"/>
  <c r="G78" i="5"/>
  <c r="G67" i="5"/>
  <c r="G62" i="5"/>
  <c r="G51" i="5"/>
  <c r="G46" i="5"/>
  <c r="G35" i="5"/>
  <c r="G30" i="5"/>
  <c r="G22" i="5"/>
  <c r="G234" i="5"/>
  <c r="G230" i="5"/>
  <c r="G203" i="5"/>
  <c r="G161" i="5"/>
  <c r="G129" i="5"/>
  <c r="G105" i="5"/>
  <c r="G195" i="5"/>
  <c r="G144" i="5"/>
  <c r="G108" i="5"/>
  <c r="G99" i="5"/>
  <c r="G92" i="5"/>
  <c r="G89" i="5"/>
  <c r="G84" i="5"/>
  <c r="G74" i="5"/>
  <c r="G68" i="5"/>
  <c r="G58" i="5"/>
  <c r="G52" i="5"/>
  <c r="G42" i="5"/>
  <c r="G36" i="5"/>
  <c r="G423" i="5"/>
  <c r="G369" i="5"/>
  <c r="G187" i="5"/>
  <c r="G153" i="5"/>
  <c r="G117" i="5"/>
  <c r="G93" i="5"/>
  <c r="G253" i="5"/>
  <c r="G177" i="5"/>
  <c r="G109" i="5"/>
  <c r="G86" i="5"/>
  <c r="G70" i="5"/>
  <c r="G54" i="5"/>
  <c r="G38" i="5"/>
  <c r="G65" i="5"/>
  <c r="G11" i="5"/>
  <c r="G283" i="5"/>
  <c r="G97" i="5"/>
  <c r="G24" i="5"/>
  <c r="G145" i="5"/>
  <c r="G16" i="5"/>
  <c r="G237" i="5"/>
  <c r="G120" i="5"/>
  <c r="G49" i="5"/>
  <c r="G14" i="5"/>
  <c r="G6" i="5"/>
  <c r="G314" i="5"/>
  <c r="G100" i="5"/>
  <c r="G81" i="5"/>
  <c r="G27" i="5"/>
  <c r="G8" i="5"/>
  <c r="G249" i="5"/>
  <c r="G33" i="5"/>
  <c r="G19" i="5"/>
  <c r="G60" i="5"/>
  <c r="G18" i="5"/>
  <c r="G59" i="5"/>
  <c r="G50" i="5"/>
  <c r="J506" i="5"/>
  <c r="I1806" i="4"/>
  <c r="J1806" i="4" s="1"/>
  <c r="K1806" i="4" s="1"/>
  <c r="H1832" i="4"/>
  <c r="I1713" i="4"/>
  <c r="J1713" i="4" s="1"/>
  <c r="K1713" i="4" s="1"/>
  <c r="H1680" i="4"/>
  <c r="I1810" i="4"/>
  <c r="H1746" i="4"/>
  <c r="H1606" i="4"/>
  <c r="I1656" i="4"/>
  <c r="H1605" i="4"/>
  <c r="H1566" i="4"/>
  <c r="H1553" i="4"/>
  <c r="I1603" i="4"/>
  <c r="J1603" i="4" s="1"/>
  <c r="K1603" i="4" s="1"/>
  <c r="H1664" i="4"/>
  <c r="H1536" i="4"/>
  <c r="J1417" i="4"/>
  <c r="K1417" i="4" s="1"/>
  <c r="H1535" i="4"/>
  <c r="H1434" i="4"/>
  <c r="H1482" i="4"/>
  <c r="H1391" i="4"/>
  <c r="I1467" i="4"/>
  <c r="J1467" i="4" s="1"/>
  <c r="K1467" i="4" s="1"/>
  <c r="I1480" i="4"/>
  <c r="J1480" i="4" s="1"/>
  <c r="K1480" i="4" s="1"/>
  <c r="H1325" i="4"/>
  <c r="I1432" i="4"/>
  <c r="J1432" i="4" s="1"/>
  <c r="K1432" i="4" s="1"/>
  <c r="I1349" i="4"/>
  <c r="J1349" i="4" s="1"/>
  <c r="K1349" i="4" s="1"/>
  <c r="I1407" i="4"/>
  <c r="J1407" i="4" s="1"/>
  <c r="K1407" i="4" s="1"/>
  <c r="H1300" i="4"/>
  <c r="H930" i="4"/>
  <c r="I677" i="4"/>
  <c r="H611" i="4"/>
  <c r="H641" i="4"/>
  <c r="I326" i="4"/>
  <c r="J326" i="4" s="1"/>
  <c r="K326" i="4" s="1"/>
  <c r="J1826" i="4"/>
  <c r="K1826" i="4" s="1"/>
  <c r="J1765" i="4"/>
  <c r="K1765" i="4" s="1"/>
  <c r="I1837" i="4"/>
  <c r="H1797" i="4"/>
  <c r="H1765" i="4"/>
  <c r="I1815" i="4"/>
  <c r="J1815" i="4" s="1"/>
  <c r="K1815" i="4" s="1"/>
  <c r="I1785" i="4"/>
  <c r="H1815" i="4"/>
  <c r="I1803" i="4"/>
  <c r="H1809" i="4"/>
  <c r="I1779" i="4"/>
  <c r="I1742" i="4"/>
  <c r="I1818" i="4"/>
  <c r="H1705" i="4"/>
  <c r="H1806" i="4"/>
  <c r="I1775" i="4"/>
  <c r="J1775" i="4" s="1"/>
  <c r="K1775" i="4" s="1"/>
  <c r="I1744" i="4"/>
  <c r="J1744" i="4" s="1"/>
  <c r="K1744" i="4" s="1"/>
  <c r="H1702" i="4"/>
  <c r="I1796" i="4"/>
  <c r="J1796" i="4" s="1"/>
  <c r="K1796" i="4" s="1"/>
  <c r="I1737" i="4"/>
  <c r="H1690" i="4"/>
  <c r="J1571" i="4"/>
  <c r="K1571" i="4" s="1"/>
  <c r="H1604" i="4"/>
  <c r="I1705" i="4"/>
  <c r="I1678" i="4"/>
  <c r="J1678" i="4" s="1"/>
  <c r="K1678" i="4" s="1"/>
  <c r="I1669" i="4"/>
  <c r="J1669" i="4" s="1"/>
  <c r="K1669" i="4" s="1"/>
  <c r="H1648" i="4"/>
  <c r="J1529" i="4"/>
  <c r="K1529" i="4" s="1"/>
  <c r="H1652" i="4"/>
  <c r="H1616" i="4"/>
  <c r="H1584" i="4"/>
  <c r="H1688" i="4"/>
  <c r="H1635" i="4"/>
  <c r="H1603" i="4"/>
  <c r="H1744" i="4"/>
  <c r="I1709" i="4"/>
  <c r="J1709" i="4" s="1"/>
  <c r="K1709" i="4" s="1"/>
  <c r="H1683" i="4"/>
  <c r="H1659" i="4"/>
  <c r="J1540" i="4"/>
  <c r="K1540" i="4" s="1"/>
  <c r="I1630" i="4"/>
  <c r="I1599" i="4"/>
  <c r="J1599" i="4" s="1"/>
  <c r="K1599" i="4" s="1"/>
  <c r="H1675" i="4"/>
  <c r="H1560" i="4"/>
  <c r="H1492" i="4"/>
  <c r="I1602" i="4"/>
  <c r="J1602" i="4" s="1"/>
  <c r="K1602" i="4" s="1"/>
  <c r="I1516" i="4"/>
  <c r="J1516" i="4" s="1"/>
  <c r="K1516" i="4" s="1"/>
  <c r="H1651" i="4"/>
  <c r="I1755" i="4"/>
  <c r="J1755" i="4" s="1"/>
  <c r="K1755" i="4" s="1"/>
  <c r="I1564" i="4"/>
  <c r="J1564" i="4" s="1"/>
  <c r="K1564" i="4" s="1"/>
  <c r="I1531" i="4"/>
  <c r="J1531" i="4" s="1"/>
  <c r="K1531" i="4" s="1"/>
  <c r="I1500" i="4"/>
  <c r="J1500" i="4" s="1"/>
  <c r="K1500" i="4" s="1"/>
  <c r="H1470" i="4"/>
  <c r="H1457" i="4"/>
  <c r="H1446" i="4"/>
  <c r="H1423" i="4"/>
  <c r="H1346" i="4"/>
  <c r="I1578" i="4"/>
  <c r="J1578" i="4" s="1"/>
  <c r="K1578" i="4" s="1"/>
  <c r="I1533" i="4"/>
  <c r="J1533" i="4" s="1"/>
  <c r="K1533" i="4" s="1"/>
  <c r="H1505" i="4"/>
  <c r="I1444" i="4"/>
  <c r="J1444" i="4" s="1"/>
  <c r="K1444" i="4" s="1"/>
  <c r="I1439" i="4"/>
  <c r="H1579" i="4"/>
  <c r="I1491" i="4"/>
  <c r="J1491" i="4" s="1"/>
  <c r="K1491" i="4" s="1"/>
  <c r="I1566" i="4"/>
  <c r="J1566" i="4" s="1"/>
  <c r="K1566" i="4" s="1"/>
  <c r="H1516" i="4"/>
  <c r="I1495" i="4"/>
  <c r="I1583" i="4"/>
  <c r="J1583" i="4" s="1"/>
  <c r="K1583" i="4" s="1"/>
  <c r="I1545" i="4"/>
  <c r="J1545" i="4" s="1"/>
  <c r="K1545" i="4" s="1"/>
  <c r="I1447" i="4"/>
  <c r="J1447" i="4" s="1"/>
  <c r="K1447" i="4" s="1"/>
  <c r="I1394" i="4"/>
  <c r="J1394" i="4" s="1"/>
  <c r="K1394" i="4" s="1"/>
  <c r="I1363" i="4"/>
  <c r="J1363" i="4" s="1"/>
  <c r="K1363" i="4" s="1"/>
  <c r="I1469" i="4"/>
  <c r="J1469" i="4" s="1"/>
  <c r="K1469" i="4" s="1"/>
  <c r="H1421" i="4"/>
  <c r="I1402" i="4"/>
  <c r="J1402" i="4" s="1"/>
  <c r="K1402" i="4" s="1"/>
  <c r="H1382" i="4"/>
  <c r="I1326" i="4"/>
  <c r="J1326" i="4" s="1"/>
  <c r="K1326" i="4" s="1"/>
  <c r="H1360" i="4"/>
  <c r="I1324" i="4"/>
  <c r="H1263" i="4"/>
  <c r="I1431" i="4"/>
  <c r="I1292" i="4"/>
  <c r="J1292" i="4" s="1"/>
  <c r="K1292" i="4" s="1"/>
  <c r="I1248" i="4"/>
  <c r="I1499" i="4"/>
  <c r="J1499" i="4" s="1"/>
  <c r="K1499" i="4" s="1"/>
  <c r="I1411" i="4"/>
  <c r="J1411" i="4" s="1"/>
  <c r="K1411" i="4" s="1"/>
  <c r="I1335" i="4"/>
  <c r="J1335" i="4" s="1"/>
  <c r="K1335" i="4" s="1"/>
  <c r="H1493" i="4"/>
  <c r="I1405" i="4"/>
  <c r="J1405" i="4" s="1"/>
  <c r="K1405" i="4" s="1"/>
  <c r="I1370" i="4"/>
  <c r="I1408" i="4"/>
  <c r="J1408" i="4" s="1"/>
  <c r="K1408" i="4" s="1"/>
  <c r="I1382" i="4"/>
  <c r="H1273" i="4"/>
  <c r="H1243" i="4"/>
  <c r="I1299" i="4"/>
  <c r="H1185" i="4"/>
  <c r="H1157" i="4"/>
  <c r="I1437" i="4"/>
  <c r="I1436" i="4"/>
  <c r="J1436" i="4" s="1"/>
  <c r="K1436" i="4" s="1"/>
  <c r="H1294" i="4"/>
  <c r="I1185" i="4"/>
  <c r="J1185" i="4" s="1"/>
  <c r="K1185" i="4" s="1"/>
  <c r="I1360" i="4"/>
  <c r="J1360" i="4" s="1"/>
  <c r="K1360" i="4" s="1"/>
  <c r="I1272" i="4"/>
  <c r="J1272" i="4" s="1"/>
  <c r="K1272" i="4" s="1"/>
  <c r="H1298" i="4"/>
  <c r="H1234" i="4"/>
  <c r="H1046" i="4"/>
  <c r="I1130" i="4"/>
  <c r="J1130" i="4" s="1"/>
  <c r="K1130" i="4" s="1"/>
  <c r="I1140" i="4"/>
  <c r="J1140" i="4" s="1"/>
  <c r="K1140" i="4" s="1"/>
  <c r="I1090" i="4"/>
  <c r="I1042" i="4"/>
  <c r="J1042" i="4" s="1"/>
  <c r="K1042" i="4" s="1"/>
  <c r="I1028" i="4"/>
  <c r="H978" i="4"/>
  <c r="H973" i="4"/>
  <c r="H1175" i="4"/>
  <c r="H1174" i="4"/>
  <c r="H728" i="4"/>
  <c r="I1071" i="4"/>
  <c r="J1071" i="4" s="1"/>
  <c r="K1071" i="4" s="1"/>
  <c r="I1033" i="4"/>
  <c r="J1033" i="4" s="1"/>
  <c r="K1033" i="4" s="1"/>
  <c r="I877" i="4"/>
  <c r="I1088" i="4"/>
  <c r="I830" i="4"/>
  <c r="H806" i="4"/>
  <c r="I840" i="4"/>
  <c r="J840" i="4" s="1"/>
  <c r="K840" i="4" s="1"/>
  <c r="H766" i="4"/>
  <c r="H700" i="4"/>
  <c r="H670" i="4"/>
  <c r="I616" i="4"/>
  <c r="I549" i="4"/>
  <c r="J549" i="4" s="1"/>
  <c r="K549" i="4" s="1"/>
  <c r="H672" i="4"/>
  <c r="H536" i="4"/>
  <c r="H585" i="4"/>
  <c r="I473" i="4"/>
  <c r="J473" i="4" s="1"/>
  <c r="K473" i="4" s="1"/>
  <c r="H628" i="4"/>
  <c r="H551" i="4"/>
  <c r="I525" i="4"/>
  <c r="J525" i="4" s="1"/>
  <c r="K525" i="4" s="1"/>
  <c r="H470" i="4"/>
  <c r="H436" i="4"/>
  <c r="I406" i="4"/>
  <c r="J406" i="4" s="1"/>
  <c r="K406" i="4" s="1"/>
  <c r="I442" i="4"/>
  <c r="I439" i="4"/>
  <c r="I438" i="4"/>
  <c r="H310" i="4"/>
  <c r="H448" i="4"/>
  <c r="H338" i="4"/>
  <c r="I318" i="4"/>
  <c r="J318" i="4" s="1"/>
  <c r="K318" i="4" s="1"/>
  <c r="I244" i="4"/>
  <c r="J244" i="4" s="1"/>
  <c r="K244" i="4" s="1"/>
  <c r="I234" i="4"/>
  <c r="J234" i="4" s="1"/>
  <c r="K234" i="4" s="1"/>
  <c r="I243" i="4"/>
  <c r="J243" i="4" s="1"/>
  <c r="K243" i="4" s="1"/>
  <c r="I242" i="4"/>
  <c r="J242" i="4" s="1"/>
  <c r="K242" i="4" s="1"/>
  <c r="I484" i="4"/>
  <c r="J484" i="4" s="1"/>
  <c r="K484" i="4" s="1"/>
  <c r="H596" i="4"/>
  <c r="I226" i="4"/>
  <c r="J226" i="4" s="1"/>
  <c r="K226" i="4" s="1"/>
  <c r="H593" i="4"/>
  <c r="I221" i="4"/>
  <c r="J221" i="4" s="1"/>
  <c r="K221" i="4" s="1"/>
  <c r="I176" i="4"/>
  <c r="I140" i="4"/>
  <c r="J140" i="4" s="1"/>
  <c r="K140" i="4" s="1"/>
  <c r="I427" i="4"/>
  <c r="J427" i="4" s="1"/>
  <c r="K427" i="4" s="1"/>
  <c r="I375" i="4"/>
  <c r="J375" i="4" s="1"/>
  <c r="K375" i="4" s="1"/>
  <c r="H341" i="4"/>
  <c r="I298" i="4"/>
  <c r="J298" i="4" s="1"/>
  <c r="K298" i="4" s="1"/>
  <c r="I292" i="4"/>
  <c r="I297" i="4"/>
  <c r="J297" i="4" s="1"/>
  <c r="K297" i="4" s="1"/>
  <c r="I289" i="4"/>
  <c r="J289" i="4" s="1"/>
  <c r="K289" i="4" s="1"/>
  <c r="I290" i="4"/>
  <c r="J290" i="4" s="1"/>
  <c r="K290" i="4" s="1"/>
  <c r="I288" i="4"/>
  <c r="J288" i="4" s="1"/>
  <c r="K288" i="4" s="1"/>
  <c r="I287" i="4"/>
  <c r="J287" i="4" s="1"/>
  <c r="K287" i="4" s="1"/>
  <c r="I291" i="4"/>
  <c r="J291" i="4" s="1"/>
  <c r="K291" i="4" s="1"/>
  <c r="I283" i="4"/>
  <c r="J283" i="4" s="1"/>
  <c r="K283" i="4" s="1"/>
  <c r="I296" i="4"/>
  <c r="J296" i="4" s="1"/>
  <c r="K296" i="4" s="1"/>
  <c r="I294" i="4"/>
  <c r="J294" i="4" s="1"/>
  <c r="K294" i="4" s="1"/>
  <c r="H221" i="4"/>
  <c r="H238" i="4"/>
  <c r="H225" i="4"/>
  <c r="J1761" i="4"/>
  <c r="K1761" i="4" s="1"/>
  <c r="I1780" i="4"/>
  <c r="J1780" i="4" s="1"/>
  <c r="K1780" i="4" s="1"/>
  <c r="H1658" i="4"/>
  <c r="I1635" i="4"/>
  <c r="H1520" i="4"/>
  <c r="I1560" i="4"/>
  <c r="I1579" i="4"/>
  <c r="I1453" i="4"/>
  <c r="H1451" i="4"/>
  <c r="I1322" i="4"/>
  <c r="J1322" i="4" s="1"/>
  <c r="K1322" i="4" s="1"/>
  <c r="H1411" i="4"/>
  <c r="H1386" i="4"/>
  <c r="H1383" i="4"/>
  <c r="I1213" i="4"/>
  <c r="J1213" i="4" s="1"/>
  <c r="K1213" i="4" s="1"/>
  <c r="H1293" i="4"/>
  <c r="I795" i="4"/>
  <c r="J795" i="4" s="1"/>
  <c r="K795" i="4" s="1"/>
  <c r="I790" i="4"/>
  <c r="J790" i="4" s="1"/>
  <c r="K790" i="4" s="1"/>
  <c r="I791" i="4"/>
  <c r="J791" i="4" s="1"/>
  <c r="K791" i="4" s="1"/>
  <c r="I792" i="4"/>
  <c r="J792" i="4" s="1"/>
  <c r="K792" i="4" s="1"/>
  <c r="I793" i="4"/>
  <c r="J793" i="4" s="1"/>
  <c r="K793" i="4" s="1"/>
  <c r="I794" i="4"/>
  <c r="I429" i="4"/>
  <c r="J429" i="4" s="1"/>
  <c r="K429" i="4" s="1"/>
  <c r="I428" i="4"/>
  <c r="J428" i="4" s="1"/>
  <c r="K428" i="4" s="1"/>
  <c r="I365" i="4"/>
  <c r="I364" i="4"/>
  <c r="J364" i="4" s="1"/>
  <c r="K364" i="4" s="1"/>
  <c r="I353" i="4"/>
  <c r="I301" i="4"/>
  <c r="I300" i="4"/>
  <c r="H481" i="4"/>
  <c r="H480" i="4"/>
  <c r="H479" i="4"/>
  <c r="I232" i="4"/>
  <c r="J232" i="4" s="1"/>
  <c r="K232" i="4" s="1"/>
  <c r="H1834" i="4"/>
  <c r="H1836" i="4"/>
  <c r="H1827" i="4"/>
  <c r="H1801" i="4"/>
  <c r="J1737" i="4"/>
  <c r="K1737" i="4" s="1"/>
  <c r="H1833" i="4"/>
  <c r="H1835" i="4"/>
  <c r="H1802" i="4"/>
  <c r="I1811" i="4"/>
  <c r="J1811" i="4" s="1"/>
  <c r="K1811" i="4" s="1"/>
  <c r="H1743" i="4"/>
  <c r="H1724" i="4"/>
  <c r="H1782" i="4"/>
  <c r="I1734" i="4"/>
  <c r="J1734" i="4" s="1"/>
  <c r="K1734" i="4" s="1"/>
  <c r="H1795" i="4"/>
  <c r="I1767" i="4"/>
  <c r="H1700" i="4"/>
  <c r="J1581" i="4"/>
  <c r="K1581" i="4" s="1"/>
  <c r="I1771" i="4"/>
  <c r="J1771" i="4" s="1"/>
  <c r="K1771" i="4" s="1"/>
  <c r="I1736" i="4"/>
  <c r="I1708" i="4"/>
  <c r="J1708" i="4" s="1"/>
  <c r="K1708" i="4" s="1"/>
  <c r="H1803" i="4"/>
  <c r="I1735" i="4"/>
  <c r="J1735" i="4" s="1"/>
  <c r="K1735" i="4" s="1"/>
  <c r="I1701" i="4"/>
  <c r="I1791" i="4"/>
  <c r="J1791" i="4" s="1"/>
  <c r="K1791" i="4" s="1"/>
  <c r="H1767" i="4"/>
  <c r="I1730" i="4"/>
  <c r="H1790" i="4"/>
  <c r="H1710" i="4"/>
  <c r="I1747" i="4"/>
  <c r="J1747" i="4" s="1"/>
  <c r="K1747" i="4" s="1"/>
  <c r="H1701" i="4"/>
  <c r="H1668" i="4"/>
  <c r="H1596" i="4"/>
  <c r="H1640" i="4"/>
  <c r="I1609" i="4"/>
  <c r="I1672" i="4"/>
  <c r="J1672" i="4" s="1"/>
  <c r="K1672" i="4" s="1"/>
  <c r="H1602" i="4"/>
  <c r="H1730" i="4"/>
  <c r="I1666" i="4"/>
  <c r="J1666" i="4" s="1"/>
  <c r="K1666" i="4" s="1"/>
  <c r="I1632" i="4"/>
  <c r="I1600" i="4"/>
  <c r="J1600" i="4" s="1"/>
  <c r="K1600" i="4" s="1"/>
  <c r="I1732" i="4"/>
  <c r="J1732" i="4" s="1"/>
  <c r="K1732" i="4" s="1"/>
  <c r="H1717" i="4"/>
  <c r="H1693" i="4"/>
  <c r="I1641" i="4"/>
  <c r="J1641" i="4" s="1"/>
  <c r="K1641" i="4" s="1"/>
  <c r="I1763" i="4"/>
  <c r="J1763" i="4" s="1"/>
  <c r="K1763" i="4" s="1"/>
  <c r="H1709" i="4"/>
  <c r="H1670" i="4"/>
  <c r="I1629" i="4"/>
  <c r="J1629" i="4" s="1"/>
  <c r="K1629" i="4" s="1"/>
  <c r="I1597" i="4"/>
  <c r="J1597" i="4" s="1"/>
  <c r="K1597" i="4" s="1"/>
  <c r="I1681" i="4"/>
  <c r="J1681" i="4" s="1"/>
  <c r="K1681" i="4" s="1"/>
  <c r="H1657" i="4"/>
  <c r="H1587" i="4"/>
  <c r="H1540" i="4"/>
  <c r="H1649" i="4"/>
  <c r="I1663" i="4"/>
  <c r="J1663" i="4" s="1"/>
  <c r="K1663" i="4" s="1"/>
  <c r="H1591" i="4"/>
  <c r="H1585" i="4"/>
  <c r="H1559" i="4"/>
  <c r="J1440" i="4"/>
  <c r="K1440" i="4" s="1"/>
  <c r="H1515" i="4"/>
  <c r="H1488" i="4"/>
  <c r="H1486" i="4"/>
  <c r="H1623" i="4"/>
  <c r="H1529" i="4"/>
  <c r="I1690" i="4"/>
  <c r="J1690" i="4" s="1"/>
  <c r="K1690" i="4" s="1"/>
  <c r="I1631" i="4"/>
  <c r="J1631" i="4" s="1"/>
  <c r="K1631" i="4" s="1"/>
  <c r="H1570" i="4"/>
  <c r="I1643" i="4"/>
  <c r="J1643" i="4" s="1"/>
  <c r="K1643" i="4" s="1"/>
  <c r="H1594" i="4"/>
  <c r="I1627" i="4"/>
  <c r="J1627" i="4" s="1"/>
  <c r="K1627" i="4" s="1"/>
  <c r="I1559" i="4"/>
  <c r="H1526" i="4"/>
  <c r="H1494" i="4"/>
  <c r="H1402" i="4"/>
  <c r="H1555" i="4"/>
  <c r="I1512" i="4"/>
  <c r="J1512" i="4" s="1"/>
  <c r="K1512" i="4" s="1"/>
  <c r="H1471" i="4"/>
  <c r="I1457" i="4"/>
  <c r="H1422" i="4"/>
  <c r="I1374" i="4"/>
  <c r="J1374" i="4" s="1"/>
  <c r="K1374" i="4" s="1"/>
  <c r="H1342" i="4"/>
  <c r="I1570" i="4"/>
  <c r="J1570" i="4" s="1"/>
  <c r="K1570" i="4" s="1"/>
  <c r="I1505" i="4"/>
  <c r="I1502" i="4"/>
  <c r="H1483" i="4"/>
  <c r="H1463" i="4"/>
  <c r="I1442" i="4"/>
  <c r="J1442" i="4" s="1"/>
  <c r="K1442" i="4" s="1"/>
  <c r="I1575" i="4"/>
  <c r="J1575" i="4" s="1"/>
  <c r="K1575" i="4" s="1"/>
  <c r="I1524" i="4"/>
  <c r="J1524" i="4" s="1"/>
  <c r="K1524" i="4" s="1"/>
  <c r="I1479" i="4"/>
  <c r="I1397" i="4"/>
  <c r="J1397" i="4" s="1"/>
  <c r="K1397" i="4" s="1"/>
  <c r="I1562" i="4"/>
  <c r="I1552" i="4"/>
  <c r="I1515" i="4"/>
  <c r="J1515" i="4" s="1"/>
  <c r="K1515" i="4" s="1"/>
  <c r="H1466" i="4"/>
  <c r="H1374" i="4"/>
  <c r="I1582" i="4"/>
  <c r="J1582" i="4" s="1"/>
  <c r="K1582" i="4" s="1"/>
  <c r="I1539" i="4"/>
  <c r="J1539" i="4" s="1"/>
  <c r="K1539" i="4" s="1"/>
  <c r="H1497" i="4"/>
  <c r="J1378" i="4"/>
  <c r="K1378" i="4" s="1"/>
  <c r="I1445" i="4"/>
  <c r="J1445" i="4" s="1"/>
  <c r="K1445" i="4" s="1"/>
  <c r="I1415" i="4"/>
  <c r="J1415" i="4" s="1"/>
  <c r="K1415" i="4" s="1"/>
  <c r="I1413" i="4"/>
  <c r="J1413" i="4" s="1"/>
  <c r="K1413" i="4" s="1"/>
  <c r="I1409" i="4"/>
  <c r="J1409" i="4" s="1"/>
  <c r="K1409" i="4" s="1"/>
  <c r="I1423" i="4"/>
  <c r="J1423" i="4" s="1"/>
  <c r="K1423" i="4" s="1"/>
  <c r="I1392" i="4"/>
  <c r="J1392" i="4" s="1"/>
  <c r="K1392" i="4" s="1"/>
  <c r="I1569" i="4"/>
  <c r="J1569" i="4" s="1"/>
  <c r="K1569" i="4" s="1"/>
  <c r="H1452" i="4"/>
  <c r="I1378" i="4"/>
  <c r="I1318" i="4"/>
  <c r="I1351" i="4"/>
  <c r="J1351" i="4" s="1"/>
  <c r="K1351" i="4" s="1"/>
  <c r="H1311" i="4"/>
  <c r="H1387" i="4"/>
  <c r="I1288" i="4"/>
  <c r="J1288" i="4" s="1"/>
  <c r="K1288" i="4" s="1"/>
  <c r="I1240" i="4"/>
  <c r="J1240" i="4" s="1"/>
  <c r="K1240" i="4" s="1"/>
  <c r="I1482" i="4"/>
  <c r="J1482" i="4" s="1"/>
  <c r="K1482" i="4" s="1"/>
  <c r="I1379" i="4"/>
  <c r="H1328" i="4"/>
  <c r="I1536" i="4"/>
  <c r="J1536" i="4" s="1"/>
  <c r="K1536" i="4" s="1"/>
  <c r="I1493" i="4"/>
  <c r="J1493" i="4" s="1"/>
  <c r="K1493" i="4" s="1"/>
  <c r="I1404" i="4"/>
  <c r="H1367" i="4"/>
  <c r="J1248" i="4"/>
  <c r="K1248" i="4" s="1"/>
  <c r="H1361" i="4"/>
  <c r="H1364" i="4"/>
  <c r="I1446" i="4"/>
  <c r="J1446" i="4" s="1"/>
  <c r="K1446" i="4" s="1"/>
  <c r="H1332" i="4"/>
  <c r="I1361" i="4"/>
  <c r="J1361" i="4" s="1"/>
  <c r="K1361" i="4" s="1"/>
  <c r="H1297" i="4"/>
  <c r="H1267" i="4"/>
  <c r="H1241" i="4"/>
  <c r="H1215" i="4"/>
  <c r="I1276" i="4"/>
  <c r="I1283" i="4"/>
  <c r="J1283" i="4" s="1"/>
  <c r="K1283" i="4" s="1"/>
  <c r="H1211" i="4"/>
  <c r="I1338" i="4"/>
  <c r="J1338" i="4" s="1"/>
  <c r="K1338" i="4" s="1"/>
  <c r="I1262" i="4"/>
  <c r="H1204" i="4"/>
  <c r="H1292" i="4"/>
  <c r="H1222" i="4"/>
  <c r="I1316" i="4"/>
  <c r="I1266" i="4"/>
  <c r="J1266" i="4" s="1"/>
  <c r="K1266" i="4" s="1"/>
  <c r="I1218" i="4"/>
  <c r="J1218" i="4" s="1"/>
  <c r="K1218" i="4" s="1"/>
  <c r="I1126" i="4"/>
  <c r="J1126" i="4" s="1"/>
  <c r="K1126" i="4" s="1"/>
  <c r="H1290" i="4"/>
  <c r="H1226" i="4"/>
  <c r="I1157" i="4"/>
  <c r="J1157" i="4" s="1"/>
  <c r="K1157" i="4" s="1"/>
  <c r="I1063" i="4"/>
  <c r="J1063" i="4" s="1"/>
  <c r="K1063" i="4" s="1"/>
  <c r="H976" i="4"/>
  <c r="H1149" i="4"/>
  <c r="H1148" i="4"/>
  <c r="H1146" i="4"/>
  <c r="H1137" i="4"/>
  <c r="H1135" i="4"/>
  <c r="H1136" i="4"/>
  <c r="I865" i="4"/>
  <c r="J865" i="4" s="1"/>
  <c r="K865" i="4" s="1"/>
  <c r="H790" i="4"/>
  <c r="I1023" i="4"/>
  <c r="J1023" i="4" s="1"/>
  <c r="K1023" i="4" s="1"/>
  <c r="I1038" i="4"/>
  <c r="J1038" i="4" s="1"/>
  <c r="K1038" i="4" s="1"/>
  <c r="I861" i="4"/>
  <c r="J861" i="4" s="1"/>
  <c r="K861" i="4" s="1"/>
  <c r="I1055" i="4"/>
  <c r="J1055" i="4" s="1"/>
  <c r="K1055" i="4" s="1"/>
  <c r="I805" i="4"/>
  <c r="J805" i="4" s="1"/>
  <c r="K805" i="4" s="1"/>
  <c r="H869" i="4"/>
  <c r="H859" i="4"/>
  <c r="H868" i="4"/>
  <c r="H861" i="4"/>
  <c r="H1037" i="4"/>
  <c r="I857" i="4"/>
  <c r="J857" i="4" s="1"/>
  <c r="K857" i="4" s="1"/>
  <c r="I764" i="4"/>
  <c r="J764" i="4" s="1"/>
  <c r="K764" i="4" s="1"/>
  <c r="I759" i="4"/>
  <c r="I762" i="4"/>
  <c r="I758" i="4"/>
  <c r="I763" i="4"/>
  <c r="I757" i="4"/>
  <c r="J757" i="4" s="1"/>
  <c r="K757" i="4" s="1"/>
  <c r="H636" i="4"/>
  <c r="H600" i="4"/>
  <c r="I563" i="4"/>
  <c r="H487" i="4"/>
  <c r="I708" i="4"/>
  <c r="J708" i="4" s="1"/>
  <c r="K708" i="4" s="1"/>
  <c r="I600" i="4"/>
  <c r="J600" i="4" s="1"/>
  <c r="K600" i="4" s="1"/>
  <c r="I534" i="4"/>
  <c r="I533" i="4"/>
  <c r="J533" i="4" s="1"/>
  <c r="K533" i="4" s="1"/>
  <c r="I532" i="4"/>
  <c r="J532" i="4" s="1"/>
  <c r="K532" i="4" s="1"/>
  <c r="H464" i="4"/>
  <c r="I599" i="4"/>
  <c r="J599" i="4" s="1"/>
  <c r="K599" i="4" s="1"/>
  <c r="H642" i="4"/>
  <c r="I334" i="4"/>
  <c r="J334" i="4" s="1"/>
  <c r="K334" i="4" s="1"/>
  <c r="I282" i="4"/>
  <c r="J282" i="4" s="1"/>
  <c r="K282" i="4" s="1"/>
  <c r="H440" i="4"/>
  <c r="H289" i="4"/>
  <c r="H288" i="4"/>
  <c r="I467" i="4"/>
  <c r="J467" i="4" s="1"/>
  <c r="K467" i="4" s="1"/>
  <c r="I335" i="4"/>
  <c r="H160" i="4"/>
  <c r="H279" i="4"/>
  <c r="I213" i="4"/>
  <c r="H164" i="4"/>
  <c r="H132" i="4"/>
  <c r="I305" i="4"/>
  <c r="J305" i="4" s="1"/>
  <c r="K305" i="4" s="1"/>
  <c r="H391" i="4"/>
  <c r="I173" i="4"/>
  <c r="I441" i="4"/>
  <c r="J441" i="4" s="1"/>
  <c r="K441" i="4" s="1"/>
  <c r="J1742" i="4"/>
  <c r="K1742" i="4" s="1"/>
  <c r="I1834" i="4"/>
  <c r="I1783" i="4"/>
  <c r="J1783" i="4" s="1"/>
  <c r="K1783" i="4" s="1"/>
  <c r="I1835" i="4"/>
  <c r="J1835" i="4" s="1"/>
  <c r="K1835" i="4" s="1"/>
  <c r="H1696" i="4"/>
  <c r="H1758" i="4"/>
  <c r="I1637" i="4"/>
  <c r="J1637" i="4" s="1"/>
  <c r="K1637" i="4" s="1"/>
  <c r="H1660" i="4"/>
  <c r="I1586" i="4"/>
  <c r="J1586" i="4" s="1"/>
  <c r="K1586" i="4" s="1"/>
  <c r="H1496" i="4"/>
  <c r="I1573" i="4"/>
  <c r="J1573" i="4" s="1"/>
  <c r="K1573" i="4" s="1"/>
  <c r="H1406" i="4"/>
  <c r="I1426" i="4"/>
  <c r="H1329" i="4"/>
  <c r="H1343" i="4"/>
  <c r="H1405" i="4"/>
  <c r="I779" i="4"/>
  <c r="H692" i="4"/>
  <c r="H680" i="4"/>
  <c r="H688" i="4"/>
  <c r="H678" i="4"/>
  <c r="H679" i="4"/>
  <c r="H691" i="4"/>
  <c r="H537" i="4"/>
  <c r="H535" i="4"/>
  <c r="H458" i="4"/>
  <c r="I272" i="4"/>
  <c r="J272" i="4" s="1"/>
  <c r="K272" i="4" s="1"/>
  <c r="J1837" i="4"/>
  <c r="K1837" i="4" s="1"/>
  <c r="J1818" i="4"/>
  <c r="K1818" i="4" s="1"/>
  <c r="J1787" i="4"/>
  <c r="K1787" i="4" s="1"/>
  <c r="J1754" i="4"/>
  <c r="K1754" i="4" s="1"/>
  <c r="H1831" i="4"/>
  <c r="H1789" i="4"/>
  <c r="H1812" i="4"/>
  <c r="I1777" i="4"/>
  <c r="J1777" i="4" s="1"/>
  <c r="K1777" i="4" s="1"/>
  <c r="H1800" i="4"/>
  <c r="H1810" i="4"/>
  <c r="I1798" i="4"/>
  <c r="I1832" i="4"/>
  <c r="J1832" i="4" s="1"/>
  <c r="K1832" i="4" s="1"/>
  <c r="I1800" i="4"/>
  <c r="J1800" i="4" s="1"/>
  <c r="K1800" i="4" s="1"/>
  <c r="H1686" i="4"/>
  <c r="H1695" i="4"/>
  <c r="H1798" i="4"/>
  <c r="I1725" i="4"/>
  <c r="J1725" i="4" s="1"/>
  <c r="K1725" i="4" s="1"/>
  <c r="H1726" i="4"/>
  <c r="I1686" i="4"/>
  <c r="J1686" i="4" s="1"/>
  <c r="K1686" i="4" s="1"/>
  <c r="I1729" i="4"/>
  <c r="H1737" i="4"/>
  <c r="I1704" i="4"/>
  <c r="I1740" i="4"/>
  <c r="J1740" i="4" s="1"/>
  <c r="K1740" i="4" s="1"/>
  <c r="I1657" i="4"/>
  <c r="J1657" i="4" s="1"/>
  <c r="K1657" i="4" s="1"/>
  <c r="I1650" i="4"/>
  <c r="J1650" i="4" s="1"/>
  <c r="K1650" i="4" s="1"/>
  <c r="H1588" i="4"/>
  <c r="H1689" i="4"/>
  <c r="H1764" i="4"/>
  <c r="H1762" i="4"/>
  <c r="H1703" i="4"/>
  <c r="I1671" i="4"/>
  <c r="J1671" i="4" s="1"/>
  <c r="K1671" i="4" s="1"/>
  <c r="H1644" i="4"/>
  <c r="I1687" i="4"/>
  <c r="J1687" i="4" s="1"/>
  <c r="K1687" i="4" s="1"/>
  <c r="H1608" i="4"/>
  <c r="I1685" i="4"/>
  <c r="J1685" i="4" s="1"/>
  <c r="K1685" i="4" s="1"/>
  <c r="H1627" i="4"/>
  <c r="H1595" i="4"/>
  <c r="I1692" i="4"/>
  <c r="J1692" i="4" s="1"/>
  <c r="K1692" i="4" s="1"/>
  <c r="I1676" i="4"/>
  <c r="J1676" i="4" s="1"/>
  <c r="K1676" i="4" s="1"/>
  <c r="I1649" i="4"/>
  <c r="J1649" i="4" s="1"/>
  <c r="K1649" i="4" s="1"/>
  <c r="I1611" i="4"/>
  <c r="J1611" i="4" s="1"/>
  <c r="K1611" i="4" s="1"/>
  <c r="J1414" i="4"/>
  <c r="K1414" i="4" s="1"/>
  <c r="H1533" i="4"/>
  <c r="H1597" i="4"/>
  <c r="J1478" i="4"/>
  <c r="K1478" i="4" s="1"/>
  <c r="H1590" i="4"/>
  <c r="I1648" i="4"/>
  <c r="J1648" i="4" s="1"/>
  <c r="K1648" i="4" s="1"/>
  <c r="I1619" i="4"/>
  <c r="H1599" i="4"/>
  <c r="I1628" i="4"/>
  <c r="J1628" i="4" s="1"/>
  <c r="K1628" i="4" s="1"/>
  <c r="H1564" i="4"/>
  <c r="H1754" i="4"/>
  <c r="J1635" i="4"/>
  <c r="K1635" i="4" s="1"/>
  <c r="H1704" i="4"/>
  <c r="I1653" i="4"/>
  <c r="J1653" i="4" s="1"/>
  <c r="K1653" i="4" s="1"/>
  <c r="I1622" i="4"/>
  <c r="H1568" i="4"/>
  <c r="I1555" i="4"/>
  <c r="J1555" i="4" s="1"/>
  <c r="K1555" i="4" s="1"/>
  <c r="H1485" i="4"/>
  <c r="J1366" i="4"/>
  <c r="K1366" i="4" s="1"/>
  <c r="I1548" i="4"/>
  <c r="J1548" i="4" s="1"/>
  <c r="K1548" i="4" s="1"/>
  <c r="I1503" i="4"/>
  <c r="I1466" i="4"/>
  <c r="J1466" i="4" s="1"/>
  <c r="K1466" i="4" s="1"/>
  <c r="H1454" i="4"/>
  <c r="H1444" i="4"/>
  <c r="I1421" i="4"/>
  <c r="J1421" i="4" s="1"/>
  <c r="K1421" i="4" s="1"/>
  <c r="H1370" i="4"/>
  <c r="H1338" i="4"/>
  <c r="I1565" i="4"/>
  <c r="J1565" i="4" s="1"/>
  <c r="K1565" i="4" s="1"/>
  <c r="I1504" i="4"/>
  <c r="J1504" i="4" s="1"/>
  <c r="K1504" i="4" s="1"/>
  <c r="H1410" i="4"/>
  <c r="I1476" i="4"/>
  <c r="J1476" i="4" s="1"/>
  <c r="K1476" i="4" s="1"/>
  <c r="H1583" i="4"/>
  <c r="H1487" i="4"/>
  <c r="H1461" i="4"/>
  <c r="H1450" i="4"/>
  <c r="I1577" i="4"/>
  <c r="J1577" i="4" s="1"/>
  <c r="K1577" i="4" s="1"/>
  <c r="I1497" i="4"/>
  <c r="J1497" i="4" s="1"/>
  <c r="K1497" i="4" s="1"/>
  <c r="H1435" i="4"/>
  <c r="J1316" i="4"/>
  <c r="K1316" i="4" s="1"/>
  <c r="I1391" i="4"/>
  <c r="J1391" i="4" s="1"/>
  <c r="K1391" i="4" s="1"/>
  <c r="H1356" i="4"/>
  <c r="H1441" i="4"/>
  <c r="H1345" i="4"/>
  <c r="I1347" i="4"/>
  <c r="J1347" i="4" s="1"/>
  <c r="K1347" i="4" s="1"/>
  <c r="H1307" i="4"/>
  <c r="H1255" i="4"/>
  <c r="H1419" i="4"/>
  <c r="I1380" i="4"/>
  <c r="J1380" i="4" s="1"/>
  <c r="K1380" i="4" s="1"/>
  <c r="H1333" i="4"/>
  <c r="I1280" i="4"/>
  <c r="I1236" i="4"/>
  <c r="J1236" i="4" s="1"/>
  <c r="K1236" i="4" s="1"/>
  <c r="I1462" i="4"/>
  <c r="H1404" i="4"/>
  <c r="I1214" i="4"/>
  <c r="J1214" i="4" s="1"/>
  <c r="K1214" i="4" s="1"/>
  <c r="I1211" i="4"/>
  <c r="J1211" i="4" s="1"/>
  <c r="K1211" i="4" s="1"/>
  <c r="I1275" i="4"/>
  <c r="J1275" i="4" s="1"/>
  <c r="K1275" i="4" s="1"/>
  <c r="I1181" i="4"/>
  <c r="J1181" i="4" s="1"/>
  <c r="K1181" i="4" s="1"/>
  <c r="I1180" i="4"/>
  <c r="J1180" i="4" s="1"/>
  <c r="K1180" i="4" s="1"/>
  <c r="I1177" i="4"/>
  <c r="J1177" i="4" s="1"/>
  <c r="K1177" i="4" s="1"/>
  <c r="I1176" i="4"/>
  <c r="J1176" i="4" s="1"/>
  <c r="K1176" i="4" s="1"/>
  <c r="I1178" i="4"/>
  <c r="J1178" i="4" s="1"/>
  <c r="K1178" i="4" s="1"/>
  <c r="I1174" i="4"/>
  <c r="J1174" i="4" s="1"/>
  <c r="K1174" i="4" s="1"/>
  <c r="I1163" i="4"/>
  <c r="J1163" i="4" s="1"/>
  <c r="K1163" i="4" s="1"/>
  <c r="H1547" i="4"/>
  <c r="H1546" i="4"/>
  <c r="I1254" i="4"/>
  <c r="J1254" i="4" s="1"/>
  <c r="K1254" i="4" s="1"/>
  <c r="I1321" i="4"/>
  <c r="J1321" i="4" s="1"/>
  <c r="K1321" i="4" s="1"/>
  <c r="H1254" i="4"/>
  <c r="I1151" i="4"/>
  <c r="J1151" i="4" s="1"/>
  <c r="K1151" i="4" s="1"/>
  <c r="I1311" i="4"/>
  <c r="J1311" i="4" s="1"/>
  <c r="K1311" i="4" s="1"/>
  <c r="I1303" i="4"/>
  <c r="J1303" i="4" s="1"/>
  <c r="K1303" i="4" s="1"/>
  <c r="I1204" i="4"/>
  <c r="J1204" i="4" s="1"/>
  <c r="K1204" i="4" s="1"/>
  <c r="H1282" i="4"/>
  <c r="H1219" i="4"/>
  <c r="I1124" i="4"/>
  <c r="J1124" i="4" s="1"/>
  <c r="K1124" i="4" s="1"/>
  <c r="H1086" i="4"/>
  <c r="I1121" i="4"/>
  <c r="J1121" i="4" s="1"/>
  <c r="K1121" i="4" s="1"/>
  <c r="I1108" i="4"/>
  <c r="J1108" i="4" s="1"/>
  <c r="K1108" i="4" s="1"/>
  <c r="I1102" i="4"/>
  <c r="J1102" i="4" s="1"/>
  <c r="K1102" i="4" s="1"/>
  <c r="I1092" i="4"/>
  <c r="J1092" i="4" s="1"/>
  <c r="K1092" i="4" s="1"/>
  <c r="I1106" i="4"/>
  <c r="J1106" i="4" s="1"/>
  <c r="K1106" i="4" s="1"/>
  <c r="I1119" i="4"/>
  <c r="J1119" i="4" s="1"/>
  <c r="K1119" i="4" s="1"/>
  <c r="I1111" i="4"/>
  <c r="J1111" i="4" s="1"/>
  <c r="K1111" i="4" s="1"/>
  <c r="I1110" i="4"/>
  <c r="J1110" i="4" s="1"/>
  <c r="K1110" i="4" s="1"/>
  <c r="I1116" i="4"/>
  <c r="J1116" i="4" s="1"/>
  <c r="K1116" i="4" s="1"/>
  <c r="I1030" i="4"/>
  <c r="J1030" i="4" s="1"/>
  <c r="K1030" i="4" s="1"/>
  <c r="I1087" i="4"/>
  <c r="J1087" i="4" s="1"/>
  <c r="K1087" i="4" s="1"/>
  <c r="I1107" i="4"/>
  <c r="J1107" i="4" s="1"/>
  <c r="K1107" i="4" s="1"/>
  <c r="I1054" i="4"/>
  <c r="I1120" i="4"/>
  <c r="J1120" i="4" s="1"/>
  <c r="K1120" i="4" s="1"/>
  <c r="I1076" i="4"/>
  <c r="J1076" i="4" s="1"/>
  <c r="K1076" i="4" s="1"/>
  <c r="H1088" i="4"/>
  <c r="H1085" i="4"/>
  <c r="H1087" i="4"/>
  <c r="I1187" i="4"/>
  <c r="J1187" i="4" s="1"/>
  <c r="K1187" i="4" s="1"/>
  <c r="H1111" i="4"/>
  <c r="H1109" i="4"/>
  <c r="H1105" i="4"/>
  <c r="H1110" i="4"/>
  <c r="H1089" i="4"/>
  <c r="H1076" i="4"/>
  <c r="H1072" i="4"/>
  <c r="H1058" i="4"/>
  <c r="H1052" i="4"/>
  <c r="H1054" i="4"/>
  <c r="H1055" i="4"/>
  <c r="H1063" i="4"/>
  <c r="H1073" i="4"/>
  <c r="I843" i="4"/>
  <c r="J843" i="4" s="1"/>
  <c r="K843" i="4" s="1"/>
  <c r="H1115" i="4"/>
  <c r="H904" i="4"/>
  <c r="I770" i="4"/>
  <c r="J770" i="4" s="1"/>
  <c r="K770" i="4" s="1"/>
  <c r="H722" i="4"/>
  <c r="H880" i="4"/>
  <c r="H815" i="4"/>
  <c r="I699" i="4"/>
  <c r="J699" i="4" s="1"/>
  <c r="K699" i="4" s="1"/>
  <c r="H699" i="4"/>
  <c r="H822" i="4"/>
  <c r="H818" i="4"/>
  <c r="H820" i="4"/>
  <c r="H819" i="4"/>
  <c r="H821" i="4"/>
  <c r="H937" i="4"/>
  <c r="H935" i="4"/>
  <c r="H934" i="4"/>
  <c r="H936" i="4"/>
  <c r="H928" i="4"/>
  <c r="H557" i="4"/>
  <c r="J438" i="4"/>
  <c r="K438" i="4" s="1"/>
  <c r="H553" i="4"/>
  <c r="H555" i="4"/>
  <c r="H548" i="4"/>
  <c r="H543" i="4"/>
  <c r="H544" i="4"/>
  <c r="H545" i="4"/>
  <c r="H546" i="4"/>
  <c r="H547" i="4"/>
  <c r="H556" i="4"/>
  <c r="I446" i="4"/>
  <c r="J446" i="4" s="1"/>
  <c r="K446" i="4" s="1"/>
  <c r="I404" i="4"/>
  <c r="J404" i="4" s="1"/>
  <c r="K404" i="4" s="1"/>
  <c r="H633" i="4"/>
  <c r="H457" i="4"/>
  <c r="H456" i="4"/>
  <c r="I402" i="4"/>
  <c r="I399" i="4"/>
  <c r="I400" i="4"/>
  <c r="J400" i="4" s="1"/>
  <c r="K400" i="4" s="1"/>
  <c r="I401" i="4"/>
  <c r="J401" i="4" s="1"/>
  <c r="K401" i="4" s="1"/>
  <c r="I398" i="4"/>
  <c r="J398" i="4" s="1"/>
  <c r="K398" i="4" s="1"/>
  <c r="H355" i="4"/>
  <c r="H352" i="4"/>
  <c r="H350" i="4"/>
  <c r="H349" i="4"/>
  <c r="H353" i="4"/>
  <c r="H354" i="4"/>
  <c r="H444" i="4"/>
  <c r="I352" i="4"/>
  <c r="J352" i="4" s="1"/>
  <c r="K352" i="4" s="1"/>
  <c r="I311" i="4"/>
  <c r="J311" i="4" s="1"/>
  <c r="K311" i="4" s="1"/>
  <c r="I440" i="4"/>
  <c r="J440" i="4" s="1"/>
  <c r="K440" i="4" s="1"/>
  <c r="H271" i="4"/>
  <c r="H210" i="4"/>
  <c r="I258" i="4"/>
  <c r="J258" i="4" s="1"/>
  <c r="K258" i="4" s="1"/>
  <c r="I254" i="4"/>
  <c r="J254" i="4" s="1"/>
  <c r="K254" i="4" s="1"/>
  <c r="I257" i="4"/>
  <c r="J257" i="4" s="1"/>
  <c r="K257" i="4" s="1"/>
  <c r="I251" i="4"/>
  <c r="J251" i="4" s="1"/>
  <c r="K251" i="4" s="1"/>
  <c r="I256" i="4"/>
  <c r="J256" i="4" s="1"/>
  <c r="K256" i="4" s="1"/>
  <c r="I255" i="4"/>
  <c r="J255" i="4" s="1"/>
  <c r="K255" i="4" s="1"/>
  <c r="I250" i="4"/>
  <c r="J250" i="4" s="1"/>
  <c r="K250" i="4" s="1"/>
  <c r="I209" i="4"/>
  <c r="J209" i="4" s="1"/>
  <c r="K209" i="4" s="1"/>
  <c r="I208" i="4"/>
  <c r="J208" i="4" s="1"/>
  <c r="K208" i="4" s="1"/>
  <c r="I207" i="4"/>
  <c r="J207" i="4" s="1"/>
  <c r="K207" i="4" s="1"/>
  <c r="I205" i="4"/>
  <c r="J205" i="4" s="1"/>
  <c r="K205" i="4" s="1"/>
  <c r="I206" i="4"/>
  <c r="J206" i="4" s="1"/>
  <c r="K206" i="4" s="1"/>
  <c r="I169" i="4"/>
  <c r="J169" i="4" s="1"/>
  <c r="K169" i="4" s="1"/>
  <c r="I164" i="4"/>
  <c r="J164" i="4" s="1"/>
  <c r="K164" i="4" s="1"/>
  <c r="I163" i="4"/>
  <c r="I166" i="4"/>
  <c r="J166" i="4" s="1"/>
  <c r="K166" i="4" s="1"/>
  <c r="I168" i="4"/>
  <c r="I162" i="4"/>
  <c r="J162" i="4" s="1"/>
  <c r="K162" i="4" s="1"/>
  <c r="I165" i="4"/>
  <c r="J165" i="4" s="1"/>
  <c r="K165" i="4" s="1"/>
  <c r="I137" i="4"/>
  <c r="J137" i="4" s="1"/>
  <c r="K137" i="4" s="1"/>
  <c r="I134" i="4"/>
  <c r="I131" i="4"/>
  <c r="I136" i="4"/>
  <c r="J136" i="4" s="1"/>
  <c r="K136" i="4" s="1"/>
  <c r="I130" i="4"/>
  <c r="J130" i="4" s="1"/>
  <c r="K130" i="4" s="1"/>
  <c r="I135" i="4"/>
  <c r="I133" i="4"/>
  <c r="J133" i="4" s="1"/>
  <c r="K133" i="4" s="1"/>
  <c r="H295" i="4"/>
  <c r="J176" i="4"/>
  <c r="K176" i="4" s="1"/>
  <c r="H291" i="4"/>
  <c r="H294" i="4"/>
  <c r="H293" i="4"/>
  <c r="H290" i="4"/>
  <c r="H314" i="4"/>
  <c r="H419" i="4"/>
  <c r="J300" i="4"/>
  <c r="K300" i="4" s="1"/>
  <c r="H406" i="4"/>
  <c r="H413" i="4"/>
  <c r="H383" i="4"/>
  <c r="H366" i="4"/>
  <c r="H408" i="4"/>
  <c r="H390" i="4"/>
  <c r="H414" i="4"/>
  <c r="H418" i="4"/>
  <c r="H374" i="4"/>
  <c r="H417" i="4"/>
  <c r="H398" i="4"/>
  <c r="H369" i="4"/>
  <c r="H275" i="4"/>
  <c r="I146" i="4"/>
  <c r="J146" i="4" s="1"/>
  <c r="K146" i="4" s="1"/>
  <c r="H284" i="4"/>
  <c r="I253" i="4"/>
  <c r="J253" i="4" s="1"/>
  <c r="K253" i="4" s="1"/>
  <c r="H1822" i="4"/>
  <c r="H1819" i="4"/>
  <c r="H1785" i="4"/>
  <c r="I1758" i="4"/>
  <c r="I1756" i="4"/>
  <c r="J1756" i="4" s="1"/>
  <c r="K1756" i="4" s="1"/>
  <c r="I1715" i="4"/>
  <c r="J1715" i="4" s="1"/>
  <c r="K1715" i="4" s="1"/>
  <c r="I1752" i="4"/>
  <c r="J1752" i="4" s="1"/>
  <c r="K1752" i="4" s="1"/>
  <c r="I1751" i="4"/>
  <c r="J1751" i="4" s="1"/>
  <c r="K1751" i="4" s="1"/>
  <c r="I1738" i="4"/>
  <c r="J1738" i="4" s="1"/>
  <c r="K1738" i="4" s="1"/>
  <c r="H1741" i="4"/>
  <c r="J1622" i="4"/>
  <c r="K1622" i="4" s="1"/>
  <c r="I1710" i="4"/>
  <c r="H1713" i="4"/>
  <c r="H1681" i="4"/>
  <c r="J1562" i="4"/>
  <c r="K1562" i="4" s="1"/>
  <c r="H1707" i="4"/>
  <c r="I1642" i="4"/>
  <c r="J1642" i="4" s="1"/>
  <c r="K1642" i="4" s="1"/>
  <c r="I1610" i="4"/>
  <c r="J1610" i="4" s="1"/>
  <c r="K1610" i="4" s="1"/>
  <c r="I1472" i="4"/>
  <c r="J1472" i="4" s="1"/>
  <c r="K1472" i="4" s="1"/>
  <c r="H1447" i="4"/>
  <c r="I1546" i="4"/>
  <c r="J1546" i="4" s="1"/>
  <c r="K1546" i="4" s="1"/>
  <c r="I1420" i="4"/>
  <c r="J1420" i="4" s="1"/>
  <c r="K1420" i="4" s="1"/>
  <c r="I1419" i="4"/>
  <c r="J1419" i="4" s="1"/>
  <c r="K1419" i="4" s="1"/>
  <c r="H1469" i="4"/>
  <c r="H1468" i="4"/>
  <c r="H1398" i="4"/>
  <c r="H1412" i="4"/>
  <c r="I1518" i="4"/>
  <c r="I1513" i="4"/>
  <c r="I1371" i="4"/>
  <c r="J1371" i="4" s="1"/>
  <c r="K1371" i="4" s="1"/>
  <c r="I1365" i="4"/>
  <c r="J1365" i="4" s="1"/>
  <c r="K1365" i="4" s="1"/>
  <c r="I1350" i="4"/>
  <c r="J1350" i="4" s="1"/>
  <c r="K1350" i="4" s="1"/>
  <c r="I1369" i="4"/>
  <c r="J1369" i="4" s="1"/>
  <c r="K1369" i="4" s="1"/>
  <c r="I1336" i="4"/>
  <c r="J1336" i="4" s="1"/>
  <c r="K1336" i="4" s="1"/>
  <c r="I1329" i="4"/>
  <c r="J1329" i="4" s="1"/>
  <c r="K1329" i="4" s="1"/>
  <c r="I1357" i="4"/>
  <c r="J1357" i="4" s="1"/>
  <c r="K1357" i="4" s="1"/>
  <c r="I1356" i="4"/>
  <c r="J1356" i="4" s="1"/>
  <c r="K1356" i="4" s="1"/>
  <c r="I1345" i="4"/>
  <c r="J1345" i="4" s="1"/>
  <c r="K1345" i="4" s="1"/>
  <c r="I1337" i="4"/>
  <c r="J1337" i="4" s="1"/>
  <c r="K1337" i="4" s="1"/>
  <c r="I1358" i="4"/>
  <c r="J1358" i="4" s="1"/>
  <c r="K1358" i="4" s="1"/>
  <c r="I1339" i="4"/>
  <c r="J1339" i="4" s="1"/>
  <c r="K1339" i="4" s="1"/>
  <c r="I1330" i="4"/>
  <c r="I1348" i="4"/>
  <c r="J1348" i="4" s="1"/>
  <c r="K1348" i="4" s="1"/>
  <c r="I1341" i="4"/>
  <c r="J1341" i="4" s="1"/>
  <c r="K1341" i="4" s="1"/>
  <c r="I1343" i="4"/>
  <c r="H1312" i="4"/>
  <c r="I1277" i="4"/>
  <c r="J1277" i="4" s="1"/>
  <c r="K1277" i="4" s="1"/>
  <c r="H1041" i="4"/>
  <c r="H1026" i="4"/>
  <c r="H1040" i="4"/>
  <c r="H1032" i="4"/>
  <c r="H1022" i="4"/>
  <c r="H1023" i="4"/>
  <c r="H1012" i="4"/>
  <c r="H1001" i="4"/>
  <c r="H817" i="4"/>
  <c r="H816" i="4"/>
  <c r="H808" i="4"/>
  <c r="I767" i="4"/>
  <c r="J767" i="4" s="1"/>
  <c r="K767" i="4" s="1"/>
  <c r="I344" i="4"/>
  <c r="J344" i="4" s="1"/>
  <c r="K344" i="4" s="1"/>
  <c r="H373" i="4"/>
  <c r="I350" i="4"/>
  <c r="J350" i="4" s="1"/>
  <c r="K350" i="4" s="1"/>
  <c r="J1799" i="4"/>
  <c r="K1799" i="4" s="1"/>
  <c r="H1826" i="4"/>
  <c r="J1707" i="4"/>
  <c r="K1707" i="4" s="1"/>
  <c r="J1785" i="4"/>
  <c r="K1785" i="4" s="1"/>
  <c r="H1824" i="4"/>
  <c r="J1705" i="4"/>
  <c r="K1705" i="4" s="1"/>
  <c r="H1823" i="4"/>
  <c r="J1704" i="4"/>
  <c r="K1704" i="4" s="1"/>
  <c r="I1794" i="4"/>
  <c r="J1794" i="4" s="1"/>
  <c r="K1794" i="4" s="1"/>
  <c r="I1829" i="4"/>
  <c r="J1829" i="4" s="1"/>
  <c r="K1829" i="4" s="1"/>
  <c r="I1808" i="4"/>
  <c r="J1808" i="4" s="1"/>
  <c r="K1808" i="4" s="1"/>
  <c r="H1839" i="4"/>
  <c r="I1821" i="4"/>
  <c r="J1821" i="4" s="1"/>
  <c r="K1821" i="4" s="1"/>
  <c r="H1769" i="4"/>
  <c r="I1830" i="4"/>
  <c r="I1809" i="4"/>
  <c r="J1809" i="4" s="1"/>
  <c r="K1809" i="4" s="1"/>
  <c r="I1790" i="4"/>
  <c r="J1790" i="4" s="1"/>
  <c r="K1790" i="4" s="1"/>
  <c r="H1791" i="4"/>
  <c r="H1805" i="4"/>
  <c r="H1739" i="4"/>
  <c r="H1718" i="4"/>
  <c r="H1788" i="4"/>
  <c r="I1741" i="4"/>
  <c r="J1741" i="4" s="1"/>
  <c r="K1741" i="4" s="1"/>
  <c r="H1694" i="4"/>
  <c r="I1760" i="4"/>
  <c r="J1760" i="4" s="1"/>
  <c r="K1760" i="4" s="1"/>
  <c r="I1703" i="4"/>
  <c r="J1703" i="4" s="1"/>
  <c r="K1703" i="4" s="1"/>
  <c r="I1764" i="4"/>
  <c r="J1764" i="4" s="1"/>
  <c r="K1764" i="4" s="1"/>
  <c r="H1722" i="4"/>
  <c r="H1814" i="4"/>
  <c r="I1776" i="4"/>
  <c r="J1776" i="4" s="1"/>
  <c r="K1776" i="4" s="1"/>
  <c r="H1749" i="4"/>
  <c r="J1630" i="4"/>
  <c r="K1630" i="4" s="1"/>
  <c r="H1733" i="4"/>
  <c r="J1614" i="4"/>
  <c r="K1614" i="4" s="1"/>
  <c r="H1699" i="4"/>
  <c r="I1724" i="4"/>
  <c r="J1724" i="4" s="1"/>
  <c r="K1724" i="4" s="1"/>
  <c r="I1633" i="4"/>
  <c r="J1633" i="4" s="1"/>
  <c r="K1633" i="4" s="1"/>
  <c r="I1601" i="4"/>
  <c r="J1601" i="4" s="1"/>
  <c r="K1601" i="4" s="1"/>
  <c r="H1736" i="4"/>
  <c r="I1699" i="4"/>
  <c r="J1699" i="4" s="1"/>
  <c r="K1699" i="4" s="1"/>
  <c r="I1665" i="4"/>
  <c r="J1665" i="4" s="1"/>
  <c r="K1665" i="4" s="1"/>
  <c r="H1643" i="4"/>
  <c r="H1794" i="4"/>
  <c r="I1706" i="4"/>
  <c r="J1706" i="4" s="1"/>
  <c r="K1706" i="4" s="1"/>
  <c r="I1664" i="4"/>
  <c r="J1664" i="4" s="1"/>
  <c r="K1664" i="4" s="1"/>
  <c r="I1624" i="4"/>
  <c r="J1624" i="4" s="1"/>
  <c r="K1624" i="4" s="1"/>
  <c r="I1592" i="4"/>
  <c r="I1727" i="4"/>
  <c r="J1727" i="4" s="1"/>
  <c r="K1727" i="4" s="1"/>
  <c r="H1715" i="4"/>
  <c r="J1596" i="4"/>
  <c r="K1596" i="4" s="1"/>
  <c r="I1762" i="4"/>
  <c r="J1762" i="4" s="1"/>
  <c r="K1762" i="4" s="1"/>
  <c r="I1682" i="4"/>
  <c r="J1682" i="4" s="1"/>
  <c r="K1682" i="4" s="1"/>
  <c r="H1656" i="4"/>
  <c r="I1621" i="4"/>
  <c r="J1621" i="4" s="1"/>
  <c r="K1621" i="4" s="1"/>
  <c r="H1755" i="4"/>
  <c r="H1638" i="4"/>
  <c r="H1661" i="4"/>
  <c r="I1606" i="4"/>
  <c r="J1606" i="4" s="1"/>
  <c r="K1606" i="4" s="1"/>
  <c r="I1532" i="4"/>
  <c r="J1532" i="4" s="1"/>
  <c r="K1532" i="4" s="1"/>
  <c r="H1646" i="4"/>
  <c r="I1623" i="4"/>
  <c r="J1623" i="4" s="1"/>
  <c r="K1623" i="4" s="1"/>
  <c r="H1586" i="4"/>
  <c r="H1521" i="4"/>
  <c r="H1629" i="4"/>
  <c r="H1582" i="4"/>
  <c r="H1550" i="4"/>
  <c r="J1431" i="4"/>
  <c r="K1431" i="4" s="1"/>
  <c r="H1510" i="4"/>
  <c r="I1684" i="4"/>
  <c r="J1684" i="4" s="1"/>
  <c r="K1684" i="4" s="1"/>
  <c r="I1646" i="4"/>
  <c r="J1646" i="4" s="1"/>
  <c r="K1646" i="4" s="1"/>
  <c r="I1614" i="4"/>
  <c r="I1581" i="4"/>
  <c r="H1665" i="4"/>
  <c r="I1626" i="4"/>
  <c r="J1626" i="4" s="1"/>
  <c r="K1626" i="4" s="1"/>
  <c r="H1563" i="4"/>
  <c r="H1562" i="4"/>
  <c r="H1637" i="4"/>
  <c r="J1518" i="4"/>
  <c r="K1518" i="4" s="1"/>
  <c r="H1552" i="4"/>
  <c r="J1433" i="4"/>
  <c r="K1433" i="4" s="1"/>
  <c r="H1511" i="4"/>
  <c r="I1485" i="4"/>
  <c r="J1485" i="4" s="1"/>
  <c r="K1485" i="4" s="1"/>
  <c r="I1639" i="4"/>
  <c r="J1639" i="4" s="1"/>
  <c r="K1639" i="4" s="1"/>
  <c r="I1542" i="4"/>
  <c r="J1542" i="4" s="1"/>
  <c r="K1542" i="4" s="1"/>
  <c r="H1465" i="4"/>
  <c r="I1450" i="4"/>
  <c r="J1450" i="4" s="1"/>
  <c r="K1450" i="4" s="1"/>
  <c r="I1443" i="4"/>
  <c r="J1443" i="4" s="1"/>
  <c r="K1443" i="4" s="1"/>
  <c r="I1406" i="4"/>
  <c r="H1366" i="4"/>
  <c r="H1334" i="4"/>
  <c r="I1556" i="4"/>
  <c r="J1556" i="4" s="1"/>
  <c r="K1556" i="4" s="1"/>
  <c r="H1498" i="4"/>
  <c r="J1379" i="4"/>
  <c r="K1379" i="4" s="1"/>
  <c r="H1477" i="4"/>
  <c r="H1475" i="4"/>
  <c r="H1378" i="4"/>
  <c r="H1667" i="4"/>
  <c r="I1551" i="4"/>
  <c r="J1551" i="4" s="1"/>
  <c r="K1551" i="4" s="1"/>
  <c r="I1572" i="4"/>
  <c r="J1572" i="4" s="1"/>
  <c r="K1572" i="4" s="1"/>
  <c r="H1538" i="4"/>
  <c r="H1481" i="4"/>
  <c r="H1478" i="4"/>
  <c r="I1461" i="4"/>
  <c r="J1461" i="4" s="1"/>
  <c r="K1461" i="4" s="1"/>
  <c r="I1460" i="4"/>
  <c r="J1460" i="4" s="1"/>
  <c r="K1460" i="4" s="1"/>
  <c r="H1528" i="4"/>
  <c r="I1496" i="4"/>
  <c r="J1496" i="4" s="1"/>
  <c r="K1496" i="4" s="1"/>
  <c r="I1590" i="4"/>
  <c r="J1590" i="4" s="1"/>
  <c r="K1590" i="4" s="1"/>
  <c r="I1430" i="4"/>
  <c r="J1430" i="4" s="1"/>
  <c r="K1430" i="4" s="1"/>
  <c r="H1413" i="4"/>
  <c r="H1539" i="4"/>
  <c r="H1416" i="4"/>
  <c r="H1375" i="4"/>
  <c r="I1342" i="4"/>
  <c r="J1342" i="4" s="1"/>
  <c r="K1342" i="4" s="1"/>
  <c r="I1400" i="4"/>
  <c r="J1400" i="4" s="1"/>
  <c r="K1400" i="4" s="1"/>
  <c r="I1396" i="4"/>
  <c r="J1396" i="4" s="1"/>
  <c r="K1396" i="4" s="1"/>
  <c r="I1398" i="4"/>
  <c r="H1295" i="4"/>
  <c r="I1636" i="4"/>
  <c r="J1636" i="4" s="1"/>
  <c r="K1636" i="4" s="1"/>
  <c r="I1412" i="4"/>
  <c r="J1412" i="4" s="1"/>
  <c r="K1412" i="4" s="1"/>
  <c r="H1353" i="4"/>
  <c r="H1327" i="4"/>
  <c r="I1268" i="4"/>
  <c r="J1268" i="4" s="1"/>
  <c r="K1268" i="4" s="1"/>
  <c r="I1232" i="4"/>
  <c r="J1232" i="4" s="1"/>
  <c r="K1232" i="4" s="1"/>
  <c r="I1435" i="4"/>
  <c r="H1534" i="4"/>
  <c r="H1491" i="4"/>
  <c r="H1429" i="4"/>
  <c r="H1357" i="4"/>
  <c r="I1393" i="4"/>
  <c r="J1393" i="4" s="1"/>
  <c r="K1393" i="4" s="1"/>
  <c r="I1359" i="4"/>
  <c r="J1359" i="4" s="1"/>
  <c r="K1359" i="4" s="1"/>
  <c r="H1315" i="4"/>
  <c r="H1247" i="4"/>
  <c r="H1285" i="4"/>
  <c r="H1230" i="4"/>
  <c r="H1246" i="4"/>
  <c r="H1262" i="4"/>
  <c r="H1308" i="4"/>
  <c r="H1265" i="4"/>
  <c r="H1261" i="4"/>
  <c r="H1239" i="4"/>
  <c r="H1224" i="4"/>
  <c r="H1240" i="4"/>
  <c r="H1256" i="4"/>
  <c r="H1272" i="4"/>
  <c r="H1288" i="4"/>
  <c r="H1304" i="4"/>
  <c r="H1217" i="4"/>
  <c r="H1253" i="4"/>
  <c r="H1220" i="4"/>
  <c r="H1236" i="4"/>
  <c r="H1252" i="4"/>
  <c r="H1268" i="4"/>
  <c r="H1310" i="4"/>
  <c r="H1214" i="4"/>
  <c r="H1229" i="4"/>
  <c r="H1309" i="4"/>
  <c r="H1301" i="4"/>
  <c r="H1221" i="4"/>
  <c r="H1231" i="4"/>
  <c r="H1277" i="4"/>
  <c r="H1269" i="4"/>
  <c r="H1303" i="4"/>
  <c r="H1232" i="4"/>
  <c r="H1248" i="4"/>
  <c r="H1264" i="4"/>
  <c r="H1280" i="4"/>
  <c r="H1296" i="4"/>
  <c r="H1286" i="4"/>
  <c r="H1302" i="4"/>
  <c r="H1245" i="4"/>
  <c r="H1223" i="4"/>
  <c r="H1313" i="4"/>
  <c r="H1228" i="4"/>
  <c r="H1244" i="4"/>
  <c r="H1260" i="4"/>
  <c r="H1218" i="4"/>
  <c r="H1235" i="4"/>
  <c r="H1281" i="4"/>
  <c r="H1299" i="4"/>
  <c r="H1275" i="4"/>
  <c r="H1233" i="4"/>
  <c r="I1212" i="4"/>
  <c r="J1212" i="4" s="1"/>
  <c r="K1212" i="4" s="1"/>
  <c r="I1390" i="4"/>
  <c r="I1267" i="4"/>
  <c r="J1267" i="4" s="1"/>
  <c r="K1267" i="4" s="1"/>
  <c r="I1208" i="4"/>
  <c r="J1208" i="4" s="1"/>
  <c r="K1208" i="4" s="1"/>
  <c r="I1547" i="4"/>
  <c r="J1547" i="4" s="1"/>
  <c r="K1547" i="4" s="1"/>
  <c r="I1537" i="4"/>
  <c r="J1537" i="4" s="1"/>
  <c r="K1537" i="4" s="1"/>
  <c r="I1544" i="4"/>
  <c r="J1544" i="4" s="1"/>
  <c r="K1544" i="4" s="1"/>
  <c r="I1535" i="4"/>
  <c r="J1535" i="4" s="1"/>
  <c r="K1535" i="4" s="1"/>
  <c r="I1310" i="4"/>
  <c r="J1310" i="4" s="1"/>
  <c r="K1310" i="4" s="1"/>
  <c r="I1246" i="4"/>
  <c r="J1246" i="4" s="1"/>
  <c r="K1246" i="4" s="1"/>
  <c r="H1284" i="4"/>
  <c r="H1216" i="4"/>
  <c r="I1279" i="4"/>
  <c r="J1279" i="4" s="1"/>
  <c r="K1279" i="4" s="1"/>
  <c r="H1140" i="4"/>
  <c r="H1139" i="4"/>
  <c r="I1298" i="4"/>
  <c r="J1298" i="4" s="1"/>
  <c r="K1298" i="4" s="1"/>
  <c r="I1226" i="4"/>
  <c r="J1226" i="4" s="1"/>
  <c r="K1226" i="4" s="1"/>
  <c r="H1274" i="4"/>
  <c r="H1206" i="4"/>
  <c r="H1121" i="4"/>
  <c r="H1237" i="4"/>
  <c r="H1117" i="4"/>
  <c r="H1020" i="4"/>
  <c r="H1074" i="4"/>
  <c r="H1189" i="4"/>
  <c r="H1182" i="4"/>
  <c r="H1031" i="4"/>
  <c r="H972" i="4"/>
  <c r="H967" i="4"/>
  <c r="H970" i="4"/>
  <c r="H962" i="4"/>
  <c r="I1129" i="4"/>
  <c r="J1129" i="4" s="1"/>
  <c r="K1129" i="4" s="1"/>
  <c r="H940" i="4"/>
  <c r="H1061" i="4"/>
  <c r="H860" i="4"/>
  <c r="H777" i="4"/>
  <c r="H776" i="4"/>
  <c r="H774" i="4"/>
  <c r="I887" i="4"/>
  <c r="J887" i="4" s="1"/>
  <c r="K887" i="4" s="1"/>
  <c r="I881" i="4"/>
  <c r="J881" i="4" s="1"/>
  <c r="K881" i="4" s="1"/>
  <c r="I884" i="4"/>
  <c r="J884" i="4" s="1"/>
  <c r="K884" i="4" s="1"/>
  <c r="I880" i="4"/>
  <c r="J880" i="4" s="1"/>
  <c r="K880" i="4" s="1"/>
  <c r="I882" i="4"/>
  <c r="J882" i="4" s="1"/>
  <c r="K882" i="4" s="1"/>
  <c r="I883" i="4"/>
  <c r="J883" i="4" s="1"/>
  <c r="K883" i="4" s="1"/>
  <c r="I886" i="4"/>
  <c r="J886" i="4" s="1"/>
  <c r="K886" i="4" s="1"/>
  <c r="I885" i="4"/>
  <c r="I1062" i="4"/>
  <c r="J1062" i="4" s="1"/>
  <c r="K1062" i="4" s="1"/>
  <c r="H938" i="4"/>
  <c r="H939" i="4"/>
  <c r="H798" i="4"/>
  <c r="H950" i="4"/>
  <c r="H739" i="4"/>
  <c r="H649" i="4"/>
  <c r="I754" i="4"/>
  <c r="J754" i="4" s="1"/>
  <c r="K754" i="4" s="1"/>
  <c r="I719" i="4"/>
  <c r="H607" i="4"/>
  <c r="H595" i="4"/>
  <c r="H531" i="4"/>
  <c r="H501" i="4"/>
  <c r="H669" i="4"/>
  <c r="H666" i="4"/>
  <c r="H667" i="4"/>
  <c r="H668" i="4"/>
  <c r="I761" i="4"/>
  <c r="J761" i="4" s="1"/>
  <c r="K761" i="4" s="1"/>
  <c r="I396" i="4"/>
  <c r="J396" i="4" s="1"/>
  <c r="K396" i="4" s="1"/>
  <c r="I464" i="4"/>
  <c r="J464" i="4" s="1"/>
  <c r="K464" i="4" s="1"/>
  <c r="I454" i="4"/>
  <c r="I456" i="4"/>
  <c r="J456" i="4" s="1"/>
  <c r="K456" i="4" s="1"/>
  <c r="H423" i="4"/>
  <c r="I367" i="4"/>
  <c r="J367" i="4" s="1"/>
  <c r="K367" i="4" s="1"/>
  <c r="I313" i="4"/>
  <c r="J313" i="4" s="1"/>
  <c r="K313" i="4" s="1"/>
  <c r="I279" i="4"/>
  <c r="J279" i="4" s="1"/>
  <c r="K279" i="4" s="1"/>
  <c r="I218" i="4"/>
  <c r="J218" i="4" s="1"/>
  <c r="K218" i="4" s="1"/>
  <c r="H453" i="4"/>
  <c r="H256" i="4"/>
  <c r="H166" i="4"/>
  <c r="H255" i="4"/>
  <c r="H174" i="4"/>
  <c r="H182" i="4"/>
  <c r="H199" i="4"/>
  <c r="H147" i="4"/>
  <c r="H296" i="4"/>
  <c r="H394" i="4"/>
  <c r="H334" i="4"/>
  <c r="S1840" i="4"/>
  <c r="S1841" i="4" s="1"/>
  <c r="I252" i="4"/>
  <c r="H222" i="4"/>
  <c r="I132" i="4"/>
  <c r="J1798" i="4"/>
  <c r="K1798" i="4" s="1"/>
  <c r="I1828" i="4"/>
  <c r="J1828" i="4" s="1"/>
  <c r="K1828" i="4" s="1"/>
  <c r="I1726" i="4"/>
  <c r="J1726" i="4" s="1"/>
  <c r="K1726" i="4" s="1"/>
  <c r="H1784" i="4"/>
  <c r="I1797" i="4"/>
  <c r="J1797" i="4" s="1"/>
  <c r="K1797" i="4" s="1"/>
  <c r="I1679" i="4"/>
  <c r="J1679" i="4" s="1"/>
  <c r="K1679" i="4" s="1"/>
  <c r="H1711" i="4"/>
  <c r="J1592" i="4"/>
  <c r="K1592" i="4" s="1"/>
  <c r="I1714" i="4"/>
  <c r="J1714" i="4" s="1"/>
  <c r="K1714" i="4" s="1"/>
  <c r="I1670" i="4"/>
  <c r="J1670" i="4" s="1"/>
  <c r="K1670" i="4" s="1"/>
  <c r="H1517" i="4"/>
  <c r="J1398" i="4"/>
  <c r="K1398" i="4" s="1"/>
  <c r="H1350" i="4"/>
  <c r="I1488" i="4"/>
  <c r="J1488" i="4" s="1"/>
  <c r="K1488" i="4" s="1"/>
  <c r="I1634" i="4"/>
  <c r="J1634" i="4" s="1"/>
  <c r="K1634" i="4" s="1"/>
  <c r="H1503" i="4"/>
  <c r="H1621" i="4"/>
  <c r="J1502" i="4"/>
  <c r="K1502" i="4" s="1"/>
  <c r="H1372" i="4"/>
  <c r="I1325" i="4"/>
  <c r="J1325" i="4" s="1"/>
  <c r="K1325" i="4" s="1"/>
  <c r="I1498" i="4"/>
  <c r="J1498" i="4" s="1"/>
  <c r="K1498" i="4" s="1"/>
  <c r="H1472" i="4"/>
  <c r="H1519" i="4"/>
  <c r="I1418" i="4"/>
  <c r="J1418" i="4" s="1"/>
  <c r="K1418" i="4" s="1"/>
  <c r="I1215" i="4"/>
  <c r="J1215" i="4" s="1"/>
  <c r="K1215" i="4" s="1"/>
  <c r="I1352" i="4"/>
  <c r="J1352" i="4" s="1"/>
  <c r="K1352" i="4" s="1"/>
  <c r="I1234" i="4"/>
  <c r="J1234" i="4" s="1"/>
  <c r="K1234" i="4" s="1"/>
  <c r="I749" i="4"/>
  <c r="J749" i="4" s="1"/>
  <c r="K749" i="4" s="1"/>
  <c r="H389" i="4"/>
  <c r="I187" i="4"/>
  <c r="J187" i="4" s="1"/>
  <c r="K187" i="4" s="1"/>
  <c r="J1810" i="4"/>
  <c r="K1810" i="4" s="1"/>
  <c r="J1838" i="4"/>
  <c r="K1838" i="4" s="1"/>
  <c r="J1758" i="4"/>
  <c r="K1758" i="4" s="1"/>
  <c r="J1729" i="4"/>
  <c r="K1729" i="4" s="1"/>
  <c r="J1730" i="4"/>
  <c r="K1730" i="4" s="1"/>
  <c r="I1824" i="4"/>
  <c r="J1824" i="4" s="1"/>
  <c r="K1824" i="4" s="1"/>
  <c r="H1781" i="4"/>
  <c r="I1814" i="4"/>
  <c r="J1814" i="4" s="1"/>
  <c r="K1814" i="4" s="1"/>
  <c r="I1786" i="4"/>
  <c r="J1786" i="4" s="1"/>
  <c r="K1786" i="4" s="1"/>
  <c r="I1825" i="4"/>
  <c r="J1825" i="4" s="1"/>
  <c r="K1825" i="4" s="1"/>
  <c r="I1804" i="4"/>
  <c r="J1804" i="4" s="1"/>
  <c r="K1804" i="4" s="1"/>
  <c r="I1769" i="4"/>
  <c r="J1769" i="4" s="1"/>
  <c r="K1769" i="4" s="1"/>
  <c r="I1827" i="4"/>
  <c r="J1827" i="4" s="1"/>
  <c r="K1827" i="4" s="1"/>
  <c r="I1782" i="4"/>
  <c r="J1782" i="4" s="1"/>
  <c r="K1782" i="4" s="1"/>
  <c r="I1817" i="4"/>
  <c r="J1817" i="4" s="1"/>
  <c r="K1817" i="4" s="1"/>
  <c r="H1783" i="4"/>
  <c r="I1792" i="4"/>
  <c r="J1792" i="4" s="1"/>
  <c r="K1792" i="4" s="1"/>
  <c r="H1770" i="4"/>
  <c r="H1735" i="4"/>
  <c r="I1717" i="4"/>
  <c r="J1717" i="4" s="1"/>
  <c r="K1717" i="4" s="1"/>
  <c r="I1831" i="4"/>
  <c r="J1831" i="4" s="1"/>
  <c r="K1831" i="4" s="1"/>
  <c r="H1706" i="4"/>
  <c r="I1733" i="4"/>
  <c r="J1733" i="4" s="1"/>
  <c r="K1733" i="4" s="1"/>
  <c r="I1693" i="4"/>
  <c r="J1693" i="4" s="1"/>
  <c r="K1693" i="4" s="1"/>
  <c r="I1795" i="4"/>
  <c r="J1795" i="4" s="1"/>
  <c r="K1795" i="4" s="1"/>
  <c r="I1759" i="4"/>
  <c r="J1759" i="4" s="1"/>
  <c r="K1759" i="4" s="1"/>
  <c r="I1698" i="4"/>
  <c r="J1698" i="4" s="1"/>
  <c r="K1698" i="4" s="1"/>
  <c r="H1725" i="4"/>
  <c r="H1676" i="4"/>
  <c r="H1780" i="4"/>
  <c r="I1753" i="4"/>
  <c r="J1753" i="4" s="1"/>
  <c r="K1753" i="4" s="1"/>
  <c r="I1716" i="4"/>
  <c r="J1716" i="4" s="1"/>
  <c r="K1716" i="4" s="1"/>
  <c r="I1805" i="4"/>
  <c r="J1805" i="4" s="1"/>
  <c r="K1805" i="4" s="1"/>
  <c r="I1773" i="4"/>
  <c r="J1773" i="4" s="1"/>
  <c r="K1773" i="4" s="1"/>
  <c r="I1694" i="4"/>
  <c r="J1694" i="4" s="1"/>
  <c r="K1694" i="4" s="1"/>
  <c r="I1731" i="4"/>
  <c r="J1731" i="4" s="1"/>
  <c r="K1731" i="4" s="1"/>
  <c r="I1696" i="4"/>
  <c r="J1696" i="4" s="1"/>
  <c r="K1696" i="4" s="1"/>
  <c r="H1636" i="4"/>
  <c r="I1723" i="4"/>
  <c r="J1723" i="4" s="1"/>
  <c r="K1723" i="4" s="1"/>
  <c r="I1662" i="4"/>
  <c r="J1662" i="4" s="1"/>
  <c r="K1662" i="4" s="1"/>
  <c r="H1641" i="4"/>
  <c r="I1757" i="4"/>
  <c r="J1757" i="4" s="1"/>
  <c r="K1757" i="4" s="1"/>
  <c r="I1700" i="4"/>
  <c r="J1700" i="4" s="1"/>
  <c r="K1700" i="4" s="1"/>
  <c r="I1668" i="4"/>
  <c r="J1668" i="4" s="1"/>
  <c r="K1668" i="4" s="1"/>
  <c r="H1632" i="4"/>
  <c r="J1513" i="4"/>
  <c r="K1513" i="4" s="1"/>
  <c r="H1600" i="4"/>
  <c r="I1749" i="4"/>
  <c r="J1749" i="4" s="1"/>
  <c r="K1749" i="4" s="1"/>
  <c r="H1679" i="4"/>
  <c r="J1560" i="4"/>
  <c r="K1560" i="4" s="1"/>
  <c r="H1655" i="4"/>
  <c r="H1619" i="4"/>
  <c r="H1732" i="4"/>
  <c r="H1630" i="4"/>
  <c r="J1511" i="4"/>
  <c r="K1511" i="4" s="1"/>
  <c r="H1577" i="4"/>
  <c r="I1680" i="4"/>
  <c r="J1680" i="4" s="1"/>
  <c r="K1680" i="4" s="1"/>
  <c r="I1640" i="4"/>
  <c r="I1620" i="4"/>
  <c r="J1620" i="4" s="1"/>
  <c r="K1620" i="4" s="1"/>
  <c r="H1576" i="4"/>
  <c r="J1457" i="4"/>
  <c r="K1457" i="4" s="1"/>
  <c r="H1544" i="4"/>
  <c r="H1509" i="4"/>
  <c r="J1390" i="4"/>
  <c r="K1390" i="4" s="1"/>
  <c r="H1506" i="4"/>
  <c r="I1675" i="4"/>
  <c r="J1675" i="4" s="1"/>
  <c r="K1675" i="4" s="1"/>
  <c r="I1652" i="4"/>
  <c r="I1580" i="4"/>
  <c r="J1580" i="4" s="1"/>
  <c r="K1580" i="4" s="1"/>
  <c r="H1647" i="4"/>
  <c r="H1617" i="4"/>
  <c r="H1525" i="4"/>
  <c r="J1406" i="4"/>
  <c r="K1406" i="4" s="1"/>
  <c r="H1545" i="4"/>
  <c r="J1426" i="4"/>
  <c r="K1426" i="4" s="1"/>
  <c r="I1510" i="4"/>
  <c r="J1510" i="4" s="1"/>
  <c r="K1510" i="4" s="1"/>
  <c r="H1456" i="4"/>
  <c r="I1598" i="4"/>
  <c r="J1598" i="4" s="1"/>
  <c r="K1598" i="4" s="1"/>
  <c r="H1495" i="4"/>
  <c r="I1465" i="4"/>
  <c r="J1465" i="4" s="1"/>
  <c r="K1465" i="4" s="1"/>
  <c r="J1330" i="4"/>
  <c r="K1330" i="4" s="1"/>
  <c r="H1449" i="4"/>
  <c r="H1445" i="4"/>
  <c r="I1438" i="4"/>
  <c r="J1438" i="4" s="1"/>
  <c r="K1438" i="4" s="1"/>
  <c r="H1401" i="4"/>
  <c r="H1362" i="4"/>
  <c r="H1330" i="4"/>
  <c r="H1523" i="4"/>
  <c r="J1404" i="4"/>
  <c r="K1404" i="4" s="1"/>
  <c r="I1490" i="4"/>
  <c r="J1490" i="4" s="1"/>
  <c r="K1490" i="4" s="1"/>
  <c r="I1477" i="4"/>
  <c r="J1477" i="4" s="1"/>
  <c r="K1477" i="4" s="1"/>
  <c r="H1455" i="4"/>
  <c r="H1480" i="4"/>
  <c r="I1550" i="4"/>
  <c r="J1550" i="4" s="1"/>
  <c r="K1550" i="4" s="1"/>
  <c r="H1514" i="4"/>
  <c r="H1474" i="4"/>
  <c r="H1551" i="4"/>
  <c r="H1567" i="4"/>
  <c r="H1512" i="4"/>
  <c r="H1443" i="4"/>
  <c r="J1324" i="4"/>
  <c r="K1324" i="4" s="1"/>
  <c r="I1673" i="4"/>
  <c r="J1673" i="4" s="1"/>
  <c r="K1673" i="4" s="1"/>
  <c r="H1561" i="4"/>
  <c r="I1528" i="4"/>
  <c r="J1528" i="4" s="1"/>
  <c r="K1528" i="4" s="1"/>
  <c r="I1527" i="4"/>
  <c r="J1527" i="4" s="1"/>
  <c r="K1527" i="4" s="1"/>
  <c r="H1426" i="4"/>
  <c r="I1388" i="4"/>
  <c r="J1388" i="4" s="1"/>
  <c r="K1388" i="4" s="1"/>
  <c r="I1381" i="4"/>
  <c r="I1568" i="4"/>
  <c r="J1568" i="4" s="1"/>
  <c r="K1568" i="4" s="1"/>
  <c r="H1381" i="4"/>
  <c r="J1262" i="4"/>
  <c r="K1262" i="4" s="1"/>
  <c r="H1379" i="4"/>
  <c r="H1336" i="4"/>
  <c r="I1538" i="4"/>
  <c r="J1538" i="4" s="1"/>
  <c r="K1538" i="4" s="1"/>
  <c r="H1389" i="4"/>
  <c r="H1339" i="4"/>
  <c r="I1456" i="4"/>
  <c r="J1456" i="4" s="1"/>
  <c r="K1456" i="4" s="1"/>
  <c r="I1384" i="4"/>
  <c r="J1384" i="4" s="1"/>
  <c r="K1384" i="4" s="1"/>
  <c r="H1340" i="4"/>
  <c r="H1291" i="4"/>
  <c r="I1549" i="4"/>
  <c r="J1549" i="4" s="1"/>
  <c r="K1549" i="4" s="1"/>
  <c r="H1439" i="4"/>
  <c r="H1377" i="4"/>
  <c r="H1376" i="4"/>
  <c r="H1368" i="4"/>
  <c r="I1317" i="4"/>
  <c r="J1317" i="4" s="1"/>
  <c r="K1317" i="4" s="1"/>
  <c r="I1264" i="4"/>
  <c r="J1264" i="4" s="1"/>
  <c r="K1264" i="4" s="1"/>
  <c r="I1228" i="4"/>
  <c r="J1228" i="4" s="1"/>
  <c r="K1228" i="4" s="1"/>
  <c r="I1433" i="4"/>
  <c r="H1399" i="4"/>
  <c r="J1280" i="4"/>
  <c r="K1280" i="4" s="1"/>
  <c r="I1355" i="4"/>
  <c r="J1355" i="4" s="1"/>
  <c r="K1355" i="4" s="1"/>
  <c r="H1317" i="4"/>
  <c r="H1316" i="4"/>
  <c r="H1385" i="4"/>
  <c r="I1354" i="4"/>
  <c r="I1334" i="4"/>
  <c r="I1584" i="4"/>
  <c r="J1584" i="4" s="1"/>
  <c r="K1584" i="4" s="1"/>
  <c r="H1392" i="4"/>
  <c r="I1308" i="4"/>
  <c r="J1308" i="4" s="1"/>
  <c r="K1308" i="4" s="1"/>
  <c r="H1341" i="4"/>
  <c r="H1289" i="4"/>
  <c r="H1257" i="4"/>
  <c r="H1227" i="4"/>
  <c r="I1323" i="4"/>
  <c r="J1323" i="4" s="1"/>
  <c r="K1323" i="4" s="1"/>
  <c r="I1251" i="4"/>
  <c r="J1251" i="4" s="1"/>
  <c r="K1251" i="4" s="1"/>
  <c r="H1172" i="4"/>
  <c r="I1301" i="4"/>
  <c r="J1301" i="4" s="1"/>
  <c r="K1301" i="4" s="1"/>
  <c r="I1237" i="4"/>
  <c r="J1237" i="4" s="1"/>
  <c r="K1237" i="4" s="1"/>
  <c r="H1165" i="4"/>
  <c r="H1278" i="4"/>
  <c r="H1181" i="4"/>
  <c r="I1247" i="4"/>
  <c r="J1247" i="4" s="1"/>
  <c r="K1247" i="4" s="1"/>
  <c r="I1250" i="4"/>
  <c r="J1250" i="4" s="1"/>
  <c r="K1250" i="4" s="1"/>
  <c r="H1143" i="4"/>
  <c r="I1473" i="4"/>
  <c r="J1473" i="4" s="1"/>
  <c r="K1473" i="4" s="1"/>
  <c r="H1266" i="4"/>
  <c r="I1207" i="4"/>
  <c r="J1207" i="4" s="1"/>
  <c r="K1207" i="4" s="1"/>
  <c r="I1203" i="4"/>
  <c r="J1203" i="4" s="1"/>
  <c r="K1203" i="4" s="1"/>
  <c r="I1205" i="4"/>
  <c r="I1206" i="4"/>
  <c r="J1206" i="4" s="1"/>
  <c r="K1206" i="4" s="1"/>
  <c r="H1016" i="4"/>
  <c r="I1100" i="4"/>
  <c r="J1100" i="4" s="1"/>
  <c r="K1100" i="4" s="1"/>
  <c r="I1112" i="4"/>
  <c r="J1112" i="4" s="1"/>
  <c r="K1112" i="4" s="1"/>
  <c r="H1009" i="4"/>
  <c r="H1008" i="4"/>
  <c r="H1183" i="4"/>
  <c r="J877" i="4"/>
  <c r="K877" i="4" s="1"/>
  <c r="H996" i="4"/>
  <c r="H987" i="4"/>
  <c r="H994" i="4"/>
  <c r="H918" i="4"/>
  <c r="I896" i="4"/>
  <c r="I888" i="4"/>
  <c r="I891" i="4"/>
  <c r="J891" i="4" s="1"/>
  <c r="K891" i="4" s="1"/>
  <c r="I889" i="4"/>
  <c r="J889" i="4" s="1"/>
  <c r="K889" i="4" s="1"/>
  <c r="I893" i="4"/>
  <c r="J893" i="4" s="1"/>
  <c r="K893" i="4" s="1"/>
  <c r="I890" i="4"/>
  <c r="J890" i="4" s="1"/>
  <c r="K890" i="4" s="1"/>
  <c r="I892" i="4"/>
  <c r="I894" i="4"/>
  <c r="J894" i="4" s="1"/>
  <c r="K894" i="4" s="1"/>
  <c r="H730" i="4"/>
  <c r="H779" i="4"/>
  <c r="H747" i="4"/>
  <c r="I694" i="4"/>
  <c r="I693" i="4"/>
  <c r="I657" i="4"/>
  <c r="J657" i="4" s="1"/>
  <c r="K657" i="4" s="1"/>
  <c r="H643" i="4"/>
  <c r="I324" i="4"/>
  <c r="I631" i="4"/>
  <c r="J631" i="4" s="1"/>
  <c r="K631" i="4" s="1"/>
  <c r="H648" i="4"/>
  <c r="H573" i="4"/>
  <c r="J454" i="4"/>
  <c r="K454" i="4" s="1"/>
  <c r="H567" i="4"/>
  <c r="H569" i="4"/>
  <c r="H570" i="4"/>
  <c r="H571" i="4"/>
  <c r="H572" i="4"/>
  <c r="H568" i="4"/>
  <c r="H467" i="4"/>
  <c r="I390" i="4"/>
  <c r="H397" i="4"/>
  <c r="H362" i="4"/>
  <c r="H266" i="4"/>
  <c r="H264" i="4"/>
  <c r="H262" i="4"/>
  <c r="H265" i="4"/>
  <c r="H263" i="4"/>
  <c r="H258" i="4"/>
  <c r="H259" i="4"/>
  <c r="H260" i="4"/>
  <c r="H261" i="4"/>
  <c r="I211" i="4"/>
  <c r="J211" i="4" s="1"/>
  <c r="K211" i="4" s="1"/>
  <c r="I423" i="4"/>
  <c r="H192" i="4"/>
  <c r="H552" i="4"/>
  <c r="I191" i="4"/>
  <c r="J191" i="4" s="1"/>
  <c r="K191" i="4" s="1"/>
  <c r="I159" i="4"/>
  <c r="J159" i="4" s="1"/>
  <c r="K159" i="4" s="1"/>
  <c r="H134" i="4"/>
  <c r="H381" i="4"/>
  <c r="H365" i="4"/>
  <c r="H181" i="4"/>
  <c r="H218" i="4"/>
  <c r="H276" i="4"/>
  <c r="J1767" i="4"/>
  <c r="K1767" i="4" s="1"/>
  <c r="J1746" i="4"/>
  <c r="K1746" i="4" s="1"/>
  <c r="H1821" i="4"/>
  <c r="H1829" i="4"/>
  <c r="J1710" i="4"/>
  <c r="K1710" i="4" s="1"/>
  <c r="I1819" i="4"/>
  <c r="J1819" i="4" s="1"/>
  <c r="K1819" i="4" s="1"/>
  <c r="I1836" i="4"/>
  <c r="J1836" i="4" s="1"/>
  <c r="K1836" i="4" s="1"/>
  <c r="I1813" i="4"/>
  <c r="J1813" i="4" s="1"/>
  <c r="K1813" i="4" s="1"/>
  <c r="I1778" i="4"/>
  <c r="J1778" i="4" s="1"/>
  <c r="K1778" i="4" s="1"/>
  <c r="I1820" i="4"/>
  <c r="J1820" i="4" s="1"/>
  <c r="K1820" i="4" s="1"/>
  <c r="H1787" i="4"/>
  <c r="I1822" i="4"/>
  <c r="J1822" i="4" s="1"/>
  <c r="K1822" i="4" s="1"/>
  <c r="H1820" i="4"/>
  <c r="J1701" i="4"/>
  <c r="K1701" i="4" s="1"/>
  <c r="H1793" i="4"/>
  <c r="H1761" i="4"/>
  <c r="I1774" i="4"/>
  <c r="J1774" i="4" s="1"/>
  <c r="K1774" i="4" s="1"/>
  <c r="H1775" i="4"/>
  <c r="J1656" i="4"/>
  <c r="K1656" i="4" s="1"/>
  <c r="I1789" i="4"/>
  <c r="J1789" i="4" s="1"/>
  <c r="K1789" i="4" s="1"/>
  <c r="I1702" i="4"/>
  <c r="J1702" i="4" s="1"/>
  <c r="K1702" i="4" s="1"/>
  <c r="H1757" i="4"/>
  <c r="H1786" i="4"/>
  <c r="H1728" i="4"/>
  <c r="J1609" i="4"/>
  <c r="K1609" i="4" s="1"/>
  <c r="I1688" i="4"/>
  <c r="I1784" i="4"/>
  <c r="J1784" i="4" s="1"/>
  <c r="K1784" i="4" s="1"/>
  <c r="H1720" i="4"/>
  <c r="J1736" i="4"/>
  <c r="K1736" i="4" s="1"/>
  <c r="H1774" i="4"/>
  <c r="J1655" i="4"/>
  <c r="K1655" i="4" s="1"/>
  <c r="I1718" i="4"/>
  <c r="J1718" i="4" s="1"/>
  <c r="K1718" i="4" s="1"/>
  <c r="I1823" i="4"/>
  <c r="J1823" i="4" s="1"/>
  <c r="K1823" i="4" s="1"/>
  <c r="I1711" i="4"/>
  <c r="J1711" i="4" s="1"/>
  <c r="K1711" i="4" s="1"/>
  <c r="I1772" i="4"/>
  <c r="J1772" i="4" s="1"/>
  <c r="K1772" i="4" s="1"/>
  <c r="I1691" i="4"/>
  <c r="J1691" i="4" s="1"/>
  <c r="K1691" i="4" s="1"/>
  <c r="H1628" i="4"/>
  <c r="H1721" i="4"/>
  <c r="H1682" i="4"/>
  <c r="I1625" i="4"/>
  <c r="J1625" i="4" s="1"/>
  <c r="K1625" i="4" s="1"/>
  <c r="I1593" i="4"/>
  <c r="J1593" i="4" s="1"/>
  <c r="K1593" i="4" s="1"/>
  <c r="H1760" i="4"/>
  <c r="H1691" i="4"/>
  <c r="I1660" i="4"/>
  <c r="J1660" i="4" s="1"/>
  <c r="K1660" i="4" s="1"/>
  <c r="H1634" i="4"/>
  <c r="H1662" i="4"/>
  <c r="I1616" i="4"/>
  <c r="J1616" i="4" s="1"/>
  <c r="K1616" i="4" s="1"/>
  <c r="H1796" i="4"/>
  <c r="H1712" i="4"/>
  <c r="I1655" i="4"/>
  <c r="I1695" i="4"/>
  <c r="J1695" i="4" s="1"/>
  <c r="K1695" i="4" s="1"/>
  <c r="I1677" i="4"/>
  <c r="J1677" i="4" s="1"/>
  <c r="K1677" i="4" s="1"/>
  <c r="H1653" i="4"/>
  <c r="I1613" i="4"/>
  <c r="J1613" i="4" s="1"/>
  <c r="K1613" i="4" s="1"/>
  <c r="I1728" i="4"/>
  <c r="J1728" i="4" s="1"/>
  <c r="K1728" i="4" s="1"/>
  <c r="H1685" i="4"/>
  <c r="H1671" i="4"/>
  <c r="J1552" i="4"/>
  <c r="K1552" i="4" s="1"/>
  <c r="H1622" i="4"/>
  <c r="J1503" i="4"/>
  <c r="K1503" i="4" s="1"/>
  <c r="H1650" i="4"/>
  <c r="H1601" i="4"/>
  <c r="H1572" i="4"/>
  <c r="J1453" i="4"/>
  <c r="K1453" i="4" s="1"/>
  <c r="H1571" i="4"/>
  <c r="I1618" i="4"/>
  <c r="J1618" i="4" s="1"/>
  <c r="K1618" i="4" s="1"/>
  <c r="H1580" i="4"/>
  <c r="H1589" i="4"/>
  <c r="H1575" i="4"/>
  <c r="H1543" i="4"/>
  <c r="J1424" i="4"/>
  <c r="K1424" i="4" s="1"/>
  <c r="H1504" i="4"/>
  <c r="H1502" i="4"/>
  <c r="H1645" i="4"/>
  <c r="J1526" i="4"/>
  <c r="K1526" i="4" s="1"/>
  <c r="H1578" i="4"/>
  <c r="H1613" i="4"/>
  <c r="J1494" i="4"/>
  <c r="K1494" i="4" s="1"/>
  <c r="H1548" i="4"/>
  <c r="I1659" i="4"/>
  <c r="J1659" i="4" s="1"/>
  <c r="K1659" i="4" s="1"/>
  <c r="H1573" i="4"/>
  <c r="H1666" i="4"/>
  <c r="I1644" i="4"/>
  <c r="J1644" i="4" s="1"/>
  <c r="K1644" i="4" s="1"/>
  <c r="I1615" i="4"/>
  <c r="J1615" i="4" s="1"/>
  <c r="K1615" i="4" s="1"/>
  <c r="I1519" i="4"/>
  <c r="J1519" i="4" s="1"/>
  <c r="K1519" i="4" s="1"/>
  <c r="H1508" i="4"/>
  <c r="H1484" i="4"/>
  <c r="H1574" i="4"/>
  <c r="H1531" i="4"/>
  <c r="I1487" i="4"/>
  <c r="J1487" i="4" s="1"/>
  <c r="K1487" i="4" s="1"/>
  <c r="I1464" i="4"/>
  <c r="J1464" i="4" s="1"/>
  <c r="K1464" i="4" s="1"/>
  <c r="I1449" i="4"/>
  <c r="J1449" i="4" s="1"/>
  <c r="K1449" i="4" s="1"/>
  <c r="H1433" i="4"/>
  <c r="H1358" i="4"/>
  <c r="H1542" i="4"/>
  <c r="I1523" i="4"/>
  <c r="H1489" i="4"/>
  <c r="J1370" i="4"/>
  <c r="K1370" i="4" s="1"/>
  <c r="I1451" i="4"/>
  <c r="J1451" i="4" s="1"/>
  <c r="K1451" i="4" s="1"/>
  <c r="I1543" i="4"/>
  <c r="J1543" i="4" s="1"/>
  <c r="K1543" i="4" s="1"/>
  <c r="I1507" i="4"/>
  <c r="J1507" i="4" s="1"/>
  <c r="K1507" i="4" s="1"/>
  <c r="I1567" i="4"/>
  <c r="J1567" i="4" s="1"/>
  <c r="K1567" i="4" s="1"/>
  <c r="I1563" i="4"/>
  <c r="J1563" i="4" s="1"/>
  <c r="K1563" i="4" s="1"/>
  <c r="H1458" i="4"/>
  <c r="H1438" i="4"/>
  <c r="I1654" i="4"/>
  <c r="H1558" i="4"/>
  <c r="J1439" i="4"/>
  <c r="K1439" i="4" s="1"/>
  <c r="I1517" i="4"/>
  <c r="J1517" i="4" s="1"/>
  <c r="K1517" i="4" s="1"/>
  <c r="H1490" i="4"/>
  <c r="I1425" i="4"/>
  <c r="J1425" i="4" s="1"/>
  <c r="K1425" i="4" s="1"/>
  <c r="I1521" i="4"/>
  <c r="J1521" i="4" s="1"/>
  <c r="K1521" i="4" s="1"/>
  <c r="H1427" i="4"/>
  <c r="H1425" i="4"/>
  <c r="H1397" i="4"/>
  <c r="I1377" i="4"/>
  <c r="J1377" i="4" s="1"/>
  <c r="K1377" i="4" s="1"/>
  <c r="I1327" i="4"/>
  <c r="J1327" i="4" s="1"/>
  <c r="K1327" i="4" s="1"/>
  <c r="H1440" i="4"/>
  <c r="H1414" i="4"/>
  <c r="I1385" i="4"/>
  <c r="J1385" i="4" s="1"/>
  <c r="K1385" i="4" s="1"/>
  <c r="H1365" i="4"/>
  <c r="I1441" i="4"/>
  <c r="J1441" i="4" s="1"/>
  <c r="K1441" i="4" s="1"/>
  <c r="I1368" i="4"/>
  <c r="J1368" i="4" s="1"/>
  <c r="K1368" i="4" s="1"/>
  <c r="I1332" i="4"/>
  <c r="J1332" i="4" s="1"/>
  <c r="K1332" i="4" s="1"/>
  <c r="H1287" i="4"/>
  <c r="I1526" i="4"/>
  <c r="I1434" i="4"/>
  <c r="J1434" i="4" s="1"/>
  <c r="K1434" i="4" s="1"/>
  <c r="H1349" i="4"/>
  <c r="I1260" i="4"/>
  <c r="J1260" i="4" s="1"/>
  <c r="K1260" i="4" s="1"/>
  <c r="I1224" i="4"/>
  <c r="J1224" i="4" s="1"/>
  <c r="K1224" i="4" s="1"/>
  <c r="H1420" i="4"/>
  <c r="H1522" i="4"/>
  <c r="J1403" i="4"/>
  <c r="K1403" i="4" s="1"/>
  <c r="I1353" i="4"/>
  <c r="J1353" i="4" s="1"/>
  <c r="K1353" i="4" s="1"/>
  <c r="I1333" i="4"/>
  <c r="J1333" i="4" s="1"/>
  <c r="K1333" i="4" s="1"/>
  <c r="H1352" i="4"/>
  <c r="I1328" i="4"/>
  <c r="J1328" i="4" s="1"/>
  <c r="K1328" i="4" s="1"/>
  <c r="H1251" i="4"/>
  <c r="I1235" i="4"/>
  <c r="J1235" i="4" s="1"/>
  <c r="K1235" i="4" s="1"/>
  <c r="H1201" i="4"/>
  <c r="I1375" i="4"/>
  <c r="J1375" i="4" s="1"/>
  <c r="K1375" i="4" s="1"/>
  <c r="I1372" i="4"/>
  <c r="J1372" i="4" s="1"/>
  <c r="K1372" i="4" s="1"/>
  <c r="I1373" i="4"/>
  <c r="J1373" i="4" s="1"/>
  <c r="K1373" i="4" s="1"/>
  <c r="I1294" i="4"/>
  <c r="J1294" i="4" s="1"/>
  <c r="K1294" i="4" s="1"/>
  <c r="I1230" i="4"/>
  <c r="J1230" i="4" s="1"/>
  <c r="K1230" i="4" s="1"/>
  <c r="I1137" i="4"/>
  <c r="J1137" i="4" s="1"/>
  <c r="K1137" i="4" s="1"/>
  <c r="I1304" i="4"/>
  <c r="J1304" i="4" s="1"/>
  <c r="K1304" i="4" s="1"/>
  <c r="H1276" i="4"/>
  <c r="I1179" i="4"/>
  <c r="J1179" i="4" s="1"/>
  <c r="K1179" i="4" s="1"/>
  <c r="I1118" i="4"/>
  <c r="J1118" i="4" s="1"/>
  <c r="K1118" i="4" s="1"/>
  <c r="H1151" i="4"/>
  <c r="I1258" i="4"/>
  <c r="J1258" i="4" s="1"/>
  <c r="K1258" i="4" s="1"/>
  <c r="I1245" i="4"/>
  <c r="J1245" i="4" s="1"/>
  <c r="K1245" i="4" s="1"/>
  <c r="I1340" i="4"/>
  <c r="J1340" i="4" s="1"/>
  <c r="K1340" i="4" s="1"/>
  <c r="H1258" i="4"/>
  <c r="I1169" i="4"/>
  <c r="J1169" i="4" s="1"/>
  <c r="K1169" i="4" s="1"/>
  <c r="H1190" i="4"/>
  <c r="I1094" i="4"/>
  <c r="J1094" i="4" s="1"/>
  <c r="K1094" i="4" s="1"/>
  <c r="H1057" i="4"/>
  <c r="H958" i="4"/>
  <c r="H999" i="4"/>
  <c r="I1202" i="4"/>
  <c r="J1202" i="4" s="1"/>
  <c r="K1202" i="4" s="1"/>
  <c r="I1200" i="4"/>
  <c r="J1200" i="4" s="1"/>
  <c r="K1200" i="4" s="1"/>
  <c r="I1198" i="4"/>
  <c r="J1198" i="4" s="1"/>
  <c r="K1198" i="4" s="1"/>
  <c r="I1199" i="4"/>
  <c r="J1199" i="4" s="1"/>
  <c r="K1199" i="4" s="1"/>
  <c r="I1068" i="4"/>
  <c r="J1068" i="4" s="1"/>
  <c r="K1068" i="4" s="1"/>
  <c r="I1095" i="4"/>
  <c r="J1095" i="4" s="1"/>
  <c r="K1095" i="4" s="1"/>
  <c r="H1064" i="4"/>
  <c r="H1007" i="4"/>
  <c r="J888" i="4"/>
  <c r="K888" i="4" s="1"/>
  <c r="H1005" i="4"/>
  <c r="H1000" i="4"/>
  <c r="H1002" i="4"/>
  <c r="I1156" i="4"/>
  <c r="J1156" i="4" s="1"/>
  <c r="K1156" i="4" s="1"/>
  <c r="H758" i="4"/>
  <c r="I1183" i="4"/>
  <c r="J1183" i="4" s="1"/>
  <c r="K1183" i="4" s="1"/>
  <c r="H814" i="4"/>
  <c r="H839" i="4"/>
  <c r="H789" i="4"/>
  <c r="H725" i="4"/>
  <c r="H718" i="4"/>
  <c r="I834" i="4"/>
  <c r="H927" i="4"/>
  <c r="I789" i="4"/>
  <c r="J789" i="4" s="1"/>
  <c r="K789" i="4" s="1"/>
  <c r="H715" i="4"/>
  <c r="I692" i="4"/>
  <c r="J692" i="4" s="1"/>
  <c r="K692" i="4" s="1"/>
  <c r="I689" i="4"/>
  <c r="J689" i="4" s="1"/>
  <c r="K689" i="4" s="1"/>
  <c r="I678" i="4"/>
  <c r="I688" i="4"/>
  <c r="I686" i="4"/>
  <c r="I685" i="4"/>
  <c r="I659" i="4"/>
  <c r="J659" i="4" s="1"/>
  <c r="K659" i="4" s="1"/>
  <c r="I683" i="4"/>
  <c r="J683" i="4" s="1"/>
  <c r="K683" i="4" s="1"/>
  <c r="I690" i="4"/>
  <c r="J690" i="4" s="1"/>
  <c r="K690" i="4" s="1"/>
  <c r="I687" i="4"/>
  <c r="J687" i="4" s="1"/>
  <c r="K687" i="4" s="1"/>
  <c r="I691" i="4"/>
  <c r="J691" i="4" s="1"/>
  <c r="K691" i="4" s="1"/>
  <c r="I718" i="4"/>
  <c r="I642" i="4"/>
  <c r="I637" i="4"/>
  <c r="I636" i="4"/>
  <c r="J636" i="4" s="1"/>
  <c r="K636" i="4" s="1"/>
  <c r="I640" i="4"/>
  <c r="J640" i="4" s="1"/>
  <c r="K640" i="4" s="1"/>
  <c r="I641" i="4"/>
  <c r="J641" i="4" s="1"/>
  <c r="K641" i="4" s="1"/>
  <c r="I638" i="4"/>
  <c r="I629" i="4"/>
  <c r="J629" i="4" s="1"/>
  <c r="K629" i="4" s="1"/>
  <c r="I639" i="4"/>
  <c r="J639" i="4" s="1"/>
  <c r="K639" i="4" s="1"/>
  <c r="I578" i="4"/>
  <c r="J578" i="4" s="1"/>
  <c r="K578" i="4" s="1"/>
  <c r="I576" i="4"/>
  <c r="I569" i="4"/>
  <c r="J569" i="4" s="1"/>
  <c r="K569" i="4" s="1"/>
  <c r="I567" i="4"/>
  <c r="J567" i="4" s="1"/>
  <c r="K567" i="4" s="1"/>
  <c r="I572" i="4"/>
  <c r="J572" i="4" s="1"/>
  <c r="K572" i="4" s="1"/>
  <c r="I568" i="4"/>
  <c r="I571" i="4"/>
  <c r="J571" i="4" s="1"/>
  <c r="K571" i="4" s="1"/>
  <c r="I573" i="4"/>
  <c r="J573" i="4" s="1"/>
  <c r="K573" i="4" s="1"/>
  <c r="I577" i="4"/>
  <c r="J577" i="4" s="1"/>
  <c r="K577" i="4" s="1"/>
  <c r="I514" i="4"/>
  <c r="J514" i="4" s="1"/>
  <c r="K514" i="4" s="1"/>
  <c r="I512" i="4"/>
  <c r="J512" i="4" s="1"/>
  <c r="K512" i="4" s="1"/>
  <c r="I505" i="4"/>
  <c r="J505" i="4" s="1"/>
  <c r="K505" i="4" s="1"/>
  <c r="I509" i="4"/>
  <c r="J509" i="4" s="1"/>
  <c r="K509" i="4" s="1"/>
  <c r="I513" i="4"/>
  <c r="J513" i="4" s="1"/>
  <c r="K513" i="4" s="1"/>
  <c r="I510" i="4"/>
  <c r="J510" i="4" s="1"/>
  <c r="K510" i="4" s="1"/>
  <c r="I504" i="4"/>
  <c r="J504" i="4" s="1"/>
  <c r="K504" i="4" s="1"/>
  <c r="I507" i="4"/>
  <c r="J507" i="4" s="1"/>
  <c r="K507" i="4" s="1"/>
  <c r="I499" i="4"/>
  <c r="J499" i="4" s="1"/>
  <c r="K499" i="4" s="1"/>
  <c r="I500" i="4"/>
  <c r="J500" i="4" s="1"/>
  <c r="K500" i="4" s="1"/>
  <c r="I679" i="4"/>
  <c r="J679" i="4" s="1"/>
  <c r="K679" i="4" s="1"/>
  <c r="H707" i="4"/>
  <c r="I671" i="4"/>
  <c r="J671" i="4" s="1"/>
  <c r="K671" i="4" s="1"/>
  <c r="H854" i="4"/>
  <c r="H827" i="4"/>
  <c r="H852" i="4"/>
  <c r="H851" i="4"/>
  <c r="H853" i="4"/>
  <c r="H647" i="4"/>
  <c r="H610" i="4"/>
  <c r="H583" i="4"/>
  <c r="H522" i="4"/>
  <c r="I628" i="4"/>
  <c r="J628" i="4" s="1"/>
  <c r="K628" i="4" s="1"/>
  <c r="H603" i="4"/>
  <c r="H516" i="4"/>
  <c r="H617" i="4"/>
  <c r="H554" i="4"/>
  <c r="H478" i="4"/>
  <c r="H469" i="4"/>
  <c r="H474" i="4"/>
  <c r="H463" i="4"/>
  <c r="H475" i="4"/>
  <c r="H455" i="4"/>
  <c r="H459" i="4"/>
  <c r="H484" i="4"/>
  <c r="J365" i="4"/>
  <c r="K365" i="4" s="1"/>
  <c r="H483" i="4"/>
  <c r="H482" i="4"/>
  <c r="H422" i="4"/>
  <c r="I361" i="4"/>
  <c r="J361" i="4" s="1"/>
  <c r="K361" i="4" s="1"/>
  <c r="I268" i="4"/>
  <c r="J268" i="4" s="1"/>
  <c r="K268" i="4" s="1"/>
  <c r="H375" i="4"/>
  <c r="H348" i="4"/>
  <c r="H342" i="4"/>
  <c r="H343" i="4"/>
  <c r="H344" i="4"/>
  <c r="H335" i="4"/>
  <c r="H297" i="4"/>
  <c r="I295" i="4"/>
  <c r="J295" i="4" s="1"/>
  <c r="K295" i="4" s="1"/>
  <c r="I199" i="4"/>
  <c r="J199" i="4" s="1"/>
  <c r="K199" i="4" s="1"/>
  <c r="I407" i="4"/>
  <c r="I194" i="4"/>
  <c r="J194" i="4" s="1"/>
  <c r="K194" i="4" s="1"/>
  <c r="H184" i="4"/>
  <c r="H148" i="4"/>
  <c r="I449" i="4"/>
  <c r="J449" i="4" s="1"/>
  <c r="K449" i="4" s="1"/>
  <c r="H435" i="4"/>
  <c r="H429" i="4"/>
  <c r="H431" i="4"/>
  <c r="H434" i="4"/>
  <c r="H432" i="4"/>
  <c r="H430" i="4"/>
  <c r="H286" i="4"/>
  <c r="I411" i="4"/>
  <c r="J411" i="4" s="1"/>
  <c r="K411" i="4" s="1"/>
  <c r="H333" i="4"/>
  <c r="I444" i="4"/>
  <c r="J444" i="4" s="1"/>
  <c r="K444" i="4" s="1"/>
  <c r="H269" i="4"/>
  <c r="H236" i="4"/>
  <c r="H172" i="4"/>
  <c r="I229" i="4"/>
  <c r="J229" i="4" s="1"/>
  <c r="K229" i="4" s="1"/>
  <c r="J1830" i="4"/>
  <c r="K1830" i="4" s="1"/>
  <c r="H1811" i="4"/>
  <c r="H1771" i="4"/>
  <c r="J1652" i="4"/>
  <c r="K1652" i="4" s="1"/>
  <c r="H1768" i="4"/>
  <c r="H1838" i="4"/>
  <c r="J1719" i="4"/>
  <c r="K1719" i="4" s="1"/>
  <c r="I1750" i="4"/>
  <c r="J1750" i="4" s="1"/>
  <c r="K1750" i="4" s="1"/>
  <c r="H1708" i="4"/>
  <c r="I1605" i="4"/>
  <c r="J1605" i="4" s="1"/>
  <c r="K1605" i="4" s="1"/>
  <c r="H1556" i="4"/>
  <c r="J1437" i="4"/>
  <c r="K1437" i="4" s="1"/>
  <c r="I1604" i="4"/>
  <c r="J1604" i="4" s="1"/>
  <c r="K1604" i="4" s="1"/>
  <c r="I1458" i="4"/>
  <c r="J1458" i="4" s="1"/>
  <c r="K1458" i="4" s="1"/>
  <c r="H1428" i="4"/>
  <c r="I1468" i="4"/>
  <c r="J1468" i="4" s="1"/>
  <c r="K1468" i="4" s="1"/>
  <c r="H1513" i="4"/>
  <c r="I1395" i="4"/>
  <c r="J1395" i="4" s="1"/>
  <c r="K1395" i="4" s="1"/>
  <c r="H1407" i="4"/>
  <c r="I1416" i="4"/>
  <c r="J1416" i="4" s="1"/>
  <c r="K1416" i="4" s="1"/>
  <c r="I1296" i="4"/>
  <c r="J1296" i="4" s="1"/>
  <c r="K1296" i="4" s="1"/>
  <c r="H1554" i="4"/>
  <c r="J1435" i="4"/>
  <c r="K1435" i="4" s="1"/>
  <c r="I1278" i="4"/>
  <c r="J1278" i="4" s="1"/>
  <c r="K1278" i="4" s="1"/>
  <c r="J1834" i="4"/>
  <c r="K1834" i="4" s="1"/>
  <c r="J1802" i="4"/>
  <c r="K1802" i="4" s="1"/>
  <c r="J1803" i="4"/>
  <c r="K1803" i="4" s="1"/>
  <c r="H1817" i="4"/>
  <c r="I1812" i="4"/>
  <c r="J1812" i="4" s="1"/>
  <c r="K1812" i="4" s="1"/>
  <c r="H1773" i="4"/>
  <c r="J1654" i="4"/>
  <c r="K1654" i="4" s="1"/>
  <c r="I1833" i="4"/>
  <c r="J1833" i="4" s="1"/>
  <c r="K1833" i="4" s="1"/>
  <c r="I1770" i="4"/>
  <c r="J1770" i="4" s="1"/>
  <c r="K1770" i="4" s="1"/>
  <c r="H1779" i="4"/>
  <c r="I1807" i="4"/>
  <c r="J1807" i="4" s="1"/>
  <c r="K1807" i="4" s="1"/>
  <c r="J1779" i="4"/>
  <c r="K1779" i="4" s="1"/>
  <c r="H1837" i="4"/>
  <c r="I1816" i="4"/>
  <c r="J1816" i="4" s="1"/>
  <c r="K1816" i="4" s="1"/>
  <c r="H1825" i="4"/>
  <c r="H1807" i="4"/>
  <c r="J1688" i="4"/>
  <c r="K1688" i="4" s="1"/>
  <c r="I1766" i="4"/>
  <c r="J1766" i="4" s="1"/>
  <c r="K1766" i="4" s="1"/>
  <c r="H1816" i="4"/>
  <c r="J1697" i="4"/>
  <c r="K1697" i="4" s="1"/>
  <c r="I1788" i="4"/>
  <c r="J1788" i="4" s="1"/>
  <c r="K1788" i="4" s="1"/>
  <c r="H1751" i="4"/>
  <c r="J1632" i="4"/>
  <c r="K1632" i="4" s="1"/>
  <c r="H1731" i="4"/>
  <c r="H1697" i="4"/>
  <c r="H1799" i="4"/>
  <c r="I1720" i="4"/>
  <c r="J1720" i="4" s="1"/>
  <c r="K1720" i="4" s="1"/>
  <c r="I1683" i="4"/>
  <c r="J1683" i="4" s="1"/>
  <c r="K1683" i="4" s="1"/>
  <c r="I1781" i="4"/>
  <c r="J1781" i="4" s="1"/>
  <c r="K1781" i="4" s="1"/>
  <c r="H1756" i="4"/>
  <c r="H1714" i="4"/>
  <c r="H1763" i="4"/>
  <c r="H1778" i="4"/>
  <c r="I1745" i="4"/>
  <c r="J1745" i="4" s="1"/>
  <c r="K1745" i="4" s="1"/>
  <c r="H1804" i="4"/>
  <c r="H1759" i="4"/>
  <c r="J1640" i="4"/>
  <c r="K1640" i="4" s="1"/>
  <c r="H1745" i="4"/>
  <c r="H1729" i="4"/>
  <c r="H1678" i="4"/>
  <c r="J1559" i="4"/>
  <c r="K1559" i="4" s="1"/>
  <c r="I1722" i="4"/>
  <c r="J1722" i="4" s="1"/>
  <c r="K1722" i="4" s="1"/>
  <c r="H1620" i="4"/>
  <c r="H1792" i="4"/>
  <c r="I1661" i="4"/>
  <c r="J1661" i="4" s="1"/>
  <c r="K1661" i="4" s="1"/>
  <c r="I1585" i="4"/>
  <c r="J1585" i="4" s="1"/>
  <c r="K1585" i="4" s="1"/>
  <c r="H1752" i="4"/>
  <c r="H1716" i="4"/>
  <c r="H1626" i="4"/>
  <c r="H1698" i="4"/>
  <c r="J1579" i="4"/>
  <c r="K1579" i="4" s="1"/>
  <c r="I1651" i="4"/>
  <c r="J1651" i="4" s="1"/>
  <c r="K1651" i="4" s="1"/>
  <c r="I1748" i="4"/>
  <c r="J1748" i="4" s="1"/>
  <c r="K1748" i="4" s="1"/>
  <c r="H1723" i="4"/>
  <c r="H1624" i="4"/>
  <c r="J1505" i="4"/>
  <c r="K1505" i="4" s="1"/>
  <c r="H1592" i="4"/>
  <c r="I1712" i="4"/>
  <c r="J1712" i="4" s="1"/>
  <c r="K1712" i="4" s="1"/>
  <c r="I1674" i="4"/>
  <c r="J1674" i="4" s="1"/>
  <c r="K1674" i="4" s="1"/>
  <c r="I1645" i="4"/>
  <c r="J1645" i="4" s="1"/>
  <c r="K1645" i="4" s="1"/>
  <c r="H1611" i="4"/>
  <c r="I1721" i="4"/>
  <c r="J1721" i="4" s="1"/>
  <c r="K1721" i="4" s="1"/>
  <c r="H1614" i="4"/>
  <c r="J1495" i="4"/>
  <c r="K1495" i="4" s="1"/>
  <c r="I1591" i="4"/>
  <c r="J1591" i="4" s="1"/>
  <c r="K1591" i="4" s="1"/>
  <c r="H1663" i="4"/>
  <c r="H1639" i="4"/>
  <c r="H1565" i="4"/>
  <c r="H1598" i="4"/>
  <c r="J1479" i="4"/>
  <c r="K1479" i="4" s="1"/>
  <c r="I1587" i="4"/>
  <c r="J1587" i="4" s="1"/>
  <c r="K1587" i="4" s="1"/>
  <c r="H1500" i="4"/>
  <c r="J1381" i="4"/>
  <c r="K1381" i="4" s="1"/>
  <c r="H1674" i="4"/>
  <c r="J1523" i="4"/>
  <c r="K1523" i="4" s="1"/>
  <c r="H1642" i="4"/>
  <c r="I1607" i="4"/>
  <c r="J1607" i="4" s="1"/>
  <c r="K1607" i="4" s="1"/>
  <c r="H1569" i="4"/>
  <c r="I1638" i="4"/>
  <c r="J1638" i="4" s="1"/>
  <c r="K1638" i="4" s="1"/>
  <c r="I1658" i="4"/>
  <c r="J1658" i="4" s="1"/>
  <c r="K1658" i="4" s="1"/>
  <c r="H1607" i="4"/>
  <c r="H1557" i="4"/>
  <c r="I1612" i="4"/>
  <c r="J1612" i="4" s="1"/>
  <c r="K1612" i="4" s="1"/>
  <c r="I1509" i="4"/>
  <c r="J1509" i="4" s="1"/>
  <c r="K1509" i="4" s="1"/>
  <c r="I1506" i="4"/>
  <c r="J1506" i="4" s="1"/>
  <c r="K1506" i="4" s="1"/>
  <c r="H1537" i="4"/>
  <c r="H1501" i="4"/>
  <c r="J1382" i="4"/>
  <c r="K1382" i="4" s="1"/>
  <c r="I1475" i="4"/>
  <c r="J1475" i="4" s="1"/>
  <c r="K1475" i="4" s="1"/>
  <c r="H1448" i="4"/>
  <c r="I1574" i="4"/>
  <c r="J1574" i="4" s="1"/>
  <c r="K1574" i="4" s="1"/>
  <c r="I1530" i="4"/>
  <c r="J1530" i="4" s="1"/>
  <c r="K1530" i="4" s="1"/>
  <c r="I1484" i="4"/>
  <c r="J1484" i="4" s="1"/>
  <c r="K1484" i="4" s="1"/>
  <c r="H1462" i="4"/>
  <c r="J1343" i="4"/>
  <c r="K1343" i="4" s="1"/>
  <c r="I1448" i="4"/>
  <c r="J1448" i="4" s="1"/>
  <c r="K1448" i="4" s="1"/>
  <c r="H1396" i="4"/>
  <c r="H1354" i="4"/>
  <c r="I1541" i="4"/>
  <c r="J1541" i="4" s="1"/>
  <c r="K1541" i="4" s="1"/>
  <c r="I1522" i="4"/>
  <c r="J1522" i="4" s="1"/>
  <c r="K1522" i="4" s="1"/>
  <c r="I1489" i="4"/>
  <c r="J1489" i="4" s="1"/>
  <c r="K1489" i="4" s="1"/>
  <c r="I1486" i="4"/>
  <c r="J1486" i="4" s="1"/>
  <c r="K1486" i="4" s="1"/>
  <c r="H1476" i="4"/>
  <c r="I1595" i="4"/>
  <c r="J1595" i="4" s="1"/>
  <c r="K1595" i="4" s="1"/>
  <c r="I1534" i="4"/>
  <c r="J1534" i="4" s="1"/>
  <c r="K1534" i="4" s="1"/>
  <c r="H1430" i="4"/>
  <c r="I1576" i="4"/>
  <c r="J1576" i="4" s="1"/>
  <c r="K1576" i="4" s="1"/>
  <c r="H1738" i="4"/>
  <c r="J1619" i="4"/>
  <c r="K1619" i="4" s="1"/>
  <c r="I1525" i="4"/>
  <c r="J1525" i="4" s="1"/>
  <c r="K1525" i="4" s="1"/>
  <c r="I1471" i="4"/>
  <c r="J1471" i="4" s="1"/>
  <c r="K1471" i="4" s="1"/>
  <c r="J1334" i="4"/>
  <c r="K1334" i="4" s="1"/>
  <c r="H1453" i="4"/>
  <c r="I1558" i="4"/>
  <c r="J1558" i="4" s="1"/>
  <c r="K1558" i="4" s="1"/>
  <c r="I1483" i="4"/>
  <c r="J1483" i="4" s="1"/>
  <c r="K1483" i="4" s="1"/>
  <c r="I1455" i="4"/>
  <c r="J1455" i="4" s="1"/>
  <c r="K1455" i="4" s="1"/>
  <c r="I1474" i="4"/>
  <c r="J1474" i="4" s="1"/>
  <c r="K1474" i="4" s="1"/>
  <c r="I1427" i="4"/>
  <c r="J1427" i="4" s="1"/>
  <c r="K1427" i="4" s="1"/>
  <c r="H1395" i="4"/>
  <c r="J1276" i="4"/>
  <c r="K1276" i="4" s="1"/>
  <c r="H1393" i="4"/>
  <c r="H1390" i="4"/>
  <c r="H1507" i="4"/>
  <c r="I1429" i="4"/>
  <c r="J1429" i="4" s="1"/>
  <c r="K1429" i="4" s="1"/>
  <c r="I1410" i="4"/>
  <c r="J1410" i="4" s="1"/>
  <c r="K1410" i="4" s="1"/>
  <c r="H1384" i="4"/>
  <c r="I1362" i="4"/>
  <c r="J1362" i="4" s="1"/>
  <c r="K1362" i="4" s="1"/>
  <c r="I1428" i="4"/>
  <c r="J1428" i="4" s="1"/>
  <c r="K1428" i="4" s="1"/>
  <c r="I1367" i="4"/>
  <c r="J1367" i="4" s="1"/>
  <c r="K1367" i="4" s="1"/>
  <c r="I1331" i="4"/>
  <c r="J1331" i="4" s="1"/>
  <c r="K1331" i="4" s="1"/>
  <c r="H1283" i="4"/>
  <c r="H1432" i="4"/>
  <c r="I1401" i="4"/>
  <c r="J1401" i="4" s="1"/>
  <c r="K1401" i="4" s="1"/>
  <c r="H1369" i="4"/>
  <c r="I1346" i="4"/>
  <c r="J1346" i="4" s="1"/>
  <c r="K1346" i="4" s="1"/>
  <c r="I1300" i="4"/>
  <c r="J1300" i="4" s="1"/>
  <c r="K1300" i="4" s="1"/>
  <c r="I1256" i="4"/>
  <c r="J1256" i="4" s="1"/>
  <c r="K1256" i="4" s="1"/>
  <c r="I1386" i="4"/>
  <c r="J1386" i="4" s="1"/>
  <c r="K1386" i="4" s="1"/>
  <c r="H1344" i="4"/>
  <c r="H1417" i="4"/>
  <c r="H1373" i="4"/>
  <c r="H1351" i="4"/>
  <c r="H1348" i="4"/>
  <c r="H1323" i="4"/>
  <c r="H1418" i="4"/>
  <c r="J1299" i="4"/>
  <c r="K1299" i="4" s="1"/>
  <c r="I1422" i="4"/>
  <c r="H1225" i="4"/>
  <c r="H1415" i="4"/>
  <c r="H1322" i="4"/>
  <c r="H1318" i="4"/>
  <c r="H1320" i="4"/>
  <c r="H1319" i="4"/>
  <c r="I1217" i="4"/>
  <c r="J1217" i="4" s="1"/>
  <c r="K1217" i="4" s="1"/>
  <c r="I1216" i="4"/>
  <c r="J1216" i="4" s="1"/>
  <c r="K1216" i="4" s="1"/>
  <c r="I1197" i="4"/>
  <c r="J1197" i="4" s="1"/>
  <c r="K1197" i="4" s="1"/>
  <c r="I1195" i="4"/>
  <c r="I1196" i="4"/>
  <c r="J1196" i="4" s="1"/>
  <c r="K1196" i="4" s="1"/>
  <c r="I1194" i="4"/>
  <c r="J1194" i="4" s="1"/>
  <c r="K1194" i="4" s="1"/>
  <c r="H1169" i="4"/>
  <c r="I1286" i="4"/>
  <c r="J1286" i="4" s="1"/>
  <c r="K1286" i="4" s="1"/>
  <c r="I1222" i="4"/>
  <c r="J1222" i="4" s="1"/>
  <c r="K1222" i="4" s="1"/>
  <c r="H1128" i="4"/>
  <c r="H1125" i="4"/>
  <c r="H1123" i="4"/>
  <c r="H1126" i="4"/>
  <c r="H1119" i="4"/>
  <c r="H1122" i="4"/>
  <c r="H1127" i="4"/>
  <c r="H1270" i="4"/>
  <c r="H1238" i="4"/>
  <c r="H1200" i="4"/>
  <c r="H1197" i="4"/>
  <c r="H1199" i="4"/>
  <c r="H1194" i="4"/>
  <c r="H1198" i="4"/>
  <c r="I1114" i="4"/>
  <c r="J1114" i="4" s="1"/>
  <c r="K1114" i="4" s="1"/>
  <c r="I1364" i="4"/>
  <c r="J1364" i="4" s="1"/>
  <c r="K1364" i="4" s="1"/>
  <c r="I1282" i="4"/>
  <c r="J1282" i="4" s="1"/>
  <c r="K1282" i="4" s="1"/>
  <c r="I1239" i="4"/>
  <c r="J1239" i="4" s="1"/>
  <c r="K1239" i="4" s="1"/>
  <c r="H1142" i="4"/>
  <c r="H1250" i="4"/>
  <c r="H1155" i="4"/>
  <c r="I1171" i="4"/>
  <c r="J1171" i="4" s="1"/>
  <c r="K1171" i="4" s="1"/>
  <c r="I1320" i="4"/>
  <c r="J1320" i="4" s="1"/>
  <c r="K1320" i="4" s="1"/>
  <c r="I1319" i="4"/>
  <c r="J1319" i="4" s="1"/>
  <c r="K1319" i="4" s="1"/>
  <c r="I1307" i="4"/>
  <c r="J1307" i="4" s="1"/>
  <c r="K1307" i="4" s="1"/>
  <c r="I1220" i="4"/>
  <c r="J1220" i="4" s="1"/>
  <c r="K1220" i="4" s="1"/>
  <c r="I1306" i="4"/>
  <c r="J1306" i="4" s="1"/>
  <c r="K1306" i="4" s="1"/>
  <c r="I1263" i="4"/>
  <c r="J1263" i="4" s="1"/>
  <c r="K1263" i="4" s="1"/>
  <c r="I1313" i="4"/>
  <c r="J1313" i="4" s="1"/>
  <c r="K1313" i="4" s="1"/>
  <c r="I1293" i="4"/>
  <c r="J1293" i="4" s="1"/>
  <c r="K1293" i="4" s="1"/>
  <c r="I1259" i="4"/>
  <c r="J1259" i="4" s="1"/>
  <c r="K1259" i="4" s="1"/>
  <c r="I1223" i="4"/>
  <c r="J1223" i="4" s="1"/>
  <c r="K1223" i="4" s="1"/>
  <c r="I1287" i="4"/>
  <c r="J1287" i="4" s="1"/>
  <c r="K1287" i="4" s="1"/>
  <c r="I1315" i="4"/>
  <c r="J1315" i="4" s="1"/>
  <c r="K1315" i="4" s="1"/>
  <c r="I1312" i="4"/>
  <c r="J1312" i="4" s="1"/>
  <c r="K1312" i="4" s="1"/>
  <c r="I1290" i="4"/>
  <c r="I1295" i="4"/>
  <c r="J1295" i="4" s="1"/>
  <c r="K1295" i="4" s="1"/>
  <c r="I1238" i="4"/>
  <c r="J1238" i="4" s="1"/>
  <c r="K1238" i="4" s="1"/>
  <c r="I1270" i="4"/>
  <c r="J1270" i="4" s="1"/>
  <c r="K1270" i="4" s="1"/>
  <c r="I1302" i="4"/>
  <c r="J1302" i="4" s="1"/>
  <c r="K1302" i="4" s="1"/>
  <c r="H1101" i="4"/>
  <c r="H1107" i="4"/>
  <c r="I1145" i="4"/>
  <c r="J1145" i="4" s="1"/>
  <c r="K1145" i="4" s="1"/>
  <c r="I1144" i="4"/>
  <c r="J1144" i="4" s="1"/>
  <c r="K1144" i="4" s="1"/>
  <c r="I1131" i="4"/>
  <c r="J1131" i="4" s="1"/>
  <c r="K1131" i="4" s="1"/>
  <c r="I1133" i="4"/>
  <c r="J1133" i="4" s="1"/>
  <c r="K1133" i="4" s="1"/>
  <c r="I1141" i="4"/>
  <c r="J1141" i="4" s="1"/>
  <c r="K1141" i="4" s="1"/>
  <c r="I1136" i="4"/>
  <c r="J1136" i="4" s="1"/>
  <c r="K1136" i="4" s="1"/>
  <c r="I1142" i="4"/>
  <c r="J1142" i="4" s="1"/>
  <c r="K1142" i="4" s="1"/>
  <c r="I1122" i="4"/>
  <c r="J1122" i="4" s="1"/>
  <c r="K1122" i="4" s="1"/>
  <c r="I1104" i="4"/>
  <c r="J1104" i="4" s="1"/>
  <c r="K1104" i="4" s="1"/>
  <c r="H1014" i="4"/>
  <c r="H924" i="4"/>
  <c r="H858" i="4"/>
  <c r="H856" i="4"/>
  <c r="H857" i="4"/>
  <c r="H828" i="4"/>
  <c r="H744" i="4"/>
  <c r="H1099" i="4"/>
  <c r="H956" i="4"/>
  <c r="H895" i="4"/>
  <c r="H1033" i="4"/>
  <c r="H902" i="4"/>
  <c r="H897" i="4"/>
  <c r="H901" i="4"/>
  <c r="H900" i="4"/>
  <c r="H915" i="4"/>
  <c r="J796" i="4"/>
  <c r="K796" i="4" s="1"/>
  <c r="H906" i="4"/>
  <c r="H910" i="4"/>
  <c r="H969" i="4"/>
  <c r="H795" i="4"/>
  <c r="H771" i="4"/>
  <c r="H738" i="4"/>
  <c r="H770" i="4"/>
  <c r="H855" i="4"/>
  <c r="H881" i="4"/>
  <c r="J762" i="4"/>
  <c r="K762" i="4" s="1"/>
  <c r="H876" i="4"/>
  <c r="H801" i="4"/>
  <c r="I705" i="4"/>
  <c r="J705" i="4" s="1"/>
  <c r="K705" i="4" s="1"/>
  <c r="I760" i="4"/>
  <c r="H519" i="4"/>
  <c r="H513" i="4"/>
  <c r="H512" i="4"/>
  <c r="H511" i="4"/>
  <c r="I430" i="4"/>
  <c r="J430" i="4" s="1"/>
  <c r="K430" i="4" s="1"/>
  <c r="I372" i="4"/>
  <c r="J372" i="4" s="1"/>
  <c r="K372" i="4" s="1"/>
  <c r="I308" i="4"/>
  <c r="H623" i="4"/>
  <c r="H508" i="4"/>
  <c r="I674" i="4"/>
  <c r="J674" i="4" s="1"/>
  <c r="K674" i="4" s="1"/>
  <c r="I458" i="4"/>
  <c r="I383" i="4"/>
  <c r="I267" i="4"/>
  <c r="J267" i="4" s="1"/>
  <c r="K267" i="4" s="1"/>
  <c r="H319" i="4"/>
  <c r="I463" i="4"/>
  <c r="H360" i="4"/>
  <c r="I329" i="4"/>
  <c r="J329" i="4" s="1"/>
  <c r="K329" i="4" s="1"/>
  <c r="I178" i="4"/>
  <c r="J178" i="4" s="1"/>
  <c r="K178" i="4" s="1"/>
  <c r="I391" i="4"/>
  <c r="H231" i="4"/>
  <c r="H415" i="4"/>
  <c r="I508" i="4"/>
  <c r="J508" i="4" s="1"/>
  <c r="K508" i="4" s="1"/>
  <c r="I239" i="4"/>
  <c r="J239" i="4" s="1"/>
  <c r="K239" i="4" s="1"/>
  <c r="I180" i="4"/>
  <c r="I151" i="4"/>
  <c r="H402" i="4"/>
  <c r="I382" i="4"/>
  <c r="J382" i="4" s="1"/>
  <c r="K382" i="4" s="1"/>
  <c r="H303" i="4"/>
  <c r="I337" i="4"/>
  <c r="J337" i="4" s="1"/>
  <c r="K337" i="4" s="1"/>
  <c r="H214" i="4"/>
  <c r="H351" i="4"/>
  <c r="I174" i="4"/>
  <c r="J174" i="4" s="1"/>
  <c r="K174" i="4" s="1"/>
  <c r="I192" i="4"/>
  <c r="J192" i="4" s="1"/>
  <c r="K192" i="4" s="1"/>
  <c r="H1532" i="4"/>
  <c r="I1481" i="4"/>
  <c r="J1481" i="4" s="1"/>
  <c r="K1481" i="4" s="1"/>
  <c r="H1673" i="4"/>
  <c r="I1383" i="4"/>
  <c r="J1383" i="4" s="1"/>
  <c r="K1383" i="4" s="1"/>
  <c r="H1400" i="4"/>
  <c r="H1409" i="4"/>
  <c r="J1290" i="4"/>
  <c r="K1290" i="4" s="1"/>
  <c r="I1284" i="4"/>
  <c r="I1244" i="4"/>
  <c r="J1244" i="4" s="1"/>
  <c r="K1244" i="4" s="1"/>
  <c r="H1581" i="4"/>
  <c r="J1462" i="4"/>
  <c r="K1462" i="4" s="1"/>
  <c r="I1554" i="4"/>
  <c r="J1554" i="4" s="1"/>
  <c r="K1554" i="4" s="1"/>
  <c r="H1347" i="4"/>
  <c r="I1314" i="4"/>
  <c r="J1314" i="4" s="1"/>
  <c r="K1314" i="4" s="1"/>
  <c r="H1187" i="4"/>
  <c r="I1291" i="4"/>
  <c r="J1291" i="4" s="1"/>
  <c r="K1291" i="4" s="1"/>
  <c r="I1227" i="4"/>
  <c r="J1227" i="4" s="1"/>
  <c r="K1227" i="4" s="1"/>
  <c r="H1205" i="4"/>
  <c r="H1156" i="4"/>
  <c r="I1309" i="4"/>
  <c r="J1309" i="4" s="1"/>
  <c r="K1309" i="4" s="1"/>
  <c r="I1376" i="4"/>
  <c r="J1376" i="4" s="1"/>
  <c r="K1376" i="4" s="1"/>
  <c r="I1209" i="4"/>
  <c r="J1209" i="4" s="1"/>
  <c r="K1209" i="4" s="1"/>
  <c r="H1184" i="4"/>
  <c r="J1065" i="4"/>
  <c r="K1065" i="4" s="1"/>
  <c r="I1189" i="4"/>
  <c r="J1189" i="4" s="1"/>
  <c r="K1189" i="4" s="1"/>
  <c r="I1188" i="4"/>
  <c r="J1188" i="4" s="1"/>
  <c r="K1188" i="4" s="1"/>
  <c r="I1173" i="4"/>
  <c r="J1173" i="4" s="1"/>
  <c r="K1173" i="4" s="1"/>
  <c r="I1172" i="4"/>
  <c r="J1172" i="4" s="1"/>
  <c r="K1172" i="4" s="1"/>
  <c r="H1335" i="4"/>
  <c r="I1297" i="4"/>
  <c r="J1297" i="4" s="1"/>
  <c r="K1297" i="4" s="1"/>
  <c r="I1265" i="4"/>
  <c r="J1265" i="4" s="1"/>
  <c r="K1265" i="4" s="1"/>
  <c r="I1233" i="4"/>
  <c r="J1233" i="4" s="1"/>
  <c r="K1233" i="4" s="1"/>
  <c r="H1134" i="4"/>
  <c r="I1160" i="4"/>
  <c r="J1160" i="4" s="1"/>
  <c r="K1160" i="4" s="1"/>
  <c r="H1106" i="4"/>
  <c r="I1059" i="4"/>
  <c r="J1059" i="4" s="1"/>
  <c r="K1059" i="4" s="1"/>
  <c r="H1019" i="4"/>
  <c r="I963" i="4"/>
  <c r="J963" i="4" s="1"/>
  <c r="K963" i="4" s="1"/>
  <c r="H1170" i="4"/>
  <c r="I1091" i="4"/>
  <c r="J1091" i="4" s="1"/>
  <c r="K1091" i="4" s="1"/>
  <c r="I1026" i="4"/>
  <c r="J1026" i="4" s="1"/>
  <c r="K1026" i="4" s="1"/>
  <c r="I1074" i="4"/>
  <c r="I1035" i="4"/>
  <c r="J1035" i="4" s="1"/>
  <c r="K1035" i="4" s="1"/>
  <c r="I1003" i="4"/>
  <c r="J1003" i="4" s="1"/>
  <c r="K1003" i="4" s="1"/>
  <c r="I1002" i="4"/>
  <c r="J1002" i="4" s="1"/>
  <c r="K1002" i="4" s="1"/>
  <c r="H963" i="4"/>
  <c r="H1162" i="4"/>
  <c r="I1032" i="4"/>
  <c r="J1032" i="4" s="1"/>
  <c r="K1032" i="4" s="1"/>
  <c r="I985" i="4"/>
  <c r="J985" i="4" s="1"/>
  <c r="K985" i="4" s="1"/>
  <c r="H1371" i="4"/>
  <c r="J1252" i="4"/>
  <c r="K1252" i="4" s="1"/>
  <c r="I1128" i="4"/>
  <c r="J1128" i="4" s="1"/>
  <c r="K1128" i="4" s="1"/>
  <c r="H1092" i="4"/>
  <c r="J973" i="4"/>
  <c r="K973" i="4" s="1"/>
  <c r="H1067" i="4"/>
  <c r="I1099" i="4"/>
  <c r="J1099" i="4" s="1"/>
  <c r="K1099" i="4" s="1"/>
  <c r="I1098" i="4"/>
  <c r="J1098" i="4" s="1"/>
  <c r="K1098" i="4" s="1"/>
  <c r="H1039" i="4"/>
  <c r="H1006" i="4"/>
  <c r="H1075" i="4"/>
  <c r="I1019" i="4"/>
  <c r="I965" i="4"/>
  <c r="I1175" i="4"/>
  <c r="J1175" i="4" s="1"/>
  <c r="K1175" i="4" s="1"/>
  <c r="I1001" i="4"/>
  <c r="I847" i="4"/>
  <c r="J847" i="4" s="1"/>
  <c r="K847" i="4" s="1"/>
  <c r="H998" i="4"/>
  <c r="H890" i="4"/>
  <c r="I816" i="4"/>
  <c r="J816" i="4" s="1"/>
  <c r="K816" i="4" s="1"/>
  <c r="I776" i="4"/>
  <c r="J776" i="4" s="1"/>
  <c r="K776" i="4" s="1"/>
  <c r="J1195" i="4"/>
  <c r="K1195" i="4" s="1"/>
  <c r="H1314" i="4"/>
  <c r="I974" i="4"/>
  <c r="J974" i="4" s="1"/>
  <c r="K974" i="4" s="1"/>
  <c r="I947" i="4"/>
  <c r="J947" i="4" s="1"/>
  <c r="K947" i="4" s="1"/>
  <c r="I855" i="4"/>
  <c r="I823" i="4"/>
  <c r="J823" i="4" s="1"/>
  <c r="K823" i="4" s="1"/>
  <c r="I807" i="4"/>
  <c r="J807" i="4" s="1"/>
  <c r="K807" i="4" s="1"/>
  <c r="H760" i="4"/>
  <c r="H997" i="4"/>
  <c r="H838" i="4"/>
  <c r="J719" i="4"/>
  <c r="K719" i="4" s="1"/>
  <c r="H1030" i="4"/>
  <c r="H961" i="4"/>
  <c r="H931" i="4"/>
  <c r="H842" i="4"/>
  <c r="I992" i="4"/>
  <c r="J992" i="4" s="1"/>
  <c r="K992" i="4" s="1"/>
  <c r="I961" i="4"/>
  <c r="H932" i="4"/>
  <c r="H913" i="4"/>
  <c r="H912" i="4"/>
  <c r="J794" i="4"/>
  <c r="K794" i="4" s="1"/>
  <c r="H781" i="4"/>
  <c r="H966" i="4"/>
  <c r="I938" i="4"/>
  <c r="J938" i="4" s="1"/>
  <c r="K938" i="4" s="1"/>
  <c r="H882" i="4"/>
  <c r="J763" i="4"/>
  <c r="K763" i="4" s="1"/>
  <c r="H812" i="4"/>
  <c r="J693" i="4"/>
  <c r="K693" i="4" s="1"/>
  <c r="H764" i="4"/>
  <c r="H732" i="4"/>
  <c r="I976" i="4"/>
  <c r="I939" i="4"/>
  <c r="J939" i="4" s="1"/>
  <c r="K939" i="4" s="1"/>
  <c r="I873" i="4"/>
  <c r="I856" i="4"/>
  <c r="I744" i="4"/>
  <c r="J744" i="4" s="1"/>
  <c r="K744" i="4" s="1"/>
  <c r="H849" i="4"/>
  <c r="I875" i="4"/>
  <c r="J875" i="4" s="1"/>
  <c r="K875" i="4" s="1"/>
  <c r="H811" i="4"/>
  <c r="H783" i="4"/>
  <c r="I735" i="4"/>
  <c r="J735" i="4" s="1"/>
  <c r="K735" i="4" s="1"/>
  <c r="H759" i="4"/>
  <c r="I715" i="4"/>
  <c r="H656" i="4"/>
  <c r="I842" i="4"/>
  <c r="J842" i="4" s="1"/>
  <c r="K842" i="4" s="1"/>
  <c r="I738" i="4"/>
  <c r="J738" i="4" s="1"/>
  <c r="K738" i="4" s="1"/>
  <c r="I634" i="4"/>
  <c r="I570" i="4"/>
  <c r="J570" i="4" s="1"/>
  <c r="K570" i="4" s="1"/>
  <c r="I506" i="4"/>
  <c r="J506" i="4" s="1"/>
  <c r="K506" i="4" s="1"/>
  <c r="I503" i="4"/>
  <c r="H782" i="4"/>
  <c r="I829" i="4"/>
  <c r="J829" i="4" s="1"/>
  <c r="K829" i="4" s="1"/>
  <c r="H810" i="4"/>
  <c r="H592" i="4"/>
  <c r="I741" i="4"/>
  <c r="J741" i="4" s="1"/>
  <c r="K741" i="4" s="1"/>
  <c r="H685" i="4"/>
  <c r="I663" i="4"/>
  <c r="J663" i="4" s="1"/>
  <c r="K663" i="4" s="1"/>
  <c r="H762" i="4"/>
  <c r="H709" i="4"/>
  <c r="H646" i="4"/>
  <c r="J527" i="4"/>
  <c r="K527" i="4" s="1"/>
  <c r="H614" i="4"/>
  <c r="H582" i="4"/>
  <c r="J463" i="4"/>
  <c r="K463" i="4" s="1"/>
  <c r="H550" i="4"/>
  <c r="J399" i="4"/>
  <c r="K399" i="4" s="1"/>
  <c r="H518" i="4"/>
  <c r="I731" i="4"/>
  <c r="J731" i="4" s="1"/>
  <c r="K731" i="4" s="1"/>
  <c r="H655" i="4"/>
  <c r="H604" i="4"/>
  <c r="I502" i="4"/>
  <c r="I734" i="4"/>
  <c r="J734" i="4" s="1"/>
  <c r="K734" i="4" s="1"/>
  <c r="I519" i="4"/>
  <c r="H549" i="4"/>
  <c r="I421" i="4"/>
  <c r="J421" i="4" s="1"/>
  <c r="K421" i="4" s="1"/>
  <c r="I357" i="4"/>
  <c r="J357" i="4" s="1"/>
  <c r="K357" i="4" s="1"/>
  <c r="I964" i="4"/>
  <c r="I630" i="4"/>
  <c r="I520" i="4"/>
  <c r="J520" i="4" s="1"/>
  <c r="K520" i="4" s="1"/>
  <c r="H499" i="4"/>
  <c r="I472" i="4"/>
  <c r="J472" i="4" s="1"/>
  <c r="K472" i="4" s="1"/>
  <c r="I651" i="4"/>
  <c r="J651" i="4" s="1"/>
  <c r="K651" i="4" s="1"/>
  <c r="I553" i="4"/>
  <c r="J553" i="4" s="1"/>
  <c r="K553" i="4" s="1"/>
  <c r="I474" i="4"/>
  <c r="J474" i="4" s="1"/>
  <c r="K474" i="4" s="1"/>
  <c r="I669" i="4"/>
  <c r="I583" i="4"/>
  <c r="J583" i="4" s="1"/>
  <c r="K583" i="4" s="1"/>
  <c r="H490" i="4"/>
  <c r="H451" i="4"/>
  <c r="I667" i="4"/>
  <c r="J667" i="4" s="1"/>
  <c r="K667" i="4" s="1"/>
  <c r="H625" i="4"/>
  <c r="I590" i="4"/>
  <c r="J590" i="4" s="1"/>
  <c r="K590" i="4" s="1"/>
  <c r="H538" i="4"/>
  <c r="H450" i="4"/>
  <c r="I598" i="4"/>
  <c r="I518" i="4"/>
  <c r="I483" i="4"/>
  <c r="J483" i="4" s="1"/>
  <c r="K483" i="4" s="1"/>
  <c r="I535" i="4"/>
  <c r="I418" i="4"/>
  <c r="J418" i="4" s="1"/>
  <c r="K418" i="4" s="1"/>
  <c r="I378" i="4"/>
  <c r="H358" i="4"/>
  <c r="H308" i="4"/>
  <c r="I265" i="4"/>
  <c r="J265" i="4" s="1"/>
  <c r="K265" i="4" s="1"/>
  <c r="I355" i="4"/>
  <c r="J355" i="4" s="1"/>
  <c r="K355" i="4" s="1"/>
  <c r="I293" i="4"/>
  <c r="I457" i="4"/>
  <c r="J457" i="4" s="1"/>
  <c r="K457" i="4" s="1"/>
  <c r="H400" i="4"/>
  <c r="H388" i="4"/>
  <c r="H318" i="4"/>
  <c r="H292" i="4"/>
  <c r="J173" i="4"/>
  <c r="K173" i="4" s="1"/>
  <c r="I264" i="4"/>
  <c r="J264" i="4" s="1"/>
  <c r="K264" i="4" s="1"/>
  <c r="I236" i="4"/>
  <c r="J236" i="4" s="1"/>
  <c r="K236" i="4" s="1"/>
  <c r="H468" i="4"/>
  <c r="H433" i="4"/>
  <c r="H324" i="4"/>
  <c r="H367" i="4"/>
  <c r="I769" i="4"/>
  <c r="J769" i="4" s="1"/>
  <c r="K769" i="4" s="1"/>
  <c r="H345" i="4"/>
  <c r="H251" i="4"/>
  <c r="J132" i="4"/>
  <c r="K132" i="4" s="1"/>
  <c r="H219" i="4"/>
  <c r="H187" i="4"/>
  <c r="H139" i="4"/>
  <c r="H627" i="4"/>
  <c r="I319" i="4"/>
  <c r="J319" i="4" s="1"/>
  <c r="K319" i="4" s="1"/>
  <c r="H250" i="4"/>
  <c r="J131" i="4"/>
  <c r="K131" i="4" s="1"/>
  <c r="I201" i="4"/>
  <c r="J201" i="4" s="1"/>
  <c r="K201" i="4" s="1"/>
  <c r="H162" i="4"/>
  <c r="H130" i="4"/>
  <c r="I420" i="4"/>
  <c r="J420" i="4" s="1"/>
  <c r="K420" i="4" s="1"/>
  <c r="I649" i="4"/>
  <c r="J649" i="4" s="1"/>
  <c r="K649" i="4" s="1"/>
  <c r="I475" i="4"/>
  <c r="J475" i="4" s="1"/>
  <c r="K475" i="4" s="1"/>
  <c r="I435" i="4"/>
  <c r="J435" i="4" s="1"/>
  <c r="K435" i="4" s="1"/>
  <c r="I452" i="4"/>
  <c r="J452" i="4" s="1"/>
  <c r="K452" i="4" s="1"/>
  <c r="I661" i="4"/>
  <c r="I521" i="4"/>
  <c r="J521" i="4" s="1"/>
  <c r="K521" i="4" s="1"/>
  <c r="I451" i="4"/>
  <c r="J451" i="4" s="1"/>
  <c r="K451" i="4" s="1"/>
  <c r="I436" i="4"/>
  <c r="J436" i="4" s="1"/>
  <c r="K436" i="4" s="1"/>
  <c r="I419" i="4"/>
  <c r="J419" i="4" s="1"/>
  <c r="K419" i="4" s="1"/>
  <c r="H363" i="4"/>
  <c r="I409" i="4"/>
  <c r="J409" i="4" s="1"/>
  <c r="K409" i="4" s="1"/>
  <c r="I219" i="4"/>
  <c r="J219" i="4" s="1"/>
  <c r="K219" i="4" s="1"/>
  <c r="I170" i="4"/>
  <c r="J170" i="4" s="1"/>
  <c r="K170" i="4" s="1"/>
  <c r="H142" i="4"/>
  <c r="I320" i="4"/>
  <c r="J320" i="4" s="1"/>
  <c r="K320" i="4" s="1"/>
  <c r="I263" i="4"/>
  <c r="J263" i="4" s="1"/>
  <c r="K263" i="4" s="1"/>
  <c r="H212" i="4"/>
  <c r="H143" i="4"/>
  <c r="H220" i="4"/>
  <c r="H173" i="4"/>
  <c r="H252" i="4"/>
  <c r="I224" i="4"/>
  <c r="J224" i="4" s="1"/>
  <c r="K224" i="4" s="1"/>
  <c r="H216" i="4"/>
  <c r="H153" i="4"/>
  <c r="I172" i="4"/>
  <c r="J172" i="4" s="1"/>
  <c r="K172" i="4" s="1"/>
  <c r="H248" i="4"/>
  <c r="H129" i="4"/>
  <c r="H215" i="4"/>
  <c r="H1167" i="4"/>
  <c r="I1231" i="4"/>
  <c r="J1231" i="4" s="1"/>
  <c r="K1231" i="4" s="1"/>
  <c r="I1149" i="4"/>
  <c r="J1149" i="4" s="1"/>
  <c r="K1149" i="4" s="1"/>
  <c r="I1148" i="4"/>
  <c r="J1148" i="4" s="1"/>
  <c r="K1148" i="4" s="1"/>
  <c r="H1133" i="4"/>
  <c r="H1159" i="4"/>
  <c r="H1018" i="4"/>
  <c r="J899" i="4"/>
  <c r="K899" i="4" s="1"/>
  <c r="I1170" i="4"/>
  <c r="J1170" i="4" s="1"/>
  <c r="K1170" i="4" s="1"/>
  <c r="I1085" i="4"/>
  <c r="J1085" i="4" s="1"/>
  <c r="K1085" i="4" s="1"/>
  <c r="I1067" i="4"/>
  <c r="I945" i="4"/>
  <c r="J945" i="4" s="1"/>
  <c r="K945" i="4" s="1"/>
  <c r="I929" i="4"/>
  <c r="J929" i="4" s="1"/>
  <c r="K929" i="4" s="1"/>
  <c r="I909" i="4"/>
  <c r="J909" i="4" s="1"/>
  <c r="K909" i="4" s="1"/>
  <c r="I1184" i="4"/>
  <c r="J1184" i="4" s="1"/>
  <c r="K1184" i="4" s="1"/>
  <c r="I1125" i="4"/>
  <c r="J1125" i="4" s="1"/>
  <c r="K1125" i="4" s="1"/>
  <c r="I1066" i="4"/>
  <c r="J1066" i="4" s="1"/>
  <c r="K1066" i="4" s="1"/>
  <c r="H1324" i="4"/>
  <c r="J1205" i="4"/>
  <c r="K1205" i="4" s="1"/>
  <c r="H1108" i="4"/>
  <c r="H1066" i="4"/>
  <c r="H1035" i="4"/>
  <c r="H1003" i="4"/>
  <c r="H971" i="4"/>
  <c r="H968" i="4"/>
  <c r="I1168" i="4"/>
  <c r="J1168" i="4" s="1"/>
  <c r="K1168" i="4" s="1"/>
  <c r="H1038" i="4"/>
  <c r="J885" i="4"/>
  <c r="K885" i="4" s="1"/>
  <c r="H1004" i="4"/>
  <c r="H1102" i="4"/>
  <c r="I1061" i="4"/>
  <c r="J1061" i="4" s="1"/>
  <c r="K1061" i="4" s="1"/>
  <c r="I1014" i="4"/>
  <c r="J1014" i="4" s="1"/>
  <c r="K1014" i="4" s="1"/>
  <c r="H965" i="4"/>
  <c r="I1053" i="4"/>
  <c r="J1053" i="4" s="1"/>
  <c r="K1053" i="4" s="1"/>
  <c r="H948" i="4"/>
  <c r="H926" i="4"/>
  <c r="H862" i="4"/>
  <c r="I808" i="4"/>
  <c r="J808" i="4" s="1"/>
  <c r="K808" i="4" s="1"/>
  <c r="H769" i="4"/>
  <c r="I1012" i="4"/>
  <c r="J1012" i="4" s="1"/>
  <c r="K1012" i="4" s="1"/>
  <c r="I966" i="4"/>
  <c r="J966" i="4" s="1"/>
  <c r="K966" i="4" s="1"/>
  <c r="H946" i="4"/>
  <c r="I902" i="4"/>
  <c r="J902" i="4" s="1"/>
  <c r="K902" i="4" s="1"/>
  <c r="I820" i="4"/>
  <c r="J820" i="4" s="1"/>
  <c r="K820" i="4" s="1"/>
  <c r="H800" i="4"/>
  <c r="H752" i="4"/>
  <c r="H1060" i="4"/>
  <c r="I1025" i="4"/>
  <c r="J1025" i="4" s="1"/>
  <c r="K1025" i="4" s="1"/>
  <c r="I991" i="4"/>
  <c r="J991" i="4" s="1"/>
  <c r="K991" i="4" s="1"/>
  <c r="H953" i="4"/>
  <c r="J834" i="4"/>
  <c r="K834" i="4" s="1"/>
  <c r="I827" i="4"/>
  <c r="J827" i="4" s="1"/>
  <c r="K827" i="4" s="1"/>
  <c r="I1101" i="4"/>
  <c r="J1101" i="4" s="1"/>
  <c r="K1101" i="4" s="1"/>
  <c r="I955" i="4"/>
  <c r="J955" i="4" s="1"/>
  <c r="K955" i="4" s="1"/>
  <c r="H874" i="4"/>
  <c r="J755" i="4"/>
  <c r="K755" i="4" s="1"/>
  <c r="H841" i="4"/>
  <c r="I956" i="4"/>
  <c r="J956" i="4" s="1"/>
  <c r="K956" i="4" s="1"/>
  <c r="H734" i="4"/>
  <c r="H773" i="4"/>
  <c r="I1057" i="4"/>
  <c r="I1021" i="4"/>
  <c r="J1021" i="4" s="1"/>
  <c r="K1021" i="4" s="1"/>
  <c r="I931" i="4"/>
  <c r="J931" i="4" s="1"/>
  <c r="K931" i="4" s="1"/>
  <c r="I871" i="4"/>
  <c r="J871" i="4" s="1"/>
  <c r="K871" i="4" s="1"/>
  <c r="I811" i="4"/>
  <c r="J811" i="4" s="1"/>
  <c r="K811" i="4" s="1"/>
  <c r="H788" i="4"/>
  <c r="J669" i="4"/>
  <c r="K669" i="4" s="1"/>
  <c r="I951" i="4"/>
  <c r="I932" i="4"/>
  <c r="J932" i="4" s="1"/>
  <c r="K932" i="4" s="1"/>
  <c r="H984" i="4"/>
  <c r="I862" i="4"/>
  <c r="J862" i="4" s="1"/>
  <c r="K862" i="4" s="1"/>
  <c r="I919" i="4"/>
  <c r="J919" i="4" s="1"/>
  <c r="K919" i="4" s="1"/>
  <c r="H786" i="4"/>
  <c r="I994" i="4"/>
  <c r="J994" i="4" s="1"/>
  <c r="K994" i="4" s="1"/>
  <c r="H886" i="4"/>
  <c r="I727" i="4"/>
  <c r="H871" i="4"/>
  <c r="H837" i="4"/>
  <c r="J718" i="4"/>
  <c r="K718" i="4" s="1"/>
  <c r="I810" i="4"/>
  <c r="J810" i="4" s="1"/>
  <c r="K810" i="4" s="1"/>
  <c r="I729" i="4"/>
  <c r="J729" i="4" s="1"/>
  <c r="K729" i="4" s="1"/>
  <c r="H706" i="4"/>
  <c r="I713" i="4"/>
  <c r="J713" i="4" s="1"/>
  <c r="K713" i="4" s="1"/>
  <c r="H690" i="4"/>
  <c r="I838" i="4"/>
  <c r="J838" i="4" s="1"/>
  <c r="K838" i="4" s="1"/>
  <c r="I783" i="4"/>
  <c r="J783" i="4" s="1"/>
  <c r="K783" i="4" s="1"/>
  <c r="H576" i="4"/>
  <c r="I626" i="4"/>
  <c r="J626" i="4" s="1"/>
  <c r="K626" i="4" s="1"/>
  <c r="I562" i="4"/>
  <c r="J562" i="4" s="1"/>
  <c r="K562" i="4" s="1"/>
  <c r="I498" i="4"/>
  <c r="J498" i="4" s="1"/>
  <c r="K498" i="4" s="1"/>
  <c r="H714" i="4"/>
  <c r="H674" i="4"/>
  <c r="I825" i="4"/>
  <c r="J825" i="4" s="1"/>
  <c r="K825" i="4" s="1"/>
  <c r="I709" i="4"/>
  <c r="J709" i="4" s="1"/>
  <c r="K709" i="4" s="1"/>
  <c r="H676" i="4"/>
  <c r="H640" i="4"/>
  <c r="H661" i="4"/>
  <c r="H836" i="4"/>
  <c r="I675" i="4"/>
  <c r="J675" i="4" s="1"/>
  <c r="K675" i="4" s="1"/>
  <c r="I841" i="4"/>
  <c r="J841" i="4" s="1"/>
  <c r="K841" i="4" s="1"/>
  <c r="H743" i="4"/>
  <c r="H742" i="4"/>
  <c r="H703" i="4"/>
  <c r="J584" i="4"/>
  <c r="K584" i="4" s="1"/>
  <c r="I668" i="4"/>
  <c r="J668" i="4" s="1"/>
  <c r="K668" i="4" s="1"/>
  <c r="I612" i="4"/>
  <c r="J612" i="4" s="1"/>
  <c r="K612" i="4" s="1"/>
  <c r="I627" i="4"/>
  <c r="J627" i="4" s="1"/>
  <c r="K627" i="4" s="1"/>
  <c r="I732" i="4"/>
  <c r="J732" i="4" s="1"/>
  <c r="K732" i="4" s="1"/>
  <c r="H612" i="4"/>
  <c r="I584" i="4"/>
  <c r="I492" i="4"/>
  <c r="J492" i="4" s="1"/>
  <c r="K492" i="4" s="1"/>
  <c r="I413" i="4"/>
  <c r="J413" i="4" s="1"/>
  <c r="K413" i="4" s="1"/>
  <c r="I349" i="4"/>
  <c r="J349" i="4" s="1"/>
  <c r="K349" i="4" s="1"/>
  <c r="I926" i="4"/>
  <c r="J926" i="4" s="1"/>
  <c r="K926" i="4" s="1"/>
  <c r="I666" i="4"/>
  <c r="H621" i="4"/>
  <c r="J502" i="4"/>
  <c r="K502" i="4" s="1"/>
  <c r="H602" i="4"/>
  <c r="I579" i="4"/>
  <c r="I557" i="4"/>
  <c r="J557" i="4" s="1"/>
  <c r="K557" i="4" s="1"/>
  <c r="I471" i="4"/>
  <c r="J471" i="4" s="1"/>
  <c r="K471" i="4" s="1"/>
  <c r="H687" i="4"/>
  <c r="J568" i="4"/>
  <c r="K568" i="4" s="1"/>
  <c r="I645" i="4"/>
  <c r="J645" i="4" s="1"/>
  <c r="K645" i="4" s="1"/>
  <c r="I665" i="4"/>
  <c r="J665" i="4" s="1"/>
  <c r="K665" i="4" s="1"/>
  <c r="I608" i="4"/>
  <c r="H525" i="4"/>
  <c r="H443" i="4"/>
  <c r="J324" i="4"/>
  <c r="K324" i="4" s="1"/>
  <c r="I662" i="4"/>
  <c r="J662" i="4" s="1"/>
  <c r="K662" i="4" s="1"/>
  <c r="H644" i="4"/>
  <c r="H581" i="4"/>
  <c r="H578" i="4"/>
  <c r="I496" i="4"/>
  <c r="J496" i="4" s="1"/>
  <c r="K496" i="4" s="1"/>
  <c r="H476" i="4"/>
  <c r="H442" i="4"/>
  <c r="H652" i="4"/>
  <c r="I624" i="4"/>
  <c r="J624" i="4" s="1"/>
  <c r="K624" i="4" s="1"/>
  <c r="H589" i="4"/>
  <c r="J470" i="4"/>
  <c r="K470" i="4" s="1"/>
  <c r="I516" i="4"/>
  <c r="J516" i="4" s="1"/>
  <c r="K516" i="4" s="1"/>
  <c r="I480" i="4"/>
  <c r="J480" i="4" s="1"/>
  <c r="K480" i="4" s="1"/>
  <c r="I286" i="4"/>
  <c r="J286" i="4" s="1"/>
  <c r="K286" i="4" s="1"/>
  <c r="H257" i="4"/>
  <c r="H438" i="4"/>
  <c r="H523" i="4"/>
  <c r="H412" i="4"/>
  <c r="J293" i="4"/>
  <c r="K293" i="4" s="1"/>
  <c r="H372" i="4"/>
  <c r="H332" i="4"/>
  <c r="J213" i="4"/>
  <c r="K213" i="4" s="1"/>
  <c r="I314" i="4"/>
  <c r="J314" i="4" s="1"/>
  <c r="K314" i="4" s="1"/>
  <c r="H282" i="4"/>
  <c r="J163" i="4"/>
  <c r="K163" i="4" s="1"/>
  <c r="I228" i="4"/>
  <c r="J228" i="4" s="1"/>
  <c r="K228" i="4" s="1"/>
  <c r="H321" i="4"/>
  <c r="I455" i="4"/>
  <c r="J455" i="4" s="1"/>
  <c r="K455" i="4" s="1"/>
  <c r="I432" i="4"/>
  <c r="J432" i="4" s="1"/>
  <c r="K432" i="4" s="1"/>
  <c r="I356" i="4"/>
  <c r="J356" i="4" s="1"/>
  <c r="K356" i="4" s="1"/>
  <c r="I714" i="4"/>
  <c r="J714" i="4" s="1"/>
  <c r="K714" i="4" s="1"/>
  <c r="H565" i="4"/>
  <c r="H401" i="4"/>
  <c r="H385" i="4"/>
  <c r="I368" i="4"/>
  <c r="J368" i="4" s="1"/>
  <c r="K368" i="4" s="1"/>
  <c r="I186" i="4"/>
  <c r="J186" i="4" s="1"/>
  <c r="K186" i="4" s="1"/>
  <c r="H131" i="4"/>
  <c r="I607" i="4"/>
  <c r="J607" i="4" s="1"/>
  <c r="K607" i="4" s="1"/>
  <c r="I274" i="4"/>
  <c r="J274" i="4" s="1"/>
  <c r="K274" i="4" s="1"/>
  <c r="I249" i="4"/>
  <c r="J249" i="4" s="1"/>
  <c r="K249" i="4" s="1"/>
  <c r="I193" i="4"/>
  <c r="J193" i="4" s="1"/>
  <c r="K193" i="4" s="1"/>
  <c r="I161" i="4"/>
  <c r="J161" i="4" s="1"/>
  <c r="K161" i="4" s="1"/>
  <c r="I129" i="4"/>
  <c r="J129" i="4" s="1"/>
  <c r="K129" i="4" s="1"/>
  <c r="H426" i="4"/>
  <c r="H410" i="4"/>
  <c r="H371" i="4"/>
  <c r="J252" i="4"/>
  <c r="K252" i="4" s="1"/>
  <c r="I363" i="4"/>
  <c r="J363" i="4" s="1"/>
  <c r="K363" i="4" s="1"/>
  <c r="H339" i="4"/>
  <c r="H307" i="4"/>
  <c r="I141" i="4"/>
  <c r="J141" i="4" s="1"/>
  <c r="K141" i="4" s="1"/>
  <c r="H233" i="4"/>
  <c r="I312" i="4"/>
  <c r="J312" i="4" s="1"/>
  <c r="K312" i="4" s="1"/>
  <c r="I246" i="4"/>
  <c r="J246" i="4" s="1"/>
  <c r="K246" i="4" s="1"/>
  <c r="H209" i="4"/>
  <c r="H135" i="4"/>
  <c r="H217" i="4"/>
  <c r="H165" i="4"/>
  <c r="I179" i="4"/>
  <c r="J179" i="4" s="1"/>
  <c r="K179" i="4" s="1"/>
  <c r="I284" i="4"/>
  <c r="H247" i="4"/>
  <c r="H202" i="4"/>
  <c r="H249" i="4"/>
  <c r="I214" i="4"/>
  <c r="J214" i="4" s="1"/>
  <c r="K214" i="4" s="1"/>
  <c r="I158" i="4"/>
  <c r="J158" i="4" s="1"/>
  <c r="K158" i="4" s="1"/>
  <c r="H226" i="4"/>
  <c r="H190" i="4"/>
  <c r="H213" i="4"/>
  <c r="H1166" i="4"/>
  <c r="H1141" i="4"/>
  <c r="J1022" i="4"/>
  <c r="K1022" i="4" s="1"/>
  <c r="I1289" i="4"/>
  <c r="J1289" i="4" s="1"/>
  <c r="K1289" i="4" s="1"/>
  <c r="I1257" i="4"/>
  <c r="J1257" i="4" s="1"/>
  <c r="K1257" i="4" s="1"/>
  <c r="I1225" i="4"/>
  <c r="J1225" i="4" s="1"/>
  <c r="K1225" i="4" s="1"/>
  <c r="I1127" i="4"/>
  <c r="J1127" i="4" s="1"/>
  <c r="K1127" i="4" s="1"/>
  <c r="H1207" i="4"/>
  <c r="J1088" i="4"/>
  <c r="K1088" i="4" s="1"/>
  <c r="I1159" i="4"/>
  <c r="J1159" i="4" s="1"/>
  <c r="K1159" i="4" s="1"/>
  <c r="I1089" i="4"/>
  <c r="J1089" i="4" s="1"/>
  <c r="K1089" i="4" s="1"/>
  <c r="I1058" i="4"/>
  <c r="I967" i="4"/>
  <c r="J967" i="4" s="1"/>
  <c r="K967" i="4" s="1"/>
  <c r="I1182" i="4"/>
  <c r="J1182" i="4" s="1"/>
  <c r="K1182" i="4" s="1"/>
  <c r="I1083" i="4"/>
  <c r="I1078" i="4"/>
  <c r="J1078" i="4" s="1"/>
  <c r="K1078" i="4" s="1"/>
  <c r="H995" i="4"/>
  <c r="H960" i="4"/>
  <c r="I905" i="4"/>
  <c r="J905" i="4" s="1"/>
  <c r="K905" i="4" s="1"/>
  <c r="I1081" i="4"/>
  <c r="J1081" i="4" s="1"/>
  <c r="K1081" i="4" s="1"/>
  <c r="I1017" i="4"/>
  <c r="J1017" i="4" s="1"/>
  <c r="K1017" i="4" s="1"/>
  <c r="H981" i="4"/>
  <c r="H1124" i="4"/>
  <c r="H1084" i="4"/>
  <c r="J965" i="4"/>
  <c r="K965" i="4" s="1"/>
  <c r="I1097" i="4"/>
  <c r="J1097" i="4" s="1"/>
  <c r="K1097" i="4" s="1"/>
  <c r="H1071" i="4"/>
  <c r="H1036" i="4"/>
  <c r="J917" i="4"/>
  <c r="K917" i="4" s="1"/>
  <c r="H1154" i="4"/>
  <c r="H1132" i="4"/>
  <c r="H1118" i="4"/>
  <c r="H1011" i="4"/>
  <c r="J892" i="4"/>
  <c r="K892" i="4" s="1"/>
  <c r="I1072" i="4"/>
  <c r="H1028" i="4"/>
  <c r="H893" i="4"/>
  <c r="I903" i="4"/>
  <c r="J903" i="4" s="1"/>
  <c r="K903" i="4" s="1"/>
  <c r="I833" i="4"/>
  <c r="J833" i="4" s="1"/>
  <c r="K833" i="4" s="1"/>
  <c r="H761" i="4"/>
  <c r="J642" i="4"/>
  <c r="K642" i="4" s="1"/>
  <c r="H1186" i="4"/>
  <c r="J1067" i="4"/>
  <c r="K1067" i="4" s="1"/>
  <c r="I1073" i="4"/>
  <c r="I850" i="4"/>
  <c r="J850" i="4" s="1"/>
  <c r="K850" i="4" s="1"/>
  <c r="I799" i="4"/>
  <c r="J799" i="4" s="1"/>
  <c r="K799" i="4" s="1"/>
  <c r="I1056" i="4"/>
  <c r="J1056" i="4" s="1"/>
  <c r="K1056" i="4" s="1"/>
  <c r="I989" i="4"/>
  <c r="J989" i="4" s="1"/>
  <c r="K989" i="4" s="1"/>
  <c r="H921" i="4"/>
  <c r="H870" i="4"/>
  <c r="I1080" i="4"/>
  <c r="J1080" i="4" s="1"/>
  <c r="K1080" i="4" s="1"/>
  <c r="I930" i="4"/>
  <c r="J930" i="4" s="1"/>
  <c r="K930" i="4" s="1"/>
  <c r="I1020" i="4"/>
  <c r="J1020" i="4" s="1"/>
  <c r="K1020" i="4" s="1"/>
  <c r="H983" i="4"/>
  <c r="H929" i="4"/>
  <c r="H911" i="4"/>
  <c r="H878" i="4"/>
  <c r="J759" i="4"/>
  <c r="K759" i="4" s="1"/>
  <c r="H765" i="4"/>
  <c r="J646" i="4"/>
  <c r="K646" i="4" s="1"/>
  <c r="I1146" i="4"/>
  <c r="J1146" i="4" s="1"/>
  <c r="K1146" i="4" s="1"/>
  <c r="H952" i="4"/>
  <c r="I868" i="4"/>
  <c r="J868" i="4" s="1"/>
  <c r="K868" i="4" s="1"/>
  <c r="I787" i="4"/>
  <c r="J787" i="4" s="1"/>
  <c r="K787" i="4" s="1"/>
  <c r="H756" i="4"/>
  <c r="J637" i="4"/>
  <c r="K637" i="4" s="1"/>
  <c r="H724" i="4"/>
  <c r="H723" i="4"/>
  <c r="H887" i="4"/>
  <c r="H1062" i="4"/>
  <c r="I798" i="4"/>
  <c r="I782" i="4"/>
  <c r="J782" i="4" s="1"/>
  <c r="K782" i="4" s="1"/>
  <c r="I1132" i="4"/>
  <c r="J1132" i="4" s="1"/>
  <c r="K1132" i="4" s="1"/>
  <c r="I866" i="4"/>
  <c r="J866" i="4" s="1"/>
  <c r="K866" i="4" s="1"/>
  <c r="H799" i="4"/>
  <c r="J680" i="4"/>
  <c r="K680" i="4" s="1"/>
  <c r="H754" i="4"/>
  <c r="I728" i="4"/>
  <c r="J728" i="4" s="1"/>
  <c r="K728" i="4" s="1"/>
  <c r="H751" i="4"/>
  <c r="I710" i="4"/>
  <c r="J710" i="4" s="1"/>
  <c r="K710" i="4" s="1"/>
  <c r="H696" i="4"/>
  <c r="I809" i="4"/>
  <c r="J809" i="4" s="1"/>
  <c r="K809" i="4" s="1"/>
  <c r="I785" i="4"/>
  <c r="J785" i="4" s="1"/>
  <c r="K785" i="4" s="1"/>
  <c r="H731" i="4"/>
  <c r="H710" i="4"/>
  <c r="I618" i="4"/>
  <c r="I554" i="4"/>
  <c r="I490" i="4"/>
  <c r="J490" i="4" s="1"/>
  <c r="K490" i="4" s="1"/>
  <c r="I746" i="4"/>
  <c r="J746" i="4" s="1"/>
  <c r="K746" i="4" s="1"/>
  <c r="I712" i="4"/>
  <c r="J712" i="4" s="1"/>
  <c r="K712" i="4" s="1"/>
  <c r="I824" i="4"/>
  <c r="J824" i="4" s="1"/>
  <c r="K824" i="4" s="1"/>
  <c r="I750" i="4"/>
  <c r="J750" i="4" s="1"/>
  <c r="K750" i="4" s="1"/>
  <c r="I706" i="4"/>
  <c r="J706" i="4" s="1"/>
  <c r="K706" i="4" s="1"/>
  <c r="H675" i="4"/>
  <c r="H632" i="4"/>
  <c r="I819" i="4"/>
  <c r="J819" i="4" s="1"/>
  <c r="K819" i="4" s="1"/>
  <c r="I711" i="4"/>
  <c r="I684" i="4"/>
  <c r="J684" i="4" s="1"/>
  <c r="K684" i="4" s="1"/>
  <c r="I777" i="4"/>
  <c r="J777" i="4" s="1"/>
  <c r="K777" i="4" s="1"/>
  <c r="H705" i="4"/>
  <c r="H638" i="4"/>
  <c r="J519" i="4"/>
  <c r="K519" i="4" s="1"/>
  <c r="H606" i="4"/>
  <c r="H574" i="4"/>
  <c r="H542" i="4"/>
  <c r="J423" i="4"/>
  <c r="K423" i="4" s="1"/>
  <c r="J391" i="4"/>
  <c r="K391" i="4" s="1"/>
  <c r="H510" i="4"/>
  <c r="I702" i="4"/>
  <c r="J702" i="4" s="1"/>
  <c r="K702" i="4" s="1"/>
  <c r="H684" i="4"/>
  <c r="I664" i="4"/>
  <c r="J664" i="4" s="1"/>
  <c r="K664" i="4" s="1"/>
  <c r="H650" i="4"/>
  <c r="I621" i="4"/>
  <c r="H599" i="4"/>
  <c r="H532" i="4"/>
  <c r="H515" i="4"/>
  <c r="H493" i="4"/>
  <c r="I635" i="4"/>
  <c r="J635" i="4" s="1"/>
  <c r="K635" i="4" s="1"/>
  <c r="I580" i="4"/>
  <c r="J580" i="4" s="1"/>
  <c r="K580" i="4" s="1"/>
  <c r="I485" i="4"/>
  <c r="J485" i="4" s="1"/>
  <c r="K485" i="4" s="1"/>
  <c r="I405" i="4"/>
  <c r="J405" i="4" s="1"/>
  <c r="K405" i="4" s="1"/>
  <c r="I341" i="4"/>
  <c r="I922" i="4"/>
  <c r="J922" i="4" s="1"/>
  <c r="K922" i="4" s="1"/>
  <c r="H498" i="4"/>
  <c r="I617" i="4"/>
  <c r="J617" i="4" s="1"/>
  <c r="K617" i="4" s="1"/>
  <c r="I543" i="4"/>
  <c r="J543" i="4" s="1"/>
  <c r="K543" i="4" s="1"/>
  <c r="H495" i="4"/>
  <c r="H658" i="4"/>
  <c r="H659" i="4"/>
  <c r="I547" i="4"/>
  <c r="J547" i="4" s="1"/>
  <c r="K547" i="4" s="1"/>
  <c r="H492" i="4"/>
  <c r="I552" i="4"/>
  <c r="J552" i="4" s="1"/>
  <c r="K552" i="4" s="1"/>
  <c r="H509" i="4"/>
  <c r="J390" i="4"/>
  <c r="K390" i="4" s="1"/>
  <c r="H504" i="4"/>
  <c r="I453" i="4"/>
  <c r="J453" i="4" s="1"/>
  <c r="K453" i="4" s="1"/>
  <c r="I394" i="4"/>
  <c r="J394" i="4" s="1"/>
  <c r="K394" i="4" s="1"/>
  <c r="I306" i="4"/>
  <c r="J306" i="4" s="1"/>
  <c r="K306" i="4" s="1"/>
  <c r="I682" i="4"/>
  <c r="J682" i="4" s="1"/>
  <c r="K682" i="4" s="1"/>
  <c r="H424" i="4"/>
  <c r="H384" i="4"/>
  <c r="H356" i="4"/>
  <c r="I220" i="4"/>
  <c r="J220" i="4" s="1"/>
  <c r="K220" i="4" s="1"/>
  <c r="I426" i="4"/>
  <c r="J426" i="4" s="1"/>
  <c r="K426" i="4" s="1"/>
  <c r="I345" i="4"/>
  <c r="J345" i="4" s="1"/>
  <c r="K345" i="4" s="1"/>
  <c r="I431" i="4"/>
  <c r="J431" i="4" s="1"/>
  <c r="K431" i="4" s="1"/>
  <c r="H320" i="4"/>
  <c r="I704" i="4"/>
  <c r="J704" i="4" s="1"/>
  <c r="K704" i="4" s="1"/>
  <c r="H454" i="4"/>
  <c r="J335" i="4"/>
  <c r="K335" i="4" s="1"/>
  <c r="I416" i="4"/>
  <c r="J416" i="4" s="1"/>
  <c r="K416" i="4" s="1"/>
  <c r="I384" i="4"/>
  <c r="J384" i="4" s="1"/>
  <c r="K384" i="4" s="1"/>
  <c r="I285" i="4"/>
  <c r="H243" i="4"/>
  <c r="H211" i="4"/>
  <c r="H179" i="4"/>
  <c r="H359" i="4"/>
  <c r="H597" i="4"/>
  <c r="J478" i="4"/>
  <c r="K478" i="4" s="1"/>
  <c r="H186" i="4"/>
  <c r="H185" i="4"/>
  <c r="H154" i="4"/>
  <c r="H591" i="4"/>
  <c r="I575" i="4"/>
  <c r="J575" i="4" s="1"/>
  <c r="K575" i="4" s="1"/>
  <c r="I574" i="4"/>
  <c r="I417" i="4"/>
  <c r="J417" i="4" s="1"/>
  <c r="K417" i="4" s="1"/>
  <c r="H315" i="4"/>
  <c r="I619" i="4"/>
  <c r="J619" i="4" s="1"/>
  <c r="K619" i="4" s="1"/>
  <c r="H379" i="4"/>
  <c r="H376" i="4"/>
  <c r="I371" i="4"/>
  <c r="J371" i="4" s="1"/>
  <c r="K371" i="4" s="1"/>
  <c r="H347" i="4"/>
  <c r="I339" i="4"/>
  <c r="J339" i="4" s="1"/>
  <c r="K339" i="4" s="1"/>
  <c r="I307" i="4"/>
  <c r="J307" i="4" s="1"/>
  <c r="K307" i="4" s="1"/>
  <c r="H242" i="4"/>
  <c r="H206" i="4"/>
  <c r="I138" i="4"/>
  <c r="J138" i="4" s="1"/>
  <c r="K138" i="4" s="1"/>
  <c r="H208" i="4"/>
  <c r="I245" i="4"/>
  <c r="H191" i="4"/>
  <c r="H368" i="4"/>
  <c r="I216" i="4"/>
  <c r="J216" i="4" s="1"/>
  <c r="K216" i="4" s="1"/>
  <c r="H157" i="4"/>
  <c r="I171" i="4"/>
  <c r="J171" i="4" s="1"/>
  <c r="K171" i="4" s="1"/>
  <c r="H283" i="4"/>
  <c r="H245" i="4"/>
  <c r="H200" i="4"/>
  <c r="I143" i="4"/>
  <c r="J143" i="4" s="1"/>
  <c r="K143" i="4" s="1"/>
  <c r="I247" i="4"/>
  <c r="J247" i="4" s="1"/>
  <c r="K247" i="4" s="1"/>
  <c r="H145" i="4"/>
  <c r="I156" i="4"/>
  <c r="J156" i="4" s="1"/>
  <c r="K156" i="4" s="1"/>
  <c r="H188" i="4"/>
  <c r="H168" i="4"/>
  <c r="I957" i="4"/>
  <c r="J957" i="4" s="1"/>
  <c r="K957" i="4" s="1"/>
  <c r="I941" i="4"/>
  <c r="J941" i="4" s="1"/>
  <c r="K941" i="4" s="1"/>
  <c r="I925" i="4"/>
  <c r="J925" i="4" s="1"/>
  <c r="K925" i="4" s="1"/>
  <c r="H1176" i="4"/>
  <c r="J1057" i="4"/>
  <c r="K1057" i="4" s="1"/>
  <c r="I1093" i="4"/>
  <c r="J1093" i="4" s="1"/>
  <c r="K1093" i="4" s="1"/>
  <c r="I1079" i="4"/>
  <c r="J1079" i="4" s="1"/>
  <c r="K1079" i="4" s="1"/>
  <c r="I1049" i="4"/>
  <c r="I975" i="4"/>
  <c r="J975" i="4" s="1"/>
  <c r="K975" i="4" s="1"/>
  <c r="H1083" i="4"/>
  <c r="J964" i="4"/>
  <c r="K964" i="4" s="1"/>
  <c r="I1155" i="4"/>
  <c r="J1155" i="4" s="1"/>
  <c r="K1155" i="4" s="1"/>
  <c r="H1095" i="4"/>
  <c r="J976" i="4"/>
  <c r="K976" i="4" s="1"/>
  <c r="H1070" i="4"/>
  <c r="J951" i="4"/>
  <c r="K951" i="4" s="1"/>
  <c r="H1069" i="4"/>
  <c r="H989" i="4"/>
  <c r="I1051" i="4"/>
  <c r="J1051" i="4" s="1"/>
  <c r="K1051" i="4" s="1"/>
  <c r="H1010" i="4"/>
  <c r="I1024" i="4"/>
  <c r="J1024" i="4" s="1"/>
  <c r="K1024" i="4" s="1"/>
  <c r="I993" i="4"/>
  <c r="J993" i="4" s="1"/>
  <c r="K993" i="4" s="1"/>
  <c r="H957" i="4"/>
  <c r="I879" i="4"/>
  <c r="J879" i="4" s="1"/>
  <c r="K879" i="4" s="1"/>
  <c r="I1048" i="4"/>
  <c r="J1048" i="4" s="1"/>
  <c r="K1048" i="4" s="1"/>
  <c r="H945" i="4"/>
  <c r="H944" i="4"/>
  <c r="I901" i="4"/>
  <c r="J901" i="4" s="1"/>
  <c r="K901" i="4" s="1"/>
  <c r="I878" i="4"/>
  <c r="J878" i="4" s="1"/>
  <c r="K878" i="4" s="1"/>
  <c r="H793" i="4"/>
  <c r="J634" i="4"/>
  <c r="K634" i="4" s="1"/>
  <c r="H753" i="4"/>
  <c r="I1186" i="4"/>
  <c r="J1186" i="4" s="1"/>
  <c r="K1186" i="4" s="1"/>
  <c r="H964" i="4"/>
  <c r="I869" i="4"/>
  <c r="J869" i="4" s="1"/>
  <c r="K869" i="4" s="1"/>
  <c r="H792" i="4"/>
  <c r="H736" i="4"/>
  <c r="H943" i="4"/>
  <c r="I859" i="4"/>
  <c r="J859" i="4" s="1"/>
  <c r="K859" i="4" s="1"/>
  <c r="I858" i="4"/>
  <c r="I1069" i="4"/>
  <c r="H954" i="4"/>
  <c r="I923" i="4"/>
  <c r="H891" i="4"/>
  <c r="I863" i="4"/>
  <c r="J863" i="4" s="1"/>
  <c r="K863" i="4" s="1"/>
  <c r="I831" i="4"/>
  <c r="J831" i="4" s="1"/>
  <c r="K831" i="4" s="1"/>
  <c r="H951" i="4"/>
  <c r="I924" i="4"/>
  <c r="H909" i="4"/>
  <c r="H877" i="4"/>
  <c r="J758" i="4"/>
  <c r="K758" i="4" s="1"/>
  <c r="H846" i="4"/>
  <c r="J727" i="4"/>
  <c r="K727" i="4" s="1"/>
  <c r="J694" i="4"/>
  <c r="K694" i="4" s="1"/>
  <c r="H813" i="4"/>
  <c r="J638" i="4"/>
  <c r="K638" i="4" s="1"/>
  <c r="H757" i="4"/>
  <c r="I900" i="4"/>
  <c r="J900" i="4" s="1"/>
  <c r="K900" i="4" s="1"/>
  <c r="H804" i="4"/>
  <c r="J685" i="4"/>
  <c r="K685" i="4" s="1"/>
  <c r="H903" i="4"/>
  <c r="H885" i="4"/>
  <c r="I853" i="4"/>
  <c r="J853" i="4" s="1"/>
  <c r="K853" i="4" s="1"/>
  <c r="I911" i="4"/>
  <c r="J911" i="4" s="1"/>
  <c r="K911" i="4" s="1"/>
  <c r="I908" i="4"/>
  <c r="I797" i="4"/>
  <c r="J797" i="4" s="1"/>
  <c r="K797" i="4" s="1"/>
  <c r="I781" i="4"/>
  <c r="J781" i="4" s="1"/>
  <c r="K781" i="4" s="1"/>
  <c r="I756" i="4"/>
  <c r="H993" i="4"/>
  <c r="H883" i="4"/>
  <c r="I916" i="4"/>
  <c r="J916" i="4" s="1"/>
  <c r="K916" i="4" s="1"/>
  <c r="H775" i="4"/>
  <c r="J656" i="4"/>
  <c r="K656" i="4" s="1"/>
  <c r="H702" i="4"/>
  <c r="H694" i="4"/>
  <c r="I730" i="4"/>
  <c r="J730" i="4" s="1"/>
  <c r="K730" i="4" s="1"/>
  <c r="H711" i="4"/>
  <c r="H665" i="4"/>
  <c r="I610" i="4"/>
  <c r="J610" i="4" s="1"/>
  <c r="K610" i="4" s="1"/>
  <c r="I546" i="4"/>
  <c r="J546" i="4" s="1"/>
  <c r="K546" i="4" s="1"/>
  <c r="H763" i="4"/>
  <c r="I736" i="4"/>
  <c r="J736" i="4" s="1"/>
  <c r="K736" i="4" s="1"/>
  <c r="H584" i="4"/>
  <c r="I585" i="4"/>
  <c r="J585" i="4" s="1"/>
  <c r="K585" i="4" s="1"/>
  <c r="I818" i="4"/>
  <c r="J818" i="4" s="1"/>
  <c r="K818" i="4" s="1"/>
  <c r="I748" i="4"/>
  <c r="I701" i="4"/>
  <c r="J701" i="4" s="1"/>
  <c r="K701" i="4" s="1"/>
  <c r="H624" i="4"/>
  <c r="I817" i="4"/>
  <c r="J817" i="4" s="1"/>
  <c r="K817" i="4" s="1"/>
  <c r="I733" i="4"/>
  <c r="J733" i="4" s="1"/>
  <c r="K733" i="4" s="1"/>
  <c r="H708" i="4"/>
  <c r="J589" i="4"/>
  <c r="K589" i="4" s="1"/>
  <c r="I814" i="4"/>
  <c r="J814" i="4" s="1"/>
  <c r="K814" i="4" s="1"/>
  <c r="H835" i="4"/>
  <c r="H735" i="4"/>
  <c r="J616" i="4"/>
  <c r="K616" i="4" s="1"/>
  <c r="I700" i="4"/>
  <c r="J700" i="4" s="1"/>
  <c r="K700" i="4" s="1"/>
  <c r="H683" i="4"/>
  <c r="I656" i="4"/>
  <c r="I695" i="4"/>
  <c r="J695" i="4" s="1"/>
  <c r="K695" i="4" s="1"/>
  <c r="I615" i="4"/>
  <c r="J615" i="4" s="1"/>
  <c r="K615" i="4" s="1"/>
  <c r="I593" i="4"/>
  <c r="J593" i="4" s="1"/>
  <c r="K593" i="4" s="1"/>
  <c r="I477" i="4"/>
  <c r="J477" i="4" s="1"/>
  <c r="K477" i="4" s="1"/>
  <c r="H720" i="4"/>
  <c r="H507" i="4"/>
  <c r="I482" i="4"/>
  <c r="J482" i="4" s="1"/>
  <c r="K482" i="4" s="1"/>
  <c r="I397" i="4"/>
  <c r="J397" i="4" s="1"/>
  <c r="K397" i="4" s="1"/>
  <c r="I333" i="4"/>
  <c r="J333" i="4" s="1"/>
  <c r="K333" i="4" s="1"/>
  <c r="H651" i="4"/>
  <c r="H601" i="4"/>
  <c r="I551" i="4"/>
  <c r="J551" i="4" s="1"/>
  <c r="K551" i="4" s="1"/>
  <c r="I497" i="4"/>
  <c r="J497" i="4" s="1"/>
  <c r="K497" i="4" s="1"/>
  <c r="I673" i="4"/>
  <c r="J673" i="4" s="1"/>
  <c r="K673" i="4" s="1"/>
  <c r="I542" i="4"/>
  <c r="J542" i="4" s="1"/>
  <c r="K542" i="4" s="1"/>
  <c r="I462" i="4"/>
  <c r="J462" i="4" s="1"/>
  <c r="K462" i="4" s="1"/>
  <c r="I653" i="4"/>
  <c r="J653" i="4" s="1"/>
  <c r="K653" i="4" s="1"/>
  <c r="H631" i="4"/>
  <c r="H639" i="4"/>
  <c r="I743" i="4"/>
  <c r="J743" i="4" s="1"/>
  <c r="K743" i="4" s="1"/>
  <c r="H619" i="4"/>
  <c r="H477" i="4"/>
  <c r="H473" i="4"/>
  <c r="I448" i="4"/>
  <c r="J448" i="4" s="1"/>
  <c r="K448" i="4" s="1"/>
  <c r="I370" i="4"/>
  <c r="J370" i="4" s="1"/>
  <c r="K370" i="4" s="1"/>
  <c r="I346" i="4"/>
  <c r="J346" i="4" s="1"/>
  <c r="K346" i="4" s="1"/>
  <c r="H331" i="4"/>
  <c r="I632" i="4"/>
  <c r="J632" i="4" s="1"/>
  <c r="K632" i="4" s="1"/>
  <c r="H466" i="4"/>
  <c r="H452" i="4"/>
  <c r="H396" i="4"/>
  <c r="I330" i="4"/>
  <c r="J330" i="4" s="1"/>
  <c r="K330" i="4" s="1"/>
  <c r="H312" i="4"/>
  <c r="I212" i="4"/>
  <c r="J212" i="4" s="1"/>
  <c r="K212" i="4" s="1"/>
  <c r="H447" i="4"/>
  <c r="I412" i="4"/>
  <c r="J412" i="4" s="1"/>
  <c r="K412" i="4" s="1"/>
  <c r="I697" i="4"/>
  <c r="J697" i="4" s="1"/>
  <c r="K697" i="4" s="1"/>
  <c r="H311" i="4"/>
  <c r="I415" i="4"/>
  <c r="J415" i="4" s="1"/>
  <c r="K415" i="4" s="1"/>
  <c r="H361" i="4"/>
  <c r="I343" i="4"/>
  <c r="J343" i="4" s="1"/>
  <c r="K343" i="4" s="1"/>
  <c r="I277" i="4"/>
  <c r="J277" i="4" s="1"/>
  <c r="K277" i="4" s="1"/>
  <c r="I210" i="4"/>
  <c r="J210" i="4" s="1"/>
  <c r="K210" i="4" s="1"/>
  <c r="H322" i="4"/>
  <c r="I511" i="4"/>
  <c r="J511" i="4" s="1"/>
  <c r="K511" i="4" s="1"/>
  <c r="H329" i="4"/>
  <c r="H301" i="4"/>
  <c r="I262" i="4"/>
  <c r="J262" i="4" s="1"/>
  <c r="K262" i="4" s="1"/>
  <c r="I241" i="4"/>
  <c r="J241" i="4" s="1"/>
  <c r="K241" i="4" s="1"/>
  <c r="I185" i="4"/>
  <c r="J185" i="4" s="1"/>
  <c r="K185" i="4" s="1"/>
  <c r="I153" i="4"/>
  <c r="I487" i="4"/>
  <c r="J487" i="4" s="1"/>
  <c r="K487" i="4" s="1"/>
  <c r="I393" i="4"/>
  <c r="J393" i="4" s="1"/>
  <c r="K393" i="4" s="1"/>
  <c r="I315" i="4"/>
  <c r="J315" i="4" s="1"/>
  <c r="K315" i="4" s="1"/>
  <c r="I556" i="4"/>
  <c r="J556" i="4" s="1"/>
  <c r="K556" i="4" s="1"/>
  <c r="H486" i="4"/>
  <c r="I414" i="4"/>
  <c r="H387" i="4"/>
  <c r="I379" i="4"/>
  <c r="J379" i="4" s="1"/>
  <c r="K379" i="4" s="1"/>
  <c r="I347" i="4"/>
  <c r="J347" i="4" s="1"/>
  <c r="K347" i="4" s="1"/>
  <c r="H306" i="4"/>
  <c r="I281" i="4"/>
  <c r="J281" i="4" s="1"/>
  <c r="K281" i="4" s="1"/>
  <c r="H240" i="4"/>
  <c r="H204" i="4"/>
  <c r="H158" i="4"/>
  <c r="H189" i="4"/>
  <c r="H183" i="4"/>
  <c r="H285" i="4"/>
  <c r="I184" i="4"/>
  <c r="J184" i="4" s="1"/>
  <c r="K184" i="4" s="1"/>
  <c r="H239" i="4"/>
  <c r="H194" i="4"/>
  <c r="H149" i="4"/>
  <c r="I198" i="4"/>
  <c r="J198" i="4" s="1"/>
  <c r="K198" i="4" s="1"/>
  <c r="I155" i="4"/>
  <c r="J155" i="4" s="1"/>
  <c r="K155" i="4" s="1"/>
  <c r="H246" i="4"/>
  <c r="I148" i="4"/>
  <c r="I222" i="4"/>
  <c r="J222" i="4" s="1"/>
  <c r="K222" i="4" s="1"/>
  <c r="H180" i="4"/>
  <c r="I1261" i="4"/>
  <c r="J1261" i="4" s="1"/>
  <c r="K1261" i="4" s="1"/>
  <c r="I1229" i="4"/>
  <c r="J1229" i="4" s="1"/>
  <c r="K1229" i="4" s="1"/>
  <c r="H1437" i="4"/>
  <c r="J1318" i="4"/>
  <c r="K1318" i="4" s="1"/>
  <c r="I1271" i="4"/>
  <c r="J1271" i="4" s="1"/>
  <c r="K1271" i="4" s="1"/>
  <c r="H1209" i="4"/>
  <c r="J1090" i="4"/>
  <c r="K1090" i="4" s="1"/>
  <c r="H1196" i="4"/>
  <c r="H1180" i="4"/>
  <c r="H1164" i="4"/>
  <c r="H1138" i="4"/>
  <c r="J1019" i="4"/>
  <c r="K1019" i="4" s="1"/>
  <c r="I1281" i="4"/>
  <c r="J1281" i="4" s="1"/>
  <c r="K1281" i="4" s="1"/>
  <c r="I1249" i="4"/>
  <c r="J1249" i="4" s="1"/>
  <c r="K1249" i="4" s="1"/>
  <c r="I1153" i="4"/>
  <c r="J1153" i="4" s="1"/>
  <c r="K1153" i="4" s="1"/>
  <c r="I1158" i="4"/>
  <c r="J1158" i="4" s="1"/>
  <c r="K1158" i="4" s="1"/>
  <c r="H1100" i="4"/>
  <c r="I1084" i="4"/>
  <c r="J1084" i="4" s="1"/>
  <c r="K1084" i="4" s="1"/>
  <c r="H1050" i="4"/>
  <c r="I1105" i="4"/>
  <c r="J1105" i="4" s="1"/>
  <c r="K1105" i="4" s="1"/>
  <c r="H1179" i="4"/>
  <c r="H1081" i="4"/>
  <c r="H1059" i="4"/>
  <c r="H1027" i="4"/>
  <c r="J908" i="4"/>
  <c r="K908" i="4" s="1"/>
  <c r="J873" i="4"/>
  <c r="K873" i="4" s="1"/>
  <c r="H992" i="4"/>
  <c r="H988" i="4"/>
  <c r="I1166" i="4"/>
  <c r="J1166" i="4" s="1"/>
  <c r="K1166" i="4" s="1"/>
  <c r="H1013" i="4"/>
  <c r="H1213" i="4"/>
  <c r="H1160" i="4"/>
  <c r="J1041" i="4"/>
  <c r="K1041" i="4" s="1"/>
  <c r="H1098" i="4"/>
  <c r="I1077" i="4"/>
  <c r="J1077" i="4" s="1"/>
  <c r="K1077" i="4" s="1"/>
  <c r="H1191" i="4"/>
  <c r="J1072" i="4"/>
  <c r="K1072" i="4" s="1"/>
  <c r="I1115" i="4"/>
  <c r="J1115" i="4" s="1"/>
  <c r="K1115" i="4" s="1"/>
  <c r="H1068" i="4"/>
  <c r="J949" i="4"/>
  <c r="K949" i="4" s="1"/>
  <c r="H1021" i="4"/>
  <c r="I983" i="4"/>
  <c r="J983" i="4" s="1"/>
  <c r="K983" i="4" s="1"/>
  <c r="H1150" i="4"/>
  <c r="J1031" i="4"/>
  <c r="K1031" i="4" s="1"/>
  <c r="H1131" i="4"/>
  <c r="H1043" i="4"/>
  <c r="J924" i="4"/>
  <c r="K924" i="4" s="1"/>
  <c r="I997" i="4"/>
  <c r="J997" i="4" s="1"/>
  <c r="K997" i="4" s="1"/>
  <c r="I1060" i="4"/>
  <c r="J1060" i="4" s="1"/>
  <c r="K1060" i="4" s="1"/>
  <c r="I952" i="4"/>
  <c r="J952" i="4" s="1"/>
  <c r="K952" i="4" s="1"/>
  <c r="H925" i="4"/>
  <c r="H826" i="4"/>
  <c r="I1037" i="4"/>
  <c r="J1037" i="4" s="1"/>
  <c r="K1037" i="4" s="1"/>
  <c r="I940" i="4"/>
  <c r="J940" i="4" s="1"/>
  <c r="K940" i="4" s="1"/>
  <c r="I898" i="4"/>
  <c r="J898" i="4" s="1"/>
  <c r="K898" i="4" s="1"/>
  <c r="I851" i="4"/>
  <c r="J851" i="4" s="1"/>
  <c r="K851" i="4" s="1"/>
  <c r="H830" i="4"/>
  <c r="J711" i="4"/>
  <c r="K711" i="4" s="1"/>
  <c r="H745" i="4"/>
  <c r="I1050" i="4"/>
  <c r="J1050" i="4" s="1"/>
  <c r="K1050" i="4" s="1"/>
  <c r="I996" i="4"/>
  <c r="J996" i="4" s="1"/>
  <c r="K996" i="4" s="1"/>
  <c r="I960" i="4"/>
  <c r="H894" i="4"/>
  <c r="I837" i="4"/>
  <c r="J837" i="4" s="1"/>
  <c r="K837" i="4" s="1"/>
  <c r="H1047" i="4"/>
  <c r="I942" i="4"/>
  <c r="J942" i="4" s="1"/>
  <c r="K942" i="4" s="1"/>
  <c r="I1004" i="4"/>
  <c r="J1004" i="4" s="1"/>
  <c r="K1004" i="4" s="1"/>
  <c r="I826" i="4"/>
  <c r="J826" i="4" s="1"/>
  <c r="K826" i="4" s="1"/>
  <c r="H1173" i="4"/>
  <c r="J1054" i="4"/>
  <c r="K1054" i="4" s="1"/>
  <c r="H1048" i="4"/>
  <c r="I1006" i="4"/>
  <c r="J1006" i="4" s="1"/>
  <c r="K1006" i="4" s="1"/>
  <c r="H980" i="4"/>
  <c r="I950" i="4"/>
  <c r="J950" i="4" s="1"/>
  <c r="K950" i="4" s="1"/>
  <c r="H919" i="4"/>
  <c r="J800" i="4"/>
  <c r="K800" i="4" s="1"/>
  <c r="H875" i="4"/>
  <c r="J756" i="4"/>
  <c r="K756" i="4" s="1"/>
  <c r="H845" i="4"/>
  <c r="J686" i="4"/>
  <c r="K686" i="4" s="1"/>
  <c r="H805" i="4"/>
  <c r="J630" i="4"/>
  <c r="K630" i="4" s="1"/>
  <c r="H749" i="4"/>
  <c r="I1117" i="4"/>
  <c r="J1117" i="4" s="1"/>
  <c r="K1117" i="4" s="1"/>
  <c r="I1045" i="4"/>
  <c r="J1045" i="4" s="1"/>
  <c r="K1045" i="4" s="1"/>
  <c r="I1005" i="4"/>
  <c r="J1005" i="4" s="1"/>
  <c r="K1005" i="4" s="1"/>
  <c r="H949" i="4"/>
  <c r="J830" i="4"/>
  <c r="K830" i="4" s="1"/>
  <c r="H920" i="4"/>
  <c r="H899" i="4"/>
  <c r="H850" i="4"/>
  <c r="I803" i="4"/>
  <c r="J803" i="4" s="1"/>
  <c r="K803" i="4" s="1"/>
  <c r="H780" i="4"/>
  <c r="J661" i="4"/>
  <c r="K661" i="4" s="1"/>
  <c r="H748" i="4"/>
  <c r="I876" i="4"/>
  <c r="J876" i="4" s="1"/>
  <c r="K876" i="4" s="1"/>
  <c r="H1147" i="4"/>
  <c r="J1028" i="4"/>
  <c r="K1028" i="4" s="1"/>
  <c r="I1036" i="4"/>
  <c r="J1036" i="4" s="1"/>
  <c r="K1036" i="4" s="1"/>
  <c r="I860" i="4"/>
  <c r="H879" i="4"/>
  <c r="J760" i="4"/>
  <c r="K760" i="4" s="1"/>
  <c r="H832" i="4"/>
  <c r="I755" i="4"/>
  <c r="I958" i="4"/>
  <c r="J958" i="4" s="1"/>
  <c r="K958" i="4" s="1"/>
  <c r="H1065" i="4"/>
  <c r="I864" i="4"/>
  <c r="J864" i="4" s="1"/>
  <c r="K864" i="4" s="1"/>
  <c r="I742" i="4"/>
  <c r="J742" i="4" s="1"/>
  <c r="K742" i="4" s="1"/>
  <c r="I722" i="4"/>
  <c r="J722" i="4" s="1"/>
  <c r="K722" i="4" s="1"/>
  <c r="I822" i="4"/>
  <c r="J822" i="4" s="1"/>
  <c r="K822" i="4" s="1"/>
  <c r="H717" i="4"/>
  <c r="J598" i="4"/>
  <c r="K598" i="4" s="1"/>
  <c r="H664" i="4"/>
  <c r="I804" i="4"/>
  <c r="J804" i="4" s="1"/>
  <c r="K804" i="4" s="1"/>
  <c r="I780" i="4"/>
  <c r="J780" i="4" s="1"/>
  <c r="K780" i="4" s="1"/>
  <c r="H721" i="4"/>
  <c r="H663" i="4"/>
  <c r="I602" i="4"/>
  <c r="J602" i="4" s="1"/>
  <c r="K602" i="4" s="1"/>
  <c r="I538" i="4"/>
  <c r="J538" i="4" s="1"/>
  <c r="K538" i="4" s="1"/>
  <c r="H1195" i="4"/>
  <c r="I737" i="4"/>
  <c r="J737" i="4" s="1"/>
  <c r="K737" i="4" s="1"/>
  <c r="I854" i="4"/>
  <c r="J854" i="4" s="1"/>
  <c r="K854" i="4" s="1"/>
  <c r="I747" i="4"/>
  <c r="J747" i="4" s="1"/>
  <c r="K747" i="4" s="1"/>
  <c r="H616" i="4"/>
  <c r="I802" i="4"/>
  <c r="J802" i="4" s="1"/>
  <c r="K802" i="4" s="1"/>
  <c r="J563" i="4"/>
  <c r="K563" i="4" s="1"/>
  <c r="H682" i="4"/>
  <c r="I813" i="4"/>
  <c r="J813" i="4" s="1"/>
  <c r="K813" i="4" s="1"/>
  <c r="I775" i="4"/>
  <c r="J775" i="4" s="1"/>
  <c r="K775" i="4" s="1"/>
  <c r="H746" i="4"/>
  <c r="J579" i="4"/>
  <c r="K579" i="4" s="1"/>
  <c r="H698" i="4"/>
  <c r="I670" i="4"/>
  <c r="J670" i="4" s="1"/>
  <c r="K670" i="4" s="1"/>
  <c r="H630" i="4"/>
  <c r="H598" i="4"/>
  <c r="H566" i="4"/>
  <c r="H534" i="4"/>
  <c r="J383" i="4"/>
  <c r="K383" i="4" s="1"/>
  <c r="H502" i="4"/>
  <c r="I821" i="4"/>
  <c r="J821" i="4" s="1"/>
  <c r="K821" i="4" s="1"/>
  <c r="I696" i="4"/>
  <c r="J696" i="4" s="1"/>
  <c r="K696" i="4" s="1"/>
  <c r="I652" i="4"/>
  <c r="J652" i="4" s="1"/>
  <c r="K652" i="4" s="1"/>
  <c r="I588" i="4"/>
  <c r="J588" i="4" s="1"/>
  <c r="K588" i="4" s="1"/>
  <c r="I614" i="4"/>
  <c r="H514" i="4"/>
  <c r="I623" i="4"/>
  <c r="J623" i="4" s="1"/>
  <c r="K623" i="4" s="1"/>
  <c r="I601" i="4"/>
  <c r="J601" i="4" s="1"/>
  <c r="K601" i="4" s="1"/>
  <c r="H579" i="4"/>
  <c r="H524" i="4"/>
  <c r="I445" i="4"/>
  <c r="J445" i="4" s="1"/>
  <c r="K445" i="4" s="1"/>
  <c r="I389" i="4"/>
  <c r="J389" i="4" s="1"/>
  <c r="K389" i="4" s="1"/>
  <c r="I325" i="4"/>
  <c r="J325" i="4" s="1"/>
  <c r="K325" i="4" s="1"/>
  <c r="I915" i="4"/>
  <c r="J915" i="4" s="1"/>
  <c r="K915" i="4" s="1"/>
  <c r="H620" i="4"/>
  <c r="I550" i="4"/>
  <c r="J550" i="4" s="1"/>
  <c r="K550" i="4" s="1"/>
  <c r="H505" i="4"/>
  <c r="I493" i="4"/>
  <c r="J493" i="4" s="1"/>
  <c r="K493" i="4" s="1"/>
  <c r="I806" i="4"/>
  <c r="J806" i="4" s="1"/>
  <c r="K806" i="4" s="1"/>
  <c r="H629" i="4"/>
  <c r="I587" i="4"/>
  <c r="J587" i="4" s="1"/>
  <c r="K587" i="4" s="1"/>
  <c r="I540" i="4"/>
  <c r="J540" i="4" s="1"/>
  <c r="K540" i="4" s="1"/>
  <c r="I753" i="4"/>
  <c r="J753" i="4" s="1"/>
  <c r="K753" i="4" s="1"/>
  <c r="I647" i="4"/>
  <c r="J647" i="4" s="1"/>
  <c r="K647" i="4" s="1"/>
  <c r="I625" i="4"/>
  <c r="J625" i="4" s="1"/>
  <c r="K625" i="4" s="1"/>
  <c r="H564" i="4"/>
  <c r="H500" i="4"/>
  <c r="I633" i="4"/>
  <c r="J633" i="4" s="1"/>
  <c r="K633" i="4" s="1"/>
  <c r="H580" i="4"/>
  <c r="I526" i="4"/>
  <c r="I486" i="4"/>
  <c r="J486" i="4" s="1"/>
  <c r="K486" i="4" s="1"/>
  <c r="H588" i="4"/>
  <c r="H471" i="4"/>
  <c r="H428" i="4"/>
  <c r="I410" i="4"/>
  <c r="J410" i="4" s="1"/>
  <c r="K410" i="4" s="1"/>
  <c r="I321" i="4"/>
  <c r="J321" i="4" s="1"/>
  <c r="K321" i="4" s="1"/>
  <c r="H304" i="4"/>
  <c r="I280" i="4"/>
  <c r="J280" i="4" s="1"/>
  <c r="K280" i="4" s="1"/>
  <c r="I331" i="4"/>
  <c r="J331" i="4" s="1"/>
  <c r="K331" i="4" s="1"/>
  <c r="I613" i="4"/>
  <c r="J613" i="4" s="1"/>
  <c r="K613" i="4" s="1"/>
  <c r="I495" i="4"/>
  <c r="J495" i="4" s="1"/>
  <c r="K495" i="4" s="1"/>
  <c r="I466" i="4"/>
  <c r="J466" i="4" s="1"/>
  <c r="K466" i="4" s="1"/>
  <c r="H420" i="4"/>
  <c r="J301" i="4"/>
  <c r="K301" i="4" s="1"/>
  <c r="I354" i="4"/>
  <c r="J354" i="4" s="1"/>
  <c r="K354" i="4" s="1"/>
  <c r="H340" i="4"/>
  <c r="H270" i="4"/>
  <c r="J151" i="4"/>
  <c r="K151" i="4" s="1"/>
  <c r="H254" i="4"/>
  <c r="J135" i="4"/>
  <c r="K135" i="4" s="1"/>
  <c r="I204" i="4"/>
  <c r="I531" i="4"/>
  <c r="J531" i="4" s="1"/>
  <c r="K531" i="4" s="1"/>
  <c r="H316" i="4"/>
  <c r="I332" i="4"/>
  <c r="J332" i="4" s="1"/>
  <c r="K332" i="4" s="1"/>
  <c r="I703" i="4"/>
  <c r="J703" i="4" s="1"/>
  <c r="K703" i="4" s="1"/>
  <c r="H337" i="4"/>
  <c r="I276" i="4"/>
  <c r="J276" i="4" s="1"/>
  <c r="K276" i="4" s="1"/>
  <c r="H235" i="4"/>
  <c r="H203" i="4"/>
  <c r="H171" i="4"/>
  <c r="H313" i="4"/>
  <c r="I582" i="4"/>
  <c r="J582" i="4" s="1"/>
  <c r="K582" i="4" s="1"/>
  <c r="H488" i="4"/>
  <c r="J180" i="4"/>
  <c r="K180" i="4" s="1"/>
  <c r="H299" i="4"/>
  <c r="I261" i="4"/>
  <c r="I233" i="4"/>
  <c r="J233" i="4" s="1"/>
  <c r="K233" i="4" s="1"/>
  <c r="H178" i="4"/>
  <c r="H146" i="4"/>
  <c r="I450" i="4"/>
  <c r="J450" i="4" s="1"/>
  <c r="K450" i="4" s="1"/>
  <c r="I481" i="4"/>
  <c r="J481" i="4" s="1"/>
  <c r="K481" i="4" s="1"/>
  <c r="J168" i="4"/>
  <c r="K168" i="4" s="1"/>
  <c r="H287" i="4"/>
  <c r="I536" i="4"/>
  <c r="J536" i="4" s="1"/>
  <c r="K536" i="4" s="1"/>
  <c r="I447" i="4"/>
  <c r="J447" i="4" s="1"/>
  <c r="K447" i="4" s="1"/>
  <c r="I422" i="4"/>
  <c r="J422" i="4" s="1"/>
  <c r="K422" i="4" s="1"/>
  <c r="H405" i="4"/>
  <c r="H395" i="4"/>
  <c r="I387" i="4"/>
  <c r="J387" i="4" s="1"/>
  <c r="K387" i="4" s="1"/>
  <c r="H370" i="4"/>
  <c r="I358" i="4"/>
  <c r="J358" i="4" s="1"/>
  <c r="K358" i="4" s="1"/>
  <c r="H346" i="4"/>
  <c r="H280" i="4"/>
  <c r="I388" i="4"/>
  <c r="J388" i="4" s="1"/>
  <c r="K388" i="4" s="1"/>
  <c r="I238" i="4"/>
  <c r="J238" i="4" s="1"/>
  <c r="K238" i="4" s="1"/>
  <c r="H201" i="4"/>
  <c r="I157" i="4"/>
  <c r="J157" i="4" s="1"/>
  <c r="K157" i="4" s="1"/>
  <c r="I160" i="4"/>
  <c r="J160" i="4" s="1"/>
  <c r="K160" i="4" s="1"/>
  <c r="H229" i="4"/>
  <c r="H175" i="4"/>
  <c r="I270" i="4"/>
  <c r="J270" i="4" s="1"/>
  <c r="K270" i="4" s="1"/>
  <c r="H237" i="4"/>
  <c r="H141" i="4"/>
  <c r="I152" i="4"/>
  <c r="J152" i="4" s="1"/>
  <c r="K152" i="4" s="1"/>
  <c r="H281" i="4"/>
  <c r="I231" i="4"/>
  <c r="J231" i="4" s="1"/>
  <c r="K231" i="4" s="1"/>
  <c r="I197" i="4"/>
  <c r="J197" i="4" s="1"/>
  <c r="K197" i="4" s="1"/>
  <c r="I139" i="4"/>
  <c r="J139" i="4" s="1"/>
  <c r="K139" i="4" s="1"/>
  <c r="H197" i="4"/>
  <c r="H137" i="4"/>
  <c r="I271" i="4"/>
  <c r="J271" i="4" s="1"/>
  <c r="K271" i="4" s="1"/>
  <c r="H169" i="4"/>
  <c r="H152" i="4"/>
  <c r="H234" i="4"/>
  <c r="H198" i="4"/>
  <c r="I150" i="4"/>
  <c r="J150" i="4" s="1"/>
  <c r="K150" i="4" s="1"/>
  <c r="I1193" i="4"/>
  <c r="J1193" i="4" s="1"/>
  <c r="K1193" i="4" s="1"/>
  <c r="I1274" i="4"/>
  <c r="J1274" i="4" s="1"/>
  <c r="K1274" i="4" s="1"/>
  <c r="I1242" i="4"/>
  <c r="J1242" i="4" s="1"/>
  <c r="K1242" i="4" s="1"/>
  <c r="H1145" i="4"/>
  <c r="H1116" i="4"/>
  <c r="I1082" i="4"/>
  <c r="J1082" i="4" s="1"/>
  <c r="K1082" i="4" s="1"/>
  <c r="I1027" i="4"/>
  <c r="J1027" i="4" s="1"/>
  <c r="K1027" i="4" s="1"/>
  <c r="H1192" i="4"/>
  <c r="J1073" i="4"/>
  <c r="K1073" i="4" s="1"/>
  <c r="I1123" i="4"/>
  <c r="J1123" i="4" s="1"/>
  <c r="K1123" i="4" s="1"/>
  <c r="I999" i="4"/>
  <c r="J999" i="4" s="1"/>
  <c r="K999" i="4" s="1"/>
  <c r="H1355" i="4"/>
  <c r="H1104" i="4"/>
  <c r="H977" i="4"/>
  <c r="J858" i="4"/>
  <c r="K858" i="4" s="1"/>
  <c r="I953" i="4"/>
  <c r="J953" i="4" s="1"/>
  <c r="K953" i="4" s="1"/>
  <c r="I937" i="4"/>
  <c r="J937" i="4" s="1"/>
  <c r="K937" i="4" s="1"/>
  <c r="I921" i="4"/>
  <c r="J921" i="4" s="1"/>
  <c r="K921" i="4" s="1"/>
  <c r="I1143" i="4"/>
  <c r="J1143" i="4" s="1"/>
  <c r="K1143" i="4" s="1"/>
  <c r="H1091" i="4"/>
  <c r="H1077" i="4"/>
  <c r="H1045" i="4"/>
  <c r="I1007" i="4"/>
  <c r="J1007" i="4" s="1"/>
  <c r="K1007" i="4" s="1"/>
  <c r="H1034" i="4"/>
  <c r="H1114" i="4"/>
  <c r="I1075" i="4"/>
  <c r="J1075" i="4" s="1"/>
  <c r="K1075" i="4" s="1"/>
  <c r="H1049" i="4"/>
  <c r="H1017" i="4"/>
  <c r="H985" i="4"/>
  <c r="I1191" i="4"/>
  <c r="J1191" i="4" s="1"/>
  <c r="K1191" i="4" s="1"/>
  <c r="H1080" i="4"/>
  <c r="J961" i="4"/>
  <c r="K961" i="4" s="1"/>
  <c r="I1015" i="4"/>
  <c r="J1015" i="4" s="1"/>
  <c r="K1015" i="4" s="1"/>
  <c r="H975" i="4"/>
  <c r="J856" i="4"/>
  <c r="K856" i="4" s="1"/>
  <c r="I1139" i="4"/>
  <c r="J1139" i="4" s="1"/>
  <c r="K1139" i="4" s="1"/>
  <c r="H1096" i="4"/>
  <c r="J977" i="4"/>
  <c r="K977" i="4" s="1"/>
  <c r="H1042" i="4"/>
  <c r="J923" i="4"/>
  <c r="K923" i="4" s="1"/>
  <c r="I987" i="4"/>
  <c r="J987" i="4" s="1"/>
  <c r="K987" i="4" s="1"/>
  <c r="H1015" i="4"/>
  <c r="J896" i="4"/>
  <c r="K896" i="4" s="1"/>
  <c r="I920" i="4"/>
  <c r="J920" i="4" s="1"/>
  <c r="K920" i="4" s="1"/>
  <c r="I1096" i="4"/>
  <c r="J1096" i="4" s="1"/>
  <c r="K1096" i="4" s="1"/>
  <c r="I972" i="4"/>
  <c r="J972" i="4" s="1"/>
  <c r="K972" i="4" s="1"/>
  <c r="I848" i="4"/>
  <c r="J848" i="4" s="1"/>
  <c r="K848" i="4" s="1"/>
  <c r="H785" i="4"/>
  <c r="J666" i="4"/>
  <c r="K666" i="4" s="1"/>
  <c r="H737" i="4"/>
  <c r="J618" i="4"/>
  <c r="K618" i="4" s="1"/>
  <c r="H1158" i="4"/>
  <c r="H1025" i="4"/>
  <c r="H933" i="4"/>
  <c r="H866" i="4"/>
  <c r="H784" i="4"/>
  <c r="H1152" i="4"/>
  <c r="I1013" i="4"/>
  <c r="J1013" i="4" s="1"/>
  <c r="K1013" i="4" s="1"/>
  <c r="I935" i="4"/>
  <c r="J935" i="4" s="1"/>
  <c r="K935" i="4" s="1"/>
  <c r="H898" i="4"/>
  <c r="J779" i="4"/>
  <c r="K779" i="4" s="1"/>
  <c r="I968" i="4"/>
  <c r="J968" i="4" s="1"/>
  <c r="K968" i="4" s="1"/>
  <c r="H922" i="4"/>
  <c r="I1154" i="4"/>
  <c r="J1154" i="4" s="1"/>
  <c r="K1154" i="4" s="1"/>
  <c r="I969" i="4"/>
  <c r="J969" i="4" s="1"/>
  <c r="K969" i="4" s="1"/>
  <c r="I943" i="4"/>
  <c r="J943" i="4" s="1"/>
  <c r="K943" i="4" s="1"/>
  <c r="H917" i="4"/>
  <c r="J798" i="4"/>
  <c r="K798" i="4" s="1"/>
  <c r="H907" i="4"/>
  <c r="I867" i="4"/>
  <c r="J867" i="4" s="1"/>
  <c r="K867" i="4" s="1"/>
  <c r="H843" i="4"/>
  <c r="H741" i="4"/>
  <c r="I944" i="4"/>
  <c r="J944" i="4" s="1"/>
  <c r="K944" i="4" s="1"/>
  <c r="I839" i="4"/>
  <c r="J839" i="4" s="1"/>
  <c r="K839" i="4" s="1"/>
  <c r="I872" i="4"/>
  <c r="J872" i="4" s="1"/>
  <c r="K872" i="4" s="1"/>
  <c r="I1147" i="4"/>
  <c r="J1147" i="4" s="1"/>
  <c r="K1147" i="4" s="1"/>
  <c r="H884" i="4"/>
  <c r="I1018" i="4"/>
  <c r="J1018" i="4" s="1"/>
  <c r="K1018" i="4" s="1"/>
  <c r="I874" i="4"/>
  <c r="J874" i="4" s="1"/>
  <c r="K874" i="4" s="1"/>
  <c r="H794" i="4"/>
  <c r="I774" i="4"/>
  <c r="J774" i="4" s="1"/>
  <c r="K774" i="4" s="1"/>
  <c r="H864" i="4"/>
  <c r="I832" i="4"/>
  <c r="J832" i="4" s="1"/>
  <c r="K832" i="4" s="1"/>
  <c r="I852" i="4"/>
  <c r="J852" i="4" s="1"/>
  <c r="K852" i="4" s="1"/>
  <c r="H791" i="4"/>
  <c r="I740" i="4"/>
  <c r="J740" i="4" s="1"/>
  <c r="K740" i="4" s="1"/>
  <c r="I717" i="4"/>
  <c r="J717" i="4" s="1"/>
  <c r="K717" i="4" s="1"/>
  <c r="H701" i="4"/>
  <c r="H693" i="4"/>
  <c r="J574" i="4"/>
  <c r="K574" i="4" s="1"/>
  <c r="H778" i="4"/>
  <c r="H657" i="4"/>
  <c r="I594" i="4"/>
  <c r="J594" i="4" s="1"/>
  <c r="K594" i="4" s="1"/>
  <c r="I530" i="4"/>
  <c r="J530" i="4" s="1"/>
  <c r="K530" i="4" s="1"/>
  <c r="H848" i="4"/>
  <c r="H755" i="4"/>
  <c r="I721" i="4"/>
  <c r="J721" i="4" s="1"/>
  <c r="K721" i="4" s="1"/>
  <c r="I698" i="4"/>
  <c r="J698" i="4" s="1"/>
  <c r="K698" i="4" s="1"/>
  <c r="H677" i="4"/>
  <c r="J558" i="4"/>
  <c r="K558" i="4" s="1"/>
  <c r="I849" i="4"/>
  <c r="J849" i="4" s="1"/>
  <c r="K849" i="4" s="1"/>
  <c r="I812" i="4"/>
  <c r="J812" i="4" s="1"/>
  <c r="K812" i="4" s="1"/>
  <c r="I788" i="4"/>
  <c r="J788" i="4" s="1"/>
  <c r="K788" i="4" s="1"/>
  <c r="H662" i="4"/>
  <c r="H608" i="4"/>
  <c r="I778" i="4"/>
  <c r="J778" i="4" s="1"/>
  <c r="K778" i="4" s="1"/>
  <c r="I707" i="4"/>
  <c r="J707" i="4" s="1"/>
  <c r="K707" i="4" s="1"/>
  <c r="I672" i="4"/>
  <c r="J672" i="4" s="1"/>
  <c r="K672" i="4" s="1"/>
  <c r="H867" i="4"/>
  <c r="J748" i="4"/>
  <c r="K748" i="4" s="1"/>
  <c r="I772" i="4"/>
  <c r="J772" i="4" s="1"/>
  <c r="K772" i="4" s="1"/>
  <c r="H727" i="4"/>
  <c r="J608" i="4"/>
  <c r="K608" i="4" s="1"/>
  <c r="I660" i="4"/>
  <c r="J660" i="4" s="1"/>
  <c r="K660" i="4" s="1"/>
  <c r="I801" i="4"/>
  <c r="J801" i="4" s="1"/>
  <c r="K801" i="4" s="1"/>
  <c r="I644" i="4"/>
  <c r="J644" i="4" s="1"/>
  <c r="K644" i="4" s="1"/>
  <c r="I680" i="4"/>
  <c r="H605" i="4"/>
  <c r="H586" i="4"/>
  <c r="I566" i="4"/>
  <c r="J566" i="4" s="1"/>
  <c r="K566" i="4" s="1"/>
  <c r="I523" i="4"/>
  <c r="J523" i="4" s="1"/>
  <c r="K523" i="4" s="1"/>
  <c r="I461" i="4"/>
  <c r="J461" i="4" s="1"/>
  <c r="K461" i="4" s="1"/>
  <c r="I648" i="4"/>
  <c r="I622" i="4"/>
  <c r="J622" i="4" s="1"/>
  <c r="K622" i="4" s="1"/>
  <c r="H577" i="4"/>
  <c r="J458" i="4"/>
  <c r="K458" i="4" s="1"/>
  <c r="I565" i="4"/>
  <c r="J565" i="4" s="1"/>
  <c r="K565" i="4" s="1"/>
  <c r="H506" i="4"/>
  <c r="I381" i="4"/>
  <c r="J381" i="4" s="1"/>
  <c r="K381" i="4" s="1"/>
  <c r="I317" i="4"/>
  <c r="J317" i="4" s="1"/>
  <c r="K317" i="4" s="1"/>
  <c r="H829" i="4"/>
  <c r="I643" i="4"/>
  <c r="J643" i="4" s="1"/>
  <c r="K643" i="4" s="1"/>
  <c r="I548" i="4"/>
  <c r="J548" i="4" s="1"/>
  <c r="K548" i="4" s="1"/>
  <c r="H503" i="4"/>
  <c r="I488" i="4"/>
  <c r="J488" i="4" s="1"/>
  <c r="K488" i="4" s="1"/>
  <c r="I752" i="4"/>
  <c r="J752" i="4" s="1"/>
  <c r="K752" i="4" s="1"/>
  <c r="H491" i="4"/>
  <c r="I726" i="4"/>
  <c r="J726" i="4" s="1"/>
  <c r="K726" i="4" s="1"/>
  <c r="I555" i="4"/>
  <c r="J555" i="4" s="1"/>
  <c r="K555" i="4" s="1"/>
  <c r="I545" i="4"/>
  <c r="J545" i="4" s="1"/>
  <c r="K545" i="4" s="1"/>
  <c r="I654" i="4"/>
  <c r="J654" i="4" s="1"/>
  <c r="K654" i="4" s="1"/>
  <c r="I603" i="4"/>
  <c r="J603" i="4" s="1"/>
  <c r="K603" i="4" s="1"/>
  <c r="I524" i="4"/>
  <c r="J524" i="4" s="1"/>
  <c r="K524" i="4" s="1"/>
  <c r="H465" i="4"/>
  <c r="I655" i="4"/>
  <c r="J655" i="4" s="1"/>
  <c r="K655" i="4" s="1"/>
  <c r="I611" i="4"/>
  <c r="J611" i="4" s="1"/>
  <c r="K611" i="4" s="1"/>
  <c r="H530" i="4"/>
  <c r="I489" i="4"/>
  <c r="J489" i="4" s="1"/>
  <c r="K489" i="4" s="1"/>
  <c r="I469" i="4"/>
  <c r="J469" i="4" s="1"/>
  <c r="K469" i="4" s="1"/>
  <c r="I681" i="4"/>
  <c r="J681" i="4" s="1"/>
  <c r="K681" i="4" s="1"/>
  <c r="H472" i="4"/>
  <c r="J353" i="4"/>
  <c r="K353" i="4" s="1"/>
  <c r="I386" i="4"/>
  <c r="J386" i="4" s="1"/>
  <c r="K386" i="4" s="1"/>
  <c r="H273" i="4"/>
  <c r="J204" i="4"/>
  <c r="K204" i="4" s="1"/>
  <c r="H323" i="4"/>
  <c r="H562" i="4"/>
  <c r="I460" i="4"/>
  <c r="J460" i="4" s="1"/>
  <c r="K460" i="4" s="1"/>
  <c r="H392" i="4"/>
  <c r="H380" i="4"/>
  <c r="J261" i="4"/>
  <c r="K261" i="4" s="1"/>
  <c r="H364" i="4"/>
  <c r="J245" i="4"/>
  <c r="K245" i="4" s="1"/>
  <c r="H326" i="4"/>
  <c r="H268" i="4"/>
  <c r="H253" i="4"/>
  <c r="J134" i="4"/>
  <c r="K134" i="4" s="1"/>
  <c r="I196" i="4"/>
  <c r="J196" i="4" s="1"/>
  <c r="K196" i="4" s="1"/>
  <c r="H407" i="4"/>
  <c r="H497" i="4"/>
  <c r="J378" i="4"/>
  <c r="K378" i="4" s="1"/>
  <c r="H496" i="4"/>
  <c r="H446" i="4"/>
  <c r="H399" i="4"/>
  <c r="H300" i="4"/>
  <c r="I606" i="4"/>
  <c r="J606" i="4" s="1"/>
  <c r="K606" i="4" s="1"/>
  <c r="H489" i="4"/>
  <c r="H425" i="4"/>
  <c r="H409" i="4"/>
  <c r="H393" i="4"/>
  <c r="H377" i="4"/>
  <c r="I360" i="4"/>
  <c r="J360" i="4" s="1"/>
  <c r="K360" i="4" s="1"/>
  <c r="I275" i="4"/>
  <c r="J275" i="4" s="1"/>
  <c r="K275" i="4" s="1"/>
  <c r="I202" i="4"/>
  <c r="J202" i="4" s="1"/>
  <c r="K202" i="4" s="1"/>
  <c r="H163" i="4"/>
  <c r="I425" i="4"/>
  <c r="J425" i="4" s="1"/>
  <c r="K425" i="4" s="1"/>
  <c r="H561" i="4"/>
  <c r="J442" i="4"/>
  <c r="K442" i="4" s="1"/>
  <c r="H560" i="4"/>
  <c r="H460" i="4"/>
  <c r="J341" i="4"/>
  <c r="K341" i="4" s="1"/>
  <c r="I328" i="4"/>
  <c r="J328" i="4" s="1"/>
  <c r="K328" i="4" s="1"/>
  <c r="I299" i="4"/>
  <c r="J299" i="4" s="1"/>
  <c r="K299" i="4" s="1"/>
  <c r="I260" i="4"/>
  <c r="J260" i="4" s="1"/>
  <c r="K260" i="4" s="1"/>
  <c r="I225" i="4"/>
  <c r="J225" i="4" s="1"/>
  <c r="K225" i="4" s="1"/>
  <c r="I177" i="4"/>
  <c r="J177" i="4" s="1"/>
  <c r="K177" i="4" s="1"/>
  <c r="I145" i="4"/>
  <c r="J145" i="4" s="1"/>
  <c r="K145" i="4" s="1"/>
  <c r="I340" i="4"/>
  <c r="J340" i="4" s="1"/>
  <c r="K340" i="4" s="1"/>
  <c r="H274" i="4"/>
  <c r="H150" i="4"/>
  <c r="I443" i="4"/>
  <c r="J443" i="4" s="1"/>
  <c r="K443" i="4" s="1"/>
  <c r="H403" i="4"/>
  <c r="J284" i="4"/>
  <c r="K284" i="4" s="1"/>
  <c r="I395" i="4"/>
  <c r="J395" i="4" s="1"/>
  <c r="K395" i="4" s="1"/>
  <c r="H378" i="4"/>
  <c r="I366" i="4"/>
  <c r="J366" i="4" s="1"/>
  <c r="K366" i="4" s="1"/>
  <c r="I377" i="4"/>
  <c r="J377" i="4" s="1"/>
  <c r="K377" i="4" s="1"/>
  <c r="I304" i="4"/>
  <c r="J304" i="4" s="1"/>
  <c r="K304" i="4" s="1"/>
  <c r="I237" i="4"/>
  <c r="J237" i="4" s="1"/>
  <c r="K237" i="4" s="1"/>
  <c r="I200" i="4"/>
  <c r="J200" i="4" s="1"/>
  <c r="K200" i="4" s="1"/>
  <c r="I154" i="4"/>
  <c r="J154" i="4" s="1"/>
  <c r="K154" i="4" s="1"/>
  <c r="I273" i="4"/>
  <c r="J273" i="4" s="1"/>
  <c r="K273" i="4" s="1"/>
  <c r="I227" i="4"/>
  <c r="J227" i="4" s="1"/>
  <c r="K227" i="4" s="1"/>
  <c r="H167" i="4"/>
  <c r="I147" i="4"/>
  <c r="J147" i="4" s="1"/>
  <c r="K147" i="4" s="1"/>
  <c r="I235" i="4"/>
  <c r="J235" i="4" s="1"/>
  <c r="K235" i="4" s="1"/>
  <c r="I190" i="4"/>
  <c r="J190" i="4" s="1"/>
  <c r="K190" i="4" s="1"/>
  <c r="H133" i="4"/>
  <c r="I144" i="4"/>
  <c r="J144" i="4" s="1"/>
  <c r="K144" i="4" s="1"/>
  <c r="I278" i="4"/>
  <c r="J278" i="4" s="1"/>
  <c r="K278" i="4" s="1"/>
  <c r="H230" i="4"/>
  <c r="I183" i="4"/>
  <c r="J183" i="4" s="1"/>
  <c r="K183" i="4" s="1"/>
  <c r="H277" i="4"/>
  <c r="I310" i="4"/>
  <c r="J310" i="4" s="1"/>
  <c r="K310" i="4" s="1"/>
  <c r="H241" i="4"/>
  <c r="I195" i="4"/>
  <c r="J195" i="4" s="1"/>
  <c r="K195" i="4" s="1"/>
  <c r="I459" i="4"/>
  <c r="J459" i="4" s="1"/>
  <c r="K459" i="4" s="1"/>
  <c r="H207" i="4"/>
  <c r="H144" i="4"/>
  <c r="H278" i="4"/>
  <c r="H232" i="4"/>
  <c r="H196" i="4"/>
  <c r="I142" i="4"/>
  <c r="J142" i="4" s="1"/>
  <c r="K142" i="4" s="1"/>
  <c r="H1518" i="4"/>
  <c r="J1399" i="4"/>
  <c r="K1399" i="4" s="1"/>
  <c r="H1431" i="4"/>
  <c r="H1331" i="4"/>
  <c r="H1403" i="4"/>
  <c r="J1284" i="4"/>
  <c r="K1284" i="4" s="1"/>
  <c r="I1219" i="4"/>
  <c r="J1219" i="4" s="1"/>
  <c r="K1219" i="4" s="1"/>
  <c r="H1203" i="4"/>
  <c r="H1541" i="4"/>
  <c r="J1422" i="4"/>
  <c r="K1422" i="4" s="1"/>
  <c r="I1243" i="4"/>
  <c r="J1243" i="4" s="1"/>
  <c r="K1243" i="4" s="1"/>
  <c r="I1210" i="4"/>
  <c r="J1210" i="4" s="1"/>
  <c r="K1210" i="4" s="1"/>
  <c r="H1188" i="4"/>
  <c r="J1069" i="4"/>
  <c r="K1069" i="4" s="1"/>
  <c r="I1165" i="4"/>
  <c r="J1165" i="4" s="1"/>
  <c r="K1165" i="4" s="1"/>
  <c r="I1164" i="4"/>
  <c r="J1164" i="4" s="1"/>
  <c r="K1164" i="4" s="1"/>
  <c r="I1285" i="4"/>
  <c r="J1285" i="4" s="1"/>
  <c r="K1285" i="4" s="1"/>
  <c r="I1253" i="4"/>
  <c r="J1253" i="4" s="1"/>
  <c r="K1253" i="4" s="1"/>
  <c r="I1221" i="4"/>
  <c r="J1221" i="4" s="1"/>
  <c r="K1221" i="4" s="1"/>
  <c r="H1408" i="4"/>
  <c r="I1192" i="4"/>
  <c r="J1192" i="4" s="1"/>
  <c r="K1192" i="4" s="1"/>
  <c r="H1168" i="4"/>
  <c r="J1049" i="4"/>
  <c r="K1049" i="4" s="1"/>
  <c r="I1255" i="4"/>
  <c r="J1255" i="4" s="1"/>
  <c r="K1255" i="4" s="1"/>
  <c r="H1208" i="4"/>
  <c r="H1193" i="4"/>
  <c r="J1074" i="4"/>
  <c r="K1074" i="4" s="1"/>
  <c r="H1177" i="4"/>
  <c r="J1058" i="4"/>
  <c r="K1058" i="4" s="1"/>
  <c r="H1161" i="4"/>
  <c r="I1305" i="4"/>
  <c r="J1305" i="4" s="1"/>
  <c r="K1305" i="4" s="1"/>
  <c r="I1273" i="4"/>
  <c r="J1273" i="4" s="1"/>
  <c r="K1273" i="4" s="1"/>
  <c r="I1241" i="4"/>
  <c r="J1241" i="4" s="1"/>
  <c r="K1241" i="4" s="1"/>
  <c r="H1144" i="4"/>
  <c r="J1354" i="4"/>
  <c r="K1354" i="4" s="1"/>
  <c r="H1473" i="4"/>
  <c r="H986" i="4"/>
  <c r="H1053" i="4"/>
  <c r="H1103" i="4"/>
  <c r="H991" i="4"/>
  <c r="H1178" i="4"/>
  <c r="I1134" i="4"/>
  <c r="J1134" i="4" s="1"/>
  <c r="K1134" i="4" s="1"/>
  <c r="H1120" i="4"/>
  <c r="J1001" i="4"/>
  <c r="K1001" i="4" s="1"/>
  <c r="H1078" i="4"/>
  <c r="H1056" i="4"/>
  <c r="H1024" i="4"/>
  <c r="I971" i="4"/>
  <c r="J971" i="4" s="1"/>
  <c r="K971" i="4" s="1"/>
  <c r="I970" i="4"/>
  <c r="J970" i="4" s="1"/>
  <c r="K970" i="4" s="1"/>
  <c r="H1212" i="4"/>
  <c r="H1163" i="4"/>
  <c r="I1138" i="4"/>
  <c r="J1138" i="4" s="1"/>
  <c r="K1138" i="4" s="1"/>
  <c r="I1109" i="4"/>
  <c r="J1109" i="4" s="1"/>
  <c r="K1109" i="4" s="1"/>
  <c r="I1039" i="4"/>
  <c r="J1039" i="4" s="1"/>
  <c r="K1039" i="4" s="1"/>
  <c r="I1000" i="4"/>
  <c r="J1000" i="4" s="1"/>
  <c r="K1000" i="4" s="1"/>
  <c r="J1083" i="4"/>
  <c r="K1083" i="4" s="1"/>
  <c r="H1202" i="4"/>
  <c r="H1097" i="4"/>
  <c r="I1070" i="4"/>
  <c r="J1070" i="4" s="1"/>
  <c r="K1070" i="4" s="1"/>
  <c r="I1043" i="4"/>
  <c r="J1043" i="4" s="1"/>
  <c r="K1043" i="4" s="1"/>
  <c r="I1011" i="4"/>
  <c r="J1011" i="4" s="1"/>
  <c r="K1011" i="4" s="1"/>
  <c r="I979" i="4"/>
  <c r="J979" i="4" s="1"/>
  <c r="K979" i="4" s="1"/>
  <c r="I978" i="4"/>
  <c r="J978" i="4" s="1"/>
  <c r="K978" i="4" s="1"/>
  <c r="I1190" i="4"/>
  <c r="J1190" i="4" s="1"/>
  <c r="K1190" i="4" s="1"/>
  <c r="I1113" i="4"/>
  <c r="J1113" i="4" s="1"/>
  <c r="K1113" i="4" s="1"/>
  <c r="H1079" i="4"/>
  <c r="J960" i="4"/>
  <c r="K960" i="4" s="1"/>
  <c r="I1047" i="4"/>
  <c r="J1047" i="4" s="1"/>
  <c r="K1047" i="4" s="1"/>
  <c r="I1046" i="4"/>
  <c r="J1046" i="4" s="1"/>
  <c r="K1046" i="4" s="1"/>
  <c r="I1010" i="4"/>
  <c r="J1010" i="4" s="1"/>
  <c r="K1010" i="4" s="1"/>
  <c r="H974" i="4"/>
  <c r="J855" i="4"/>
  <c r="K855" i="4" s="1"/>
  <c r="I1167" i="4"/>
  <c r="J1167" i="4" s="1"/>
  <c r="K1167" i="4" s="1"/>
  <c r="H1130" i="4"/>
  <c r="H1112" i="4"/>
  <c r="I1029" i="4"/>
  <c r="J1029" i="4" s="1"/>
  <c r="K1029" i="4" s="1"/>
  <c r="H979" i="4"/>
  <c r="J860" i="4"/>
  <c r="K860" i="4" s="1"/>
  <c r="I1052" i="4"/>
  <c r="J1052" i="4" s="1"/>
  <c r="K1052" i="4" s="1"/>
  <c r="I981" i="4"/>
  <c r="J981" i="4" s="1"/>
  <c r="K981" i="4" s="1"/>
  <c r="H947" i="4"/>
  <c r="I904" i="4"/>
  <c r="J904" i="4" s="1"/>
  <c r="K904" i="4" s="1"/>
  <c r="I959" i="4"/>
  <c r="J959" i="4" s="1"/>
  <c r="K959" i="4" s="1"/>
  <c r="I934" i="4"/>
  <c r="J934" i="4" s="1"/>
  <c r="K934" i="4" s="1"/>
  <c r="H750" i="4"/>
  <c r="I846" i="4"/>
  <c r="J846" i="4" s="1"/>
  <c r="K846" i="4" s="1"/>
  <c r="I784" i="4"/>
  <c r="J784" i="4" s="1"/>
  <c r="K784" i="4" s="1"/>
  <c r="H729" i="4"/>
  <c r="I988" i="4"/>
  <c r="J988" i="4" s="1"/>
  <c r="K988" i="4" s="1"/>
  <c r="H955" i="4"/>
  <c r="I928" i="4"/>
  <c r="J928" i="4" s="1"/>
  <c r="K928" i="4" s="1"/>
  <c r="H892" i="4"/>
  <c r="H865" i="4"/>
  <c r="H834" i="4"/>
  <c r="J715" i="4"/>
  <c r="K715" i="4" s="1"/>
  <c r="I815" i="4"/>
  <c r="J815" i="4" s="1"/>
  <c r="K815" i="4" s="1"/>
  <c r="H1044" i="4"/>
  <c r="I1009" i="4"/>
  <c r="J1009" i="4" s="1"/>
  <c r="K1009" i="4" s="1"/>
  <c r="H726" i="4"/>
  <c r="I962" i="4"/>
  <c r="J962" i="4" s="1"/>
  <c r="K962" i="4" s="1"/>
  <c r="H941" i="4"/>
  <c r="H888" i="4"/>
  <c r="I845" i="4"/>
  <c r="J845" i="4" s="1"/>
  <c r="K845" i="4" s="1"/>
  <c r="H824" i="4"/>
  <c r="H1093" i="4"/>
  <c r="I1040" i="4"/>
  <c r="J1040" i="4" s="1"/>
  <c r="K1040" i="4" s="1"/>
  <c r="H942" i="4"/>
  <c r="H916" i="4"/>
  <c r="H905" i="4"/>
  <c r="I835" i="4"/>
  <c r="J835" i="4" s="1"/>
  <c r="K835" i="4" s="1"/>
  <c r="J678" i="4"/>
  <c r="K678" i="4" s="1"/>
  <c r="H797" i="4"/>
  <c r="H733" i="4"/>
  <c r="J614" i="4"/>
  <c r="K614" i="4" s="1"/>
  <c r="I914" i="4"/>
  <c r="J914" i="4" s="1"/>
  <c r="K914" i="4" s="1"/>
  <c r="I836" i="4"/>
  <c r="J836" i="4" s="1"/>
  <c r="K836" i="4" s="1"/>
  <c r="H796" i="4"/>
  <c r="J677" i="4"/>
  <c r="K677" i="4" s="1"/>
  <c r="H772" i="4"/>
  <c r="H740" i="4"/>
  <c r="J621" i="4"/>
  <c r="K621" i="4" s="1"/>
  <c r="I948" i="4"/>
  <c r="J948" i="4" s="1"/>
  <c r="K948" i="4" s="1"/>
  <c r="H896" i="4"/>
  <c r="I1103" i="4"/>
  <c r="J1103" i="4" s="1"/>
  <c r="K1103" i="4" s="1"/>
  <c r="I982" i="4"/>
  <c r="J982" i="4" s="1"/>
  <c r="K982" i="4" s="1"/>
  <c r="H889" i="4"/>
  <c r="I870" i="4"/>
  <c r="J870" i="4" s="1"/>
  <c r="K870" i="4" s="1"/>
  <c r="H823" i="4"/>
  <c r="I773" i="4"/>
  <c r="J773" i="4" s="1"/>
  <c r="K773" i="4" s="1"/>
  <c r="I751" i="4"/>
  <c r="J751" i="4" s="1"/>
  <c r="K751" i="4" s="1"/>
  <c r="I912" i="4"/>
  <c r="J912" i="4" s="1"/>
  <c r="K912" i="4" s="1"/>
  <c r="H807" i="4"/>
  <c r="J688" i="4"/>
  <c r="K688" i="4" s="1"/>
  <c r="H959" i="4"/>
  <c r="I844" i="4"/>
  <c r="J844" i="4" s="1"/>
  <c r="K844" i="4" s="1"/>
  <c r="H767" i="4"/>
  <c r="J648" i="4"/>
  <c r="K648" i="4" s="1"/>
  <c r="I739" i="4"/>
  <c r="J739" i="4" s="1"/>
  <c r="K739" i="4" s="1"/>
  <c r="I716" i="4"/>
  <c r="J716" i="4" s="1"/>
  <c r="K716" i="4" s="1"/>
  <c r="I786" i="4"/>
  <c r="J786" i="4" s="1"/>
  <c r="K786" i="4" s="1"/>
  <c r="H716" i="4"/>
  <c r="H660" i="4"/>
  <c r="H802" i="4"/>
  <c r="H704" i="4"/>
  <c r="H673" i="4"/>
  <c r="J554" i="4"/>
  <c r="K554" i="4" s="1"/>
  <c r="I650" i="4"/>
  <c r="J650" i="4" s="1"/>
  <c r="K650" i="4" s="1"/>
  <c r="I586" i="4"/>
  <c r="J586" i="4" s="1"/>
  <c r="K586" i="4" s="1"/>
  <c r="I522" i="4"/>
  <c r="J522" i="4" s="1"/>
  <c r="K522" i="4" s="1"/>
  <c r="I720" i="4"/>
  <c r="J720" i="4" s="1"/>
  <c r="K720" i="4" s="1"/>
  <c r="H809" i="4"/>
  <c r="I766" i="4"/>
  <c r="J766" i="4" s="1"/>
  <c r="K766" i="4" s="1"/>
  <c r="H697" i="4"/>
  <c r="H681" i="4"/>
  <c r="I771" i="4"/>
  <c r="J771" i="4" s="1"/>
  <c r="K771" i="4" s="1"/>
  <c r="I725" i="4"/>
  <c r="J725" i="4" s="1"/>
  <c r="K725" i="4" s="1"/>
  <c r="H686" i="4"/>
  <c r="H671" i="4"/>
  <c r="H803" i="4"/>
  <c r="I765" i="4"/>
  <c r="J765" i="4" s="1"/>
  <c r="K765" i="4" s="1"/>
  <c r="H695" i="4"/>
  <c r="J576" i="4"/>
  <c r="K576" i="4" s="1"/>
  <c r="H654" i="4"/>
  <c r="J535" i="4"/>
  <c r="K535" i="4" s="1"/>
  <c r="H622" i="4"/>
  <c r="J503" i="4"/>
  <c r="K503" i="4" s="1"/>
  <c r="H590" i="4"/>
  <c r="H558" i="4"/>
  <c r="J439" i="4"/>
  <c r="K439" i="4" s="1"/>
  <c r="J407" i="4"/>
  <c r="K407" i="4" s="1"/>
  <c r="H526" i="4"/>
  <c r="H494" i="4"/>
  <c r="H713" i="4"/>
  <c r="I564" i="4"/>
  <c r="J564" i="4" s="1"/>
  <c r="K564" i="4" s="1"/>
  <c r="H521" i="4"/>
  <c r="H520" i="4"/>
  <c r="J402" i="4"/>
  <c r="K402" i="4" s="1"/>
  <c r="H613" i="4"/>
  <c r="J494" i="4"/>
  <c r="K494" i="4" s="1"/>
  <c r="H594" i="4"/>
  <c r="H575" i="4"/>
  <c r="I559" i="4"/>
  <c r="J559" i="4" s="1"/>
  <c r="K559" i="4" s="1"/>
  <c r="I515" i="4"/>
  <c r="J515" i="4" s="1"/>
  <c r="K515" i="4" s="1"/>
  <c r="I437" i="4"/>
  <c r="J437" i="4" s="1"/>
  <c r="K437" i="4" s="1"/>
  <c r="I373" i="4"/>
  <c r="J373" i="4" s="1"/>
  <c r="K373" i="4" s="1"/>
  <c r="I309" i="4"/>
  <c r="J309" i="4" s="1"/>
  <c r="K309" i="4" s="1"/>
  <c r="I828" i="4"/>
  <c r="J828" i="4" s="1"/>
  <c r="K828" i="4" s="1"/>
  <c r="H615" i="4"/>
  <c r="H587" i="4"/>
  <c r="H563" i="4"/>
  <c r="H541" i="4"/>
  <c r="I723" i="4"/>
  <c r="J723" i="4" s="1"/>
  <c r="K723" i="4" s="1"/>
  <c r="I658" i="4"/>
  <c r="J658" i="4" s="1"/>
  <c r="K658" i="4" s="1"/>
  <c r="H609" i="4"/>
  <c r="I724" i="4"/>
  <c r="J724" i="4" s="1"/>
  <c r="K724" i="4" s="1"/>
  <c r="H637" i="4"/>
  <c r="J518" i="4"/>
  <c r="K518" i="4" s="1"/>
  <c r="H618" i="4"/>
  <c r="I595" i="4"/>
  <c r="J595" i="4" s="1"/>
  <c r="K595" i="4" s="1"/>
  <c r="I541" i="4"/>
  <c r="J541" i="4" s="1"/>
  <c r="K541" i="4" s="1"/>
  <c r="I491" i="4"/>
  <c r="J491" i="4" s="1"/>
  <c r="K491" i="4" s="1"/>
  <c r="I465" i="4"/>
  <c r="J465" i="4" s="1"/>
  <c r="K465" i="4" s="1"/>
  <c r="H712" i="4"/>
  <c r="H645" i="4"/>
  <c r="J526" i="4"/>
  <c r="K526" i="4" s="1"/>
  <c r="H626" i="4"/>
  <c r="I597" i="4"/>
  <c r="J597" i="4" s="1"/>
  <c r="K597" i="4" s="1"/>
  <c r="I560" i="4"/>
  <c r="J560" i="4" s="1"/>
  <c r="K560" i="4" s="1"/>
  <c r="H517" i="4"/>
  <c r="H462" i="4"/>
  <c r="H653" i="4"/>
  <c r="J534" i="4"/>
  <c r="K534" i="4" s="1"/>
  <c r="H634" i="4"/>
  <c r="I605" i="4"/>
  <c r="J605" i="4" s="1"/>
  <c r="K605" i="4" s="1"/>
  <c r="I539" i="4"/>
  <c r="J539" i="4" s="1"/>
  <c r="K539" i="4" s="1"/>
  <c r="I529" i="4"/>
  <c r="J529" i="4" s="1"/>
  <c r="K529" i="4" s="1"/>
  <c r="H461" i="4"/>
  <c r="H305" i="4"/>
  <c r="I362" i="4"/>
  <c r="J362" i="4" s="1"/>
  <c r="K362" i="4" s="1"/>
  <c r="I338" i="4"/>
  <c r="J338" i="4" s="1"/>
  <c r="K338" i="4" s="1"/>
  <c r="I316" i="4"/>
  <c r="J316" i="4" s="1"/>
  <c r="K316" i="4" s="1"/>
  <c r="I269" i="4"/>
  <c r="J269" i="4" s="1"/>
  <c r="K269" i="4" s="1"/>
  <c r="H445" i="4"/>
  <c r="I369" i="4"/>
  <c r="J369" i="4" s="1"/>
  <c r="K369" i="4" s="1"/>
  <c r="I323" i="4"/>
  <c r="J323" i="4" s="1"/>
  <c r="K323" i="4" s="1"/>
  <c r="H527" i="4"/>
  <c r="H485" i="4"/>
  <c r="H449" i="4"/>
  <c r="H404" i="4"/>
  <c r="J285" i="4"/>
  <c r="K285" i="4" s="1"/>
  <c r="H336" i="4"/>
  <c r="I322" i="4"/>
  <c r="J322" i="4" s="1"/>
  <c r="K322" i="4" s="1"/>
  <c r="H267" i="4"/>
  <c r="J148" i="4"/>
  <c r="K148" i="4" s="1"/>
  <c r="I188" i="4"/>
  <c r="J188" i="4" s="1"/>
  <c r="K188" i="4" s="1"/>
  <c r="I380" i="4"/>
  <c r="J380" i="4" s="1"/>
  <c r="K380" i="4" s="1"/>
  <c r="H441" i="4"/>
  <c r="H328" i="4"/>
  <c r="I303" i="4"/>
  <c r="J303" i="4" s="1"/>
  <c r="K303" i="4" s="1"/>
  <c r="I385" i="4"/>
  <c r="J385" i="4" s="1"/>
  <c r="K385" i="4" s="1"/>
  <c r="I468" i="4"/>
  <c r="J468" i="4" s="1"/>
  <c r="K468" i="4" s="1"/>
  <c r="I424" i="4"/>
  <c r="J424" i="4" s="1"/>
  <c r="K424" i="4" s="1"/>
  <c r="I408" i="4"/>
  <c r="J408" i="4" s="1"/>
  <c r="K408" i="4" s="1"/>
  <c r="I392" i="4"/>
  <c r="J392" i="4" s="1"/>
  <c r="K392" i="4" s="1"/>
  <c r="I376" i="4"/>
  <c r="J376" i="4" s="1"/>
  <c r="K376" i="4" s="1"/>
  <c r="I359" i="4"/>
  <c r="J359" i="4" s="1"/>
  <c r="K359" i="4" s="1"/>
  <c r="I336" i="4"/>
  <c r="J336" i="4" s="1"/>
  <c r="K336" i="4" s="1"/>
  <c r="H272" i="4"/>
  <c r="J153" i="4"/>
  <c r="K153" i="4" s="1"/>
  <c r="H227" i="4"/>
  <c r="H195" i="4"/>
  <c r="H155" i="4"/>
  <c r="H317" i="4"/>
  <c r="I327" i="4"/>
  <c r="J327" i="4" s="1"/>
  <c r="K327" i="4" s="1"/>
  <c r="H298" i="4"/>
  <c r="I259" i="4"/>
  <c r="J259" i="4" s="1"/>
  <c r="K259" i="4" s="1"/>
  <c r="I217" i="4"/>
  <c r="J217" i="4" s="1"/>
  <c r="K217" i="4" s="1"/>
  <c r="H170" i="4"/>
  <c r="H138" i="4"/>
  <c r="I434" i="4"/>
  <c r="J434" i="4" s="1"/>
  <c r="K434" i="4" s="1"/>
  <c r="H437" i="4"/>
  <c r="H427" i="4"/>
  <c r="J308" i="4"/>
  <c r="K308" i="4" s="1"/>
  <c r="H533" i="4"/>
  <c r="J414" i="4"/>
  <c r="K414" i="4" s="1"/>
  <c r="H330" i="4"/>
  <c r="H528" i="4"/>
  <c r="I479" i="4"/>
  <c r="J479" i="4" s="1"/>
  <c r="K479" i="4" s="1"/>
  <c r="H421" i="4"/>
  <c r="H411" i="4"/>
  <c r="J292" i="4"/>
  <c r="K292" i="4" s="1"/>
  <c r="I403" i="4"/>
  <c r="J403" i="4" s="1"/>
  <c r="K403" i="4" s="1"/>
  <c r="H386" i="4"/>
  <c r="I374" i="4"/>
  <c r="J374" i="4" s="1"/>
  <c r="K374" i="4" s="1"/>
  <c r="H357" i="4"/>
  <c r="I342" i="4"/>
  <c r="J342" i="4" s="1"/>
  <c r="K342" i="4" s="1"/>
  <c r="H302" i="4"/>
  <c r="I348" i="4"/>
  <c r="J348" i="4" s="1"/>
  <c r="K348" i="4" s="1"/>
  <c r="H223" i="4"/>
  <c r="I181" i="4"/>
  <c r="J181" i="4" s="1"/>
  <c r="K181" i="4" s="1"/>
  <c r="I149" i="4"/>
  <c r="J149" i="4" s="1"/>
  <c r="K149" i="4" s="1"/>
  <c r="I433" i="4"/>
  <c r="J433" i="4" s="1"/>
  <c r="K433" i="4" s="1"/>
  <c r="I215" i="4"/>
  <c r="J215" i="4" s="1"/>
  <c r="K215" i="4" s="1"/>
  <c r="H159" i="4"/>
  <c r="I223" i="4"/>
  <c r="J223" i="4" s="1"/>
  <c r="K223" i="4" s="1"/>
  <c r="I189" i="4"/>
  <c r="J189" i="4" s="1"/>
  <c r="K189" i="4" s="1"/>
  <c r="I248" i="4"/>
  <c r="J248" i="4" s="1"/>
  <c r="K248" i="4" s="1"/>
  <c r="H228" i="4"/>
  <c r="I175" i="4"/>
  <c r="J175" i="4" s="1"/>
  <c r="K175" i="4" s="1"/>
  <c r="I266" i="4"/>
  <c r="J266" i="4" s="1"/>
  <c r="K266" i="4" s="1"/>
  <c r="I302" i="4"/>
  <c r="J302" i="4" s="1"/>
  <c r="K302" i="4" s="1"/>
  <c r="I240" i="4"/>
  <c r="J240" i="4" s="1"/>
  <c r="K240" i="4" s="1"/>
  <c r="H177" i="4"/>
  <c r="I182" i="4"/>
  <c r="J182" i="4" s="1"/>
  <c r="K182" i="4" s="1"/>
  <c r="H205" i="4"/>
  <c r="H161" i="4"/>
  <c r="I230" i="4"/>
  <c r="J230" i="4" s="1"/>
  <c r="K230" i="4" s="1"/>
  <c r="H193" i="4"/>
  <c r="H136" i="4"/>
  <c r="K399" i="5" l="1"/>
  <c r="K432" i="5"/>
  <c r="K422" i="5"/>
  <c r="K469" i="5"/>
  <c r="K448" i="5"/>
  <c r="K416" i="5"/>
  <c r="K344" i="5"/>
  <c r="K482" i="5"/>
  <c r="K438" i="5"/>
  <c r="K427" i="5"/>
  <c r="K406" i="5"/>
  <c r="K364" i="5"/>
  <c r="K354" i="5"/>
  <c r="K339" i="5"/>
  <c r="K317" i="5"/>
  <c r="K312" i="5"/>
  <c r="K384" i="5"/>
  <c r="K470" i="5"/>
  <c r="K450" i="5"/>
  <c r="K334" i="5"/>
  <c r="K333" i="5"/>
  <c r="K313" i="5"/>
  <c r="K308" i="5"/>
  <c r="K302" i="5"/>
  <c r="K301" i="5"/>
  <c r="K282" i="5"/>
  <c r="K270" i="5"/>
  <c r="K269" i="5"/>
  <c r="K491" i="5"/>
  <c r="K314" i="5"/>
  <c r="K295" i="5"/>
  <c r="K289" i="5"/>
  <c r="K277" i="5"/>
  <c r="K271" i="5"/>
  <c r="K417" i="5"/>
  <c r="K337" i="5"/>
  <c r="K324" i="5"/>
  <c r="K303" i="5"/>
  <c r="K321" i="5"/>
  <c r="K280" i="5"/>
  <c r="K311" i="5"/>
  <c r="K287" i="5"/>
  <c r="K305" i="5"/>
  <c r="K274" i="5"/>
  <c r="K250" i="5"/>
  <c r="K249" i="5"/>
  <c r="K176" i="5"/>
  <c r="K168" i="5"/>
  <c r="K160" i="5"/>
  <c r="K144" i="5"/>
  <c r="K136" i="5"/>
  <c r="K128" i="5"/>
  <c r="K449" i="5"/>
  <c r="K328" i="5"/>
  <c r="K285" i="5"/>
  <c r="K243" i="5"/>
  <c r="K237" i="5"/>
  <c r="K215" i="5"/>
  <c r="K207" i="5"/>
  <c r="K199" i="5"/>
  <c r="K191" i="5"/>
  <c r="K183" i="5"/>
  <c r="K177" i="5"/>
  <c r="K169" i="5"/>
  <c r="K161" i="5"/>
  <c r="K153" i="5"/>
  <c r="K145" i="5"/>
  <c r="K137" i="5"/>
  <c r="K129" i="5"/>
  <c r="K492" i="5"/>
  <c r="K292" i="5"/>
  <c r="K264" i="5"/>
  <c r="K253" i="5"/>
  <c r="K244" i="5"/>
  <c r="K343" i="5"/>
  <c r="K209" i="5"/>
  <c r="K89" i="5"/>
  <c r="K228" i="5"/>
  <c r="K218" i="5"/>
  <c r="K201" i="5"/>
  <c r="K189" i="5"/>
  <c r="K172" i="5"/>
  <c r="K157" i="5"/>
  <c r="K273" i="5"/>
  <c r="K265" i="5"/>
  <c r="K255" i="5"/>
  <c r="K193" i="5"/>
  <c r="K125" i="5"/>
  <c r="K117" i="5"/>
  <c r="K96" i="5"/>
  <c r="K93" i="5"/>
  <c r="K185" i="5"/>
  <c r="K97" i="5"/>
  <c r="K471" i="5"/>
  <c r="K239" i="5"/>
  <c r="K120" i="5"/>
  <c r="K373" i="5"/>
  <c r="K266" i="5"/>
  <c r="K121" i="5"/>
  <c r="K418" i="5"/>
  <c r="K260" i="5"/>
  <c r="K113" i="5"/>
  <c r="K217" i="5"/>
  <c r="K165" i="5"/>
  <c r="K7" i="5"/>
  <c r="K88" i="5"/>
  <c r="K105" i="5"/>
  <c r="K254" i="5"/>
  <c r="K133" i="5"/>
  <c r="K124" i="5"/>
  <c r="K57" i="5"/>
  <c r="K299" i="5"/>
  <c r="K205" i="5"/>
  <c r="K148" i="5"/>
  <c r="K23" i="5"/>
  <c r="K73" i="5"/>
  <c r="K20" i="5"/>
  <c r="K41" i="5"/>
  <c r="K28" i="5"/>
  <c r="K11" i="5"/>
  <c r="K63" i="5"/>
  <c r="K76" i="5"/>
  <c r="K31" i="5"/>
  <c r="K108" i="5"/>
  <c r="K286" i="5"/>
  <c r="K64" i="5"/>
  <c r="K111" i="5"/>
  <c r="K54" i="5"/>
  <c r="K62" i="5"/>
  <c r="K116" i="5"/>
  <c r="K24" i="5"/>
  <c r="K80" i="5"/>
  <c r="K179" i="5"/>
  <c r="K154" i="5"/>
  <c r="K223" i="5"/>
  <c r="K134" i="5"/>
  <c r="K279" i="5"/>
  <c r="K214" i="5"/>
  <c r="K275" i="5"/>
  <c r="K142" i="5"/>
  <c r="K150" i="5"/>
  <c r="K272" i="5"/>
  <c r="K403" i="5"/>
  <c r="K298" i="5"/>
  <c r="K186" i="5"/>
  <c r="K331" i="5"/>
  <c r="K463" i="5"/>
  <c r="K376" i="5"/>
  <c r="K489" i="5"/>
  <c r="K356" i="5"/>
  <c r="K386" i="5"/>
  <c r="K437" i="5"/>
  <c r="K455" i="5"/>
  <c r="K341" i="5"/>
  <c r="K429" i="5"/>
  <c r="K486" i="5"/>
  <c r="K475" i="5"/>
  <c r="K359" i="5"/>
  <c r="K424" i="5"/>
  <c r="K445" i="5"/>
  <c r="K12" i="5"/>
  <c r="K13" i="5"/>
  <c r="K65" i="5"/>
  <c r="K115" i="5"/>
  <c r="K123" i="5"/>
  <c r="K33" i="5"/>
  <c r="K70" i="5"/>
  <c r="K126" i="5"/>
  <c r="K43" i="5"/>
  <c r="K68" i="5"/>
  <c r="K69" i="5"/>
  <c r="K58" i="5"/>
  <c r="K32" i="5"/>
  <c r="K143" i="5"/>
  <c r="K26" i="5"/>
  <c r="K84" i="5"/>
  <c r="K158" i="5"/>
  <c r="K231" i="5"/>
  <c r="K216" i="5"/>
  <c r="K304" i="5"/>
  <c r="K220" i="5"/>
  <c r="K152" i="5"/>
  <c r="K460" i="5"/>
  <c r="K211" i="5"/>
  <c r="K290" i="5"/>
  <c r="K405" i="5"/>
  <c r="K307" i="5"/>
  <c r="K194" i="5"/>
  <c r="K278" i="5"/>
  <c r="K478" i="5"/>
  <c r="K340" i="5"/>
  <c r="K493" i="5"/>
  <c r="K393" i="5"/>
  <c r="K468" i="5"/>
  <c r="K336" i="5"/>
  <c r="K361" i="5"/>
  <c r="K462" i="5"/>
  <c r="K346" i="5"/>
  <c r="K431" i="5"/>
  <c r="K388" i="5"/>
  <c r="K433" i="5"/>
  <c r="K365" i="5"/>
  <c r="K430" i="5"/>
  <c r="K10" i="5"/>
  <c r="K67" i="5"/>
  <c r="K110" i="5"/>
  <c r="K37" i="5"/>
  <c r="K173" i="5"/>
  <c r="K8" i="5"/>
  <c r="K35" i="5"/>
  <c r="K72" i="5"/>
  <c r="K178" i="5"/>
  <c r="K101" i="5"/>
  <c r="K38" i="5"/>
  <c r="K77" i="5"/>
  <c r="K36" i="5"/>
  <c r="K75" i="5"/>
  <c r="K149" i="5"/>
  <c r="K34" i="5"/>
  <c r="K233" i="5"/>
  <c r="K151" i="5"/>
  <c r="K235" i="5"/>
  <c r="K147" i="5"/>
  <c r="K204" i="5"/>
  <c r="K306" i="5"/>
  <c r="K106" i="5"/>
  <c r="K222" i="5"/>
  <c r="K99" i="5"/>
  <c r="K155" i="5"/>
  <c r="K224" i="5"/>
  <c r="K122" i="5"/>
  <c r="K234" i="5"/>
  <c r="K297" i="5"/>
  <c r="K322" i="5"/>
  <c r="K246" i="5"/>
  <c r="K202" i="5"/>
  <c r="K371" i="5"/>
  <c r="K381" i="5"/>
  <c r="K480" i="5"/>
  <c r="K342" i="5"/>
  <c r="K415" i="5"/>
  <c r="K495" i="5"/>
  <c r="K395" i="5"/>
  <c r="K472" i="5"/>
  <c r="K391" i="5"/>
  <c r="K457" i="5"/>
  <c r="K377" i="5"/>
  <c r="K477" i="5"/>
  <c r="K357" i="5"/>
  <c r="K453" i="5"/>
  <c r="K440" i="5"/>
  <c r="K390" i="5"/>
  <c r="K488" i="5"/>
  <c r="K441" i="5"/>
  <c r="K498" i="5"/>
  <c r="K15" i="5"/>
  <c r="K56" i="5"/>
  <c r="K196" i="5"/>
  <c r="K74" i="5"/>
  <c r="K164" i="5"/>
  <c r="K25" i="5"/>
  <c r="K79" i="5"/>
  <c r="K212" i="5"/>
  <c r="K112" i="5"/>
  <c r="K40" i="5"/>
  <c r="K92" i="5"/>
  <c r="K141" i="5"/>
  <c r="K181" i="5"/>
  <c r="K95" i="5"/>
  <c r="K175" i="5"/>
  <c r="K241" i="5"/>
  <c r="K90" i="5"/>
  <c r="K206" i="5"/>
  <c r="K232" i="5"/>
  <c r="K114" i="5"/>
  <c r="K236" i="5"/>
  <c r="K135" i="5"/>
  <c r="K238" i="5"/>
  <c r="K348" i="5"/>
  <c r="K187" i="5"/>
  <c r="K226" i="5"/>
  <c r="K332" i="5"/>
  <c r="K451" i="5"/>
  <c r="K256" i="5"/>
  <c r="K210" i="5"/>
  <c r="K240" i="5"/>
  <c r="K245" i="5"/>
  <c r="K375" i="5"/>
  <c r="K345" i="5"/>
  <c r="K419" i="5"/>
  <c r="K404" i="5"/>
  <c r="K474" i="5"/>
  <c r="K459" i="5"/>
  <c r="K389" i="5"/>
  <c r="K479" i="5"/>
  <c r="K397" i="5"/>
  <c r="K442" i="5"/>
  <c r="K497" i="5"/>
  <c r="K412" i="5"/>
  <c r="K467" i="5"/>
  <c r="K370" i="5"/>
  <c r="K452" i="5"/>
  <c r="K490" i="5"/>
  <c r="K443" i="5"/>
  <c r="K398" i="5"/>
  <c r="K39" i="5"/>
  <c r="K78" i="5"/>
  <c r="K132" i="5"/>
  <c r="K82" i="5"/>
  <c r="K50" i="5"/>
  <c r="K225" i="5"/>
  <c r="K17" i="5"/>
  <c r="K46" i="5"/>
  <c r="K85" i="5"/>
  <c r="K171" i="5"/>
  <c r="K27" i="5"/>
  <c r="K81" i="5"/>
  <c r="K156" i="5"/>
  <c r="K42" i="5"/>
  <c r="K131" i="5"/>
  <c r="K14" i="5"/>
  <c r="K47" i="5"/>
  <c r="K188" i="5"/>
  <c r="K107" i="5"/>
  <c r="K118" i="5"/>
  <c r="K190" i="5"/>
  <c r="K247" i="5"/>
  <c r="K103" i="5"/>
  <c r="K208" i="5"/>
  <c r="K338" i="5"/>
  <c r="K127" i="5"/>
  <c r="K119" i="5"/>
  <c r="K248" i="5"/>
  <c r="K167" i="5"/>
  <c r="K252" i="5"/>
  <c r="K230" i="5"/>
  <c r="K456" i="5"/>
  <c r="K258" i="5"/>
  <c r="K392" i="5"/>
  <c r="K219" i="5"/>
  <c r="K300" i="5"/>
  <c r="K268" i="5"/>
  <c r="K385" i="5"/>
  <c r="K421" i="5"/>
  <c r="K347" i="5"/>
  <c r="K319" i="5"/>
  <c r="K487" i="5"/>
  <c r="K464" i="5"/>
  <c r="K360" i="5"/>
  <c r="K408" i="5"/>
  <c r="K414" i="5"/>
  <c r="K372" i="5"/>
  <c r="K401" i="5"/>
  <c r="K454" i="5"/>
  <c r="K494" i="5"/>
  <c r="K400" i="5"/>
  <c r="K466" i="5"/>
  <c r="K30" i="5"/>
  <c r="K48" i="5"/>
  <c r="K139" i="5"/>
  <c r="K227" i="5"/>
  <c r="K19" i="5"/>
  <c r="K98" i="5"/>
  <c r="K29" i="5"/>
  <c r="K83" i="5"/>
  <c r="K310" i="5"/>
  <c r="K53" i="5"/>
  <c r="K16" i="5"/>
  <c r="K49" i="5"/>
  <c r="K86" i="5"/>
  <c r="K197" i="5"/>
  <c r="K45" i="5"/>
  <c r="K192" i="5"/>
  <c r="K198" i="5"/>
  <c r="K162" i="5"/>
  <c r="K251" i="5"/>
  <c r="K159" i="5"/>
  <c r="K242" i="5"/>
  <c r="K170" i="5"/>
  <c r="K284" i="5"/>
  <c r="K281" i="5"/>
  <c r="K195" i="5"/>
  <c r="K350" i="5"/>
  <c r="K458" i="5"/>
  <c r="K276" i="5"/>
  <c r="K394" i="5"/>
  <c r="K229" i="5"/>
  <c r="K309" i="5"/>
  <c r="K425" i="5"/>
  <c r="K353" i="5"/>
  <c r="K461" i="5"/>
  <c r="K326" i="5"/>
  <c r="K428" i="5"/>
  <c r="K294" i="5"/>
  <c r="K363" i="5"/>
  <c r="K402" i="5"/>
  <c r="K481" i="5"/>
  <c r="K366" i="5"/>
  <c r="K410" i="5"/>
  <c r="K465" i="5"/>
  <c r="K496" i="5"/>
  <c r="K409" i="5"/>
  <c r="K369" i="5"/>
  <c r="K413" i="5"/>
  <c r="K52" i="5"/>
  <c r="K87" i="5"/>
  <c r="K182" i="5"/>
  <c r="K6" i="5"/>
  <c r="K262" i="5"/>
  <c r="K21" i="5"/>
  <c r="K59" i="5"/>
  <c r="K102" i="5"/>
  <c r="K180" i="5"/>
  <c r="K44" i="5"/>
  <c r="K94" i="5"/>
  <c r="K9" i="5"/>
  <c r="K140" i="5"/>
  <c r="K18" i="5"/>
  <c r="K51" i="5"/>
  <c r="K109" i="5"/>
  <c r="K60" i="5"/>
  <c r="K163" i="5"/>
  <c r="K327" i="5"/>
  <c r="K200" i="5"/>
  <c r="K383" i="5"/>
  <c r="K166" i="5"/>
  <c r="K263" i="5"/>
  <c r="K362" i="5"/>
  <c r="K257" i="5"/>
  <c r="K174" i="5"/>
  <c r="K320" i="5"/>
  <c r="K318" i="5"/>
  <c r="K288" i="5"/>
  <c r="K352" i="5"/>
  <c r="K315" i="5"/>
  <c r="K291" i="5"/>
  <c r="K434" i="5"/>
  <c r="K283" i="5"/>
  <c r="K349" i="5"/>
  <c r="K426" i="5"/>
  <c r="K325" i="5"/>
  <c r="K396" i="5"/>
  <c r="K368" i="5"/>
  <c r="K378" i="5"/>
  <c r="K444" i="5"/>
  <c r="K380" i="5"/>
  <c r="K420" i="5"/>
  <c r="K411" i="5"/>
  <c r="K483" i="5"/>
  <c r="K213" i="5"/>
  <c r="K91" i="5"/>
  <c r="K184" i="5"/>
  <c r="K61" i="5"/>
  <c r="K316" i="5"/>
  <c r="K104" i="5"/>
  <c r="K55" i="5"/>
  <c r="K100" i="5"/>
  <c r="K66" i="5"/>
  <c r="K221" i="5"/>
  <c r="K22" i="5"/>
  <c r="K71" i="5"/>
  <c r="K130" i="5"/>
  <c r="K367" i="5"/>
  <c r="K259" i="5"/>
  <c r="K138" i="5"/>
  <c r="K436" i="5"/>
  <c r="K335" i="5"/>
  <c r="K146" i="5"/>
  <c r="K203" i="5"/>
  <c r="K267" i="5"/>
  <c r="K296" i="5"/>
  <c r="K447" i="5"/>
  <c r="K261" i="5"/>
  <c r="K387" i="5"/>
  <c r="K293" i="5"/>
  <c r="K323" i="5"/>
  <c r="K330" i="5"/>
  <c r="K358" i="5"/>
  <c r="K476" i="5"/>
  <c r="K351" i="5"/>
  <c r="K439" i="5"/>
  <c r="K329" i="5"/>
  <c r="K374" i="5"/>
  <c r="K435" i="5"/>
  <c r="K484" i="5"/>
  <c r="K473" i="5"/>
  <c r="K379" i="5"/>
  <c r="K485" i="5"/>
  <c r="K446" i="5"/>
  <c r="K355" i="5"/>
  <c r="K407" i="5"/>
  <c r="K423" i="5"/>
  <c r="K382" i="5"/>
  <c r="K499" i="5"/>
  <c r="K1843" i="4"/>
  <c r="L864" i="4" s="1"/>
  <c r="O375" i="4" s="1"/>
  <c r="P375" i="4" s="1"/>
  <c r="L1490" i="4" l="1"/>
  <c r="L642" i="4"/>
  <c r="O301" i="4" s="1"/>
  <c r="P301" i="4" s="1"/>
  <c r="L1456" i="4"/>
  <c r="L878" i="4"/>
  <c r="L572" i="4"/>
  <c r="L277" i="4"/>
  <c r="L473" i="4"/>
  <c r="L1506" i="4"/>
  <c r="O589" i="4" s="1"/>
  <c r="P589" i="4" s="1"/>
  <c r="L780" i="4"/>
  <c r="O347" i="4" s="1"/>
  <c r="P347" i="4" s="1"/>
  <c r="L1582" i="4"/>
  <c r="L1413" i="4"/>
  <c r="O558" i="4" s="1"/>
  <c r="P558" i="4" s="1"/>
  <c r="L1193" i="4"/>
  <c r="L1548" i="4"/>
  <c r="O603" i="4" s="1"/>
  <c r="P603" i="4" s="1"/>
  <c r="L807" i="4"/>
  <c r="O356" i="4" s="1"/>
  <c r="P356" i="4" s="1"/>
  <c r="L611" i="4"/>
  <c r="L344" i="4"/>
  <c r="L319" i="4"/>
  <c r="L1000" i="4"/>
  <c r="L1234" i="4"/>
  <c r="L675" i="4"/>
  <c r="O312" i="4" s="1"/>
  <c r="P312" i="4" s="1"/>
  <c r="L294" i="4"/>
  <c r="O185" i="4" s="1"/>
  <c r="P185" i="4" s="1"/>
  <c r="L1566" i="4"/>
  <c r="O609" i="4" s="1"/>
  <c r="P609" i="4" s="1"/>
  <c r="L1339" i="4"/>
  <c r="L671" i="4"/>
  <c r="L729" i="4"/>
  <c r="O330" i="4" s="1"/>
  <c r="P330" i="4" s="1"/>
  <c r="L975" i="4"/>
  <c r="O412" i="4" s="1"/>
  <c r="P412" i="4" s="1"/>
  <c r="L202" i="4"/>
  <c r="L1466" i="4"/>
  <c r="L1838" i="4"/>
  <c r="L1644" i="4"/>
  <c r="O635" i="4" s="1"/>
  <c r="P635" i="4" s="1"/>
  <c r="L1290" i="4"/>
  <c r="O517" i="4" s="1"/>
  <c r="P517" i="4" s="1"/>
  <c r="L612" i="4"/>
  <c r="O291" i="4" s="1"/>
  <c r="P291" i="4" s="1"/>
  <c r="L869" i="4"/>
  <c r="L1027" i="4"/>
  <c r="L380" i="4"/>
  <c r="L1638" i="4"/>
  <c r="O633" i="4" s="1"/>
  <c r="P633" i="4" s="1"/>
  <c r="L1469" i="4"/>
  <c r="L1808" i="4"/>
  <c r="L1328" i="4"/>
  <c r="L1297" i="4"/>
  <c r="L809" i="4"/>
  <c r="L1261" i="4"/>
  <c r="L328" i="4"/>
  <c r="L554" i="4"/>
  <c r="L376" i="4"/>
  <c r="L629" i="4"/>
  <c r="L1669" i="4"/>
  <c r="L250" i="4"/>
  <c r="L1580" i="4"/>
  <c r="L963" i="4"/>
  <c r="O408" i="4" s="1"/>
  <c r="P408" i="4" s="1"/>
  <c r="L909" i="4"/>
  <c r="O390" i="4" s="1"/>
  <c r="P390" i="4" s="1"/>
  <c r="L854" i="4"/>
  <c r="L970" i="4"/>
  <c r="L1111" i="4"/>
  <c r="L1357" i="4"/>
  <c r="L865" i="4"/>
  <c r="L1817" i="4"/>
  <c r="L1068" i="4"/>
  <c r="O443" i="4" s="1"/>
  <c r="P443" i="4" s="1"/>
  <c r="L1299" i="4"/>
  <c r="O520" i="4" s="1"/>
  <c r="P520" i="4" s="1"/>
  <c r="L1148" i="4"/>
  <c r="L746" i="4"/>
  <c r="L873" i="4"/>
  <c r="O378" i="4" s="1"/>
  <c r="P378" i="4" s="1"/>
  <c r="L1013" i="4"/>
  <c r="L846" i="4"/>
  <c r="O369" i="4" s="1"/>
  <c r="P369" i="4" s="1"/>
  <c r="L1167" i="4"/>
  <c r="O476" i="4" s="1"/>
  <c r="P476" i="4" s="1"/>
  <c r="L1635" i="4"/>
  <c r="O632" i="4" s="1"/>
  <c r="P632" i="4" s="1"/>
  <c r="L949" i="4"/>
  <c r="L243" i="4"/>
  <c r="O168" i="4" s="1"/>
  <c r="P168" i="4" s="1"/>
  <c r="L1187" i="4"/>
  <c r="L1630" i="4"/>
  <c r="L1245" i="4"/>
  <c r="O502" i="4" s="1"/>
  <c r="P502" i="4" s="1"/>
  <c r="L1619" i="4"/>
  <c r="L435" i="4"/>
  <c r="O232" i="4" s="1"/>
  <c r="P232" i="4" s="1"/>
  <c r="L736" i="4"/>
  <c r="L594" i="4"/>
  <c r="O285" i="4" s="1"/>
  <c r="P285" i="4" s="1"/>
  <c r="L1451" i="4"/>
  <c r="L332" i="4"/>
  <c r="L242" i="4"/>
  <c r="L1254" i="4"/>
  <c r="O505" i="4" s="1"/>
  <c r="P505" i="4" s="1"/>
  <c r="L749" i="4"/>
  <c r="L1224" i="4"/>
  <c r="O495" i="4" s="1"/>
  <c r="P495" i="4" s="1"/>
  <c r="L1131" i="4"/>
  <c r="O464" i="4" s="1"/>
  <c r="P464" i="4" s="1"/>
  <c r="L1014" i="4"/>
  <c r="O425" i="4" s="1"/>
  <c r="P425" i="4" s="1"/>
  <c r="L714" i="4"/>
  <c r="O325" i="4" s="1"/>
  <c r="P325" i="4" s="1"/>
  <c r="L228" i="4"/>
  <c r="O163" i="4" s="1"/>
  <c r="P163" i="4" s="1"/>
  <c r="L775" i="4"/>
  <c r="L445" i="4"/>
  <c r="L576" i="4"/>
  <c r="O279" i="4" s="1"/>
  <c r="P279" i="4" s="1"/>
  <c r="L1066" i="4"/>
  <c r="L1512" i="4"/>
  <c r="O591" i="4" s="1"/>
  <c r="P591" i="4" s="1"/>
  <c r="L1614" i="4"/>
  <c r="O625" i="4" s="1"/>
  <c r="P625" i="4" s="1"/>
  <c r="L1304" i="4"/>
  <c r="L663" i="4"/>
  <c r="O308" i="4" s="1"/>
  <c r="P308" i="4" s="1"/>
  <c r="L585" i="4"/>
  <c r="O282" i="4" s="1"/>
  <c r="P282" i="4" s="1"/>
  <c r="L711" i="4"/>
  <c r="O324" i="4" s="1"/>
  <c r="P324" i="4" s="1"/>
  <c r="L779" i="4"/>
  <c r="L835" i="4"/>
  <c r="L353" i="4"/>
  <c r="L1731" i="4"/>
  <c r="O664" i="4" s="1"/>
  <c r="P664" i="4" s="1"/>
  <c r="L710" i="4"/>
  <c r="L648" i="4"/>
  <c r="O303" i="4" s="1"/>
  <c r="P303" i="4" s="1"/>
  <c r="L600" i="4"/>
  <c r="O287" i="4" s="1"/>
  <c r="P287" i="4" s="1"/>
  <c r="L401" i="4"/>
  <c r="L1705" i="4"/>
  <c r="L1798" i="4"/>
  <c r="L1710" i="4"/>
  <c r="O657" i="4" s="1"/>
  <c r="P657" i="4" s="1"/>
  <c r="L1296" i="4"/>
  <c r="O519" i="4" s="1"/>
  <c r="P519" i="4" s="1"/>
  <c r="L973" i="4"/>
  <c r="L932" i="4"/>
  <c r="L384" i="4"/>
  <c r="O215" i="4" s="1"/>
  <c r="P215" i="4" s="1"/>
  <c r="L135" i="4"/>
  <c r="O132" i="4" s="1"/>
  <c r="P132" i="4" s="1"/>
  <c r="L565" i="4"/>
  <c r="L522" i="4"/>
  <c r="O261" i="4" s="1"/>
  <c r="P261" i="4" s="1"/>
  <c r="L248" i="4"/>
  <c r="L532" i="4"/>
  <c r="L1483" i="4"/>
  <c r="L702" i="4"/>
  <c r="O321" i="4" s="1"/>
  <c r="P321" i="4" s="1"/>
  <c r="L298" i="4"/>
  <c r="L1555" i="4"/>
  <c r="L1724" i="4"/>
  <c r="L1702" i="4"/>
  <c r="L514" i="4"/>
  <c r="L1173" i="4"/>
  <c r="O478" i="4" s="1"/>
  <c r="P478" i="4" s="1"/>
  <c r="L214" i="4"/>
  <c r="L306" i="4"/>
  <c r="O189" i="4" s="1"/>
  <c r="P189" i="4" s="1"/>
  <c r="L1075" i="4"/>
  <c r="L828" i="4"/>
  <c r="O363" i="4" s="1"/>
  <c r="P363" i="4" s="1"/>
  <c r="L477" i="4"/>
  <c r="O246" i="4" s="1"/>
  <c r="P246" i="4" s="1"/>
  <c r="L1411" i="4"/>
  <c r="L1316" i="4"/>
  <c r="L1741" i="4"/>
  <c r="L187" i="4"/>
  <c r="L1455" i="4"/>
  <c r="O572" i="4" s="1"/>
  <c r="P572" i="4" s="1"/>
  <c r="L500" i="4"/>
  <c r="L1651" i="4"/>
  <c r="L956" i="4"/>
  <c r="L1231" i="4"/>
  <c r="L584" i="4"/>
  <c r="L1257" i="4"/>
  <c r="O506" i="4" s="1"/>
  <c r="P506" i="4" s="1"/>
  <c r="L519" i="4"/>
  <c r="O260" i="4" s="1"/>
  <c r="P260" i="4" s="1"/>
  <c r="L924" i="4"/>
  <c r="O395" i="4" s="1"/>
  <c r="P395" i="4" s="1"/>
  <c r="L170" i="4"/>
  <c r="L483" i="4"/>
  <c r="O248" i="4" s="1"/>
  <c r="P248" i="4" s="1"/>
  <c r="L1447" i="4"/>
  <c r="L941" i="4"/>
  <c r="L479" i="4"/>
  <c r="L1053" i="4"/>
  <c r="O438" i="4" s="1"/>
  <c r="P438" i="4" s="1"/>
  <c r="L415" i="4"/>
  <c r="L1510" i="4"/>
  <c r="L952" i="4"/>
  <c r="L1624" i="4"/>
  <c r="L471" i="4"/>
  <c r="O244" i="4" s="1"/>
  <c r="P244" i="4" s="1"/>
  <c r="L1391" i="4"/>
  <c r="L394" i="4"/>
  <c r="L1679" i="4"/>
  <c r="L993" i="4"/>
  <c r="O418" i="4" s="1"/>
  <c r="P418" i="4" s="1"/>
  <c r="L1751" i="4"/>
  <c r="L747" i="4"/>
  <c r="O336" i="4" s="1"/>
  <c r="P336" i="4" s="1"/>
  <c r="L1216" i="4"/>
  <c r="L1287" i="4"/>
  <c r="O516" i="4" s="1"/>
  <c r="P516" i="4" s="1"/>
  <c r="L1744" i="4"/>
  <c r="L1771" i="4"/>
  <c r="L305" i="4"/>
  <c r="L311" i="4"/>
  <c r="L1623" i="4"/>
  <c r="O628" i="4" s="1"/>
  <c r="P628" i="4" s="1"/>
  <c r="L1831" i="4"/>
  <c r="L1746" i="4"/>
  <c r="O669" i="4" s="1"/>
  <c r="P669" i="4" s="1"/>
  <c r="L1156" i="4"/>
  <c r="L1834" i="4"/>
  <c r="L1145" i="4"/>
  <c r="L1059" i="4"/>
  <c r="O440" i="4" s="1"/>
  <c r="P440" i="4" s="1"/>
  <c r="L651" i="4"/>
  <c r="O304" i="4" s="1"/>
  <c r="P304" i="4" s="1"/>
  <c r="L1085" i="4"/>
  <c r="L141" i="4"/>
  <c r="O134" i="4" s="1"/>
  <c r="P134" i="4" s="1"/>
  <c r="L617" i="4"/>
  <c r="L817" i="4"/>
  <c r="L1041" i="4"/>
  <c r="O434" i="4" s="1"/>
  <c r="P434" i="4" s="1"/>
  <c r="L647" i="4"/>
  <c r="L874" i="4"/>
  <c r="L377" i="4"/>
  <c r="L914" i="4"/>
  <c r="L302" i="4"/>
  <c r="L437" i="4"/>
  <c r="L1087" i="4"/>
  <c r="L738" i="4"/>
  <c r="O333" i="4" s="1"/>
  <c r="P333" i="4" s="1"/>
  <c r="L996" i="4"/>
  <c r="O419" i="4" s="1"/>
  <c r="P419" i="4" s="1"/>
  <c r="L266" i="4"/>
  <c r="L140" i="4"/>
  <c r="L599" i="4"/>
  <c r="L440" i="4"/>
  <c r="L1699" i="4"/>
  <c r="L1758" i="4"/>
  <c r="O673" i="4" s="1"/>
  <c r="P673" i="4" s="1"/>
  <c r="L1718" i="4"/>
  <c r="L1095" i="4"/>
  <c r="O452" i="4" s="1"/>
  <c r="P452" i="4" s="1"/>
  <c r="L1395" i="4"/>
  <c r="O552" i="4" s="1"/>
  <c r="P552" i="4" s="1"/>
  <c r="L1474" i="4"/>
  <c r="L1175" i="4"/>
  <c r="L1205" i="4"/>
  <c r="L213" i="4"/>
  <c r="O158" i="4" s="1"/>
  <c r="P158" i="4" s="1"/>
  <c r="L635" i="4"/>
  <c r="L733" i="4"/>
  <c r="L983" i="4"/>
  <c r="L388" i="4"/>
  <c r="L849" i="4"/>
  <c r="O370" i="4" s="1"/>
  <c r="P370" i="4" s="1"/>
  <c r="L310" i="4"/>
  <c r="L855" i="4"/>
  <c r="O372" i="4" s="1"/>
  <c r="P372" i="4" s="1"/>
  <c r="L434" i="4"/>
  <c r="L1284" i="4"/>
  <c r="O515" i="4" s="1"/>
  <c r="P515" i="4" s="1"/>
  <c r="L1266" i="4"/>
  <c r="O509" i="4" s="1"/>
  <c r="P509" i="4" s="1"/>
  <c r="L1813" i="4"/>
  <c r="L1149" i="4"/>
  <c r="O470" i="4" s="1"/>
  <c r="P470" i="4" s="1"/>
  <c r="L134" i="4"/>
  <c r="L427" i="4"/>
  <c r="L1248" i="4"/>
  <c r="O503" i="4" s="1"/>
  <c r="P503" i="4" s="1"/>
  <c r="L1119" i="4"/>
  <c r="O460" i="4" s="1"/>
  <c r="P460" i="4" s="1"/>
  <c r="L1336" i="4"/>
  <c r="L1636" i="4"/>
  <c r="L1729" i="4"/>
  <c r="L1609" i="4"/>
  <c r="L1137" i="4"/>
  <c r="O466" i="4" s="1"/>
  <c r="P466" i="4" s="1"/>
  <c r="L1587" i="4"/>
  <c r="O616" i="4" s="1"/>
  <c r="P616" i="4" s="1"/>
  <c r="L267" i="4"/>
  <c r="O176" i="4" s="1"/>
  <c r="P176" i="4" s="1"/>
  <c r="L1195" i="4"/>
  <c r="L945" i="4"/>
  <c r="O402" i="4" s="1"/>
  <c r="P402" i="4" s="1"/>
  <c r="L274" i="4"/>
  <c r="L680" i="4"/>
  <c r="L863" i="4"/>
  <c r="L1054" i="4"/>
  <c r="L151" i="4"/>
  <c r="L530" i="4"/>
  <c r="L439" i="4"/>
  <c r="L1717" i="4"/>
  <c r="L1417" i="4"/>
  <c r="L1292" i="4"/>
  <c r="L1378" i="4"/>
  <c r="L1577" i="4"/>
  <c r="L209" i="4"/>
  <c r="L1596" i="4"/>
  <c r="O619" i="4" s="1"/>
  <c r="P619" i="4" s="1"/>
  <c r="L1730" i="4"/>
  <c r="L1656" i="4"/>
  <c r="O639" i="4" s="1"/>
  <c r="P639" i="4" s="1"/>
  <c r="L1183" i="4"/>
  <c r="L1559" i="4"/>
  <c r="L1133" i="4"/>
  <c r="L132" i="4"/>
  <c r="O131" i="4" s="1"/>
  <c r="P131" i="4" s="1"/>
  <c r="L249" i="4"/>
  <c r="O170" i="4" s="1"/>
  <c r="P170" i="4" s="1"/>
  <c r="L478" i="4"/>
  <c r="L589" i="4"/>
  <c r="L837" i="4"/>
  <c r="O366" i="4" s="1"/>
  <c r="P366" i="4" s="1"/>
  <c r="L168" i="4"/>
  <c r="O143" i="4" s="1"/>
  <c r="P143" i="4" s="1"/>
  <c r="L839" i="4"/>
  <c r="L200" i="4"/>
  <c r="L677" i="4"/>
  <c r="L529" i="4"/>
  <c r="L1046" i="4"/>
  <c r="L1581" i="4"/>
  <c r="O614" i="4" s="1"/>
  <c r="P614" i="4" s="1"/>
  <c r="L1404" i="4"/>
  <c r="O555" i="4" s="1"/>
  <c r="P555" i="4" s="1"/>
  <c r="L260" i="4"/>
  <c r="L526" i="4"/>
  <c r="L1780" i="4"/>
  <c r="L282" i="4"/>
  <c r="O181" i="4" s="1"/>
  <c r="P181" i="4" s="1"/>
  <c r="L258" i="4"/>
  <c r="O173" i="4" s="1"/>
  <c r="P173" i="4" s="1"/>
  <c r="L1518" i="4"/>
  <c r="O593" i="4" s="1"/>
  <c r="P593" i="4" s="1"/>
  <c r="L1634" i="4"/>
  <c r="L1280" i="4"/>
  <c r="L1789" i="4"/>
  <c r="L1202" i="4"/>
  <c r="L1381" i="4"/>
  <c r="L1302" i="4"/>
  <c r="O521" i="4" s="1"/>
  <c r="P521" i="4" s="1"/>
  <c r="L974" i="4"/>
  <c r="L713" i="4"/>
  <c r="L1080" i="4"/>
  <c r="O447" i="4" s="1"/>
  <c r="P447" i="4" s="1"/>
  <c r="L339" i="4"/>
  <c r="O200" i="4" s="1"/>
  <c r="P200" i="4" s="1"/>
  <c r="L1318" i="4"/>
  <c r="L157" i="4"/>
  <c r="L488" i="4"/>
  <c r="L1164" i="4"/>
  <c r="O475" i="4" s="1"/>
  <c r="P475" i="4" s="1"/>
  <c r="L535" i="4"/>
  <c r="L1050" i="4"/>
  <c r="O437" i="4" s="1"/>
  <c r="P437" i="4" s="1"/>
  <c r="L1029" i="4"/>
  <c r="O430" i="4" s="1"/>
  <c r="P430" i="4" s="1"/>
  <c r="L1676" i="4"/>
  <c r="L1376" i="4"/>
  <c r="L1079" i="4"/>
  <c r="L766" i="4"/>
  <c r="L283" i="4"/>
  <c r="L1415" i="4"/>
  <c r="L1476" i="4"/>
  <c r="O579" i="4" s="1"/>
  <c r="P579" i="4" s="1"/>
  <c r="L398" i="4"/>
  <c r="L1706" i="4"/>
  <c r="L1769" i="4"/>
  <c r="L1691" i="4"/>
  <c r="L499" i="4"/>
  <c r="L1367" i="4"/>
  <c r="L1091" i="4"/>
  <c r="L224" i="4"/>
  <c r="L1289" i="4"/>
  <c r="L345" i="4"/>
  <c r="O202" i="4" s="1"/>
  <c r="P202" i="4" s="1"/>
  <c r="L412" i="4"/>
  <c r="L915" i="4"/>
  <c r="O392" i="4" s="1"/>
  <c r="P392" i="4" s="1"/>
  <c r="L1147" i="4"/>
  <c r="L395" i="4"/>
  <c r="L1047" i="4"/>
  <c r="O436" i="4" s="1"/>
  <c r="P436" i="4" s="1"/>
  <c r="L323" i="4"/>
  <c r="L660" i="4"/>
  <c r="O307" i="4" s="1"/>
  <c r="P307" i="4" s="1"/>
  <c r="L1366" i="4"/>
  <c r="L211" i="4"/>
  <c r="L991" i="4"/>
  <c r="L1019" i="4"/>
  <c r="L1349" i="4"/>
  <c r="L1185" i="4"/>
  <c r="O482" i="4" s="1"/>
  <c r="P482" i="4" s="1"/>
  <c r="L1055" i="4"/>
  <c r="L1211" i="4"/>
  <c r="L1562" i="4"/>
  <c r="L1633" i="4"/>
  <c r="L1359" i="4"/>
  <c r="O540" i="4" s="1"/>
  <c r="P540" i="4" s="1"/>
  <c r="L1824" i="4"/>
  <c r="O695" i="4" s="1"/>
  <c r="P695" i="4" s="1"/>
  <c r="L1384" i="4"/>
  <c r="L1353" i="4"/>
  <c r="O538" i="4" s="1"/>
  <c r="P538" i="4" s="1"/>
  <c r="L361" i="4"/>
  <c r="L1674" i="4"/>
  <c r="O645" i="4" s="1"/>
  <c r="P645" i="4" s="1"/>
  <c r="L1142" i="4"/>
  <c r="L842" i="4"/>
  <c r="L899" i="4"/>
  <c r="L413" i="4"/>
  <c r="L967" i="4"/>
  <c r="L682" i="4"/>
  <c r="L716" i="4"/>
  <c r="L1037" i="4"/>
  <c r="L227" i="4"/>
  <c r="L1800" i="4"/>
  <c r="O687" i="4" s="1"/>
  <c r="P687" i="4" s="1"/>
  <c r="L1112" i="4"/>
  <c r="L718" i="4"/>
  <c r="L672" i="4"/>
  <c r="O311" i="4" s="1"/>
  <c r="P311" i="4" s="1"/>
  <c r="L1335" i="4"/>
  <c r="O532" i="4" s="1"/>
  <c r="P532" i="4" s="1"/>
  <c r="L1762" i="4"/>
  <c r="L1048" i="4"/>
  <c r="L844" i="4"/>
  <c r="L792" i="4"/>
  <c r="O351" i="4" s="1"/>
  <c r="P351" i="4" s="1"/>
  <c r="L1823" i="4"/>
  <c r="L626" i="4"/>
  <c r="L802" i="4"/>
  <c r="L1030" i="4"/>
  <c r="L890" i="4"/>
  <c r="L1263" i="4"/>
  <c r="O508" i="4" s="1"/>
  <c r="P508" i="4" s="1"/>
  <c r="L822" i="4"/>
  <c r="O361" i="4" s="1"/>
  <c r="P361" i="4" s="1"/>
  <c r="L1040" i="4"/>
  <c r="L1684" i="4"/>
  <c r="L1766" i="4"/>
  <c r="L343" i="4"/>
  <c r="L948" i="4"/>
  <c r="O403" i="4" s="1"/>
  <c r="P403" i="4" s="1"/>
  <c r="L1646" i="4"/>
  <c r="L1386" i="4"/>
  <c r="O549" i="4" s="1"/>
  <c r="P549" i="4" s="1"/>
  <c r="L632" i="4"/>
  <c r="L149" i="4"/>
  <c r="L1819" i="4"/>
  <c r="L1481" i="4"/>
  <c r="L542" i="4"/>
  <c r="L786" i="4"/>
  <c r="O349" i="4" s="1"/>
  <c r="P349" i="4" s="1"/>
  <c r="L1792" i="4"/>
  <c r="L622" i="4"/>
  <c r="L1519" i="4"/>
  <c r="L430" i="4"/>
  <c r="L922" i="4"/>
  <c r="L354" i="4"/>
  <c r="O205" i="4" s="1"/>
  <c r="P205" i="4" s="1"/>
  <c r="L919" i="4"/>
  <c r="L812" i="4"/>
  <c r="L1221" i="4"/>
  <c r="O494" i="4" s="1"/>
  <c r="P494" i="4" s="1"/>
  <c r="L1565" i="4"/>
  <c r="L1527" i="4"/>
  <c r="O596" i="4" s="1"/>
  <c r="P596" i="4" s="1"/>
  <c r="L421" i="4"/>
  <c r="L737" i="4"/>
  <c r="L279" i="4"/>
  <c r="O180" i="4" s="1"/>
  <c r="P180" i="4" s="1"/>
  <c r="L1423" i="4"/>
  <c r="L1181" i="4"/>
  <c r="L1264" i="4"/>
  <c r="L1530" i="4"/>
  <c r="O597" i="4" s="1"/>
  <c r="P597" i="4" s="1"/>
  <c r="L794" i="4"/>
  <c r="L646" i="4"/>
  <c r="L598" i="4"/>
  <c r="L978" i="4"/>
  <c r="O413" i="4" s="1"/>
  <c r="P413" i="4" s="1"/>
  <c r="L1737" i="4"/>
  <c r="O666" i="4" s="1"/>
  <c r="P666" i="4" s="1"/>
  <c r="L1010" i="4"/>
  <c r="L1288" i="4"/>
  <c r="L313" i="4"/>
  <c r="L199" i="4"/>
  <c r="L553" i="4"/>
  <c r="L758" i="4"/>
  <c r="L935" i="4"/>
  <c r="L971" i="4"/>
  <c r="L1782" i="4"/>
  <c r="O681" i="4" s="1"/>
  <c r="P681" i="4" s="1"/>
  <c r="L1504" i="4"/>
  <c r="L1797" i="4"/>
  <c r="O686" i="4" s="1"/>
  <c r="P686" i="4" s="1"/>
  <c r="L1543" i="4"/>
  <c r="L1293" i="4"/>
  <c r="O518" i="4" s="1"/>
  <c r="P518" i="4" s="1"/>
  <c r="L709" i="4"/>
  <c r="L335" i="4"/>
  <c r="L206" i="4"/>
  <c r="L1821" i="4"/>
  <c r="O694" i="4" s="1"/>
  <c r="P694" i="4" s="1"/>
  <c r="L1110" i="4"/>
  <c r="O457" i="4" s="1"/>
  <c r="P457" i="4" s="1"/>
  <c r="L793" i="4"/>
  <c r="L1107" i="4"/>
  <c r="O456" i="4" s="1"/>
  <c r="P456" i="4" s="1"/>
  <c r="L1621" i="4"/>
  <c r="L893" i="4"/>
  <c r="L1692" i="4"/>
  <c r="O651" i="4" s="1"/>
  <c r="P651" i="4" s="1"/>
  <c r="L1209" i="4"/>
  <c r="O490" i="4" s="1"/>
  <c r="P490" i="4" s="1"/>
  <c r="L527" i="4"/>
  <c r="L432" i="4"/>
  <c r="O231" i="4" s="1"/>
  <c r="P231" i="4" s="1"/>
  <c r="L797" i="4"/>
  <c r="L821" i="4"/>
  <c r="L341" i="4"/>
  <c r="L215" i="4"/>
  <c r="L763" i="4"/>
  <c r="L424" i="4"/>
  <c r="L764" i="4"/>
  <c r="L1325" i="4"/>
  <c r="L1774" i="4"/>
  <c r="L1605" i="4"/>
  <c r="O622" i="4" s="1"/>
  <c r="P622" i="4" s="1"/>
  <c r="L1252" i="4"/>
  <c r="L568" i="4"/>
  <c r="L684" i="4"/>
  <c r="O315" i="4" s="1"/>
  <c r="P315" i="4" s="1"/>
  <c r="L1105" i="4"/>
  <c r="L450" i="4"/>
  <c r="O237" i="4" s="1"/>
  <c r="P237" i="4" s="1"/>
  <c r="L235" i="4"/>
  <c r="L1190" i="4"/>
  <c r="L392" i="4"/>
  <c r="L190" i="4"/>
  <c r="L877" i="4"/>
  <c r="L1033" i="4"/>
  <c r="L1240" i="4"/>
  <c r="L1622" i="4"/>
  <c r="L1460" i="4"/>
  <c r="L454" i="4"/>
  <c r="L1505" i="4"/>
  <c r="L1128" i="4"/>
  <c r="O463" i="4" s="1"/>
  <c r="P463" i="4" s="1"/>
  <c r="L810" i="4"/>
  <c r="O357" i="4" s="1"/>
  <c r="P357" i="4" s="1"/>
  <c r="L944" i="4"/>
  <c r="L1502" i="4"/>
  <c r="L1402" i="4"/>
  <c r="L1628" i="4"/>
  <c r="L400" i="4"/>
  <c r="L1488" i="4"/>
  <c r="O583" i="4" s="1"/>
  <c r="P583" i="4" s="1"/>
  <c r="L191" i="4"/>
  <c r="L1688" i="4"/>
  <c r="L1270" i="4"/>
  <c r="L665" i="4"/>
  <c r="L416" i="4"/>
  <c r="L180" i="4"/>
  <c r="O147" i="4" s="1"/>
  <c r="P147" i="4" s="1"/>
  <c r="L425" i="4"/>
  <c r="L491" i="4"/>
  <c r="L840" i="4"/>
  <c r="O367" i="4" s="1"/>
  <c r="P367" i="4" s="1"/>
  <c r="L291" i="4"/>
  <c r="O184" i="4" s="1"/>
  <c r="P184" i="4" s="1"/>
  <c r="L1324" i="4"/>
  <c r="L1169" i="4"/>
  <c r="L1223" i="4"/>
  <c r="L850" i="4"/>
  <c r="L155" i="4"/>
  <c r="L1399" i="4"/>
  <c r="L1253" i="4"/>
  <c r="L621" i="4"/>
  <c r="O294" i="4" s="1"/>
  <c r="P294" i="4" s="1"/>
  <c r="L1515" i="4"/>
  <c r="O592" i="4" s="1"/>
  <c r="P592" i="4" s="1"/>
  <c r="L404" i="4"/>
  <c r="L1592" i="4"/>
  <c r="L1534" i="4"/>
  <c r="L451" i="4"/>
  <c r="L448" i="4"/>
  <c r="L722" i="4"/>
  <c r="L177" i="4"/>
  <c r="O146" i="4" s="1"/>
  <c r="P146" i="4" s="1"/>
  <c r="L1043" i="4"/>
  <c r="L896" i="4"/>
  <c r="L1607" i="4"/>
  <c r="L1301" i="4"/>
  <c r="L885" i="4"/>
  <c r="O382" i="4" s="1"/>
  <c r="P382" i="4" s="1"/>
  <c r="L1627" i="4"/>
  <c r="L1063" i="4"/>
  <c r="L1752" i="4"/>
  <c r="O671" i="4" s="1"/>
  <c r="P671" i="4" s="1"/>
  <c r="L1268" i="4"/>
  <c r="L1390" i="4"/>
  <c r="L1220" i="4"/>
  <c r="L701" i="4"/>
  <c r="L778" i="4"/>
  <c r="L1198" i="4"/>
  <c r="L724" i="4"/>
  <c r="L1369" i="4"/>
  <c r="L981" i="4"/>
  <c r="O414" i="4" s="1"/>
  <c r="P414" i="4" s="1"/>
  <c r="L1538" i="4"/>
  <c r="L1611" i="4"/>
  <c r="O624" i="4" s="1"/>
  <c r="P624" i="4" s="1"/>
  <c r="L1428" i="4"/>
  <c r="O563" i="4" s="1"/>
  <c r="P563" i="4" s="1"/>
  <c r="L1009" i="4"/>
  <c r="L1258" i="4"/>
  <c r="L928" i="4"/>
  <c r="L640" i="4"/>
  <c r="L309" i="4"/>
  <c r="O190" i="4" s="1"/>
  <c r="P190" i="4" s="1"/>
  <c r="L1259" i="4"/>
  <c r="L237" i="4"/>
  <c r="O166" i="4" s="1"/>
  <c r="P166" i="4" s="1"/>
  <c r="L1465" i="4"/>
  <c r="L645" i="4"/>
  <c r="O302" i="4" s="1"/>
  <c r="P302" i="4" s="1"/>
  <c r="L1045" i="4"/>
  <c r="L1531" i="4"/>
  <c r="L1681" i="4"/>
  <c r="L1818" i="4"/>
  <c r="O693" i="4" s="1"/>
  <c r="P693" i="4" s="1"/>
  <c r="L256" i="4"/>
  <c r="L1485" i="4"/>
  <c r="O582" i="4" s="1"/>
  <c r="P582" i="4" s="1"/>
  <c r="L1696" i="4"/>
  <c r="L1778" i="4"/>
  <c r="L692" i="4"/>
  <c r="L1654" i="4"/>
  <c r="L1104" i="4"/>
  <c r="O455" i="4" s="1"/>
  <c r="P455" i="4" s="1"/>
  <c r="L1035" i="4"/>
  <c r="O432" i="4" s="1"/>
  <c r="P432" i="4" s="1"/>
  <c r="L667" i="4"/>
  <c r="L884" i="4"/>
  <c r="L179" i="4"/>
  <c r="L704" i="4"/>
  <c r="L616" i="4"/>
  <c r="L1060" i="4"/>
  <c r="L331" i="4"/>
  <c r="L740" i="4"/>
  <c r="L1212" i="4"/>
  <c r="O491" i="4" s="1"/>
  <c r="P491" i="4" s="1"/>
  <c r="L765" i="4"/>
  <c r="O342" i="4" s="1"/>
  <c r="P342" i="4" s="1"/>
  <c r="L1073" i="4"/>
  <c r="L539" i="4"/>
  <c r="L176" i="4"/>
  <c r="L355" i="4"/>
  <c r="L422" i="4"/>
  <c r="L1545" i="4"/>
  <c r="O602" i="4" s="1"/>
  <c r="P602" i="4" s="1"/>
  <c r="L290" i="4"/>
  <c r="L467" i="4"/>
  <c r="L255" i="4"/>
  <c r="O172" i="4" s="1"/>
  <c r="P172" i="4" s="1"/>
  <c r="L1444" i="4"/>
  <c r="L1513" i="4"/>
  <c r="L1728" i="4"/>
  <c r="O663" i="4" s="1"/>
  <c r="P663" i="4" s="1"/>
  <c r="L689" i="4"/>
  <c r="L1802" i="4"/>
  <c r="L1410" i="4"/>
  <c r="O557" i="4" s="1"/>
  <c r="P557" i="4" s="1"/>
  <c r="L776" i="4"/>
  <c r="L820" i="4"/>
  <c r="L356" i="4"/>
  <c r="L543" i="4"/>
  <c r="O268" i="4" s="1"/>
  <c r="P268" i="4" s="1"/>
  <c r="L700" i="4"/>
  <c r="L851" i="4"/>
  <c r="L1274" i="4"/>
  <c r="L643" i="4"/>
  <c r="L1192" i="4"/>
  <c r="L1052" i="4"/>
  <c r="L240" i="4"/>
  <c r="O167" i="4" s="1"/>
  <c r="P167" i="4" s="1"/>
  <c r="L1113" i="4"/>
  <c r="O458" i="4" s="1"/>
  <c r="P458" i="4" s="1"/>
  <c r="L1525" i="4"/>
  <c r="L1434" i="4"/>
  <c r="O565" i="4" s="1"/>
  <c r="P565" i="4" s="1"/>
  <c r="L490" i="4"/>
  <c r="L360" i="4"/>
  <c r="O207" i="4" s="1"/>
  <c r="P207" i="4" s="1"/>
  <c r="L288" i="4"/>
  <c r="O183" i="4" s="1"/>
  <c r="P183" i="4" s="1"/>
  <c r="L1787" i="4"/>
  <c r="L1120" i="4"/>
  <c r="L350" i="4"/>
  <c r="L1535" i="4"/>
  <c r="L1786" i="4"/>
  <c r="L1625" i="4"/>
  <c r="L1340" i="4"/>
  <c r="L1418" i="4"/>
  <c r="L337" i="4"/>
  <c r="L744" i="4"/>
  <c r="O335" i="4" s="1"/>
  <c r="P335" i="4" s="1"/>
  <c r="L808" i="4"/>
  <c r="L252" i="4"/>
  <c r="O171" i="4" s="1"/>
  <c r="P171" i="4" s="1"/>
  <c r="L785" i="4"/>
  <c r="L685" i="4"/>
  <c r="L756" i="4"/>
  <c r="O339" i="4" s="1"/>
  <c r="P339" i="4" s="1"/>
  <c r="L481" i="4"/>
  <c r="L548" i="4"/>
  <c r="L541" i="4"/>
  <c r="L1330" i="4"/>
  <c r="L1480" i="4"/>
  <c r="L525" i="4"/>
  <c r="O262" i="4" s="1"/>
  <c r="P262" i="4" s="1"/>
  <c r="L1482" i="4"/>
  <c r="O581" i="4" s="1"/>
  <c r="P581" i="4" s="1"/>
  <c r="L1347" i="4"/>
  <c r="O536" i="4" s="1"/>
  <c r="P536" i="4" s="1"/>
  <c r="L166" i="4"/>
  <c r="L1551" i="4"/>
  <c r="O604" i="4" s="1"/>
  <c r="P604" i="4" s="1"/>
  <c r="L1825" i="4"/>
  <c r="L1711" i="4"/>
  <c r="L639" i="4"/>
  <c r="O300" i="4" s="1"/>
  <c r="P300" i="4" s="1"/>
  <c r="L1495" i="4"/>
  <c r="L705" i="4"/>
  <c r="O322" i="4" s="1"/>
  <c r="P322" i="4" s="1"/>
  <c r="L201" i="4"/>
  <c r="O154" i="4" s="1"/>
  <c r="P154" i="4" s="1"/>
  <c r="L363" i="4"/>
  <c r="O208" i="4" s="1"/>
  <c r="P208" i="4" s="1"/>
  <c r="L143" i="4"/>
  <c r="L397" i="4"/>
  <c r="L803" i="4"/>
  <c r="L387" i="4"/>
  <c r="O216" i="4" s="1"/>
  <c r="P216" i="4" s="1"/>
  <c r="L582" i="4"/>
  <c r="O281" i="4" s="1"/>
  <c r="P281" i="4" s="1"/>
  <c r="L195" i="4"/>
  <c r="O152" i="4" s="1"/>
  <c r="P152" i="4" s="1"/>
  <c r="L982" i="4"/>
  <c r="L327" i="4"/>
  <c r="O196" i="4" s="1"/>
  <c r="P196" i="4" s="1"/>
  <c r="L503" i="4"/>
  <c r="L1597" i="4"/>
  <c r="L1526" i="4"/>
  <c r="L790" i="4"/>
  <c r="L1529" i="4"/>
  <c r="L795" i="4"/>
  <c r="O352" i="4" s="1"/>
  <c r="P352" i="4" s="1"/>
  <c r="L1742" i="4"/>
  <c r="L208" i="4"/>
  <c r="L1379" i="4"/>
  <c r="L1804" i="4"/>
  <c r="L1584" i="4"/>
  <c r="O615" i="4" s="1"/>
  <c r="P615" i="4" s="1"/>
  <c r="L1772" i="4"/>
  <c r="L888" i="4"/>
  <c r="O383" i="4" s="1"/>
  <c r="P383" i="4" s="1"/>
  <c r="L1382" i="4"/>
  <c r="L1141" i="4"/>
  <c r="L719" i="4"/>
  <c r="L498" i="4"/>
  <c r="O253" i="4" s="1"/>
  <c r="P253" i="4" s="1"/>
  <c r="L787" i="4"/>
  <c r="L247" i="4"/>
  <c r="L1072" i="4"/>
  <c r="L999" i="4"/>
  <c r="O420" i="4" s="1"/>
  <c r="P420" i="4" s="1"/>
  <c r="L524" i="4"/>
  <c r="L1255" i="4"/>
  <c r="L465" i="4"/>
  <c r="O242" i="4" s="1"/>
  <c r="P242" i="4" s="1"/>
  <c r="L623" i="4"/>
  <c r="L468" i="4"/>
  <c r="O243" i="4" s="1"/>
  <c r="P243" i="4" s="1"/>
  <c r="L1303" i="4"/>
  <c r="L771" i="4"/>
  <c r="O344" i="4" s="1"/>
  <c r="P344" i="4" s="1"/>
  <c r="L511" i="4"/>
  <c r="L518" i="4"/>
  <c r="L1322" i="4"/>
  <c r="L1446" i="4"/>
  <c r="O569" i="4" s="1"/>
  <c r="P569" i="4" s="1"/>
  <c r="L1214" i="4"/>
  <c r="L254" i="4"/>
  <c r="L1682" i="4"/>
  <c r="L1773" i="4"/>
  <c r="O678" i="4" s="1"/>
  <c r="P678" i="4" s="1"/>
  <c r="L1695" i="4"/>
  <c r="O652" i="4" s="1"/>
  <c r="P652" i="4" s="1"/>
  <c r="L1719" i="4"/>
  <c r="O660" i="4" s="1"/>
  <c r="P660" i="4" s="1"/>
  <c r="L1300" i="4"/>
  <c r="L947" i="4"/>
  <c r="L1184" i="4"/>
  <c r="L965" i="4"/>
  <c r="L619" i="4"/>
  <c r="L379" i="4"/>
  <c r="L321" i="4"/>
  <c r="O194" i="4" s="1"/>
  <c r="P194" i="4" s="1"/>
  <c r="L574" i="4"/>
  <c r="L273" i="4"/>
  <c r="O178" i="4" s="1"/>
  <c r="P178" i="4" s="1"/>
  <c r="L959" i="4"/>
  <c r="L385" i="4"/>
  <c r="L1109" i="4"/>
  <c r="L1275" i="4"/>
  <c r="O512" i="4" s="1"/>
  <c r="P512" i="4" s="1"/>
  <c r="L1199" i="4"/>
  <c r="L555" i="4"/>
  <c r="O272" i="4" s="1"/>
  <c r="P272" i="4" s="1"/>
  <c r="L630" i="4"/>
  <c r="O297" i="4" s="1"/>
  <c r="P297" i="4" s="1"/>
  <c r="L326" i="4"/>
  <c r="L318" i="4"/>
  <c r="O193" i="4" s="1"/>
  <c r="P193" i="4" s="1"/>
  <c r="L857" i="4"/>
  <c r="L1163" i="4"/>
  <c r="L1419" i="4"/>
  <c r="O560" i="4" s="1"/>
  <c r="P560" i="4" s="1"/>
  <c r="L1532" i="4"/>
  <c r="L1208" i="4"/>
  <c r="L1616" i="4"/>
  <c r="L1100" i="4"/>
  <c r="L1372" i="4"/>
  <c r="L449" i="4"/>
  <c r="L1523" i="4"/>
  <c r="L329" i="4"/>
  <c r="L590" i="4"/>
  <c r="L1125" i="4"/>
  <c r="O462" i="4" s="1"/>
  <c r="P462" i="4" s="1"/>
  <c r="L557" i="4"/>
  <c r="L1097" i="4"/>
  <c r="L156" i="4"/>
  <c r="O139" i="4" s="1"/>
  <c r="P139" i="4" s="1"/>
  <c r="L593" i="4"/>
  <c r="L942" i="4"/>
  <c r="O401" i="4" s="1"/>
  <c r="P401" i="4" s="1"/>
  <c r="L1422" i="4"/>
  <c r="O561" i="4" s="1"/>
  <c r="P561" i="4" s="1"/>
  <c r="L251" i="4"/>
  <c r="L1295" i="4"/>
  <c r="L668" i="4"/>
  <c r="L801" i="4"/>
  <c r="O354" i="4" s="1"/>
  <c r="P354" i="4" s="1"/>
  <c r="L1374" i="4"/>
  <c r="O545" i="4" s="1"/>
  <c r="P545" i="4" s="1"/>
  <c r="L1714" i="4"/>
  <c r="L859" i="4"/>
  <c r="L605" i="4"/>
  <c r="L1672" i="4"/>
  <c r="L1563" i="4"/>
  <c r="O608" i="4" s="1"/>
  <c r="P608" i="4" s="1"/>
  <c r="L455" i="4"/>
  <c r="L670" i="4"/>
  <c r="L1472" i="4"/>
  <c r="L1521" i="4"/>
  <c r="O594" i="4" s="1"/>
  <c r="P594" i="4" s="1"/>
  <c r="L989" i="4"/>
  <c r="L696" i="4"/>
  <c r="O319" i="4" s="1"/>
  <c r="P319" i="4" s="1"/>
  <c r="L723" i="4"/>
  <c r="O328" i="4" s="1"/>
  <c r="P328" i="4" s="1"/>
  <c r="L1827" i="4"/>
  <c r="O696" i="4" s="1"/>
  <c r="P696" i="4" s="1"/>
  <c r="L1745" i="4"/>
  <c r="L1077" i="4"/>
  <c r="O446" i="4" s="1"/>
  <c r="P446" i="4" s="1"/>
  <c r="L751" i="4"/>
  <c r="L1396" i="4"/>
  <c r="L1286" i="4"/>
  <c r="L876" i="4"/>
  <c r="O379" i="4" s="1"/>
  <c r="P379" i="4" s="1"/>
  <c r="L1663" i="4"/>
  <c r="L1441" i="4"/>
  <c r="L1026" i="4"/>
  <c r="O429" i="4" s="1"/>
  <c r="P429" i="4" s="1"/>
  <c r="L1281" i="4"/>
  <c r="O514" i="4" s="1"/>
  <c r="P514" i="4" s="1"/>
  <c r="L586" i="4"/>
  <c r="L1528" i="4"/>
  <c r="L1583" i="4"/>
  <c r="L1449" i="4"/>
  <c r="O570" i="4" s="1"/>
  <c r="P570" i="4" s="1"/>
  <c r="L847" i="4"/>
  <c r="L138" i="4"/>
  <c r="O133" i="4" s="1"/>
  <c r="P133" i="4" s="1"/>
  <c r="L867" i="4"/>
  <c r="O376" i="4" s="1"/>
  <c r="P376" i="4" s="1"/>
  <c r="L957" i="4"/>
  <c r="O406" i="4" s="1"/>
  <c r="P406" i="4" s="1"/>
  <c r="L1317" i="4"/>
  <c r="O526" i="4" s="1"/>
  <c r="P526" i="4" s="1"/>
  <c r="L1721" i="4"/>
  <c r="L1665" i="4"/>
  <c r="O642" i="4" s="1"/>
  <c r="P642" i="4" s="1"/>
  <c r="L1491" i="4"/>
  <c r="O584" i="4" s="1"/>
  <c r="P584" i="4" s="1"/>
  <c r="L1643" i="4"/>
  <c r="L1686" i="4"/>
  <c r="O649" i="4" s="1"/>
  <c r="P649" i="4" s="1"/>
  <c r="L169" i="4"/>
  <c r="L1279" i="4"/>
  <c r="L1620" i="4"/>
  <c r="O627" i="4" s="1"/>
  <c r="P627" i="4" s="1"/>
  <c r="L1655" i="4"/>
  <c r="L690" i="4"/>
  <c r="O317" i="4" s="1"/>
  <c r="P317" i="4" s="1"/>
  <c r="L1816" i="4"/>
  <c r="L762" i="4"/>
  <c r="O341" i="4" s="1"/>
  <c r="P341" i="4" s="1"/>
  <c r="L1098" i="4"/>
  <c r="O453" i="4" s="1"/>
  <c r="P453" i="4" s="1"/>
  <c r="L264" i="4"/>
  <c r="O175" i="4" s="1"/>
  <c r="P175" i="4" s="1"/>
  <c r="L902" i="4"/>
  <c r="L1127" i="4"/>
  <c r="L575" i="4"/>
  <c r="L497" i="4"/>
  <c r="L898" i="4"/>
  <c r="L161" i="4"/>
  <c r="L558" i="4"/>
  <c r="O273" i="4" s="1"/>
  <c r="P273" i="4" s="1"/>
  <c r="L1210" i="4"/>
  <c r="L564" i="4"/>
  <c r="O275" i="4" s="1"/>
  <c r="P275" i="4" s="1"/>
  <c r="L1007" i="4"/>
  <c r="L322" i="4"/>
  <c r="L1626" i="4"/>
  <c r="O629" i="4" s="1"/>
  <c r="P629" i="4" s="1"/>
  <c r="L1170" i="4"/>
  <c r="O477" i="4" s="1"/>
  <c r="P477" i="4" s="1"/>
  <c r="L1139" i="4"/>
  <c r="L1500" i="4"/>
  <c r="O587" i="4" s="1"/>
  <c r="P587" i="4" s="1"/>
  <c r="L1570" i="4"/>
  <c r="L1573" i="4"/>
  <c r="L164" i="4"/>
  <c r="L1461" i="4"/>
  <c r="O574" i="4" s="1"/>
  <c r="P574" i="4" s="1"/>
  <c r="L1426" i="4"/>
  <c r="L1615" i="4"/>
  <c r="L687" i="4"/>
  <c r="O316" i="4" s="1"/>
  <c r="P316" i="4" s="1"/>
  <c r="L1833" i="4"/>
  <c r="O698" i="4" s="1"/>
  <c r="P698" i="4" s="1"/>
  <c r="L1217" i="4"/>
  <c r="L693" i="4"/>
  <c r="O318" i="4" s="1"/>
  <c r="P318" i="4" s="1"/>
  <c r="L834" i="4"/>
  <c r="O365" i="4" s="1"/>
  <c r="P365" i="4" s="1"/>
  <c r="L607" i="4"/>
  <c r="L390" i="4"/>
  <c r="O217" i="4" s="1"/>
  <c r="P217" i="4" s="1"/>
  <c r="L673" i="4"/>
  <c r="L1117" i="4"/>
  <c r="L1191" i="4"/>
  <c r="O484" i="4" s="1"/>
  <c r="P484" i="4" s="1"/>
  <c r="L545" i="4"/>
  <c r="L1058" i="4"/>
  <c r="L784" i="4"/>
  <c r="L858" i="4"/>
  <c r="O373" i="4" s="1"/>
  <c r="P373" i="4" s="1"/>
  <c r="L1103" i="4"/>
  <c r="L1102" i="4"/>
  <c r="L683" i="4"/>
  <c r="L901" i="4"/>
  <c r="L773" i="4"/>
  <c r="L1213" i="4"/>
  <c r="L1777" i="4"/>
  <c r="L843" i="4"/>
  <c r="O368" i="4" s="1"/>
  <c r="P368" i="4" s="1"/>
  <c r="L1785" i="4"/>
  <c r="O682" i="4" s="1"/>
  <c r="P682" i="4" s="1"/>
  <c r="L882" i="4"/>
  <c r="O381" i="4" s="1"/>
  <c r="P381" i="4" s="1"/>
  <c r="L1733" i="4"/>
  <c r="L1453" i="4"/>
  <c r="L691" i="4"/>
  <c r="L1427" i="4"/>
  <c r="L1244" i="4"/>
  <c r="L506" i="4"/>
  <c r="L827" i="4"/>
  <c r="L312" i="4"/>
  <c r="O191" i="4" s="1"/>
  <c r="P191" i="4" s="1"/>
  <c r="L824" i="4"/>
  <c r="L482" i="4"/>
  <c r="L731" i="4"/>
  <c r="L276" i="4"/>
  <c r="O179" i="4" s="1"/>
  <c r="P179" i="4" s="1"/>
  <c r="L245" i="4"/>
  <c r="L223" i="4"/>
  <c r="L889" i="4"/>
  <c r="L1765" i="4"/>
  <c r="L484" i="4"/>
  <c r="L708" i="4"/>
  <c r="O323" i="4" s="1"/>
  <c r="P323" i="4" s="1"/>
  <c r="L1176" i="4"/>
  <c r="O479" i="4" s="1"/>
  <c r="P479" i="4" s="1"/>
  <c r="L130" i="4"/>
  <c r="O130" i="4" s="1"/>
  <c r="P130" i="4" s="1"/>
  <c r="L1412" i="4"/>
  <c r="L1716" i="4"/>
  <c r="O659" i="4" s="1"/>
  <c r="P659" i="4" s="1"/>
  <c r="L1593" i="4"/>
  <c r="O618" i="4" s="1"/>
  <c r="P618" i="4" s="1"/>
  <c r="L504" i="4"/>
  <c r="O255" i="4" s="1"/>
  <c r="P255" i="4" s="1"/>
  <c r="L1658" i="4"/>
  <c r="L372" i="4"/>
  <c r="O211" i="4" s="1"/>
  <c r="P211" i="4" s="1"/>
  <c r="L219" i="4"/>
  <c r="O160" i="4" s="1"/>
  <c r="P160" i="4" s="1"/>
  <c r="L246" i="4"/>
  <c r="O169" i="4" s="1"/>
  <c r="P169" i="4" s="1"/>
  <c r="L925" i="4"/>
  <c r="L185" i="4"/>
  <c r="L1036" i="4"/>
  <c r="L152" i="4"/>
  <c r="L772" i="4"/>
  <c r="L1219" i="4"/>
  <c r="L688" i="4"/>
  <c r="L348" i="4"/>
  <c r="O203" i="4" s="1"/>
  <c r="P203" i="4" s="1"/>
  <c r="L148" i="4"/>
  <c r="L805" i="4"/>
  <c r="L505" i="4"/>
  <c r="L222" i="4"/>
  <c r="O161" i="4" s="1"/>
  <c r="P161" i="4" s="1"/>
  <c r="L1516" i="4"/>
  <c r="L429" i="4"/>
  <c r="O230" i="4" s="1"/>
  <c r="P230" i="4" s="1"/>
  <c r="L1754" i="4"/>
  <c r="L146" i="4"/>
  <c r="L1572" i="4"/>
  <c r="O611" i="4" s="1"/>
  <c r="P611" i="4" s="1"/>
  <c r="L1795" i="4"/>
  <c r="L1251" i="4"/>
  <c r="O504" i="4" s="1"/>
  <c r="P504" i="4" s="1"/>
  <c r="L1552" i="4"/>
  <c r="L578" i="4"/>
  <c r="L1595" i="4"/>
  <c r="L796" i="4"/>
  <c r="L463" i="4"/>
  <c r="L470" i="4"/>
  <c r="L728" i="4"/>
  <c r="L1155" i="4"/>
  <c r="O472" i="4" s="1"/>
  <c r="P472" i="4" s="1"/>
  <c r="L1006" i="4"/>
  <c r="L987" i="4"/>
  <c r="O416" i="4" s="1"/>
  <c r="P416" i="4" s="1"/>
  <c r="L681" i="4"/>
  <c r="O314" i="4" s="1"/>
  <c r="P314" i="4" s="1"/>
  <c r="L1305" i="4"/>
  <c r="O522" i="4" s="1"/>
  <c r="P522" i="4" s="1"/>
  <c r="L369" i="4"/>
  <c r="O210" i="4" s="1"/>
  <c r="P210" i="4" s="1"/>
  <c r="L531" i="4"/>
  <c r="O264" i="4" s="1"/>
  <c r="P264" i="4" s="1"/>
  <c r="L175" i="4"/>
  <c r="L881" i="4"/>
  <c r="L939" i="4"/>
  <c r="O400" i="4" s="1"/>
  <c r="P400" i="4" s="1"/>
  <c r="L753" i="4"/>
  <c r="O338" i="4" s="1"/>
  <c r="P338" i="4" s="1"/>
  <c r="L1432" i="4"/>
  <c r="L428" i="4"/>
  <c r="L861" i="4"/>
  <c r="O374" i="4" s="1"/>
  <c r="P374" i="4" s="1"/>
  <c r="L1174" i="4"/>
  <c r="L207" i="4"/>
  <c r="O156" i="4" s="1"/>
  <c r="P156" i="4" s="1"/>
  <c r="L1606" i="4"/>
  <c r="L1757" i="4"/>
  <c r="L1659" i="4"/>
  <c r="O640" i="4" s="1"/>
  <c r="P640" i="4" s="1"/>
  <c r="L1807" i="4"/>
  <c r="L1203" i="4"/>
  <c r="O488" i="4" s="1"/>
  <c r="P488" i="4" s="1"/>
  <c r="L938" i="4"/>
  <c r="L1012" i="4"/>
  <c r="L903" i="4"/>
  <c r="O388" i="4" s="1"/>
  <c r="P388" i="4" s="1"/>
  <c r="L307" i="4"/>
  <c r="L1271" i="4"/>
  <c r="L301" i="4"/>
  <c r="L721" i="4"/>
  <c r="L278" i="4"/>
  <c r="L653" i="4"/>
  <c r="L259" i="4"/>
  <c r="L934" i="4"/>
  <c r="L1277" i="4"/>
  <c r="L679" i="4"/>
  <c r="L324" i="4"/>
  <c r="O195" i="4" s="1"/>
  <c r="P195" i="4" s="1"/>
  <c r="L601" i="4"/>
  <c r="L1687" i="4"/>
  <c r="L296" i="4"/>
  <c r="L757" i="4"/>
  <c r="L1311" i="4"/>
  <c r="O524" i="4" s="1"/>
  <c r="P524" i="4" s="1"/>
  <c r="L1371" i="4"/>
  <c r="O544" i="4" s="1"/>
  <c r="P544" i="4" s="1"/>
  <c r="L1433" i="4"/>
  <c r="L1129" i="4"/>
  <c r="L1698" i="4"/>
  <c r="O653" i="4" s="1"/>
  <c r="P653" i="4" s="1"/>
  <c r="L1836" i="4"/>
  <c r="O699" i="4" s="1"/>
  <c r="P699" i="4" s="1"/>
  <c r="L1118" i="4"/>
  <c r="L1830" i="4"/>
  <c r="O697" i="4" s="1"/>
  <c r="P697" i="4" s="1"/>
  <c r="L1612" i="4"/>
  <c r="L192" i="4"/>
  <c r="O151" i="4" s="1"/>
  <c r="P151" i="4" s="1"/>
  <c r="L265" i="4"/>
  <c r="L916" i="4"/>
  <c r="L480" i="4"/>
  <c r="O247" i="4" s="1"/>
  <c r="P247" i="4" s="1"/>
  <c r="L833" i="4"/>
  <c r="L1093" i="4"/>
  <c r="L370" i="4"/>
  <c r="L760" i="4"/>
  <c r="L1241" i="4"/>
  <c r="L1537" i="4"/>
  <c r="L1333" i="4"/>
  <c r="L186" i="4"/>
  <c r="O149" i="4" s="1"/>
  <c r="P149" i="4" s="1"/>
  <c r="L366" i="4"/>
  <c r="O209" i="4" s="1"/>
  <c r="P209" i="4" s="1"/>
  <c r="L1575" i="4"/>
  <c r="O612" i="4" s="1"/>
  <c r="P612" i="4" s="1"/>
  <c r="L1549" i="4"/>
  <c r="L997" i="4"/>
  <c r="L269" i="4"/>
  <c r="L1338" i="4"/>
  <c r="O533" i="4" s="1"/>
  <c r="P533" i="4" s="1"/>
  <c r="L1425" i="4"/>
  <c r="O562" i="4" s="1"/>
  <c r="P562" i="4" s="1"/>
  <c r="L1056" i="4"/>
  <c r="O439" i="4" s="1"/>
  <c r="P439" i="4" s="1"/>
  <c r="L613" i="4"/>
  <c r="L767" i="4"/>
  <c r="L1373" i="4"/>
  <c r="L664" i="4"/>
  <c r="L495" i="4"/>
  <c r="O252" i="4" s="1"/>
  <c r="P252" i="4" s="1"/>
  <c r="L342" i="4"/>
  <c r="O201" i="4" s="1"/>
  <c r="P201" i="4" s="1"/>
  <c r="L1668" i="4"/>
  <c r="O643" i="4" s="1"/>
  <c r="P643" i="4" s="1"/>
  <c r="L1722" i="4"/>
  <c r="O661" i="4" s="1"/>
  <c r="P661" i="4" s="1"/>
  <c r="L538" i="4"/>
  <c r="L739" i="4"/>
  <c r="L1232" i="4"/>
  <c r="L1291" i="4"/>
  <c r="L447" i="4"/>
  <c r="O236" i="4" s="1"/>
  <c r="P236" i="4" s="1"/>
  <c r="L1586" i="4"/>
  <c r="L1683" i="4"/>
  <c r="O648" i="4" s="1"/>
  <c r="P648" i="4" s="1"/>
  <c r="L985" i="4"/>
  <c r="L325" i="4"/>
  <c r="L362" i="4"/>
  <c r="L1489" i="4"/>
  <c r="L1791" i="4"/>
  <c r="O684" i="4" s="1"/>
  <c r="P684" i="4" s="1"/>
  <c r="L1377" i="4"/>
  <c r="O546" i="4" s="1"/>
  <c r="P546" i="4" s="1"/>
  <c r="L418" i="4"/>
  <c r="L730" i="4"/>
  <c r="L707" i="4"/>
  <c r="L879" i="4"/>
  <c r="O380" i="4" s="1"/>
  <c r="P380" i="4" s="1"/>
  <c r="L1272" i="4"/>
  <c r="O511" i="4" s="1"/>
  <c r="P511" i="4" s="1"/>
  <c r="L1524" i="4"/>
  <c r="O595" i="4" s="1"/>
  <c r="P595" i="4" s="1"/>
  <c r="L1649" i="4"/>
  <c r="L1642" i="4"/>
  <c r="L367" i="4"/>
  <c r="L1675" i="4"/>
  <c r="L1613" i="4"/>
  <c r="L641" i="4"/>
  <c r="L1585" i="4"/>
  <c r="L382" i="4"/>
  <c r="L816" i="4"/>
  <c r="O359" i="4" s="1"/>
  <c r="P359" i="4" s="1"/>
  <c r="L769" i="4"/>
  <c r="L811" i="4"/>
  <c r="L1017" i="4"/>
  <c r="O426" i="4" s="1"/>
  <c r="P426" i="4" s="1"/>
  <c r="L951" i="4"/>
  <c r="O404" i="4" s="1"/>
  <c r="P404" i="4" s="1"/>
  <c r="L212" i="4"/>
  <c r="L800" i="4"/>
  <c r="L270" i="4"/>
  <c r="O177" i="4" s="1"/>
  <c r="P177" i="4" s="1"/>
  <c r="L644" i="4"/>
  <c r="L1025" i="4"/>
  <c r="L559" i="4"/>
  <c r="L814" i="4"/>
  <c r="L1360" i="4"/>
  <c r="L1352" i="4"/>
  <c r="L871" i="4"/>
  <c r="L386" i="4"/>
  <c r="L1578" i="4"/>
  <c r="O613" i="4" s="1"/>
  <c r="P613" i="4" s="1"/>
  <c r="L1539" i="4"/>
  <c r="O600" i="4" s="1"/>
  <c r="P600" i="4" s="1"/>
  <c r="L1653" i="4"/>
  <c r="O638" i="4" s="1"/>
  <c r="P638" i="4" s="1"/>
  <c r="L1610" i="4"/>
  <c r="L1544" i="4"/>
  <c r="L1477" i="4"/>
  <c r="L1464" i="4"/>
  <c r="O575" i="4" s="1"/>
  <c r="P575" i="4" s="1"/>
  <c r="L513" i="4"/>
  <c r="O258" i="4" s="1"/>
  <c r="P258" i="4" s="1"/>
  <c r="L1632" i="4"/>
  <c r="O631" i="4" s="1"/>
  <c r="P631" i="4" s="1"/>
  <c r="L1222" i="4"/>
  <c r="L570" i="4"/>
  <c r="O277" i="4" s="1"/>
  <c r="P277" i="4" s="1"/>
  <c r="L994" i="4"/>
  <c r="L1078" i="4"/>
  <c r="L371" i="4"/>
  <c r="L330" i="4"/>
  <c r="O197" i="4" s="1"/>
  <c r="P197" i="4" s="1"/>
  <c r="L958" i="4"/>
  <c r="L977" i="4"/>
  <c r="L154" i="4"/>
  <c r="L1354" i="4"/>
  <c r="L836" i="4"/>
  <c r="L848" i="4"/>
  <c r="L560" i="4"/>
  <c r="L1365" i="4"/>
  <c r="O542" i="4" s="1"/>
  <c r="P542" i="4" s="1"/>
  <c r="L1278" i="4"/>
  <c r="O513" i="4" s="1"/>
  <c r="P513" i="4" s="1"/>
  <c r="L1090" i="4"/>
  <c r="L1713" i="4"/>
  <c r="O658" i="4" s="1"/>
  <c r="P658" i="4" s="1"/>
  <c r="L1708" i="4"/>
  <c r="L1414" i="4"/>
  <c r="L699" i="4"/>
  <c r="O320" i="4" s="1"/>
  <c r="P320" i="4" s="1"/>
  <c r="L1703" i="4"/>
  <c r="L761" i="4"/>
  <c r="L1723" i="4"/>
  <c r="L1424" i="4"/>
  <c r="L365" i="4"/>
  <c r="L1114" i="4"/>
  <c r="L1065" i="4"/>
  <c r="O442" i="4" s="1"/>
  <c r="P442" i="4" s="1"/>
  <c r="L474" i="4"/>
  <c r="O245" i="4" s="1"/>
  <c r="P245" i="4" s="1"/>
  <c r="L669" i="4"/>
  <c r="O310" i="4" s="1"/>
  <c r="P310" i="4" s="1"/>
  <c r="L1088" i="4"/>
  <c r="L777" i="4"/>
  <c r="O346" i="4" s="1"/>
  <c r="P346" i="4" s="1"/>
  <c r="L358" i="4"/>
  <c r="L1028" i="4"/>
  <c r="L238" i="4"/>
  <c r="L443" i="4"/>
  <c r="L1747" i="4"/>
  <c r="L1767" i="4"/>
  <c r="O676" i="4" s="1"/>
  <c r="P676" i="4" s="1"/>
  <c r="L1815" i="4"/>
  <c r="O692" i="4" s="1"/>
  <c r="P692" i="4" s="1"/>
  <c r="L287" i="4"/>
  <c r="L334" i="4"/>
  <c r="L1321" i="4"/>
  <c r="L1329" i="4"/>
  <c r="O530" i="4" s="1"/>
  <c r="P530" i="4" s="1"/>
  <c r="L1310" i="4"/>
  <c r="L1511" i="4"/>
  <c r="L1507" i="4"/>
  <c r="L194" i="4"/>
  <c r="L1343" i="4"/>
  <c r="L508" i="4"/>
  <c r="L929" i="4"/>
  <c r="L1159" i="4"/>
  <c r="L964" i="4"/>
  <c r="L198" i="4"/>
  <c r="O153" i="4" s="1"/>
  <c r="P153" i="4" s="1"/>
  <c r="L579" i="4"/>
  <c r="O280" i="4" s="1"/>
  <c r="P280" i="4" s="1"/>
  <c r="L1123" i="4"/>
  <c r="L458" i="4"/>
  <c r="L1165" i="4"/>
  <c r="L725" i="4"/>
  <c r="L182" i="4"/>
  <c r="L153" i="4"/>
  <c r="O138" i="4" s="1"/>
  <c r="P138" i="4" s="1"/>
  <c r="L1837" i="4"/>
  <c r="L173" i="4"/>
  <c r="L1004" i="4"/>
  <c r="L1408" i="4"/>
  <c r="L1440" i="4"/>
  <c r="O567" i="4" s="1"/>
  <c r="P567" i="4" s="1"/>
  <c r="L1740" i="4"/>
  <c r="O667" i="4" s="1"/>
  <c r="P667" i="4" s="1"/>
  <c r="L1756" i="4"/>
  <c r="L1246" i="4"/>
  <c r="L1805" i="4"/>
  <c r="L1247" i="4"/>
  <c r="L1618" i="4"/>
  <c r="L577" i="4"/>
  <c r="L1334" i="4"/>
  <c r="L239" i="4"/>
  <c r="L583" i="4"/>
  <c r="L163" i="4"/>
  <c r="L706" i="4"/>
  <c r="L891" i="4"/>
  <c r="O384" i="4" s="1"/>
  <c r="P384" i="4" s="1"/>
  <c r="L742" i="4"/>
  <c r="L666" i="4"/>
  <c r="O309" i="4" s="1"/>
  <c r="P309" i="4" s="1"/>
  <c r="L225" i="4"/>
  <c r="O162" i="4" s="1"/>
  <c r="P162" i="4" s="1"/>
  <c r="L960" i="4"/>
  <c r="O407" i="4" s="1"/>
  <c r="P407" i="4" s="1"/>
  <c r="L303" i="4"/>
  <c r="O188" i="4" s="1"/>
  <c r="P188" i="4" s="1"/>
  <c r="L1143" i="4"/>
  <c r="O468" i="4" s="1"/>
  <c r="P468" i="4" s="1"/>
  <c r="L1709" i="4"/>
  <c r="L1262" i="4"/>
  <c r="L472" i="4"/>
  <c r="L1082" i="4"/>
  <c r="L1599" i="4"/>
  <c r="O620" i="4" s="1"/>
  <c r="P620" i="4" s="1"/>
  <c r="L1811" i="4"/>
  <c r="L1725" i="4"/>
  <c r="O662" i="4" s="1"/>
  <c r="P662" i="4" s="1"/>
  <c r="L1151" i="4"/>
  <c r="L162" i="4"/>
  <c r="O141" i="4" s="1"/>
  <c r="P141" i="4" s="1"/>
  <c r="L1450" i="4"/>
  <c r="L1673" i="4"/>
  <c r="L1403" i="4"/>
  <c r="L1720" i="4"/>
  <c r="L1239" i="4"/>
  <c r="O500" i="4" s="1"/>
  <c r="P500" i="4" s="1"/>
  <c r="L875" i="4"/>
  <c r="L492" i="4"/>
  <c r="O251" i="4" s="1"/>
  <c r="P251" i="4" s="1"/>
  <c r="L799" i="4"/>
  <c r="L216" i="4"/>
  <c r="O159" i="4" s="1"/>
  <c r="P159" i="4" s="1"/>
  <c r="L1115" i="4"/>
  <c r="L536" i="4"/>
  <c r="L608" i="4"/>
  <c r="L1285" i="4"/>
  <c r="L870" i="4"/>
  <c r="O377" i="4" s="1"/>
  <c r="P377" i="4" s="1"/>
  <c r="L403" i="4"/>
  <c r="L217" i="4"/>
  <c r="L1601" i="4"/>
  <c r="L411" i="4"/>
  <c r="O224" i="4" s="1"/>
  <c r="P224" i="4" s="1"/>
  <c r="L357" i="4"/>
  <c r="O206" i="4" s="1"/>
  <c r="P206" i="4" s="1"/>
  <c r="L150" i="4"/>
  <c r="O137" i="4" s="1"/>
  <c r="P137" i="4" s="1"/>
  <c r="L1571" i="4"/>
  <c r="L791" i="4"/>
  <c r="L533" i="4"/>
  <c r="L1108" i="4"/>
  <c r="L1345" i="4"/>
  <c r="L1443" i="4"/>
  <c r="O568" i="4" s="1"/>
  <c r="P568" i="4" s="1"/>
  <c r="L1062" i="4"/>
  <c r="O441" i="4" s="1"/>
  <c r="P441" i="4" s="1"/>
  <c r="L1694" i="4"/>
  <c r="L1701" i="4"/>
  <c r="O654" i="4" s="1"/>
  <c r="P654" i="4" s="1"/>
  <c r="L659" i="4"/>
  <c r="L1435" i="4"/>
  <c r="L1558" i="4"/>
  <c r="L1309" i="4"/>
  <c r="L205" i="4"/>
  <c r="L966" i="4"/>
  <c r="O409" i="4" s="1"/>
  <c r="P409" i="4" s="1"/>
  <c r="L368" i="4"/>
  <c r="L1020" i="4"/>
  <c r="O427" i="4" s="1"/>
  <c r="P427" i="4" s="1"/>
  <c r="L976" i="4"/>
  <c r="L333" i="4"/>
  <c r="O198" i="4" s="1"/>
  <c r="P198" i="4" s="1"/>
  <c r="L602" i="4"/>
  <c r="L1011" i="4"/>
  <c r="O424" i="4" s="1"/>
  <c r="P424" i="4" s="1"/>
  <c r="L1431" i="4"/>
  <c r="O564" i="4" s="1"/>
  <c r="P564" i="4" s="1"/>
  <c r="L1509" i="4"/>
  <c r="O590" i="4" s="1"/>
  <c r="P590" i="4" s="1"/>
  <c r="L171" i="4"/>
  <c r="O144" i="4" s="1"/>
  <c r="P144" i="4" s="1"/>
  <c r="L1243" i="4"/>
  <c r="L1409" i="4"/>
  <c r="L573" i="4"/>
  <c r="O278" i="4" s="1"/>
  <c r="P278" i="4" s="1"/>
  <c r="L550" i="4"/>
  <c r="L595" i="4"/>
  <c r="L1648" i="4"/>
  <c r="L1094" i="4"/>
  <c r="L1051" i="4"/>
  <c r="L969" i="4"/>
  <c r="O410" i="4" s="1"/>
  <c r="P410" i="4" s="1"/>
  <c r="L1664" i="4"/>
  <c r="L268" i="4"/>
  <c r="L220" i="4"/>
  <c r="L920" i="4"/>
  <c r="L244" i="4"/>
  <c r="L1822" i="4"/>
  <c r="L1313" i="4"/>
  <c r="L806" i="4"/>
  <c r="L658" i="4"/>
  <c r="L1308" i="4"/>
  <c r="O523" i="4" s="1"/>
  <c r="P523" i="4" s="1"/>
  <c r="L236" i="4"/>
  <c r="L197" i="4"/>
  <c r="L1421" i="4"/>
  <c r="L1645" i="4"/>
  <c r="L1021" i="4"/>
  <c r="L852" i="4"/>
  <c r="O371" i="4" s="1"/>
  <c r="P371" i="4" s="1"/>
  <c r="L188" i="4"/>
  <c r="L1554" i="4"/>
  <c r="O605" i="4" s="1"/>
  <c r="P605" i="4" s="1"/>
  <c r="L1283" i="4"/>
  <c r="L1458" i="4"/>
  <c r="O573" i="4" s="1"/>
  <c r="P573" i="4" s="1"/>
  <c r="L1061" i="4"/>
  <c r="L462" i="4"/>
  <c r="O241" i="4" s="1"/>
  <c r="P241" i="4" s="1"/>
  <c r="L1351" i="4"/>
  <c r="L818" i="4"/>
  <c r="L1260" i="4"/>
  <c r="O507" i="4" s="1"/>
  <c r="P507" i="4" s="1"/>
  <c r="L262" i="4"/>
  <c r="L1134" i="4"/>
  <c r="O465" i="4" s="1"/>
  <c r="P465" i="4" s="1"/>
  <c r="L912" i="4"/>
  <c r="O391" i="4" s="1"/>
  <c r="P391" i="4" s="1"/>
  <c r="L748" i="4"/>
  <c r="L285" i="4"/>
  <c r="O182" i="4" s="1"/>
  <c r="P182" i="4" s="1"/>
  <c r="L1790" i="4"/>
  <c r="L1023" i="4"/>
  <c r="O428" i="4" s="1"/>
  <c r="P428" i="4" s="1"/>
  <c r="L908" i="4"/>
  <c r="L1467" i="4"/>
  <c r="O576" i="4" s="1"/>
  <c r="P576" i="4" s="1"/>
  <c r="L1641" i="4"/>
  <c r="O634" i="4" s="1"/>
  <c r="P634" i="4" s="1"/>
  <c r="L1457" i="4"/>
  <c r="L1494" i="4"/>
  <c r="O585" i="4" s="1"/>
  <c r="P585" i="4" s="1"/>
  <c r="L229" i="4"/>
  <c r="L1171" i="4"/>
  <c r="L1265" i="4"/>
  <c r="L131" i="4"/>
  <c r="L587" i="4"/>
  <c r="L917" i="4"/>
  <c r="L580" i="4"/>
  <c r="L241" i="4"/>
  <c r="L804" i="4"/>
  <c r="O355" i="4" s="1"/>
  <c r="P355" i="4" s="1"/>
  <c r="L271" i="4"/>
  <c r="L1069" i="4"/>
  <c r="L1471" i="4"/>
  <c r="L1781" i="4"/>
  <c r="L1796" i="4"/>
  <c r="L1761" i="4"/>
  <c r="O674" i="4" s="1"/>
  <c r="P674" i="4" s="1"/>
  <c r="L441" i="4"/>
  <c r="O234" i="4" s="1"/>
  <c r="P234" i="4" s="1"/>
  <c r="L1124" i="4"/>
  <c r="L1348" i="4"/>
  <c r="L883" i="4"/>
  <c r="L1388" i="4"/>
  <c r="L1517" i="4"/>
  <c r="L1437" i="4"/>
  <c r="O566" i="4" s="1"/>
  <c r="P566" i="4" s="1"/>
  <c r="L1197" i="4"/>
  <c r="O486" i="4" s="1"/>
  <c r="P486" i="4" s="1"/>
  <c r="L1227" i="4"/>
  <c r="O496" i="4" s="1"/>
  <c r="P496" i="4" s="1"/>
  <c r="L1101" i="4"/>
  <c r="O454" i="4" s="1"/>
  <c r="P454" i="4" s="1"/>
  <c r="L868" i="4"/>
  <c r="L634" i="4"/>
  <c r="L1158" i="4"/>
  <c r="O473" i="4" s="1"/>
  <c r="P473" i="4" s="1"/>
  <c r="L588" i="4"/>
  <c r="O283" i="4" s="1"/>
  <c r="P283" i="4" s="1"/>
  <c r="L953" i="4"/>
  <c r="L603" i="4"/>
  <c r="O288" i="4" s="1"/>
  <c r="P288" i="4" s="1"/>
  <c r="L1049" i="4"/>
  <c r="L407" i="4"/>
  <c r="L856" i="4"/>
  <c r="L414" i="4"/>
  <c r="O225" i="4" s="1"/>
  <c r="P225" i="4" s="1"/>
  <c r="L1380" i="4"/>
  <c r="O547" i="4" s="1"/>
  <c r="P547" i="4" s="1"/>
  <c r="L419" i="4"/>
  <c r="L280" i="4"/>
  <c r="L1436" i="4"/>
  <c r="L1690" i="4"/>
  <c r="L1178" i="4"/>
  <c r="L1546" i="4"/>
  <c r="L1298" i="4"/>
  <c r="L1749" i="4"/>
  <c r="O670" i="4" s="1"/>
  <c r="P670" i="4" s="1"/>
  <c r="L1206" i="4"/>
  <c r="O489" i="4" s="1"/>
  <c r="P489" i="4" s="1"/>
  <c r="L1567" i="4"/>
  <c r="L507" i="4"/>
  <c r="O256" i="4" s="1"/>
  <c r="P256" i="4" s="1"/>
  <c r="L1276" i="4"/>
  <c r="L1383" i="4"/>
  <c r="O548" i="4" s="1"/>
  <c r="P548" i="4" s="1"/>
  <c r="L521" i="4"/>
  <c r="L193" i="4"/>
  <c r="L423" i="4"/>
  <c r="O228" i="4" s="1"/>
  <c r="P228" i="4" s="1"/>
  <c r="L694" i="4"/>
  <c r="L510" i="4"/>
  <c r="O257" i="4" s="1"/>
  <c r="P257" i="4" s="1"/>
  <c r="L968" i="4"/>
  <c r="L284" i="4"/>
  <c r="L904" i="4"/>
  <c r="L336" i="4"/>
  <c r="O199" i="4" s="1"/>
  <c r="P199" i="4" s="1"/>
  <c r="L1154" i="4"/>
  <c r="L406" i="4"/>
  <c r="L631" i="4"/>
  <c r="L263" i="4"/>
  <c r="L655" i="4"/>
  <c r="L1499" i="4"/>
  <c r="L1735" i="4"/>
  <c r="L1657" i="4"/>
  <c r="L1121" i="4"/>
  <c r="L133" i="4"/>
  <c r="L1496" i="4"/>
  <c r="L1568" i="4"/>
  <c r="L1179" i="4"/>
  <c r="O480" i="4" s="1"/>
  <c r="P480" i="4" s="1"/>
  <c r="L1579" i="4"/>
  <c r="L1307" i="4"/>
  <c r="L829" i="4"/>
  <c r="L496" i="4"/>
  <c r="L930" i="4"/>
  <c r="O397" i="4" s="1"/>
  <c r="P397" i="4" s="1"/>
  <c r="L1057" i="4"/>
  <c r="L686" i="4"/>
  <c r="L160" i="4"/>
  <c r="L752" i="4"/>
  <c r="L1273" i="4"/>
  <c r="L720" i="4"/>
  <c r="O327" i="4" s="1"/>
  <c r="P327" i="4" s="1"/>
  <c r="L950" i="4"/>
  <c r="L230" i="4"/>
  <c r="L1430" i="4"/>
  <c r="L1640" i="4"/>
  <c r="L253" i="4"/>
  <c r="L1039" i="4"/>
  <c r="L1533" i="4"/>
  <c r="O598" i="4" s="1"/>
  <c r="P598" i="4" s="1"/>
  <c r="L1732" i="4"/>
  <c r="L272" i="4"/>
  <c r="L257" i="4"/>
  <c r="L1799" i="4"/>
  <c r="L1358" i="4"/>
  <c r="L456" i="4"/>
  <c r="O239" i="4" s="1"/>
  <c r="P239" i="4" s="1"/>
  <c r="L1700" i="4"/>
  <c r="L1736" i="4"/>
  <c r="L636" i="4"/>
  <c r="O299" i="4" s="1"/>
  <c r="P299" i="4" s="1"/>
  <c r="L1812" i="4"/>
  <c r="O691" i="4" s="1"/>
  <c r="P691" i="4" s="1"/>
  <c r="L1331" i="4"/>
  <c r="L1172" i="4"/>
  <c r="L420" i="4"/>
  <c r="O227" i="4" s="1"/>
  <c r="P227" i="4" s="1"/>
  <c r="L755" i="4"/>
  <c r="L129" i="4"/>
  <c r="L759" i="4"/>
  <c r="O340" i="4" s="1"/>
  <c r="P340" i="4" s="1"/>
  <c r="L1024" i="4"/>
  <c r="L697" i="4"/>
  <c r="L563" i="4"/>
  <c r="L1826" i="4"/>
  <c r="L1547" i="4"/>
  <c r="L1306" i="4"/>
  <c r="L845" i="4"/>
  <c r="L979" i="4"/>
  <c r="L1835" i="4"/>
  <c r="L1750" i="4"/>
  <c r="L486" i="4"/>
  <c r="O249" i="4" s="1"/>
  <c r="P249" i="4" s="1"/>
  <c r="L359" i="4"/>
  <c r="L1497" i="4"/>
  <c r="O586" i="4" s="1"/>
  <c r="P586" i="4" s="1"/>
  <c r="L1346" i="4"/>
  <c r="L853" i="4"/>
  <c r="L597" i="4"/>
  <c r="O286" i="4" s="1"/>
  <c r="P286" i="4" s="1"/>
  <c r="L1639" i="4"/>
  <c r="L1770" i="4"/>
  <c r="O677" i="4" s="1"/>
  <c r="P677" i="4" s="1"/>
  <c r="L911" i="4"/>
  <c r="L943" i="4"/>
  <c r="L221" i="4"/>
  <c r="L1784" i="4"/>
  <c r="L674" i="4"/>
  <c r="L566" i="4"/>
  <c r="L181" i="4"/>
  <c r="L1473" i="4"/>
  <c r="O578" i="4" s="1"/>
  <c r="P578" i="4" s="1"/>
  <c r="L662" i="4"/>
  <c r="L196" i="4"/>
  <c r="L1715" i="4"/>
  <c r="L1574" i="4"/>
  <c r="L624" i="4"/>
  <c r="O295" i="4" s="1"/>
  <c r="P295" i="4" s="1"/>
  <c r="L698" i="4"/>
  <c r="L374" i="4"/>
  <c r="L750" i="4"/>
  <c r="O337" i="4" s="1"/>
  <c r="P337" i="4" s="1"/>
  <c r="L1794" i="4"/>
  <c r="O685" i="4" s="1"/>
  <c r="P685" i="4" s="1"/>
  <c r="L1788" i="4"/>
  <c r="O683" i="4" s="1"/>
  <c r="P683" i="4" s="1"/>
  <c r="L931" i="4"/>
  <c r="L487" i="4"/>
  <c r="L1350" i="4"/>
  <c r="O537" i="4" s="1"/>
  <c r="P537" i="4" s="1"/>
  <c r="L1594" i="4"/>
  <c r="L1839" i="4"/>
  <c r="O700" i="4" s="1"/>
  <c r="P700" i="4" s="1"/>
  <c r="L1557" i="4"/>
  <c r="O606" i="4" s="1"/>
  <c r="P606" i="4" s="1"/>
  <c r="L1492" i="4"/>
  <c r="L1588" i="4"/>
  <c r="L351" i="4"/>
  <c r="O204" i="4" s="1"/>
  <c r="P204" i="4" s="1"/>
  <c r="L544" i="4"/>
  <c r="L954" i="4"/>
  <c r="O405" i="4" s="1"/>
  <c r="P405" i="4" s="1"/>
  <c r="L1150" i="4"/>
  <c r="L980" i="4"/>
  <c r="L1608" i="4"/>
  <c r="O623" i="4" s="1"/>
  <c r="P623" i="4" s="1"/>
  <c r="L1152" i="4"/>
  <c r="O471" i="4" s="1"/>
  <c r="P471" i="4" s="1"/>
  <c r="L604" i="4"/>
  <c r="L1520" i="4"/>
  <c r="L1739" i="4"/>
  <c r="L1201" i="4"/>
  <c r="L1344" i="4"/>
  <c r="O535" i="4" s="1"/>
  <c r="P535" i="4" s="1"/>
  <c r="L1501" i="4"/>
  <c r="L1617" i="4"/>
  <c r="O626" i="4" s="1"/>
  <c r="P626" i="4" s="1"/>
  <c r="L1044" i="4"/>
  <c r="O435" i="4" s="1"/>
  <c r="P435" i="4" s="1"/>
  <c r="L1086" i="4"/>
  <c r="O449" i="4" s="1"/>
  <c r="P449" i="4" s="1"/>
  <c r="L927" i="4"/>
  <c r="O396" i="4" s="1"/>
  <c r="P396" i="4" s="1"/>
  <c r="L984" i="4"/>
  <c r="O415" i="4" s="1"/>
  <c r="P415" i="4" s="1"/>
  <c r="L998" i="4"/>
  <c r="L1135" i="4"/>
  <c r="L1561" i="4"/>
  <c r="L203" i="4"/>
  <c r="L1162" i="4"/>
  <c r="L1470" i="4"/>
  <c r="O577" i="4" s="1"/>
  <c r="P577" i="4" s="1"/>
  <c r="L1647" i="4"/>
  <c r="O636" i="4" s="1"/>
  <c r="P636" i="4" s="1"/>
  <c r="L906" i="4"/>
  <c r="O389" i="4" s="1"/>
  <c r="P389" i="4" s="1"/>
  <c r="L620" i="4"/>
  <c r="L897" i="4"/>
  <c r="O386" i="4" s="1"/>
  <c r="P386" i="4" s="1"/>
  <c r="L517" i="4"/>
  <c r="L933" i="4"/>
  <c r="O398" i="4" s="1"/>
  <c r="P398" i="4" s="1"/>
  <c r="L1008" i="4"/>
  <c r="O423" i="4" s="1"/>
  <c r="P423" i="4" s="1"/>
  <c r="L1452" i="4"/>
  <c r="O571" i="4" s="1"/>
  <c r="P571" i="4" s="1"/>
  <c r="L167" i="4"/>
  <c r="L745" i="4"/>
  <c r="L1389" i="4"/>
  <c r="O550" i="4" s="1"/>
  <c r="P550" i="4" s="1"/>
  <c r="L1667" i="4"/>
  <c r="L501" i="4"/>
  <c r="O254" i="4" s="1"/>
  <c r="P254" i="4" s="1"/>
  <c r="L581" i="4"/>
  <c r="L1034" i="4"/>
  <c r="L986" i="4"/>
  <c r="L1463" i="4"/>
  <c r="L990" i="4"/>
  <c r="O417" i="4" s="1"/>
  <c r="P417" i="4" s="1"/>
  <c r="L1387" i="4"/>
  <c r="L1514" i="4"/>
  <c r="L1793" i="4"/>
  <c r="L1768" i="4"/>
  <c r="L591" i="4"/>
  <c r="O284" i="4" s="1"/>
  <c r="P284" i="4" s="1"/>
  <c r="L768" i="4"/>
  <c r="O343" i="4" s="1"/>
  <c r="P343" i="4" s="1"/>
  <c r="L918" i="4"/>
  <c r="O393" i="4" s="1"/>
  <c r="P393" i="4" s="1"/>
  <c r="L596" i="4"/>
  <c r="L609" i="4"/>
  <c r="O290" i="4" s="1"/>
  <c r="P290" i="4" s="1"/>
  <c r="L946" i="4"/>
  <c r="L907" i="4"/>
  <c r="L1801" i="4"/>
  <c r="L895" i="4"/>
  <c r="L676" i="4"/>
  <c r="L1589" i="4"/>
  <c r="L1269" i="4"/>
  <c r="O510" i="4" s="1"/>
  <c r="P510" i="4" s="1"/>
  <c r="L476" i="4"/>
  <c r="L1161" i="4"/>
  <c r="O474" i="4" s="1"/>
  <c r="P474" i="4" s="1"/>
  <c r="L1016" i="4"/>
  <c r="L1064" i="4"/>
  <c r="L592" i="4"/>
  <c r="L910" i="4"/>
  <c r="L995" i="4"/>
  <c r="L1689" i="4"/>
  <c r="O650" i="4" s="1"/>
  <c r="P650" i="4" s="1"/>
  <c r="L1743" i="4"/>
  <c r="O668" i="4" s="1"/>
  <c r="P668" i="4" s="1"/>
  <c r="L537" i="4"/>
  <c r="O266" i="4" s="1"/>
  <c r="P266" i="4" s="1"/>
  <c r="L1508" i="4"/>
  <c r="L1459" i="4"/>
  <c r="L1454" i="4"/>
  <c r="L561" i="4"/>
  <c r="O274" i="4" s="1"/>
  <c r="P274" i="4" s="1"/>
  <c r="L528" i="4"/>
  <c r="O263" i="4" s="1"/>
  <c r="P263" i="4" s="1"/>
  <c r="L936" i="4"/>
  <c r="O399" i="4" s="1"/>
  <c r="P399" i="4" s="1"/>
  <c r="L913" i="4"/>
  <c r="L1553" i="4"/>
  <c r="L637" i="4"/>
  <c r="L826" i="4"/>
  <c r="L393" i="4"/>
  <c r="O218" i="4" s="1"/>
  <c r="P218" i="4" s="1"/>
  <c r="L540" i="4"/>
  <c r="O267" i="4" s="1"/>
  <c r="P267" i="4" s="1"/>
  <c r="L232" i="4"/>
  <c r="L754" i="4"/>
  <c r="L823" i="4"/>
  <c r="L656" i="4"/>
  <c r="L433" i="4"/>
  <c r="L137" i="4"/>
  <c r="L1486" i="4"/>
  <c r="L703" i="4"/>
  <c r="L189" i="4"/>
  <c r="O150" i="4" s="1"/>
  <c r="P150" i="4" s="1"/>
  <c r="L1267" i="4"/>
  <c r="L1196" i="4"/>
  <c r="L610" i="4"/>
  <c r="L1407" i="4"/>
  <c r="O556" i="4" s="1"/>
  <c r="P556" i="4" s="1"/>
  <c r="L1342" i="4"/>
  <c r="L1591" i="4"/>
  <c r="L546" i="4"/>
  <c r="O269" i="4" s="1"/>
  <c r="P269" i="4" s="1"/>
  <c r="L774" i="4"/>
  <c r="O345" i="4" s="1"/>
  <c r="P345" i="4" s="1"/>
  <c r="L1734" i="4"/>
  <c r="O665" i="4" s="1"/>
  <c r="P665" i="4" s="1"/>
  <c r="L1385" i="4"/>
  <c r="L992" i="4"/>
  <c r="L147" i="4"/>
  <c r="O136" i="4" s="1"/>
  <c r="P136" i="4" s="1"/>
  <c r="L1603" i="4"/>
  <c r="L1660" i="4"/>
  <c r="L314" i="4"/>
  <c r="L606" i="4"/>
  <c r="O289" i="4" s="1"/>
  <c r="P289" i="4" s="1"/>
  <c r="L1727" i="4"/>
  <c r="L1541" i="4"/>
  <c r="L1081" i="4"/>
  <c r="L317" i="4"/>
  <c r="L1042" i="4"/>
  <c r="L552" i="4"/>
  <c r="O271" i="4" s="1"/>
  <c r="P271" i="4" s="1"/>
  <c r="L1814" i="4"/>
  <c r="L1748" i="4"/>
  <c r="L838" i="4"/>
  <c r="L347" i="4"/>
  <c r="L1693" i="4"/>
  <c r="L1015" i="4"/>
  <c r="L338" i="4"/>
  <c r="L1132" i="4"/>
  <c r="L1392" i="4"/>
  <c r="O551" i="4" s="1"/>
  <c r="P551" i="4" s="1"/>
  <c r="L880" i="4"/>
  <c r="L1144" i="4"/>
  <c r="L1146" i="4"/>
  <c r="O469" i="4" s="1"/>
  <c r="P469" i="4" s="1"/>
  <c r="L972" i="4"/>
  <c r="O411" i="4" s="1"/>
  <c r="P411" i="4" s="1"/>
  <c r="L438" i="4"/>
  <c r="O233" i="4" s="1"/>
  <c r="P233" i="4" s="1"/>
  <c r="L234" i="4"/>
  <c r="O165" i="4" s="1"/>
  <c r="P165" i="4" s="1"/>
  <c r="L1707" i="4"/>
  <c r="O656" i="4" s="1"/>
  <c r="P656" i="4" s="1"/>
  <c r="L509" i="4"/>
  <c r="L475" i="4"/>
  <c r="L556" i="4"/>
  <c r="L261" i="4"/>
  <c r="O174" i="4" s="1"/>
  <c r="P174" i="4" s="1"/>
  <c r="L489" i="4"/>
  <c r="O250" i="4" s="1"/>
  <c r="P250" i="4" s="1"/>
  <c r="L551" i="4"/>
  <c r="L1180" i="4"/>
  <c r="L1207" i="4"/>
  <c r="L1479" i="4"/>
  <c r="O580" i="4" s="1"/>
  <c r="P580" i="4" s="1"/>
  <c r="L825" i="4"/>
  <c r="O362" i="4" s="1"/>
  <c r="P362" i="4" s="1"/>
  <c r="L493" i="4"/>
  <c r="L204" i="4"/>
  <c r="O155" i="4" s="1"/>
  <c r="P155" i="4" s="1"/>
  <c r="L1122" i="4"/>
  <c r="O461" i="4" s="1"/>
  <c r="P461" i="4" s="1"/>
  <c r="L1397" i="4"/>
  <c r="L1542" i="4"/>
  <c r="O601" i="4" s="1"/>
  <c r="P601" i="4" s="1"/>
  <c r="L1652" i="4"/>
  <c r="L452" i="4"/>
  <c r="L1229" i="4"/>
  <c r="L1242" i="4"/>
  <c r="O501" i="4" s="1"/>
  <c r="P501" i="4" s="1"/>
  <c r="L783" i="4"/>
  <c r="O348" i="4" s="1"/>
  <c r="P348" i="4" s="1"/>
  <c r="L1540" i="4"/>
  <c r="L1666" i="4"/>
  <c r="L1637" i="4"/>
  <c r="L396" i="4"/>
  <c r="O219" i="4" s="1"/>
  <c r="P219" i="4" s="1"/>
  <c r="L1323" i="4"/>
  <c r="O528" i="4" s="1"/>
  <c r="P528" i="4" s="1"/>
  <c r="L1368" i="4"/>
  <c r="O543" i="4" s="1"/>
  <c r="P543" i="4" s="1"/>
  <c r="L1416" i="4"/>
  <c r="O559" i="4" s="1"/>
  <c r="P559" i="4" s="1"/>
  <c r="L1364" i="4"/>
  <c r="L1189" i="4"/>
  <c r="L562" i="4"/>
  <c r="L485" i="4"/>
  <c r="L831" i="4"/>
  <c r="O364" i="4" s="1"/>
  <c r="P364" i="4" s="1"/>
  <c r="L1166" i="4"/>
  <c r="L389" i="4"/>
  <c r="L961" i="4"/>
  <c r="L469" i="4"/>
  <c r="L1001" i="4"/>
  <c r="L402" i="4"/>
  <c r="O221" i="4" s="1"/>
  <c r="P221" i="4" s="1"/>
  <c r="L618" i="4"/>
  <c r="O293" i="4" s="1"/>
  <c r="P293" i="4" s="1"/>
  <c r="L1678" i="4"/>
  <c r="L352" i="4"/>
  <c r="L349" i="4"/>
  <c r="L461" i="4"/>
  <c r="L1130" i="4"/>
  <c r="L1157" i="4"/>
  <c r="L886" i="4"/>
  <c r="L1598" i="4"/>
  <c r="L657" i="4"/>
  <c r="O306" i="4" s="1"/>
  <c r="P306" i="4" s="1"/>
  <c r="L1327" i="4"/>
  <c r="L628" i="4"/>
  <c r="L1282" i="4"/>
  <c r="L1462" i="4"/>
  <c r="L1168" i="4"/>
  <c r="L1022" i="4"/>
  <c r="L405" i="4"/>
  <c r="O222" i="4" s="1"/>
  <c r="P222" i="4" s="1"/>
  <c r="L695" i="4"/>
  <c r="L633" i="4"/>
  <c r="O298" i="4" s="1"/>
  <c r="P298" i="4" s="1"/>
  <c r="L872" i="4"/>
  <c r="L144" i="4"/>
  <c r="O135" i="4" s="1"/>
  <c r="P135" i="4" s="1"/>
  <c r="L988" i="4"/>
  <c r="L308" i="4"/>
  <c r="L381" i="4"/>
  <c r="O214" i="4" s="1"/>
  <c r="P214" i="4" s="1"/>
  <c r="L364" i="4"/>
  <c r="L1468" i="4"/>
  <c r="L286" i="4"/>
  <c r="L340" i="4"/>
  <c r="L1140" i="4"/>
  <c r="O467" i="4" s="1"/>
  <c r="P467" i="4" s="1"/>
  <c r="L1600" i="4"/>
  <c r="L1478" i="4"/>
  <c r="L1116" i="4"/>
  <c r="O459" i="4" s="1"/>
  <c r="P459" i="4" s="1"/>
  <c r="L1420" i="4"/>
  <c r="L1393" i="4"/>
  <c r="L1355" i="4"/>
  <c r="L1200" i="4"/>
  <c r="O487" i="4" s="1"/>
  <c r="P487" i="4" s="1"/>
  <c r="L1712" i="4"/>
  <c r="L1136" i="4"/>
  <c r="L734" i="4"/>
  <c r="L516" i="4"/>
  <c r="O259" i="4" s="1"/>
  <c r="P259" i="4" s="1"/>
  <c r="L391" i="4"/>
  <c r="L1186" i="4"/>
  <c r="L830" i="4"/>
  <c r="L231" i="4"/>
  <c r="O164" i="4" s="1"/>
  <c r="P164" i="4" s="1"/>
  <c r="L460" i="4"/>
  <c r="L937" i="4"/>
  <c r="L375" i="4"/>
  <c r="O212" i="4" s="1"/>
  <c r="P212" i="4" s="1"/>
  <c r="L383" i="4"/>
  <c r="L1394" i="4"/>
  <c r="L1759" i="4"/>
  <c r="L178" i="4"/>
  <c r="L1182" i="4"/>
  <c r="O481" i="4" s="1"/>
  <c r="P481" i="4" s="1"/>
  <c r="L962" i="4"/>
  <c r="L1755" i="4"/>
  <c r="O672" i="4" s="1"/>
  <c r="P672" i="4" s="1"/>
  <c r="L1629" i="4"/>
  <c r="O630" i="4" s="1"/>
  <c r="P630" i="4" s="1"/>
  <c r="L1832" i="4"/>
  <c r="L165" i="4"/>
  <c r="O142" i="4" s="1"/>
  <c r="P142" i="4" s="1"/>
  <c r="L1704" i="4"/>
  <c r="O655" i="4" s="1"/>
  <c r="P655" i="4" s="1"/>
  <c r="L1590" i="4"/>
  <c r="O617" i="4" s="1"/>
  <c r="P617" i="4" s="1"/>
  <c r="L1828" i="4"/>
  <c r="L1560" i="4"/>
  <c r="O607" i="4" s="1"/>
  <c r="P607" i="4" s="1"/>
  <c r="L1677" i="4"/>
  <c r="O646" i="4" s="1"/>
  <c r="P646" i="4" s="1"/>
  <c r="L569" i="4"/>
  <c r="L1779" i="4"/>
  <c r="O680" i="4" s="1"/>
  <c r="P680" i="4" s="1"/>
  <c r="L1256" i="4"/>
  <c r="L1160" i="4"/>
  <c r="L436" i="4"/>
  <c r="L862" i="4"/>
  <c r="L289" i="4"/>
  <c r="L1218" i="4"/>
  <c r="O493" i="4" s="1"/>
  <c r="P493" i="4" s="1"/>
  <c r="L1204" i="4"/>
  <c r="L1829" i="4"/>
  <c r="L1662" i="4"/>
  <c r="O641" i="4" s="1"/>
  <c r="P641" i="4" s="1"/>
  <c r="L1237" i="4"/>
  <c r="L1370" i="4"/>
  <c r="L295" i="4"/>
  <c r="L1522" i="4"/>
  <c r="L1314" i="4"/>
  <c r="O525" i="4" s="1"/>
  <c r="P525" i="4" s="1"/>
  <c r="L741" i="4"/>
  <c r="O334" i="4" s="1"/>
  <c r="P334" i="4" s="1"/>
  <c r="L172" i="4"/>
  <c r="L926" i="4"/>
  <c r="L866" i="4"/>
  <c r="L900" i="4"/>
  <c r="O387" i="4" s="1"/>
  <c r="P387" i="4" s="1"/>
  <c r="L281" i="4"/>
  <c r="L813" i="4"/>
  <c r="O358" i="4" s="1"/>
  <c r="P358" i="4" s="1"/>
  <c r="L1096" i="4"/>
  <c r="L275" i="4"/>
  <c r="L860" i="4"/>
  <c r="L408" i="4"/>
  <c r="O223" i="4" s="1"/>
  <c r="P223" i="4" s="1"/>
  <c r="L142" i="4"/>
  <c r="L1092" i="4"/>
  <c r="O451" i="4" s="1"/>
  <c r="P451" i="4" s="1"/>
  <c r="L567" i="4"/>
  <c r="O276" i="4" s="1"/>
  <c r="P276" i="4" s="1"/>
  <c r="L315" i="4"/>
  <c r="O192" i="4" s="1"/>
  <c r="P192" i="4" s="1"/>
  <c r="L614" i="4"/>
  <c r="L1071" i="4"/>
  <c r="O444" i="4" s="1"/>
  <c r="P444" i="4" s="1"/>
  <c r="L1126" i="4"/>
  <c r="L1106" i="4"/>
  <c r="L1760" i="4"/>
  <c r="L1398" i="4"/>
  <c r="O553" i="4" s="1"/>
  <c r="P553" i="4" s="1"/>
  <c r="L1820" i="4"/>
  <c r="L1230" i="4"/>
  <c r="O497" i="4" s="1"/>
  <c r="P497" i="4" s="1"/>
  <c r="L444" i="4"/>
  <c r="O235" i="4" s="1"/>
  <c r="P235" i="4" s="1"/>
  <c r="L1484" i="4"/>
  <c r="L1003" i="4"/>
  <c r="L457" i="4"/>
  <c r="L627" i="4"/>
  <c r="O296" i="4" s="1"/>
  <c r="P296" i="4" s="1"/>
  <c r="L712" i="4"/>
  <c r="L781" i="4"/>
  <c r="L1249" i="4"/>
  <c r="L625" i="4"/>
  <c r="L717" i="4"/>
  <c r="O326" i="4" s="1"/>
  <c r="P326" i="4" s="1"/>
  <c r="L304" i="4"/>
  <c r="L1083" i="4"/>
  <c r="O448" i="4" s="1"/>
  <c r="P448" i="4" s="1"/>
  <c r="L515" i="4"/>
  <c r="L299" i="4"/>
  <c r="L297" i="4"/>
  <c r="O186" i="4" s="1"/>
  <c r="P186" i="4" s="1"/>
  <c r="L1406" i="4"/>
  <c r="L1099" i="4"/>
  <c r="L139" i="4"/>
  <c r="L1405" i="4"/>
  <c r="L1569" i="4"/>
  <c r="O610" i="4" s="1"/>
  <c r="P610" i="4" s="1"/>
  <c r="L1177" i="4"/>
  <c r="L136" i="4"/>
  <c r="L1556" i="4"/>
  <c r="L1498" i="4"/>
  <c r="L1438" i="4"/>
  <c r="L1439" i="4"/>
  <c r="L1783" i="4"/>
  <c r="L1238" i="4"/>
  <c r="L1002" i="4"/>
  <c r="O421" i="4" s="1"/>
  <c r="P421" i="4" s="1"/>
  <c r="L409" i="4"/>
  <c r="L732" i="4"/>
  <c r="O331" i="4" s="1"/>
  <c r="P331" i="4" s="1"/>
  <c r="L1067" i="4"/>
  <c r="L417" i="4"/>
  <c r="O226" i="4" s="1"/>
  <c r="P226" i="4" s="1"/>
  <c r="L1153" i="4"/>
  <c r="L652" i="4"/>
  <c r="L798" i="4"/>
  <c r="O353" i="4" s="1"/>
  <c r="P353" i="4" s="1"/>
  <c r="L715" i="4"/>
  <c r="L1337" i="4"/>
  <c r="L1228" i="4"/>
  <c r="L1602" i="4"/>
  <c r="O621" i="4" s="1"/>
  <c r="P621" i="4" s="1"/>
  <c r="L1763" i="4"/>
  <c r="L1685" i="4"/>
  <c r="L1076" i="4"/>
  <c r="L1764" i="4"/>
  <c r="O675" i="4" s="1"/>
  <c r="P675" i="4" s="1"/>
  <c r="L218" i="4"/>
  <c r="L894" i="4"/>
  <c r="O385" i="4" s="1"/>
  <c r="P385" i="4" s="1"/>
  <c r="L1235" i="4"/>
  <c r="L1803" i="4"/>
  <c r="O688" i="4" s="1"/>
  <c r="P688" i="4" s="1"/>
  <c r="L1320" i="4"/>
  <c r="O527" i="4" s="1"/>
  <c r="P527" i="4" s="1"/>
  <c r="L1233" i="4"/>
  <c r="O498" i="4" s="1"/>
  <c r="P498" i="4" s="1"/>
  <c r="L502" i="4"/>
  <c r="L453" i="4"/>
  <c r="O238" i="4" s="1"/>
  <c r="P238" i="4" s="1"/>
  <c r="L727" i="4"/>
  <c r="L1031" i="4"/>
  <c r="L466" i="4"/>
  <c r="L923" i="4"/>
  <c r="L378" i="4"/>
  <c r="O213" i="4" s="1"/>
  <c r="P213" i="4" s="1"/>
  <c r="L815" i="4"/>
  <c r="L373" i="4"/>
  <c r="L523" i="4"/>
  <c r="L1775" i="4"/>
  <c r="L1362" i="4"/>
  <c r="O541" i="4" s="1"/>
  <c r="P541" i="4" s="1"/>
  <c r="L892" i="4"/>
  <c r="L183" i="4"/>
  <c r="O148" i="4" s="1"/>
  <c r="P148" i="4" s="1"/>
  <c r="L549" i="4"/>
  <c r="O270" i="4" s="1"/>
  <c r="P270" i="4" s="1"/>
  <c r="L1038" i="4"/>
  <c r="O433" i="4" s="1"/>
  <c r="P433" i="4" s="1"/>
  <c r="L446" i="4"/>
  <c r="L1341" i="4"/>
  <c r="O534" i="4" s="1"/>
  <c r="P534" i="4" s="1"/>
  <c r="L464" i="4"/>
  <c r="L1550" i="4"/>
  <c r="L159" i="4"/>
  <c r="O140" i="4" s="1"/>
  <c r="P140" i="4" s="1"/>
  <c r="L1332" i="4"/>
  <c r="O531" i="4" s="1"/>
  <c r="P531" i="4" s="1"/>
  <c r="L1604" i="4"/>
  <c r="L1319" i="4"/>
  <c r="L1188" i="4"/>
  <c r="O483" i="4" s="1"/>
  <c r="P483" i="4" s="1"/>
  <c r="L955" i="4"/>
  <c r="L1089" i="4"/>
  <c r="O450" i="4" s="1"/>
  <c r="P450" i="4" s="1"/>
  <c r="L426" i="4"/>
  <c r="O229" i="4" s="1"/>
  <c r="P229" i="4" s="1"/>
  <c r="L210" i="4"/>
  <c r="O157" i="4" s="1"/>
  <c r="P157" i="4" s="1"/>
  <c r="L410" i="4"/>
  <c r="L832" i="4"/>
  <c r="L459" i="4"/>
  <c r="O240" i="4" s="1"/>
  <c r="P240" i="4" s="1"/>
  <c r="L678" i="4"/>
  <c r="O313" i="4" s="1"/>
  <c r="P313" i="4" s="1"/>
  <c r="L292" i="4"/>
  <c r="L145" i="4"/>
  <c r="L1493" i="4"/>
  <c r="L1661" i="4"/>
  <c r="L1225" i="4"/>
  <c r="L1074" i="4"/>
  <c r="O445" i="4" s="1"/>
  <c r="P445" i="4" s="1"/>
  <c r="L226" i="4"/>
  <c r="L1631" i="4"/>
  <c r="L1445" i="4"/>
  <c r="L770" i="4"/>
  <c r="L1356" i="4"/>
  <c r="O539" i="4" s="1"/>
  <c r="P539" i="4" s="1"/>
  <c r="L1226" i="4"/>
  <c r="L1250" i="4"/>
  <c r="L789" i="4"/>
  <c r="O350" i="4" s="1"/>
  <c r="P350" i="4" s="1"/>
  <c r="L1475" i="4"/>
  <c r="L174" i="4"/>
  <c r="O145" i="4" s="1"/>
  <c r="P145" i="4" s="1"/>
  <c r="L520" i="4"/>
  <c r="L293" i="4"/>
  <c r="L547" i="4"/>
  <c r="L615" i="4"/>
  <c r="O292" i="4" s="1"/>
  <c r="P292" i="4" s="1"/>
  <c r="L661" i="4"/>
  <c r="L921" i="4"/>
  <c r="O394" i="4" s="1"/>
  <c r="P394" i="4" s="1"/>
  <c r="L442" i="4"/>
  <c r="L1138" i="4"/>
  <c r="L494" i="4"/>
  <c r="L233" i="4"/>
  <c r="L1375" i="4"/>
  <c r="L1442" i="4"/>
  <c r="L649" i="4"/>
  <c r="L819" i="4"/>
  <c r="O360" i="4" s="1"/>
  <c r="P360" i="4" s="1"/>
  <c r="L534" i="4"/>
  <c r="O265" i="4" s="1"/>
  <c r="P265" i="4" s="1"/>
  <c r="L1326" i="4"/>
  <c r="O529" i="4" s="1"/>
  <c r="P529" i="4" s="1"/>
  <c r="L1536" i="4"/>
  <c r="O599" i="4" s="1"/>
  <c r="P599" i="4" s="1"/>
  <c r="L1650" i="4"/>
  <c r="O637" i="4" s="1"/>
  <c r="P637" i="4" s="1"/>
  <c r="L300" i="4"/>
  <c r="O187" i="4" s="1"/>
  <c r="P187" i="4" s="1"/>
  <c r="L1809" i="4"/>
  <c r="O690" i="4" s="1"/>
  <c r="P690" i="4" s="1"/>
  <c r="L1400" i="4"/>
  <c r="L1215" i="4"/>
  <c r="O492" i="4" s="1"/>
  <c r="P492" i="4" s="1"/>
  <c r="L1680" i="4"/>
  <c r="O647" i="4" s="1"/>
  <c r="P647" i="4" s="1"/>
  <c r="L1503" i="4"/>
  <c r="O588" i="4" s="1"/>
  <c r="P588" i="4" s="1"/>
  <c r="L512" i="4"/>
  <c r="L1697" i="4"/>
  <c r="L1194" i="4"/>
  <c r="O485" i="4" s="1"/>
  <c r="P485" i="4" s="1"/>
  <c r="L1032" i="4"/>
  <c r="O431" i="4" s="1"/>
  <c r="P431" i="4" s="1"/>
  <c r="L320" i="4"/>
  <c r="L571" i="4"/>
  <c r="L158" i="4"/>
  <c r="L782" i="4"/>
  <c r="L638" i="4"/>
  <c r="L1084" i="4"/>
  <c r="L1236" i="4"/>
  <c r="O499" i="4" s="1"/>
  <c r="P499" i="4" s="1"/>
  <c r="L1361" i="4"/>
  <c r="L1810" i="4"/>
  <c r="L399" i="4"/>
  <c r="O220" i="4" s="1"/>
  <c r="P220" i="4" s="1"/>
  <c r="L184" i="4"/>
  <c r="L1806" i="4"/>
  <c r="O689" i="4" s="1"/>
  <c r="P689" i="4" s="1"/>
  <c r="L1738" i="4"/>
  <c r="L1315" i="4"/>
  <c r="L654" i="4"/>
  <c r="O305" i="4" s="1"/>
  <c r="P305" i="4" s="1"/>
  <c r="L316" i="4"/>
  <c r="L1670" i="4"/>
  <c r="L1312" i="4"/>
  <c r="L346" i="4"/>
  <c r="L1363" i="4"/>
  <c r="L1726" i="4"/>
  <c r="L1448" i="4"/>
  <c r="L743" i="4"/>
  <c r="L788" i="4"/>
  <c r="L1776" i="4"/>
  <c r="O679" i="4" s="1"/>
  <c r="P679" i="4" s="1"/>
  <c r="L1294" i="4"/>
  <c r="L735" i="4"/>
  <c r="O332" i="4" s="1"/>
  <c r="P332" i="4" s="1"/>
  <c r="L1070" i="4"/>
  <c r="L1564" i="4"/>
  <c r="L1487" i="4"/>
  <c r="L905" i="4"/>
  <c r="L650" i="4"/>
  <c r="L887" i="4"/>
  <c r="L1576" i="4"/>
  <c r="L431" i="4"/>
  <c r="L726" i="4"/>
  <c r="O329" i="4" s="1"/>
  <c r="P329" i="4" s="1"/>
  <c r="L1671" i="4"/>
  <c r="O644" i="4" s="1"/>
  <c r="P644" i="4" s="1"/>
  <c r="L1005" i="4"/>
  <c r="O422" i="4" s="1"/>
  <c r="P422" i="4" s="1"/>
  <c r="L1753" i="4"/>
  <c r="L1429" i="4"/>
  <c r="L841" i="4"/>
  <c r="L940" i="4"/>
  <c r="L1401" i="4"/>
  <c r="O554" i="4" s="1"/>
  <c r="P554" i="4" s="1"/>
  <c r="L1018" i="4"/>
  <c r="P503" i="1" l="1"/>
  <c r="P212" i="1"/>
  <c r="P213" i="1"/>
  <c r="P214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3" i="1"/>
  <c r="N212" i="1"/>
  <c r="N213" i="1"/>
  <c r="N214" i="1"/>
  <c r="M212" i="1"/>
  <c r="M213" i="1" s="1"/>
  <c r="M214" i="1" s="1"/>
  <c r="M209" i="1"/>
  <c r="M210" i="1" s="1"/>
  <c r="M208" i="1"/>
  <c r="M205" i="1"/>
  <c r="M206" i="1" s="1"/>
  <c r="M204" i="1"/>
  <c r="M201" i="1"/>
  <c r="M202" i="1" s="1"/>
  <c r="M200" i="1"/>
  <c r="M196" i="1"/>
  <c r="M197" i="1" s="1"/>
  <c r="M198" i="1" s="1"/>
  <c r="M194" i="1"/>
  <c r="M193" i="1"/>
  <c r="M192" i="1"/>
  <c r="N192" i="1"/>
  <c r="N503" i="1"/>
  <c r="M503" i="1"/>
  <c r="L191" i="1"/>
  <c r="L195" i="1"/>
  <c r="L199" i="1"/>
  <c r="L203" i="1"/>
  <c r="L207" i="1"/>
  <c r="L211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J191" i="1"/>
  <c r="J195" i="1"/>
  <c r="J199" i="1"/>
  <c r="J203" i="1"/>
  <c r="J207" i="1"/>
  <c r="J211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BJ8" i="3"/>
  <c r="BK8" i="3"/>
  <c r="BJ9" i="3"/>
  <c r="BK9" i="3" s="1"/>
  <c r="BJ10" i="3"/>
  <c r="BK10" i="3" s="1"/>
  <c r="BJ11" i="3"/>
  <c r="BK11" i="3"/>
  <c r="BJ12" i="3"/>
  <c r="BK12" i="3"/>
  <c r="BJ13" i="3"/>
  <c r="BK13" i="3" s="1"/>
  <c r="BJ14" i="3"/>
  <c r="BK14" i="3" s="1"/>
  <c r="BJ15" i="3"/>
  <c r="BK15" i="3"/>
  <c r="BJ16" i="3"/>
  <c r="BK16" i="3"/>
  <c r="BJ17" i="3"/>
  <c r="BK17" i="3" s="1"/>
  <c r="BJ18" i="3"/>
  <c r="BK18" i="3" s="1"/>
  <c r="BJ19" i="3"/>
  <c r="BK19" i="3"/>
  <c r="BJ20" i="3"/>
  <c r="BK20" i="3"/>
  <c r="BJ21" i="3"/>
  <c r="BK21" i="3" s="1"/>
  <c r="BJ22" i="3"/>
  <c r="BK22" i="3" s="1"/>
  <c r="BJ23" i="3"/>
  <c r="BK23" i="3"/>
  <c r="BJ24" i="3"/>
  <c r="BK24" i="3"/>
  <c r="BJ25" i="3"/>
  <c r="BK25" i="3" s="1"/>
  <c r="BJ26" i="3"/>
  <c r="BK26" i="3" s="1"/>
  <c r="BJ27" i="3"/>
  <c r="BK27" i="3"/>
  <c r="BJ28" i="3"/>
  <c r="BK28" i="3"/>
  <c r="BJ29" i="3"/>
  <c r="BK29" i="3" s="1"/>
  <c r="BJ30" i="3"/>
  <c r="BK30" i="3" s="1"/>
  <c r="BJ31" i="3"/>
  <c r="BK31" i="3"/>
  <c r="BJ32" i="3"/>
  <c r="BK32" i="3"/>
  <c r="BJ33" i="3"/>
  <c r="BK33" i="3" s="1"/>
  <c r="BJ34" i="3"/>
  <c r="BK34" i="3" s="1"/>
  <c r="BJ35" i="3"/>
  <c r="BK35" i="3"/>
  <c r="BJ36" i="3"/>
  <c r="BK36" i="3"/>
  <c r="BJ37" i="3"/>
  <c r="BK37" i="3" s="1"/>
  <c r="BJ38" i="3"/>
  <c r="BK38" i="3" s="1"/>
  <c r="BJ39" i="3"/>
  <c r="BK39" i="3"/>
  <c r="BJ40" i="3"/>
  <c r="BK40" i="3"/>
  <c r="BJ41" i="3"/>
  <c r="BK41" i="3" s="1"/>
  <c r="BJ42" i="3"/>
  <c r="BK42" i="3" s="1"/>
  <c r="BJ43" i="3"/>
  <c r="BK43" i="3"/>
  <c r="BJ44" i="3"/>
  <c r="BK44" i="3"/>
  <c r="BJ45" i="3"/>
  <c r="BK45" i="3" s="1"/>
  <c r="BJ46" i="3"/>
  <c r="BK46" i="3" s="1"/>
  <c r="BJ47" i="3"/>
  <c r="BK47" i="3"/>
  <c r="BJ48" i="3"/>
  <c r="BK48" i="3"/>
  <c r="BJ49" i="3"/>
  <c r="BK49" i="3" s="1"/>
  <c r="BJ50" i="3"/>
  <c r="BK50" i="3" s="1"/>
  <c r="BJ51" i="3"/>
  <c r="BK51" i="3"/>
  <c r="BJ52" i="3"/>
  <c r="BK52" i="3"/>
  <c r="BJ53" i="3"/>
  <c r="BK53" i="3" s="1"/>
  <c r="BJ54" i="3"/>
  <c r="BK54" i="3" s="1"/>
  <c r="BJ55" i="3"/>
  <c r="BK55" i="3"/>
  <c r="BJ56" i="3"/>
  <c r="BK56" i="3"/>
  <c r="BJ57" i="3"/>
  <c r="BK57" i="3" s="1"/>
  <c r="BJ58" i="3"/>
  <c r="BK58" i="3" s="1"/>
  <c r="BJ59" i="3"/>
  <c r="BK59" i="3"/>
  <c r="BJ60" i="3"/>
  <c r="BK60" i="3"/>
  <c r="BJ61" i="3"/>
  <c r="BK61" i="3" s="1"/>
  <c r="BJ62" i="3"/>
  <c r="BK62" i="3" s="1"/>
  <c r="BJ63" i="3"/>
  <c r="BK63" i="3"/>
  <c r="BJ64" i="3"/>
  <c r="BK64" i="3"/>
  <c r="BJ65" i="3"/>
  <c r="BK65" i="3" s="1"/>
  <c r="BJ66" i="3"/>
  <c r="BK66" i="3" s="1"/>
  <c r="BJ67" i="3"/>
  <c r="BK67" i="3"/>
  <c r="BJ68" i="3"/>
  <c r="BK68" i="3"/>
  <c r="BJ69" i="3"/>
  <c r="BK69" i="3" s="1"/>
  <c r="BJ70" i="3"/>
  <c r="BK70" i="3" s="1"/>
  <c r="BJ71" i="3"/>
  <c r="BK71" i="3"/>
  <c r="BJ72" i="3"/>
  <c r="BK72" i="3"/>
  <c r="BJ73" i="3"/>
  <c r="BK73" i="3" s="1"/>
  <c r="BJ74" i="3"/>
  <c r="BK74" i="3" s="1"/>
  <c r="BJ75" i="3"/>
  <c r="BK75" i="3"/>
  <c r="BJ76" i="3"/>
  <c r="BK76" i="3"/>
  <c r="BJ77" i="3"/>
  <c r="BK77" i="3" s="1"/>
  <c r="BJ78" i="3"/>
  <c r="BK78" i="3" s="1"/>
  <c r="BJ79" i="3"/>
  <c r="BK79" i="3"/>
  <c r="BJ80" i="3"/>
  <c r="BK80" i="3"/>
  <c r="BJ81" i="3"/>
  <c r="BK81" i="3" s="1"/>
  <c r="BJ82" i="3"/>
  <c r="BK82" i="3" s="1"/>
  <c r="BJ83" i="3"/>
  <c r="BK83" i="3"/>
  <c r="BJ84" i="3"/>
  <c r="BK84" i="3"/>
  <c r="BJ85" i="3"/>
  <c r="BK85" i="3" s="1"/>
  <c r="BJ86" i="3"/>
  <c r="BK86" i="3" s="1"/>
  <c r="BJ87" i="3"/>
  <c r="BK87" i="3"/>
  <c r="BJ88" i="3"/>
  <c r="BK88" i="3"/>
  <c r="BJ89" i="3"/>
  <c r="BK89" i="3" s="1"/>
  <c r="BJ90" i="3"/>
  <c r="BK90" i="3" s="1"/>
  <c r="BJ91" i="3"/>
  <c r="BK91" i="3"/>
  <c r="BJ92" i="3"/>
  <c r="BK92" i="3"/>
  <c r="BJ93" i="3"/>
  <c r="BK93" i="3" s="1"/>
  <c r="BJ94" i="3"/>
  <c r="BK94" i="3" s="1"/>
  <c r="BJ95" i="3"/>
  <c r="BK95" i="3"/>
  <c r="BJ96" i="3"/>
  <c r="BK96" i="3"/>
  <c r="BJ97" i="3"/>
  <c r="BK97" i="3" s="1"/>
  <c r="BJ98" i="3"/>
  <c r="BK98" i="3" s="1"/>
  <c r="BJ99" i="3"/>
  <c r="BK99" i="3"/>
  <c r="BJ100" i="3"/>
  <c r="BK100" i="3"/>
  <c r="BJ101" i="3"/>
  <c r="BK101" i="3" s="1"/>
  <c r="BJ102" i="3"/>
  <c r="BK102" i="3" s="1"/>
  <c r="BJ103" i="3"/>
  <c r="BK103" i="3"/>
  <c r="BJ104" i="3"/>
  <c r="BK104" i="3"/>
  <c r="BJ105" i="3"/>
  <c r="BK105" i="3" s="1"/>
  <c r="BJ106" i="3"/>
  <c r="BK106" i="3" s="1"/>
  <c r="BJ107" i="3"/>
  <c r="BK107" i="3"/>
  <c r="BJ108" i="3"/>
  <c r="BK108" i="3"/>
  <c r="BJ109" i="3"/>
  <c r="BK109" i="3" s="1"/>
  <c r="BJ110" i="3"/>
  <c r="BK110" i="3" s="1"/>
  <c r="BJ111" i="3"/>
  <c r="BK111" i="3"/>
  <c r="BJ112" i="3"/>
  <c r="BK112" i="3"/>
  <c r="BJ113" i="3"/>
  <c r="BK113" i="3" s="1"/>
  <c r="BJ114" i="3"/>
  <c r="BK114" i="3" s="1"/>
  <c r="BJ115" i="3"/>
  <c r="BK115" i="3"/>
  <c r="BJ116" i="3"/>
  <c r="BK116" i="3"/>
  <c r="BJ117" i="3"/>
  <c r="BK117" i="3" s="1"/>
  <c r="BJ118" i="3"/>
  <c r="BK118" i="3" s="1"/>
  <c r="BJ119" i="3"/>
  <c r="BK119" i="3"/>
  <c r="BJ120" i="3"/>
  <c r="BK120" i="3"/>
  <c r="BJ121" i="3"/>
  <c r="BK121" i="3" s="1"/>
  <c r="BJ122" i="3"/>
  <c r="BK122" i="3" s="1"/>
  <c r="BJ123" i="3"/>
  <c r="BK123" i="3"/>
  <c r="BJ124" i="3"/>
  <c r="BK124" i="3"/>
  <c r="BJ125" i="3"/>
  <c r="BK125" i="3" s="1"/>
  <c r="BJ126" i="3"/>
  <c r="BK126" i="3" s="1"/>
  <c r="BJ127" i="3"/>
  <c r="BK127" i="3"/>
  <c r="BJ128" i="3"/>
  <c r="BK128" i="3"/>
  <c r="BJ129" i="3"/>
  <c r="BK129" i="3" s="1"/>
  <c r="BJ130" i="3"/>
  <c r="BK130" i="3" s="1"/>
  <c r="BJ131" i="3"/>
  <c r="BK131" i="3"/>
  <c r="BJ132" i="3"/>
  <c r="BK132" i="3"/>
  <c r="BJ133" i="3"/>
  <c r="BK133" i="3" s="1"/>
  <c r="BJ134" i="3"/>
  <c r="BK134" i="3" s="1"/>
  <c r="BJ135" i="3"/>
  <c r="BK135" i="3"/>
  <c r="BJ136" i="3"/>
  <c r="BK136" i="3"/>
  <c r="BJ137" i="3"/>
  <c r="BK137" i="3" s="1"/>
  <c r="BJ138" i="3"/>
  <c r="BK138" i="3" s="1"/>
  <c r="BJ139" i="3"/>
  <c r="BK139" i="3"/>
  <c r="BJ140" i="3"/>
  <c r="BK140" i="3"/>
  <c r="BJ141" i="3"/>
  <c r="BK141" i="3" s="1"/>
  <c r="BJ142" i="3"/>
  <c r="BK142" i="3" s="1"/>
  <c r="BJ143" i="3"/>
  <c r="BK143" i="3"/>
  <c r="BJ144" i="3"/>
  <c r="BK144" i="3"/>
  <c r="BJ145" i="3"/>
  <c r="BK145" i="3" s="1"/>
  <c r="BJ146" i="3"/>
  <c r="BK146" i="3" s="1"/>
  <c r="BJ147" i="3"/>
  <c r="BK147" i="3"/>
  <c r="BJ148" i="3"/>
  <c r="BK148" i="3"/>
  <c r="BJ149" i="3"/>
  <c r="BK149" i="3" s="1"/>
  <c r="BJ150" i="3"/>
  <c r="BK150" i="3" s="1"/>
  <c r="BJ151" i="3"/>
  <c r="BK151" i="3"/>
  <c r="BJ152" i="3"/>
  <c r="BK152" i="3"/>
  <c r="BJ153" i="3"/>
  <c r="BK153" i="3" s="1"/>
  <c r="BJ154" i="3"/>
  <c r="BK154" i="3" s="1"/>
  <c r="BJ155" i="3"/>
  <c r="BK155" i="3"/>
  <c r="BJ156" i="3"/>
  <c r="BK156" i="3"/>
  <c r="BJ157" i="3"/>
  <c r="BK157" i="3" s="1"/>
  <c r="BJ158" i="3"/>
  <c r="BK158" i="3" s="1"/>
  <c r="BJ159" i="3"/>
  <c r="BK159" i="3"/>
  <c r="BJ160" i="3"/>
  <c r="BK160" i="3"/>
  <c r="BJ161" i="3"/>
  <c r="BK161" i="3" s="1"/>
  <c r="BJ162" i="3"/>
  <c r="BK162" i="3" s="1"/>
  <c r="BJ163" i="3"/>
  <c r="BK163" i="3"/>
  <c r="BJ164" i="3"/>
  <c r="BK164" i="3"/>
  <c r="BJ165" i="3"/>
  <c r="BK165" i="3" s="1"/>
  <c r="BJ166" i="3"/>
  <c r="BK166" i="3" s="1"/>
  <c r="BJ167" i="3"/>
  <c r="BK167" i="3"/>
  <c r="BJ168" i="3"/>
  <c r="BK168" i="3"/>
  <c r="BJ169" i="3"/>
  <c r="BK169" i="3" s="1"/>
  <c r="BJ170" i="3"/>
  <c r="BK170" i="3" s="1"/>
  <c r="BJ171" i="3"/>
  <c r="BK171" i="3"/>
  <c r="BJ172" i="3"/>
  <c r="BK172" i="3"/>
  <c r="BJ173" i="3"/>
  <c r="BK173" i="3" s="1"/>
  <c r="BJ174" i="3"/>
  <c r="BK174" i="3" s="1"/>
  <c r="BJ175" i="3"/>
  <c r="BK175" i="3"/>
  <c r="BJ176" i="3"/>
  <c r="BK176" i="3"/>
  <c r="BJ177" i="3"/>
  <c r="BK177" i="3" s="1"/>
  <c r="BJ178" i="3"/>
  <c r="BK178" i="3" s="1"/>
  <c r="BJ179" i="3"/>
  <c r="BK179" i="3"/>
  <c r="BJ180" i="3"/>
  <c r="BK180" i="3"/>
  <c r="BJ181" i="3"/>
  <c r="BK181" i="3" s="1"/>
  <c r="BJ182" i="3"/>
  <c r="BK182" i="3" s="1"/>
  <c r="BJ183" i="3"/>
  <c r="BK183" i="3"/>
  <c r="BJ184" i="3"/>
  <c r="BK184" i="3"/>
  <c r="BJ185" i="3"/>
  <c r="BK185" i="3" s="1"/>
  <c r="BJ186" i="3"/>
  <c r="BK186" i="3" s="1"/>
  <c r="BJ187" i="3"/>
  <c r="BK187" i="3"/>
  <c r="BJ188" i="3"/>
  <c r="BK188" i="3"/>
  <c r="BJ189" i="3"/>
  <c r="BK189" i="3" s="1"/>
  <c r="BJ190" i="3"/>
  <c r="BK190" i="3" s="1"/>
  <c r="BJ191" i="3"/>
  <c r="BK191" i="3"/>
  <c r="BJ192" i="3"/>
  <c r="BK192" i="3"/>
  <c r="BJ193" i="3"/>
  <c r="BK193" i="3" s="1"/>
  <c r="BJ194" i="3"/>
  <c r="BK194" i="3" s="1"/>
  <c r="BJ195" i="3"/>
  <c r="BK195" i="3"/>
  <c r="BJ196" i="3"/>
  <c r="BK196" i="3"/>
  <c r="BJ197" i="3"/>
  <c r="BK197" i="3" s="1"/>
  <c r="BJ198" i="3"/>
  <c r="BK198" i="3" s="1"/>
  <c r="BJ199" i="3"/>
  <c r="BK199" i="3"/>
  <c r="BJ200" i="3"/>
  <c r="BK200" i="3"/>
  <c r="BJ201" i="3"/>
  <c r="BK201" i="3" s="1"/>
  <c r="BJ202" i="3"/>
  <c r="BK202" i="3" s="1"/>
  <c r="BJ203" i="3"/>
  <c r="BK203" i="3"/>
  <c r="BJ204" i="3"/>
  <c r="BK204" i="3"/>
  <c r="BJ205" i="3"/>
  <c r="BK205" i="3" s="1"/>
  <c r="BJ206" i="3"/>
  <c r="BK206" i="3" s="1"/>
  <c r="BJ207" i="3"/>
  <c r="BK207" i="3"/>
  <c r="BJ208" i="3"/>
  <c r="BK208" i="3"/>
  <c r="BJ209" i="3"/>
  <c r="BK209" i="3" s="1"/>
  <c r="BJ210" i="3"/>
  <c r="BK210" i="3" s="1"/>
  <c r="BJ211" i="3"/>
  <c r="BK211" i="3"/>
  <c r="BJ212" i="3"/>
  <c r="BK212" i="3"/>
  <c r="BJ213" i="3"/>
  <c r="BK213" i="3" s="1"/>
  <c r="BJ214" i="3"/>
  <c r="BK214" i="3" s="1"/>
  <c r="BJ215" i="3"/>
  <c r="BK215" i="3"/>
  <c r="BJ216" i="3"/>
  <c r="BK216" i="3"/>
  <c r="BJ217" i="3"/>
  <c r="BK217" i="3" s="1"/>
  <c r="BJ218" i="3"/>
  <c r="BK218" i="3" s="1"/>
  <c r="BJ219" i="3"/>
  <c r="BK219" i="3"/>
  <c r="BJ220" i="3"/>
  <c r="BK220" i="3"/>
  <c r="BJ221" i="3"/>
  <c r="BK221" i="3" s="1"/>
  <c r="BJ222" i="3"/>
  <c r="BK222" i="3" s="1"/>
  <c r="BJ223" i="3"/>
  <c r="BK223" i="3"/>
  <c r="BJ224" i="3"/>
  <c r="BK224" i="3"/>
  <c r="BJ225" i="3"/>
  <c r="BK225" i="3" s="1"/>
  <c r="BJ226" i="3"/>
  <c r="BK226" i="3" s="1"/>
  <c r="BJ227" i="3"/>
  <c r="BK227" i="3"/>
  <c r="BJ228" i="3"/>
  <c r="BK228" i="3"/>
  <c r="BJ229" i="3"/>
  <c r="BK229" i="3" s="1"/>
  <c r="BJ230" i="3"/>
  <c r="BK230" i="3" s="1"/>
  <c r="BJ231" i="3"/>
  <c r="BK231" i="3"/>
  <c r="BJ232" i="3"/>
  <c r="BK232" i="3"/>
  <c r="BJ233" i="3"/>
  <c r="BK233" i="3" s="1"/>
  <c r="BJ234" i="3"/>
  <c r="BK234" i="3" s="1"/>
  <c r="BJ235" i="3"/>
  <c r="BK235" i="3"/>
  <c r="BJ236" i="3"/>
  <c r="BK236" i="3"/>
  <c r="BJ237" i="3"/>
  <c r="BK237" i="3" s="1"/>
  <c r="BJ238" i="3"/>
  <c r="BK238" i="3" s="1"/>
  <c r="BJ239" i="3"/>
  <c r="BK239" i="3"/>
  <c r="BJ240" i="3"/>
  <c r="BK240" i="3"/>
  <c r="BJ241" i="3"/>
  <c r="BK241" i="3" s="1"/>
  <c r="BJ242" i="3"/>
  <c r="BK242" i="3" s="1"/>
  <c r="BJ243" i="3"/>
  <c r="BK243" i="3"/>
  <c r="BJ244" i="3"/>
  <c r="BK244" i="3"/>
  <c r="BJ245" i="3"/>
  <c r="BK245" i="3" s="1"/>
  <c r="BJ246" i="3"/>
  <c r="BK246" i="3" s="1"/>
  <c r="BJ247" i="3"/>
  <c r="BK247" i="3"/>
  <c r="BJ248" i="3"/>
  <c r="BK248" i="3"/>
  <c r="BJ249" i="3"/>
  <c r="BK249" i="3" s="1"/>
  <c r="BJ250" i="3"/>
  <c r="BK250" i="3" s="1"/>
  <c r="BJ251" i="3"/>
  <c r="BK251" i="3"/>
  <c r="BJ252" i="3"/>
  <c r="BK252" i="3"/>
  <c r="BJ253" i="3"/>
  <c r="BK253" i="3" s="1"/>
  <c r="BJ254" i="3"/>
  <c r="BK254" i="3" s="1"/>
  <c r="BJ255" i="3"/>
  <c r="BK255" i="3"/>
  <c r="BJ256" i="3"/>
  <c r="BK256" i="3"/>
  <c r="BJ257" i="3"/>
  <c r="BK257" i="3" s="1"/>
  <c r="BJ258" i="3"/>
  <c r="BK258" i="3" s="1"/>
  <c r="BJ259" i="3"/>
  <c r="BK259" i="3"/>
  <c r="BJ260" i="3"/>
  <c r="BK260" i="3"/>
  <c r="BJ261" i="3"/>
  <c r="BK261" i="3" s="1"/>
  <c r="BJ262" i="3"/>
  <c r="BK262" i="3" s="1"/>
  <c r="BJ263" i="3"/>
  <c r="BK263" i="3"/>
  <c r="BJ264" i="3"/>
  <c r="BK264" i="3"/>
  <c r="BJ265" i="3"/>
  <c r="BK265" i="3"/>
  <c r="BJ266" i="3"/>
  <c r="BK266" i="3" s="1"/>
  <c r="BJ267" i="3"/>
  <c r="BK267" i="3"/>
  <c r="BJ268" i="3"/>
  <c r="BK268" i="3"/>
  <c r="BJ269" i="3"/>
  <c r="BK269" i="3"/>
  <c r="BJ270" i="3"/>
  <c r="BK270" i="3" s="1"/>
  <c r="BJ271" i="3"/>
  <c r="BK271" i="3"/>
  <c r="BJ272" i="3"/>
  <c r="BK272" i="3"/>
  <c r="BJ273" i="3"/>
  <c r="BK273" i="3"/>
  <c r="BJ274" i="3"/>
  <c r="BK274" i="3" s="1"/>
  <c r="BJ275" i="3"/>
  <c r="BK275" i="3"/>
  <c r="BJ276" i="3"/>
  <c r="BK276" i="3"/>
  <c r="BJ277" i="3"/>
  <c r="BK277" i="3"/>
  <c r="BJ278" i="3"/>
  <c r="BK278" i="3" s="1"/>
  <c r="BJ279" i="3"/>
  <c r="BK279" i="3"/>
  <c r="BJ280" i="3"/>
  <c r="BK280" i="3"/>
  <c r="BJ281" i="3"/>
  <c r="BK281" i="3"/>
  <c r="BJ282" i="3"/>
  <c r="BK282" i="3" s="1"/>
  <c r="BJ283" i="3"/>
  <c r="BK283" i="3"/>
  <c r="BJ284" i="3"/>
  <c r="BK284" i="3"/>
  <c r="BJ285" i="3"/>
  <c r="BK285" i="3"/>
  <c r="BJ286" i="3"/>
  <c r="BK286" i="3" s="1"/>
  <c r="BJ287" i="3"/>
  <c r="BK287" i="3"/>
  <c r="BJ288" i="3"/>
  <c r="BK288" i="3"/>
  <c r="BJ289" i="3"/>
  <c r="BK289" i="3"/>
  <c r="BJ290" i="3"/>
  <c r="BK290" i="3" s="1"/>
  <c r="BJ291" i="3"/>
  <c r="BK291" i="3"/>
  <c r="BJ292" i="3"/>
  <c r="BK292" i="3"/>
  <c r="BJ293" i="3"/>
  <c r="BK293" i="3"/>
  <c r="BJ294" i="3"/>
  <c r="BK294" i="3"/>
  <c r="BJ295" i="3"/>
  <c r="BK295" i="3"/>
  <c r="BJ296" i="3"/>
  <c r="BK296" i="3"/>
  <c r="BJ297" i="3"/>
  <c r="BK297" i="3"/>
  <c r="BJ298" i="3"/>
  <c r="BK298" i="3"/>
  <c r="BJ299" i="3"/>
  <c r="BK299" i="3"/>
  <c r="BJ300" i="3"/>
  <c r="BK300" i="3"/>
  <c r="BJ301" i="3"/>
  <c r="BK301" i="3"/>
  <c r="BJ302" i="3"/>
  <c r="BK302" i="3"/>
  <c r="BJ303" i="3"/>
  <c r="BK303" i="3"/>
  <c r="BJ304" i="3"/>
  <c r="BK304" i="3"/>
  <c r="BJ305" i="3"/>
  <c r="BK305" i="3"/>
  <c r="BJ306" i="3"/>
  <c r="BK306" i="3"/>
  <c r="BJ307" i="3"/>
  <c r="BK307" i="3"/>
  <c r="BJ308" i="3"/>
  <c r="BK308" i="3"/>
  <c r="BJ309" i="3"/>
  <c r="BK309" i="3"/>
  <c r="BJ310" i="3"/>
  <c r="BK310" i="3"/>
  <c r="BJ311" i="3"/>
  <c r="BK311" i="3"/>
  <c r="BJ312" i="3"/>
  <c r="BK312" i="3"/>
  <c r="BJ313" i="3"/>
  <c r="BK313" i="3"/>
  <c r="BJ314" i="3"/>
  <c r="BK314" i="3"/>
  <c r="BJ315" i="3"/>
  <c r="BK315" i="3"/>
  <c r="BJ316" i="3"/>
  <c r="BK316" i="3"/>
  <c r="BJ317" i="3"/>
  <c r="BK317" i="3"/>
  <c r="BJ318" i="3"/>
  <c r="BK318" i="3"/>
  <c r="BJ319" i="3"/>
  <c r="BK319" i="3"/>
  <c r="BK320" i="3"/>
  <c r="BJ320" i="3"/>
  <c r="BI8" i="3"/>
  <c r="BI9" i="3"/>
  <c r="BI10" i="3"/>
  <c r="BI11" i="3"/>
  <c r="BI12" i="3"/>
  <c r="BI13" i="3"/>
  <c r="BI14" i="3"/>
  <c r="BI15" i="3"/>
  <c r="BI16" i="3"/>
  <c r="BI17" i="3"/>
  <c r="BI18" i="3"/>
  <c r="BI19" i="3"/>
  <c r="BI20" i="3"/>
  <c r="BI21" i="3"/>
  <c r="BI22" i="3"/>
  <c r="BI23" i="3"/>
  <c r="BI24" i="3"/>
  <c r="BI25" i="3"/>
  <c r="BI26" i="3"/>
  <c r="BI27" i="3"/>
  <c r="BI28" i="3"/>
  <c r="BI29" i="3"/>
  <c r="BI30" i="3"/>
  <c r="BI31" i="3"/>
  <c r="BI32" i="3"/>
  <c r="BI33" i="3"/>
  <c r="BI34" i="3"/>
  <c r="BI35" i="3"/>
  <c r="BI36" i="3"/>
  <c r="BI37" i="3"/>
  <c r="BI38" i="3"/>
  <c r="BI39" i="3"/>
  <c r="BI40" i="3"/>
  <c r="BI41" i="3"/>
  <c r="BI42" i="3"/>
  <c r="BI43" i="3"/>
  <c r="BI44" i="3"/>
  <c r="BI45" i="3"/>
  <c r="BI46" i="3"/>
  <c r="BI47" i="3"/>
  <c r="BI48" i="3"/>
  <c r="BI49" i="3"/>
  <c r="BI50" i="3"/>
  <c r="BI51" i="3"/>
  <c r="BI52" i="3"/>
  <c r="BI53" i="3"/>
  <c r="BI54" i="3"/>
  <c r="BI55" i="3"/>
  <c r="BI56" i="3"/>
  <c r="BI57" i="3"/>
  <c r="BI58" i="3"/>
  <c r="BI59" i="3"/>
  <c r="BI60" i="3"/>
  <c r="BI61" i="3"/>
  <c r="BI62" i="3"/>
  <c r="BI63" i="3"/>
  <c r="BI64" i="3"/>
  <c r="BI65" i="3"/>
  <c r="BI66" i="3"/>
  <c r="BI67" i="3"/>
  <c r="BI68" i="3"/>
  <c r="BI69" i="3"/>
  <c r="BI70" i="3"/>
  <c r="BI71" i="3"/>
  <c r="BI72" i="3"/>
  <c r="BI73" i="3"/>
  <c r="BI74" i="3"/>
  <c r="BI75" i="3"/>
  <c r="BI76" i="3"/>
  <c r="BI77" i="3"/>
  <c r="BI78" i="3"/>
  <c r="BI79" i="3"/>
  <c r="BI80" i="3"/>
  <c r="BI81" i="3"/>
  <c r="BI82" i="3"/>
  <c r="BI83" i="3"/>
  <c r="BI84" i="3"/>
  <c r="BI85" i="3"/>
  <c r="BI86" i="3"/>
  <c r="BI87" i="3"/>
  <c r="BI88" i="3"/>
  <c r="BI89" i="3"/>
  <c r="BI90" i="3"/>
  <c r="BI91" i="3"/>
  <c r="BI92" i="3"/>
  <c r="BI93" i="3"/>
  <c r="BI94" i="3"/>
  <c r="BI95" i="3"/>
  <c r="BI96" i="3"/>
  <c r="BI97" i="3"/>
  <c r="BI98" i="3"/>
  <c r="BI99" i="3"/>
  <c r="BI100" i="3"/>
  <c r="BI101" i="3"/>
  <c r="BI102" i="3"/>
  <c r="BI103" i="3"/>
  <c r="BI104" i="3"/>
  <c r="BI105" i="3"/>
  <c r="BI106" i="3"/>
  <c r="BI107" i="3"/>
  <c r="BI108" i="3"/>
  <c r="BI109" i="3"/>
  <c r="BI110" i="3"/>
  <c r="BI111" i="3"/>
  <c r="BI112" i="3"/>
  <c r="BI113" i="3"/>
  <c r="BI114" i="3"/>
  <c r="BI115" i="3"/>
  <c r="BI116" i="3"/>
  <c r="BI117" i="3"/>
  <c r="BI118" i="3"/>
  <c r="BI119" i="3"/>
  <c r="BI120" i="3"/>
  <c r="BI121" i="3"/>
  <c r="BI122" i="3"/>
  <c r="BI123" i="3"/>
  <c r="BI124" i="3"/>
  <c r="BI125" i="3"/>
  <c r="BI126" i="3"/>
  <c r="BI127" i="3"/>
  <c r="BI128" i="3"/>
  <c r="BI129" i="3"/>
  <c r="BI130" i="3"/>
  <c r="BI131" i="3"/>
  <c r="BI132" i="3"/>
  <c r="BI133" i="3"/>
  <c r="BI134" i="3"/>
  <c r="BI135" i="3"/>
  <c r="BI136" i="3"/>
  <c r="BI137" i="3"/>
  <c r="BI138" i="3"/>
  <c r="BI139" i="3"/>
  <c r="BI140" i="3"/>
  <c r="BI141" i="3"/>
  <c r="BI142" i="3"/>
  <c r="BI143" i="3"/>
  <c r="BI144" i="3"/>
  <c r="BI145" i="3"/>
  <c r="BI146" i="3"/>
  <c r="BI147" i="3"/>
  <c r="BI148" i="3"/>
  <c r="BI149" i="3"/>
  <c r="BI150" i="3"/>
  <c r="BI151" i="3"/>
  <c r="BI152" i="3"/>
  <c r="BI153" i="3"/>
  <c r="BI154" i="3"/>
  <c r="BI155" i="3"/>
  <c r="BI156" i="3"/>
  <c r="BI157" i="3"/>
  <c r="BI158" i="3"/>
  <c r="BI159" i="3"/>
  <c r="BI160" i="3"/>
  <c r="BI161" i="3"/>
  <c r="BI162" i="3"/>
  <c r="BI163" i="3"/>
  <c r="BI164" i="3"/>
  <c r="BI165" i="3"/>
  <c r="BI166" i="3"/>
  <c r="BI167" i="3"/>
  <c r="BI168" i="3"/>
  <c r="BI169" i="3"/>
  <c r="BI170" i="3"/>
  <c r="BI171" i="3"/>
  <c r="BI172" i="3"/>
  <c r="BI173" i="3"/>
  <c r="BI174" i="3"/>
  <c r="BI175" i="3"/>
  <c r="BI176" i="3"/>
  <c r="BI177" i="3"/>
  <c r="BI178" i="3"/>
  <c r="BI179" i="3"/>
  <c r="BI180" i="3"/>
  <c r="BI181" i="3"/>
  <c r="BI182" i="3"/>
  <c r="BI183" i="3"/>
  <c r="BI184" i="3"/>
  <c r="BI185" i="3"/>
  <c r="BI186" i="3"/>
  <c r="BI187" i="3"/>
  <c r="BI188" i="3"/>
  <c r="BI189" i="3"/>
  <c r="BI190" i="3"/>
  <c r="BI191" i="3"/>
  <c r="BI192" i="3"/>
  <c r="BI193" i="3"/>
  <c r="BI194" i="3"/>
  <c r="BI195" i="3"/>
  <c r="BI196" i="3"/>
  <c r="BI197" i="3"/>
  <c r="BI198" i="3"/>
  <c r="BI199" i="3"/>
  <c r="BI200" i="3"/>
  <c r="BI201" i="3"/>
  <c r="BI202" i="3"/>
  <c r="BI203" i="3"/>
  <c r="BI204" i="3"/>
  <c r="BI205" i="3"/>
  <c r="BI206" i="3"/>
  <c r="BI207" i="3"/>
  <c r="BI208" i="3"/>
  <c r="BI209" i="3"/>
  <c r="BI210" i="3"/>
  <c r="BI211" i="3"/>
  <c r="BI212" i="3"/>
  <c r="BI213" i="3"/>
  <c r="BI214" i="3"/>
  <c r="BI215" i="3"/>
  <c r="BI216" i="3"/>
  <c r="BI217" i="3"/>
  <c r="BI218" i="3"/>
  <c r="BI219" i="3"/>
  <c r="BI220" i="3"/>
  <c r="BI221" i="3"/>
  <c r="BI222" i="3"/>
  <c r="BI223" i="3"/>
  <c r="BI224" i="3"/>
  <c r="BI225" i="3"/>
  <c r="BI226" i="3"/>
  <c r="BI227" i="3"/>
  <c r="BI228" i="3"/>
  <c r="BI229" i="3"/>
  <c r="BI230" i="3"/>
  <c r="BI231" i="3"/>
  <c r="BI232" i="3"/>
  <c r="BI233" i="3"/>
  <c r="BI234" i="3"/>
  <c r="BI235" i="3"/>
  <c r="BI236" i="3"/>
  <c r="BI237" i="3"/>
  <c r="BI238" i="3"/>
  <c r="BI239" i="3"/>
  <c r="BI240" i="3"/>
  <c r="BI241" i="3"/>
  <c r="BI242" i="3"/>
  <c r="BI243" i="3"/>
  <c r="BI244" i="3"/>
  <c r="BI245" i="3"/>
  <c r="BI246" i="3"/>
  <c r="BI247" i="3"/>
  <c r="BI248" i="3"/>
  <c r="BI249" i="3"/>
  <c r="BI250" i="3"/>
  <c r="BI251" i="3"/>
  <c r="BI252" i="3"/>
  <c r="BI253" i="3"/>
  <c r="BI254" i="3"/>
  <c r="BI255" i="3"/>
  <c r="BI256" i="3"/>
  <c r="BI257" i="3"/>
  <c r="BI258" i="3"/>
  <c r="BI259" i="3"/>
  <c r="BI260" i="3"/>
  <c r="BI261" i="3"/>
  <c r="BI262" i="3"/>
  <c r="BI263" i="3"/>
  <c r="BI264" i="3"/>
  <c r="BI265" i="3"/>
  <c r="BI266" i="3"/>
  <c r="BI267" i="3"/>
  <c r="BI268" i="3"/>
  <c r="BI269" i="3"/>
  <c r="BI270" i="3"/>
  <c r="BI271" i="3"/>
  <c r="BI272" i="3"/>
  <c r="BI273" i="3"/>
  <c r="BI274" i="3"/>
  <c r="BI275" i="3"/>
  <c r="BI276" i="3"/>
  <c r="BI277" i="3"/>
  <c r="BI278" i="3"/>
  <c r="BI279" i="3"/>
  <c r="BI280" i="3"/>
  <c r="BI281" i="3"/>
  <c r="BI282" i="3"/>
  <c r="BI283" i="3"/>
  <c r="BI284" i="3"/>
  <c r="BI285" i="3"/>
  <c r="BI286" i="3"/>
  <c r="BI287" i="3"/>
  <c r="BI288" i="3"/>
  <c r="BI289" i="3"/>
  <c r="BI290" i="3"/>
  <c r="BI291" i="3"/>
  <c r="BI292" i="3"/>
  <c r="BI293" i="3"/>
  <c r="BI294" i="3"/>
  <c r="BI295" i="3"/>
  <c r="BI296" i="3"/>
  <c r="BI297" i="3"/>
  <c r="BI298" i="3"/>
  <c r="BI299" i="3"/>
  <c r="BI300" i="3"/>
  <c r="BI301" i="3"/>
  <c r="BI302" i="3"/>
  <c r="BI303" i="3"/>
  <c r="BI304" i="3"/>
  <c r="BI305" i="3"/>
  <c r="BI306" i="3"/>
  <c r="BI307" i="3"/>
  <c r="BI308" i="3"/>
  <c r="BI309" i="3"/>
  <c r="BI310" i="3"/>
  <c r="BI311" i="3"/>
  <c r="BI312" i="3"/>
  <c r="BI313" i="3"/>
  <c r="BI314" i="3"/>
  <c r="BI315" i="3"/>
  <c r="BI316" i="3"/>
  <c r="BI317" i="3"/>
  <c r="BI318" i="3"/>
  <c r="BI319" i="3"/>
  <c r="BI320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323" i="3"/>
  <c r="D322" i="3"/>
  <c r="E322" i="3"/>
  <c r="F322" i="3" s="1"/>
  <c r="G322" i="3" s="1"/>
  <c r="H322" i="3" s="1"/>
  <c r="I322" i="3" s="1"/>
  <c r="J322" i="3" s="1"/>
  <c r="K322" i="3" s="1"/>
  <c r="L322" i="3" s="1"/>
  <c r="M322" i="3" s="1"/>
  <c r="N322" i="3" s="1"/>
  <c r="O322" i="3" s="1"/>
  <c r="P322" i="3" s="1"/>
  <c r="Q322" i="3" s="1"/>
  <c r="R322" i="3" s="1"/>
  <c r="S322" i="3" s="1"/>
  <c r="T322" i="3" s="1"/>
  <c r="U322" i="3" s="1"/>
  <c r="V322" i="3" s="1"/>
  <c r="W322" i="3" s="1"/>
  <c r="X322" i="3" s="1"/>
  <c r="Y322" i="3" s="1"/>
  <c r="Z322" i="3" s="1"/>
  <c r="AA322" i="3" s="1"/>
  <c r="AB322" i="3" s="1"/>
  <c r="AC322" i="3" s="1"/>
  <c r="AD322" i="3" s="1"/>
  <c r="AE322" i="3" s="1"/>
  <c r="AF322" i="3" s="1"/>
  <c r="AG322" i="3" s="1"/>
  <c r="AH322" i="3" s="1"/>
  <c r="AI322" i="3" s="1"/>
  <c r="AJ322" i="3" s="1"/>
  <c r="AK322" i="3" s="1"/>
  <c r="AL322" i="3" s="1"/>
  <c r="AM322" i="3" s="1"/>
  <c r="AN322" i="3" s="1"/>
  <c r="AO322" i="3" s="1"/>
  <c r="AP322" i="3" s="1"/>
  <c r="AQ322" i="3" s="1"/>
  <c r="AR322" i="3" s="1"/>
  <c r="AS322" i="3" s="1"/>
  <c r="AT322" i="3" s="1"/>
  <c r="AU322" i="3" s="1"/>
  <c r="AV322" i="3" s="1"/>
  <c r="AW322" i="3" s="1"/>
  <c r="AX322" i="3" s="1"/>
  <c r="AY322" i="3" s="1"/>
  <c r="AZ322" i="3" s="1"/>
  <c r="BA322" i="3" s="1"/>
  <c r="BB322" i="3" s="1"/>
  <c r="BC322" i="3" s="1"/>
  <c r="BD322" i="3" s="1"/>
  <c r="BE322" i="3" s="1"/>
  <c r="BF322" i="3" s="1"/>
  <c r="BG322" i="3" s="1"/>
  <c r="C322" i="3"/>
  <c r="G503" i="1"/>
  <c r="E1841" i="2"/>
  <c r="H1839" i="2" s="1"/>
  <c r="R1840" i="2"/>
  <c r="E1840" i="2"/>
  <c r="R1839" i="2"/>
  <c r="R1838" i="2"/>
  <c r="K1838" i="2"/>
  <c r="R1837" i="2"/>
  <c r="D1837" i="2"/>
  <c r="K1837" i="2" s="1"/>
  <c r="C1837" i="2"/>
  <c r="I1837" i="2" s="1"/>
  <c r="R1836" i="2"/>
  <c r="D1836" i="2"/>
  <c r="C1836" i="2"/>
  <c r="I1836" i="2" s="1"/>
  <c r="R1835" i="2"/>
  <c r="H1835" i="2"/>
  <c r="E1835" i="2"/>
  <c r="R1834" i="2"/>
  <c r="D1834" i="2"/>
  <c r="C1834" i="2"/>
  <c r="R1833" i="2"/>
  <c r="I1833" i="2"/>
  <c r="D1833" i="2"/>
  <c r="C1833" i="2"/>
  <c r="R1832" i="2"/>
  <c r="R1831" i="2"/>
  <c r="I1831" i="2"/>
  <c r="D1831" i="2"/>
  <c r="C1831" i="2"/>
  <c r="R1830" i="2"/>
  <c r="D1830" i="2"/>
  <c r="C1830" i="2"/>
  <c r="I1830" i="2" s="1"/>
  <c r="R1829" i="2"/>
  <c r="K1829" i="2"/>
  <c r="R1828" i="2"/>
  <c r="H1828" i="2"/>
  <c r="D1828" i="2"/>
  <c r="K1828" i="2" s="1"/>
  <c r="C1828" i="2"/>
  <c r="R1827" i="2"/>
  <c r="K1827" i="2"/>
  <c r="D1827" i="2"/>
  <c r="C1827" i="2"/>
  <c r="I1827" i="2" s="1"/>
  <c r="R1826" i="2"/>
  <c r="R1825" i="2"/>
  <c r="K1825" i="2"/>
  <c r="D1825" i="2"/>
  <c r="C1825" i="2"/>
  <c r="I1825" i="2" s="1"/>
  <c r="R1824" i="2"/>
  <c r="D1824" i="2"/>
  <c r="K1824" i="2" s="1"/>
  <c r="C1824" i="2"/>
  <c r="I1824" i="2" s="1"/>
  <c r="R1823" i="2"/>
  <c r="R1822" i="2"/>
  <c r="H1822" i="2"/>
  <c r="D1822" i="2"/>
  <c r="C1822" i="2"/>
  <c r="I1822" i="2" s="1"/>
  <c r="R1821" i="2"/>
  <c r="D1821" i="2"/>
  <c r="C1821" i="2"/>
  <c r="I1821" i="2" s="1"/>
  <c r="R1820" i="2"/>
  <c r="R1819" i="2"/>
  <c r="D1819" i="2"/>
  <c r="C1819" i="2"/>
  <c r="I1819" i="2" s="1"/>
  <c r="R1818" i="2"/>
  <c r="D1818" i="2"/>
  <c r="K1818" i="2" s="1"/>
  <c r="C1818" i="2"/>
  <c r="I1818" i="2" s="1"/>
  <c r="R1817" i="2"/>
  <c r="I1817" i="2"/>
  <c r="R1816" i="2"/>
  <c r="E1816" i="2"/>
  <c r="D1816" i="2"/>
  <c r="K1816" i="2" s="1"/>
  <c r="C1816" i="2"/>
  <c r="I1816" i="2" s="1"/>
  <c r="R1815" i="2"/>
  <c r="H1815" i="2"/>
  <c r="D1815" i="2"/>
  <c r="K1815" i="2" s="1"/>
  <c r="C1815" i="2"/>
  <c r="I1815" i="2" s="1"/>
  <c r="R1814" i="2"/>
  <c r="R1813" i="2"/>
  <c r="H1813" i="2"/>
  <c r="D1813" i="2"/>
  <c r="K1813" i="2" s="1"/>
  <c r="C1813" i="2"/>
  <c r="R1812" i="2"/>
  <c r="D1812" i="2"/>
  <c r="C1812" i="2"/>
  <c r="I1812" i="2" s="1"/>
  <c r="R1811" i="2"/>
  <c r="R1810" i="2"/>
  <c r="D1810" i="2"/>
  <c r="C1810" i="2"/>
  <c r="I1810" i="2" s="1"/>
  <c r="R1809" i="2"/>
  <c r="D1809" i="2"/>
  <c r="K1809" i="2" s="1"/>
  <c r="C1809" i="2"/>
  <c r="I1809" i="2" s="1"/>
  <c r="R1808" i="2"/>
  <c r="R1807" i="2"/>
  <c r="D1807" i="2"/>
  <c r="K1807" i="2" s="1"/>
  <c r="R1806" i="2"/>
  <c r="D1806" i="2"/>
  <c r="K1806" i="2" s="1"/>
  <c r="R1805" i="2"/>
  <c r="C1805" i="2"/>
  <c r="R1804" i="2"/>
  <c r="H1804" i="2"/>
  <c r="D1804" i="2"/>
  <c r="K1804" i="2" s="1"/>
  <c r="R1803" i="2"/>
  <c r="D1803" i="2"/>
  <c r="R1802" i="2"/>
  <c r="R1801" i="2"/>
  <c r="D1801" i="2"/>
  <c r="C1801" i="2"/>
  <c r="I1801" i="2" s="1"/>
  <c r="R1800" i="2"/>
  <c r="H1800" i="2"/>
  <c r="D1800" i="2"/>
  <c r="K1800" i="2" s="1"/>
  <c r="C1800" i="2"/>
  <c r="R1799" i="2"/>
  <c r="I1799" i="2"/>
  <c r="R1798" i="2"/>
  <c r="H1798" i="2"/>
  <c r="D1798" i="2"/>
  <c r="K1798" i="2" s="1"/>
  <c r="C1798" i="2"/>
  <c r="I1798" i="2" s="1"/>
  <c r="R1797" i="2"/>
  <c r="D1797" i="2"/>
  <c r="C1797" i="2"/>
  <c r="I1797" i="2" s="1"/>
  <c r="R1796" i="2"/>
  <c r="R1795" i="2"/>
  <c r="D1795" i="2"/>
  <c r="K1795" i="2" s="1"/>
  <c r="C1795" i="2"/>
  <c r="I1795" i="2" s="1"/>
  <c r="R1794" i="2"/>
  <c r="I1794" i="2"/>
  <c r="D1794" i="2"/>
  <c r="K1794" i="2" s="1"/>
  <c r="C1794" i="2"/>
  <c r="R1793" i="2"/>
  <c r="K1793" i="2"/>
  <c r="I1793" i="2"/>
  <c r="R1792" i="2"/>
  <c r="I1792" i="2"/>
  <c r="D1792" i="2"/>
  <c r="K1792" i="2" s="1"/>
  <c r="C1792" i="2"/>
  <c r="R1791" i="2"/>
  <c r="K1791" i="2"/>
  <c r="I1791" i="2"/>
  <c r="D1791" i="2"/>
  <c r="C1791" i="2"/>
  <c r="R1790" i="2"/>
  <c r="K1790" i="2"/>
  <c r="I1790" i="2"/>
  <c r="R1789" i="2"/>
  <c r="I1789" i="2"/>
  <c r="D1789" i="2"/>
  <c r="K1789" i="2" s="1"/>
  <c r="C1789" i="2"/>
  <c r="R1788" i="2"/>
  <c r="K1788" i="2"/>
  <c r="I1788" i="2"/>
  <c r="H1788" i="2"/>
  <c r="D1788" i="2"/>
  <c r="C1788" i="2"/>
  <c r="R1787" i="2"/>
  <c r="K1787" i="2"/>
  <c r="I1787" i="2"/>
  <c r="H1787" i="2"/>
  <c r="R1786" i="2"/>
  <c r="I1786" i="2"/>
  <c r="D1786" i="2"/>
  <c r="K1786" i="2" s="1"/>
  <c r="C1786" i="2"/>
  <c r="R1785" i="2"/>
  <c r="H1785" i="2"/>
  <c r="D1785" i="2"/>
  <c r="K1785" i="2" s="1"/>
  <c r="C1785" i="2"/>
  <c r="I1785" i="2" s="1"/>
  <c r="R1784" i="2"/>
  <c r="K1784" i="2"/>
  <c r="H1784" i="2"/>
  <c r="R1783" i="2"/>
  <c r="K1783" i="2"/>
  <c r="I1783" i="2"/>
  <c r="D1783" i="2"/>
  <c r="C1783" i="2"/>
  <c r="R1782" i="2"/>
  <c r="K1782" i="2"/>
  <c r="H1782" i="2"/>
  <c r="D1782" i="2"/>
  <c r="C1782" i="2"/>
  <c r="I1782" i="2" s="1"/>
  <c r="R1781" i="2"/>
  <c r="K1781" i="2"/>
  <c r="I1781" i="2"/>
  <c r="H1781" i="2"/>
  <c r="R1780" i="2"/>
  <c r="K1780" i="2"/>
  <c r="D1780" i="2"/>
  <c r="C1780" i="2"/>
  <c r="I1780" i="2" s="1"/>
  <c r="R1779" i="2"/>
  <c r="K1779" i="2"/>
  <c r="H1779" i="2"/>
  <c r="D1779" i="2"/>
  <c r="C1779" i="2"/>
  <c r="I1779" i="2" s="1"/>
  <c r="R1778" i="2"/>
  <c r="I1778" i="2"/>
  <c r="R1777" i="2"/>
  <c r="K1777" i="2"/>
  <c r="H1777" i="2"/>
  <c r="D1777" i="2"/>
  <c r="C1777" i="2"/>
  <c r="I1777" i="2" s="1"/>
  <c r="R1776" i="2"/>
  <c r="H1776" i="2"/>
  <c r="D1776" i="2"/>
  <c r="C1776" i="2"/>
  <c r="I1776" i="2" s="1"/>
  <c r="R1775" i="2"/>
  <c r="I1775" i="2"/>
  <c r="R1774" i="2"/>
  <c r="I1774" i="2"/>
  <c r="H1774" i="2"/>
  <c r="D1774" i="2"/>
  <c r="K1774" i="2" s="1"/>
  <c r="C1774" i="2"/>
  <c r="R1773" i="2"/>
  <c r="K1773" i="2"/>
  <c r="H1773" i="2"/>
  <c r="D1773" i="2"/>
  <c r="C1773" i="2"/>
  <c r="I1773" i="2" s="1"/>
  <c r="R1772" i="2"/>
  <c r="K1772" i="2"/>
  <c r="I1772" i="2"/>
  <c r="H1772" i="2"/>
  <c r="R1771" i="2"/>
  <c r="K1771" i="2"/>
  <c r="H1771" i="2"/>
  <c r="D1771" i="2"/>
  <c r="C1771" i="2"/>
  <c r="I1771" i="2" s="1"/>
  <c r="R1770" i="2"/>
  <c r="K1770" i="2"/>
  <c r="H1770" i="2"/>
  <c r="D1770" i="2"/>
  <c r="C1770" i="2"/>
  <c r="I1770" i="2" s="1"/>
  <c r="R1769" i="2"/>
  <c r="I1769" i="2"/>
  <c r="H1769" i="2"/>
  <c r="R1768" i="2"/>
  <c r="K1768" i="2"/>
  <c r="I1768" i="2"/>
  <c r="H1768" i="2"/>
  <c r="D1768" i="2"/>
  <c r="C1768" i="2"/>
  <c r="R1767" i="2"/>
  <c r="H1767" i="2"/>
  <c r="D1767" i="2"/>
  <c r="K1767" i="2" s="1"/>
  <c r="C1767" i="2"/>
  <c r="I1767" i="2" s="1"/>
  <c r="R1766" i="2"/>
  <c r="K1766" i="2"/>
  <c r="I1766" i="2"/>
  <c r="R1765" i="2"/>
  <c r="H1765" i="2"/>
  <c r="D1765" i="2"/>
  <c r="K1765" i="2" s="1"/>
  <c r="C1765" i="2"/>
  <c r="I1765" i="2" s="1"/>
  <c r="R1764" i="2"/>
  <c r="K1764" i="2"/>
  <c r="D1764" i="2"/>
  <c r="C1764" i="2"/>
  <c r="I1764" i="2" s="1"/>
  <c r="R1763" i="2"/>
  <c r="K1763" i="2"/>
  <c r="I1763" i="2"/>
  <c r="H1763" i="2"/>
  <c r="R1762" i="2"/>
  <c r="K1762" i="2"/>
  <c r="I1762" i="2"/>
  <c r="D1762" i="2"/>
  <c r="C1762" i="2"/>
  <c r="R1761" i="2"/>
  <c r="K1761" i="2"/>
  <c r="I1761" i="2"/>
  <c r="H1761" i="2"/>
  <c r="D1761" i="2"/>
  <c r="C1761" i="2"/>
  <c r="R1760" i="2"/>
  <c r="K1760" i="2"/>
  <c r="I1760" i="2"/>
  <c r="H1760" i="2"/>
  <c r="R1759" i="2"/>
  <c r="I1759" i="2"/>
  <c r="H1759" i="2"/>
  <c r="D1759" i="2"/>
  <c r="K1759" i="2" s="1"/>
  <c r="C1759" i="2"/>
  <c r="R1758" i="2"/>
  <c r="H1758" i="2"/>
  <c r="D1758" i="2"/>
  <c r="K1758" i="2" s="1"/>
  <c r="C1758" i="2"/>
  <c r="I1758" i="2" s="1"/>
  <c r="R1757" i="2"/>
  <c r="K1757" i="2"/>
  <c r="I1757" i="2"/>
  <c r="H1757" i="2"/>
  <c r="R1756" i="2"/>
  <c r="K1756" i="2"/>
  <c r="H1756" i="2"/>
  <c r="D1756" i="2"/>
  <c r="C1756" i="2"/>
  <c r="I1756" i="2" s="1"/>
  <c r="R1755" i="2"/>
  <c r="H1755" i="2"/>
  <c r="D1755" i="2"/>
  <c r="K1755" i="2" s="1"/>
  <c r="C1755" i="2"/>
  <c r="I1755" i="2" s="1"/>
  <c r="R1754" i="2"/>
  <c r="K1754" i="2"/>
  <c r="I1754" i="2"/>
  <c r="H1754" i="2"/>
  <c r="R1753" i="2"/>
  <c r="K1753" i="2"/>
  <c r="I1753" i="2"/>
  <c r="H1753" i="2"/>
  <c r="D1753" i="2"/>
  <c r="C1753" i="2"/>
  <c r="R1752" i="2"/>
  <c r="I1752" i="2"/>
  <c r="H1752" i="2"/>
  <c r="D1752" i="2"/>
  <c r="K1752" i="2" s="1"/>
  <c r="C1752" i="2"/>
  <c r="R1751" i="2"/>
  <c r="K1751" i="2"/>
  <c r="I1751" i="2"/>
  <c r="H1751" i="2"/>
  <c r="R1750" i="2"/>
  <c r="K1750" i="2"/>
  <c r="H1750" i="2"/>
  <c r="D1750" i="2"/>
  <c r="C1750" i="2"/>
  <c r="I1750" i="2" s="1"/>
  <c r="R1749" i="2"/>
  <c r="K1749" i="2"/>
  <c r="H1749" i="2"/>
  <c r="D1749" i="2"/>
  <c r="C1749" i="2"/>
  <c r="I1749" i="2" s="1"/>
  <c r="R1748" i="2"/>
  <c r="K1748" i="2"/>
  <c r="I1748" i="2"/>
  <c r="H1748" i="2"/>
  <c r="R1747" i="2"/>
  <c r="K1747" i="2"/>
  <c r="H1747" i="2"/>
  <c r="D1747" i="2"/>
  <c r="C1747" i="2"/>
  <c r="I1747" i="2" s="1"/>
  <c r="R1746" i="2"/>
  <c r="K1746" i="2"/>
  <c r="I1746" i="2"/>
  <c r="H1746" i="2"/>
  <c r="D1746" i="2"/>
  <c r="C1746" i="2"/>
  <c r="R1745" i="2"/>
  <c r="K1745" i="2"/>
  <c r="I1745" i="2"/>
  <c r="H1745" i="2"/>
  <c r="R1744" i="2"/>
  <c r="K1744" i="2"/>
  <c r="H1744" i="2"/>
  <c r="D1744" i="2"/>
  <c r="C1744" i="2"/>
  <c r="I1744" i="2" s="1"/>
  <c r="R1743" i="2"/>
  <c r="I1743" i="2"/>
  <c r="H1743" i="2"/>
  <c r="D1743" i="2"/>
  <c r="K1743" i="2" s="1"/>
  <c r="C1743" i="2"/>
  <c r="R1742" i="2"/>
  <c r="K1742" i="2"/>
  <c r="I1742" i="2"/>
  <c r="H1742" i="2"/>
  <c r="R1741" i="2"/>
  <c r="H1741" i="2"/>
  <c r="D1741" i="2"/>
  <c r="K1741" i="2" s="1"/>
  <c r="C1741" i="2"/>
  <c r="I1741" i="2" s="1"/>
  <c r="R1740" i="2"/>
  <c r="K1740" i="2"/>
  <c r="H1740" i="2"/>
  <c r="D1740" i="2"/>
  <c r="C1740" i="2"/>
  <c r="I1740" i="2" s="1"/>
  <c r="R1739" i="2"/>
  <c r="K1739" i="2"/>
  <c r="I1739" i="2"/>
  <c r="H1739" i="2"/>
  <c r="R1738" i="2"/>
  <c r="I1738" i="2"/>
  <c r="H1738" i="2"/>
  <c r="D1738" i="2"/>
  <c r="K1738" i="2" s="1"/>
  <c r="C1738" i="2"/>
  <c r="R1737" i="2"/>
  <c r="K1737" i="2"/>
  <c r="I1737" i="2"/>
  <c r="H1737" i="2"/>
  <c r="D1737" i="2"/>
  <c r="C1737" i="2"/>
  <c r="R1736" i="2"/>
  <c r="K1736" i="2"/>
  <c r="I1736" i="2"/>
  <c r="H1736" i="2"/>
  <c r="R1735" i="2"/>
  <c r="I1735" i="2"/>
  <c r="H1735" i="2"/>
  <c r="D1735" i="2"/>
  <c r="K1735" i="2" s="1"/>
  <c r="C1735" i="2"/>
  <c r="R1734" i="2"/>
  <c r="K1734" i="2"/>
  <c r="I1734" i="2"/>
  <c r="H1734" i="2"/>
  <c r="D1734" i="2"/>
  <c r="C1734" i="2"/>
  <c r="R1733" i="2"/>
  <c r="K1733" i="2"/>
  <c r="I1733" i="2"/>
  <c r="H1733" i="2"/>
  <c r="R1732" i="2"/>
  <c r="K1732" i="2"/>
  <c r="I1732" i="2"/>
  <c r="H1732" i="2"/>
  <c r="D1732" i="2"/>
  <c r="C1732" i="2"/>
  <c r="R1731" i="2"/>
  <c r="K1731" i="2"/>
  <c r="I1731" i="2"/>
  <c r="H1731" i="2"/>
  <c r="D1731" i="2"/>
  <c r="C1731" i="2"/>
  <c r="R1730" i="2"/>
  <c r="K1730" i="2"/>
  <c r="I1730" i="2"/>
  <c r="H1730" i="2"/>
  <c r="R1729" i="2"/>
  <c r="I1729" i="2"/>
  <c r="H1729" i="2"/>
  <c r="D1729" i="2"/>
  <c r="K1729" i="2" s="1"/>
  <c r="C1729" i="2"/>
  <c r="R1728" i="2"/>
  <c r="K1728" i="2"/>
  <c r="H1728" i="2"/>
  <c r="D1728" i="2"/>
  <c r="C1728" i="2"/>
  <c r="I1728" i="2" s="1"/>
  <c r="R1727" i="2"/>
  <c r="K1727" i="2"/>
  <c r="I1727" i="2"/>
  <c r="H1727" i="2"/>
  <c r="R1726" i="2"/>
  <c r="K1726" i="2"/>
  <c r="H1726" i="2"/>
  <c r="D1726" i="2"/>
  <c r="C1726" i="2"/>
  <c r="I1726" i="2" s="1"/>
  <c r="R1725" i="2"/>
  <c r="K1725" i="2"/>
  <c r="H1725" i="2"/>
  <c r="D1725" i="2"/>
  <c r="C1725" i="2"/>
  <c r="I1725" i="2" s="1"/>
  <c r="R1724" i="2"/>
  <c r="K1724" i="2"/>
  <c r="I1724" i="2"/>
  <c r="H1724" i="2"/>
  <c r="R1723" i="2"/>
  <c r="K1723" i="2"/>
  <c r="H1723" i="2"/>
  <c r="D1723" i="2"/>
  <c r="C1723" i="2"/>
  <c r="I1723" i="2" s="1"/>
  <c r="R1722" i="2"/>
  <c r="K1722" i="2"/>
  <c r="I1722" i="2"/>
  <c r="H1722" i="2"/>
  <c r="D1722" i="2"/>
  <c r="C1722" i="2"/>
  <c r="R1721" i="2"/>
  <c r="K1721" i="2"/>
  <c r="I1721" i="2"/>
  <c r="H1721" i="2"/>
  <c r="R1720" i="2"/>
  <c r="K1720" i="2"/>
  <c r="H1720" i="2"/>
  <c r="D1720" i="2"/>
  <c r="C1720" i="2"/>
  <c r="I1720" i="2" s="1"/>
  <c r="R1719" i="2"/>
  <c r="H1719" i="2"/>
  <c r="D1719" i="2"/>
  <c r="K1719" i="2" s="1"/>
  <c r="C1719" i="2"/>
  <c r="I1719" i="2" s="1"/>
  <c r="R1718" i="2"/>
  <c r="K1718" i="2"/>
  <c r="I1718" i="2"/>
  <c r="H1718" i="2"/>
  <c r="R1717" i="2"/>
  <c r="K1717" i="2"/>
  <c r="H1717" i="2"/>
  <c r="D1717" i="2"/>
  <c r="C1717" i="2"/>
  <c r="I1717" i="2" s="1"/>
  <c r="R1716" i="2"/>
  <c r="H1716" i="2"/>
  <c r="D1716" i="2"/>
  <c r="K1716" i="2" s="1"/>
  <c r="C1716" i="2"/>
  <c r="I1716" i="2" s="1"/>
  <c r="R1715" i="2"/>
  <c r="K1715" i="2"/>
  <c r="I1715" i="2"/>
  <c r="H1715" i="2"/>
  <c r="R1714" i="2"/>
  <c r="H1714" i="2"/>
  <c r="D1714" i="2"/>
  <c r="K1714" i="2" s="1"/>
  <c r="C1714" i="2"/>
  <c r="I1714" i="2" s="1"/>
  <c r="R1713" i="2"/>
  <c r="I1713" i="2"/>
  <c r="H1713" i="2"/>
  <c r="D1713" i="2"/>
  <c r="K1713" i="2" s="1"/>
  <c r="C1713" i="2"/>
  <c r="R1712" i="2"/>
  <c r="K1712" i="2"/>
  <c r="I1712" i="2"/>
  <c r="H1712" i="2"/>
  <c r="R1711" i="2"/>
  <c r="K1711" i="2"/>
  <c r="I1711" i="2"/>
  <c r="H1711" i="2"/>
  <c r="D1711" i="2"/>
  <c r="C1711" i="2"/>
  <c r="R1710" i="2"/>
  <c r="K1710" i="2"/>
  <c r="I1710" i="2"/>
  <c r="H1710" i="2"/>
  <c r="D1710" i="2"/>
  <c r="C1710" i="2"/>
  <c r="R1709" i="2"/>
  <c r="K1709" i="2"/>
  <c r="I1709" i="2"/>
  <c r="H1709" i="2"/>
  <c r="R1708" i="2"/>
  <c r="K1708" i="2"/>
  <c r="I1708" i="2"/>
  <c r="H1708" i="2"/>
  <c r="D1708" i="2"/>
  <c r="C1708" i="2"/>
  <c r="R1707" i="2"/>
  <c r="K1707" i="2"/>
  <c r="I1707" i="2"/>
  <c r="H1707" i="2"/>
  <c r="D1707" i="2"/>
  <c r="C1707" i="2"/>
  <c r="R1706" i="2"/>
  <c r="K1706" i="2"/>
  <c r="I1706" i="2"/>
  <c r="H1706" i="2"/>
  <c r="R1705" i="2"/>
  <c r="I1705" i="2"/>
  <c r="H1705" i="2"/>
  <c r="D1705" i="2"/>
  <c r="K1705" i="2" s="1"/>
  <c r="C1705" i="2"/>
  <c r="R1704" i="2"/>
  <c r="I1704" i="2"/>
  <c r="H1704" i="2"/>
  <c r="D1704" i="2"/>
  <c r="K1704" i="2" s="1"/>
  <c r="C1704" i="2"/>
  <c r="R1703" i="2"/>
  <c r="K1703" i="2"/>
  <c r="I1703" i="2"/>
  <c r="H1703" i="2"/>
  <c r="R1702" i="2"/>
  <c r="K1702" i="2"/>
  <c r="H1702" i="2"/>
  <c r="D1702" i="2"/>
  <c r="C1702" i="2"/>
  <c r="I1702" i="2" s="1"/>
  <c r="R1701" i="2"/>
  <c r="H1701" i="2"/>
  <c r="D1701" i="2"/>
  <c r="K1701" i="2" s="1"/>
  <c r="C1701" i="2"/>
  <c r="I1701" i="2" s="1"/>
  <c r="R1700" i="2"/>
  <c r="K1700" i="2"/>
  <c r="I1700" i="2"/>
  <c r="H1700" i="2"/>
  <c r="R1699" i="2"/>
  <c r="K1699" i="2"/>
  <c r="H1699" i="2"/>
  <c r="D1699" i="2"/>
  <c r="C1699" i="2"/>
  <c r="I1699" i="2" s="1"/>
  <c r="R1698" i="2"/>
  <c r="K1698" i="2"/>
  <c r="I1698" i="2"/>
  <c r="H1698" i="2"/>
  <c r="D1698" i="2"/>
  <c r="C1698" i="2"/>
  <c r="R1697" i="2"/>
  <c r="K1697" i="2"/>
  <c r="I1697" i="2"/>
  <c r="H1697" i="2"/>
  <c r="R1696" i="2"/>
  <c r="H1696" i="2"/>
  <c r="D1696" i="2"/>
  <c r="K1696" i="2" s="1"/>
  <c r="C1696" i="2"/>
  <c r="I1696" i="2" s="1"/>
  <c r="R1695" i="2"/>
  <c r="K1695" i="2"/>
  <c r="I1695" i="2"/>
  <c r="H1695" i="2"/>
  <c r="D1695" i="2"/>
  <c r="C1695" i="2"/>
  <c r="R1694" i="2"/>
  <c r="K1694" i="2"/>
  <c r="I1694" i="2"/>
  <c r="H1694" i="2"/>
  <c r="R1693" i="2"/>
  <c r="K1693" i="2"/>
  <c r="I1693" i="2"/>
  <c r="H1693" i="2"/>
  <c r="D1693" i="2"/>
  <c r="C1693" i="2"/>
  <c r="R1692" i="2"/>
  <c r="K1692" i="2"/>
  <c r="H1692" i="2"/>
  <c r="D1692" i="2"/>
  <c r="C1692" i="2"/>
  <c r="I1692" i="2" s="1"/>
  <c r="R1691" i="2"/>
  <c r="K1691" i="2"/>
  <c r="I1691" i="2"/>
  <c r="H1691" i="2"/>
  <c r="R1690" i="2"/>
  <c r="I1690" i="2"/>
  <c r="H1690" i="2"/>
  <c r="D1690" i="2"/>
  <c r="K1690" i="2" s="1"/>
  <c r="C1690" i="2"/>
  <c r="R1689" i="2"/>
  <c r="H1689" i="2"/>
  <c r="D1689" i="2"/>
  <c r="K1689" i="2" s="1"/>
  <c r="C1689" i="2"/>
  <c r="I1689" i="2" s="1"/>
  <c r="R1688" i="2"/>
  <c r="K1688" i="2"/>
  <c r="I1688" i="2"/>
  <c r="H1688" i="2"/>
  <c r="R1687" i="2"/>
  <c r="K1687" i="2"/>
  <c r="I1687" i="2"/>
  <c r="H1687" i="2"/>
  <c r="D1687" i="2"/>
  <c r="C1687" i="2"/>
  <c r="R1686" i="2"/>
  <c r="K1686" i="2"/>
  <c r="H1686" i="2"/>
  <c r="D1686" i="2"/>
  <c r="C1686" i="2"/>
  <c r="I1686" i="2" s="1"/>
  <c r="R1685" i="2"/>
  <c r="K1685" i="2"/>
  <c r="I1685" i="2"/>
  <c r="H1685" i="2"/>
  <c r="R1684" i="2"/>
  <c r="H1684" i="2"/>
  <c r="D1684" i="2"/>
  <c r="K1684" i="2" s="1"/>
  <c r="C1684" i="2"/>
  <c r="I1684" i="2" s="1"/>
  <c r="R1683" i="2"/>
  <c r="K1683" i="2"/>
  <c r="I1683" i="2"/>
  <c r="H1683" i="2"/>
  <c r="D1683" i="2"/>
  <c r="C1683" i="2"/>
  <c r="R1682" i="2"/>
  <c r="K1682" i="2"/>
  <c r="I1682" i="2"/>
  <c r="H1682" i="2"/>
  <c r="R1681" i="2"/>
  <c r="H1681" i="2"/>
  <c r="D1681" i="2"/>
  <c r="K1681" i="2" s="1"/>
  <c r="C1681" i="2"/>
  <c r="I1681" i="2" s="1"/>
  <c r="R1680" i="2"/>
  <c r="H1680" i="2"/>
  <c r="D1680" i="2"/>
  <c r="K1680" i="2" s="1"/>
  <c r="C1680" i="2"/>
  <c r="I1680" i="2" s="1"/>
  <c r="R1679" i="2"/>
  <c r="K1679" i="2"/>
  <c r="I1679" i="2"/>
  <c r="H1679" i="2"/>
  <c r="R1678" i="2"/>
  <c r="I1678" i="2"/>
  <c r="H1678" i="2"/>
  <c r="D1678" i="2"/>
  <c r="K1678" i="2" s="1"/>
  <c r="C1678" i="2"/>
  <c r="R1677" i="2"/>
  <c r="H1677" i="2"/>
  <c r="D1677" i="2"/>
  <c r="K1677" i="2" s="1"/>
  <c r="C1677" i="2"/>
  <c r="I1677" i="2" s="1"/>
  <c r="R1676" i="2"/>
  <c r="K1676" i="2"/>
  <c r="I1676" i="2"/>
  <c r="H1676" i="2"/>
  <c r="R1675" i="2"/>
  <c r="K1675" i="2"/>
  <c r="I1675" i="2"/>
  <c r="H1675" i="2"/>
  <c r="D1675" i="2"/>
  <c r="C1675" i="2"/>
  <c r="R1674" i="2"/>
  <c r="K1674" i="2"/>
  <c r="H1674" i="2"/>
  <c r="D1674" i="2"/>
  <c r="C1674" i="2"/>
  <c r="I1674" i="2" s="1"/>
  <c r="R1673" i="2"/>
  <c r="K1673" i="2"/>
  <c r="I1673" i="2"/>
  <c r="H1673" i="2"/>
  <c r="R1672" i="2"/>
  <c r="H1672" i="2"/>
  <c r="D1672" i="2"/>
  <c r="K1672" i="2" s="1"/>
  <c r="C1672" i="2"/>
  <c r="I1672" i="2" s="1"/>
  <c r="R1671" i="2"/>
  <c r="K1671" i="2"/>
  <c r="H1671" i="2"/>
  <c r="D1671" i="2"/>
  <c r="C1671" i="2"/>
  <c r="I1671" i="2" s="1"/>
  <c r="R1670" i="2"/>
  <c r="K1670" i="2"/>
  <c r="I1670" i="2"/>
  <c r="H1670" i="2"/>
  <c r="R1669" i="2"/>
  <c r="I1669" i="2"/>
  <c r="H1669" i="2"/>
  <c r="D1669" i="2"/>
  <c r="K1669" i="2" s="1"/>
  <c r="C1669" i="2"/>
  <c r="R1668" i="2"/>
  <c r="I1668" i="2"/>
  <c r="H1668" i="2"/>
  <c r="D1668" i="2"/>
  <c r="K1668" i="2" s="1"/>
  <c r="C1668" i="2"/>
  <c r="R1667" i="2"/>
  <c r="K1667" i="2"/>
  <c r="I1667" i="2"/>
  <c r="H1667" i="2"/>
  <c r="R1666" i="2"/>
  <c r="I1666" i="2"/>
  <c r="H1666" i="2"/>
  <c r="D1666" i="2"/>
  <c r="K1666" i="2" s="1"/>
  <c r="C1666" i="2"/>
  <c r="R1665" i="2"/>
  <c r="K1665" i="2"/>
  <c r="H1665" i="2"/>
  <c r="D1665" i="2"/>
  <c r="C1665" i="2"/>
  <c r="I1665" i="2" s="1"/>
  <c r="R1664" i="2"/>
  <c r="K1664" i="2"/>
  <c r="I1664" i="2"/>
  <c r="H1664" i="2"/>
  <c r="R1663" i="2"/>
  <c r="H1663" i="2"/>
  <c r="C1663" i="2"/>
  <c r="I1663" i="2" s="1"/>
  <c r="R1662" i="2"/>
  <c r="H1662" i="2"/>
  <c r="C1662" i="2"/>
  <c r="I1662" i="2" s="1"/>
  <c r="R1661" i="2"/>
  <c r="K1661" i="2"/>
  <c r="I1661" i="2"/>
  <c r="H1661" i="2"/>
  <c r="D1661" i="2"/>
  <c r="R1660" i="2"/>
  <c r="I1660" i="2"/>
  <c r="H1660" i="2"/>
  <c r="D1660" i="2"/>
  <c r="K1660" i="2" s="1"/>
  <c r="C1660" i="2"/>
  <c r="R1659" i="2"/>
  <c r="I1659" i="2"/>
  <c r="H1659" i="2"/>
  <c r="D1659" i="2"/>
  <c r="K1659" i="2" s="1"/>
  <c r="C1659" i="2"/>
  <c r="R1658" i="2"/>
  <c r="K1658" i="2"/>
  <c r="I1658" i="2"/>
  <c r="H1658" i="2"/>
  <c r="R1657" i="2"/>
  <c r="I1657" i="2"/>
  <c r="H1657" i="2"/>
  <c r="D1657" i="2"/>
  <c r="K1657" i="2" s="1"/>
  <c r="C1657" i="2"/>
  <c r="R1656" i="2"/>
  <c r="I1656" i="2"/>
  <c r="H1656" i="2"/>
  <c r="D1656" i="2"/>
  <c r="K1656" i="2" s="1"/>
  <c r="C1656" i="2"/>
  <c r="R1655" i="2"/>
  <c r="K1655" i="2"/>
  <c r="I1655" i="2"/>
  <c r="H1655" i="2"/>
  <c r="R1654" i="2"/>
  <c r="K1654" i="2"/>
  <c r="H1654" i="2"/>
  <c r="D1654" i="2"/>
  <c r="C1654" i="2"/>
  <c r="I1654" i="2" s="1"/>
  <c r="R1653" i="2"/>
  <c r="H1653" i="2"/>
  <c r="D1653" i="2"/>
  <c r="K1653" i="2" s="1"/>
  <c r="C1653" i="2"/>
  <c r="I1653" i="2" s="1"/>
  <c r="R1652" i="2"/>
  <c r="K1652" i="2"/>
  <c r="I1652" i="2"/>
  <c r="H1652" i="2"/>
  <c r="R1651" i="2"/>
  <c r="K1651" i="2"/>
  <c r="I1651" i="2"/>
  <c r="H1651" i="2"/>
  <c r="D1651" i="2"/>
  <c r="C1651" i="2"/>
  <c r="R1650" i="2"/>
  <c r="K1650" i="2"/>
  <c r="I1650" i="2"/>
  <c r="H1650" i="2"/>
  <c r="D1650" i="2"/>
  <c r="C1650" i="2"/>
  <c r="R1649" i="2"/>
  <c r="K1649" i="2"/>
  <c r="I1649" i="2"/>
  <c r="H1649" i="2"/>
  <c r="R1648" i="2"/>
  <c r="I1648" i="2"/>
  <c r="H1648" i="2"/>
  <c r="D1648" i="2"/>
  <c r="K1648" i="2" s="1"/>
  <c r="C1648" i="2"/>
  <c r="R1647" i="2"/>
  <c r="I1647" i="2"/>
  <c r="H1647" i="2"/>
  <c r="D1647" i="2"/>
  <c r="K1647" i="2" s="1"/>
  <c r="C1647" i="2"/>
  <c r="R1646" i="2"/>
  <c r="K1646" i="2"/>
  <c r="I1646" i="2"/>
  <c r="H1646" i="2"/>
  <c r="R1645" i="2"/>
  <c r="I1645" i="2"/>
  <c r="H1645" i="2"/>
  <c r="D1645" i="2"/>
  <c r="K1645" i="2" s="1"/>
  <c r="C1645" i="2"/>
  <c r="R1644" i="2"/>
  <c r="I1644" i="2"/>
  <c r="H1644" i="2"/>
  <c r="D1644" i="2"/>
  <c r="K1644" i="2" s="1"/>
  <c r="C1644" i="2"/>
  <c r="R1643" i="2"/>
  <c r="K1643" i="2"/>
  <c r="I1643" i="2"/>
  <c r="H1643" i="2"/>
  <c r="R1642" i="2"/>
  <c r="H1642" i="2"/>
  <c r="D1642" i="2"/>
  <c r="K1642" i="2" s="1"/>
  <c r="C1642" i="2"/>
  <c r="I1642" i="2" s="1"/>
  <c r="R1641" i="2"/>
  <c r="K1641" i="2"/>
  <c r="H1641" i="2"/>
  <c r="D1641" i="2"/>
  <c r="C1641" i="2"/>
  <c r="I1641" i="2" s="1"/>
  <c r="R1640" i="2"/>
  <c r="K1640" i="2"/>
  <c r="I1640" i="2"/>
  <c r="H1640" i="2"/>
  <c r="R1639" i="2"/>
  <c r="H1639" i="2"/>
  <c r="D1639" i="2"/>
  <c r="K1639" i="2" s="1"/>
  <c r="C1639" i="2"/>
  <c r="I1639" i="2" s="1"/>
  <c r="R1638" i="2"/>
  <c r="H1638" i="2"/>
  <c r="D1638" i="2"/>
  <c r="K1638" i="2" s="1"/>
  <c r="C1638" i="2"/>
  <c r="I1638" i="2" s="1"/>
  <c r="R1637" i="2"/>
  <c r="K1637" i="2"/>
  <c r="I1637" i="2"/>
  <c r="H1637" i="2"/>
  <c r="R1636" i="2"/>
  <c r="K1636" i="2"/>
  <c r="I1636" i="2"/>
  <c r="H1636" i="2"/>
  <c r="D1636" i="2"/>
  <c r="C1636" i="2"/>
  <c r="R1635" i="2"/>
  <c r="I1635" i="2"/>
  <c r="H1635" i="2"/>
  <c r="D1635" i="2"/>
  <c r="K1635" i="2" s="1"/>
  <c r="C1635" i="2"/>
  <c r="R1634" i="2"/>
  <c r="K1634" i="2"/>
  <c r="I1634" i="2"/>
  <c r="H1634" i="2"/>
  <c r="R1633" i="2"/>
  <c r="H1633" i="2"/>
  <c r="D1633" i="2"/>
  <c r="K1633" i="2" s="1"/>
  <c r="C1633" i="2"/>
  <c r="I1633" i="2" s="1"/>
  <c r="R1632" i="2"/>
  <c r="I1632" i="2"/>
  <c r="H1632" i="2"/>
  <c r="D1632" i="2"/>
  <c r="K1632" i="2" s="1"/>
  <c r="C1632" i="2"/>
  <c r="R1631" i="2"/>
  <c r="K1631" i="2"/>
  <c r="I1631" i="2"/>
  <c r="H1631" i="2"/>
  <c r="R1630" i="2"/>
  <c r="H1630" i="2"/>
  <c r="D1630" i="2"/>
  <c r="K1630" i="2" s="1"/>
  <c r="C1630" i="2"/>
  <c r="I1630" i="2" s="1"/>
  <c r="R1629" i="2"/>
  <c r="K1629" i="2"/>
  <c r="H1629" i="2"/>
  <c r="D1629" i="2"/>
  <c r="C1629" i="2"/>
  <c r="I1629" i="2" s="1"/>
  <c r="R1628" i="2"/>
  <c r="K1628" i="2"/>
  <c r="I1628" i="2"/>
  <c r="H1628" i="2"/>
  <c r="R1627" i="2"/>
  <c r="H1627" i="2"/>
  <c r="D1627" i="2"/>
  <c r="K1627" i="2" s="1"/>
  <c r="C1627" i="2"/>
  <c r="I1627" i="2" s="1"/>
  <c r="R1626" i="2"/>
  <c r="K1626" i="2"/>
  <c r="H1626" i="2"/>
  <c r="D1626" i="2"/>
  <c r="C1626" i="2"/>
  <c r="I1626" i="2" s="1"/>
  <c r="R1625" i="2"/>
  <c r="K1625" i="2"/>
  <c r="I1625" i="2"/>
  <c r="H1625" i="2"/>
  <c r="R1624" i="2"/>
  <c r="I1624" i="2"/>
  <c r="H1624" i="2"/>
  <c r="D1624" i="2"/>
  <c r="K1624" i="2" s="1"/>
  <c r="C1624" i="2"/>
  <c r="R1623" i="2"/>
  <c r="I1623" i="2"/>
  <c r="H1623" i="2"/>
  <c r="D1623" i="2"/>
  <c r="K1623" i="2" s="1"/>
  <c r="C1623" i="2"/>
  <c r="R1622" i="2"/>
  <c r="K1622" i="2"/>
  <c r="I1622" i="2"/>
  <c r="H1622" i="2"/>
  <c r="R1621" i="2"/>
  <c r="K1621" i="2"/>
  <c r="H1621" i="2"/>
  <c r="D1621" i="2"/>
  <c r="C1621" i="2"/>
  <c r="I1621" i="2" s="1"/>
  <c r="R1620" i="2"/>
  <c r="H1620" i="2"/>
  <c r="D1620" i="2"/>
  <c r="K1620" i="2" s="1"/>
  <c r="C1620" i="2"/>
  <c r="I1620" i="2" s="1"/>
  <c r="R1619" i="2"/>
  <c r="K1619" i="2"/>
  <c r="I1619" i="2"/>
  <c r="H1619" i="2"/>
  <c r="R1618" i="2"/>
  <c r="I1618" i="2"/>
  <c r="H1618" i="2"/>
  <c r="D1618" i="2"/>
  <c r="K1618" i="2" s="1"/>
  <c r="C1618" i="2"/>
  <c r="R1617" i="2"/>
  <c r="K1617" i="2"/>
  <c r="I1617" i="2"/>
  <c r="H1617" i="2"/>
  <c r="D1617" i="2"/>
  <c r="C1617" i="2"/>
  <c r="R1616" i="2"/>
  <c r="K1616" i="2"/>
  <c r="I1616" i="2"/>
  <c r="H1616" i="2"/>
  <c r="R1615" i="2"/>
  <c r="I1615" i="2"/>
  <c r="H1615" i="2"/>
  <c r="D1615" i="2"/>
  <c r="K1615" i="2" s="1"/>
  <c r="C1615" i="2"/>
  <c r="R1614" i="2"/>
  <c r="I1614" i="2"/>
  <c r="H1614" i="2"/>
  <c r="D1614" i="2"/>
  <c r="K1614" i="2" s="1"/>
  <c r="C1614" i="2"/>
  <c r="R1613" i="2"/>
  <c r="K1613" i="2"/>
  <c r="I1613" i="2"/>
  <c r="H1613" i="2"/>
  <c r="R1612" i="2"/>
  <c r="I1612" i="2"/>
  <c r="H1612" i="2"/>
  <c r="D1612" i="2"/>
  <c r="K1612" i="2" s="1"/>
  <c r="C1612" i="2"/>
  <c r="R1611" i="2"/>
  <c r="I1611" i="2"/>
  <c r="H1611" i="2"/>
  <c r="D1611" i="2"/>
  <c r="K1611" i="2" s="1"/>
  <c r="C1611" i="2"/>
  <c r="R1610" i="2"/>
  <c r="K1610" i="2"/>
  <c r="I1610" i="2"/>
  <c r="H1610" i="2"/>
  <c r="R1609" i="2"/>
  <c r="H1609" i="2"/>
  <c r="D1609" i="2"/>
  <c r="K1609" i="2" s="1"/>
  <c r="C1609" i="2"/>
  <c r="I1609" i="2" s="1"/>
  <c r="R1608" i="2"/>
  <c r="H1608" i="2"/>
  <c r="D1608" i="2"/>
  <c r="K1608" i="2" s="1"/>
  <c r="C1608" i="2"/>
  <c r="I1608" i="2" s="1"/>
  <c r="R1607" i="2"/>
  <c r="K1607" i="2"/>
  <c r="I1607" i="2"/>
  <c r="H1607" i="2"/>
  <c r="R1606" i="2"/>
  <c r="K1606" i="2"/>
  <c r="H1606" i="2"/>
  <c r="D1606" i="2"/>
  <c r="C1606" i="2"/>
  <c r="I1606" i="2" s="1"/>
  <c r="R1605" i="2"/>
  <c r="I1605" i="2"/>
  <c r="H1605" i="2"/>
  <c r="D1605" i="2"/>
  <c r="K1605" i="2" s="1"/>
  <c r="C1605" i="2"/>
  <c r="R1604" i="2"/>
  <c r="K1604" i="2"/>
  <c r="I1604" i="2"/>
  <c r="H1604" i="2"/>
  <c r="R1603" i="2"/>
  <c r="I1603" i="2"/>
  <c r="H1603" i="2"/>
  <c r="D1603" i="2"/>
  <c r="K1603" i="2" s="1"/>
  <c r="C1603" i="2"/>
  <c r="R1602" i="2"/>
  <c r="K1602" i="2"/>
  <c r="I1602" i="2"/>
  <c r="H1602" i="2"/>
  <c r="D1602" i="2"/>
  <c r="C1602" i="2"/>
  <c r="R1601" i="2"/>
  <c r="K1601" i="2"/>
  <c r="I1601" i="2"/>
  <c r="H1601" i="2"/>
  <c r="R1600" i="2"/>
  <c r="I1600" i="2"/>
  <c r="H1600" i="2"/>
  <c r="D1600" i="2"/>
  <c r="K1600" i="2" s="1"/>
  <c r="C1600" i="2"/>
  <c r="R1599" i="2"/>
  <c r="I1599" i="2"/>
  <c r="H1599" i="2"/>
  <c r="D1599" i="2"/>
  <c r="K1599" i="2" s="1"/>
  <c r="C1599" i="2"/>
  <c r="R1598" i="2"/>
  <c r="K1598" i="2"/>
  <c r="I1598" i="2"/>
  <c r="H1598" i="2"/>
  <c r="R1597" i="2"/>
  <c r="H1597" i="2"/>
  <c r="D1597" i="2"/>
  <c r="K1597" i="2" s="1"/>
  <c r="C1597" i="2"/>
  <c r="I1597" i="2" s="1"/>
  <c r="R1596" i="2"/>
  <c r="K1596" i="2"/>
  <c r="H1596" i="2"/>
  <c r="D1596" i="2"/>
  <c r="C1596" i="2"/>
  <c r="I1596" i="2" s="1"/>
  <c r="R1595" i="2"/>
  <c r="K1595" i="2"/>
  <c r="I1595" i="2"/>
  <c r="H1595" i="2"/>
  <c r="R1594" i="2"/>
  <c r="K1594" i="2"/>
  <c r="I1594" i="2"/>
  <c r="H1594" i="2"/>
  <c r="D1594" i="2"/>
  <c r="C1594" i="2"/>
  <c r="R1593" i="2"/>
  <c r="I1593" i="2"/>
  <c r="H1593" i="2"/>
  <c r="D1593" i="2"/>
  <c r="K1593" i="2" s="1"/>
  <c r="C1593" i="2"/>
  <c r="R1592" i="2"/>
  <c r="K1592" i="2"/>
  <c r="I1592" i="2"/>
  <c r="H1592" i="2"/>
  <c r="R1591" i="2"/>
  <c r="I1591" i="2"/>
  <c r="H1591" i="2"/>
  <c r="D1591" i="2"/>
  <c r="K1591" i="2" s="1"/>
  <c r="C1591" i="2"/>
  <c r="R1590" i="2"/>
  <c r="I1590" i="2"/>
  <c r="H1590" i="2"/>
  <c r="D1590" i="2"/>
  <c r="K1590" i="2" s="1"/>
  <c r="C1590" i="2"/>
  <c r="R1589" i="2"/>
  <c r="K1589" i="2"/>
  <c r="I1589" i="2"/>
  <c r="H1589" i="2"/>
  <c r="R1588" i="2"/>
  <c r="H1588" i="2"/>
  <c r="D1588" i="2"/>
  <c r="K1588" i="2" s="1"/>
  <c r="C1588" i="2"/>
  <c r="I1588" i="2" s="1"/>
  <c r="R1587" i="2"/>
  <c r="P1587" i="2"/>
  <c r="H1587" i="2"/>
  <c r="D1587" i="2"/>
  <c r="K1587" i="2" s="1"/>
  <c r="C1587" i="2"/>
  <c r="I1587" i="2" s="1"/>
  <c r="R1586" i="2"/>
  <c r="P1586" i="2"/>
  <c r="K1586" i="2"/>
  <c r="I1586" i="2"/>
  <c r="H1586" i="2"/>
  <c r="R1585" i="2"/>
  <c r="H1585" i="2"/>
  <c r="D1585" i="2"/>
  <c r="K1585" i="2" s="1"/>
  <c r="C1585" i="2"/>
  <c r="I1585" i="2" s="1"/>
  <c r="R1584" i="2"/>
  <c r="I1584" i="2"/>
  <c r="H1584" i="2"/>
  <c r="D1584" i="2"/>
  <c r="K1584" i="2" s="1"/>
  <c r="C1584" i="2"/>
  <c r="R1583" i="2"/>
  <c r="K1583" i="2"/>
  <c r="I1583" i="2"/>
  <c r="H1583" i="2"/>
  <c r="R1582" i="2"/>
  <c r="K1582" i="2"/>
  <c r="H1582" i="2"/>
  <c r="D1582" i="2"/>
  <c r="C1582" i="2"/>
  <c r="I1582" i="2" s="1"/>
  <c r="R1581" i="2"/>
  <c r="K1581" i="2"/>
  <c r="H1581" i="2"/>
  <c r="D1581" i="2"/>
  <c r="C1581" i="2"/>
  <c r="I1581" i="2" s="1"/>
  <c r="R1580" i="2"/>
  <c r="K1580" i="2"/>
  <c r="I1580" i="2"/>
  <c r="H1580" i="2"/>
  <c r="R1579" i="2"/>
  <c r="H1579" i="2"/>
  <c r="D1579" i="2"/>
  <c r="K1579" i="2" s="1"/>
  <c r="C1579" i="2"/>
  <c r="I1579" i="2" s="1"/>
  <c r="R1578" i="2"/>
  <c r="K1578" i="2"/>
  <c r="H1578" i="2"/>
  <c r="D1578" i="2"/>
  <c r="C1578" i="2"/>
  <c r="I1578" i="2" s="1"/>
  <c r="R1577" i="2"/>
  <c r="K1577" i="2"/>
  <c r="I1577" i="2"/>
  <c r="H1577" i="2"/>
  <c r="R1576" i="2"/>
  <c r="I1576" i="2"/>
  <c r="H1576" i="2"/>
  <c r="D1576" i="2"/>
  <c r="K1576" i="2" s="1"/>
  <c r="C1576" i="2"/>
  <c r="R1575" i="2"/>
  <c r="K1575" i="2"/>
  <c r="I1575" i="2"/>
  <c r="H1575" i="2"/>
  <c r="D1575" i="2"/>
  <c r="C1575" i="2"/>
  <c r="R1574" i="2"/>
  <c r="K1574" i="2"/>
  <c r="I1574" i="2"/>
  <c r="H1574" i="2"/>
  <c r="R1573" i="2"/>
  <c r="H1573" i="2"/>
  <c r="D1573" i="2"/>
  <c r="K1573" i="2" s="1"/>
  <c r="C1573" i="2"/>
  <c r="I1573" i="2" s="1"/>
  <c r="R1572" i="2"/>
  <c r="H1572" i="2"/>
  <c r="D1572" i="2"/>
  <c r="K1572" i="2" s="1"/>
  <c r="C1572" i="2"/>
  <c r="I1572" i="2" s="1"/>
  <c r="R1571" i="2"/>
  <c r="K1571" i="2"/>
  <c r="I1571" i="2"/>
  <c r="H1571" i="2"/>
  <c r="R1570" i="2"/>
  <c r="H1570" i="2"/>
  <c r="D1570" i="2"/>
  <c r="K1570" i="2" s="1"/>
  <c r="C1570" i="2"/>
  <c r="I1570" i="2" s="1"/>
  <c r="R1569" i="2"/>
  <c r="H1569" i="2"/>
  <c r="D1569" i="2"/>
  <c r="K1569" i="2" s="1"/>
  <c r="C1569" i="2"/>
  <c r="I1569" i="2" s="1"/>
  <c r="R1568" i="2"/>
  <c r="K1568" i="2"/>
  <c r="I1568" i="2"/>
  <c r="H1568" i="2"/>
  <c r="R1567" i="2"/>
  <c r="I1567" i="2"/>
  <c r="H1567" i="2"/>
  <c r="D1567" i="2"/>
  <c r="K1567" i="2" s="1"/>
  <c r="C1567" i="2"/>
  <c r="R1566" i="2"/>
  <c r="K1566" i="2"/>
  <c r="H1566" i="2"/>
  <c r="D1566" i="2"/>
  <c r="C1566" i="2"/>
  <c r="I1566" i="2" s="1"/>
  <c r="R1565" i="2"/>
  <c r="K1565" i="2"/>
  <c r="I1565" i="2"/>
  <c r="H1565" i="2"/>
  <c r="R1564" i="2"/>
  <c r="K1564" i="2"/>
  <c r="I1564" i="2"/>
  <c r="H1564" i="2"/>
  <c r="D1564" i="2"/>
  <c r="C1564" i="2"/>
  <c r="R1563" i="2"/>
  <c r="I1563" i="2"/>
  <c r="H1563" i="2"/>
  <c r="D1563" i="2"/>
  <c r="K1563" i="2" s="1"/>
  <c r="C1563" i="2"/>
  <c r="R1562" i="2"/>
  <c r="K1562" i="2"/>
  <c r="I1562" i="2"/>
  <c r="H1562" i="2"/>
  <c r="R1561" i="2"/>
  <c r="I1561" i="2"/>
  <c r="H1561" i="2"/>
  <c r="D1561" i="2"/>
  <c r="K1561" i="2" s="1"/>
  <c r="C1561" i="2"/>
  <c r="R1560" i="2"/>
  <c r="I1560" i="2"/>
  <c r="H1560" i="2"/>
  <c r="D1560" i="2"/>
  <c r="K1560" i="2" s="1"/>
  <c r="C1560" i="2"/>
  <c r="R1559" i="2"/>
  <c r="K1559" i="2"/>
  <c r="I1559" i="2"/>
  <c r="H1559" i="2"/>
  <c r="R1558" i="2"/>
  <c r="K1558" i="2"/>
  <c r="H1558" i="2"/>
  <c r="D1558" i="2"/>
  <c r="C1558" i="2"/>
  <c r="I1558" i="2" s="1"/>
  <c r="R1557" i="2"/>
  <c r="K1557" i="2"/>
  <c r="H1557" i="2"/>
  <c r="D1557" i="2"/>
  <c r="C1557" i="2"/>
  <c r="I1557" i="2" s="1"/>
  <c r="R1556" i="2"/>
  <c r="K1556" i="2"/>
  <c r="I1556" i="2"/>
  <c r="H1556" i="2"/>
  <c r="R1555" i="2"/>
  <c r="H1555" i="2"/>
  <c r="D1555" i="2"/>
  <c r="K1555" i="2" s="1"/>
  <c r="C1555" i="2"/>
  <c r="I1555" i="2" s="1"/>
  <c r="R1554" i="2"/>
  <c r="H1554" i="2"/>
  <c r="D1554" i="2"/>
  <c r="K1554" i="2" s="1"/>
  <c r="C1554" i="2"/>
  <c r="I1554" i="2" s="1"/>
  <c r="R1553" i="2"/>
  <c r="K1553" i="2"/>
  <c r="I1553" i="2"/>
  <c r="H1553" i="2"/>
  <c r="R1552" i="2"/>
  <c r="K1552" i="2"/>
  <c r="I1552" i="2"/>
  <c r="H1552" i="2"/>
  <c r="C1552" i="2"/>
  <c r="R1551" i="2"/>
  <c r="K1551" i="2"/>
  <c r="H1551" i="2"/>
  <c r="C1551" i="2"/>
  <c r="I1551" i="2" s="1"/>
  <c r="R1550" i="2"/>
  <c r="K1550" i="2"/>
  <c r="I1550" i="2"/>
  <c r="H1550" i="2"/>
  <c r="R1549" i="2"/>
  <c r="K1549" i="2"/>
  <c r="H1549" i="2"/>
  <c r="C1549" i="2"/>
  <c r="I1549" i="2" s="1"/>
  <c r="R1548" i="2"/>
  <c r="K1548" i="2"/>
  <c r="H1548" i="2"/>
  <c r="C1548" i="2"/>
  <c r="I1548" i="2" s="1"/>
  <c r="R1547" i="2"/>
  <c r="K1547" i="2"/>
  <c r="I1547" i="2"/>
  <c r="H1547" i="2"/>
  <c r="R1546" i="2"/>
  <c r="K1546" i="2"/>
  <c r="I1546" i="2"/>
  <c r="H1546" i="2"/>
  <c r="R1545" i="2"/>
  <c r="K1545" i="2"/>
  <c r="I1545" i="2"/>
  <c r="H1545" i="2"/>
  <c r="R1544" i="2"/>
  <c r="K1544" i="2"/>
  <c r="I1544" i="2"/>
  <c r="H1544" i="2"/>
  <c r="R1543" i="2"/>
  <c r="K1543" i="2"/>
  <c r="I1543" i="2"/>
  <c r="H1543" i="2"/>
  <c r="R1542" i="2"/>
  <c r="K1542" i="2"/>
  <c r="I1542" i="2"/>
  <c r="H1542" i="2"/>
  <c r="R1541" i="2"/>
  <c r="K1541" i="2"/>
  <c r="I1541" i="2"/>
  <c r="H1541" i="2"/>
  <c r="R1540" i="2"/>
  <c r="K1540" i="2"/>
  <c r="I1540" i="2"/>
  <c r="H1540" i="2"/>
  <c r="R1539" i="2"/>
  <c r="K1539" i="2"/>
  <c r="I1539" i="2"/>
  <c r="H1539" i="2"/>
  <c r="R1538" i="2"/>
  <c r="K1538" i="2"/>
  <c r="I1538" i="2"/>
  <c r="H1538" i="2"/>
  <c r="R1537" i="2"/>
  <c r="K1537" i="2"/>
  <c r="I1537" i="2"/>
  <c r="H1537" i="2"/>
  <c r="R1536" i="2"/>
  <c r="K1536" i="2"/>
  <c r="I1536" i="2"/>
  <c r="H1536" i="2"/>
  <c r="R1535" i="2"/>
  <c r="K1535" i="2"/>
  <c r="I1535" i="2"/>
  <c r="H1535" i="2"/>
  <c r="R1534" i="2"/>
  <c r="K1534" i="2"/>
  <c r="I1534" i="2"/>
  <c r="H1534" i="2"/>
  <c r="R1533" i="2"/>
  <c r="K1533" i="2"/>
  <c r="I1533" i="2"/>
  <c r="H1533" i="2"/>
  <c r="R1532" i="2"/>
  <c r="K1532" i="2"/>
  <c r="I1532" i="2"/>
  <c r="H1532" i="2"/>
  <c r="R1531" i="2"/>
  <c r="K1531" i="2"/>
  <c r="I1531" i="2"/>
  <c r="H1531" i="2"/>
  <c r="R1530" i="2"/>
  <c r="K1530" i="2"/>
  <c r="I1530" i="2"/>
  <c r="H1530" i="2"/>
  <c r="R1529" i="2"/>
  <c r="K1529" i="2"/>
  <c r="I1529" i="2"/>
  <c r="H1529" i="2"/>
  <c r="R1528" i="2"/>
  <c r="K1528" i="2"/>
  <c r="I1528" i="2"/>
  <c r="H1528" i="2"/>
  <c r="R1527" i="2"/>
  <c r="K1527" i="2"/>
  <c r="I1527" i="2"/>
  <c r="H1527" i="2"/>
  <c r="R1526" i="2"/>
  <c r="K1526" i="2"/>
  <c r="I1526" i="2"/>
  <c r="H1526" i="2"/>
  <c r="R1525" i="2"/>
  <c r="K1525" i="2"/>
  <c r="I1525" i="2"/>
  <c r="H1525" i="2"/>
  <c r="R1524" i="2"/>
  <c r="K1524" i="2"/>
  <c r="I1524" i="2"/>
  <c r="H1524" i="2"/>
  <c r="R1523" i="2"/>
  <c r="K1523" i="2"/>
  <c r="I1523" i="2"/>
  <c r="H1523" i="2"/>
  <c r="R1522" i="2"/>
  <c r="K1522" i="2"/>
  <c r="I1522" i="2"/>
  <c r="H1522" i="2"/>
  <c r="R1521" i="2"/>
  <c r="K1521" i="2"/>
  <c r="I1521" i="2"/>
  <c r="H1521" i="2"/>
  <c r="R1520" i="2"/>
  <c r="K1520" i="2"/>
  <c r="I1520" i="2"/>
  <c r="H1520" i="2"/>
  <c r="R1519" i="2"/>
  <c r="K1519" i="2"/>
  <c r="I1519" i="2"/>
  <c r="H1519" i="2"/>
  <c r="R1518" i="2"/>
  <c r="K1518" i="2"/>
  <c r="I1518" i="2"/>
  <c r="H1518" i="2"/>
  <c r="R1517" i="2"/>
  <c r="K1517" i="2"/>
  <c r="I1517" i="2"/>
  <c r="H1517" i="2"/>
  <c r="R1516" i="2"/>
  <c r="K1516" i="2"/>
  <c r="I1516" i="2"/>
  <c r="H1516" i="2"/>
  <c r="R1515" i="2"/>
  <c r="K1515" i="2"/>
  <c r="I1515" i="2"/>
  <c r="H1515" i="2"/>
  <c r="R1514" i="2"/>
  <c r="K1514" i="2"/>
  <c r="I1514" i="2"/>
  <c r="H1514" i="2"/>
  <c r="R1513" i="2"/>
  <c r="K1513" i="2"/>
  <c r="I1513" i="2"/>
  <c r="H1513" i="2"/>
  <c r="R1512" i="2"/>
  <c r="K1512" i="2"/>
  <c r="I1512" i="2"/>
  <c r="H1512" i="2"/>
  <c r="R1511" i="2"/>
  <c r="K1511" i="2"/>
  <c r="M1629" i="2" s="1"/>
  <c r="Q1629" i="2" s="1"/>
  <c r="I1511" i="2"/>
  <c r="H1511" i="2"/>
  <c r="R1510" i="2"/>
  <c r="K1510" i="2"/>
  <c r="I1510" i="2"/>
  <c r="H1510" i="2"/>
  <c r="R1509" i="2"/>
  <c r="K1509" i="2"/>
  <c r="I1509" i="2"/>
  <c r="H1509" i="2"/>
  <c r="R1508" i="2"/>
  <c r="K1508" i="2"/>
  <c r="I1508" i="2"/>
  <c r="H1508" i="2"/>
  <c r="R1507" i="2"/>
  <c r="K1507" i="2"/>
  <c r="I1507" i="2"/>
  <c r="H1507" i="2"/>
  <c r="R1506" i="2"/>
  <c r="K1506" i="2"/>
  <c r="M1626" i="2" s="1"/>
  <c r="Q1626" i="2" s="1"/>
  <c r="I1506" i="2"/>
  <c r="H1506" i="2"/>
  <c r="R1505" i="2"/>
  <c r="K1505" i="2"/>
  <c r="I1505" i="2"/>
  <c r="H1505" i="2"/>
  <c r="R1504" i="2"/>
  <c r="K1504" i="2"/>
  <c r="I1504" i="2"/>
  <c r="H1504" i="2"/>
  <c r="R1503" i="2"/>
  <c r="K1503" i="2"/>
  <c r="I1503" i="2"/>
  <c r="H1503" i="2"/>
  <c r="R1502" i="2"/>
  <c r="K1502" i="2"/>
  <c r="I1502" i="2"/>
  <c r="H1502" i="2"/>
  <c r="R1501" i="2"/>
  <c r="K1501" i="2"/>
  <c r="I1501" i="2"/>
  <c r="H1501" i="2"/>
  <c r="R1500" i="2"/>
  <c r="K1500" i="2"/>
  <c r="I1500" i="2"/>
  <c r="H1500" i="2"/>
  <c r="R1499" i="2"/>
  <c r="K1499" i="2"/>
  <c r="I1499" i="2"/>
  <c r="H1499" i="2"/>
  <c r="R1498" i="2"/>
  <c r="K1498" i="2"/>
  <c r="I1498" i="2"/>
  <c r="H1498" i="2"/>
  <c r="R1497" i="2"/>
  <c r="K1497" i="2"/>
  <c r="I1497" i="2"/>
  <c r="H1497" i="2"/>
  <c r="R1496" i="2"/>
  <c r="K1496" i="2"/>
  <c r="I1496" i="2"/>
  <c r="H1496" i="2"/>
  <c r="R1495" i="2"/>
  <c r="K1495" i="2"/>
  <c r="I1495" i="2"/>
  <c r="H1495" i="2"/>
  <c r="R1494" i="2"/>
  <c r="K1494" i="2"/>
  <c r="I1494" i="2"/>
  <c r="H1494" i="2"/>
  <c r="R1493" i="2"/>
  <c r="K1493" i="2"/>
  <c r="I1493" i="2"/>
  <c r="H1493" i="2"/>
  <c r="R1492" i="2"/>
  <c r="K1492" i="2"/>
  <c r="I1492" i="2"/>
  <c r="H1492" i="2"/>
  <c r="R1491" i="2"/>
  <c r="K1491" i="2"/>
  <c r="I1491" i="2"/>
  <c r="H1491" i="2"/>
  <c r="R1490" i="2"/>
  <c r="K1490" i="2"/>
  <c r="I1490" i="2"/>
  <c r="H1490" i="2"/>
  <c r="R1489" i="2"/>
  <c r="K1489" i="2"/>
  <c r="I1489" i="2"/>
  <c r="H1489" i="2"/>
  <c r="R1488" i="2"/>
  <c r="K1488" i="2"/>
  <c r="I1488" i="2"/>
  <c r="H1488" i="2"/>
  <c r="R1487" i="2"/>
  <c r="K1487" i="2"/>
  <c r="I1487" i="2"/>
  <c r="H1487" i="2"/>
  <c r="R1486" i="2"/>
  <c r="K1486" i="2"/>
  <c r="I1486" i="2"/>
  <c r="H1486" i="2"/>
  <c r="R1485" i="2"/>
  <c r="K1485" i="2"/>
  <c r="I1485" i="2"/>
  <c r="H1485" i="2"/>
  <c r="R1484" i="2"/>
  <c r="K1484" i="2"/>
  <c r="I1484" i="2"/>
  <c r="H1484" i="2"/>
  <c r="R1483" i="2"/>
  <c r="K1483" i="2"/>
  <c r="I1483" i="2"/>
  <c r="H1483" i="2"/>
  <c r="R1482" i="2"/>
  <c r="K1482" i="2"/>
  <c r="I1482" i="2"/>
  <c r="H1482" i="2"/>
  <c r="R1481" i="2"/>
  <c r="K1481" i="2"/>
  <c r="I1481" i="2"/>
  <c r="H1481" i="2"/>
  <c r="R1480" i="2"/>
  <c r="K1480" i="2"/>
  <c r="I1480" i="2"/>
  <c r="H1480" i="2"/>
  <c r="R1479" i="2"/>
  <c r="K1479" i="2"/>
  <c r="I1479" i="2"/>
  <c r="H1479" i="2"/>
  <c r="R1478" i="2"/>
  <c r="K1478" i="2"/>
  <c r="I1478" i="2"/>
  <c r="H1478" i="2"/>
  <c r="R1477" i="2"/>
  <c r="K1477" i="2"/>
  <c r="I1477" i="2"/>
  <c r="H1477" i="2"/>
  <c r="R1476" i="2"/>
  <c r="K1476" i="2"/>
  <c r="I1476" i="2"/>
  <c r="H1476" i="2"/>
  <c r="R1475" i="2"/>
  <c r="K1475" i="2"/>
  <c r="I1475" i="2"/>
  <c r="H1475" i="2"/>
  <c r="R1474" i="2"/>
  <c r="K1474" i="2"/>
  <c r="I1474" i="2"/>
  <c r="H1474" i="2"/>
  <c r="R1473" i="2"/>
  <c r="K1473" i="2"/>
  <c r="I1473" i="2"/>
  <c r="H1473" i="2"/>
  <c r="R1472" i="2"/>
  <c r="K1472" i="2"/>
  <c r="I1472" i="2"/>
  <c r="H1472" i="2"/>
  <c r="R1471" i="2"/>
  <c r="K1471" i="2"/>
  <c r="I1471" i="2"/>
  <c r="H1471" i="2"/>
  <c r="R1470" i="2"/>
  <c r="K1470" i="2"/>
  <c r="I1470" i="2"/>
  <c r="H1470" i="2"/>
  <c r="R1469" i="2"/>
  <c r="K1469" i="2"/>
  <c r="I1469" i="2"/>
  <c r="H1469" i="2"/>
  <c r="R1468" i="2"/>
  <c r="K1468" i="2"/>
  <c r="I1468" i="2"/>
  <c r="H1468" i="2"/>
  <c r="R1467" i="2"/>
  <c r="K1467" i="2"/>
  <c r="I1467" i="2"/>
  <c r="H1467" i="2"/>
  <c r="R1466" i="2"/>
  <c r="K1466" i="2"/>
  <c r="I1466" i="2"/>
  <c r="H1466" i="2"/>
  <c r="R1465" i="2"/>
  <c r="K1465" i="2"/>
  <c r="I1465" i="2"/>
  <c r="H1465" i="2"/>
  <c r="R1464" i="2"/>
  <c r="K1464" i="2"/>
  <c r="I1464" i="2"/>
  <c r="H1464" i="2"/>
  <c r="R1463" i="2"/>
  <c r="K1463" i="2"/>
  <c r="I1463" i="2"/>
  <c r="H1463" i="2"/>
  <c r="R1462" i="2"/>
  <c r="K1462" i="2"/>
  <c r="I1462" i="2"/>
  <c r="H1462" i="2"/>
  <c r="R1461" i="2"/>
  <c r="K1461" i="2"/>
  <c r="I1461" i="2"/>
  <c r="H1461" i="2"/>
  <c r="R1460" i="2"/>
  <c r="K1460" i="2"/>
  <c r="I1460" i="2"/>
  <c r="H1460" i="2"/>
  <c r="R1459" i="2"/>
  <c r="K1459" i="2"/>
  <c r="I1459" i="2"/>
  <c r="H1459" i="2"/>
  <c r="R1458" i="2"/>
  <c r="K1458" i="2"/>
  <c r="I1458" i="2"/>
  <c r="H1458" i="2"/>
  <c r="R1457" i="2"/>
  <c r="K1457" i="2"/>
  <c r="I1457" i="2"/>
  <c r="H1457" i="2"/>
  <c r="R1456" i="2"/>
  <c r="K1456" i="2"/>
  <c r="I1456" i="2"/>
  <c r="H1456" i="2"/>
  <c r="R1455" i="2"/>
  <c r="K1455" i="2"/>
  <c r="I1455" i="2"/>
  <c r="H1455" i="2"/>
  <c r="R1454" i="2"/>
  <c r="K1454" i="2"/>
  <c r="I1454" i="2"/>
  <c r="H1454" i="2"/>
  <c r="R1453" i="2"/>
  <c r="K1453" i="2"/>
  <c r="I1453" i="2"/>
  <c r="H1453" i="2"/>
  <c r="R1452" i="2"/>
  <c r="K1452" i="2"/>
  <c r="I1452" i="2"/>
  <c r="H1452" i="2"/>
  <c r="R1451" i="2"/>
  <c r="K1451" i="2"/>
  <c r="I1451" i="2"/>
  <c r="H1451" i="2"/>
  <c r="R1450" i="2"/>
  <c r="K1450" i="2"/>
  <c r="I1450" i="2"/>
  <c r="H1450" i="2"/>
  <c r="R1449" i="2"/>
  <c r="K1449" i="2"/>
  <c r="I1449" i="2"/>
  <c r="H1449" i="2"/>
  <c r="R1448" i="2"/>
  <c r="K1448" i="2"/>
  <c r="I1448" i="2"/>
  <c r="H1448" i="2"/>
  <c r="R1447" i="2"/>
  <c r="K1447" i="2"/>
  <c r="I1447" i="2"/>
  <c r="H1447" i="2"/>
  <c r="R1446" i="2"/>
  <c r="K1446" i="2"/>
  <c r="I1446" i="2"/>
  <c r="H1446" i="2"/>
  <c r="R1445" i="2"/>
  <c r="K1445" i="2"/>
  <c r="I1445" i="2"/>
  <c r="H1445" i="2"/>
  <c r="R1444" i="2"/>
  <c r="K1444" i="2"/>
  <c r="I1444" i="2"/>
  <c r="H1444" i="2"/>
  <c r="R1443" i="2"/>
  <c r="K1443" i="2"/>
  <c r="I1443" i="2"/>
  <c r="H1443" i="2"/>
  <c r="R1442" i="2"/>
  <c r="K1442" i="2"/>
  <c r="I1442" i="2"/>
  <c r="H1442" i="2"/>
  <c r="R1441" i="2"/>
  <c r="K1441" i="2"/>
  <c r="I1441" i="2"/>
  <c r="H1441" i="2"/>
  <c r="R1440" i="2"/>
  <c r="K1440" i="2"/>
  <c r="I1440" i="2"/>
  <c r="H1440" i="2"/>
  <c r="R1439" i="2"/>
  <c r="K1439" i="2"/>
  <c r="I1439" i="2"/>
  <c r="H1439" i="2"/>
  <c r="R1438" i="2"/>
  <c r="K1438" i="2"/>
  <c r="I1438" i="2"/>
  <c r="H1438" i="2"/>
  <c r="R1437" i="2"/>
  <c r="K1437" i="2"/>
  <c r="I1437" i="2"/>
  <c r="H1437" i="2"/>
  <c r="R1436" i="2"/>
  <c r="K1436" i="2"/>
  <c r="I1436" i="2"/>
  <c r="H1436" i="2"/>
  <c r="R1435" i="2"/>
  <c r="K1435" i="2"/>
  <c r="I1435" i="2"/>
  <c r="H1435" i="2"/>
  <c r="R1434" i="2"/>
  <c r="K1434" i="2"/>
  <c r="I1434" i="2"/>
  <c r="H1434" i="2"/>
  <c r="R1433" i="2"/>
  <c r="K1433" i="2"/>
  <c r="I1433" i="2"/>
  <c r="H1433" i="2"/>
  <c r="R1432" i="2"/>
  <c r="K1432" i="2"/>
  <c r="I1432" i="2"/>
  <c r="H1432" i="2"/>
  <c r="R1431" i="2"/>
  <c r="K1431" i="2"/>
  <c r="I1431" i="2"/>
  <c r="H1431" i="2"/>
  <c r="R1430" i="2"/>
  <c r="K1430" i="2"/>
  <c r="I1430" i="2"/>
  <c r="H1430" i="2"/>
  <c r="R1429" i="2"/>
  <c r="K1429" i="2"/>
  <c r="I1429" i="2"/>
  <c r="H1429" i="2"/>
  <c r="R1428" i="2"/>
  <c r="K1428" i="2"/>
  <c r="I1428" i="2"/>
  <c r="H1428" i="2"/>
  <c r="R1427" i="2"/>
  <c r="K1427" i="2"/>
  <c r="I1427" i="2"/>
  <c r="H1427" i="2"/>
  <c r="R1426" i="2"/>
  <c r="K1426" i="2"/>
  <c r="I1426" i="2"/>
  <c r="H1426" i="2"/>
  <c r="R1425" i="2"/>
  <c r="K1425" i="2"/>
  <c r="I1425" i="2"/>
  <c r="H1425" i="2"/>
  <c r="R1424" i="2"/>
  <c r="K1424" i="2"/>
  <c r="I1424" i="2"/>
  <c r="H1424" i="2"/>
  <c r="R1423" i="2"/>
  <c r="K1423" i="2"/>
  <c r="I1423" i="2"/>
  <c r="H1423" i="2"/>
  <c r="R1422" i="2"/>
  <c r="K1422" i="2"/>
  <c r="I1422" i="2"/>
  <c r="H1422" i="2"/>
  <c r="R1421" i="2"/>
  <c r="K1421" i="2"/>
  <c r="I1421" i="2"/>
  <c r="H1421" i="2"/>
  <c r="R1420" i="2"/>
  <c r="K1420" i="2"/>
  <c r="I1420" i="2"/>
  <c r="H1420" i="2"/>
  <c r="R1419" i="2"/>
  <c r="K1419" i="2"/>
  <c r="I1419" i="2"/>
  <c r="H1419" i="2"/>
  <c r="R1418" i="2"/>
  <c r="K1418" i="2"/>
  <c r="I1418" i="2"/>
  <c r="H1418" i="2"/>
  <c r="R1417" i="2"/>
  <c r="K1417" i="2"/>
  <c r="I1417" i="2"/>
  <c r="H1417" i="2"/>
  <c r="R1416" i="2"/>
  <c r="K1416" i="2"/>
  <c r="I1416" i="2"/>
  <c r="H1416" i="2"/>
  <c r="R1415" i="2"/>
  <c r="K1415" i="2"/>
  <c r="I1415" i="2"/>
  <c r="H1415" i="2"/>
  <c r="R1414" i="2"/>
  <c r="K1414" i="2"/>
  <c r="I1414" i="2"/>
  <c r="H1414" i="2"/>
  <c r="R1413" i="2"/>
  <c r="K1413" i="2"/>
  <c r="I1413" i="2"/>
  <c r="H1413" i="2"/>
  <c r="R1412" i="2"/>
  <c r="K1412" i="2"/>
  <c r="I1412" i="2"/>
  <c r="H1412" i="2"/>
  <c r="R1411" i="2"/>
  <c r="K1411" i="2"/>
  <c r="I1411" i="2"/>
  <c r="H1411" i="2"/>
  <c r="R1410" i="2"/>
  <c r="K1410" i="2"/>
  <c r="I1410" i="2"/>
  <c r="H1410" i="2"/>
  <c r="R1409" i="2"/>
  <c r="K1409" i="2"/>
  <c r="I1409" i="2"/>
  <c r="H1409" i="2"/>
  <c r="R1408" i="2"/>
  <c r="K1408" i="2"/>
  <c r="I1408" i="2"/>
  <c r="H1408" i="2"/>
  <c r="R1407" i="2"/>
  <c r="K1407" i="2"/>
  <c r="I1407" i="2"/>
  <c r="H1407" i="2"/>
  <c r="R1406" i="2"/>
  <c r="K1406" i="2"/>
  <c r="I1406" i="2"/>
  <c r="H1406" i="2"/>
  <c r="R1405" i="2"/>
  <c r="K1405" i="2"/>
  <c r="I1405" i="2"/>
  <c r="H1405" i="2"/>
  <c r="R1404" i="2"/>
  <c r="K1404" i="2"/>
  <c r="I1404" i="2"/>
  <c r="H1404" i="2"/>
  <c r="R1403" i="2"/>
  <c r="K1403" i="2"/>
  <c r="I1403" i="2"/>
  <c r="H1403" i="2"/>
  <c r="R1402" i="2"/>
  <c r="K1402" i="2"/>
  <c r="I1402" i="2"/>
  <c r="H1402" i="2"/>
  <c r="R1401" i="2"/>
  <c r="K1401" i="2"/>
  <c r="I1401" i="2"/>
  <c r="H1401" i="2"/>
  <c r="R1400" i="2"/>
  <c r="K1400" i="2"/>
  <c r="I1400" i="2"/>
  <c r="H1400" i="2"/>
  <c r="R1399" i="2"/>
  <c r="K1399" i="2"/>
  <c r="I1399" i="2"/>
  <c r="H1399" i="2"/>
  <c r="R1398" i="2"/>
  <c r="K1398" i="2"/>
  <c r="I1398" i="2"/>
  <c r="H1398" i="2"/>
  <c r="R1397" i="2"/>
  <c r="K1397" i="2"/>
  <c r="I1397" i="2"/>
  <c r="H1397" i="2"/>
  <c r="R1396" i="2"/>
  <c r="K1396" i="2"/>
  <c r="I1396" i="2"/>
  <c r="H1396" i="2"/>
  <c r="R1395" i="2"/>
  <c r="K1395" i="2"/>
  <c r="I1395" i="2"/>
  <c r="H1395" i="2"/>
  <c r="R1394" i="2"/>
  <c r="K1394" i="2"/>
  <c r="I1394" i="2"/>
  <c r="H1394" i="2"/>
  <c r="R1393" i="2"/>
  <c r="K1393" i="2"/>
  <c r="I1393" i="2"/>
  <c r="H1393" i="2"/>
  <c r="R1392" i="2"/>
  <c r="K1392" i="2"/>
  <c r="I1392" i="2"/>
  <c r="H1392" i="2"/>
  <c r="R1391" i="2"/>
  <c r="K1391" i="2"/>
  <c r="I1391" i="2"/>
  <c r="H1391" i="2"/>
  <c r="R1390" i="2"/>
  <c r="K1390" i="2"/>
  <c r="I1390" i="2"/>
  <c r="H1390" i="2"/>
  <c r="R1389" i="2"/>
  <c r="K1389" i="2"/>
  <c r="I1389" i="2"/>
  <c r="H1389" i="2"/>
  <c r="R1388" i="2"/>
  <c r="K1388" i="2"/>
  <c r="I1388" i="2"/>
  <c r="H1388" i="2"/>
  <c r="R1387" i="2"/>
  <c r="K1387" i="2"/>
  <c r="I1387" i="2"/>
  <c r="H1387" i="2"/>
  <c r="R1386" i="2"/>
  <c r="K1386" i="2"/>
  <c r="I1386" i="2"/>
  <c r="H1386" i="2"/>
  <c r="R1385" i="2"/>
  <c r="K1385" i="2"/>
  <c r="I1385" i="2"/>
  <c r="H1385" i="2"/>
  <c r="R1384" i="2"/>
  <c r="K1384" i="2"/>
  <c r="I1384" i="2"/>
  <c r="H1384" i="2"/>
  <c r="R1383" i="2"/>
  <c r="K1383" i="2"/>
  <c r="I1383" i="2"/>
  <c r="H1383" i="2"/>
  <c r="R1382" i="2"/>
  <c r="K1382" i="2"/>
  <c r="I1382" i="2"/>
  <c r="H1382" i="2"/>
  <c r="R1381" i="2"/>
  <c r="K1381" i="2"/>
  <c r="I1381" i="2"/>
  <c r="H1381" i="2"/>
  <c r="R1380" i="2"/>
  <c r="K1380" i="2"/>
  <c r="I1380" i="2"/>
  <c r="H1380" i="2"/>
  <c r="R1379" i="2"/>
  <c r="K1379" i="2"/>
  <c r="I1379" i="2"/>
  <c r="H1379" i="2"/>
  <c r="R1378" i="2"/>
  <c r="K1378" i="2"/>
  <c r="I1378" i="2"/>
  <c r="H1378" i="2"/>
  <c r="R1377" i="2"/>
  <c r="K1377" i="2"/>
  <c r="I1377" i="2"/>
  <c r="H1377" i="2"/>
  <c r="R1376" i="2"/>
  <c r="K1376" i="2"/>
  <c r="I1376" i="2"/>
  <c r="H1376" i="2"/>
  <c r="R1375" i="2"/>
  <c r="K1375" i="2"/>
  <c r="I1375" i="2"/>
  <c r="H1375" i="2"/>
  <c r="R1374" i="2"/>
  <c r="K1374" i="2"/>
  <c r="I1374" i="2"/>
  <c r="H1374" i="2"/>
  <c r="R1373" i="2"/>
  <c r="K1373" i="2"/>
  <c r="I1373" i="2"/>
  <c r="H1373" i="2"/>
  <c r="R1372" i="2"/>
  <c r="K1372" i="2"/>
  <c r="I1372" i="2"/>
  <c r="H1372" i="2"/>
  <c r="R1371" i="2"/>
  <c r="K1371" i="2"/>
  <c r="I1371" i="2"/>
  <c r="H1371" i="2"/>
  <c r="R1370" i="2"/>
  <c r="K1370" i="2"/>
  <c r="I1370" i="2"/>
  <c r="H1370" i="2"/>
  <c r="R1369" i="2"/>
  <c r="K1369" i="2"/>
  <c r="I1369" i="2"/>
  <c r="H1369" i="2"/>
  <c r="R1368" i="2"/>
  <c r="K1368" i="2"/>
  <c r="I1368" i="2"/>
  <c r="H1368" i="2"/>
  <c r="R1367" i="2"/>
  <c r="K1367" i="2"/>
  <c r="I1367" i="2"/>
  <c r="H1367" i="2"/>
  <c r="R1366" i="2"/>
  <c r="K1366" i="2"/>
  <c r="I1366" i="2"/>
  <c r="H1366" i="2"/>
  <c r="R1365" i="2"/>
  <c r="K1365" i="2"/>
  <c r="I1365" i="2"/>
  <c r="H1365" i="2"/>
  <c r="R1364" i="2"/>
  <c r="K1364" i="2"/>
  <c r="I1364" i="2"/>
  <c r="H1364" i="2"/>
  <c r="R1363" i="2"/>
  <c r="K1363" i="2"/>
  <c r="I1363" i="2"/>
  <c r="H1363" i="2"/>
  <c r="R1362" i="2"/>
  <c r="K1362" i="2"/>
  <c r="I1362" i="2"/>
  <c r="H1362" i="2"/>
  <c r="R1361" i="2"/>
  <c r="K1361" i="2"/>
  <c r="I1361" i="2"/>
  <c r="H1361" i="2"/>
  <c r="R1360" i="2"/>
  <c r="K1360" i="2"/>
  <c r="I1360" i="2"/>
  <c r="H1360" i="2"/>
  <c r="R1359" i="2"/>
  <c r="K1359" i="2"/>
  <c r="I1359" i="2"/>
  <c r="H1359" i="2"/>
  <c r="R1358" i="2"/>
  <c r="K1358" i="2"/>
  <c r="I1358" i="2"/>
  <c r="H1358" i="2"/>
  <c r="R1357" i="2"/>
  <c r="K1357" i="2"/>
  <c r="I1357" i="2"/>
  <c r="H1357" i="2"/>
  <c r="R1356" i="2"/>
  <c r="K1356" i="2"/>
  <c r="I1356" i="2"/>
  <c r="H1356" i="2"/>
  <c r="R1355" i="2"/>
  <c r="K1355" i="2"/>
  <c r="I1355" i="2"/>
  <c r="H1355" i="2"/>
  <c r="R1354" i="2"/>
  <c r="K1354" i="2"/>
  <c r="I1354" i="2"/>
  <c r="H1354" i="2"/>
  <c r="R1353" i="2"/>
  <c r="K1353" i="2"/>
  <c r="I1353" i="2"/>
  <c r="H1353" i="2"/>
  <c r="R1352" i="2"/>
  <c r="K1352" i="2"/>
  <c r="I1352" i="2"/>
  <c r="H1352" i="2"/>
  <c r="R1351" i="2"/>
  <c r="K1351" i="2"/>
  <c r="I1351" i="2"/>
  <c r="H1351" i="2"/>
  <c r="R1350" i="2"/>
  <c r="K1350" i="2"/>
  <c r="I1350" i="2"/>
  <c r="H1350" i="2"/>
  <c r="R1349" i="2"/>
  <c r="K1349" i="2"/>
  <c r="I1349" i="2"/>
  <c r="H1349" i="2"/>
  <c r="R1348" i="2"/>
  <c r="K1348" i="2"/>
  <c r="I1348" i="2"/>
  <c r="H1348" i="2"/>
  <c r="R1347" i="2"/>
  <c r="K1347" i="2"/>
  <c r="I1347" i="2"/>
  <c r="H1347" i="2"/>
  <c r="R1346" i="2"/>
  <c r="K1346" i="2"/>
  <c r="I1346" i="2"/>
  <c r="H1346" i="2"/>
  <c r="R1345" i="2"/>
  <c r="K1345" i="2"/>
  <c r="I1345" i="2"/>
  <c r="H1345" i="2"/>
  <c r="R1344" i="2"/>
  <c r="K1344" i="2"/>
  <c r="I1344" i="2"/>
  <c r="H1344" i="2"/>
  <c r="R1343" i="2"/>
  <c r="K1343" i="2"/>
  <c r="I1343" i="2"/>
  <c r="H1343" i="2"/>
  <c r="R1342" i="2"/>
  <c r="K1342" i="2"/>
  <c r="I1342" i="2"/>
  <c r="H1342" i="2"/>
  <c r="R1341" i="2"/>
  <c r="K1341" i="2"/>
  <c r="I1341" i="2"/>
  <c r="H1341" i="2"/>
  <c r="R1340" i="2"/>
  <c r="K1340" i="2"/>
  <c r="I1340" i="2"/>
  <c r="H1340" i="2"/>
  <c r="R1339" i="2"/>
  <c r="K1339" i="2"/>
  <c r="I1339" i="2"/>
  <c r="H1339" i="2"/>
  <c r="R1338" i="2"/>
  <c r="K1338" i="2"/>
  <c r="I1338" i="2"/>
  <c r="H1338" i="2"/>
  <c r="R1337" i="2"/>
  <c r="K1337" i="2"/>
  <c r="I1337" i="2"/>
  <c r="H1337" i="2"/>
  <c r="R1336" i="2"/>
  <c r="K1336" i="2"/>
  <c r="I1336" i="2"/>
  <c r="H1336" i="2"/>
  <c r="R1335" i="2"/>
  <c r="K1335" i="2"/>
  <c r="I1335" i="2"/>
  <c r="H1335" i="2"/>
  <c r="R1334" i="2"/>
  <c r="K1334" i="2"/>
  <c r="I1334" i="2"/>
  <c r="H1334" i="2"/>
  <c r="R1333" i="2"/>
  <c r="K1333" i="2"/>
  <c r="I1333" i="2"/>
  <c r="H1333" i="2"/>
  <c r="R1332" i="2"/>
  <c r="K1332" i="2"/>
  <c r="I1332" i="2"/>
  <c r="H1332" i="2"/>
  <c r="R1331" i="2"/>
  <c r="K1331" i="2"/>
  <c r="I1331" i="2"/>
  <c r="H1331" i="2"/>
  <c r="R1330" i="2"/>
  <c r="K1330" i="2"/>
  <c r="I1330" i="2"/>
  <c r="H1330" i="2"/>
  <c r="R1329" i="2"/>
  <c r="K1329" i="2"/>
  <c r="I1329" i="2"/>
  <c r="H1329" i="2"/>
  <c r="R1328" i="2"/>
  <c r="K1328" i="2"/>
  <c r="I1328" i="2"/>
  <c r="H1328" i="2"/>
  <c r="R1327" i="2"/>
  <c r="K1327" i="2"/>
  <c r="I1327" i="2"/>
  <c r="H1327" i="2"/>
  <c r="R1326" i="2"/>
  <c r="K1326" i="2"/>
  <c r="I1326" i="2"/>
  <c r="H1326" i="2"/>
  <c r="R1325" i="2"/>
  <c r="K1325" i="2"/>
  <c r="I1325" i="2"/>
  <c r="H1325" i="2"/>
  <c r="R1324" i="2"/>
  <c r="K1324" i="2"/>
  <c r="I1324" i="2"/>
  <c r="H1324" i="2"/>
  <c r="R1323" i="2"/>
  <c r="K1323" i="2"/>
  <c r="I1323" i="2"/>
  <c r="H1323" i="2"/>
  <c r="R1322" i="2"/>
  <c r="K1322" i="2"/>
  <c r="I1322" i="2"/>
  <c r="H1322" i="2"/>
  <c r="R1321" i="2"/>
  <c r="K1321" i="2"/>
  <c r="I1321" i="2"/>
  <c r="H1321" i="2"/>
  <c r="R1320" i="2"/>
  <c r="K1320" i="2"/>
  <c r="I1320" i="2"/>
  <c r="H1320" i="2"/>
  <c r="R1319" i="2"/>
  <c r="K1319" i="2"/>
  <c r="I1319" i="2"/>
  <c r="H1319" i="2"/>
  <c r="R1318" i="2"/>
  <c r="K1318" i="2"/>
  <c r="I1318" i="2"/>
  <c r="H1318" i="2"/>
  <c r="R1317" i="2"/>
  <c r="K1317" i="2"/>
  <c r="I1317" i="2"/>
  <c r="H1317" i="2"/>
  <c r="R1316" i="2"/>
  <c r="K1316" i="2"/>
  <c r="I1316" i="2"/>
  <c r="H1316" i="2"/>
  <c r="R1315" i="2"/>
  <c r="K1315" i="2"/>
  <c r="I1315" i="2"/>
  <c r="H1315" i="2"/>
  <c r="R1314" i="2"/>
  <c r="K1314" i="2"/>
  <c r="I1314" i="2"/>
  <c r="H1314" i="2"/>
  <c r="R1313" i="2"/>
  <c r="K1313" i="2"/>
  <c r="I1313" i="2"/>
  <c r="H1313" i="2"/>
  <c r="R1312" i="2"/>
  <c r="K1312" i="2"/>
  <c r="I1312" i="2"/>
  <c r="H1312" i="2"/>
  <c r="R1311" i="2"/>
  <c r="K1311" i="2"/>
  <c r="I1311" i="2"/>
  <c r="H1311" i="2"/>
  <c r="R1310" i="2"/>
  <c r="K1310" i="2"/>
  <c r="I1310" i="2"/>
  <c r="H1310" i="2"/>
  <c r="R1309" i="2"/>
  <c r="K1309" i="2"/>
  <c r="I1309" i="2"/>
  <c r="H1309" i="2"/>
  <c r="R1308" i="2"/>
  <c r="K1308" i="2"/>
  <c r="I1308" i="2"/>
  <c r="H1308" i="2"/>
  <c r="R1307" i="2"/>
  <c r="K1307" i="2"/>
  <c r="I1307" i="2"/>
  <c r="H1307" i="2"/>
  <c r="R1306" i="2"/>
  <c r="K1306" i="2"/>
  <c r="I1306" i="2"/>
  <c r="H1306" i="2"/>
  <c r="R1305" i="2"/>
  <c r="K1305" i="2"/>
  <c r="I1305" i="2"/>
  <c r="H1305" i="2"/>
  <c r="R1304" i="2"/>
  <c r="K1304" i="2"/>
  <c r="I1304" i="2"/>
  <c r="H1304" i="2"/>
  <c r="R1303" i="2"/>
  <c r="K1303" i="2"/>
  <c r="I1303" i="2"/>
  <c r="H1303" i="2"/>
  <c r="R1302" i="2"/>
  <c r="K1302" i="2"/>
  <c r="I1302" i="2"/>
  <c r="H1302" i="2"/>
  <c r="R1301" i="2"/>
  <c r="K1301" i="2"/>
  <c r="I1301" i="2"/>
  <c r="H1301" i="2"/>
  <c r="R1300" i="2"/>
  <c r="K1300" i="2"/>
  <c r="I1300" i="2"/>
  <c r="H1300" i="2"/>
  <c r="R1299" i="2"/>
  <c r="K1299" i="2"/>
  <c r="I1299" i="2"/>
  <c r="H1299" i="2"/>
  <c r="R1298" i="2"/>
  <c r="K1298" i="2"/>
  <c r="I1298" i="2"/>
  <c r="H1298" i="2"/>
  <c r="R1297" i="2"/>
  <c r="K1297" i="2"/>
  <c r="I1297" i="2"/>
  <c r="H1297" i="2"/>
  <c r="R1296" i="2"/>
  <c r="K1296" i="2"/>
  <c r="I1296" i="2"/>
  <c r="H1296" i="2"/>
  <c r="R1295" i="2"/>
  <c r="K1295" i="2"/>
  <c r="I1295" i="2"/>
  <c r="H1295" i="2"/>
  <c r="R1294" i="2"/>
  <c r="K1294" i="2"/>
  <c r="I1294" i="2"/>
  <c r="H1294" i="2"/>
  <c r="R1293" i="2"/>
  <c r="K1293" i="2"/>
  <c r="I1293" i="2"/>
  <c r="H1293" i="2"/>
  <c r="R1292" i="2"/>
  <c r="K1292" i="2"/>
  <c r="I1292" i="2"/>
  <c r="H1292" i="2"/>
  <c r="R1291" i="2"/>
  <c r="K1291" i="2"/>
  <c r="I1291" i="2"/>
  <c r="H1291" i="2"/>
  <c r="R1290" i="2"/>
  <c r="K1290" i="2"/>
  <c r="I1290" i="2"/>
  <c r="H1290" i="2"/>
  <c r="R1289" i="2"/>
  <c r="K1289" i="2"/>
  <c r="I1289" i="2"/>
  <c r="H1289" i="2"/>
  <c r="R1288" i="2"/>
  <c r="K1288" i="2"/>
  <c r="I1288" i="2"/>
  <c r="H1288" i="2"/>
  <c r="R1287" i="2"/>
  <c r="K1287" i="2"/>
  <c r="I1287" i="2"/>
  <c r="H1287" i="2"/>
  <c r="R1286" i="2"/>
  <c r="K1286" i="2"/>
  <c r="I1286" i="2"/>
  <c r="H1286" i="2"/>
  <c r="R1285" i="2"/>
  <c r="K1285" i="2"/>
  <c r="I1285" i="2"/>
  <c r="H1285" i="2"/>
  <c r="R1284" i="2"/>
  <c r="K1284" i="2"/>
  <c r="I1284" i="2"/>
  <c r="H1284" i="2"/>
  <c r="R1283" i="2"/>
  <c r="M1283" i="2"/>
  <c r="Q1283" i="2" s="1"/>
  <c r="K1283" i="2"/>
  <c r="I1283" i="2"/>
  <c r="H1283" i="2"/>
  <c r="R1282" i="2"/>
  <c r="K1282" i="2"/>
  <c r="I1282" i="2"/>
  <c r="H1282" i="2"/>
  <c r="R1281" i="2"/>
  <c r="K1281" i="2"/>
  <c r="I1281" i="2"/>
  <c r="H1281" i="2"/>
  <c r="R1280" i="2"/>
  <c r="K1280" i="2"/>
  <c r="I1280" i="2"/>
  <c r="H1280" i="2"/>
  <c r="R1279" i="2"/>
  <c r="K1279" i="2"/>
  <c r="I1279" i="2"/>
  <c r="H1279" i="2"/>
  <c r="R1278" i="2"/>
  <c r="K1278" i="2"/>
  <c r="I1278" i="2"/>
  <c r="H1278" i="2"/>
  <c r="R1277" i="2"/>
  <c r="K1277" i="2"/>
  <c r="I1277" i="2"/>
  <c r="H1277" i="2"/>
  <c r="R1276" i="2"/>
  <c r="K1276" i="2"/>
  <c r="I1276" i="2"/>
  <c r="H1276" i="2"/>
  <c r="R1275" i="2"/>
  <c r="K1275" i="2"/>
  <c r="I1275" i="2"/>
  <c r="H1275" i="2"/>
  <c r="R1274" i="2"/>
  <c r="K1274" i="2"/>
  <c r="I1274" i="2"/>
  <c r="H1274" i="2"/>
  <c r="R1273" i="2"/>
  <c r="K1273" i="2"/>
  <c r="I1273" i="2"/>
  <c r="H1273" i="2"/>
  <c r="R1272" i="2"/>
  <c r="K1272" i="2"/>
  <c r="I1272" i="2"/>
  <c r="H1272" i="2"/>
  <c r="R1271" i="2"/>
  <c r="K1271" i="2"/>
  <c r="I1271" i="2"/>
  <c r="H1271" i="2"/>
  <c r="R1270" i="2"/>
  <c r="K1270" i="2"/>
  <c r="I1270" i="2"/>
  <c r="H1270" i="2"/>
  <c r="R1269" i="2"/>
  <c r="K1269" i="2"/>
  <c r="M1388" i="2" s="1"/>
  <c r="Q1388" i="2" s="1"/>
  <c r="I1269" i="2"/>
  <c r="H1269" i="2"/>
  <c r="R1268" i="2"/>
  <c r="K1268" i="2"/>
  <c r="I1268" i="2"/>
  <c r="H1268" i="2"/>
  <c r="R1267" i="2"/>
  <c r="K1267" i="2"/>
  <c r="I1267" i="2"/>
  <c r="H1267" i="2"/>
  <c r="R1266" i="2"/>
  <c r="K1266" i="2"/>
  <c r="I1266" i="2"/>
  <c r="H1266" i="2"/>
  <c r="R1265" i="2"/>
  <c r="K1265" i="2"/>
  <c r="I1265" i="2"/>
  <c r="H1265" i="2"/>
  <c r="R1264" i="2"/>
  <c r="K1264" i="2"/>
  <c r="I1264" i="2"/>
  <c r="H1264" i="2"/>
  <c r="R1263" i="2"/>
  <c r="K1263" i="2"/>
  <c r="I1263" i="2"/>
  <c r="H1263" i="2"/>
  <c r="R1262" i="2"/>
  <c r="K1262" i="2"/>
  <c r="I1262" i="2"/>
  <c r="H1262" i="2"/>
  <c r="R1261" i="2"/>
  <c r="K1261" i="2"/>
  <c r="I1261" i="2"/>
  <c r="H1261" i="2"/>
  <c r="R1260" i="2"/>
  <c r="K1260" i="2"/>
  <c r="I1260" i="2"/>
  <c r="H1260" i="2"/>
  <c r="R1259" i="2"/>
  <c r="K1259" i="2"/>
  <c r="I1259" i="2"/>
  <c r="H1259" i="2"/>
  <c r="R1258" i="2"/>
  <c r="K1258" i="2"/>
  <c r="I1258" i="2"/>
  <c r="H1258" i="2"/>
  <c r="R1257" i="2"/>
  <c r="K1257" i="2"/>
  <c r="I1257" i="2"/>
  <c r="H1257" i="2"/>
  <c r="R1256" i="2"/>
  <c r="K1256" i="2"/>
  <c r="M1376" i="2" s="1"/>
  <c r="Q1376" i="2" s="1"/>
  <c r="I1256" i="2"/>
  <c r="H1256" i="2"/>
  <c r="R1255" i="2"/>
  <c r="K1255" i="2"/>
  <c r="I1255" i="2"/>
  <c r="H1255" i="2"/>
  <c r="R1254" i="2"/>
  <c r="K1254" i="2"/>
  <c r="I1254" i="2"/>
  <c r="H1254" i="2"/>
  <c r="R1253" i="2"/>
  <c r="K1253" i="2"/>
  <c r="I1253" i="2"/>
  <c r="H1253" i="2"/>
  <c r="R1252" i="2"/>
  <c r="K1252" i="2"/>
  <c r="I1252" i="2"/>
  <c r="H1252" i="2"/>
  <c r="R1251" i="2"/>
  <c r="K1251" i="2"/>
  <c r="I1251" i="2"/>
  <c r="H1251" i="2"/>
  <c r="R1250" i="2"/>
  <c r="K1250" i="2"/>
  <c r="I1250" i="2"/>
  <c r="H1250" i="2"/>
  <c r="R1249" i="2"/>
  <c r="K1249" i="2"/>
  <c r="I1249" i="2"/>
  <c r="H1249" i="2"/>
  <c r="R1248" i="2"/>
  <c r="K1248" i="2"/>
  <c r="I1248" i="2"/>
  <c r="H1248" i="2"/>
  <c r="R1247" i="2"/>
  <c r="K1247" i="2"/>
  <c r="I1247" i="2"/>
  <c r="H1247" i="2"/>
  <c r="R1246" i="2"/>
  <c r="K1246" i="2"/>
  <c r="M1366" i="2" s="1"/>
  <c r="Q1366" i="2" s="1"/>
  <c r="I1246" i="2"/>
  <c r="H1246" i="2"/>
  <c r="R1245" i="2"/>
  <c r="K1245" i="2"/>
  <c r="I1245" i="2"/>
  <c r="H1245" i="2"/>
  <c r="R1244" i="2"/>
  <c r="K1244" i="2"/>
  <c r="I1244" i="2"/>
  <c r="H1244" i="2"/>
  <c r="R1243" i="2"/>
  <c r="K1243" i="2"/>
  <c r="I1243" i="2"/>
  <c r="H1243" i="2"/>
  <c r="R1242" i="2"/>
  <c r="K1242" i="2"/>
  <c r="I1242" i="2"/>
  <c r="H1242" i="2"/>
  <c r="R1241" i="2"/>
  <c r="K1241" i="2"/>
  <c r="I1241" i="2"/>
  <c r="H1241" i="2"/>
  <c r="R1240" i="2"/>
  <c r="K1240" i="2"/>
  <c r="I1240" i="2"/>
  <c r="H1240" i="2"/>
  <c r="R1239" i="2"/>
  <c r="K1239" i="2"/>
  <c r="I1239" i="2"/>
  <c r="H1239" i="2"/>
  <c r="R1238" i="2"/>
  <c r="K1238" i="2"/>
  <c r="I1238" i="2"/>
  <c r="H1238" i="2"/>
  <c r="R1237" i="2"/>
  <c r="K1237" i="2"/>
  <c r="I1237" i="2"/>
  <c r="H1237" i="2"/>
  <c r="R1236" i="2"/>
  <c r="K1236" i="2"/>
  <c r="I1236" i="2"/>
  <c r="H1236" i="2"/>
  <c r="R1235" i="2"/>
  <c r="M1235" i="2"/>
  <c r="Q1235" i="2" s="1"/>
  <c r="K1235" i="2"/>
  <c r="I1235" i="2"/>
  <c r="H1235" i="2"/>
  <c r="R1234" i="2"/>
  <c r="K1234" i="2"/>
  <c r="I1234" i="2"/>
  <c r="H1234" i="2"/>
  <c r="R1233" i="2"/>
  <c r="K1233" i="2"/>
  <c r="I1233" i="2"/>
  <c r="H1233" i="2"/>
  <c r="R1232" i="2"/>
  <c r="K1232" i="2"/>
  <c r="I1232" i="2"/>
  <c r="H1232" i="2"/>
  <c r="R1231" i="2"/>
  <c r="K1231" i="2"/>
  <c r="I1231" i="2"/>
  <c r="H1231" i="2"/>
  <c r="R1230" i="2"/>
  <c r="K1230" i="2"/>
  <c r="I1230" i="2"/>
  <c r="H1230" i="2"/>
  <c r="R1229" i="2"/>
  <c r="K1229" i="2"/>
  <c r="I1229" i="2"/>
  <c r="H1229" i="2"/>
  <c r="R1228" i="2"/>
  <c r="K1228" i="2"/>
  <c r="I1228" i="2"/>
  <c r="H1228" i="2"/>
  <c r="R1227" i="2"/>
  <c r="K1227" i="2"/>
  <c r="I1227" i="2"/>
  <c r="H1227" i="2"/>
  <c r="R1226" i="2"/>
  <c r="K1226" i="2"/>
  <c r="I1226" i="2"/>
  <c r="H1226" i="2"/>
  <c r="R1225" i="2"/>
  <c r="K1225" i="2"/>
  <c r="I1225" i="2"/>
  <c r="H1225" i="2"/>
  <c r="R1224" i="2"/>
  <c r="K1224" i="2"/>
  <c r="I1224" i="2"/>
  <c r="H1224" i="2"/>
  <c r="R1223" i="2"/>
  <c r="K1223" i="2"/>
  <c r="I1223" i="2"/>
  <c r="H1223" i="2"/>
  <c r="R1222" i="2"/>
  <c r="K1222" i="2"/>
  <c r="I1222" i="2"/>
  <c r="H1222" i="2"/>
  <c r="R1221" i="2"/>
  <c r="K1221" i="2"/>
  <c r="I1221" i="2"/>
  <c r="H1221" i="2"/>
  <c r="R1220" i="2"/>
  <c r="K1220" i="2"/>
  <c r="I1220" i="2"/>
  <c r="H1220" i="2"/>
  <c r="R1219" i="2"/>
  <c r="K1219" i="2"/>
  <c r="I1219" i="2"/>
  <c r="H1219" i="2"/>
  <c r="R1218" i="2"/>
  <c r="K1218" i="2"/>
  <c r="M1337" i="2" s="1"/>
  <c r="Q1337" i="2" s="1"/>
  <c r="I1218" i="2"/>
  <c r="H1218" i="2"/>
  <c r="R1217" i="2"/>
  <c r="K1217" i="2"/>
  <c r="I1217" i="2"/>
  <c r="H1217" i="2"/>
  <c r="R1216" i="2"/>
  <c r="K1216" i="2"/>
  <c r="I1216" i="2"/>
  <c r="H1216" i="2"/>
  <c r="R1215" i="2"/>
  <c r="K1215" i="2"/>
  <c r="I1215" i="2"/>
  <c r="H1215" i="2"/>
  <c r="R1214" i="2"/>
  <c r="K1214" i="2"/>
  <c r="I1214" i="2"/>
  <c r="H1214" i="2"/>
  <c r="R1213" i="2"/>
  <c r="K1213" i="2"/>
  <c r="I1213" i="2"/>
  <c r="H1213" i="2"/>
  <c r="R1212" i="2"/>
  <c r="K1212" i="2"/>
  <c r="I1212" i="2"/>
  <c r="H1212" i="2"/>
  <c r="R1211" i="2"/>
  <c r="K1211" i="2"/>
  <c r="I1211" i="2"/>
  <c r="H1211" i="2"/>
  <c r="R1210" i="2"/>
  <c r="K1210" i="2"/>
  <c r="I1210" i="2"/>
  <c r="H1210" i="2"/>
  <c r="R1209" i="2"/>
  <c r="K1209" i="2"/>
  <c r="I1209" i="2"/>
  <c r="H1209" i="2"/>
  <c r="R1208" i="2"/>
  <c r="K1208" i="2"/>
  <c r="I1208" i="2"/>
  <c r="H1208" i="2"/>
  <c r="R1207" i="2"/>
  <c r="K1207" i="2"/>
  <c r="I1207" i="2"/>
  <c r="H1207" i="2"/>
  <c r="R1206" i="2"/>
  <c r="K1206" i="2"/>
  <c r="I1206" i="2"/>
  <c r="H1206" i="2"/>
  <c r="R1205" i="2"/>
  <c r="K1205" i="2"/>
  <c r="I1205" i="2"/>
  <c r="H1205" i="2"/>
  <c r="R1204" i="2"/>
  <c r="K1204" i="2"/>
  <c r="I1204" i="2"/>
  <c r="H1204" i="2"/>
  <c r="R1203" i="2"/>
  <c r="K1203" i="2"/>
  <c r="I1203" i="2"/>
  <c r="H1203" i="2"/>
  <c r="R1202" i="2"/>
  <c r="K1202" i="2"/>
  <c r="I1202" i="2"/>
  <c r="H1202" i="2"/>
  <c r="R1201" i="2"/>
  <c r="K1201" i="2"/>
  <c r="I1201" i="2"/>
  <c r="H1201" i="2"/>
  <c r="R1200" i="2"/>
  <c r="K1200" i="2"/>
  <c r="I1200" i="2"/>
  <c r="H1200" i="2"/>
  <c r="R1199" i="2"/>
  <c r="K1199" i="2"/>
  <c r="I1199" i="2"/>
  <c r="H1199" i="2"/>
  <c r="R1198" i="2"/>
  <c r="K1198" i="2"/>
  <c r="I1198" i="2"/>
  <c r="H1198" i="2"/>
  <c r="R1197" i="2"/>
  <c r="K1197" i="2"/>
  <c r="I1197" i="2"/>
  <c r="H1197" i="2"/>
  <c r="R1196" i="2"/>
  <c r="K1196" i="2"/>
  <c r="I1196" i="2"/>
  <c r="H1196" i="2"/>
  <c r="R1195" i="2"/>
  <c r="K1195" i="2"/>
  <c r="I1195" i="2"/>
  <c r="H1195" i="2"/>
  <c r="R1194" i="2"/>
  <c r="K1194" i="2"/>
  <c r="I1194" i="2"/>
  <c r="H1194" i="2"/>
  <c r="R1193" i="2"/>
  <c r="K1193" i="2"/>
  <c r="I1193" i="2"/>
  <c r="H1193" i="2"/>
  <c r="R1192" i="2"/>
  <c r="K1192" i="2"/>
  <c r="I1192" i="2"/>
  <c r="H1192" i="2"/>
  <c r="R1191" i="2"/>
  <c r="K1191" i="2"/>
  <c r="I1191" i="2"/>
  <c r="H1191" i="2"/>
  <c r="R1190" i="2"/>
  <c r="K1190" i="2"/>
  <c r="I1190" i="2"/>
  <c r="H1190" i="2"/>
  <c r="R1189" i="2"/>
  <c r="K1189" i="2"/>
  <c r="I1189" i="2"/>
  <c r="H1189" i="2"/>
  <c r="R1188" i="2"/>
  <c r="K1188" i="2"/>
  <c r="I1188" i="2"/>
  <c r="H1188" i="2"/>
  <c r="R1187" i="2"/>
  <c r="K1187" i="2"/>
  <c r="I1187" i="2"/>
  <c r="H1187" i="2"/>
  <c r="R1186" i="2"/>
  <c r="K1186" i="2"/>
  <c r="I1186" i="2"/>
  <c r="H1186" i="2"/>
  <c r="R1185" i="2"/>
  <c r="K1185" i="2"/>
  <c r="I1185" i="2"/>
  <c r="H1185" i="2"/>
  <c r="R1184" i="2"/>
  <c r="K1184" i="2"/>
  <c r="I1184" i="2"/>
  <c r="H1184" i="2"/>
  <c r="R1183" i="2"/>
  <c r="K1183" i="2"/>
  <c r="I1183" i="2"/>
  <c r="H1183" i="2"/>
  <c r="R1182" i="2"/>
  <c r="K1182" i="2"/>
  <c r="I1182" i="2"/>
  <c r="H1182" i="2"/>
  <c r="R1181" i="2"/>
  <c r="K1181" i="2"/>
  <c r="I1181" i="2"/>
  <c r="H1181" i="2"/>
  <c r="R1180" i="2"/>
  <c r="K1180" i="2"/>
  <c r="I1180" i="2"/>
  <c r="H1180" i="2"/>
  <c r="R1179" i="2"/>
  <c r="K1179" i="2"/>
  <c r="I1179" i="2"/>
  <c r="H1179" i="2"/>
  <c r="R1178" i="2"/>
  <c r="K1178" i="2"/>
  <c r="I1178" i="2"/>
  <c r="H1178" i="2"/>
  <c r="R1177" i="2"/>
  <c r="K1177" i="2"/>
  <c r="I1177" i="2"/>
  <c r="H1177" i="2"/>
  <c r="R1176" i="2"/>
  <c r="K1176" i="2"/>
  <c r="M1295" i="2" s="1"/>
  <c r="Q1295" i="2" s="1"/>
  <c r="I1176" i="2"/>
  <c r="H1176" i="2"/>
  <c r="R1175" i="2"/>
  <c r="K1175" i="2"/>
  <c r="I1175" i="2"/>
  <c r="H1175" i="2"/>
  <c r="R1174" i="2"/>
  <c r="K1174" i="2"/>
  <c r="I1174" i="2"/>
  <c r="H1174" i="2"/>
  <c r="R1173" i="2"/>
  <c r="K1173" i="2"/>
  <c r="I1173" i="2"/>
  <c r="H1173" i="2"/>
  <c r="M1173" i="2" s="1"/>
  <c r="Q1173" i="2" s="1"/>
  <c r="R1172" i="2"/>
  <c r="K1172" i="2"/>
  <c r="I1172" i="2"/>
  <c r="H1172" i="2"/>
  <c r="R1171" i="2"/>
  <c r="K1171" i="2"/>
  <c r="I1171" i="2"/>
  <c r="H1171" i="2"/>
  <c r="R1170" i="2"/>
  <c r="K1170" i="2"/>
  <c r="I1170" i="2"/>
  <c r="H1170" i="2"/>
  <c r="R1169" i="2"/>
  <c r="K1169" i="2"/>
  <c r="I1169" i="2"/>
  <c r="H1169" i="2"/>
  <c r="R1168" i="2"/>
  <c r="K1168" i="2"/>
  <c r="I1168" i="2"/>
  <c r="H1168" i="2"/>
  <c r="R1167" i="2"/>
  <c r="K1167" i="2"/>
  <c r="I1167" i="2"/>
  <c r="H1167" i="2"/>
  <c r="R1166" i="2"/>
  <c r="K1166" i="2"/>
  <c r="I1166" i="2"/>
  <c r="H1166" i="2"/>
  <c r="R1165" i="2"/>
  <c r="K1165" i="2"/>
  <c r="I1165" i="2"/>
  <c r="H1165" i="2"/>
  <c r="R1164" i="2"/>
  <c r="K1164" i="2"/>
  <c r="I1164" i="2"/>
  <c r="H1164" i="2"/>
  <c r="R1163" i="2"/>
  <c r="K1163" i="2"/>
  <c r="I1163" i="2"/>
  <c r="H1163" i="2"/>
  <c r="R1162" i="2"/>
  <c r="K1162" i="2"/>
  <c r="I1162" i="2"/>
  <c r="H1162" i="2"/>
  <c r="R1161" i="2"/>
  <c r="K1161" i="2"/>
  <c r="I1161" i="2"/>
  <c r="H1161" i="2"/>
  <c r="R1160" i="2"/>
  <c r="K1160" i="2"/>
  <c r="I1160" i="2"/>
  <c r="H1160" i="2"/>
  <c r="R1159" i="2"/>
  <c r="K1159" i="2"/>
  <c r="I1159" i="2"/>
  <c r="H1159" i="2"/>
  <c r="R1158" i="2"/>
  <c r="K1158" i="2"/>
  <c r="I1158" i="2"/>
  <c r="H1158" i="2"/>
  <c r="R1157" i="2"/>
  <c r="K1157" i="2"/>
  <c r="I1157" i="2"/>
  <c r="H1157" i="2"/>
  <c r="R1156" i="2"/>
  <c r="K1156" i="2"/>
  <c r="I1156" i="2"/>
  <c r="H1156" i="2"/>
  <c r="R1155" i="2"/>
  <c r="K1155" i="2"/>
  <c r="I1155" i="2"/>
  <c r="H1155" i="2"/>
  <c r="R1154" i="2"/>
  <c r="K1154" i="2"/>
  <c r="I1154" i="2"/>
  <c r="H1154" i="2"/>
  <c r="R1153" i="2"/>
  <c r="K1153" i="2"/>
  <c r="I1153" i="2"/>
  <c r="H1153" i="2"/>
  <c r="R1152" i="2"/>
  <c r="K1152" i="2"/>
  <c r="I1152" i="2"/>
  <c r="H1152" i="2"/>
  <c r="R1151" i="2"/>
  <c r="K1151" i="2"/>
  <c r="I1151" i="2"/>
  <c r="H1151" i="2"/>
  <c r="R1150" i="2"/>
  <c r="K1150" i="2"/>
  <c r="I1150" i="2"/>
  <c r="H1150" i="2"/>
  <c r="R1149" i="2"/>
  <c r="K1149" i="2"/>
  <c r="I1149" i="2"/>
  <c r="H1149" i="2"/>
  <c r="R1148" i="2"/>
  <c r="K1148" i="2"/>
  <c r="I1148" i="2"/>
  <c r="H1148" i="2"/>
  <c r="R1147" i="2"/>
  <c r="K1147" i="2"/>
  <c r="I1147" i="2"/>
  <c r="H1147" i="2"/>
  <c r="R1146" i="2"/>
  <c r="K1146" i="2"/>
  <c r="I1146" i="2"/>
  <c r="H1146" i="2"/>
  <c r="R1145" i="2"/>
  <c r="K1145" i="2"/>
  <c r="I1145" i="2"/>
  <c r="H1145" i="2"/>
  <c r="R1144" i="2"/>
  <c r="K1144" i="2"/>
  <c r="I1144" i="2"/>
  <c r="H1144" i="2"/>
  <c r="R1143" i="2"/>
  <c r="K1143" i="2"/>
  <c r="I1143" i="2"/>
  <c r="H1143" i="2"/>
  <c r="R1142" i="2"/>
  <c r="K1142" i="2"/>
  <c r="I1142" i="2"/>
  <c r="H1142" i="2"/>
  <c r="R1141" i="2"/>
  <c r="K1141" i="2"/>
  <c r="I1141" i="2"/>
  <c r="H1141" i="2"/>
  <c r="R1140" i="2"/>
  <c r="K1140" i="2"/>
  <c r="I1140" i="2"/>
  <c r="H1140" i="2"/>
  <c r="R1139" i="2"/>
  <c r="K1139" i="2"/>
  <c r="I1139" i="2"/>
  <c r="H1139" i="2"/>
  <c r="R1138" i="2"/>
  <c r="K1138" i="2"/>
  <c r="I1138" i="2"/>
  <c r="H1138" i="2"/>
  <c r="R1137" i="2"/>
  <c r="K1137" i="2"/>
  <c r="I1137" i="2"/>
  <c r="H1137" i="2"/>
  <c r="R1136" i="2"/>
  <c r="K1136" i="2"/>
  <c r="I1136" i="2"/>
  <c r="H1136" i="2"/>
  <c r="R1135" i="2"/>
  <c r="K1135" i="2"/>
  <c r="I1135" i="2"/>
  <c r="H1135" i="2"/>
  <c r="R1134" i="2"/>
  <c r="K1134" i="2"/>
  <c r="I1134" i="2"/>
  <c r="H1134" i="2"/>
  <c r="R1133" i="2"/>
  <c r="K1133" i="2"/>
  <c r="I1133" i="2"/>
  <c r="H1133" i="2"/>
  <c r="R1132" i="2"/>
  <c r="K1132" i="2"/>
  <c r="M1251" i="2" s="1"/>
  <c r="Q1251" i="2" s="1"/>
  <c r="I1132" i="2"/>
  <c r="H1132" i="2"/>
  <c r="R1131" i="2"/>
  <c r="K1131" i="2"/>
  <c r="I1131" i="2"/>
  <c r="H1131" i="2"/>
  <c r="R1130" i="2"/>
  <c r="K1130" i="2"/>
  <c r="I1130" i="2"/>
  <c r="H1130" i="2"/>
  <c r="R1129" i="2"/>
  <c r="K1129" i="2"/>
  <c r="I1129" i="2"/>
  <c r="H1129" i="2"/>
  <c r="R1128" i="2"/>
  <c r="K1128" i="2"/>
  <c r="I1128" i="2"/>
  <c r="H1128" i="2"/>
  <c r="R1127" i="2"/>
  <c r="K1127" i="2"/>
  <c r="I1127" i="2"/>
  <c r="H1127" i="2"/>
  <c r="R1126" i="2"/>
  <c r="K1126" i="2"/>
  <c r="I1126" i="2"/>
  <c r="H1126" i="2"/>
  <c r="R1125" i="2"/>
  <c r="K1125" i="2"/>
  <c r="I1125" i="2"/>
  <c r="H1125" i="2"/>
  <c r="R1124" i="2"/>
  <c r="K1124" i="2"/>
  <c r="I1124" i="2"/>
  <c r="H1124" i="2"/>
  <c r="R1123" i="2"/>
  <c r="K1123" i="2"/>
  <c r="I1123" i="2"/>
  <c r="H1123" i="2"/>
  <c r="R1122" i="2"/>
  <c r="K1122" i="2"/>
  <c r="I1122" i="2"/>
  <c r="H1122" i="2"/>
  <c r="R1121" i="2"/>
  <c r="K1121" i="2"/>
  <c r="I1121" i="2"/>
  <c r="H1121" i="2"/>
  <c r="R1120" i="2"/>
  <c r="K1120" i="2"/>
  <c r="I1120" i="2"/>
  <c r="H1120" i="2"/>
  <c r="R1119" i="2"/>
  <c r="K1119" i="2"/>
  <c r="I1119" i="2"/>
  <c r="H1119" i="2"/>
  <c r="R1118" i="2"/>
  <c r="K1118" i="2"/>
  <c r="I1118" i="2"/>
  <c r="H1118" i="2"/>
  <c r="R1117" i="2"/>
  <c r="K1117" i="2"/>
  <c r="I1117" i="2"/>
  <c r="H1117" i="2"/>
  <c r="R1116" i="2"/>
  <c r="K1116" i="2"/>
  <c r="I1116" i="2"/>
  <c r="H1116" i="2"/>
  <c r="R1115" i="2"/>
  <c r="K1115" i="2"/>
  <c r="I1115" i="2"/>
  <c r="H1115" i="2"/>
  <c r="R1114" i="2"/>
  <c r="K1114" i="2"/>
  <c r="I1114" i="2"/>
  <c r="H1114" i="2"/>
  <c r="R1113" i="2"/>
  <c r="K1113" i="2"/>
  <c r="I1113" i="2"/>
  <c r="H1113" i="2"/>
  <c r="R1112" i="2"/>
  <c r="K1112" i="2"/>
  <c r="I1112" i="2"/>
  <c r="H1112" i="2"/>
  <c r="R1111" i="2"/>
  <c r="K1111" i="2"/>
  <c r="I1111" i="2"/>
  <c r="H1111" i="2"/>
  <c r="R1110" i="2"/>
  <c r="K1110" i="2"/>
  <c r="I1110" i="2"/>
  <c r="H1110" i="2"/>
  <c r="R1109" i="2"/>
  <c r="K1109" i="2"/>
  <c r="I1109" i="2"/>
  <c r="H1109" i="2"/>
  <c r="R1108" i="2"/>
  <c r="K1108" i="2"/>
  <c r="I1108" i="2"/>
  <c r="H1108" i="2"/>
  <c r="R1107" i="2"/>
  <c r="K1107" i="2"/>
  <c r="I1107" i="2"/>
  <c r="H1107" i="2"/>
  <c r="R1106" i="2"/>
  <c r="K1106" i="2"/>
  <c r="I1106" i="2"/>
  <c r="H1106" i="2"/>
  <c r="R1105" i="2"/>
  <c r="K1105" i="2"/>
  <c r="I1105" i="2"/>
  <c r="H1105" i="2"/>
  <c r="R1104" i="2"/>
  <c r="K1104" i="2"/>
  <c r="I1104" i="2"/>
  <c r="H1104" i="2"/>
  <c r="R1103" i="2"/>
  <c r="K1103" i="2"/>
  <c r="I1103" i="2"/>
  <c r="H1103" i="2"/>
  <c r="R1102" i="2"/>
  <c r="K1102" i="2"/>
  <c r="I1102" i="2"/>
  <c r="H1102" i="2"/>
  <c r="R1101" i="2"/>
  <c r="K1101" i="2"/>
  <c r="I1101" i="2"/>
  <c r="H1101" i="2"/>
  <c r="R1100" i="2"/>
  <c r="K1100" i="2"/>
  <c r="I1100" i="2"/>
  <c r="H1100" i="2"/>
  <c r="R1099" i="2"/>
  <c r="K1099" i="2"/>
  <c r="I1099" i="2"/>
  <c r="H1099" i="2"/>
  <c r="R1098" i="2"/>
  <c r="K1098" i="2"/>
  <c r="I1098" i="2"/>
  <c r="H1098" i="2"/>
  <c r="R1097" i="2"/>
  <c r="K1097" i="2"/>
  <c r="I1097" i="2"/>
  <c r="H1097" i="2"/>
  <c r="R1096" i="2"/>
  <c r="K1096" i="2"/>
  <c r="I1096" i="2"/>
  <c r="H1096" i="2"/>
  <c r="R1095" i="2"/>
  <c r="K1095" i="2"/>
  <c r="I1095" i="2"/>
  <c r="H1095" i="2"/>
  <c r="R1094" i="2"/>
  <c r="K1094" i="2"/>
  <c r="I1094" i="2"/>
  <c r="H1094" i="2"/>
  <c r="R1093" i="2"/>
  <c r="K1093" i="2"/>
  <c r="M1208" i="2" s="1"/>
  <c r="Q1208" i="2" s="1"/>
  <c r="I1093" i="2"/>
  <c r="H1093" i="2"/>
  <c r="R1092" i="2"/>
  <c r="K1092" i="2"/>
  <c r="I1092" i="2"/>
  <c r="H1092" i="2"/>
  <c r="R1091" i="2"/>
  <c r="K1091" i="2"/>
  <c r="M1211" i="2" s="1"/>
  <c r="Q1211" i="2" s="1"/>
  <c r="I1091" i="2"/>
  <c r="H1091" i="2"/>
  <c r="R1090" i="2"/>
  <c r="K1090" i="2"/>
  <c r="I1090" i="2"/>
  <c r="H1090" i="2"/>
  <c r="R1089" i="2"/>
  <c r="K1089" i="2"/>
  <c r="I1089" i="2"/>
  <c r="H1089" i="2"/>
  <c r="R1088" i="2"/>
  <c r="K1088" i="2"/>
  <c r="I1088" i="2"/>
  <c r="H1088" i="2"/>
  <c r="R1087" i="2"/>
  <c r="K1087" i="2"/>
  <c r="I1087" i="2"/>
  <c r="H1087" i="2"/>
  <c r="R1086" i="2"/>
  <c r="K1086" i="2"/>
  <c r="I1086" i="2"/>
  <c r="H1086" i="2"/>
  <c r="R1085" i="2"/>
  <c r="K1085" i="2"/>
  <c r="I1085" i="2"/>
  <c r="H1085" i="2"/>
  <c r="R1084" i="2"/>
  <c r="K1084" i="2"/>
  <c r="I1084" i="2"/>
  <c r="H1084" i="2"/>
  <c r="R1083" i="2"/>
  <c r="K1083" i="2"/>
  <c r="I1083" i="2"/>
  <c r="H1083" i="2"/>
  <c r="R1082" i="2"/>
  <c r="K1082" i="2"/>
  <c r="I1082" i="2"/>
  <c r="H1082" i="2"/>
  <c r="R1081" i="2"/>
  <c r="K1081" i="2"/>
  <c r="I1081" i="2"/>
  <c r="H1081" i="2"/>
  <c r="R1080" i="2"/>
  <c r="K1080" i="2"/>
  <c r="I1080" i="2"/>
  <c r="H1080" i="2"/>
  <c r="R1079" i="2"/>
  <c r="K1079" i="2"/>
  <c r="I1079" i="2"/>
  <c r="H1079" i="2"/>
  <c r="R1078" i="2"/>
  <c r="K1078" i="2"/>
  <c r="I1078" i="2"/>
  <c r="H1078" i="2"/>
  <c r="R1077" i="2"/>
  <c r="K1077" i="2"/>
  <c r="I1077" i="2"/>
  <c r="H1077" i="2"/>
  <c r="R1076" i="2"/>
  <c r="K1076" i="2"/>
  <c r="I1076" i="2"/>
  <c r="H1076" i="2"/>
  <c r="R1075" i="2"/>
  <c r="K1075" i="2"/>
  <c r="I1075" i="2"/>
  <c r="H1075" i="2"/>
  <c r="R1074" i="2"/>
  <c r="K1074" i="2"/>
  <c r="I1074" i="2"/>
  <c r="H1074" i="2"/>
  <c r="R1073" i="2"/>
  <c r="K1073" i="2"/>
  <c r="I1073" i="2"/>
  <c r="H1073" i="2"/>
  <c r="R1072" i="2"/>
  <c r="K1072" i="2"/>
  <c r="I1072" i="2"/>
  <c r="H1072" i="2"/>
  <c r="R1071" i="2"/>
  <c r="K1071" i="2"/>
  <c r="I1071" i="2"/>
  <c r="H1071" i="2"/>
  <c r="R1070" i="2"/>
  <c r="K1070" i="2"/>
  <c r="I1070" i="2"/>
  <c r="H1070" i="2"/>
  <c r="R1069" i="2"/>
  <c r="K1069" i="2"/>
  <c r="I1069" i="2"/>
  <c r="H1069" i="2"/>
  <c r="R1068" i="2"/>
  <c r="K1068" i="2"/>
  <c r="I1068" i="2"/>
  <c r="H1068" i="2"/>
  <c r="R1067" i="2"/>
  <c r="K1067" i="2"/>
  <c r="I1067" i="2"/>
  <c r="H1067" i="2"/>
  <c r="R1066" i="2"/>
  <c r="K1066" i="2"/>
  <c r="I1066" i="2"/>
  <c r="H1066" i="2"/>
  <c r="R1065" i="2"/>
  <c r="K1065" i="2"/>
  <c r="I1065" i="2"/>
  <c r="H1065" i="2"/>
  <c r="R1064" i="2"/>
  <c r="K1064" i="2"/>
  <c r="I1064" i="2"/>
  <c r="H1064" i="2"/>
  <c r="R1063" i="2"/>
  <c r="K1063" i="2"/>
  <c r="I1063" i="2"/>
  <c r="H1063" i="2"/>
  <c r="R1062" i="2"/>
  <c r="K1062" i="2"/>
  <c r="I1062" i="2"/>
  <c r="H1062" i="2"/>
  <c r="R1061" i="2"/>
  <c r="K1061" i="2"/>
  <c r="I1061" i="2"/>
  <c r="H1061" i="2"/>
  <c r="R1060" i="2"/>
  <c r="K1060" i="2"/>
  <c r="I1060" i="2"/>
  <c r="H1060" i="2"/>
  <c r="R1059" i="2"/>
  <c r="K1059" i="2"/>
  <c r="I1059" i="2"/>
  <c r="H1059" i="2"/>
  <c r="R1058" i="2"/>
  <c r="K1058" i="2"/>
  <c r="I1058" i="2"/>
  <c r="H1058" i="2"/>
  <c r="R1057" i="2"/>
  <c r="K1057" i="2"/>
  <c r="I1057" i="2"/>
  <c r="H1057" i="2"/>
  <c r="R1056" i="2"/>
  <c r="K1056" i="2"/>
  <c r="I1056" i="2"/>
  <c r="H1056" i="2"/>
  <c r="R1055" i="2"/>
  <c r="K1055" i="2"/>
  <c r="I1055" i="2"/>
  <c r="H1055" i="2"/>
  <c r="R1054" i="2"/>
  <c r="K1054" i="2"/>
  <c r="I1054" i="2"/>
  <c r="H1054" i="2"/>
  <c r="R1053" i="2"/>
  <c r="K1053" i="2"/>
  <c r="I1053" i="2"/>
  <c r="H1053" i="2"/>
  <c r="R1052" i="2"/>
  <c r="K1052" i="2"/>
  <c r="I1052" i="2"/>
  <c r="H1052" i="2"/>
  <c r="R1051" i="2"/>
  <c r="K1051" i="2"/>
  <c r="I1051" i="2"/>
  <c r="H1051" i="2"/>
  <c r="R1050" i="2"/>
  <c r="K1050" i="2"/>
  <c r="I1050" i="2"/>
  <c r="H1050" i="2"/>
  <c r="R1049" i="2"/>
  <c r="K1049" i="2"/>
  <c r="I1049" i="2"/>
  <c r="H1049" i="2"/>
  <c r="R1048" i="2"/>
  <c r="K1048" i="2"/>
  <c r="I1048" i="2"/>
  <c r="H1048" i="2"/>
  <c r="R1047" i="2"/>
  <c r="K1047" i="2"/>
  <c r="I1047" i="2"/>
  <c r="H1047" i="2"/>
  <c r="R1046" i="2"/>
  <c r="K1046" i="2"/>
  <c r="I1046" i="2"/>
  <c r="H1046" i="2"/>
  <c r="R1045" i="2"/>
  <c r="K1045" i="2"/>
  <c r="I1045" i="2"/>
  <c r="H1045" i="2"/>
  <c r="R1044" i="2"/>
  <c r="K1044" i="2"/>
  <c r="I1044" i="2"/>
  <c r="H1044" i="2"/>
  <c r="R1043" i="2"/>
  <c r="K1043" i="2"/>
  <c r="I1043" i="2"/>
  <c r="H1043" i="2"/>
  <c r="R1042" i="2"/>
  <c r="K1042" i="2"/>
  <c r="I1042" i="2"/>
  <c r="H1042" i="2"/>
  <c r="R1041" i="2"/>
  <c r="K1041" i="2"/>
  <c r="I1041" i="2"/>
  <c r="H1041" i="2"/>
  <c r="R1040" i="2"/>
  <c r="K1040" i="2"/>
  <c r="I1040" i="2"/>
  <c r="H1040" i="2"/>
  <c r="R1039" i="2"/>
  <c r="K1039" i="2"/>
  <c r="I1039" i="2"/>
  <c r="H1039" i="2"/>
  <c r="R1038" i="2"/>
  <c r="K1038" i="2"/>
  <c r="I1038" i="2"/>
  <c r="H1038" i="2"/>
  <c r="R1037" i="2"/>
  <c r="K1037" i="2"/>
  <c r="I1037" i="2"/>
  <c r="H1037" i="2"/>
  <c r="R1036" i="2"/>
  <c r="K1036" i="2"/>
  <c r="I1036" i="2"/>
  <c r="H1036" i="2"/>
  <c r="R1035" i="2"/>
  <c r="K1035" i="2"/>
  <c r="I1035" i="2"/>
  <c r="H1035" i="2"/>
  <c r="R1034" i="2"/>
  <c r="K1034" i="2"/>
  <c r="I1034" i="2"/>
  <c r="H1034" i="2"/>
  <c r="R1033" i="2"/>
  <c r="K1033" i="2"/>
  <c r="I1033" i="2"/>
  <c r="H1033" i="2"/>
  <c r="R1032" i="2"/>
  <c r="K1032" i="2"/>
  <c r="I1032" i="2"/>
  <c r="H1032" i="2"/>
  <c r="R1031" i="2"/>
  <c r="K1031" i="2"/>
  <c r="I1031" i="2"/>
  <c r="H1031" i="2"/>
  <c r="R1030" i="2"/>
  <c r="K1030" i="2"/>
  <c r="I1030" i="2"/>
  <c r="H1030" i="2"/>
  <c r="M1030" i="2" s="1"/>
  <c r="Q1030" i="2" s="1"/>
  <c r="R1029" i="2"/>
  <c r="K1029" i="2"/>
  <c r="I1029" i="2"/>
  <c r="H1029" i="2"/>
  <c r="R1028" i="2"/>
  <c r="K1028" i="2"/>
  <c r="I1028" i="2"/>
  <c r="H1028" i="2"/>
  <c r="R1027" i="2"/>
  <c r="K1027" i="2"/>
  <c r="I1027" i="2"/>
  <c r="H1027" i="2"/>
  <c r="R1026" i="2"/>
  <c r="K1026" i="2"/>
  <c r="I1026" i="2"/>
  <c r="H1026" i="2"/>
  <c r="R1025" i="2"/>
  <c r="K1025" i="2"/>
  <c r="M1145" i="2" s="1"/>
  <c r="Q1145" i="2" s="1"/>
  <c r="I1025" i="2"/>
  <c r="H1025" i="2"/>
  <c r="R1024" i="2"/>
  <c r="K1024" i="2"/>
  <c r="I1024" i="2"/>
  <c r="H1024" i="2"/>
  <c r="R1023" i="2"/>
  <c r="K1023" i="2"/>
  <c r="I1023" i="2"/>
  <c r="H1023" i="2"/>
  <c r="R1022" i="2"/>
  <c r="K1022" i="2"/>
  <c r="I1022" i="2"/>
  <c r="H1022" i="2"/>
  <c r="R1021" i="2"/>
  <c r="K1021" i="2"/>
  <c r="I1021" i="2"/>
  <c r="H1021" i="2"/>
  <c r="R1020" i="2"/>
  <c r="K1020" i="2"/>
  <c r="I1020" i="2"/>
  <c r="H1020" i="2"/>
  <c r="R1019" i="2"/>
  <c r="K1019" i="2"/>
  <c r="I1019" i="2"/>
  <c r="H1019" i="2"/>
  <c r="R1018" i="2"/>
  <c r="K1018" i="2"/>
  <c r="I1018" i="2"/>
  <c r="H1018" i="2"/>
  <c r="R1017" i="2"/>
  <c r="K1017" i="2"/>
  <c r="I1017" i="2"/>
  <c r="H1017" i="2"/>
  <c r="R1016" i="2"/>
  <c r="K1016" i="2"/>
  <c r="I1016" i="2"/>
  <c r="H1016" i="2"/>
  <c r="R1015" i="2"/>
  <c r="K1015" i="2"/>
  <c r="I1015" i="2"/>
  <c r="H1015" i="2"/>
  <c r="R1014" i="2"/>
  <c r="K1014" i="2"/>
  <c r="I1014" i="2"/>
  <c r="H1014" i="2"/>
  <c r="R1013" i="2"/>
  <c r="K1013" i="2"/>
  <c r="I1013" i="2"/>
  <c r="H1013" i="2"/>
  <c r="R1012" i="2"/>
  <c r="K1012" i="2"/>
  <c r="I1012" i="2"/>
  <c r="H1012" i="2"/>
  <c r="R1011" i="2"/>
  <c r="K1011" i="2"/>
  <c r="I1011" i="2"/>
  <c r="H1011" i="2"/>
  <c r="R1010" i="2"/>
  <c r="K1010" i="2"/>
  <c r="I1010" i="2"/>
  <c r="H1010" i="2"/>
  <c r="R1009" i="2"/>
  <c r="K1009" i="2"/>
  <c r="I1009" i="2"/>
  <c r="H1009" i="2"/>
  <c r="R1008" i="2"/>
  <c r="K1008" i="2"/>
  <c r="I1008" i="2"/>
  <c r="H1008" i="2"/>
  <c r="R1007" i="2"/>
  <c r="K1007" i="2"/>
  <c r="I1007" i="2"/>
  <c r="H1007" i="2"/>
  <c r="R1006" i="2"/>
  <c r="K1006" i="2"/>
  <c r="I1006" i="2"/>
  <c r="H1006" i="2"/>
  <c r="R1005" i="2"/>
  <c r="K1005" i="2"/>
  <c r="I1005" i="2"/>
  <c r="H1005" i="2"/>
  <c r="R1004" i="2"/>
  <c r="K1004" i="2"/>
  <c r="I1004" i="2"/>
  <c r="H1004" i="2"/>
  <c r="R1003" i="2"/>
  <c r="K1003" i="2"/>
  <c r="I1003" i="2"/>
  <c r="H1003" i="2"/>
  <c r="R1002" i="2"/>
  <c r="K1002" i="2"/>
  <c r="I1002" i="2"/>
  <c r="H1002" i="2"/>
  <c r="R1001" i="2"/>
  <c r="K1001" i="2"/>
  <c r="I1001" i="2"/>
  <c r="H1001" i="2"/>
  <c r="R1000" i="2"/>
  <c r="K1000" i="2"/>
  <c r="I1000" i="2"/>
  <c r="H1000" i="2"/>
  <c r="R999" i="2"/>
  <c r="K999" i="2"/>
  <c r="I999" i="2"/>
  <c r="H999" i="2"/>
  <c r="R998" i="2"/>
  <c r="K998" i="2"/>
  <c r="I998" i="2"/>
  <c r="H998" i="2"/>
  <c r="R997" i="2"/>
  <c r="K997" i="2"/>
  <c r="I997" i="2"/>
  <c r="H997" i="2"/>
  <c r="R996" i="2"/>
  <c r="K996" i="2"/>
  <c r="I996" i="2"/>
  <c r="H996" i="2"/>
  <c r="R995" i="2"/>
  <c r="K995" i="2"/>
  <c r="I995" i="2"/>
  <c r="H995" i="2"/>
  <c r="R994" i="2"/>
  <c r="K994" i="2"/>
  <c r="I994" i="2"/>
  <c r="H994" i="2"/>
  <c r="R993" i="2"/>
  <c r="K993" i="2"/>
  <c r="I993" i="2"/>
  <c r="H993" i="2"/>
  <c r="R992" i="2"/>
  <c r="K992" i="2"/>
  <c r="I992" i="2"/>
  <c r="H992" i="2"/>
  <c r="G992" i="2"/>
  <c r="R991" i="2"/>
  <c r="K991" i="2"/>
  <c r="I991" i="2"/>
  <c r="H991" i="2"/>
  <c r="G991" i="2"/>
  <c r="K990" i="2"/>
  <c r="I990" i="2"/>
  <c r="H990" i="2"/>
  <c r="G990" i="2"/>
  <c r="R990" i="2" s="1"/>
  <c r="K989" i="2"/>
  <c r="I989" i="2"/>
  <c r="H989" i="2"/>
  <c r="G989" i="2"/>
  <c r="R989" i="2" s="1"/>
  <c r="K988" i="2"/>
  <c r="I988" i="2"/>
  <c r="H988" i="2"/>
  <c r="G988" i="2"/>
  <c r="R987" i="2"/>
  <c r="K987" i="2"/>
  <c r="I987" i="2"/>
  <c r="H987" i="2"/>
  <c r="G987" i="2"/>
  <c r="K986" i="2"/>
  <c r="I986" i="2"/>
  <c r="H986" i="2"/>
  <c r="G986" i="2"/>
  <c r="R986" i="2" s="1"/>
  <c r="K985" i="2"/>
  <c r="I985" i="2"/>
  <c r="H985" i="2"/>
  <c r="G985" i="2"/>
  <c r="R985" i="2" s="1"/>
  <c r="R984" i="2"/>
  <c r="K984" i="2"/>
  <c r="I984" i="2"/>
  <c r="H984" i="2"/>
  <c r="G984" i="2"/>
  <c r="K983" i="2"/>
  <c r="I983" i="2"/>
  <c r="H983" i="2"/>
  <c r="G983" i="2"/>
  <c r="R983" i="2" s="1"/>
  <c r="K982" i="2"/>
  <c r="I982" i="2"/>
  <c r="H982" i="2"/>
  <c r="G982" i="2"/>
  <c r="R981" i="2" s="1"/>
  <c r="K981" i="2"/>
  <c r="I981" i="2"/>
  <c r="H981" i="2"/>
  <c r="R980" i="2"/>
  <c r="K980" i="2"/>
  <c r="I980" i="2"/>
  <c r="H980" i="2"/>
  <c r="G980" i="2"/>
  <c r="K979" i="2"/>
  <c r="I979" i="2"/>
  <c r="H979" i="2"/>
  <c r="G979" i="2"/>
  <c r="R979" i="2" s="1"/>
  <c r="R978" i="2"/>
  <c r="K978" i="2"/>
  <c r="I978" i="2"/>
  <c r="H978" i="2"/>
  <c r="G978" i="2"/>
  <c r="K977" i="2"/>
  <c r="I977" i="2"/>
  <c r="H977" i="2"/>
  <c r="G977" i="2"/>
  <c r="R977" i="2" s="1"/>
  <c r="K976" i="2"/>
  <c r="I976" i="2"/>
  <c r="H976" i="2"/>
  <c r="G976" i="2"/>
  <c r="R975" i="2" s="1"/>
  <c r="K975" i="2"/>
  <c r="I975" i="2"/>
  <c r="H975" i="2"/>
  <c r="G975" i="2"/>
  <c r="R974" i="2"/>
  <c r="K974" i="2"/>
  <c r="I974" i="2"/>
  <c r="H974" i="2"/>
  <c r="G974" i="2"/>
  <c r="R973" i="2"/>
  <c r="K973" i="2"/>
  <c r="I973" i="2"/>
  <c r="H973" i="2"/>
  <c r="G973" i="2"/>
  <c r="K972" i="2"/>
  <c r="I972" i="2"/>
  <c r="H972" i="2"/>
  <c r="G972" i="2"/>
  <c r="R972" i="2" s="1"/>
  <c r="K971" i="2"/>
  <c r="I971" i="2"/>
  <c r="H971" i="2"/>
  <c r="G971" i="2"/>
  <c r="R971" i="2" s="1"/>
  <c r="R970" i="2"/>
  <c r="K970" i="2"/>
  <c r="I970" i="2"/>
  <c r="H970" i="2"/>
  <c r="G970" i="2"/>
  <c r="R969" i="2"/>
  <c r="K969" i="2"/>
  <c r="I969" i="2"/>
  <c r="H969" i="2"/>
  <c r="R968" i="2"/>
  <c r="K968" i="2"/>
  <c r="I968" i="2"/>
  <c r="H968" i="2"/>
  <c r="G968" i="2"/>
  <c r="R967" i="2"/>
  <c r="K967" i="2"/>
  <c r="I967" i="2"/>
  <c r="H967" i="2"/>
  <c r="G967" i="2"/>
  <c r="R966" i="2"/>
  <c r="K966" i="2"/>
  <c r="I966" i="2"/>
  <c r="H966" i="2"/>
  <c r="G966" i="2"/>
  <c r="K965" i="2"/>
  <c r="I965" i="2"/>
  <c r="H965" i="2"/>
  <c r="G965" i="2"/>
  <c r="R965" i="2" s="1"/>
  <c r="K964" i="2"/>
  <c r="I964" i="2"/>
  <c r="H964" i="2"/>
  <c r="G964" i="2"/>
  <c r="R964" i="2" s="1"/>
  <c r="R963" i="2"/>
  <c r="K963" i="2"/>
  <c r="I963" i="2"/>
  <c r="H963" i="2"/>
  <c r="G963" i="2"/>
  <c r="K962" i="2"/>
  <c r="I962" i="2"/>
  <c r="H962" i="2"/>
  <c r="G962" i="2"/>
  <c r="R962" i="2" s="1"/>
  <c r="K961" i="2"/>
  <c r="I961" i="2"/>
  <c r="H961" i="2"/>
  <c r="G961" i="2"/>
  <c r="R960" i="2" s="1"/>
  <c r="K960" i="2"/>
  <c r="I960" i="2"/>
  <c r="H960" i="2"/>
  <c r="G960" i="2"/>
  <c r="R959" i="2"/>
  <c r="K959" i="2"/>
  <c r="I959" i="2"/>
  <c r="H959" i="2"/>
  <c r="G959" i="2"/>
  <c r="R958" i="2"/>
  <c r="K958" i="2"/>
  <c r="M1078" i="2" s="1"/>
  <c r="Q1078" i="2" s="1"/>
  <c r="I958" i="2"/>
  <c r="H958" i="2"/>
  <c r="G958" i="2"/>
  <c r="R957" i="2"/>
  <c r="K957" i="2"/>
  <c r="I957" i="2"/>
  <c r="H957" i="2"/>
  <c r="R956" i="2"/>
  <c r="K956" i="2"/>
  <c r="I956" i="2"/>
  <c r="H956" i="2"/>
  <c r="G956" i="2"/>
  <c r="K955" i="2"/>
  <c r="I955" i="2"/>
  <c r="H955" i="2"/>
  <c r="G955" i="2"/>
  <c r="R955" i="2" s="1"/>
  <c r="K954" i="2"/>
  <c r="I954" i="2"/>
  <c r="H954" i="2"/>
  <c r="G954" i="2"/>
  <c r="R953" i="2" s="1"/>
  <c r="K953" i="2"/>
  <c r="I953" i="2"/>
  <c r="H953" i="2"/>
  <c r="G953" i="2"/>
  <c r="R952" i="2"/>
  <c r="K952" i="2"/>
  <c r="I952" i="2"/>
  <c r="H952" i="2"/>
  <c r="G952" i="2"/>
  <c r="R951" i="2"/>
  <c r="K951" i="2"/>
  <c r="I951" i="2"/>
  <c r="H951" i="2"/>
  <c r="G951" i="2"/>
  <c r="K950" i="2"/>
  <c r="M1070" i="2" s="1"/>
  <c r="Q1070" i="2" s="1"/>
  <c r="I950" i="2"/>
  <c r="H950" i="2"/>
  <c r="G950" i="2"/>
  <c r="R950" i="2" s="1"/>
  <c r="K949" i="2"/>
  <c r="I949" i="2"/>
  <c r="H949" i="2"/>
  <c r="G949" i="2"/>
  <c r="R949" i="2" s="1"/>
  <c r="R948" i="2"/>
  <c r="K948" i="2"/>
  <c r="I948" i="2"/>
  <c r="H948" i="2"/>
  <c r="G948" i="2"/>
  <c r="K947" i="2"/>
  <c r="I947" i="2"/>
  <c r="H947" i="2"/>
  <c r="G947" i="2"/>
  <c r="R947" i="2" s="1"/>
  <c r="K946" i="2"/>
  <c r="I946" i="2"/>
  <c r="H946" i="2"/>
  <c r="G946" i="2"/>
  <c r="K945" i="2"/>
  <c r="I945" i="2"/>
  <c r="H945" i="2"/>
  <c r="R944" i="2"/>
  <c r="K944" i="2"/>
  <c r="I944" i="2"/>
  <c r="H944" i="2"/>
  <c r="G944" i="2"/>
  <c r="K943" i="2"/>
  <c r="I943" i="2"/>
  <c r="H943" i="2"/>
  <c r="G943" i="2"/>
  <c r="R943" i="2" s="1"/>
  <c r="K942" i="2"/>
  <c r="M1062" i="2" s="1"/>
  <c r="Q1062" i="2" s="1"/>
  <c r="I942" i="2"/>
  <c r="H942" i="2"/>
  <c r="G942" i="2"/>
  <c r="R942" i="2" s="1"/>
  <c r="R941" i="2"/>
  <c r="K941" i="2"/>
  <c r="I941" i="2"/>
  <c r="H941" i="2"/>
  <c r="G941" i="2"/>
  <c r="K940" i="2"/>
  <c r="I940" i="2"/>
  <c r="H940" i="2"/>
  <c r="G940" i="2"/>
  <c r="R940" i="2" s="1"/>
  <c r="K939" i="2"/>
  <c r="I939" i="2"/>
  <c r="H939" i="2"/>
  <c r="G939" i="2"/>
  <c r="K938" i="2"/>
  <c r="I938" i="2"/>
  <c r="H938" i="2"/>
  <c r="G938" i="2"/>
  <c r="R937" i="2"/>
  <c r="K937" i="2"/>
  <c r="I937" i="2"/>
  <c r="H937" i="2"/>
  <c r="G937" i="2"/>
  <c r="R936" i="2"/>
  <c r="K936" i="2"/>
  <c r="M1056" i="2" s="1"/>
  <c r="Q1056" i="2" s="1"/>
  <c r="I936" i="2"/>
  <c r="H936" i="2"/>
  <c r="G936" i="2"/>
  <c r="K935" i="2"/>
  <c r="I935" i="2"/>
  <c r="H935" i="2"/>
  <c r="G935" i="2"/>
  <c r="R935" i="2" s="1"/>
  <c r="K934" i="2"/>
  <c r="I934" i="2"/>
  <c r="H934" i="2"/>
  <c r="G934" i="2"/>
  <c r="R934" i="2" s="1"/>
  <c r="R933" i="2"/>
  <c r="K933" i="2"/>
  <c r="I933" i="2"/>
  <c r="H933" i="2"/>
  <c r="K932" i="2"/>
  <c r="I932" i="2"/>
  <c r="H932" i="2"/>
  <c r="G932" i="2"/>
  <c r="K931" i="2"/>
  <c r="I931" i="2"/>
  <c r="H931" i="2"/>
  <c r="G931" i="2"/>
  <c r="R930" i="2"/>
  <c r="K930" i="2"/>
  <c r="I930" i="2"/>
  <c r="H930" i="2"/>
  <c r="G930" i="2"/>
  <c r="R929" i="2"/>
  <c r="K929" i="2"/>
  <c r="I929" i="2"/>
  <c r="H929" i="2"/>
  <c r="G929" i="2"/>
  <c r="K928" i="2"/>
  <c r="M1042" i="2" s="1"/>
  <c r="Q1042" i="2" s="1"/>
  <c r="I928" i="2"/>
  <c r="H928" i="2"/>
  <c r="G928" i="2"/>
  <c r="R928" i="2" s="1"/>
  <c r="K927" i="2"/>
  <c r="I927" i="2"/>
  <c r="H927" i="2"/>
  <c r="G927" i="2"/>
  <c r="R927" i="2" s="1"/>
  <c r="R926" i="2"/>
  <c r="K926" i="2"/>
  <c r="I926" i="2"/>
  <c r="H926" i="2"/>
  <c r="G926" i="2"/>
  <c r="K925" i="2"/>
  <c r="I925" i="2"/>
  <c r="H925" i="2"/>
  <c r="G925" i="2"/>
  <c r="R925" i="2" s="1"/>
  <c r="K924" i="2"/>
  <c r="I924" i="2"/>
  <c r="H924" i="2"/>
  <c r="G924" i="2"/>
  <c r="K923" i="2"/>
  <c r="I923" i="2"/>
  <c r="H923" i="2"/>
  <c r="G923" i="2"/>
  <c r="R922" i="2"/>
  <c r="K922" i="2"/>
  <c r="I922" i="2"/>
  <c r="H922" i="2"/>
  <c r="G922" i="2"/>
  <c r="R921" i="2"/>
  <c r="K921" i="2"/>
  <c r="I921" i="2"/>
  <c r="H921" i="2"/>
  <c r="K920" i="2"/>
  <c r="I920" i="2"/>
  <c r="H920" i="2"/>
  <c r="G920" i="2"/>
  <c r="R920" i="2" s="1"/>
  <c r="R919" i="2"/>
  <c r="K919" i="2"/>
  <c r="I919" i="2"/>
  <c r="H919" i="2"/>
  <c r="G919" i="2"/>
  <c r="R918" i="2"/>
  <c r="K918" i="2"/>
  <c r="M1038" i="2" s="1"/>
  <c r="Q1038" i="2" s="1"/>
  <c r="I918" i="2"/>
  <c r="H918" i="2"/>
  <c r="G918" i="2"/>
  <c r="K917" i="2"/>
  <c r="I917" i="2"/>
  <c r="H917" i="2"/>
  <c r="G917" i="2"/>
  <c r="K916" i="2"/>
  <c r="I916" i="2"/>
  <c r="H916" i="2"/>
  <c r="G916" i="2"/>
  <c r="R915" i="2"/>
  <c r="K915" i="2"/>
  <c r="I915" i="2"/>
  <c r="H915" i="2"/>
  <c r="G915" i="2"/>
  <c r="R914" i="2"/>
  <c r="K914" i="2"/>
  <c r="I914" i="2"/>
  <c r="H914" i="2"/>
  <c r="G914" i="2"/>
  <c r="K913" i="2"/>
  <c r="I913" i="2"/>
  <c r="H913" i="2"/>
  <c r="G913" i="2"/>
  <c r="R913" i="2" s="1"/>
  <c r="K912" i="2"/>
  <c r="I912" i="2"/>
  <c r="H912" i="2"/>
  <c r="G912" i="2"/>
  <c r="R912" i="2" s="1"/>
  <c r="R911" i="2"/>
  <c r="K911" i="2"/>
  <c r="I911" i="2"/>
  <c r="H911" i="2"/>
  <c r="G911" i="2"/>
  <c r="R910" i="2"/>
  <c r="K910" i="2"/>
  <c r="I910" i="2"/>
  <c r="H910" i="2"/>
  <c r="G910" i="2"/>
  <c r="R909" i="2" s="1"/>
  <c r="K909" i="2"/>
  <c r="I909" i="2"/>
  <c r="H909" i="2"/>
  <c r="R908" i="2"/>
  <c r="K908" i="2"/>
  <c r="I908" i="2"/>
  <c r="H908" i="2"/>
  <c r="G908" i="2"/>
  <c r="R907" i="2"/>
  <c r="K907" i="2"/>
  <c r="I907" i="2"/>
  <c r="H907" i="2"/>
  <c r="G907" i="2"/>
  <c r="K906" i="2"/>
  <c r="I906" i="2"/>
  <c r="H906" i="2"/>
  <c r="G906" i="2"/>
  <c r="R906" i="2" s="1"/>
  <c r="K905" i="2"/>
  <c r="I905" i="2"/>
  <c r="H905" i="2"/>
  <c r="G905" i="2"/>
  <c r="R905" i="2" s="1"/>
  <c r="R904" i="2"/>
  <c r="K904" i="2"/>
  <c r="I904" i="2"/>
  <c r="H904" i="2"/>
  <c r="G904" i="2"/>
  <c r="R903" i="2"/>
  <c r="K903" i="2"/>
  <c r="I903" i="2"/>
  <c r="H903" i="2"/>
  <c r="G903" i="2"/>
  <c r="K902" i="2"/>
  <c r="I902" i="2"/>
  <c r="H902" i="2"/>
  <c r="G902" i="2"/>
  <c r="K901" i="2"/>
  <c r="I901" i="2"/>
  <c r="H901" i="2"/>
  <c r="G901" i="2"/>
  <c r="R900" i="2"/>
  <c r="K900" i="2"/>
  <c r="I900" i="2"/>
  <c r="H900" i="2"/>
  <c r="G900" i="2"/>
  <c r="R899" i="2"/>
  <c r="K899" i="2"/>
  <c r="I899" i="2"/>
  <c r="H899" i="2"/>
  <c r="G899" i="2"/>
  <c r="K898" i="2"/>
  <c r="I898" i="2"/>
  <c r="H898" i="2"/>
  <c r="G898" i="2"/>
  <c r="R898" i="2" s="1"/>
  <c r="R897" i="2"/>
  <c r="K897" i="2"/>
  <c r="I897" i="2"/>
  <c r="H897" i="2"/>
  <c r="K896" i="2"/>
  <c r="I896" i="2"/>
  <c r="H896" i="2"/>
  <c r="G896" i="2"/>
  <c r="R896" i="2" s="1"/>
  <c r="K895" i="2"/>
  <c r="I895" i="2"/>
  <c r="H895" i="2"/>
  <c r="G895" i="2"/>
  <c r="K894" i="2"/>
  <c r="I894" i="2"/>
  <c r="H894" i="2"/>
  <c r="G894" i="2"/>
  <c r="R893" i="2"/>
  <c r="K893" i="2"/>
  <c r="I893" i="2"/>
  <c r="H893" i="2"/>
  <c r="G893" i="2"/>
  <c r="R892" i="2"/>
  <c r="K892" i="2"/>
  <c r="I892" i="2"/>
  <c r="H892" i="2"/>
  <c r="G892" i="2"/>
  <c r="K891" i="2"/>
  <c r="I891" i="2"/>
  <c r="H891" i="2"/>
  <c r="G891" i="2"/>
  <c r="R891" i="2" s="1"/>
  <c r="K890" i="2"/>
  <c r="I890" i="2"/>
  <c r="H890" i="2"/>
  <c r="G890" i="2"/>
  <c r="R890" i="2" s="1"/>
  <c r="K889" i="2"/>
  <c r="I889" i="2"/>
  <c r="H889" i="2"/>
  <c r="G889" i="2"/>
  <c r="R889" i="2" s="1"/>
  <c r="K888" i="2"/>
  <c r="I888" i="2"/>
  <c r="H888" i="2"/>
  <c r="G888" i="2"/>
  <c r="R888" i="2" s="1"/>
  <c r="K887" i="2"/>
  <c r="I887" i="2"/>
  <c r="H887" i="2"/>
  <c r="G887" i="2"/>
  <c r="K886" i="2"/>
  <c r="I886" i="2"/>
  <c r="H886" i="2"/>
  <c r="G886" i="2"/>
  <c r="R885" i="2"/>
  <c r="K885" i="2"/>
  <c r="I885" i="2"/>
  <c r="H885" i="2"/>
  <c r="R884" i="2"/>
  <c r="K884" i="2"/>
  <c r="I884" i="2"/>
  <c r="H884" i="2"/>
  <c r="G884" i="2"/>
  <c r="K883" i="2"/>
  <c r="I883" i="2"/>
  <c r="H883" i="2"/>
  <c r="G883" i="2"/>
  <c r="R883" i="2" s="1"/>
  <c r="K882" i="2"/>
  <c r="I882" i="2"/>
  <c r="H882" i="2"/>
  <c r="G882" i="2"/>
  <c r="R882" i="2" s="1"/>
  <c r="K881" i="2"/>
  <c r="I881" i="2"/>
  <c r="H881" i="2"/>
  <c r="G881" i="2"/>
  <c r="R881" i="2" s="1"/>
  <c r="K880" i="2"/>
  <c r="I880" i="2"/>
  <c r="H880" i="2"/>
  <c r="G880" i="2"/>
  <c r="K879" i="2"/>
  <c r="I879" i="2"/>
  <c r="H879" i="2"/>
  <c r="G879" i="2"/>
  <c r="R878" i="2"/>
  <c r="K878" i="2"/>
  <c r="I878" i="2"/>
  <c r="H878" i="2"/>
  <c r="G878" i="2"/>
  <c r="K877" i="2"/>
  <c r="I877" i="2"/>
  <c r="H877" i="2"/>
  <c r="G877" i="2"/>
  <c r="R877" i="2" s="1"/>
  <c r="K876" i="2"/>
  <c r="I876" i="2"/>
  <c r="H876" i="2"/>
  <c r="G876" i="2"/>
  <c r="R876" i="2" s="1"/>
  <c r="K875" i="2"/>
  <c r="I875" i="2"/>
  <c r="H875" i="2"/>
  <c r="G875" i="2"/>
  <c r="R875" i="2" s="1"/>
  <c r="R874" i="2"/>
  <c r="K874" i="2"/>
  <c r="I874" i="2"/>
  <c r="H874" i="2"/>
  <c r="G874" i="2"/>
  <c r="R873" i="2" s="1"/>
  <c r="K873" i="2"/>
  <c r="I873" i="2"/>
  <c r="H873" i="2"/>
  <c r="R872" i="2"/>
  <c r="K872" i="2"/>
  <c r="I872" i="2"/>
  <c r="H872" i="2"/>
  <c r="G872" i="2"/>
  <c r="R871" i="2"/>
  <c r="K871" i="2"/>
  <c r="I871" i="2"/>
  <c r="H871" i="2"/>
  <c r="G871" i="2"/>
  <c r="R870" i="2"/>
  <c r="K870" i="2"/>
  <c r="I870" i="2"/>
  <c r="H870" i="2"/>
  <c r="G870" i="2"/>
  <c r="K869" i="2"/>
  <c r="I869" i="2"/>
  <c r="H869" i="2"/>
  <c r="G869" i="2"/>
  <c r="R869" i="2" s="1"/>
  <c r="K868" i="2"/>
  <c r="I868" i="2"/>
  <c r="H868" i="2"/>
  <c r="G868" i="2"/>
  <c r="R868" i="2" s="1"/>
  <c r="K867" i="2"/>
  <c r="I867" i="2"/>
  <c r="H867" i="2"/>
  <c r="G867" i="2"/>
  <c r="R867" i="2" s="1"/>
  <c r="K866" i="2"/>
  <c r="I866" i="2"/>
  <c r="H866" i="2"/>
  <c r="G866" i="2"/>
  <c r="R866" i="2" s="1"/>
  <c r="K865" i="2"/>
  <c r="I865" i="2"/>
  <c r="H865" i="2"/>
  <c r="G865" i="2"/>
  <c r="K864" i="2"/>
  <c r="I864" i="2"/>
  <c r="H864" i="2"/>
  <c r="G864" i="2"/>
  <c r="R863" i="2"/>
  <c r="K863" i="2"/>
  <c r="I863" i="2"/>
  <c r="H863" i="2"/>
  <c r="G863" i="2"/>
  <c r="R862" i="2"/>
  <c r="K862" i="2"/>
  <c r="I862" i="2"/>
  <c r="H862" i="2"/>
  <c r="G862" i="2"/>
  <c r="R861" i="2"/>
  <c r="K861" i="2"/>
  <c r="I861" i="2"/>
  <c r="H861" i="2"/>
  <c r="K860" i="2"/>
  <c r="I860" i="2"/>
  <c r="H860" i="2"/>
  <c r="G860" i="2"/>
  <c r="R860" i="2" s="1"/>
  <c r="K859" i="2"/>
  <c r="I859" i="2"/>
  <c r="H859" i="2"/>
  <c r="G859" i="2"/>
  <c r="R859" i="2" s="1"/>
  <c r="K858" i="2"/>
  <c r="I858" i="2"/>
  <c r="H858" i="2"/>
  <c r="G858" i="2"/>
  <c r="K857" i="2"/>
  <c r="I857" i="2"/>
  <c r="H857" i="2"/>
  <c r="G857" i="2"/>
  <c r="R856" i="2"/>
  <c r="K856" i="2"/>
  <c r="I856" i="2"/>
  <c r="H856" i="2"/>
  <c r="G856" i="2"/>
  <c r="K855" i="2"/>
  <c r="I855" i="2"/>
  <c r="H855" i="2"/>
  <c r="G855" i="2"/>
  <c r="R855" i="2" s="1"/>
  <c r="R854" i="2"/>
  <c r="K854" i="2"/>
  <c r="M968" i="2" s="1"/>
  <c r="Q968" i="2" s="1"/>
  <c r="I854" i="2"/>
  <c r="H854" i="2"/>
  <c r="G854" i="2"/>
  <c r="K853" i="2"/>
  <c r="I853" i="2"/>
  <c r="H853" i="2"/>
  <c r="G853" i="2"/>
  <c r="R853" i="2" s="1"/>
  <c r="K852" i="2"/>
  <c r="I852" i="2"/>
  <c r="H852" i="2"/>
  <c r="G852" i="2"/>
  <c r="R852" i="2" s="1"/>
  <c r="R851" i="2"/>
  <c r="K851" i="2"/>
  <c r="I851" i="2"/>
  <c r="H851" i="2"/>
  <c r="G851" i="2"/>
  <c r="K850" i="2"/>
  <c r="I850" i="2"/>
  <c r="H850" i="2"/>
  <c r="G850" i="2"/>
  <c r="K849" i="2"/>
  <c r="I849" i="2"/>
  <c r="H849" i="2"/>
  <c r="K848" i="2"/>
  <c r="I848" i="2"/>
  <c r="H848" i="2"/>
  <c r="G848" i="2"/>
  <c r="R848" i="2" s="1"/>
  <c r="K847" i="2"/>
  <c r="I847" i="2"/>
  <c r="H847" i="2"/>
  <c r="G847" i="2"/>
  <c r="R847" i="2" s="1"/>
  <c r="K846" i="2"/>
  <c r="I846" i="2"/>
  <c r="H846" i="2"/>
  <c r="G846" i="2"/>
  <c r="K845" i="2"/>
  <c r="I845" i="2"/>
  <c r="H845" i="2"/>
  <c r="G845" i="2"/>
  <c r="R845" i="2" s="1"/>
  <c r="K844" i="2"/>
  <c r="I844" i="2"/>
  <c r="H844" i="2"/>
  <c r="G844" i="2"/>
  <c r="K843" i="2"/>
  <c r="I843" i="2"/>
  <c r="H843" i="2"/>
  <c r="G843" i="2"/>
  <c r="R843" i="2" s="1"/>
  <c r="K842" i="2"/>
  <c r="I842" i="2"/>
  <c r="H842" i="2"/>
  <c r="G842" i="2"/>
  <c r="R841" i="2"/>
  <c r="K841" i="2"/>
  <c r="I841" i="2"/>
  <c r="H841" i="2"/>
  <c r="G841" i="2"/>
  <c r="R840" i="2"/>
  <c r="K840" i="2"/>
  <c r="I840" i="2"/>
  <c r="H840" i="2"/>
  <c r="G840" i="2"/>
  <c r="R839" i="2" s="1"/>
  <c r="K839" i="2"/>
  <c r="I839" i="2"/>
  <c r="H839" i="2"/>
  <c r="G839" i="2"/>
  <c r="K838" i="2"/>
  <c r="I838" i="2"/>
  <c r="H838" i="2"/>
  <c r="G838" i="2"/>
  <c r="R838" i="2" s="1"/>
  <c r="R837" i="2"/>
  <c r="K837" i="2"/>
  <c r="I837" i="2"/>
  <c r="H837" i="2"/>
  <c r="K836" i="2"/>
  <c r="I836" i="2"/>
  <c r="H836" i="2"/>
  <c r="G836" i="2"/>
  <c r="R836" i="2" s="1"/>
  <c r="K835" i="2"/>
  <c r="I835" i="2"/>
  <c r="H835" i="2"/>
  <c r="G835" i="2"/>
  <c r="R835" i="2" s="1"/>
  <c r="R834" i="2"/>
  <c r="K834" i="2"/>
  <c r="I834" i="2"/>
  <c r="H834" i="2"/>
  <c r="G834" i="2"/>
  <c r="R833" i="2"/>
  <c r="K833" i="2"/>
  <c r="I833" i="2"/>
  <c r="H833" i="2"/>
  <c r="G833" i="2"/>
  <c r="R832" i="2"/>
  <c r="K832" i="2"/>
  <c r="I832" i="2"/>
  <c r="H832" i="2"/>
  <c r="G832" i="2"/>
  <c r="K831" i="2"/>
  <c r="I831" i="2"/>
  <c r="H831" i="2"/>
  <c r="G831" i="2"/>
  <c r="R831" i="2" s="1"/>
  <c r="K830" i="2"/>
  <c r="I830" i="2"/>
  <c r="H830" i="2"/>
  <c r="G830" i="2"/>
  <c r="R830" i="2" s="1"/>
  <c r="K829" i="2"/>
  <c r="I829" i="2"/>
  <c r="H829" i="2"/>
  <c r="G829" i="2"/>
  <c r="R829" i="2" s="1"/>
  <c r="K828" i="2"/>
  <c r="I828" i="2"/>
  <c r="H828" i="2"/>
  <c r="G828" i="2"/>
  <c r="R828" i="2" s="1"/>
  <c r="K827" i="2"/>
  <c r="I827" i="2"/>
  <c r="H827" i="2"/>
  <c r="G827" i="2"/>
  <c r="R826" i="2"/>
  <c r="K826" i="2"/>
  <c r="I826" i="2"/>
  <c r="H826" i="2"/>
  <c r="G826" i="2"/>
  <c r="R825" i="2"/>
  <c r="K825" i="2"/>
  <c r="M945" i="2" s="1"/>
  <c r="Q945" i="2" s="1"/>
  <c r="I825" i="2"/>
  <c r="H825" i="2"/>
  <c r="K824" i="2"/>
  <c r="I824" i="2"/>
  <c r="H824" i="2"/>
  <c r="G824" i="2"/>
  <c r="R824" i="2" s="1"/>
  <c r="K823" i="2"/>
  <c r="I823" i="2"/>
  <c r="H823" i="2"/>
  <c r="G823" i="2"/>
  <c r="R823" i="2" s="1"/>
  <c r="K822" i="2"/>
  <c r="I822" i="2"/>
  <c r="H822" i="2"/>
  <c r="G822" i="2"/>
  <c r="R822" i="2" s="1"/>
  <c r="K821" i="2"/>
  <c r="I821" i="2"/>
  <c r="H821" i="2"/>
  <c r="G821" i="2"/>
  <c r="K820" i="2"/>
  <c r="I820" i="2"/>
  <c r="H820" i="2"/>
  <c r="G820" i="2"/>
  <c r="R820" i="2" s="1"/>
  <c r="R819" i="2"/>
  <c r="K819" i="2"/>
  <c r="I819" i="2"/>
  <c r="H819" i="2"/>
  <c r="G819" i="2"/>
  <c r="R818" i="2"/>
  <c r="K818" i="2"/>
  <c r="I818" i="2"/>
  <c r="H818" i="2"/>
  <c r="G818" i="2"/>
  <c r="K817" i="2"/>
  <c r="I817" i="2"/>
  <c r="H817" i="2"/>
  <c r="G817" i="2"/>
  <c r="R817" i="2" s="1"/>
  <c r="K816" i="2"/>
  <c r="I816" i="2"/>
  <c r="H816" i="2"/>
  <c r="G816" i="2"/>
  <c r="R815" i="2" s="1"/>
  <c r="K815" i="2"/>
  <c r="I815" i="2"/>
  <c r="H815" i="2"/>
  <c r="G815" i="2"/>
  <c r="K814" i="2"/>
  <c r="I814" i="2"/>
  <c r="H814" i="2"/>
  <c r="G814" i="2"/>
  <c r="R813" i="2" s="1"/>
  <c r="K813" i="2"/>
  <c r="I813" i="2"/>
  <c r="H813" i="2"/>
  <c r="R812" i="2"/>
  <c r="K812" i="2"/>
  <c r="I812" i="2"/>
  <c r="H812" i="2"/>
  <c r="G812" i="2"/>
  <c r="R811" i="2"/>
  <c r="K811" i="2"/>
  <c r="I811" i="2"/>
  <c r="H811" i="2"/>
  <c r="G811" i="2"/>
  <c r="K810" i="2"/>
  <c r="I810" i="2"/>
  <c r="H810" i="2"/>
  <c r="G810" i="2"/>
  <c r="R810" i="2" s="1"/>
  <c r="K809" i="2"/>
  <c r="I809" i="2"/>
  <c r="H809" i="2"/>
  <c r="G809" i="2"/>
  <c r="R808" i="2" s="1"/>
  <c r="K808" i="2"/>
  <c r="I808" i="2"/>
  <c r="H808" i="2"/>
  <c r="G808" i="2"/>
  <c r="K807" i="2"/>
  <c r="I807" i="2"/>
  <c r="H807" i="2"/>
  <c r="G807" i="2"/>
  <c r="R806" i="2" s="1"/>
  <c r="K806" i="2"/>
  <c r="I806" i="2"/>
  <c r="H806" i="2"/>
  <c r="G806" i="2"/>
  <c r="K805" i="2"/>
  <c r="I805" i="2"/>
  <c r="H805" i="2"/>
  <c r="G805" i="2"/>
  <c r="R805" i="2" s="1"/>
  <c r="R804" i="2"/>
  <c r="K804" i="2"/>
  <c r="I804" i="2"/>
  <c r="H804" i="2"/>
  <c r="G804" i="2"/>
  <c r="R803" i="2"/>
  <c r="K803" i="2"/>
  <c r="I803" i="2"/>
  <c r="H803" i="2"/>
  <c r="G803" i="2"/>
  <c r="K802" i="2"/>
  <c r="I802" i="2"/>
  <c r="H802" i="2"/>
  <c r="G802" i="2"/>
  <c r="K801" i="2"/>
  <c r="I801" i="2"/>
  <c r="H801" i="2"/>
  <c r="K800" i="2"/>
  <c r="I800" i="2"/>
  <c r="H800" i="2"/>
  <c r="G800" i="2"/>
  <c r="R799" i="2" s="1"/>
  <c r="K799" i="2"/>
  <c r="I799" i="2"/>
  <c r="H799" i="2"/>
  <c r="G799" i="2"/>
  <c r="K798" i="2"/>
  <c r="I798" i="2"/>
  <c r="H798" i="2"/>
  <c r="G798" i="2"/>
  <c r="R798" i="2" s="1"/>
  <c r="R797" i="2"/>
  <c r="K797" i="2"/>
  <c r="I797" i="2"/>
  <c r="H797" i="2"/>
  <c r="G797" i="2"/>
  <c r="R796" i="2"/>
  <c r="K796" i="2"/>
  <c r="I796" i="2"/>
  <c r="H796" i="2"/>
  <c r="G796" i="2"/>
  <c r="R795" i="2"/>
  <c r="K795" i="2"/>
  <c r="I795" i="2"/>
  <c r="H795" i="2"/>
  <c r="G795" i="2"/>
  <c r="K794" i="2"/>
  <c r="I794" i="2"/>
  <c r="H794" i="2"/>
  <c r="G794" i="2"/>
  <c r="K793" i="2"/>
  <c r="I793" i="2"/>
  <c r="H793" i="2"/>
  <c r="G793" i="2"/>
  <c r="K792" i="2"/>
  <c r="I792" i="2"/>
  <c r="H792" i="2"/>
  <c r="G792" i="2"/>
  <c r="R791" i="2" s="1"/>
  <c r="K791" i="2"/>
  <c r="I791" i="2"/>
  <c r="H791" i="2"/>
  <c r="G791" i="2"/>
  <c r="K790" i="2"/>
  <c r="I790" i="2"/>
  <c r="H790" i="2"/>
  <c r="G790" i="2"/>
  <c r="R790" i="2" s="1"/>
  <c r="R789" i="2"/>
  <c r="K789" i="2"/>
  <c r="I789" i="2"/>
  <c r="H789" i="2"/>
  <c r="R788" i="2"/>
  <c r="K788" i="2"/>
  <c r="I788" i="2"/>
  <c r="H788" i="2"/>
  <c r="G788" i="2"/>
  <c r="K787" i="2"/>
  <c r="I787" i="2"/>
  <c r="H787" i="2"/>
  <c r="G787" i="2"/>
  <c r="K786" i="2"/>
  <c r="I786" i="2"/>
  <c r="H786" i="2"/>
  <c r="G786" i="2"/>
  <c r="K785" i="2"/>
  <c r="I785" i="2"/>
  <c r="H785" i="2"/>
  <c r="G785" i="2"/>
  <c r="R784" i="2" s="1"/>
  <c r="K784" i="2"/>
  <c r="I784" i="2"/>
  <c r="H784" i="2"/>
  <c r="G784" i="2"/>
  <c r="K783" i="2"/>
  <c r="I783" i="2"/>
  <c r="H783" i="2"/>
  <c r="G783" i="2"/>
  <c r="R783" i="2" s="1"/>
  <c r="R782" i="2"/>
  <c r="K782" i="2"/>
  <c r="I782" i="2"/>
  <c r="H782" i="2"/>
  <c r="G782" i="2"/>
  <c r="R781" i="2"/>
  <c r="K781" i="2"/>
  <c r="I781" i="2"/>
  <c r="H781" i="2"/>
  <c r="G781" i="2"/>
  <c r="R780" i="2"/>
  <c r="K780" i="2"/>
  <c r="I780" i="2"/>
  <c r="H780" i="2"/>
  <c r="G780" i="2"/>
  <c r="K779" i="2"/>
  <c r="I779" i="2"/>
  <c r="H779" i="2"/>
  <c r="G779" i="2"/>
  <c r="K778" i="2"/>
  <c r="I778" i="2"/>
  <c r="H778" i="2"/>
  <c r="G778" i="2"/>
  <c r="R777" i="2"/>
  <c r="K777" i="2"/>
  <c r="I777" i="2"/>
  <c r="H777" i="2"/>
  <c r="K776" i="2"/>
  <c r="I776" i="2"/>
  <c r="H776" i="2"/>
  <c r="G776" i="2"/>
  <c r="R776" i="2" s="1"/>
  <c r="R775" i="2"/>
  <c r="K775" i="2"/>
  <c r="I775" i="2"/>
  <c r="H775" i="2"/>
  <c r="G775" i="2"/>
  <c r="R774" i="2"/>
  <c r="K774" i="2"/>
  <c r="I774" i="2"/>
  <c r="H774" i="2"/>
  <c r="G774" i="2"/>
  <c r="R773" i="2"/>
  <c r="K773" i="2"/>
  <c r="I773" i="2"/>
  <c r="H773" i="2"/>
  <c r="G773" i="2"/>
  <c r="K772" i="2"/>
  <c r="I772" i="2"/>
  <c r="H772" i="2"/>
  <c r="G772" i="2"/>
  <c r="R772" i="2" s="1"/>
  <c r="R771" i="2"/>
  <c r="K771" i="2"/>
  <c r="I771" i="2"/>
  <c r="H771" i="2"/>
  <c r="G771" i="2"/>
  <c r="K770" i="2"/>
  <c r="I770" i="2"/>
  <c r="H770" i="2"/>
  <c r="G770" i="2"/>
  <c r="K769" i="2"/>
  <c r="I769" i="2"/>
  <c r="H769" i="2"/>
  <c r="G769" i="2"/>
  <c r="K768" i="2"/>
  <c r="I768" i="2"/>
  <c r="H768" i="2"/>
  <c r="G768" i="2"/>
  <c r="R768" i="2" s="1"/>
  <c r="R767" i="2"/>
  <c r="K767" i="2"/>
  <c r="I767" i="2"/>
  <c r="H767" i="2"/>
  <c r="G767" i="2"/>
  <c r="K766" i="2"/>
  <c r="I766" i="2"/>
  <c r="H766" i="2"/>
  <c r="G766" i="2"/>
  <c r="K765" i="2"/>
  <c r="I765" i="2"/>
  <c r="H765" i="2"/>
  <c r="R764" i="2"/>
  <c r="K764" i="2"/>
  <c r="I764" i="2"/>
  <c r="H764" i="2"/>
  <c r="G764" i="2"/>
  <c r="K763" i="2"/>
  <c r="I763" i="2"/>
  <c r="H763" i="2"/>
  <c r="G763" i="2"/>
  <c r="K762" i="2"/>
  <c r="I762" i="2"/>
  <c r="H762" i="2"/>
  <c r="G762" i="2"/>
  <c r="K761" i="2"/>
  <c r="I761" i="2"/>
  <c r="H761" i="2"/>
  <c r="G761" i="2"/>
  <c r="R761" i="2" s="1"/>
  <c r="R760" i="2"/>
  <c r="K760" i="2"/>
  <c r="I760" i="2"/>
  <c r="H760" i="2"/>
  <c r="G760" i="2"/>
  <c r="R759" i="2"/>
  <c r="K759" i="2"/>
  <c r="I759" i="2"/>
  <c r="H759" i="2"/>
  <c r="G759" i="2"/>
  <c r="R758" i="2"/>
  <c r="K758" i="2"/>
  <c r="I758" i="2"/>
  <c r="H758" i="2"/>
  <c r="G758" i="2"/>
  <c r="K757" i="2"/>
  <c r="I757" i="2"/>
  <c r="H757" i="2"/>
  <c r="G757" i="2"/>
  <c r="K756" i="2"/>
  <c r="I756" i="2"/>
  <c r="H756" i="2"/>
  <c r="G756" i="2"/>
  <c r="K755" i="2"/>
  <c r="I755" i="2"/>
  <c r="H755" i="2"/>
  <c r="G755" i="2"/>
  <c r="R755" i="2" s="1"/>
  <c r="K754" i="2"/>
  <c r="I754" i="2"/>
  <c r="H754" i="2"/>
  <c r="G754" i="2"/>
  <c r="R753" i="2" s="1"/>
  <c r="K753" i="2"/>
  <c r="I753" i="2"/>
  <c r="H753" i="2"/>
  <c r="K752" i="2"/>
  <c r="I752" i="2"/>
  <c r="H752" i="2"/>
  <c r="G752" i="2"/>
  <c r="R752" i="2" s="1"/>
  <c r="K751" i="2"/>
  <c r="I751" i="2"/>
  <c r="H751" i="2"/>
  <c r="G751" i="2"/>
  <c r="R751" i="2" s="1"/>
  <c r="K750" i="2"/>
  <c r="I750" i="2"/>
  <c r="H750" i="2"/>
  <c r="G750" i="2"/>
  <c r="R749" i="2"/>
  <c r="K749" i="2"/>
  <c r="I749" i="2"/>
  <c r="H749" i="2"/>
  <c r="G749" i="2"/>
  <c r="K748" i="2"/>
  <c r="I748" i="2"/>
  <c r="H748" i="2"/>
  <c r="G748" i="2"/>
  <c r="R748" i="2" s="1"/>
  <c r="K747" i="2"/>
  <c r="I747" i="2"/>
  <c r="H747" i="2"/>
  <c r="G747" i="2"/>
  <c r="R747" i="2" s="1"/>
  <c r="K746" i="2"/>
  <c r="I746" i="2"/>
  <c r="H746" i="2"/>
  <c r="G746" i="2"/>
  <c r="R746" i="2" s="1"/>
  <c r="K745" i="2"/>
  <c r="I745" i="2"/>
  <c r="H745" i="2"/>
  <c r="G745" i="2"/>
  <c r="K744" i="2"/>
  <c r="I744" i="2"/>
  <c r="H744" i="2"/>
  <c r="G744" i="2"/>
  <c r="R744" i="2" s="1"/>
  <c r="R743" i="2"/>
  <c r="K743" i="2"/>
  <c r="I743" i="2"/>
  <c r="H743" i="2"/>
  <c r="G743" i="2"/>
  <c r="K742" i="2"/>
  <c r="I742" i="2"/>
  <c r="H742" i="2"/>
  <c r="G742" i="2"/>
  <c r="R741" i="2"/>
  <c r="K741" i="2"/>
  <c r="I741" i="2"/>
  <c r="H741" i="2"/>
  <c r="R740" i="2"/>
  <c r="K740" i="2"/>
  <c r="I740" i="2"/>
  <c r="H740" i="2"/>
  <c r="G740" i="2"/>
  <c r="K739" i="2"/>
  <c r="I739" i="2"/>
  <c r="H739" i="2"/>
  <c r="G739" i="2"/>
  <c r="R739" i="2" s="1"/>
  <c r="K738" i="2"/>
  <c r="I738" i="2"/>
  <c r="H738" i="2"/>
  <c r="G738" i="2"/>
  <c r="R738" i="2" s="1"/>
  <c r="R737" i="2"/>
  <c r="K737" i="2"/>
  <c r="I737" i="2"/>
  <c r="H737" i="2"/>
  <c r="G737" i="2"/>
  <c r="R736" i="2" s="1"/>
  <c r="K736" i="2"/>
  <c r="I736" i="2"/>
  <c r="H736" i="2"/>
  <c r="G736" i="2"/>
  <c r="K735" i="2"/>
  <c r="I735" i="2"/>
  <c r="H735" i="2"/>
  <c r="G735" i="2"/>
  <c r="R735" i="2" s="1"/>
  <c r="R734" i="2"/>
  <c r="K734" i="2"/>
  <c r="I734" i="2"/>
  <c r="H734" i="2"/>
  <c r="G734" i="2"/>
  <c r="K733" i="2"/>
  <c r="I733" i="2"/>
  <c r="H733" i="2"/>
  <c r="G733" i="2"/>
  <c r="R733" i="2" s="1"/>
  <c r="K732" i="2"/>
  <c r="I732" i="2"/>
  <c r="H732" i="2"/>
  <c r="G732" i="2"/>
  <c r="K731" i="2"/>
  <c r="I731" i="2"/>
  <c r="H731" i="2"/>
  <c r="G731" i="2"/>
  <c r="R731" i="2" s="1"/>
  <c r="R730" i="2"/>
  <c r="K730" i="2"/>
  <c r="I730" i="2"/>
  <c r="H730" i="2"/>
  <c r="G730" i="2"/>
  <c r="R729" i="2" s="1"/>
  <c r="K729" i="2"/>
  <c r="I729" i="2"/>
  <c r="H729" i="2"/>
  <c r="K728" i="2"/>
  <c r="I728" i="2"/>
  <c r="H728" i="2"/>
  <c r="G728" i="2"/>
  <c r="R728" i="2" s="1"/>
  <c r="R727" i="2"/>
  <c r="K727" i="2"/>
  <c r="I727" i="2"/>
  <c r="H727" i="2"/>
  <c r="G727" i="2"/>
  <c r="K726" i="2"/>
  <c r="I726" i="2"/>
  <c r="H726" i="2"/>
  <c r="G726" i="2"/>
  <c r="R726" i="2" s="1"/>
  <c r="K725" i="2"/>
  <c r="I725" i="2"/>
  <c r="H725" i="2"/>
  <c r="G725" i="2"/>
  <c r="R725" i="2" s="1"/>
  <c r="K724" i="2"/>
  <c r="I724" i="2"/>
  <c r="H724" i="2"/>
  <c r="G724" i="2"/>
  <c r="K723" i="2"/>
  <c r="I723" i="2"/>
  <c r="H723" i="2"/>
  <c r="G723" i="2"/>
  <c r="K722" i="2"/>
  <c r="I722" i="2"/>
  <c r="H722" i="2"/>
  <c r="G722" i="2"/>
  <c r="R722" i="2" s="1"/>
  <c r="R721" i="2"/>
  <c r="K721" i="2"/>
  <c r="I721" i="2"/>
  <c r="H721" i="2"/>
  <c r="G721" i="2"/>
  <c r="K720" i="2"/>
  <c r="I720" i="2"/>
  <c r="H720" i="2"/>
  <c r="G720" i="2"/>
  <c r="K719" i="2"/>
  <c r="I719" i="2"/>
  <c r="H719" i="2"/>
  <c r="G719" i="2"/>
  <c r="K718" i="2"/>
  <c r="I718" i="2"/>
  <c r="H718" i="2"/>
  <c r="G718" i="2"/>
  <c r="R718" i="2" s="1"/>
  <c r="R717" i="2"/>
  <c r="K717" i="2"/>
  <c r="I717" i="2"/>
  <c r="H717" i="2"/>
  <c r="K716" i="2"/>
  <c r="I716" i="2"/>
  <c r="H716" i="2"/>
  <c r="G716" i="2"/>
  <c r="R716" i="2" s="1"/>
  <c r="K715" i="2"/>
  <c r="I715" i="2"/>
  <c r="H715" i="2"/>
  <c r="G715" i="2"/>
  <c r="R715" i="2" s="1"/>
  <c r="R714" i="2"/>
  <c r="K714" i="2"/>
  <c r="I714" i="2"/>
  <c r="H714" i="2"/>
  <c r="G714" i="2"/>
  <c r="K713" i="2"/>
  <c r="I713" i="2"/>
  <c r="H713" i="2"/>
  <c r="G713" i="2"/>
  <c r="R712" i="2"/>
  <c r="K712" i="2"/>
  <c r="I712" i="2"/>
  <c r="H712" i="2"/>
  <c r="G712" i="2"/>
  <c r="K711" i="2"/>
  <c r="I711" i="2"/>
  <c r="H711" i="2"/>
  <c r="G711" i="2"/>
  <c r="R711" i="2" s="1"/>
  <c r="K710" i="2"/>
  <c r="I710" i="2"/>
  <c r="H710" i="2"/>
  <c r="G710" i="2"/>
  <c r="R710" i="2" s="1"/>
  <c r="K709" i="2"/>
  <c r="I709" i="2"/>
  <c r="H709" i="2"/>
  <c r="G709" i="2"/>
  <c r="R709" i="2" s="1"/>
  <c r="K708" i="2"/>
  <c r="I708" i="2"/>
  <c r="H708" i="2"/>
  <c r="G708" i="2"/>
  <c r="R708" i="2" s="1"/>
  <c r="R707" i="2"/>
  <c r="K707" i="2"/>
  <c r="I707" i="2"/>
  <c r="H707" i="2"/>
  <c r="G707" i="2"/>
  <c r="K706" i="2"/>
  <c r="I706" i="2"/>
  <c r="H706" i="2"/>
  <c r="G706" i="2"/>
  <c r="R705" i="2" s="1"/>
  <c r="K705" i="2"/>
  <c r="I705" i="2"/>
  <c r="H705" i="2"/>
  <c r="K704" i="2"/>
  <c r="I704" i="2"/>
  <c r="H704" i="2"/>
  <c r="G704" i="2"/>
  <c r="R704" i="2" s="1"/>
  <c r="K703" i="2"/>
  <c r="I703" i="2"/>
  <c r="H703" i="2"/>
  <c r="G703" i="2"/>
  <c r="K702" i="2"/>
  <c r="I702" i="2"/>
  <c r="H702" i="2"/>
  <c r="G702" i="2"/>
  <c r="R702" i="2" s="1"/>
  <c r="R701" i="2"/>
  <c r="K701" i="2"/>
  <c r="I701" i="2"/>
  <c r="H701" i="2"/>
  <c r="G701" i="2"/>
  <c r="K700" i="2"/>
  <c r="I700" i="2"/>
  <c r="H700" i="2"/>
  <c r="G700" i="2"/>
  <c r="R700" i="2" s="1"/>
  <c r="K699" i="2"/>
  <c r="I699" i="2"/>
  <c r="H699" i="2"/>
  <c r="G699" i="2"/>
  <c r="R699" i="2" s="1"/>
  <c r="K698" i="2"/>
  <c r="I698" i="2"/>
  <c r="H698" i="2"/>
  <c r="G698" i="2"/>
  <c r="R697" i="2"/>
  <c r="K697" i="2"/>
  <c r="I697" i="2"/>
  <c r="H697" i="2"/>
  <c r="G697" i="2"/>
  <c r="K696" i="2"/>
  <c r="I696" i="2"/>
  <c r="H696" i="2"/>
  <c r="G696" i="2"/>
  <c r="R696" i="2" s="1"/>
  <c r="K695" i="2"/>
  <c r="I695" i="2"/>
  <c r="H695" i="2"/>
  <c r="G695" i="2"/>
  <c r="R695" i="2" s="1"/>
  <c r="K694" i="2"/>
  <c r="I694" i="2"/>
  <c r="H694" i="2"/>
  <c r="G694" i="2"/>
  <c r="K693" i="2"/>
  <c r="I693" i="2"/>
  <c r="H693" i="2"/>
  <c r="K692" i="2"/>
  <c r="I692" i="2"/>
  <c r="H692" i="2"/>
  <c r="G692" i="2"/>
  <c r="R692" i="2" s="1"/>
  <c r="K691" i="2"/>
  <c r="I691" i="2"/>
  <c r="H691" i="2"/>
  <c r="G691" i="2"/>
  <c r="K690" i="2"/>
  <c r="I690" i="2"/>
  <c r="H690" i="2"/>
  <c r="G690" i="2"/>
  <c r="K689" i="2"/>
  <c r="I689" i="2"/>
  <c r="H689" i="2"/>
  <c r="G689" i="2"/>
  <c r="R689" i="2" s="1"/>
  <c r="K688" i="2"/>
  <c r="I688" i="2"/>
  <c r="H688" i="2"/>
  <c r="G688" i="2"/>
  <c r="R688" i="2" s="1"/>
  <c r="K687" i="2"/>
  <c r="I687" i="2"/>
  <c r="H687" i="2"/>
  <c r="G687" i="2"/>
  <c r="R687" i="2" s="1"/>
  <c r="R686" i="2"/>
  <c r="K686" i="2"/>
  <c r="I686" i="2"/>
  <c r="H686" i="2"/>
  <c r="G686" i="2"/>
  <c r="K685" i="2"/>
  <c r="I685" i="2"/>
  <c r="H685" i="2"/>
  <c r="G685" i="2"/>
  <c r="R685" i="2" s="1"/>
  <c r="K684" i="2"/>
  <c r="I684" i="2"/>
  <c r="H684" i="2"/>
  <c r="G684" i="2"/>
  <c r="R684" i="2" s="1"/>
  <c r="K683" i="2"/>
  <c r="I683" i="2"/>
  <c r="H683" i="2"/>
  <c r="G683" i="2"/>
  <c r="K682" i="2"/>
  <c r="I682" i="2"/>
  <c r="H682" i="2"/>
  <c r="G682" i="2"/>
  <c r="R681" i="2"/>
  <c r="K681" i="2"/>
  <c r="I681" i="2"/>
  <c r="H681" i="2"/>
  <c r="K680" i="2"/>
  <c r="I680" i="2"/>
  <c r="H680" i="2"/>
  <c r="G680" i="2"/>
  <c r="R680" i="2" s="1"/>
  <c r="K679" i="2"/>
  <c r="I679" i="2"/>
  <c r="H679" i="2"/>
  <c r="G679" i="2"/>
  <c r="R679" i="2" s="1"/>
  <c r="R678" i="2"/>
  <c r="K678" i="2"/>
  <c r="I678" i="2"/>
  <c r="H678" i="2"/>
  <c r="G678" i="2"/>
  <c r="R677" i="2" s="1"/>
  <c r="K677" i="2"/>
  <c r="I677" i="2"/>
  <c r="H677" i="2"/>
  <c r="G677" i="2"/>
  <c r="K676" i="2"/>
  <c r="I676" i="2"/>
  <c r="H676" i="2"/>
  <c r="G676" i="2"/>
  <c r="R676" i="2" s="1"/>
  <c r="R675" i="2"/>
  <c r="K675" i="2"/>
  <c r="I675" i="2"/>
  <c r="H675" i="2"/>
  <c r="G675" i="2"/>
  <c r="R674" i="2"/>
  <c r="K674" i="2"/>
  <c r="I674" i="2"/>
  <c r="H674" i="2"/>
  <c r="G674" i="2"/>
  <c r="K673" i="2"/>
  <c r="I673" i="2"/>
  <c r="H673" i="2"/>
  <c r="G673" i="2"/>
  <c r="R673" i="2" s="1"/>
  <c r="K672" i="2"/>
  <c r="I672" i="2"/>
  <c r="H672" i="2"/>
  <c r="G672" i="2"/>
  <c r="R672" i="2" s="1"/>
  <c r="R671" i="2"/>
  <c r="K671" i="2"/>
  <c r="I671" i="2"/>
  <c r="H671" i="2"/>
  <c r="G671" i="2"/>
  <c r="K670" i="2"/>
  <c r="I670" i="2"/>
  <c r="H670" i="2"/>
  <c r="G670" i="2"/>
  <c r="R669" i="2" s="1"/>
  <c r="K669" i="2"/>
  <c r="I669" i="2"/>
  <c r="H669" i="2"/>
  <c r="R668" i="2"/>
  <c r="K668" i="2"/>
  <c r="I668" i="2"/>
  <c r="H668" i="2"/>
  <c r="G668" i="2"/>
  <c r="K667" i="2"/>
  <c r="I667" i="2"/>
  <c r="H667" i="2"/>
  <c r="G667" i="2"/>
  <c r="R667" i="2" s="1"/>
  <c r="K666" i="2"/>
  <c r="M742" i="2" s="1"/>
  <c r="Q742" i="2" s="1"/>
  <c r="I666" i="2"/>
  <c r="H666" i="2"/>
  <c r="G666" i="2"/>
  <c r="R666" i="2" s="1"/>
  <c r="R665" i="2"/>
  <c r="K665" i="2"/>
  <c r="I665" i="2"/>
  <c r="H665" i="2"/>
  <c r="G665" i="2"/>
  <c r="R664" i="2" s="1"/>
  <c r="K664" i="2"/>
  <c r="I664" i="2"/>
  <c r="H664" i="2"/>
  <c r="G664" i="2"/>
  <c r="K663" i="2"/>
  <c r="I663" i="2"/>
  <c r="H663" i="2"/>
  <c r="G663" i="2"/>
  <c r="R663" i="2" s="1"/>
  <c r="R662" i="2"/>
  <c r="K662" i="2"/>
  <c r="I662" i="2"/>
  <c r="H662" i="2"/>
  <c r="G662" i="2"/>
  <c r="K661" i="2"/>
  <c r="I661" i="2"/>
  <c r="H661" i="2"/>
  <c r="G661" i="2"/>
  <c r="K660" i="2"/>
  <c r="I660" i="2"/>
  <c r="H660" i="2"/>
  <c r="G660" i="2"/>
  <c r="K659" i="2"/>
  <c r="I659" i="2"/>
  <c r="H659" i="2"/>
  <c r="G659" i="2"/>
  <c r="R659" i="2" s="1"/>
  <c r="R658" i="2"/>
  <c r="K658" i="2"/>
  <c r="I658" i="2"/>
  <c r="H658" i="2"/>
  <c r="G658" i="2"/>
  <c r="R657" i="2" s="1"/>
  <c r="K657" i="2"/>
  <c r="I657" i="2"/>
  <c r="H657" i="2"/>
  <c r="K656" i="2"/>
  <c r="I656" i="2"/>
  <c r="H656" i="2"/>
  <c r="G656" i="2"/>
  <c r="R656" i="2" s="1"/>
  <c r="K655" i="2"/>
  <c r="I655" i="2"/>
  <c r="H655" i="2"/>
  <c r="G655" i="2"/>
  <c r="R655" i="2" s="1"/>
  <c r="K654" i="2"/>
  <c r="I654" i="2"/>
  <c r="H654" i="2"/>
  <c r="G654" i="2"/>
  <c r="K653" i="2"/>
  <c r="I653" i="2"/>
  <c r="H653" i="2"/>
  <c r="G653" i="2"/>
  <c r="K652" i="2"/>
  <c r="I652" i="2"/>
  <c r="H652" i="2"/>
  <c r="G652" i="2"/>
  <c r="R652" i="2" s="1"/>
  <c r="K651" i="2"/>
  <c r="I651" i="2"/>
  <c r="H651" i="2"/>
  <c r="G651" i="2"/>
  <c r="K650" i="2"/>
  <c r="I650" i="2"/>
  <c r="H650" i="2"/>
  <c r="G650" i="2"/>
  <c r="K649" i="2"/>
  <c r="I649" i="2"/>
  <c r="H649" i="2"/>
  <c r="G649" i="2"/>
  <c r="R649" i="2" s="1"/>
  <c r="K648" i="2"/>
  <c r="I648" i="2"/>
  <c r="H648" i="2"/>
  <c r="G648" i="2"/>
  <c r="R648" i="2" s="1"/>
  <c r="R647" i="2"/>
  <c r="K647" i="2"/>
  <c r="I647" i="2"/>
  <c r="H647" i="2"/>
  <c r="G647" i="2"/>
  <c r="K646" i="2"/>
  <c r="I646" i="2"/>
  <c r="H646" i="2"/>
  <c r="G646" i="2"/>
  <c r="R646" i="2" s="1"/>
  <c r="R645" i="2"/>
  <c r="K645" i="2"/>
  <c r="I645" i="2"/>
  <c r="H645" i="2"/>
  <c r="K644" i="2"/>
  <c r="I644" i="2"/>
  <c r="H644" i="2"/>
  <c r="G644" i="2"/>
  <c r="K643" i="2"/>
  <c r="I643" i="2"/>
  <c r="H643" i="2"/>
  <c r="G643" i="2"/>
  <c r="K642" i="2"/>
  <c r="I642" i="2"/>
  <c r="H642" i="2"/>
  <c r="G642" i="2"/>
  <c r="R642" i="2" s="1"/>
  <c r="K641" i="2"/>
  <c r="I641" i="2"/>
  <c r="H641" i="2"/>
  <c r="G641" i="2"/>
  <c r="R641" i="2" s="1"/>
  <c r="R640" i="2"/>
  <c r="K640" i="2"/>
  <c r="I640" i="2"/>
  <c r="H640" i="2"/>
  <c r="G640" i="2"/>
  <c r="K639" i="2"/>
  <c r="I639" i="2"/>
  <c r="H639" i="2"/>
  <c r="G639" i="2"/>
  <c r="R639" i="2" s="1"/>
  <c r="R638" i="2"/>
  <c r="K638" i="2"/>
  <c r="I638" i="2"/>
  <c r="H638" i="2"/>
  <c r="G638" i="2"/>
  <c r="R637" i="2"/>
  <c r="K637" i="2"/>
  <c r="I637" i="2"/>
  <c r="H637" i="2"/>
  <c r="G637" i="2"/>
  <c r="K636" i="2"/>
  <c r="I636" i="2"/>
  <c r="H636" i="2"/>
  <c r="G636" i="2"/>
  <c r="K635" i="2"/>
  <c r="I635" i="2"/>
  <c r="H635" i="2"/>
  <c r="G635" i="2"/>
  <c r="K634" i="2"/>
  <c r="I634" i="2"/>
  <c r="H634" i="2"/>
  <c r="G634" i="2"/>
  <c r="R633" i="2" s="1"/>
  <c r="K633" i="2"/>
  <c r="I633" i="2"/>
  <c r="H633" i="2"/>
  <c r="K632" i="2"/>
  <c r="I632" i="2"/>
  <c r="H632" i="2"/>
  <c r="G632" i="2"/>
  <c r="R632" i="2" s="1"/>
  <c r="R631" i="2"/>
  <c r="K631" i="2"/>
  <c r="I631" i="2"/>
  <c r="H631" i="2"/>
  <c r="G631" i="2"/>
  <c r="K630" i="2"/>
  <c r="I630" i="2"/>
  <c r="H630" i="2"/>
  <c r="G630" i="2"/>
  <c r="R630" i="2" s="1"/>
  <c r="K629" i="2"/>
  <c r="I629" i="2"/>
  <c r="H629" i="2"/>
  <c r="G629" i="2"/>
  <c r="K628" i="2"/>
  <c r="I628" i="2"/>
  <c r="H628" i="2"/>
  <c r="G628" i="2"/>
  <c r="K627" i="2"/>
  <c r="I627" i="2"/>
  <c r="H627" i="2"/>
  <c r="G627" i="2"/>
  <c r="R627" i="2" s="1"/>
  <c r="K626" i="2"/>
  <c r="I626" i="2"/>
  <c r="H626" i="2"/>
  <c r="G626" i="2"/>
  <c r="R626" i="2" s="1"/>
  <c r="R625" i="2"/>
  <c r="K625" i="2"/>
  <c r="I625" i="2"/>
  <c r="H625" i="2"/>
  <c r="G625" i="2"/>
  <c r="K624" i="2"/>
  <c r="I624" i="2"/>
  <c r="H624" i="2"/>
  <c r="G624" i="2"/>
  <c r="R624" i="2" s="1"/>
  <c r="R623" i="2"/>
  <c r="K623" i="2"/>
  <c r="I623" i="2"/>
  <c r="H623" i="2"/>
  <c r="G623" i="2"/>
  <c r="K622" i="2"/>
  <c r="I622" i="2"/>
  <c r="H622" i="2"/>
  <c r="G622" i="2"/>
  <c r="K621" i="2"/>
  <c r="I621" i="2"/>
  <c r="H621" i="2"/>
  <c r="X620" i="2"/>
  <c r="W620" i="2"/>
  <c r="K620" i="2"/>
  <c r="I620" i="2"/>
  <c r="H620" i="2"/>
  <c r="G620" i="2"/>
  <c r="R620" i="2" s="1"/>
  <c r="X619" i="2"/>
  <c r="W619" i="2"/>
  <c r="R619" i="2"/>
  <c r="K619" i="2"/>
  <c r="I619" i="2"/>
  <c r="H619" i="2"/>
  <c r="G619" i="2"/>
  <c r="X618" i="2"/>
  <c r="W618" i="2"/>
  <c r="R618" i="2"/>
  <c r="K618" i="2"/>
  <c r="I618" i="2"/>
  <c r="H618" i="2"/>
  <c r="G618" i="2"/>
  <c r="X617" i="2"/>
  <c r="W617" i="2"/>
  <c r="K617" i="2"/>
  <c r="I617" i="2"/>
  <c r="H617" i="2"/>
  <c r="G617" i="2"/>
  <c r="R617" i="2" s="1"/>
  <c r="X616" i="2"/>
  <c r="W616" i="2"/>
  <c r="R616" i="2"/>
  <c r="K616" i="2"/>
  <c r="I616" i="2"/>
  <c r="H616" i="2"/>
  <c r="G616" i="2"/>
  <c r="X615" i="2"/>
  <c r="W615" i="2"/>
  <c r="K615" i="2"/>
  <c r="I615" i="2"/>
  <c r="H615" i="2"/>
  <c r="G615" i="2"/>
  <c r="R615" i="2" s="1"/>
  <c r="X614" i="2"/>
  <c r="W614" i="2"/>
  <c r="K614" i="2"/>
  <c r="I614" i="2"/>
  <c r="H614" i="2"/>
  <c r="G614" i="2"/>
  <c r="R614" i="2" s="1"/>
  <c r="X613" i="2"/>
  <c r="W613" i="2"/>
  <c r="R613" i="2"/>
  <c r="K613" i="2"/>
  <c r="I613" i="2"/>
  <c r="H613" i="2"/>
  <c r="G613" i="2"/>
  <c r="X612" i="2"/>
  <c r="W612" i="2"/>
  <c r="K612" i="2"/>
  <c r="I612" i="2"/>
  <c r="H612" i="2"/>
  <c r="G612" i="2"/>
  <c r="R612" i="2" s="1"/>
  <c r="X611" i="2"/>
  <c r="W611" i="2"/>
  <c r="K611" i="2"/>
  <c r="I611" i="2"/>
  <c r="H611" i="2"/>
  <c r="G611" i="2"/>
  <c r="X610" i="2"/>
  <c r="W610" i="2"/>
  <c r="R610" i="2"/>
  <c r="K610" i="2"/>
  <c r="I610" i="2"/>
  <c r="H610" i="2"/>
  <c r="G610" i="2"/>
  <c r="X609" i="2"/>
  <c r="W609" i="2"/>
  <c r="R609" i="2"/>
  <c r="K609" i="2"/>
  <c r="I609" i="2"/>
  <c r="H609" i="2"/>
  <c r="X608" i="2"/>
  <c r="W608" i="2"/>
  <c r="K608" i="2"/>
  <c r="I608" i="2"/>
  <c r="H608" i="2"/>
  <c r="G608" i="2"/>
  <c r="R608" i="2" s="1"/>
  <c r="X607" i="2"/>
  <c r="W607" i="2"/>
  <c r="R607" i="2"/>
  <c r="K607" i="2"/>
  <c r="I607" i="2"/>
  <c r="H607" i="2"/>
  <c r="G607" i="2"/>
  <c r="X606" i="2"/>
  <c r="W606" i="2"/>
  <c r="K606" i="2"/>
  <c r="I606" i="2"/>
  <c r="H606" i="2"/>
  <c r="G606" i="2"/>
  <c r="R606" i="2" s="1"/>
  <c r="X605" i="2"/>
  <c r="W605" i="2"/>
  <c r="K605" i="2"/>
  <c r="I605" i="2"/>
  <c r="H605" i="2"/>
  <c r="G605" i="2"/>
  <c r="R605" i="2" s="1"/>
  <c r="X604" i="2"/>
  <c r="W604" i="2"/>
  <c r="R604" i="2"/>
  <c r="K604" i="2"/>
  <c r="I604" i="2"/>
  <c r="H604" i="2"/>
  <c r="G604" i="2"/>
  <c r="X603" i="2"/>
  <c r="W603" i="2"/>
  <c r="K603" i="2"/>
  <c r="I603" i="2"/>
  <c r="H603" i="2"/>
  <c r="G603" i="2"/>
  <c r="R603" i="2" s="1"/>
  <c r="X602" i="2"/>
  <c r="W602" i="2"/>
  <c r="K602" i="2"/>
  <c r="I602" i="2"/>
  <c r="H602" i="2"/>
  <c r="G602" i="2"/>
  <c r="X601" i="2"/>
  <c r="W601" i="2"/>
  <c r="K601" i="2"/>
  <c r="I601" i="2"/>
  <c r="H601" i="2"/>
  <c r="G601" i="2"/>
  <c r="X600" i="2"/>
  <c r="W600" i="2"/>
  <c r="K600" i="2"/>
  <c r="I600" i="2"/>
  <c r="H600" i="2"/>
  <c r="G600" i="2"/>
  <c r="R600" i="2" s="1"/>
  <c r="X599" i="2"/>
  <c r="W599" i="2"/>
  <c r="R599" i="2"/>
  <c r="K599" i="2"/>
  <c r="I599" i="2"/>
  <c r="H599" i="2"/>
  <c r="G599" i="2"/>
  <c r="X598" i="2"/>
  <c r="W598" i="2"/>
  <c r="K598" i="2"/>
  <c r="I598" i="2"/>
  <c r="H598" i="2"/>
  <c r="G598" i="2"/>
  <c r="R598" i="2" s="1"/>
  <c r="X597" i="2"/>
  <c r="W597" i="2"/>
  <c r="R597" i="2"/>
  <c r="K597" i="2"/>
  <c r="I597" i="2"/>
  <c r="H597" i="2"/>
  <c r="X596" i="2"/>
  <c r="W596" i="2"/>
  <c r="K596" i="2"/>
  <c r="I596" i="2"/>
  <c r="H596" i="2"/>
  <c r="G596" i="2"/>
  <c r="R596" i="2" s="1"/>
  <c r="X595" i="2"/>
  <c r="W595" i="2"/>
  <c r="R595" i="2"/>
  <c r="K595" i="2"/>
  <c r="I595" i="2"/>
  <c r="H595" i="2"/>
  <c r="G595" i="2"/>
  <c r="X594" i="2"/>
  <c r="W594" i="2"/>
  <c r="K594" i="2"/>
  <c r="I594" i="2"/>
  <c r="H594" i="2"/>
  <c r="G594" i="2"/>
  <c r="R594" i="2" s="1"/>
  <c r="X593" i="2"/>
  <c r="W593" i="2"/>
  <c r="K593" i="2"/>
  <c r="I593" i="2"/>
  <c r="H593" i="2"/>
  <c r="G593" i="2"/>
  <c r="X592" i="2"/>
  <c r="W592" i="2"/>
  <c r="K592" i="2"/>
  <c r="I592" i="2"/>
  <c r="H592" i="2"/>
  <c r="G592" i="2"/>
  <c r="X591" i="2"/>
  <c r="W591" i="2"/>
  <c r="K591" i="2"/>
  <c r="I591" i="2"/>
  <c r="H591" i="2"/>
  <c r="G591" i="2"/>
  <c r="R591" i="2" s="1"/>
  <c r="X590" i="2"/>
  <c r="W590" i="2"/>
  <c r="R590" i="2"/>
  <c r="K590" i="2"/>
  <c r="I590" i="2"/>
  <c r="H590" i="2"/>
  <c r="G590" i="2"/>
  <c r="X589" i="2"/>
  <c r="W589" i="2"/>
  <c r="K589" i="2"/>
  <c r="M709" i="2" s="1"/>
  <c r="Q709" i="2" s="1"/>
  <c r="I589" i="2"/>
  <c r="H589" i="2"/>
  <c r="G589" i="2"/>
  <c r="R589" i="2" s="1"/>
  <c r="X588" i="2"/>
  <c r="W588" i="2"/>
  <c r="K588" i="2"/>
  <c r="I588" i="2"/>
  <c r="H588" i="2"/>
  <c r="G588" i="2"/>
  <c r="R588" i="2" s="1"/>
  <c r="X587" i="2"/>
  <c r="W587" i="2"/>
  <c r="R587" i="2"/>
  <c r="K587" i="2"/>
  <c r="I587" i="2"/>
  <c r="H587" i="2"/>
  <c r="G587" i="2"/>
  <c r="X586" i="2"/>
  <c r="W586" i="2"/>
  <c r="K586" i="2"/>
  <c r="I586" i="2"/>
  <c r="H586" i="2"/>
  <c r="G586" i="2"/>
  <c r="X585" i="2"/>
  <c r="W585" i="2"/>
  <c r="K585" i="2"/>
  <c r="I585" i="2"/>
  <c r="H585" i="2"/>
  <c r="X584" i="2"/>
  <c r="W584" i="2"/>
  <c r="K584" i="2"/>
  <c r="I584" i="2"/>
  <c r="H584" i="2"/>
  <c r="G584" i="2"/>
  <c r="X583" i="2"/>
  <c r="W583" i="2"/>
  <c r="K583" i="2"/>
  <c r="I583" i="2"/>
  <c r="H583" i="2"/>
  <c r="G583" i="2"/>
  <c r="X582" i="2"/>
  <c r="W582" i="2"/>
  <c r="K582" i="2"/>
  <c r="I582" i="2"/>
  <c r="H582" i="2"/>
  <c r="G582" i="2"/>
  <c r="R582" i="2" s="1"/>
  <c r="X581" i="2"/>
  <c r="W581" i="2"/>
  <c r="R581" i="2"/>
  <c r="K581" i="2"/>
  <c r="I581" i="2"/>
  <c r="H581" i="2"/>
  <c r="G581" i="2"/>
  <c r="X580" i="2"/>
  <c r="W580" i="2"/>
  <c r="K580" i="2"/>
  <c r="I580" i="2"/>
  <c r="H580" i="2"/>
  <c r="G580" i="2"/>
  <c r="R580" i="2" s="1"/>
  <c r="X579" i="2"/>
  <c r="W579" i="2"/>
  <c r="K579" i="2"/>
  <c r="I579" i="2"/>
  <c r="H579" i="2"/>
  <c r="G579" i="2"/>
  <c r="R579" i="2" s="1"/>
  <c r="X578" i="2"/>
  <c r="W578" i="2"/>
  <c r="R578" i="2"/>
  <c r="K578" i="2"/>
  <c r="I578" i="2"/>
  <c r="H578" i="2"/>
  <c r="G578" i="2"/>
  <c r="X577" i="2"/>
  <c r="W577" i="2"/>
  <c r="K577" i="2"/>
  <c r="I577" i="2"/>
  <c r="H577" i="2"/>
  <c r="G577" i="2"/>
  <c r="R577" i="2" s="1"/>
  <c r="X576" i="2"/>
  <c r="W576" i="2"/>
  <c r="K576" i="2"/>
  <c r="I576" i="2"/>
  <c r="H576" i="2"/>
  <c r="G576" i="2"/>
  <c r="X575" i="2"/>
  <c r="W575" i="2"/>
  <c r="K575" i="2"/>
  <c r="I575" i="2"/>
  <c r="H575" i="2"/>
  <c r="G575" i="2"/>
  <c r="X574" i="2"/>
  <c r="W574" i="2"/>
  <c r="K574" i="2"/>
  <c r="I574" i="2"/>
  <c r="H574" i="2"/>
  <c r="G574" i="2"/>
  <c r="R574" i="2" s="1"/>
  <c r="X573" i="2"/>
  <c r="W573" i="2"/>
  <c r="R573" i="2"/>
  <c r="K573" i="2"/>
  <c r="I573" i="2"/>
  <c r="H573" i="2"/>
  <c r="X572" i="2"/>
  <c r="W572" i="2"/>
  <c r="R572" i="2"/>
  <c r="K572" i="2"/>
  <c r="I572" i="2"/>
  <c r="H572" i="2"/>
  <c r="G572" i="2"/>
  <c r="X571" i="2"/>
  <c r="W571" i="2"/>
  <c r="K571" i="2"/>
  <c r="I571" i="2"/>
  <c r="H571" i="2"/>
  <c r="G571" i="2"/>
  <c r="R571" i="2" s="1"/>
  <c r="X570" i="2"/>
  <c r="W570" i="2"/>
  <c r="K570" i="2"/>
  <c r="I570" i="2"/>
  <c r="H570" i="2"/>
  <c r="G570" i="2"/>
  <c r="R570" i="2" s="1"/>
  <c r="X569" i="2"/>
  <c r="W569" i="2"/>
  <c r="R569" i="2"/>
  <c r="K569" i="2"/>
  <c r="I569" i="2"/>
  <c r="H569" i="2"/>
  <c r="G569" i="2"/>
  <c r="X568" i="2"/>
  <c r="W568" i="2"/>
  <c r="K568" i="2"/>
  <c r="I568" i="2"/>
  <c r="H568" i="2"/>
  <c r="G568" i="2"/>
  <c r="R568" i="2" s="1"/>
  <c r="X567" i="2"/>
  <c r="W567" i="2"/>
  <c r="K567" i="2"/>
  <c r="I567" i="2"/>
  <c r="H567" i="2"/>
  <c r="G567" i="2"/>
  <c r="R567" i="2" s="1"/>
  <c r="X566" i="2"/>
  <c r="W566" i="2"/>
  <c r="R566" i="2"/>
  <c r="K566" i="2"/>
  <c r="I566" i="2"/>
  <c r="H566" i="2"/>
  <c r="G566" i="2"/>
  <c r="X565" i="2"/>
  <c r="W565" i="2"/>
  <c r="K565" i="2"/>
  <c r="I565" i="2"/>
  <c r="H565" i="2"/>
  <c r="G565" i="2"/>
  <c r="R565" i="2" s="1"/>
  <c r="X564" i="2"/>
  <c r="W564" i="2"/>
  <c r="R564" i="2"/>
  <c r="K564" i="2"/>
  <c r="I564" i="2"/>
  <c r="H564" i="2"/>
  <c r="G564" i="2"/>
  <c r="X563" i="2"/>
  <c r="W563" i="2"/>
  <c r="K563" i="2"/>
  <c r="I563" i="2"/>
  <c r="H563" i="2"/>
  <c r="G563" i="2"/>
  <c r="R563" i="2" s="1"/>
  <c r="X562" i="2"/>
  <c r="W562" i="2"/>
  <c r="K562" i="2"/>
  <c r="I562" i="2"/>
  <c r="H562" i="2"/>
  <c r="G562" i="2"/>
  <c r="R562" i="2" s="1"/>
  <c r="X561" i="2"/>
  <c r="W561" i="2"/>
  <c r="R561" i="2"/>
  <c r="K561" i="2"/>
  <c r="I561" i="2"/>
  <c r="H561" i="2"/>
  <c r="X560" i="2"/>
  <c r="W560" i="2"/>
  <c r="R560" i="2"/>
  <c r="K560" i="2"/>
  <c r="I560" i="2"/>
  <c r="H560" i="2"/>
  <c r="G560" i="2"/>
  <c r="X559" i="2"/>
  <c r="W559" i="2"/>
  <c r="K559" i="2"/>
  <c r="I559" i="2"/>
  <c r="H559" i="2"/>
  <c r="G559" i="2"/>
  <c r="R559" i="2" s="1"/>
  <c r="X558" i="2"/>
  <c r="W558" i="2"/>
  <c r="K558" i="2"/>
  <c r="I558" i="2"/>
  <c r="H558" i="2"/>
  <c r="G558" i="2"/>
  <c r="X557" i="2"/>
  <c r="W557" i="2"/>
  <c r="R557" i="2"/>
  <c r="K557" i="2"/>
  <c r="I557" i="2"/>
  <c r="H557" i="2"/>
  <c r="G557" i="2"/>
  <c r="X556" i="2"/>
  <c r="W556" i="2"/>
  <c r="K556" i="2"/>
  <c r="I556" i="2"/>
  <c r="H556" i="2"/>
  <c r="G556" i="2"/>
  <c r="R556" i="2" s="1"/>
  <c r="X555" i="2"/>
  <c r="W555" i="2"/>
  <c r="R555" i="2"/>
  <c r="K555" i="2"/>
  <c r="I555" i="2"/>
  <c r="H555" i="2"/>
  <c r="G555" i="2"/>
  <c r="X554" i="2"/>
  <c r="W554" i="2"/>
  <c r="K554" i="2"/>
  <c r="I554" i="2"/>
  <c r="H554" i="2"/>
  <c r="G554" i="2"/>
  <c r="R554" i="2" s="1"/>
  <c r="X553" i="2"/>
  <c r="W553" i="2"/>
  <c r="K553" i="2"/>
  <c r="I553" i="2"/>
  <c r="H553" i="2"/>
  <c r="G553" i="2"/>
  <c r="R553" i="2" s="1"/>
  <c r="X552" i="2"/>
  <c r="W552" i="2"/>
  <c r="K552" i="2"/>
  <c r="I552" i="2"/>
  <c r="H552" i="2"/>
  <c r="G552" i="2"/>
  <c r="X551" i="2"/>
  <c r="W551" i="2"/>
  <c r="K551" i="2"/>
  <c r="I551" i="2"/>
  <c r="H551" i="2"/>
  <c r="G551" i="2"/>
  <c r="R551" i="2" s="1"/>
  <c r="X550" i="2"/>
  <c r="W550" i="2"/>
  <c r="K550" i="2"/>
  <c r="M670" i="2" s="1"/>
  <c r="Q670" i="2" s="1"/>
  <c r="I550" i="2"/>
  <c r="H550" i="2"/>
  <c r="G550" i="2"/>
  <c r="X549" i="2"/>
  <c r="W549" i="2"/>
  <c r="K549" i="2"/>
  <c r="I549" i="2"/>
  <c r="H549" i="2"/>
  <c r="X548" i="2"/>
  <c r="W548" i="2"/>
  <c r="R548" i="2"/>
  <c r="K548" i="2"/>
  <c r="I548" i="2"/>
  <c r="H548" i="2"/>
  <c r="G548" i="2"/>
  <c r="X547" i="2"/>
  <c r="W547" i="2"/>
  <c r="K547" i="2"/>
  <c r="I547" i="2"/>
  <c r="H547" i="2"/>
  <c r="G547" i="2"/>
  <c r="R547" i="2" s="1"/>
  <c r="X546" i="2"/>
  <c r="W546" i="2"/>
  <c r="R546" i="2"/>
  <c r="K546" i="2"/>
  <c r="I546" i="2"/>
  <c r="H546" i="2"/>
  <c r="G546" i="2"/>
  <c r="X545" i="2"/>
  <c r="W545" i="2"/>
  <c r="K545" i="2"/>
  <c r="I545" i="2"/>
  <c r="H545" i="2"/>
  <c r="G545" i="2"/>
  <c r="R545" i="2" s="1"/>
  <c r="X544" i="2"/>
  <c r="W544" i="2"/>
  <c r="K544" i="2"/>
  <c r="I544" i="2"/>
  <c r="H544" i="2"/>
  <c r="G544" i="2"/>
  <c r="R544" i="2" s="1"/>
  <c r="X543" i="2"/>
  <c r="W543" i="2"/>
  <c r="R543" i="2"/>
  <c r="K543" i="2"/>
  <c r="I543" i="2"/>
  <c r="H543" i="2"/>
  <c r="G543" i="2"/>
  <c r="X542" i="2"/>
  <c r="W542" i="2"/>
  <c r="K542" i="2"/>
  <c r="I542" i="2"/>
  <c r="H542" i="2"/>
  <c r="G542" i="2"/>
  <c r="R542" i="2" s="1"/>
  <c r="X541" i="2"/>
  <c r="W541" i="2"/>
  <c r="K541" i="2"/>
  <c r="I541" i="2"/>
  <c r="H541" i="2"/>
  <c r="G541" i="2"/>
  <c r="R541" i="2" s="1"/>
  <c r="X540" i="2"/>
  <c r="W540" i="2"/>
  <c r="K540" i="2"/>
  <c r="M657" i="2" s="1"/>
  <c r="Q657" i="2" s="1"/>
  <c r="I540" i="2"/>
  <c r="H540" i="2"/>
  <c r="G540" i="2"/>
  <c r="R540" i="2" s="1"/>
  <c r="X539" i="2"/>
  <c r="W539" i="2"/>
  <c r="R539" i="2"/>
  <c r="K539" i="2"/>
  <c r="I539" i="2"/>
  <c r="H539" i="2"/>
  <c r="G539" i="2"/>
  <c r="X538" i="2"/>
  <c r="W538" i="2"/>
  <c r="K538" i="2"/>
  <c r="I538" i="2"/>
  <c r="H538" i="2"/>
  <c r="G538" i="2"/>
  <c r="R538" i="2" s="1"/>
  <c r="X537" i="2"/>
  <c r="W537" i="2"/>
  <c r="R537" i="2"/>
  <c r="K537" i="2"/>
  <c r="I537" i="2"/>
  <c r="H537" i="2"/>
  <c r="X536" i="2"/>
  <c r="W536" i="2"/>
  <c r="K536" i="2"/>
  <c r="I536" i="2"/>
  <c r="H536" i="2"/>
  <c r="G536" i="2"/>
  <c r="R536" i="2" s="1"/>
  <c r="X535" i="2"/>
  <c r="W535" i="2"/>
  <c r="K535" i="2"/>
  <c r="I535" i="2"/>
  <c r="H535" i="2"/>
  <c r="G535" i="2"/>
  <c r="R535" i="2" s="1"/>
  <c r="X534" i="2"/>
  <c r="W534" i="2"/>
  <c r="R534" i="2"/>
  <c r="K534" i="2"/>
  <c r="M654" i="2" s="1"/>
  <c r="Q654" i="2" s="1"/>
  <c r="I534" i="2"/>
  <c r="H534" i="2"/>
  <c r="G534" i="2"/>
  <c r="X533" i="2"/>
  <c r="W533" i="2"/>
  <c r="K533" i="2"/>
  <c r="I533" i="2"/>
  <c r="H533" i="2"/>
  <c r="G533" i="2"/>
  <c r="R533" i="2" s="1"/>
  <c r="X532" i="2"/>
  <c r="W532" i="2"/>
  <c r="K532" i="2"/>
  <c r="I532" i="2"/>
  <c r="H532" i="2"/>
  <c r="G532" i="2"/>
  <c r="X531" i="2"/>
  <c r="W531" i="2"/>
  <c r="K531" i="2"/>
  <c r="I531" i="2"/>
  <c r="H531" i="2"/>
  <c r="G531" i="2"/>
  <c r="R531" i="2" s="1"/>
  <c r="X530" i="2"/>
  <c r="W530" i="2"/>
  <c r="R530" i="2"/>
  <c r="K530" i="2"/>
  <c r="I530" i="2"/>
  <c r="H530" i="2"/>
  <c r="G530" i="2"/>
  <c r="X529" i="2"/>
  <c r="W529" i="2"/>
  <c r="K529" i="2"/>
  <c r="I529" i="2"/>
  <c r="H529" i="2"/>
  <c r="G529" i="2"/>
  <c r="R529" i="2" s="1"/>
  <c r="X528" i="2"/>
  <c r="W528" i="2"/>
  <c r="K528" i="2"/>
  <c r="I528" i="2"/>
  <c r="H528" i="2"/>
  <c r="G528" i="2"/>
  <c r="R528" i="2" s="1"/>
  <c r="X527" i="2"/>
  <c r="W527" i="2"/>
  <c r="K527" i="2"/>
  <c r="I527" i="2"/>
  <c r="H527" i="2"/>
  <c r="G527" i="2"/>
  <c r="R526" i="2" s="1"/>
  <c r="X526" i="2"/>
  <c r="W526" i="2"/>
  <c r="K526" i="2"/>
  <c r="I526" i="2"/>
  <c r="H526" i="2"/>
  <c r="G526" i="2"/>
  <c r="X525" i="2"/>
  <c r="W525" i="2"/>
  <c r="R525" i="2"/>
  <c r="K525" i="2"/>
  <c r="I525" i="2"/>
  <c r="H525" i="2"/>
  <c r="X524" i="2"/>
  <c r="W524" i="2"/>
  <c r="K524" i="2"/>
  <c r="I524" i="2"/>
  <c r="H524" i="2"/>
  <c r="G524" i="2"/>
  <c r="R524" i="2" s="1"/>
  <c r="X523" i="2"/>
  <c r="W523" i="2"/>
  <c r="R523" i="2"/>
  <c r="K523" i="2"/>
  <c r="I523" i="2"/>
  <c r="H523" i="2"/>
  <c r="G523" i="2"/>
  <c r="X522" i="2"/>
  <c r="W522" i="2"/>
  <c r="K522" i="2"/>
  <c r="I522" i="2"/>
  <c r="H522" i="2"/>
  <c r="G522" i="2"/>
  <c r="R522" i="2" s="1"/>
  <c r="X521" i="2"/>
  <c r="W521" i="2"/>
  <c r="K521" i="2"/>
  <c r="I521" i="2"/>
  <c r="H521" i="2"/>
  <c r="G521" i="2"/>
  <c r="R521" i="2" s="1"/>
  <c r="X520" i="2"/>
  <c r="W520" i="2"/>
  <c r="K520" i="2"/>
  <c r="I520" i="2"/>
  <c r="H520" i="2"/>
  <c r="G520" i="2"/>
  <c r="R520" i="2" s="1"/>
  <c r="X519" i="2"/>
  <c r="W519" i="2"/>
  <c r="K519" i="2"/>
  <c r="I519" i="2"/>
  <c r="H519" i="2"/>
  <c r="G519" i="2"/>
  <c r="R519" i="2" s="1"/>
  <c r="X518" i="2"/>
  <c r="W518" i="2"/>
  <c r="K518" i="2"/>
  <c r="I518" i="2"/>
  <c r="H518" i="2"/>
  <c r="G518" i="2"/>
  <c r="R518" i="2" s="1"/>
  <c r="X517" i="2"/>
  <c r="W517" i="2"/>
  <c r="R517" i="2"/>
  <c r="K517" i="2"/>
  <c r="I517" i="2"/>
  <c r="H517" i="2"/>
  <c r="G517" i="2"/>
  <c r="X516" i="2"/>
  <c r="W516" i="2"/>
  <c r="K516" i="2"/>
  <c r="I516" i="2"/>
  <c r="H516" i="2"/>
  <c r="G516" i="2"/>
  <c r="R516" i="2" s="1"/>
  <c r="X515" i="2"/>
  <c r="W515" i="2"/>
  <c r="R515" i="2"/>
  <c r="K515" i="2"/>
  <c r="I515" i="2"/>
  <c r="H515" i="2"/>
  <c r="G515" i="2"/>
  <c r="X514" i="2"/>
  <c r="W514" i="2"/>
  <c r="K514" i="2"/>
  <c r="I514" i="2"/>
  <c r="H514" i="2"/>
  <c r="G514" i="2"/>
  <c r="X513" i="2"/>
  <c r="W513" i="2"/>
  <c r="K513" i="2"/>
  <c r="I513" i="2"/>
  <c r="H513" i="2"/>
  <c r="X512" i="2"/>
  <c r="W512" i="2"/>
  <c r="K512" i="2"/>
  <c r="I512" i="2"/>
  <c r="H512" i="2"/>
  <c r="G512" i="2"/>
  <c r="R512" i="2" s="1"/>
  <c r="X511" i="2"/>
  <c r="W511" i="2"/>
  <c r="K511" i="2"/>
  <c r="I511" i="2"/>
  <c r="H511" i="2"/>
  <c r="G511" i="2"/>
  <c r="R511" i="2" s="1"/>
  <c r="X510" i="2"/>
  <c r="W510" i="2"/>
  <c r="K510" i="2"/>
  <c r="I510" i="2"/>
  <c r="H510" i="2"/>
  <c r="G510" i="2"/>
  <c r="R510" i="2" s="1"/>
  <c r="X509" i="2"/>
  <c r="W509" i="2"/>
  <c r="K509" i="2"/>
  <c r="I509" i="2"/>
  <c r="H509" i="2"/>
  <c r="G509" i="2"/>
  <c r="R509" i="2" s="1"/>
  <c r="X508" i="2"/>
  <c r="W508" i="2"/>
  <c r="R508" i="2"/>
  <c r="K508" i="2"/>
  <c r="I508" i="2"/>
  <c r="H508" i="2"/>
  <c r="G508" i="2"/>
  <c r="X507" i="2"/>
  <c r="W507" i="2"/>
  <c r="K507" i="2"/>
  <c r="I507" i="2"/>
  <c r="H507" i="2"/>
  <c r="G507" i="2"/>
  <c r="R507" i="2" s="1"/>
  <c r="X506" i="2"/>
  <c r="W506" i="2"/>
  <c r="K506" i="2"/>
  <c r="I506" i="2"/>
  <c r="H506" i="2"/>
  <c r="G506" i="2"/>
  <c r="R506" i="2" s="1"/>
  <c r="X505" i="2"/>
  <c r="W505" i="2"/>
  <c r="K505" i="2"/>
  <c r="I505" i="2"/>
  <c r="H505" i="2"/>
  <c r="G505" i="2"/>
  <c r="R505" i="2" s="1"/>
  <c r="X504" i="2"/>
  <c r="W504" i="2"/>
  <c r="R504" i="2"/>
  <c r="K504" i="2"/>
  <c r="I504" i="2"/>
  <c r="H504" i="2"/>
  <c r="G504" i="2"/>
  <c r="X503" i="2"/>
  <c r="W503" i="2"/>
  <c r="K503" i="2"/>
  <c r="I503" i="2"/>
  <c r="H503" i="2"/>
  <c r="G503" i="2"/>
  <c r="R503" i="2" s="1"/>
  <c r="X502" i="2"/>
  <c r="W502" i="2"/>
  <c r="K502" i="2"/>
  <c r="I502" i="2"/>
  <c r="H502" i="2"/>
  <c r="G502" i="2"/>
  <c r="R502" i="2" s="1"/>
  <c r="X501" i="2"/>
  <c r="W501" i="2"/>
  <c r="R501" i="2"/>
  <c r="K501" i="2"/>
  <c r="I501" i="2"/>
  <c r="H501" i="2"/>
  <c r="X500" i="2"/>
  <c r="W500" i="2"/>
  <c r="R500" i="2"/>
  <c r="K500" i="2"/>
  <c r="I500" i="2"/>
  <c r="H500" i="2"/>
  <c r="G500" i="2"/>
  <c r="X499" i="2"/>
  <c r="W499" i="2"/>
  <c r="K499" i="2"/>
  <c r="I499" i="2"/>
  <c r="H499" i="2"/>
  <c r="G499" i="2"/>
  <c r="R499" i="2" s="1"/>
  <c r="X498" i="2"/>
  <c r="W498" i="2"/>
  <c r="R498" i="2"/>
  <c r="K498" i="2"/>
  <c r="I498" i="2"/>
  <c r="H498" i="2"/>
  <c r="G498" i="2"/>
  <c r="X497" i="2"/>
  <c r="W497" i="2"/>
  <c r="K497" i="2"/>
  <c r="I497" i="2"/>
  <c r="H497" i="2"/>
  <c r="G497" i="2"/>
  <c r="R497" i="2" s="1"/>
  <c r="X496" i="2"/>
  <c r="W496" i="2"/>
  <c r="R496" i="2"/>
  <c r="K496" i="2"/>
  <c r="I496" i="2"/>
  <c r="H496" i="2"/>
  <c r="G496" i="2"/>
  <c r="X495" i="2"/>
  <c r="W495" i="2"/>
  <c r="R495" i="2"/>
  <c r="K495" i="2"/>
  <c r="I495" i="2"/>
  <c r="H495" i="2"/>
  <c r="G495" i="2"/>
  <c r="X494" i="2"/>
  <c r="W494" i="2"/>
  <c r="R494" i="2"/>
  <c r="K494" i="2"/>
  <c r="I494" i="2"/>
  <c r="H494" i="2"/>
  <c r="G494" i="2"/>
  <c r="X493" i="2"/>
  <c r="W493" i="2"/>
  <c r="K493" i="2"/>
  <c r="I493" i="2"/>
  <c r="H493" i="2"/>
  <c r="G493" i="2"/>
  <c r="R493" i="2" s="1"/>
  <c r="X492" i="2"/>
  <c r="W492" i="2"/>
  <c r="R492" i="2"/>
  <c r="K492" i="2"/>
  <c r="I492" i="2"/>
  <c r="H492" i="2"/>
  <c r="G492" i="2"/>
  <c r="X491" i="2"/>
  <c r="W491" i="2"/>
  <c r="K491" i="2"/>
  <c r="I491" i="2"/>
  <c r="H491" i="2"/>
  <c r="G491" i="2"/>
  <c r="R491" i="2" s="1"/>
  <c r="X490" i="2"/>
  <c r="W490" i="2"/>
  <c r="R490" i="2"/>
  <c r="K490" i="2"/>
  <c r="I490" i="2"/>
  <c r="H490" i="2"/>
  <c r="G490" i="2"/>
  <c r="X489" i="2"/>
  <c r="W489" i="2"/>
  <c r="R489" i="2"/>
  <c r="K489" i="2"/>
  <c r="I489" i="2"/>
  <c r="H489" i="2"/>
  <c r="X488" i="2"/>
  <c r="W488" i="2"/>
  <c r="K488" i="2"/>
  <c r="I488" i="2"/>
  <c r="H488" i="2"/>
  <c r="G488" i="2"/>
  <c r="R488" i="2" s="1"/>
  <c r="X487" i="2"/>
  <c r="W487" i="2"/>
  <c r="K487" i="2"/>
  <c r="I487" i="2"/>
  <c r="H487" i="2"/>
  <c r="G487" i="2"/>
  <c r="X486" i="2"/>
  <c r="W486" i="2"/>
  <c r="R486" i="2"/>
  <c r="K486" i="2"/>
  <c r="I486" i="2"/>
  <c r="H486" i="2"/>
  <c r="G486" i="2"/>
  <c r="X485" i="2"/>
  <c r="W485" i="2"/>
  <c r="R485" i="2"/>
  <c r="K485" i="2"/>
  <c r="I485" i="2"/>
  <c r="H485" i="2"/>
  <c r="G485" i="2"/>
  <c r="X484" i="2"/>
  <c r="W484" i="2"/>
  <c r="K484" i="2"/>
  <c r="I484" i="2"/>
  <c r="H484" i="2"/>
  <c r="G484" i="2"/>
  <c r="R484" i="2" s="1"/>
  <c r="X483" i="2"/>
  <c r="W483" i="2"/>
  <c r="R483" i="2"/>
  <c r="K483" i="2"/>
  <c r="I483" i="2"/>
  <c r="H483" i="2"/>
  <c r="G483" i="2"/>
  <c r="X482" i="2"/>
  <c r="W482" i="2"/>
  <c r="K482" i="2"/>
  <c r="I482" i="2"/>
  <c r="H482" i="2"/>
  <c r="G482" i="2"/>
  <c r="R482" i="2" s="1"/>
  <c r="X481" i="2"/>
  <c r="W481" i="2"/>
  <c r="R481" i="2"/>
  <c r="K481" i="2"/>
  <c r="I481" i="2"/>
  <c r="H481" i="2"/>
  <c r="G481" i="2"/>
  <c r="X480" i="2"/>
  <c r="W480" i="2"/>
  <c r="K480" i="2"/>
  <c r="I480" i="2"/>
  <c r="H480" i="2"/>
  <c r="G480" i="2"/>
  <c r="R480" i="2" s="1"/>
  <c r="X479" i="2"/>
  <c r="W479" i="2"/>
  <c r="K479" i="2"/>
  <c r="I479" i="2"/>
  <c r="H479" i="2"/>
  <c r="G479" i="2"/>
  <c r="X478" i="2"/>
  <c r="W478" i="2"/>
  <c r="K478" i="2"/>
  <c r="I478" i="2"/>
  <c r="H478" i="2"/>
  <c r="G478" i="2"/>
  <c r="X477" i="2"/>
  <c r="W477" i="2"/>
  <c r="R477" i="2"/>
  <c r="K477" i="2"/>
  <c r="I477" i="2"/>
  <c r="H477" i="2"/>
  <c r="X476" i="2"/>
  <c r="W476" i="2"/>
  <c r="R476" i="2"/>
  <c r="K476" i="2"/>
  <c r="I476" i="2"/>
  <c r="H476" i="2"/>
  <c r="G476" i="2"/>
  <c r="X475" i="2"/>
  <c r="W475" i="2"/>
  <c r="K475" i="2"/>
  <c r="I475" i="2"/>
  <c r="H475" i="2"/>
  <c r="G475" i="2"/>
  <c r="R475" i="2" s="1"/>
  <c r="X474" i="2"/>
  <c r="W474" i="2"/>
  <c r="R474" i="2"/>
  <c r="K474" i="2"/>
  <c r="I474" i="2"/>
  <c r="H474" i="2"/>
  <c r="G474" i="2"/>
  <c r="X473" i="2"/>
  <c r="W473" i="2"/>
  <c r="K473" i="2"/>
  <c r="I473" i="2"/>
  <c r="H473" i="2"/>
  <c r="G473" i="2"/>
  <c r="R473" i="2" s="1"/>
  <c r="X472" i="2"/>
  <c r="W472" i="2"/>
  <c r="R472" i="2"/>
  <c r="K472" i="2"/>
  <c r="I472" i="2"/>
  <c r="H472" i="2"/>
  <c r="G472" i="2"/>
  <c r="X471" i="2"/>
  <c r="W471" i="2"/>
  <c r="K471" i="2"/>
  <c r="I471" i="2"/>
  <c r="H471" i="2"/>
  <c r="G471" i="2"/>
  <c r="X470" i="2"/>
  <c r="W470" i="2"/>
  <c r="K470" i="2"/>
  <c r="I470" i="2"/>
  <c r="H470" i="2"/>
  <c r="G470" i="2"/>
  <c r="X469" i="2"/>
  <c r="W469" i="2"/>
  <c r="R469" i="2"/>
  <c r="K469" i="2"/>
  <c r="I469" i="2"/>
  <c r="H469" i="2"/>
  <c r="G469" i="2"/>
  <c r="X468" i="2"/>
  <c r="W468" i="2"/>
  <c r="R468" i="2"/>
  <c r="K468" i="2"/>
  <c r="I468" i="2"/>
  <c r="H468" i="2"/>
  <c r="G468" i="2"/>
  <c r="X467" i="2"/>
  <c r="W467" i="2"/>
  <c r="K467" i="2"/>
  <c r="I467" i="2"/>
  <c r="H467" i="2"/>
  <c r="G467" i="2"/>
  <c r="R467" i="2" s="1"/>
  <c r="X466" i="2"/>
  <c r="W466" i="2"/>
  <c r="R466" i="2"/>
  <c r="K466" i="2"/>
  <c r="I466" i="2"/>
  <c r="H466" i="2"/>
  <c r="G466" i="2"/>
  <c r="X465" i="2"/>
  <c r="W465" i="2"/>
  <c r="R465" i="2"/>
  <c r="K465" i="2"/>
  <c r="I465" i="2"/>
  <c r="H465" i="2"/>
  <c r="X464" i="2"/>
  <c r="W464" i="2"/>
  <c r="K464" i="2"/>
  <c r="I464" i="2"/>
  <c r="H464" i="2"/>
  <c r="G464" i="2"/>
  <c r="R464" i="2" s="1"/>
  <c r="X463" i="2"/>
  <c r="W463" i="2"/>
  <c r="R463" i="2"/>
  <c r="K463" i="2"/>
  <c r="I463" i="2"/>
  <c r="H463" i="2"/>
  <c r="G463" i="2"/>
  <c r="X462" i="2"/>
  <c r="W462" i="2"/>
  <c r="K462" i="2"/>
  <c r="I462" i="2"/>
  <c r="H462" i="2"/>
  <c r="G462" i="2"/>
  <c r="R462" i="2" s="1"/>
  <c r="X461" i="2"/>
  <c r="W461" i="2"/>
  <c r="K461" i="2"/>
  <c r="I461" i="2"/>
  <c r="H461" i="2"/>
  <c r="G461" i="2"/>
  <c r="R461" i="2" s="1"/>
  <c r="X460" i="2"/>
  <c r="W460" i="2"/>
  <c r="R460" i="2"/>
  <c r="K460" i="2"/>
  <c r="I460" i="2"/>
  <c r="H460" i="2"/>
  <c r="G460" i="2"/>
  <c r="X459" i="2"/>
  <c r="W459" i="2"/>
  <c r="R459" i="2"/>
  <c r="K459" i="2"/>
  <c r="I459" i="2"/>
  <c r="H459" i="2"/>
  <c r="G459" i="2"/>
  <c r="X458" i="2"/>
  <c r="W458" i="2"/>
  <c r="K458" i="2"/>
  <c r="I458" i="2"/>
  <c r="H458" i="2"/>
  <c r="G458" i="2"/>
  <c r="R458" i="2" s="1"/>
  <c r="X457" i="2"/>
  <c r="W457" i="2"/>
  <c r="R457" i="2"/>
  <c r="K457" i="2"/>
  <c r="I457" i="2"/>
  <c r="H457" i="2"/>
  <c r="G457" i="2"/>
  <c r="X456" i="2"/>
  <c r="W456" i="2"/>
  <c r="K456" i="2"/>
  <c r="I456" i="2"/>
  <c r="H456" i="2"/>
  <c r="G456" i="2"/>
  <c r="R456" i="2" s="1"/>
  <c r="X455" i="2"/>
  <c r="W455" i="2"/>
  <c r="R455" i="2"/>
  <c r="K455" i="2"/>
  <c r="I455" i="2"/>
  <c r="H455" i="2"/>
  <c r="G455" i="2"/>
  <c r="X454" i="2"/>
  <c r="W454" i="2"/>
  <c r="K454" i="2"/>
  <c r="I454" i="2"/>
  <c r="H454" i="2"/>
  <c r="G454" i="2"/>
  <c r="R454" i="2" s="1"/>
  <c r="X453" i="2"/>
  <c r="W453" i="2"/>
  <c r="R453" i="2"/>
  <c r="K453" i="2"/>
  <c r="I453" i="2"/>
  <c r="H453" i="2"/>
  <c r="X452" i="2"/>
  <c r="W452" i="2"/>
  <c r="R452" i="2"/>
  <c r="K452" i="2"/>
  <c r="I452" i="2"/>
  <c r="H452" i="2"/>
  <c r="G452" i="2"/>
  <c r="X451" i="2"/>
  <c r="W451" i="2"/>
  <c r="R451" i="2"/>
  <c r="K451" i="2"/>
  <c r="I451" i="2"/>
  <c r="H451" i="2"/>
  <c r="G451" i="2"/>
  <c r="X450" i="2"/>
  <c r="W450" i="2"/>
  <c r="R450" i="2"/>
  <c r="K450" i="2"/>
  <c r="I450" i="2"/>
  <c r="H450" i="2"/>
  <c r="G450" i="2"/>
  <c r="X449" i="2"/>
  <c r="W449" i="2"/>
  <c r="K449" i="2"/>
  <c r="I449" i="2"/>
  <c r="H449" i="2"/>
  <c r="G449" i="2"/>
  <c r="R449" i="2" s="1"/>
  <c r="X448" i="2"/>
  <c r="W448" i="2"/>
  <c r="R448" i="2"/>
  <c r="K448" i="2"/>
  <c r="I448" i="2"/>
  <c r="H448" i="2"/>
  <c r="G448" i="2"/>
  <c r="X447" i="2"/>
  <c r="W447" i="2"/>
  <c r="K447" i="2"/>
  <c r="I447" i="2"/>
  <c r="H447" i="2"/>
  <c r="G447" i="2"/>
  <c r="R447" i="2" s="1"/>
  <c r="X446" i="2"/>
  <c r="W446" i="2"/>
  <c r="R446" i="2"/>
  <c r="K446" i="2"/>
  <c r="I446" i="2"/>
  <c r="H446" i="2"/>
  <c r="G446" i="2"/>
  <c r="X445" i="2"/>
  <c r="W445" i="2"/>
  <c r="K445" i="2"/>
  <c r="I445" i="2"/>
  <c r="H445" i="2"/>
  <c r="G445" i="2"/>
  <c r="R445" i="2" s="1"/>
  <c r="X444" i="2"/>
  <c r="W444" i="2"/>
  <c r="R444" i="2"/>
  <c r="K444" i="2"/>
  <c r="I444" i="2"/>
  <c r="H444" i="2"/>
  <c r="G444" i="2"/>
  <c r="R443" i="2" s="1"/>
  <c r="X443" i="2"/>
  <c r="W443" i="2"/>
  <c r="K443" i="2"/>
  <c r="I443" i="2"/>
  <c r="H443" i="2"/>
  <c r="G443" i="2"/>
  <c r="X442" i="2"/>
  <c r="W442" i="2"/>
  <c r="R442" i="2"/>
  <c r="K442" i="2"/>
  <c r="I442" i="2"/>
  <c r="H442" i="2"/>
  <c r="G442" i="2"/>
  <c r="X441" i="2"/>
  <c r="W441" i="2"/>
  <c r="R441" i="2"/>
  <c r="K441" i="2"/>
  <c r="I441" i="2"/>
  <c r="H441" i="2"/>
  <c r="X440" i="2"/>
  <c r="W440" i="2"/>
  <c r="K440" i="2"/>
  <c r="I440" i="2"/>
  <c r="H440" i="2"/>
  <c r="G440" i="2"/>
  <c r="R440" i="2" s="1"/>
  <c r="X439" i="2"/>
  <c r="W439" i="2"/>
  <c r="R439" i="2"/>
  <c r="K439" i="2"/>
  <c r="I439" i="2"/>
  <c r="H439" i="2"/>
  <c r="G439" i="2"/>
  <c r="X438" i="2"/>
  <c r="W438" i="2"/>
  <c r="K438" i="2"/>
  <c r="I438" i="2"/>
  <c r="H438" i="2"/>
  <c r="G438" i="2"/>
  <c r="R438" i="2" s="1"/>
  <c r="X437" i="2"/>
  <c r="W437" i="2"/>
  <c r="R437" i="2"/>
  <c r="K437" i="2"/>
  <c r="I437" i="2"/>
  <c r="H437" i="2"/>
  <c r="G437" i="2"/>
  <c r="X436" i="2"/>
  <c r="W436" i="2"/>
  <c r="K436" i="2"/>
  <c r="I436" i="2"/>
  <c r="H436" i="2"/>
  <c r="G436" i="2"/>
  <c r="R436" i="2" s="1"/>
  <c r="X435" i="2"/>
  <c r="W435" i="2"/>
  <c r="K435" i="2"/>
  <c r="I435" i="2"/>
  <c r="H435" i="2"/>
  <c r="G435" i="2"/>
  <c r="X434" i="2"/>
  <c r="W434" i="2"/>
  <c r="K434" i="2"/>
  <c r="I434" i="2"/>
  <c r="H434" i="2"/>
  <c r="G434" i="2"/>
  <c r="X433" i="2"/>
  <c r="W433" i="2"/>
  <c r="R433" i="2"/>
  <c r="K433" i="2"/>
  <c r="I433" i="2"/>
  <c r="H433" i="2"/>
  <c r="G433" i="2"/>
  <c r="X432" i="2"/>
  <c r="W432" i="2"/>
  <c r="K432" i="2"/>
  <c r="I432" i="2"/>
  <c r="H432" i="2"/>
  <c r="G432" i="2"/>
  <c r="R432" i="2" s="1"/>
  <c r="X431" i="2"/>
  <c r="W431" i="2"/>
  <c r="R431" i="2"/>
  <c r="K431" i="2"/>
  <c r="I431" i="2"/>
  <c r="H431" i="2"/>
  <c r="G431" i="2"/>
  <c r="X430" i="2"/>
  <c r="W430" i="2"/>
  <c r="K430" i="2"/>
  <c r="I430" i="2"/>
  <c r="H430" i="2"/>
  <c r="G430" i="2"/>
  <c r="R430" i="2" s="1"/>
  <c r="X429" i="2"/>
  <c r="W429" i="2"/>
  <c r="R429" i="2"/>
  <c r="K429" i="2"/>
  <c r="I429" i="2"/>
  <c r="H429" i="2"/>
  <c r="X428" i="2"/>
  <c r="W428" i="2"/>
  <c r="R428" i="2"/>
  <c r="K428" i="2"/>
  <c r="I428" i="2"/>
  <c r="H428" i="2"/>
  <c r="G428" i="2"/>
  <c r="X427" i="2"/>
  <c r="W427" i="2"/>
  <c r="K427" i="2"/>
  <c r="I427" i="2"/>
  <c r="H427" i="2"/>
  <c r="G427" i="2"/>
  <c r="X426" i="2"/>
  <c r="W426" i="2"/>
  <c r="K426" i="2"/>
  <c r="I426" i="2"/>
  <c r="H426" i="2"/>
  <c r="G426" i="2"/>
  <c r="X425" i="2"/>
  <c r="W425" i="2"/>
  <c r="K425" i="2"/>
  <c r="I425" i="2"/>
  <c r="H425" i="2"/>
  <c r="G425" i="2"/>
  <c r="R425" i="2" s="1"/>
  <c r="X424" i="2"/>
  <c r="W424" i="2"/>
  <c r="R424" i="2"/>
  <c r="K424" i="2"/>
  <c r="I424" i="2"/>
  <c r="H424" i="2"/>
  <c r="G424" i="2"/>
  <c r="X423" i="2"/>
  <c r="W423" i="2"/>
  <c r="K423" i="2"/>
  <c r="I423" i="2"/>
  <c r="H423" i="2"/>
  <c r="G423" i="2"/>
  <c r="R423" i="2" s="1"/>
  <c r="X422" i="2"/>
  <c r="W422" i="2"/>
  <c r="R422" i="2"/>
  <c r="K422" i="2"/>
  <c r="I422" i="2"/>
  <c r="H422" i="2"/>
  <c r="G422" i="2"/>
  <c r="X421" i="2"/>
  <c r="W421" i="2"/>
  <c r="K421" i="2"/>
  <c r="I421" i="2"/>
  <c r="H421" i="2"/>
  <c r="G421" i="2"/>
  <c r="R421" i="2" s="1"/>
  <c r="X420" i="2"/>
  <c r="W420" i="2"/>
  <c r="R420" i="2"/>
  <c r="K420" i="2"/>
  <c r="I420" i="2"/>
  <c r="H420" i="2"/>
  <c r="G420" i="2"/>
  <c r="X419" i="2"/>
  <c r="W419" i="2"/>
  <c r="K419" i="2"/>
  <c r="I419" i="2"/>
  <c r="H419" i="2"/>
  <c r="G419" i="2"/>
  <c r="R419" i="2" s="1"/>
  <c r="X418" i="2"/>
  <c r="W418" i="2"/>
  <c r="K418" i="2"/>
  <c r="I418" i="2"/>
  <c r="H418" i="2"/>
  <c r="G418" i="2"/>
  <c r="R417" i="2" s="1"/>
  <c r="X417" i="2"/>
  <c r="W417" i="2"/>
  <c r="K417" i="2"/>
  <c r="I417" i="2"/>
  <c r="H417" i="2"/>
  <c r="X416" i="2"/>
  <c r="W416" i="2"/>
  <c r="K416" i="2"/>
  <c r="I416" i="2"/>
  <c r="H416" i="2"/>
  <c r="G416" i="2"/>
  <c r="X415" i="2"/>
  <c r="W415" i="2"/>
  <c r="K415" i="2"/>
  <c r="I415" i="2"/>
  <c r="H415" i="2"/>
  <c r="G415" i="2"/>
  <c r="X414" i="2"/>
  <c r="W414" i="2"/>
  <c r="K414" i="2"/>
  <c r="I414" i="2"/>
  <c r="H414" i="2"/>
  <c r="G414" i="2"/>
  <c r="R414" i="2" s="1"/>
  <c r="X413" i="2"/>
  <c r="W413" i="2"/>
  <c r="R413" i="2"/>
  <c r="K413" i="2"/>
  <c r="I413" i="2"/>
  <c r="H413" i="2"/>
  <c r="G413" i="2"/>
  <c r="X412" i="2"/>
  <c r="W412" i="2"/>
  <c r="K412" i="2"/>
  <c r="I412" i="2"/>
  <c r="H412" i="2"/>
  <c r="G412" i="2"/>
  <c r="X411" i="2"/>
  <c r="W411" i="2"/>
  <c r="K411" i="2"/>
  <c r="I411" i="2"/>
  <c r="H411" i="2"/>
  <c r="G411" i="2"/>
  <c r="X410" i="2"/>
  <c r="W410" i="2"/>
  <c r="K410" i="2"/>
  <c r="I410" i="2"/>
  <c r="H410" i="2"/>
  <c r="G410" i="2"/>
  <c r="R410" i="2" s="1"/>
  <c r="X409" i="2"/>
  <c r="W409" i="2"/>
  <c r="R409" i="2"/>
  <c r="K409" i="2"/>
  <c r="I409" i="2"/>
  <c r="H409" i="2"/>
  <c r="G409" i="2"/>
  <c r="X408" i="2"/>
  <c r="W408" i="2"/>
  <c r="R408" i="2"/>
  <c r="K408" i="2"/>
  <c r="I408" i="2"/>
  <c r="H408" i="2"/>
  <c r="G408" i="2"/>
  <c r="X407" i="2"/>
  <c r="W407" i="2"/>
  <c r="R407" i="2"/>
  <c r="K407" i="2"/>
  <c r="I407" i="2"/>
  <c r="H407" i="2"/>
  <c r="G407" i="2"/>
  <c r="X406" i="2"/>
  <c r="W406" i="2"/>
  <c r="K406" i="2"/>
  <c r="I406" i="2"/>
  <c r="H406" i="2"/>
  <c r="G406" i="2"/>
  <c r="X405" i="2"/>
  <c r="W405" i="2"/>
  <c r="K405" i="2"/>
  <c r="I405" i="2"/>
  <c r="H405" i="2"/>
  <c r="X404" i="2"/>
  <c r="W404" i="2"/>
  <c r="R404" i="2"/>
  <c r="K404" i="2"/>
  <c r="I404" i="2"/>
  <c r="H404" i="2"/>
  <c r="G404" i="2"/>
  <c r="X403" i="2"/>
  <c r="W403" i="2"/>
  <c r="K403" i="2"/>
  <c r="I403" i="2"/>
  <c r="H403" i="2"/>
  <c r="G403" i="2"/>
  <c r="R403" i="2" s="1"/>
  <c r="X402" i="2"/>
  <c r="W402" i="2"/>
  <c r="R402" i="2"/>
  <c r="K402" i="2"/>
  <c r="I402" i="2"/>
  <c r="H402" i="2"/>
  <c r="G402" i="2"/>
  <c r="X401" i="2"/>
  <c r="W401" i="2"/>
  <c r="K401" i="2"/>
  <c r="I401" i="2"/>
  <c r="H401" i="2"/>
  <c r="G401" i="2"/>
  <c r="R401" i="2" s="1"/>
  <c r="X400" i="2"/>
  <c r="W400" i="2"/>
  <c r="K400" i="2"/>
  <c r="I400" i="2"/>
  <c r="H400" i="2"/>
  <c r="G400" i="2"/>
  <c r="X399" i="2"/>
  <c r="W399" i="2"/>
  <c r="R399" i="2"/>
  <c r="K399" i="2"/>
  <c r="I399" i="2"/>
  <c r="H399" i="2"/>
  <c r="G399" i="2"/>
  <c r="X398" i="2"/>
  <c r="W398" i="2"/>
  <c r="R398" i="2"/>
  <c r="K398" i="2"/>
  <c r="I398" i="2"/>
  <c r="H398" i="2"/>
  <c r="G398" i="2"/>
  <c r="X397" i="2"/>
  <c r="W397" i="2"/>
  <c r="K397" i="2"/>
  <c r="I397" i="2"/>
  <c r="H397" i="2"/>
  <c r="G397" i="2"/>
  <c r="R397" i="2" s="1"/>
  <c r="X396" i="2"/>
  <c r="W396" i="2"/>
  <c r="K396" i="2"/>
  <c r="I396" i="2"/>
  <c r="H396" i="2"/>
  <c r="G396" i="2"/>
  <c r="X395" i="2"/>
  <c r="W395" i="2"/>
  <c r="K395" i="2"/>
  <c r="I395" i="2"/>
  <c r="H395" i="2"/>
  <c r="G395" i="2"/>
  <c r="R395" i="2" s="1"/>
  <c r="X394" i="2"/>
  <c r="W394" i="2"/>
  <c r="K394" i="2"/>
  <c r="I394" i="2"/>
  <c r="H394" i="2"/>
  <c r="G394" i="2"/>
  <c r="X393" i="2"/>
  <c r="W393" i="2"/>
  <c r="R393" i="2"/>
  <c r="K393" i="2"/>
  <c r="I393" i="2"/>
  <c r="H393" i="2"/>
  <c r="X392" i="2"/>
  <c r="W392" i="2"/>
  <c r="K392" i="2"/>
  <c r="I392" i="2"/>
  <c r="H392" i="2"/>
  <c r="G392" i="2"/>
  <c r="R392" i="2" s="1"/>
  <c r="X391" i="2"/>
  <c r="W391" i="2"/>
  <c r="R391" i="2"/>
  <c r="K391" i="2"/>
  <c r="I391" i="2"/>
  <c r="H391" i="2"/>
  <c r="G391" i="2"/>
  <c r="X390" i="2"/>
  <c r="W390" i="2"/>
  <c r="K390" i="2"/>
  <c r="I390" i="2"/>
  <c r="H390" i="2"/>
  <c r="G390" i="2"/>
  <c r="R389" i="2" s="1"/>
  <c r="X389" i="2"/>
  <c r="W389" i="2"/>
  <c r="K389" i="2"/>
  <c r="I389" i="2"/>
  <c r="H389" i="2"/>
  <c r="G389" i="2"/>
  <c r="X388" i="2"/>
  <c r="W388" i="2"/>
  <c r="K388" i="2"/>
  <c r="I388" i="2"/>
  <c r="H388" i="2"/>
  <c r="G388" i="2"/>
  <c r="R388" i="2" s="1"/>
  <c r="X387" i="2"/>
  <c r="W387" i="2"/>
  <c r="R387" i="2"/>
  <c r="K387" i="2"/>
  <c r="M490" i="2" s="1"/>
  <c r="Q490" i="2" s="1"/>
  <c r="I387" i="2"/>
  <c r="H387" i="2"/>
  <c r="G387" i="2"/>
  <c r="X386" i="2"/>
  <c r="W386" i="2"/>
  <c r="K386" i="2"/>
  <c r="M506" i="2" s="1"/>
  <c r="Q506" i="2" s="1"/>
  <c r="I386" i="2"/>
  <c r="H386" i="2"/>
  <c r="G386" i="2"/>
  <c r="X385" i="2"/>
  <c r="W385" i="2"/>
  <c r="K385" i="2"/>
  <c r="I385" i="2"/>
  <c r="H385" i="2"/>
  <c r="G385" i="2"/>
  <c r="X384" i="2"/>
  <c r="W384" i="2"/>
  <c r="K384" i="2"/>
  <c r="I384" i="2"/>
  <c r="H384" i="2"/>
  <c r="G384" i="2"/>
  <c r="R384" i="2" s="1"/>
  <c r="X383" i="2"/>
  <c r="W383" i="2"/>
  <c r="R383" i="2"/>
  <c r="K383" i="2"/>
  <c r="I383" i="2"/>
  <c r="H383" i="2"/>
  <c r="G383" i="2"/>
  <c r="X382" i="2"/>
  <c r="W382" i="2"/>
  <c r="K382" i="2"/>
  <c r="I382" i="2"/>
  <c r="H382" i="2"/>
  <c r="G382" i="2"/>
  <c r="R381" i="2" s="1"/>
  <c r="X381" i="2"/>
  <c r="W381" i="2"/>
  <c r="K381" i="2"/>
  <c r="I381" i="2"/>
  <c r="H381" i="2"/>
  <c r="X380" i="2"/>
  <c r="W380" i="2"/>
  <c r="R380" i="2"/>
  <c r="K380" i="2"/>
  <c r="I380" i="2"/>
  <c r="H380" i="2"/>
  <c r="G380" i="2"/>
  <c r="X379" i="2"/>
  <c r="W379" i="2"/>
  <c r="K379" i="2"/>
  <c r="I379" i="2"/>
  <c r="H379" i="2"/>
  <c r="G379" i="2"/>
  <c r="R379" i="2" s="1"/>
  <c r="X378" i="2"/>
  <c r="W378" i="2"/>
  <c r="R378" i="2"/>
  <c r="K378" i="2"/>
  <c r="I378" i="2"/>
  <c r="H378" i="2"/>
  <c r="G378" i="2"/>
  <c r="X377" i="2"/>
  <c r="W377" i="2"/>
  <c r="K377" i="2"/>
  <c r="I377" i="2"/>
  <c r="H377" i="2"/>
  <c r="G377" i="2"/>
  <c r="R377" i="2" s="1"/>
  <c r="X376" i="2"/>
  <c r="W376" i="2"/>
  <c r="R376" i="2"/>
  <c r="K376" i="2"/>
  <c r="I376" i="2"/>
  <c r="H376" i="2"/>
  <c r="G376" i="2"/>
  <c r="X375" i="2"/>
  <c r="W375" i="2"/>
  <c r="K375" i="2"/>
  <c r="I375" i="2"/>
  <c r="H375" i="2"/>
  <c r="G375" i="2"/>
  <c r="R375" i="2" s="1"/>
  <c r="X374" i="2"/>
  <c r="W374" i="2"/>
  <c r="K374" i="2"/>
  <c r="I374" i="2"/>
  <c r="H374" i="2"/>
  <c r="G374" i="2"/>
  <c r="R374" i="2" s="1"/>
  <c r="X373" i="2"/>
  <c r="W373" i="2"/>
  <c r="R373" i="2"/>
  <c r="K373" i="2"/>
  <c r="I373" i="2"/>
  <c r="H373" i="2"/>
  <c r="G373" i="2"/>
  <c r="R372" i="2" s="1"/>
  <c r="X372" i="2"/>
  <c r="W372" i="2"/>
  <c r="K372" i="2"/>
  <c r="I372" i="2"/>
  <c r="H372" i="2"/>
  <c r="G372" i="2"/>
  <c r="X371" i="2"/>
  <c r="W371" i="2"/>
  <c r="K371" i="2"/>
  <c r="I371" i="2"/>
  <c r="H371" i="2"/>
  <c r="G371" i="2"/>
  <c r="R371" i="2" s="1"/>
  <c r="X370" i="2"/>
  <c r="W370" i="2"/>
  <c r="K370" i="2"/>
  <c r="I370" i="2"/>
  <c r="H370" i="2"/>
  <c r="G370" i="2"/>
  <c r="X369" i="2"/>
  <c r="W369" i="2"/>
  <c r="R369" i="2"/>
  <c r="K369" i="2"/>
  <c r="I369" i="2"/>
  <c r="H369" i="2"/>
  <c r="X368" i="2"/>
  <c r="W368" i="2"/>
  <c r="R368" i="2"/>
  <c r="K368" i="2"/>
  <c r="I368" i="2"/>
  <c r="H368" i="2"/>
  <c r="G368" i="2"/>
  <c r="X367" i="2"/>
  <c r="W367" i="2"/>
  <c r="R367" i="2"/>
  <c r="K367" i="2"/>
  <c r="I367" i="2"/>
  <c r="H367" i="2"/>
  <c r="G367" i="2"/>
  <c r="X366" i="2"/>
  <c r="W366" i="2"/>
  <c r="M366" i="2"/>
  <c r="Q366" i="2" s="1"/>
  <c r="K366" i="2"/>
  <c r="I366" i="2"/>
  <c r="H366" i="2"/>
  <c r="G366" i="2"/>
  <c r="R366" i="2" s="1"/>
  <c r="X365" i="2"/>
  <c r="W365" i="2"/>
  <c r="R365" i="2"/>
  <c r="K365" i="2"/>
  <c r="I365" i="2"/>
  <c r="H365" i="2"/>
  <c r="G365" i="2"/>
  <c r="X364" i="2"/>
  <c r="W364" i="2"/>
  <c r="K364" i="2"/>
  <c r="I364" i="2"/>
  <c r="H364" i="2"/>
  <c r="G364" i="2"/>
  <c r="R364" i="2" s="1"/>
  <c r="X363" i="2"/>
  <c r="W363" i="2"/>
  <c r="R363" i="2"/>
  <c r="K363" i="2"/>
  <c r="I363" i="2"/>
  <c r="H363" i="2"/>
  <c r="G363" i="2"/>
  <c r="X362" i="2"/>
  <c r="W362" i="2"/>
  <c r="K362" i="2"/>
  <c r="M482" i="2" s="1"/>
  <c r="Q482" i="2" s="1"/>
  <c r="I362" i="2"/>
  <c r="H362" i="2"/>
  <c r="G362" i="2"/>
  <c r="R362" i="2" s="1"/>
  <c r="X361" i="2"/>
  <c r="W361" i="2"/>
  <c r="K361" i="2"/>
  <c r="I361" i="2"/>
  <c r="H361" i="2"/>
  <c r="G361" i="2"/>
  <c r="R361" i="2" s="1"/>
  <c r="X360" i="2"/>
  <c r="W360" i="2"/>
  <c r="K360" i="2"/>
  <c r="I360" i="2"/>
  <c r="H360" i="2"/>
  <c r="G360" i="2"/>
  <c r="R359" i="2" s="1"/>
  <c r="X359" i="2"/>
  <c r="W359" i="2"/>
  <c r="K359" i="2"/>
  <c r="I359" i="2"/>
  <c r="H359" i="2"/>
  <c r="G359" i="2"/>
  <c r="X358" i="2"/>
  <c r="W358" i="2"/>
  <c r="K358" i="2"/>
  <c r="I358" i="2"/>
  <c r="H358" i="2"/>
  <c r="G358" i="2"/>
  <c r="R358" i="2" s="1"/>
  <c r="X357" i="2"/>
  <c r="W357" i="2"/>
  <c r="K357" i="2"/>
  <c r="I357" i="2"/>
  <c r="H357" i="2"/>
  <c r="X356" i="2"/>
  <c r="W356" i="2"/>
  <c r="K356" i="2"/>
  <c r="I356" i="2"/>
  <c r="H356" i="2"/>
  <c r="G356" i="2"/>
  <c r="R356" i="2" s="1"/>
  <c r="X355" i="2"/>
  <c r="W355" i="2"/>
  <c r="K355" i="2"/>
  <c r="I355" i="2"/>
  <c r="H355" i="2"/>
  <c r="G355" i="2"/>
  <c r="R355" i="2" s="1"/>
  <c r="X354" i="2"/>
  <c r="W354" i="2"/>
  <c r="R354" i="2"/>
  <c r="K354" i="2"/>
  <c r="I354" i="2"/>
  <c r="H354" i="2"/>
  <c r="G354" i="2"/>
  <c r="X353" i="2"/>
  <c r="W353" i="2"/>
  <c r="R353" i="2"/>
  <c r="K353" i="2"/>
  <c r="I353" i="2"/>
  <c r="H353" i="2"/>
  <c r="G353" i="2"/>
  <c r="X352" i="2"/>
  <c r="W352" i="2"/>
  <c r="K352" i="2"/>
  <c r="M472" i="2" s="1"/>
  <c r="Q472" i="2" s="1"/>
  <c r="I352" i="2"/>
  <c r="H352" i="2"/>
  <c r="G352" i="2"/>
  <c r="R352" i="2" s="1"/>
  <c r="X351" i="2"/>
  <c r="W351" i="2"/>
  <c r="K351" i="2"/>
  <c r="I351" i="2"/>
  <c r="H351" i="2"/>
  <c r="G351" i="2"/>
  <c r="R351" i="2" s="1"/>
  <c r="X350" i="2"/>
  <c r="W350" i="2"/>
  <c r="K350" i="2"/>
  <c r="I350" i="2"/>
  <c r="H350" i="2"/>
  <c r="G350" i="2"/>
  <c r="R350" i="2" s="1"/>
  <c r="X349" i="2"/>
  <c r="W349" i="2"/>
  <c r="R349" i="2"/>
  <c r="K349" i="2"/>
  <c r="I349" i="2"/>
  <c r="H349" i="2"/>
  <c r="G349" i="2"/>
  <c r="X348" i="2"/>
  <c r="W348" i="2"/>
  <c r="R348" i="2"/>
  <c r="K348" i="2"/>
  <c r="I348" i="2"/>
  <c r="H348" i="2"/>
  <c r="G348" i="2"/>
  <c r="X347" i="2"/>
  <c r="W347" i="2"/>
  <c r="K347" i="2"/>
  <c r="I347" i="2"/>
  <c r="H347" i="2"/>
  <c r="G347" i="2"/>
  <c r="R347" i="2" s="1"/>
  <c r="X346" i="2"/>
  <c r="W346" i="2"/>
  <c r="K346" i="2"/>
  <c r="I346" i="2"/>
  <c r="H346" i="2"/>
  <c r="G346" i="2"/>
  <c r="R346" i="2" s="1"/>
  <c r="X345" i="2"/>
  <c r="W345" i="2"/>
  <c r="K345" i="2"/>
  <c r="I345" i="2"/>
  <c r="H345" i="2"/>
  <c r="X344" i="2"/>
  <c r="W344" i="2"/>
  <c r="R344" i="2"/>
  <c r="K344" i="2"/>
  <c r="I344" i="2"/>
  <c r="H344" i="2"/>
  <c r="G344" i="2"/>
  <c r="X343" i="2"/>
  <c r="W343" i="2"/>
  <c r="K343" i="2"/>
  <c r="I343" i="2"/>
  <c r="H343" i="2"/>
  <c r="G343" i="2"/>
  <c r="R343" i="2" s="1"/>
  <c r="X342" i="2"/>
  <c r="W342" i="2"/>
  <c r="K342" i="2"/>
  <c r="I342" i="2"/>
  <c r="H342" i="2"/>
  <c r="G342" i="2"/>
  <c r="R342" i="2" s="1"/>
  <c r="X341" i="2"/>
  <c r="W341" i="2"/>
  <c r="K341" i="2"/>
  <c r="I341" i="2"/>
  <c r="H341" i="2"/>
  <c r="G341" i="2"/>
  <c r="R341" i="2" s="1"/>
  <c r="X340" i="2"/>
  <c r="W340" i="2"/>
  <c r="R340" i="2"/>
  <c r="K340" i="2"/>
  <c r="I340" i="2"/>
  <c r="H340" i="2"/>
  <c r="G340" i="2"/>
  <c r="X339" i="2"/>
  <c r="W339" i="2"/>
  <c r="R339" i="2"/>
  <c r="K339" i="2"/>
  <c r="I339" i="2"/>
  <c r="H339" i="2"/>
  <c r="G339" i="2"/>
  <c r="X338" i="2"/>
  <c r="W338" i="2"/>
  <c r="K338" i="2"/>
  <c r="I338" i="2"/>
  <c r="H338" i="2"/>
  <c r="G338" i="2"/>
  <c r="X337" i="2"/>
  <c r="W337" i="2"/>
  <c r="K337" i="2"/>
  <c r="I337" i="2"/>
  <c r="H337" i="2"/>
  <c r="G337" i="2"/>
  <c r="R336" i="2" s="1"/>
  <c r="X336" i="2"/>
  <c r="W336" i="2"/>
  <c r="K336" i="2"/>
  <c r="I336" i="2"/>
  <c r="H336" i="2"/>
  <c r="G336" i="2"/>
  <c r="X335" i="2"/>
  <c r="W335" i="2"/>
  <c r="K335" i="2"/>
  <c r="I335" i="2"/>
  <c r="H335" i="2"/>
  <c r="G335" i="2"/>
  <c r="R335" i="2" s="1"/>
  <c r="X334" i="2"/>
  <c r="W334" i="2"/>
  <c r="K334" i="2"/>
  <c r="I334" i="2"/>
  <c r="H334" i="2"/>
  <c r="G334" i="2"/>
  <c r="R334" i="2" s="1"/>
  <c r="X333" i="2"/>
  <c r="W333" i="2"/>
  <c r="R333" i="2"/>
  <c r="K333" i="2"/>
  <c r="I333" i="2"/>
  <c r="H333" i="2"/>
  <c r="X332" i="2"/>
  <c r="W332" i="2"/>
  <c r="K332" i="2"/>
  <c r="I332" i="2"/>
  <c r="H332" i="2"/>
  <c r="G332" i="2"/>
  <c r="R332" i="2" s="1"/>
  <c r="X331" i="2"/>
  <c r="W331" i="2"/>
  <c r="R331" i="2"/>
  <c r="K331" i="2"/>
  <c r="I331" i="2"/>
  <c r="H331" i="2"/>
  <c r="G331" i="2"/>
  <c r="X330" i="2"/>
  <c r="W330" i="2"/>
  <c r="R330" i="2"/>
  <c r="K330" i="2"/>
  <c r="I330" i="2"/>
  <c r="H330" i="2"/>
  <c r="G330" i="2"/>
  <c r="X329" i="2"/>
  <c r="W329" i="2"/>
  <c r="K329" i="2"/>
  <c r="I329" i="2"/>
  <c r="H329" i="2"/>
  <c r="G329" i="2"/>
  <c r="R329" i="2" s="1"/>
  <c r="X328" i="2"/>
  <c r="W328" i="2"/>
  <c r="K328" i="2"/>
  <c r="I328" i="2"/>
  <c r="H328" i="2"/>
  <c r="G328" i="2"/>
  <c r="R328" i="2" s="1"/>
  <c r="X327" i="2"/>
  <c r="W327" i="2"/>
  <c r="K327" i="2"/>
  <c r="M447" i="2" s="1"/>
  <c r="Q447" i="2" s="1"/>
  <c r="I327" i="2"/>
  <c r="H327" i="2"/>
  <c r="G327" i="2"/>
  <c r="X326" i="2"/>
  <c r="W326" i="2"/>
  <c r="K326" i="2"/>
  <c r="I326" i="2"/>
  <c r="H326" i="2"/>
  <c r="G326" i="2"/>
  <c r="R326" i="2" s="1"/>
  <c r="X325" i="2"/>
  <c r="W325" i="2"/>
  <c r="K325" i="2"/>
  <c r="I325" i="2"/>
  <c r="H325" i="2"/>
  <c r="G325" i="2"/>
  <c r="R325" i="2" s="1"/>
  <c r="X324" i="2"/>
  <c r="W324" i="2"/>
  <c r="K324" i="2"/>
  <c r="I324" i="2"/>
  <c r="H324" i="2"/>
  <c r="G324" i="2"/>
  <c r="R324" i="2" s="1"/>
  <c r="X323" i="2"/>
  <c r="W323" i="2"/>
  <c r="R323" i="2"/>
  <c r="K323" i="2"/>
  <c r="I323" i="2"/>
  <c r="H323" i="2"/>
  <c r="G323" i="2"/>
  <c r="X322" i="2"/>
  <c r="W322" i="2"/>
  <c r="R322" i="2"/>
  <c r="K322" i="2"/>
  <c r="I322" i="2"/>
  <c r="H322" i="2"/>
  <c r="G322" i="2"/>
  <c r="X321" i="2"/>
  <c r="W321" i="2"/>
  <c r="R321" i="2"/>
  <c r="K321" i="2"/>
  <c r="I321" i="2"/>
  <c r="H321" i="2"/>
  <c r="X320" i="2"/>
  <c r="W320" i="2"/>
  <c r="K320" i="2"/>
  <c r="I320" i="2"/>
  <c r="H320" i="2"/>
  <c r="G320" i="2"/>
  <c r="R320" i="2" s="1"/>
  <c r="X319" i="2"/>
  <c r="W319" i="2"/>
  <c r="K319" i="2"/>
  <c r="I319" i="2"/>
  <c r="H319" i="2"/>
  <c r="G319" i="2"/>
  <c r="R319" i="2" s="1"/>
  <c r="X318" i="2"/>
  <c r="W318" i="2"/>
  <c r="R318" i="2"/>
  <c r="K318" i="2"/>
  <c r="I318" i="2"/>
  <c r="H318" i="2"/>
  <c r="G318" i="2"/>
  <c r="X317" i="2"/>
  <c r="W317" i="2"/>
  <c r="K317" i="2"/>
  <c r="I317" i="2"/>
  <c r="H317" i="2"/>
  <c r="G317" i="2"/>
  <c r="R317" i="2" s="1"/>
  <c r="X316" i="2"/>
  <c r="W316" i="2"/>
  <c r="K316" i="2"/>
  <c r="I316" i="2"/>
  <c r="H316" i="2"/>
  <c r="G316" i="2"/>
  <c r="R316" i="2" s="1"/>
  <c r="X315" i="2"/>
  <c r="W315" i="2"/>
  <c r="K315" i="2"/>
  <c r="I315" i="2"/>
  <c r="H315" i="2"/>
  <c r="G315" i="2"/>
  <c r="R315" i="2" s="1"/>
  <c r="X314" i="2"/>
  <c r="W314" i="2"/>
  <c r="R314" i="2"/>
  <c r="K314" i="2"/>
  <c r="I314" i="2"/>
  <c r="H314" i="2"/>
  <c r="G314" i="2"/>
  <c r="X313" i="2"/>
  <c r="W313" i="2"/>
  <c r="R313" i="2"/>
  <c r="K313" i="2"/>
  <c r="I313" i="2"/>
  <c r="H313" i="2"/>
  <c r="G313" i="2"/>
  <c r="X312" i="2"/>
  <c r="W312" i="2"/>
  <c r="K312" i="2"/>
  <c r="I312" i="2"/>
  <c r="H312" i="2"/>
  <c r="G312" i="2"/>
  <c r="R312" i="2" s="1"/>
  <c r="X311" i="2"/>
  <c r="W311" i="2"/>
  <c r="K311" i="2"/>
  <c r="I311" i="2"/>
  <c r="H311" i="2"/>
  <c r="G311" i="2"/>
  <c r="R311" i="2" s="1"/>
  <c r="X310" i="2"/>
  <c r="W310" i="2"/>
  <c r="R310" i="2"/>
  <c r="K310" i="2"/>
  <c r="I310" i="2"/>
  <c r="H310" i="2"/>
  <c r="G310" i="2"/>
  <c r="X309" i="2"/>
  <c r="W309" i="2"/>
  <c r="R309" i="2"/>
  <c r="K309" i="2"/>
  <c r="I309" i="2"/>
  <c r="H309" i="2"/>
  <c r="X308" i="2"/>
  <c r="W308" i="2"/>
  <c r="K308" i="2"/>
  <c r="I308" i="2"/>
  <c r="H308" i="2"/>
  <c r="G308" i="2"/>
  <c r="R308" i="2" s="1"/>
  <c r="X307" i="2"/>
  <c r="W307" i="2"/>
  <c r="K307" i="2"/>
  <c r="I307" i="2"/>
  <c r="H307" i="2"/>
  <c r="G307" i="2"/>
  <c r="R307" i="2" s="1"/>
  <c r="X306" i="2"/>
  <c r="W306" i="2"/>
  <c r="K306" i="2"/>
  <c r="I306" i="2"/>
  <c r="H306" i="2"/>
  <c r="G306" i="2"/>
  <c r="R306" i="2" s="1"/>
  <c r="X305" i="2"/>
  <c r="W305" i="2"/>
  <c r="R305" i="2"/>
  <c r="K305" i="2"/>
  <c r="I305" i="2"/>
  <c r="H305" i="2"/>
  <c r="G305" i="2"/>
  <c r="X304" i="2"/>
  <c r="W304" i="2"/>
  <c r="R304" i="2"/>
  <c r="K304" i="2"/>
  <c r="I304" i="2"/>
  <c r="H304" i="2"/>
  <c r="G304" i="2"/>
  <c r="X303" i="2"/>
  <c r="W303" i="2"/>
  <c r="K303" i="2"/>
  <c r="I303" i="2"/>
  <c r="H303" i="2"/>
  <c r="G303" i="2"/>
  <c r="R303" i="2" s="1"/>
  <c r="X302" i="2"/>
  <c r="W302" i="2"/>
  <c r="R302" i="2"/>
  <c r="K302" i="2"/>
  <c r="I302" i="2"/>
  <c r="H302" i="2"/>
  <c r="G302" i="2"/>
  <c r="X301" i="2"/>
  <c r="W301" i="2"/>
  <c r="R301" i="2"/>
  <c r="K301" i="2"/>
  <c r="I301" i="2"/>
  <c r="H301" i="2"/>
  <c r="G301" i="2"/>
  <c r="X300" i="2"/>
  <c r="W300" i="2"/>
  <c r="K300" i="2"/>
  <c r="I300" i="2"/>
  <c r="H300" i="2"/>
  <c r="G300" i="2"/>
  <c r="R300" i="2" s="1"/>
  <c r="X299" i="2"/>
  <c r="W299" i="2"/>
  <c r="K299" i="2"/>
  <c r="I299" i="2"/>
  <c r="H299" i="2"/>
  <c r="G299" i="2"/>
  <c r="R299" i="2" s="1"/>
  <c r="X298" i="2"/>
  <c r="W298" i="2"/>
  <c r="K298" i="2"/>
  <c r="I298" i="2"/>
  <c r="H298" i="2"/>
  <c r="G298" i="2"/>
  <c r="R298" i="2" s="1"/>
  <c r="X297" i="2"/>
  <c r="W297" i="2"/>
  <c r="R297" i="2"/>
  <c r="K297" i="2"/>
  <c r="I297" i="2"/>
  <c r="H297" i="2"/>
  <c r="X296" i="2"/>
  <c r="W296" i="2"/>
  <c r="R296" i="2"/>
  <c r="K296" i="2"/>
  <c r="I296" i="2"/>
  <c r="H296" i="2"/>
  <c r="G296" i="2"/>
  <c r="X295" i="2"/>
  <c r="W295" i="2"/>
  <c r="R295" i="2"/>
  <c r="K295" i="2"/>
  <c r="I295" i="2"/>
  <c r="H295" i="2"/>
  <c r="G295" i="2"/>
  <c r="X294" i="2"/>
  <c r="W294" i="2"/>
  <c r="K294" i="2"/>
  <c r="I294" i="2"/>
  <c r="H294" i="2"/>
  <c r="G294" i="2"/>
  <c r="R294" i="2" s="1"/>
  <c r="X293" i="2"/>
  <c r="W293" i="2"/>
  <c r="R293" i="2"/>
  <c r="K293" i="2"/>
  <c r="I293" i="2"/>
  <c r="H293" i="2"/>
  <c r="G293" i="2"/>
  <c r="X292" i="2"/>
  <c r="W292" i="2"/>
  <c r="R292" i="2"/>
  <c r="K292" i="2"/>
  <c r="I292" i="2"/>
  <c r="H292" i="2"/>
  <c r="G292" i="2"/>
  <c r="X291" i="2"/>
  <c r="W291" i="2"/>
  <c r="K291" i="2"/>
  <c r="I291" i="2"/>
  <c r="H291" i="2"/>
  <c r="G291" i="2"/>
  <c r="R291" i="2" s="1"/>
  <c r="X290" i="2"/>
  <c r="W290" i="2"/>
  <c r="K290" i="2"/>
  <c r="I290" i="2"/>
  <c r="H290" i="2"/>
  <c r="G290" i="2"/>
  <c r="R290" i="2" s="1"/>
  <c r="X289" i="2"/>
  <c r="W289" i="2"/>
  <c r="K289" i="2"/>
  <c r="I289" i="2"/>
  <c r="H289" i="2"/>
  <c r="G289" i="2"/>
  <c r="R289" i="2" s="1"/>
  <c r="X288" i="2"/>
  <c r="W288" i="2"/>
  <c r="R288" i="2"/>
  <c r="K288" i="2"/>
  <c r="I288" i="2"/>
  <c r="H288" i="2"/>
  <c r="G288" i="2"/>
  <c r="X287" i="2"/>
  <c r="W287" i="2"/>
  <c r="R287" i="2"/>
  <c r="K287" i="2"/>
  <c r="I287" i="2"/>
  <c r="H287" i="2"/>
  <c r="G287" i="2"/>
  <c r="X286" i="2"/>
  <c r="W286" i="2"/>
  <c r="K286" i="2"/>
  <c r="I286" i="2"/>
  <c r="H286" i="2"/>
  <c r="G286" i="2"/>
  <c r="R286" i="2" s="1"/>
  <c r="X285" i="2"/>
  <c r="W285" i="2"/>
  <c r="R285" i="2"/>
  <c r="K285" i="2"/>
  <c r="I285" i="2"/>
  <c r="H285" i="2"/>
  <c r="X284" i="2"/>
  <c r="W284" i="2"/>
  <c r="R284" i="2"/>
  <c r="K284" i="2"/>
  <c r="I284" i="2"/>
  <c r="H284" i="2"/>
  <c r="G284" i="2"/>
  <c r="X283" i="2"/>
  <c r="W283" i="2"/>
  <c r="R283" i="2"/>
  <c r="K283" i="2"/>
  <c r="I283" i="2"/>
  <c r="H283" i="2"/>
  <c r="G283" i="2"/>
  <c r="X282" i="2"/>
  <c r="W282" i="2"/>
  <c r="K282" i="2"/>
  <c r="I282" i="2"/>
  <c r="H282" i="2"/>
  <c r="G282" i="2"/>
  <c r="R282" i="2" s="1"/>
  <c r="X281" i="2"/>
  <c r="W281" i="2"/>
  <c r="K281" i="2"/>
  <c r="I281" i="2"/>
  <c r="H281" i="2"/>
  <c r="G281" i="2"/>
  <c r="R281" i="2" s="1"/>
  <c r="X280" i="2"/>
  <c r="W280" i="2"/>
  <c r="K280" i="2"/>
  <c r="I280" i="2"/>
  <c r="H280" i="2"/>
  <c r="G280" i="2"/>
  <c r="R280" i="2" s="1"/>
  <c r="X279" i="2"/>
  <c r="W279" i="2"/>
  <c r="R279" i="2"/>
  <c r="K279" i="2"/>
  <c r="I279" i="2"/>
  <c r="H279" i="2"/>
  <c r="G279" i="2"/>
  <c r="X278" i="2"/>
  <c r="W278" i="2"/>
  <c r="R278" i="2"/>
  <c r="K278" i="2"/>
  <c r="I278" i="2"/>
  <c r="H278" i="2"/>
  <c r="G278" i="2"/>
  <c r="X277" i="2"/>
  <c r="W277" i="2"/>
  <c r="K277" i="2"/>
  <c r="I277" i="2"/>
  <c r="H277" i="2"/>
  <c r="G277" i="2"/>
  <c r="R277" i="2" s="1"/>
  <c r="X276" i="2"/>
  <c r="W276" i="2"/>
  <c r="R276" i="2"/>
  <c r="K276" i="2"/>
  <c r="I276" i="2"/>
  <c r="H276" i="2"/>
  <c r="G276" i="2"/>
  <c r="X275" i="2"/>
  <c r="W275" i="2"/>
  <c r="R275" i="2"/>
  <c r="K275" i="2"/>
  <c r="I275" i="2"/>
  <c r="H275" i="2"/>
  <c r="G275" i="2"/>
  <c r="X274" i="2"/>
  <c r="W274" i="2"/>
  <c r="K274" i="2"/>
  <c r="I274" i="2"/>
  <c r="H274" i="2"/>
  <c r="G274" i="2"/>
  <c r="R274" i="2" s="1"/>
  <c r="X273" i="2"/>
  <c r="W273" i="2"/>
  <c r="R273" i="2"/>
  <c r="K273" i="2"/>
  <c r="I273" i="2"/>
  <c r="H273" i="2"/>
  <c r="X272" i="2"/>
  <c r="W272" i="2"/>
  <c r="K272" i="2"/>
  <c r="I272" i="2"/>
  <c r="H272" i="2"/>
  <c r="G272" i="2"/>
  <c r="R272" i="2" s="1"/>
  <c r="X271" i="2"/>
  <c r="W271" i="2"/>
  <c r="K271" i="2"/>
  <c r="I271" i="2"/>
  <c r="H271" i="2"/>
  <c r="G271" i="2"/>
  <c r="R271" i="2" s="1"/>
  <c r="X270" i="2"/>
  <c r="W270" i="2"/>
  <c r="R270" i="2"/>
  <c r="K270" i="2"/>
  <c r="I270" i="2"/>
  <c r="H270" i="2"/>
  <c r="G270" i="2"/>
  <c r="X269" i="2"/>
  <c r="W269" i="2"/>
  <c r="R269" i="2"/>
  <c r="K269" i="2"/>
  <c r="I269" i="2"/>
  <c r="H269" i="2"/>
  <c r="G269" i="2"/>
  <c r="X268" i="2"/>
  <c r="W268" i="2"/>
  <c r="K268" i="2"/>
  <c r="I268" i="2"/>
  <c r="H268" i="2"/>
  <c r="G268" i="2"/>
  <c r="R268" i="2" s="1"/>
  <c r="X267" i="2"/>
  <c r="W267" i="2"/>
  <c r="R267" i="2"/>
  <c r="K267" i="2"/>
  <c r="I267" i="2"/>
  <c r="H267" i="2"/>
  <c r="G267" i="2"/>
  <c r="X266" i="2"/>
  <c r="W266" i="2"/>
  <c r="R266" i="2"/>
  <c r="K266" i="2"/>
  <c r="I266" i="2"/>
  <c r="H266" i="2"/>
  <c r="G266" i="2"/>
  <c r="X265" i="2"/>
  <c r="W265" i="2"/>
  <c r="K265" i="2"/>
  <c r="I265" i="2"/>
  <c r="H265" i="2"/>
  <c r="G265" i="2"/>
  <c r="R265" i="2" s="1"/>
  <c r="X264" i="2"/>
  <c r="W264" i="2"/>
  <c r="K264" i="2"/>
  <c r="I264" i="2"/>
  <c r="H264" i="2"/>
  <c r="G264" i="2"/>
  <c r="R264" i="2" s="1"/>
  <c r="X263" i="2"/>
  <c r="W263" i="2"/>
  <c r="K263" i="2"/>
  <c r="I263" i="2"/>
  <c r="H263" i="2"/>
  <c r="G263" i="2"/>
  <c r="R263" i="2" s="1"/>
  <c r="X262" i="2"/>
  <c r="W262" i="2"/>
  <c r="R262" i="2"/>
  <c r="K262" i="2"/>
  <c r="I262" i="2"/>
  <c r="H262" i="2"/>
  <c r="G262" i="2"/>
  <c r="X261" i="2"/>
  <c r="W261" i="2"/>
  <c r="R261" i="2"/>
  <c r="K261" i="2"/>
  <c r="I261" i="2"/>
  <c r="H261" i="2"/>
  <c r="X260" i="2"/>
  <c r="W260" i="2"/>
  <c r="R260" i="2"/>
  <c r="K260" i="2"/>
  <c r="I260" i="2"/>
  <c r="H260" i="2"/>
  <c r="G260" i="2"/>
  <c r="X259" i="2"/>
  <c r="W259" i="2"/>
  <c r="K259" i="2"/>
  <c r="I259" i="2"/>
  <c r="H259" i="2"/>
  <c r="G259" i="2"/>
  <c r="R259" i="2" s="1"/>
  <c r="X258" i="2"/>
  <c r="W258" i="2"/>
  <c r="K258" i="2"/>
  <c r="I258" i="2"/>
  <c r="H258" i="2"/>
  <c r="G258" i="2"/>
  <c r="X257" i="2"/>
  <c r="W257" i="2"/>
  <c r="R257" i="2"/>
  <c r="K257" i="2"/>
  <c r="I257" i="2"/>
  <c r="H257" i="2"/>
  <c r="G257" i="2"/>
  <c r="X256" i="2"/>
  <c r="W256" i="2"/>
  <c r="K256" i="2"/>
  <c r="I256" i="2"/>
  <c r="H256" i="2"/>
  <c r="G256" i="2"/>
  <c r="R256" i="2" s="1"/>
  <c r="X255" i="2"/>
  <c r="W255" i="2"/>
  <c r="K255" i="2"/>
  <c r="I255" i="2"/>
  <c r="H255" i="2"/>
  <c r="G255" i="2"/>
  <c r="R255" i="2" s="1"/>
  <c r="X254" i="2"/>
  <c r="W254" i="2"/>
  <c r="K254" i="2"/>
  <c r="I254" i="2"/>
  <c r="H254" i="2"/>
  <c r="G254" i="2"/>
  <c r="X253" i="2"/>
  <c r="W253" i="2"/>
  <c r="K253" i="2"/>
  <c r="I253" i="2"/>
  <c r="H253" i="2"/>
  <c r="G253" i="2"/>
  <c r="X252" i="2"/>
  <c r="W252" i="2"/>
  <c r="R252" i="2"/>
  <c r="K252" i="2"/>
  <c r="I252" i="2"/>
  <c r="H252" i="2"/>
  <c r="G252" i="2"/>
  <c r="X251" i="2"/>
  <c r="W251" i="2"/>
  <c r="K251" i="2"/>
  <c r="I251" i="2"/>
  <c r="H251" i="2"/>
  <c r="G251" i="2"/>
  <c r="R251" i="2" s="1"/>
  <c r="X250" i="2"/>
  <c r="W250" i="2"/>
  <c r="K250" i="2"/>
  <c r="M369" i="2" s="1"/>
  <c r="Q369" i="2" s="1"/>
  <c r="I250" i="2"/>
  <c r="H250" i="2"/>
  <c r="G250" i="2"/>
  <c r="X249" i="2"/>
  <c r="W249" i="2"/>
  <c r="K249" i="2"/>
  <c r="I249" i="2"/>
  <c r="H249" i="2"/>
  <c r="X248" i="2"/>
  <c r="W248" i="2"/>
  <c r="R248" i="2"/>
  <c r="K248" i="2"/>
  <c r="I248" i="2"/>
  <c r="H248" i="2"/>
  <c r="G248" i="2"/>
  <c r="X247" i="2"/>
  <c r="W247" i="2"/>
  <c r="K247" i="2"/>
  <c r="I247" i="2"/>
  <c r="H247" i="2"/>
  <c r="G247" i="2"/>
  <c r="R247" i="2" s="1"/>
  <c r="X246" i="2"/>
  <c r="W246" i="2"/>
  <c r="K246" i="2"/>
  <c r="I246" i="2"/>
  <c r="H246" i="2"/>
  <c r="G246" i="2"/>
  <c r="R246" i="2" s="1"/>
  <c r="X245" i="2"/>
  <c r="W245" i="2"/>
  <c r="K245" i="2"/>
  <c r="I245" i="2"/>
  <c r="H245" i="2"/>
  <c r="G245" i="2"/>
  <c r="R245" i="2" s="1"/>
  <c r="X244" i="2"/>
  <c r="W244" i="2"/>
  <c r="K244" i="2"/>
  <c r="I244" i="2"/>
  <c r="H244" i="2"/>
  <c r="G244" i="2"/>
  <c r="X243" i="2"/>
  <c r="W243" i="2"/>
  <c r="K243" i="2"/>
  <c r="I243" i="2"/>
  <c r="H243" i="2"/>
  <c r="G243" i="2"/>
  <c r="R243" i="2" s="1"/>
  <c r="X242" i="2"/>
  <c r="W242" i="2"/>
  <c r="K242" i="2"/>
  <c r="I242" i="2"/>
  <c r="H242" i="2"/>
  <c r="G242" i="2"/>
  <c r="R242" i="2" s="1"/>
  <c r="X241" i="2"/>
  <c r="W241" i="2"/>
  <c r="K241" i="2"/>
  <c r="I241" i="2"/>
  <c r="H241" i="2"/>
  <c r="G241" i="2"/>
  <c r="X240" i="2"/>
  <c r="W240" i="2"/>
  <c r="R240" i="2"/>
  <c r="K240" i="2"/>
  <c r="I240" i="2"/>
  <c r="H240" i="2"/>
  <c r="G240" i="2"/>
  <c r="X239" i="2"/>
  <c r="W239" i="2"/>
  <c r="K239" i="2"/>
  <c r="I239" i="2"/>
  <c r="H239" i="2"/>
  <c r="G239" i="2"/>
  <c r="R239" i="2" s="1"/>
  <c r="X238" i="2"/>
  <c r="W238" i="2"/>
  <c r="K238" i="2"/>
  <c r="I238" i="2"/>
  <c r="H238" i="2"/>
  <c r="G238" i="2"/>
  <c r="R238" i="2" s="1"/>
  <c r="X237" i="2"/>
  <c r="W237" i="2"/>
  <c r="R237" i="2"/>
  <c r="K237" i="2"/>
  <c r="I237" i="2"/>
  <c r="H237" i="2"/>
  <c r="X236" i="2"/>
  <c r="W236" i="2"/>
  <c r="K236" i="2"/>
  <c r="I236" i="2"/>
  <c r="H236" i="2"/>
  <c r="G236" i="2"/>
  <c r="R236" i="2" s="1"/>
  <c r="X235" i="2"/>
  <c r="W235" i="2"/>
  <c r="R235" i="2"/>
  <c r="K235" i="2"/>
  <c r="I235" i="2"/>
  <c r="H235" i="2"/>
  <c r="G235" i="2"/>
  <c r="X234" i="2"/>
  <c r="W234" i="2"/>
  <c r="K234" i="2"/>
  <c r="I234" i="2"/>
  <c r="H234" i="2"/>
  <c r="G234" i="2"/>
  <c r="R234" i="2" s="1"/>
  <c r="X233" i="2"/>
  <c r="W233" i="2"/>
  <c r="K233" i="2"/>
  <c r="I233" i="2"/>
  <c r="H233" i="2"/>
  <c r="G233" i="2"/>
  <c r="R233" i="2" s="1"/>
  <c r="X232" i="2"/>
  <c r="W232" i="2"/>
  <c r="K232" i="2"/>
  <c r="I232" i="2"/>
  <c r="H232" i="2"/>
  <c r="G232" i="2"/>
  <c r="X231" i="2"/>
  <c r="W231" i="2"/>
  <c r="R231" i="2"/>
  <c r="K231" i="2"/>
  <c r="I231" i="2"/>
  <c r="H231" i="2"/>
  <c r="G231" i="2"/>
  <c r="X230" i="2"/>
  <c r="W230" i="2"/>
  <c r="K230" i="2"/>
  <c r="I230" i="2"/>
  <c r="H230" i="2"/>
  <c r="G230" i="2"/>
  <c r="R230" i="2" s="1"/>
  <c r="X229" i="2"/>
  <c r="W229" i="2"/>
  <c r="K229" i="2"/>
  <c r="I229" i="2"/>
  <c r="H229" i="2"/>
  <c r="G229" i="2"/>
  <c r="R229" i="2" s="1"/>
  <c r="X228" i="2"/>
  <c r="W228" i="2"/>
  <c r="K228" i="2"/>
  <c r="I228" i="2"/>
  <c r="H228" i="2"/>
  <c r="G228" i="2"/>
  <c r="X227" i="2"/>
  <c r="W227" i="2"/>
  <c r="K227" i="2"/>
  <c r="I227" i="2"/>
  <c r="H227" i="2"/>
  <c r="G227" i="2"/>
  <c r="X226" i="2"/>
  <c r="W226" i="2"/>
  <c r="K226" i="2"/>
  <c r="I226" i="2"/>
  <c r="H226" i="2"/>
  <c r="G226" i="2"/>
  <c r="R226" i="2" s="1"/>
  <c r="X225" i="2"/>
  <c r="W225" i="2"/>
  <c r="R225" i="2"/>
  <c r="K225" i="2"/>
  <c r="I225" i="2"/>
  <c r="H225" i="2"/>
  <c r="X224" i="2"/>
  <c r="W224" i="2"/>
  <c r="K224" i="2"/>
  <c r="I224" i="2"/>
  <c r="H224" i="2"/>
  <c r="G224" i="2"/>
  <c r="R224" i="2" s="1"/>
  <c r="X223" i="2"/>
  <c r="W223" i="2"/>
  <c r="K223" i="2"/>
  <c r="I223" i="2"/>
  <c r="H223" i="2"/>
  <c r="G223" i="2"/>
  <c r="X222" i="2"/>
  <c r="W222" i="2"/>
  <c r="R222" i="2"/>
  <c r="K222" i="2"/>
  <c r="I222" i="2"/>
  <c r="H222" i="2"/>
  <c r="G222" i="2"/>
  <c r="X221" i="2"/>
  <c r="W221" i="2"/>
  <c r="R221" i="2"/>
  <c r="K221" i="2"/>
  <c r="I221" i="2"/>
  <c r="H221" i="2"/>
  <c r="G221" i="2"/>
  <c r="X220" i="2"/>
  <c r="W220" i="2"/>
  <c r="K220" i="2"/>
  <c r="I220" i="2"/>
  <c r="H220" i="2"/>
  <c r="G220" i="2"/>
  <c r="R220" i="2" s="1"/>
  <c r="X219" i="2"/>
  <c r="W219" i="2"/>
  <c r="K219" i="2"/>
  <c r="I219" i="2"/>
  <c r="H219" i="2"/>
  <c r="G219" i="2"/>
  <c r="R219" i="2" s="1"/>
  <c r="X218" i="2"/>
  <c r="W218" i="2"/>
  <c r="K218" i="2"/>
  <c r="I218" i="2"/>
  <c r="H218" i="2"/>
  <c r="G218" i="2"/>
  <c r="R218" i="2" s="1"/>
  <c r="X217" i="2"/>
  <c r="W217" i="2"/>
  <c r="R217" i="2"/>
  <c r="K217" i="2"/>
  <c r="I217" i="2"/>
  <c r="H217" i="2"/>
  <c r="G217" i="2"/>
  <c r="X216" i="2"/>
  <c r="W216" i="2"/>
  <c r="K216" i="2"/>
  <c r="I216" i="2"/>
  <c r="H216" i="2"/>
  <c r="G216" i="2"/>
  <c r="R216" i="2" s="1"/>
  <c r="X215" i="2"/>
  <c r="W215" i="2"/>
  <c r="K215" i="2"/>
  <c r="I215" i="2"/>
  <c r="H215" i="2"/>
  <c r="G215" i="2"/>
  <c r="R215" i="2" s="1"/>
  <c r="X214" i="2"/>
  <c r="W214" i="2"/>
  <c r="K214" i="2"/>
  <c r="I214" i="2"/>
  <c r="H214" i="2"/>
  <c r="G214" i="2"/>
  <c r="X213" i="2"/>
  <c r="W213" i="2"/>
  <c r="R213" i="2"/>
  <c r="K213" i="2"/>
  <c r="I213" i="2"/>
  <c r="H213" i="2"/>
  <c r="X212" i="2"/>
  <c r="W212" i="2"/>
  <c r="K212" i="2"/>
  <c r="I212" i="2"/>
  <c r="H212" i="2"/>
  <c r="G212" i="2"/>
  <c r="R212" i="2" s="1"/>
  <c r="X211" i="2"/>
  <c r="W211" i="2"/>
  <c r="R211" i="2"/>
  <c r="K211" i="2"/>
  <c r="I211" i="2"/>
  <c r="H211" i="2"/>
  <c r="G211" i="2"/>
  <c r="X210" i="2"/>
  <c r="W210" i="2"/>
  <c r="K210" i="2"/>
  <c r="I210" i="2"/>
  <c r="H210" i="2"/>
  <c r="G210" i="2"/>
  <c r="R210" i="2" s="1"/>
  <c r="X209" i="2"/>
  <c r="W209" i="2"/>
  <c r="K209" i="2"/>
  <c r="I209" i="2"/>
  <c r="H209" i="2"/>
  <c r="G209" i="2"/>
  <c r="R209" i="2" s="1"/>
  <c r="X208" i="2"/>
  <c r="W208" i="2"/>
  <c r="R208" i="2"/>
  <c r="K208" i="2"/>
  <c r="I208" i="2"/>
  <c r="H208" i="2"/>
  <c r="G208" i="2"/>
  <c r="X207" i="2"/>
  <c r="W207" i="2"/>
  <c r="K207" i="2"/>
  <c r="I207" i="2"/>
  <c r="H207" i="2"/>
  <c r="G207" i="2"/>
  <c r="R207" i="2" s="1"/>
  <c r="X206" i="2"/>
  <c r="W206" i="2"/>
  <c r="K206" i="2"/>
  <c r="I206" i="2"/>
  <c r="H206" i="2"/>
  <c r="G206" i="2"/>
  <c r="R205" i="2" s="1"/>
  <c r="X205" i="2"/>
  <c r="W205" i="2"/>
  <c r="K205" i="2"/>
  <c r="I205" i="2"/>
  <c r="H205" i="2"/>
  <c r="G205" i="2"/>
  <c r="X204" i="2"/>
  <c r="W204" i="2"/>
  <c r="K204" i="2"/>
  <c r="I204" i="2"/>
  <c r="H204" i="2"/>
  <c r="G204" i="2"/>
  <c r="R204" i="2" s="1"/>
  <c r="X203" i="2"/>
  <c r="W203" i="2"/>
  <c r="R203" i="2"/>
  <c r="K203" i="2"/>
  <c r="I203" i="2"/>
  <c r="H203" i="2"/>
  <c r="G203" i="2"/>
  <c r="X202" i="2"/>
  <c r="W202" i="2"/>
  <c r="K202" i="2"/>
  <c r="I202" i="2"/>
  <c r="H202" i="2"/>
  <c r="G202" i="2"/>
  <c r="R202" i="2" s="1"/>
  <c r="X201" i="2"/>
  <c r="W201" i="2"/>
  <c r="R201" i="2"/>
  <c r="K201" i="2"/>
  <c r="I201" i="2"/>
  <c r="H201" i="2"/>
  <c r="X200" i="2"/>
  <c r="W200" i="2"/>
  <c r="R200" i="2"/>
  <c r="K200" i="2"/>
  <c r="I200" i="2"/>
  <c r="H200" i="2"/>
  <c r="G200" i="2"/>
  <c r="X199" i="2"/>
  <c r="W199" i="2"/>
  <c r="R199" i="2"/>
  <c r="K199" i="2"/>
  <c r="I199" i="2"/>
  <c r="H199" i="2"/>
  <c r="G199" i="2"/>
  <c r="X198" i="2"/>
  <c r="W198" i="2"/>
  <c r="K198" i="2"/>
  <c r="I198" i="2"/>
  <c r="H198" i="2"/>
  <c r="G198" i="2"/>
  <c r="R198" i="2" s="1"/>
  <c r="X197" i="2"/>
  <c r="W197" i="2"/>
  <c r="K197" i="2"/>
  <c r="I197" i="2"/>
  <c r="H197" i="2"/>
  <c r="G197" i="2"/>
  <c r="R196" i="2" s="1"/>
  <c r="X196" i="2"/>
  <c r="W196" i="2"/>
  <c r="K196" i="2"/>
  <c r="I196" i="2"/>
  <c r="H196" i="2"/>
  <c r="G196" i="2"/>
  <c r="X195" i="2"/>
  <c r="W195" i="2"/>
  <c r="K195" i="2"/>
  <c r="I195" i="2"/>
  <c r="H195" i="2"/>
  <c r="G195" i="2"/>
  <c r="R195" i="2" s="1"/>
  <c r="X194" i="2"/>
  <c r="W194" i="2"/>
  <c r="R194" i="2"/>
  <c r="K194" i="2"/>
  <c r="I194" i="2"/>
  <c r="H194" i="2"/>
  <c r="G194" i="2"/>
  <c r="X193" i="2"/>
  <c r="W193" i="2"/>
  <c r="K193" i="2"/>
  <c r="I193" i="2"/>
  <c r="H193" i="2"/>
  <c r="G193" i="2"/>
  <c r="R193" i="2" s="1"/>
  <c r="X192" i="2"/>
  <c r="W192" i="2"/>
  <c r="R192" i="2"/>
  <c r="K192" i="2"/>
  <c r="I192" i="2"/>
  <c r="H192" i="2"/>
  <c r="G192" i="2"/>
  <c r="X191" i="2"/>
  <c r="W191" i="2"/>
  <c r="R191" i="2"/>
  <c r="K191" i="2"/>
  <c r="I191" i="2"/>
  <c r="H191" i="2"/>
  <c r="G191" i="2"/>
  <c r="X190" i="2"/>
  <c r="W190" i="2"/>
  <c r="K190" i="2"/>
  <c r="I190" i="2"/>
  <c r="H190" i="2"/>
  <c r="G190" i="2"/>
  <c r="R190" i="2" s="1"/>
  <c r="X189" i="2"/>
  <c r="W189" i="2"/>
  <c r="K189" i="2"/>
  <c r="I189" i="2"/>
  <c r="H189" i="2"/>
  <c r="X188" i="2"/>
  <c r="W188" i="2"/>
  <c r="K188" i="2"/>
  <c r="I188" i="2"/>
  <c r="H188" i="2"/>
  <c r="G188" i="2"/>
  <c r="R188" i="2" s="1"/>
  <c r="X187" i="2"/>
  <c r="W187" i="2"/>
  <c r="R187" i="2"/>
  <c r="K187" i="2"/>
  <c r="I187" i="2"/>
  <c r="H187" i="2"/>
  <c r="G187" i="2"/>
  <c r="X186" i="2"/>
  <c r="W186" i="2"/>
  <c r="R186" i="2"/>
  <c r="K186" i="2"/>
  <c r="I186" i="2"/>
  <c r="H186" i="2"/>
  <c r="G186" i="2"/>
  <c r="X185" i="2"/>
  <c r="W185" i="2"/>
  <c r="R185" i="2"/>
  <c r="K185" i="2"/>
  <c r="I185" i="2"/>
  <c r="H185" i="2"/>
  <c r="G185" i="2"/>
  <c r="X184" i="2"/>
  <c r="W184" i="2"/>
  <c r="K184" i="2"/>
  <c r="I184" i="2"/>
  <c r="H184" i="2"/>
  <c r="G184" i="2"/>
  <c r="R184" i="2" s="1"/>
  <c r="X183" i="2"/>
  <c r="W183" i="2"/>
  <c r="R183" i="2"/>
  <c r="K183" i="2"/>
  <c r="I183" i="2"/>
  <c r="H183" i="2"/>
  <c r="G183" i="2"/>
  <c r="X182" i="2"/>
  <c r="W182" i="2"/>
  <c r="R182" i="2"/>
  <c r="K182" i="2"/>
  <c r="I182" i="2"/>
  <c r="H182" i="2"/>
  <c r="G182" i="2"/>
  <c r="X181" i="2"/>
  <c r="W181" i="2"/>
  <c r="K181" i="2"/>
  <c r="I181" i="2"/>
  <c r="H181" i="2"/>
  <c r="G181" i="2"/>
  <c r="R181" i="2" s="1"/>
  <c r="X180" i="2"/>
  <c r="W180" i="2"/>
  <c r="K180" i="2"/>
  <c r="I180" i="2"/>
  <c r="H180" i="2"/>
  <c r="G180" i="2"/>
  <c r="R180" i="2" s="1"/>
  <c r="X179" i="2"/>
  <c r="W179" i="2"/>
  <c r="K179" i="2"/>
  <c r="I179" i="2"/>
  <c r="H179" i="2"/>
  <c r="G179" i="2"/>
  <c r="X178" i="2"/>
  <c r="W178" i="2"/>
  <c r="R178" i="2"/>
  <c r="K178" i="2"/>
  <c r="I178" i="2"/>
  <c r="H178" i="2"/>
  <c r="G178" i="2"/>
  <c r="X177" i="2"/>
  <c r="W177" i="2"/>
  <c r="R177" i="2"/>
  <c r="K177" i="2"/>
  <c r="I177" i="2"/>
  <c r="H177" i="2"/>
  <c r="X176" i="2"/>
  <c r="W176" i="2"/>
  <c r="R176" i="2"/>
  <c r="K176" i="2"/>
  <c r="I176" i="2"/>
  <c r="H176" i="2"/>
  <c r="G176" i="2"/>
  <c r="X175" i="2"/>
  <c r="W175" i="2"/>
  <c r="K175" i="2"/>
  <c r="M295" i="2" s="1"/>
  <c r="Q295" i="2" s="1"/>
  <c r="I175" i="2"/>
  <c r="H175" i="2"/>
  <c r="G175" i="2"/>
  <c r="R175" i="2" s="1"/>
  <c r="X174" i="2"/>
  <c r="W174" i="2"/>
  <c r="K174" i="2"/>
  <c r="I174" i="2"/>
  <c r="H174" i="2"/>
  <c r="G174" i="2"/>
  <c r="R174" i="2" s="1"/>
  <c r="X173" i="2"/>
  <c r="W173" i="2"/>
  <c r="R173" i="2"/>
  <c r="K173" i="2"/>
  <c r="I173" i="2"/>
  <c r="H173" i="2"/>
  <c r="G173" i="2"/>
  <c r="X172" i="2"/>
  <c r="W172" i="2"/>
  <c r="K172" i="2"/>
  <c r="I172" i="2"/>
  <c r="H172" i="2"/>
  <c r="G172" i="2"/>
  <c r="R172" i="2" s="1"/>
  <c r="X171" i="2"/>
  <c r="W171" i="2"/>
  <c r="K171" i="2"/>
  <c r="I171" i="2"/>
  <c r="H171" i="2"/>
  <c r="G171" i="2"/>
  <c r="R171" i="2" s="1"/>
  <c r="X170" i="2"/>
  <c r="W170" i="2"/>
  <c r="K170" i="2"/>
  <c r="I170" i="2"/>
  <c r="H170" i="2"/>
  <c r="G170" i="2"/>
  <c r="X169" i="2"/>
  <c r="W169" i="2"/>
  <c r="R169" i="2"/>
  <c r="K169" i="2"/>
  <c r="I169" i="2"/>
  <c r="H169" i="2"/>
  <c r="G169" i="2"/>
  <c r="X168" i="2"/>
  <c r="W168" i="2"/>
  <c r="R168" i="2"/>
  <c r="K168" i="2"/>
  <c r="I168" i="2"/>
  <c r="H168" i="2"/>
  <c r="G168" i="2"/>
  <c r="X167" i="2"/>
  <c r="W167" i="2"/>
  <c r="K167" i="2"/>
  <c r="M287" i="2" s="1"/>
  <c r="Q287" i="2" s="1"/>
  <c r="I167" i="2"/>
  <c r="H167" i="2"/>
  <c r="G167" i="2"/>
  <c r="R167" i="2" s="1"/>
  <c r="X166" i="2"/>
  <c r="W166" i="2"/>
  <c r="K166" i="2"/>
  <c r="I166" i="2"/>
  <c r="H166" i="2"/>
  <c r="G166" i="2"/>
  <c r="R166" i="2" s="1"/>
  <c r="X165" i="2"/>
  <c r="W165" i="2"/>
  <c r="R165" i="2"/>
  <c r="K165" i="2"/>
  <c r="I165" i="2"/>
  <c r="H165" i="2"/>
  <c r="X164" i="2"/>
  <c r="W164" i="2"/>
  <c r="R164" i="2"/>
  <c r="K164" i="2"/>
  <c r="I164" i="2"/>
  <c r="H164" i="2"/>
  <c r="G164" i="2"/>
  <c r="X163" i="2"/>
  <c r="W163" i="2"/>
  <c r="K163" i="2"/>
  <c r="I163" i="2"/>
  <c r="H163" i="2"/>
  <c r="G163" i="2"/>
  <c r="R163" i="2" s="1"/>
  <c r="X162" i="2"/>
  <c r="W162" i="2"/>
  <c r="K162" i="2"/>
  <c r="I162" i="2"/>
  <c r="H162" i="2"/>
  <c r="G162" i="2"/>
  <c r="R161" i="2" s="1"/>
  <c r="X161" i="2"/>
  <c r="W161" i="2"/>
  <c r="K161" i="2"/>
  <c r="I161" i="2"/>
  <c r="H161" i="2"/>
  <c r="G161" i="2"/>
  <c r="X160" i="2"/>
  <c r="W160" i="2"/>
  <c r="R160" i="2"/>
  <c r="K160" i="2"/>
  <c r="I160" i="2"/>
  <c r="H160" i="2"/>
  <c r="G160" i="2"/>
  <c r="X159" i="2"/>
  <c r="W159" i="2"/>
  <c r="K159" i="2"/>
  <c r="I159" i="2"/>
  <c r="H159" i="2"/>
  <c r="G159" i="2"/>
  <c r="R159" i="2" s="1"/>
  <c r="X158" i="2"/>
  <c r="W158" i="2"/>
  <c r="R158" i="2"/>
  <c r="K158" i="2"/>
  <c r="M278" i="2" s="1"/>
  <c r="Q278" i="2" s="1"/>
  <c r="I158" i="2"/>
  <c r="H158" i="2"/>
  <c r="G158" i="2"/>
  <c r="X157" i="2"/>
  <c r="W157" i="2"/>
  <c r="K157" i="2"/>
  <c r="I157" i="2"/>
  <c r="H157" i="2"/>
  <c r="G157" i="2"/>
  <c r="R157" i="2" s="1"/>
  <c r="X156" i="2"/>
  <c r="W156" i="2"/>
  <c r="R156" i="2"/>
  <c r="K156" i="2"/>
  <c r="I156" i="2"/>
  <c r="H156" i="2"/>
  <c r="G156" i="2"/>
  <c r="X155" i="2"/>
  <c r="W155" i="2"/>
  <c r="K155" i="2"/>
  <c r="I155" i="2"/>
  <c r="H155" i="2"/>
  <c r="G155" i="2"/>
  <c r="R155" i="2" s="1"/>
  <c r="X154" i="2"/>
  <c r="W154" i="2"/>
  <c r="K154" i="2"/>
  <c r="I154" i="2"/>
  <c r="H154" i="2"/>
  <c r="G154" i="2"/>
  <c r="R154" i="2" s="1"/>
  <c r="X153" i="2"/>
  <c r="W153" i="2"/>
  <c r="R153" i="2"/>
  <c r="K153" i="2"/>
  <c r="I153" i="2"/>
  <c r="H153" i="2"/>
  <c r="X152" i="2"/>
  <c r="W152" i="2"/>
  <c r="R152" i="2"/>
  <c r="K152" i="2"/>
  <c r="I152" i="2"/>
  <c r="H152" i="2"/>
  <c r="G152" i="2"/>
  <c r="X151" i="2"/>
  <c r="W151" i="2"/>
  <c r="R151" i="2"/>
  <c r="K151" i="2"/>
  <c r="I151" i="2"/>
  <c r="H151" i="2"/>
  <c r="G151" i="2"/>
  <c r="X150" i="2"/>
  <c r="W150" i="2"/>
  <c r="K150" i="2"/>
  <c r="I150" i="2"/>
  <c r="H150" i="2"/>
  <c r="G150" i="2"/>
  <c r="R150" i="2" s="1"/>
  <c r="X149" i="2"/>
  <c r="W149" i="2"/>
  <c r="R149" i="2"/>
  <c r="K149" i="2"/>
  <c r="M269" i="2" s="1"/>
  <c r="Q269" i="2" s="1"/>
  <c r="I149" i="2"/>
  <c r="H149" i="2"/>
  <c r="G149" i="2"/>
  <c r="X148" i="2"/>
  <c r="W148" i="2"/>
  <c r="K148" i="2"/>
  <c r="I148" i="2"/>
  <c r="H148" i="2"/>
  <c r="G148" i="2"/>
  <c r="R148" i="2" s="1"/>
  <c r="X147" i="2"/>
  <c r="W147" i="2"/>
  <c r="R147" i="2"/>
  <c r="K147" i="2"/>
  <c r="I147" i="2"/>
  <c r="H147" i="2"/>
  <c r="G147" i="2"/>
  <c r="X146" i="2"/>
  <c r="W146" i="2"/>
  <c r="K146" i="2"/>
  <c r="I146" i="2"/>
  <c r="H146" i="2"/>
  <c r="G146" i="2"/>
  <c r="R146" i="2" s="1"/>
  <c r="X145" i="2"/>
  <c r="W145" i="2"/>
  <c r="K145" i="2"/>
  <c r="I145" i="2"/>
  <c r="H145" i="2"/>
  <c r="G145" i="2"/>
  <c r="R145" i="2" s="1"/>
  <c r="X144" i="2"/>
  <c r="W144" i="2"/>
  <c r="R144" i="2"/>
  <c r="K144" i="2"/>
  <c r="I144" i="2"/>
  <c r="H144" i="2"/>
  <c r="G144" i="2"/>
  <c r="X143" i="2"/>
  <c r="W143" i="2"/>
  <c r="R143" i="2"/>
  <c r="K143" i="2"/>
  <c r="I143" i="2"/>
  <c r="H143" i="2"/>
  <c r="G143" i="2"/>
  <c r="X142" i="2"/>
  <c r="W142" i="2"/>
  <c r="K142" i="2"/>
  <c r="I142" i="2"/>
  <c r="H142" i="2"/>
  <c r="G142" i="2"/>
  <c r="R142" i="2" s="1"/>
  <c r="X141" i="2"/>
  <c r="W141" i="2"/>
  <c r="R141" i="2"/>
  <c r="K141" i="2"/>
  <c r="I141" i="2"/>
  <c r="H141" i="2"/>
  <c r="X140" i="2"/>
  <c r="W140" i="2"/>
  <c r="R140" i="2"/>
  <c r="K140" i="2"/>
  <c r="I140" i="2"/>
  <c r="H140" i="2"/>
  <c r="G140" i="2"/>
  <c r="X139" i="2"/>
  <c r="W139" i="2"/>
  <c r="K139" i="2"/>
  <c r="I139" i="2"/>
  <c r="H139" i="2"/>
  <c r="G139" i="2"/>
  <c r="R139" i="2" s="1"/>
  <c r="X138" i="2"/>
  <c r="W138" i="2"/>
  <c r="R138" i="2"/>
  <c r="K138" i="2"/>
  <c r="I138" i="2"/>
  <c r="H138" i="2"/>
  <c r="G138" i="2"/>
  <c r="X137" i="2"/>
  <c r="W137" i="2"/>
  <c r="K137" i="2"/>
  <c r="I137" i="2"/>
  <c r="H137" i="2"/>
  <c r="G137" i="2"/>
  <c r="R137" i="2" s="1"/>
  <c r="X136" i="2"/>
  <c r="W136" i="2"/>
  <c r="K136" i="2"/>
  <c r="I136" i="2"/>
  <c r="H136" i="2"/>
  <c r="G136" i="2"/>
  <c r="R136" i="2" s="1"/>
  <c r="X135" i="2"/>
  <c r="W135" i="2"/>
  <c r="R135" i="2"/>
  <c r="K135" i="2"/>
  <c r="I135" i="2"/>
  <c r="H135" i="2"/>
  <c r="G135" i="2"/>
  <c r="X134" i="2"/>
  <c r="W134" i="2"/>
  <c r="R134" i="2"/>
  <c r="K134" i="2"/>
  <c r="I134" i="2"/>
  <c r="H134" i="2"/>
  <c r="G134" i="2"/>
  <c r="X133" i="2"/>
  <c r="W133" i="2"/>
  <c r="K133" i="2"/>
  <c r="I133" i="2"/>
  <c r="H133" i="2"/>
  <c r="G133" i="2"/>
  <c r="R133" i="2" s="1"/>
  <c r="X132" i="2"/>
  <c r="W132" i="2"/>
  <c r="R132" i="2"/>
  <c r="K132" i="2"/>
  <c r="I132" i="2"/>
  <c r="H132" i="2"/>
  <c r="G132" i="2"/>
  <c r="X131" i="2"/>
  <c r="W131" i="2"/>
  <c r="K131" i="2"/>
  <c r="I131" i="2"/>
  <c r="H131" i="2"/>
  <c r="G131" i="2"/>
  <c r="R131" i="2" s="1"/>
  <c r="X130" i="2"/>
  <c r="W130" i="2"/>
  <c r="R130" i="2"/>
  <c r="K130" i="2"/>
  <c r="I130" i="2"/>
  <c r="H130" i="2"/>
  <c r="G130" i="2"/>
  <c r="X129" i="2"/>
  <c r="W129" i="2"/>
  <c r="R129" i="2"/>
  <c r="K129" i="2"/>
  <c r="I129" i="2"/>
  <c r="H129" i="2"/>
  <c r="X128" i="2"/>
  <c r="W128" i="2"/>
  <c r="K128" i="2"/>
  <c r="M247" i="2" s="1"/>
  <c r="Q247" i="2" s="1"/>
  <c r="I128" i="2"/>
  <c r="H128" i="2"/>
  <c r="G128" i="2"/>
  <c r="R128" i="2" s="1"/>
  <c r="X127" i="2"/>
  <c r="W127" i="2"/>
  <c r="R127" i="2"/>
  <c r="K127" i="2"/>
  <c r="I127" i="2"/>
  <c r="H127" i="2"/>
  <c r="G127" i="2"/>
  <c r="X126" i="2"/>
  <c r="W126" i="2"/>
  <c r="K126" i="2"/>
  <c r="I126" i="2"/>
  <c r="H126" i="2"/>
  <c r="G126" i="2"/>
  <c r="R126" i="2" s="1"/>
  <c r="X125" i="2"/>
  <c r="W125" i="2"/>
  <c r="R125" i="2"/>
  <c r="K125" i="2"/>
  <c r="I125" i="2"/>
  <c r="H125" i="2"/>
  <c r="G125" i="2"/>
  <c r="X124" i="2"/>
  <c r="W124" i="2"/>
  <c r="K124" i="2"/>
  <c r="M244" i="2" s="1"/>
  <c r="Q244" i="2" s="1"/>
  <c r="I124" i="2"/>
  <c r="H124" i="2"/>
  <c r="G124" i="2"/>
  <c r="R124" i="2" s="1"/>
  <c r="X123" i="2"/>
  <c r="W123" i="2"/>
  <c r="R123" i="2"/>
  <c r="K123" i="2"/>
  <c r="I123" i="2"/>
  <c r="H123" i="2"/>
  <c r="G123" i="2"/>
  <c r="X122" i="2"/>
  <c r="W122" i="2"/>
  <c r="K122" i="2"/>
  <c r="I122" i="2"/>
  <c r="H122" i="2"/>
  <c r="G122" i="2"/>
  <c r="R122" i="2" s="1"/>
  <c r="X121" i="2"/>
  <c r="W121" i="2"/>
  <c r="K121" i="2"/>
  <c r="I121" i="2"/>
  <c r="H121" i="2"/>
  <c r="G121" i="2"/>
  <c r="X120" i="2"/>
  <c r="W120" i="2"/>
  <c r="K120" i="2"/>
  <c r="I120" i="2"/>
  <c r="H120" i="2"/>
  <c r="G120" i="2"/>
  <c r="R120" i="2" s="1"/>
  <c r="X119" i="2"/>
  <c r="W119" i="2"/>
  <c r="K119" i="2"/>
  <c r="I119" i="2"/>
  <c r="H119" i="2"/>
  <c r="G119" i="2"/>
  <c r="R119" i="2" s="1"/>
  <c r="X118" i="2"/>
  <c r="W118" i="2"/>
  <c r="K118" i="2"/>
  <c r="I118" i="2"/>
  <c r="H118" i="2"/>
  <c r="G118" i="2"/>
  <c r="R118" i="2" s="1"/>
  <c r="X117" i="2"/>
  <c r="W117" i="2"/>
  <c r="K117" i="2"/>
  <c r="I117" i="2"/>
  <c r="H117" i="2"/>
  <c r="X116" i="2"/>
  <c r="W116" i="2"/>
  <c r="K116" i="2"/>
  <c r="I116" i="2"/>
  <c r="H116" i="2"/>
  <c r="G116" i="2"/>
  <c r="R116" i="2" s="1"/>
  <c r="X115" i="2"/>
  <c r="W115" i="2"/>
  <c r="K115" i="2"/>
  <c r="I115" i="2"/>
  <c r="H115" i="2"/>
  <c r="G115" i="2"/>
  <c r="R115" i="2" s="1"/>
  <c r="X114" i="2"/>
  <c r="W114" i="2"/>
  <c r="K114" i="2"/>
  <c r="I114" i="2"/>
  <c r="H114" i="2"/>
  <c r="G114" i="2"/>
  <c r="R114" i="2" s="1"/>
  <c r="X113" i="2"/>
  <c r="W113" i="2"/>
  <c r="R113" i="2"/>
  <c r="K113" i="2"/>
  <c r="I113" i="2"/>
  <c r="H113" i="2"/>
  <c r="G113" i="2"/>
  <c r="X112" i="2"/>
  <c r="W112" i="2"/>
  <c r="K112" i="2"/>
  <c r="I112" i="2"/>
  <c r="H112" i="2"/>
  <c r="G112" i="2"/>
  <c r="R112" i="2" s="1"/>
  <c r="X111" i="2"/>
  <c r="W111" i="2"/>
  <c r="K111" i="2"/>
  <c r="I111" i="2"/>
  <c r="H111" i="2"/>
  <c r="G111" i="2"/>
  <c r="R111" i="2" s="1"/>
  <c r="X110" i="2"/>
  <c r="W110" i="2"/>
  <c r="K110" i="2"/>
  <c r="I110" i="2"/>
  <c r="H110" i="2"/>
  <c r="G110" i="2"/>
  <c r="R110" i="2" s="1"/>
  <c r="X109" i="2"/>
  <c r="W109" i="2"/>
  <c r="R109" i="2"/>
  <c r="K109" i="2"/>
  <c r="I109" i="2"/>
  <c r="H109" i="2"/>
  <c r="G109" i="2"/>
  <c r="X108" i="2"/>
  <c r="W108" i="2"/>
  <c r="K108" i="2"/>
  <c r="I108" i="2"/>
  <c r="H108" i="2"/>
  <c r="G108" i="2"/>
  <c r="R108" i="2" s="1"/>
  <c r="X107" i="2"/>
  <c r="W107" i="2"/>
  <c r="K107" i="2"/>
  <c r="I107" i="2"/>
  <c r="H107" i="2"/>
  <c r="G107" i="2"/>
  <c r="R107" i="2" s="1"/>
  <c r="X106" i="2"/>
  <c r="W106" i="2"/>
  <c r="K106" i="2"/>
  <c r="I106" i="2"/>
  <c r="H106" i="2"/>
  <c r="G106" i="2"/>
  <c r="R106" i="2" s="1"/>
  <c r="X105" i="2"/>
  <c r="W105" i="2"/>
  <c r="R105" i="2"/>
  <c r="K105" i="2"/>
  <c r="I105" i="2"/>
  <c r="H105" i="2"/>
  <c r="X104" i="2"/>
  <c r="W104" i="2"/>
  <c r="K104" i="2"/>
  <c r="I104" i="2"/>
  <c r="H104" i="2"/>
  <c r="G104" i="2"/>
  <c r="R104" i="2" s="1"/>
  <c r="X103" i="2"/>
  <c r="W103" i="2"/>
  <c r="K103" i="2"/>
  <c r="I103" i="2"/>
  <c r="H103" i="2"/>
  <c r="G103" i="2"/>
  <c r="R103" i="2" s="1"/>
  <c r="X102" i="2"/>
  <c r="W102" i="2"/>
  <c r="R102" i="2"/>
  <c r="K102" i="2"/>
  <c r="I102" i="2"/>
  <c r="H102" i="2"/>
  <c r="G102" i="2"/>
  <c r="X101" i="2"/>
  <c r="W101" i="2"/>
  <c r="K101" i="2"/>
  <c r="I101" i="2"/>
  <c r="H101" i="2"/>
  <c r="G101" i="2"/>
  <c r="R101" i="2" s="1"/>
  <c r="X100" i="2"/>
  <c r="W100" i="2"/>
  <c r="K100" i="2"/>
  <c r="I100" i="2"/>
  <c r="H100" i="2"/>
  <c r="G100" i="2"/>
  <c r="R100" i="2" s="1"/>
  <c r="X99" i="2"/>
  <c r="W99" i="2"/>
  <c r="K99" i="2"/>
  <c r="I99" i="2"/>
  <c r="H99" i="2"/>
  <c r="G99" i="2"/>
  <c r="R99" i="2" s="1"/>
  <c r="X98" i="2"/>
  <c r="W98" i="2"/>
  <c r="R98" i="2"/>
  <c r="K98" i="2"/>
  <c r="I98" i="2"/>
  <c r="H98" i="2"/>
  <c r="G98" i="2"/>
  <c r="X97" i="2"/>
  <c r="W97" i="2"/>
  <c r="K97" i="2"/>
  <c r="M217" i="2" s="1"/>
  <c r="Q217" i="2" s="1"/>
  <c r="I97" i="2"/>
  <c r="H97" i="2"/>
  <c r="G97" i="2"/>
  <c r="R97" i="2" s="1"/>
  <c r="X96" i="2"/>
  <c r="W96" i="2"/>
  <c r="K96" i="2"/>
  <c r="M216" i="2" s="1"/>
  <c r="Q216" i="2" s="1"/>
  <c r="I96" i="2"/>
  <c r="H96" i="2"/>
  <c r="G96" i="2"/>
  <c r="R96" i="2" s="1"/>
  <c r="X95" i="2"/>
  <c r="W95" i="2"/>
  <c r="K95" i="2"/>
  <c r="I95" i="2"/>
  <c r="H95" i="2"/>
  <c r="G95" i="2"/>
  <c r="R95" i="2" s="1"/>
  <c r="X94" i="2"/>
  <c r="W94" i="2"/>
  <c r="R94" i="2"/>
  <c r="K94" i="2"/>
  <c r="I94" i="2"/>
  <c r="H94" i="2"/>
  <c r="G94" i="2"/>
  <c r="X93" i="2"/>
  <c r="W93" i="2"/>
  <c r="R93" i="2"/>
  <c r="K93" i="2"/>
  <c r="I93" i="2"/>
  <c r="H93" i="2"/>
  <c r="X92" i="2"/>
  <c r="W92" i="2"/>
  <c r="K92" i="2"/>
  <c r="I92" i="2"/>
  <c r="H92" i="2"/>
  <c r="G92" i="2"/>
  <c r="R92" i="2" s="1"/>
  <c r="X91" i="2"/>
  <c r="W91" i="2"/>
  <c r="K91" i="2"/>
  <c r="I91" i="2"/>
  <c r="H91" i="2"/>
  <c r="G91" i="2"/>
  <c r="R91" i="2" s="1"/>
  <c r="X90" i="2"/>
  <c r="W90" i="2"/>
  <c r="R90" i="2"/>
  <c r="K90" i="2"/>
  <c r="I90" i="2"/>
  <c r="H90" i="2"/>
  <c r="G90" i="2"/>
  <c r="X89" i="2"/>
  <c r="W89" i="2"/>
  <c r="K89" i="2"/>
  <c r="I89" i="2"/>
  <c r="H89" i="2"/>
  <c r="G89" i="2"/>
  <c r="R89" i="2" s="1"/>
  <c r="X88" i="2"/>
  <c r="W88" i="2"/>
  <c r="K88" i="2"/>
  <c r="I88" i="2"/>
  <c r="H88" i="2"/>
  <c r="G88" i="2"/>
  <c r="R88" i="2" s="1"/>
  <c r="X87" i="2"/>
  <c r="W87" i="2"/>
  <c r="K87" i="2"/>
  <c r="I87" i="2"/>
  <c r="H87" i="2"/>
  <c r="G87" i="2"/>
  <c r="R87" i="2" s="1"/>
  <c r="X86" i="2"/>
  <c r="W86" i="2"/>
  <c r="R86" i="2"/>
  <c r="K86" i="2"/>
  <c r="I86" i="2"/>
  <c r="H86" i="2"/>
  <c r="G86" i="2"/>
  <c r="X85" i="2"/>
  <c r="W85" i="2"/>
  <c r="K85" i="2"/>
  <c r="I85" i="2"/>
  <c r="H85" i="2"/>
  <c r="G85" i="2"/>
  <c r="R85" i="2" s="1"/>
  <c r="X84" i="2"/>
  <c r="W84" i="2"/>
  <c r="K84" i="2"/>
  <c r="I84" i="2"/>
  <c r="H84" i="2"/>
  <c r="G84" i="2"/>
  <c r="R84" i="2" s="1"/>
  <c r="X83" i="2"/>
  <c r="W83" i="2"/>
  <c r="K83" i="2"/>
  <c r="I83" i="2"/>
  <c r="H83" i="2"/>
  <c r="G83" i="2"/>
  <c r="R83" i="2" s="1"/>
  <c r="X82" i="2"/>
  <c r="W82" i="2"/>
  <c r="R82" i="2"/>
  <c r="K82" i="2"/>
  <c r="I82" i="2"/>
  <c r="H82" i="2"/>
  <c r="G82" i="2"/>
  <c r="X81" i="2"/>
  <c r="W81" i="2"/>
  <c r="R81" i="2"/>
  <c r="K81" i="2"/>
  <c r="I81" i="2"/>
  <c r="H81" i="2"/>
  <c r="X80" i="2"/>
  <c r="W80" i="2"/>
  <c r="K80" i="2"/>
  <c r="I80" i="2"/>
  <c r="H80" i="2"/>
  <c r="G80" i="2"/>
  <c r="R80" i="2" s="1"/>
  <c r="X79" i="2"/>
  <c r="W79" i="2"/>
  <c r="R79" i="2"/>
  <c r="K79" i="2"/>
  <c r="I79" i="2"/>
  <c r="H79" i="2"/>
  <c r="G79" i="2"/>
  <c r="X78" i="2"/>
  <c r="W78" i="2"/>
  <c r="K78" i="2"/>
  <c r="I78" i="2"/>
  <c r="H78" i="2"/>
  <c r="G78" i="2"/>
  <c r="R78" i="2" s="1"/>
  <c r="X77" i="2"/>
  <c r="W77" i="2"/>
  <c r="R77" i="2"/>
  <c r="K77" i="2"/>
  <c r="I77" i="2"/>
  <c r="H77" i="2"/>
  <c r="G77" i="2"/>
  <c r="X76" i="2"/>
  <c r="W76" i="2"/>
  <c r="K76" i="2"/>
  <c r="I76" i="2"/>
  <c r="H76" i="2"/>
  <c r="G76" i="2"/>
  <c r="R76" i="2" s="1"/>
  <c r="X75" i="2"/>
  <c r="W75" i="2"/>
  <c r="R75" i="2"/>
  <c r="K75" i="2"/>
  <c r="I75" i="2"/>
  <c r="H75" i="2"/>
  <c r="G75" i="2"/>
  <c r="X74" i="2"/>
  <c r="W74" i="2"/>
  <c r="R74" i="2"/>
  <c r="K74" i="2"/>
  <c r="I74" i="2"/>
  <c r="H74" i="2"/>
  <c r="G74" i="2"/>
  <c r="X73" i="2"/>
  <c r="W73" i="2"/>
  <c r="K73" i="2"/>
  <c r="I73" i="2"/>
  <c r="H73" i="2"/>
  <c r="G73" i="2"/>
  <c r="R73" i="2" s="1"/>
  <c r="X72" i="2"/>
  <c r="W72" i="2"/>
  <c r="K72" i="2"/>
  <c r="I72" i="2"/>
  <c r="H72" i="2"/>
  <c r="G72" i="2"/>
  <c r="R72" i="2" s="1"/>
  <c r="X71" i="2"/>
  <c r="W71" i="2"/>
  <c r="K71" i="2"/>
  <c r="I71" i="2"/>
  <c r="H71" i="2"/>
  <c r="G71" i="2"/>
  <c r="X70" i="2"/>
  <c r="W70" i="2"/>
  <c r="R70" i="2"/>
  <c r="K70" i="2"/>
  <c r="I70" i="2"/>
  <c r="H70" i="2"/>
  <c r="G70" i="2"/>
  <c r="X69" i="2"/>
  <c r="W69" i="2"/>
  <c r="R69" i="2"/>
  <c r="K69" i="2"/>
  <c r="I69" i="2"/>
  <c r="H69" i="2"/>
  <c r="X68" i="2"/>
  <c r="W68" i="2"/>
  <c r="K68" i="2"/>
  <c r="I68" i="2"/>
  <c r="H68" i="2"/>
  <c r="G68" i="2"/>
  <c r="R68" i="2" s="1"/>
  <c r="X67" i="2"/>
  <c r="W67" i="2"/>
  <c r="R67" i="2"/>
  <c r="K67" i="2"/>
  <c r="I67" i="2"/>
  <c r="H67" i="2"/>
  <c r="G67" i="2"/>
  <c r="X66" i="2"/>
  <c r="W66" i="2"/>
  <c r="K66" i="2"/>
  <c r="I66" i="2"/>
  <c r="H66" i="2"/>
  <c r="G66" i="2"/>
  <c r="R66" i="2" s="1"/>
  <c r="X65" i="2"/>
  <c r="W65" i="2"/>
  <c r="R65" i="2"/>
  <c r="K65" i="2"/>
  <c r="I65" i="2"/>
  <c r="H65" i="2"/>
  <c r="G65" i="2"/>
  <c r="X64" i="2"/>
  <c r="W64" i="2"/>
  <c r="K64" i="2"/>
  <c r="I64" i="2"/>
  <c r="H64" i="2"/>
  <c r="G64" i="2"/>
  <c r="X63" i="2"/>
  <c r="W63" i="2"/>
  <c r="K63" i="2"/>
  <c r="I63" i="2"/>
  <c r="H63" i="2"/>
  <c r="G63" i="2"/>
  <c r="X62" i="2"/>
  <c r="W62" i="2"/>
  <c r="K62" i="2"/>
  <c r="I62" i="2"/>
  <c r="H62" i="2"/>
  <c r="G62" i="2"/>
  <c r="R62" i="2" s="1"/>
  <c r="X61" i="2"/>
  <c r="W61" i="2"/>
  <c r="R61" i="2"/>
  <c r="K61" i="2"/>
  <c r="I61" i="2"/>
  <c r="H61" i="2"/>
  <c r="G61" i="2"/>
  <c r="X60" i="2"/>
  <c r="W60" i="2"/>
  <c r="K60" i="2"/>
  <c r="I60" i="2"/>
  <c r="H60" i="2"/>
  <c r="G60" i="2"/>
  <c r="R60" i="2" s="1"/>
  <c r="X59" i="2"/>
  <c r="W59" i="2"/>
  <c r="K59" i="2"/>
  <c r="I59" i="2"/>
  <c r="H59" i="2"/>
  <c r="G59" i="2"/>
  <c r="X58" i="2"/>
  <c r="W58" i="2"/>
  <c r="K58" i="2"/>
  <c r="I58" i="2"/>
  <c r="H58" i="2"/>
  <c r="G58" i="2"/>
  <c r="R58" i="2" s="1"/>
  <c r="X57" i="2"/>
  <c r="W57" i="2"/>
  <c r="R57" i="2"/>
  <c r="K57" i="2"/>
  <c r="I57" i="2"/>
  <c r="H57" i="2"/>
  <c r="X56" i="2"/>
  <c r="W56" i="2"/>
  <c r="R56" i="2"/>
  <c r="K56" i="2"/>
  <c r="I56" i="2"/>
  <c r="H56" i="2"/>
  <c r="G56" i="2"/>
  <c r="X55" i="2"/>
  <c r="W55" i="2"/>
  <c r="K55" i="2"/>
  <c r="M173" i="2" s="1"/>
  <c r="Q173" i="2" s="1"/>
  <c r="I55" i="2"/>
  <c r="H55" i="2"/>
  <c r="G55" i="2"/>
  <c r="R55" i="2" s="1"/>
  <c r="X54" i="2"/>
  <c r="W54" i="2"/>
  <c r="K54" i="2"/>
  <c r="I54" i="2"/>
  <c r="H54" i="2"/>
  <c r="G54" i="2"/>
  <c r="R54" i="2" s="1"/>
  <c r="X53" i="2"/>
  <c r="W53" i="2"/>
  <c r="K53" i="2"/>
  <c r="I53" i="2"/>
  <c r="H53" i="2"/>
  <c r="G53" i="2"/>
  <c r="R53" i="2" s="1"/>
  <c r="X52" i="2"/>
  <c r="W52" i="2"/>
  <c r="K52" i="2"/>
  <c r="I52" i="2"/>
  <c r="H52" i="2"/>
  <c r="G52" i="2"/>
  <c r="X51" i="2"/>
  <c r="W51" i="2"/>
  <c r="K51" i="2"/>
  <c r="I51" i="2"/>
  <c r="H51" i="2"/>
  <c r="G51" i="2"/>
  <c r="R51" i="2" s="1"/>
  <c r="X50" i="2"/>
  <c r="W50" i="2"/>
  <c r="K50" i="2"/>
  <c r="I50" i="2"/>
  <c r="H50" i="2"/>
  <c r="G50" i="2"/>
  <c r="R50" i="2" s="1"/>
  <c r="X49" i="2"/>
  <c r="W49" i="2"/>
  <c r="K49" i="2"/>
  <c r="I49" i="2"/>
  <c r="H49" i="2"/>
  <c r="G49" i="2"/>
  <c r="R49" i="2" s="1"/>
  <c r="X48" i="2"/>
  <c r="W48" i="2"/>
  <c r="K48" i="2"/>
  <c r="I48" i="2"/>
  <c r="H48" i="2"/>
  <c r="G48" i="2"/>
  <c r="X47" i="2"/>
  <c r="W47" i="2"/>
  <c r="K47" i="2"/>
  <c r="M166" i="2" s="1"/>
  <c r="Q166" i="2" s="1"/>
  <c r="I47" i="2"/>
  <c r="H47" i="2"/>
  <c r="G47" i="2"/>
  <c r="R47" i="2" s="1"/>
  <c r="X46" i="2"/>
  <c r="W46" i="2"/>
  <c r="K46" i="2"/>
  <c r="I46" i="2"/>
  <c r="H46" i="2"/>
  <c r="G46" i="2"/>
  <c r="R46" i="2" s="1"/>
  <c r="X45" i="2"/>
  <c r="W45" i="2"/>
  <c r="R45" i="2"/>
  <c r="K45" i="2"/>
  <c r="I45" i="2"/>
  <c r="H45" i="2"/>
  <c r="X44" i="2"/>
  <c r="W44" i="2"/>
  <c r="R44" i="2"/>
  <c r="K44" i="2"/>
  <c r="I44" i="2"/>
  <c r="H44" i="2"/>
  <c r="G44" i="2"/>
  <c r="X43" i="2"/>
  <c r="W43" i="2"/>
  <c r="K43" i="2"/>
  <c r="I43" i="2"/>
  <c r="H43" i="2"/>
  <c r="G43" i="2"/>
  <c r="R43" i="2" s="1"/>
  <c r="X42" i="2"/>
  <c r="W42" i="2"/>
  <c r="K42" i="2"/>
  <c r="I42" i="2"/>
  <c r="H42" i="2"/>
  <c r="G42" i="2"/>
  <c r="R42" i="2" s="1"/>
  <c r="X41" i="2"/>
  <c r="W41" i="2"/>
  <c r="K41" i="2"/>
  <c r="I41" i="2"/>
  <c r="H41" i="2"/>
  <c r="G41" i="2"/>
  <c r="R41" i="2" s="1"/>
  <c r="X40" i="2"/>
  <c r="W40" i="2"/>
  <c r="K40" i="2"/>
  <c r="I40" i="2"/>
  <c r="H40" i="2"/>
  <c r="G40" i="2"/>
  <c r="X39" i="2"/>
  <c r="W39" i="2"/>
  <c r="K39" i="2"/>
  <c r="I39" i="2"/>
  <c r="H39" i="2"/>
  <c r="G39" i="2"/>
  <c r="R39" i="2" s="1"/>
  <c r="X38" i="2"/>
  <c r="W38" i="2"/>
  <c r="K38" i="2"/>
  <c r="I38" i="2"/>
  <c r="H38" i="2"/>
  <c r="G38" i="2"/>
  <c r="R38" i="2" s="1"/>
  <c r="X37" i="2"/>
  <c r="W37" i="2"/>
  <c r="K37" i="2"/>
  <c r="I37" i="2"/>
  <c r="H37" i="2"/>
  <c r="G37" i="2"/>
  <c r="R37" i="2" s="1"/>
  <c r="X36" i="2"/>
  <c r="W36" i="2"/>
  <c r="K36" i="2"/>
  <c r="I36" i="2"/>
  <c r="H36" i="2"/>
  <c r="G36" i="2"/>
  <c r="X35" i="2"/>
  <c r="W35" i="2"/>
  <c r="K35" i="2"/>
  <c r="I35" i="2"/>
  <c r="H35" i="2"/>
  <c r="G35" i="2"/>
  <c r="R35" i="2" s="1"/>
  <c r="X34" i="2"/>
  <c r="W34" i="2"/>
  <c r="K34" i="2"/>
  <c r="I34" i="2"/>
  <c r="H34" i="2"/>
  <c r="G34" i="2"/>
  <c r="R34" i="2" s="1"/>
  <c r="X33" i="2"/>
  <c r="W33" i="2"/>
  <c r="R33" i="2"/>
  <c r="K33" i="2"/>
  <c r="I33" i="2"/>
  <c r="H33" i="2"/>
  <c r="X32" i="2"/>
  <c r="W32" i="2"/>
  <c r="K32" i="2"/>
  <c r="I32" i="2"/>
  <c r="H32" i="2"/>
  <c r="G32" i="2"/>
  <c r="R32" i="2" s="1"/>
  <c r="X31" i="2"/>
  <c r="W31" i="2"/>
  <c r="R31" i="2"/>
  <c r="K31" i="2"/>
  <c r="I31" i="2"/>
  <c r="H31" i="2"/>
  <c r="G31" i="2"/>
  <c r="X30" i="2"/>
  <c r="W30" i="2"/>
  <c r="K30" i="2"/>
  <c r="I30" i="2"/>
  <c r="H30" i="2"/>
  <c r="G30" i="2"/>
  <c r="R30" i="2" s="1"/>
  <c r="X29" i="2"/>
  <c r="W29" i="2"/>
  <c r="R29" i="2"/>
  <c r="K29" i="2"/>
  <c r="I29" i="2"/>
  <c r="H29" i="2"/>
  <c r="G29" i="2"/>
  <c r="X28" i="2"/>
  <c r="W28" i="2"/>
  <c r="K28" i="2"/>
  <c r="M148" i="2" s="1"/>
  <c r="Q148" i="2" s="1"/>
  <c r="I28" i="2"/>
  <c r="H28" i="2"/>
  <c r="G28" i="2"/>
  <c r="X27" i="2"/>
  <c r="W27" i="2"/>
  <c r="K27" i="2"/>
  <c r="I27" i="2"/>
  <c r="H27" i="2"/>
  <c r="G27" i="2"/>
  <c r="X26" i="2"/>
  <c r="W26" i="2"/>
  <c r="K26" i="2"/>
  <c r="I26" i="2"/>
  <c r="H26" i="2"/>
  <c r="G26" i="2"/>
  <c r="R26" i="2" s="1"/>
  <c r="X25" i="2"/>
  <c r="W25" i="2"/>
  <c r="R25" i="2"/>
  <c r="K25" i="2"/>
  <c r="I25" i="2"/>
  <c r="H25" i="2"/>
  <c r="G25" i="2"/>
  <c r="X24" i="2"/>
  <c r="W24" i="2"/>
  <c r="K24" i="2"/>
  <c r="I24" i="2"/>
  <c r="H24" i="2"/>
  <c r="G24" i="2"/>
  <c r="R24" i="2" s="1"/>
  <c r="X23" i="2"/>
  <c r="W23" i="2"/>
  <c r="K23" i="2"/>
  <c r="I23" i="2"/>
  <c r="H23" i="2"/>
  <c r="G23" i="2"/>
  <c r="X22" i="2"/>
  <c r="W22" i="2"/>
  <c r="K22" i="2"/>
  <c r="I22" i="2"/>
  <c r="H22" i="2"/>
  <c r="G22" i="2"/>
  <c r="R22" i="2" s="1"/>
  <c r="X21" i="2"/>
  <c r="W21" i="2"/>
  <c r="K21" i="2"/>
  <c r="I21" i="2"/>
  <c r="H21" i="2"/>
  <c r="X20" i="2"/>
  <c r="W20" i="2"/>
  <c r="K20" i="2"/>
  <c r="I20" i="2"/>
  <c r="H20" i="2"/>
  <c r="G20" i="2"/>
  <c r="R20" i="2" s="1"/>
  <c r="X19" i="2"/>
  <c r="W19" i="2"/>
  <c r="K19" i="2"/>
  <c r="I19" i="2"/>
  <c r="H19" i="2"/>
  <c r="G19" i="2"/>
  <c r="R19" i="2" s="1"/>
  <c r="X18" i="2"/>
  <c r="W18" i="2"/>
  <c r="K18" i="2"/>
  <c r="I18" i="2"/>
  <c r="H18" i="2"/>
  <c r="G18" i="2"/>
  <c r="R18" i="2" s="1"/>
  <c r="X17" i="2"/>
  <c r="W17" i="2"/>
  <c r="R17" i="2"/>
  <c r="K17" i="2"/>
  <c r="I17" i="2"/>
  <c r="H17" i="2"/>
  <c r="G17" i="2"/>
  <c r="X16" i="2"/>
  <c r="W16" i="2"/>
  <c r="K16" i="2"/>
  <c r="I16" i="2"/>
  <c r="H16" i="2"/>
  <c r="G16" i="2"/>
  <c r="R16" i="2" s="1"/>
  <c r="X15" i="2"/>
  <c r="W15" i="2"/>
  <c r="R15" i="2"/>
  <c r="K15" i="2"/>
  <c r="I15" i="2"/>
  <c r="H15" i="2"/>
  <c r="G15" i="2"/>
  <c r="X14" i="2"/>
  <c r="W14" i="2"/>
  <c r="R14" i="2"/>
  <c r="K14" i="2"/>
  <c r="I14" i="2"/>
  <c r="H14" i="2"/>
  <c r="G14" i="2"/>
  <c r="X13" i="2"/>
  <c r="W13" i="2"/>
  <c r="R13" i="2"/>
  <c r="K13" i="2"/>
  <c r="I13" i="2"/>
  <c r="H13" i="2"/>
  <c r="G13" i="2"/>
  <c r="X12" i="2"/>
  <c r="W12" i="2"/>
  <c r="K12" i="2"/>
  <c r="J12" i="2"/>
  <c r="I12" i="2"/>
  <c r="H12" i="2"/>
  <c r="G12" i="2"/>
  <c r="R12" i="2" s="1"/>
  <c r="X11" i="2"/>
  <c r="W11" i="2"/>
  <c r="R11" i="2"/>
  <c r="K11" i="2"/>
  <c r="I11" i="2"/>
  <c r="H11" i="2"/>
  <c r="G11" i="2"/>
  <c r="X10" i="2"/>
  <c r="W10" i="2"/>
  <c r="S10" i="2"/>
  <c r="S11" i="2" s="1"/>
  <c r="S12" i="2" s="1"/>
  <c r="R10" i="2"/>
  <c r="K10" i="2"/>
  <c r="I10" i="2"/>
  <c r="H10" i="2"/>
  <c r="G10" i="2"/>
  <c r="F10" i="2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F406" i="2" s="1"/>
  <c r="F407" i="2" s="1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F485" i="2" s="1"/>
  <c r="F486" i="2" s="1"/>
  <c r="F487" i="2" s="1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F506" i="2" s="1"/>
  <c r="F507" i="2" s="1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 s="1"/>
  <c r="F524" i="2" s="1"/>
  <c r="F525" i="2" s="1"/>
  <c r="F526" i="2" s="1"/>
  <c r="F527" i="2" s="1"/>
  <c r="F528" i="2" s="1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 s="1"/>
  <c r="F543" i="2" s="1"/>
  <c r="F544" i="2" s="1"/>
  <c r="F545" i="2" s="1"/>
  <c r="F546" i="2" s="1"/>
  <c r="F547" i="2" s="1"/>
  <c r="F548" i="2" s="1"/>
  <c r="F549" i="2" s="1"/>
  <c r="F550" i="2" s="1"/>
  <c r="F551" i="2" s="1"/>
  <c r="F552" i="2" s="1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F566" i="2" s="1"/>
  <c r="F567" i="2" s="1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F586" i="2" s="1"/>
  <c r="F587" i="2" s="1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F606" i="2" s="1"/>
  <c r="F607" i="2" s="1"/>
  <c r="F608" i="2" s="1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F626" i="2" s="1"/>
  <c r="F627" i="2" s="1"/>
  <c r="F628" i="2" s="1"/>
  <c r="F629" i="2" s="1"/>
  <c r="F630" i="2" s="1"/>
  <c r="F631" i="2" s="1"/>
  <c r="F632" i="2" s="1"/>
  <c r="F633" i="2" s="1"/>
  <c r="F634" i="2" s="1"/>
  <c r="F635" i="2" s="1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46" i="2" s="1"/>
  <c r="F647" i="2" s="1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 s="1"/>
  <c r="F661" i="2" s="1"/>
  <c r="F662" i="2" s="1"/>
  <c r="F663" i="2" s="1"/>
  <c r="F664" i="2" s="1"/>
  <c r="F665" i="2" s="1"/>
  <c r="F666" i="2" s="1"/>
  <c r="F667" i="2" s="1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F686" i="2" s="1"/>
  <c r="F687" i="2" s="1"/>
  <c r="F688" i="2" s="1"/>
  <c r="F689" i="2" s="1"/>
  <c r="F690" i="2" s="1"/>
  <c r="F691" i="2" s="1"/>
  <c r="F692" i="2" s="1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705" i="2" s="1"/>
  <c r="F706" i="2" s="1"/>
  <c r="F707" i="2" s="1"/>
  <c r="F708" i="2" s="1"/>
  <c r="F709" i="2" s="1"/>
  <c r="F710" i="2" s="1"/>
  <c r="F711" i="2" s="1"/>
  <c r="F712" i="2" s="1"/>
  <c r="F713" i="2" s="1"/>
  <c r="F714" i="2" s="1"/>
  <c r="F715" i="2" s="1"/>
  <c r="F716" i="2" s="1"/>
  <c r="F717" i="2" s="1"/>
  <c r="F718" i="2" s="1"/>
  <c r="F719" i="2" s="1"/>
  <c r="F720" i="2" s="1"/>
  <c r="F721" i="2" s="1"/>
  <c r="F722" i="2" s="1"/>
  <c r="F723" i="2" s="1"/>
  <c r="F724" i="2" s="1"/>
  <c r="F725" i="2" s="1"/>
  <c r="F726" i="2" s="1"/>
  <c r="F727" i="2" s="1"/>
  <c r="F728" i="2" s="1"/>
  <c r="F729" i="2" s="1"/>
  <c r="F730" i="2" s="1"/>
  <c r="F731" i="2" s="1"/>
  <c r="F732" i="2" s="1"/>
  <c r="F733" i="2" s="1"/>
  <c r="F734" i="2" s="1"/>
  <c r="F735" i="2" s="1"/>
  <c r="F736" i="2" s="1"/>
  <c r="F737" i="2" s="1"/>
  <c r="F738" i="2" s="1"/>
  <c r="F739" i="2" s="1"/>
  <c r="F740" i="2" s="1"/>
  <c r="F741" i="2" s="1"/>
  <c r="F742" i="2" s="1"/>
  <c r="F743" i="2" s="1"/>
  <c r="F744" i="2" s="1"/>
  <c r="F745" i="2" s="1"/>
  <c r="F746" i="2" s="1"/>
  <c r="F747" i="2" s="1"/>
  <c r="F748" i="2" s="1"/>
  <c r="F749" i="2" s="1"/>
  <c r="F750" i="2" s="1"/>
  <c r="F751" i="2" s="1"/>
  <c r="F752" i="2" s="1"/>
  <c r="F753" i="2" s="1"/>
  <c r="F754" i="2" s="1"/>
  <c r="F755" i="2" s="1"/>
  <c r="F756" i="2" s="1"/>
  <c r="F757" i="2" s="1"/>
  <c r="F758" i="2" s="1"/>
  <c r="F759" i="2" s="1"/>
  <c r="F760" i="2" s="1"/>
  <c r="F761" i="2" s="1"/>
  <c r="F762" i="2" s="1"/>
  <c r="F763" i="2" s="1"/>
  <c r="F764" i="2" s="1"/>
  <c r="F765" i="2" s="1"/>
  <c r="F766" i="2" s="1"/>
  <c r="F767" i="2" s="1"/>
  <c r="F768" i="2" s="1"/>
  <c r="F769" i="2" s="1"/>
  <c r="F770" i="2" s="1"/>
  <c r="F771" i="2" s="1"/>
  <c r="F772" i="2" s="1"/>
  <c r="F773" i="2" s="1"/>
  <c r="F774" i="2" s="1"/>
  <c r="F775" i="2" s="1"/>
  <c r="F776" i="2" s="1"/>
  <c r="F777" i="2" s="1"/>
  <c r="F778" i="2" s="1"/>
  <c r="F779" i="2" s="1"/>
  <c r="F780" i="2" s="1"/>
  <c r="F781" i="2" s="1"/>
  <c r="F782" i="2" s="1"/>
  <c r="F783" i="2" s="1"/>
  <c r="F784" i="2" s="1"/>
  <c r="F785" i="2" s="1"/>
  <c r="F786" i="2" s="1"/>
  <c r="F787" i="2" s="1"/>
  <c r="F788" i="2" s="1"/>
  <c r="F789" i="2" s="1"/>
  <c r="F790" i="2" s="1"/>
  <c r="F791" i="2" s="1"/>
  <c r="F792" i="2" s="1"/>
  <c r="F793" i="2" s="1"/>
  <c r="F794" i="2" s="1"/>
  <c r="F795" i="2" s="1"/>
  <c r="F796" i="2" s="1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F810" i="2" s="1"/>
  <c r="F811" i="2" s="1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F838" i="2" s="1"/>
  <c r="F839" i="2" s="1"/>
  <c r="F840" i="2" s="1"/>
  <c r="F841" i="2" s="1"/>
  <c r="F842" i="2" s="1"/>
  <c r="F843" i="2" s="1"/>
  <c r="F844" i="2" s="1"/>
  <c r="F845" i="2" s="1"/>
  <c r="F846" i="2" s="1"/>
  <c r="F847" i="2" s="1"/>
  <c r="F848" i="2" s="1"/>
  <c r="F849" i="2" s="1"/>
  <c r="F850" i="2" s="1"/>
  <c r="F851" i="2" s="1"/>
  <c r="F852" i="2" s="1"/>
  <c r="F853" i="2" s="1"/>
  <c r="F854" i="2" s="1"/>
  <c r="F855" i="2" s="1"/>
  <c r="F856" i="2" s="1"/>
  <c r="F857" i="2" s="1"/>
  <c r="F858" i="2" s="1"/>
  <c r="F859" i="2" s="1"/>
  <c r="F860" i="2" s="1"/>
  <c r="F861" i="2" s="1"/>
  <c r="F862" i="2" s="1"/>
  <c r="F863" i="2" s="1"/>
  <c r="F864" i="2" s="1"/>
  <c r="F865" i="2" s="1"/>
  <c r="F866" i="2" s="1"/>
  <c r="F867" i="2" s="1"/>
  <c r="F868" i="2" s="1"/>
  <c r="F869" i="2" s="1"/>
  <c r="F870" i="2" s="1"/>
  <c r="F871" i="2" s="1"/>
  <c r="F872" i="2" s="1"/>
  <c r="F873" i="2" s="1"/>
  <c r="F874" i="2" s="1"/>
  <c r="F875" i="2" s="1"/>
  <c r="F876" i="2" s="1"/>
  <c r="F877" i="2" s="1"/>
  <c r="F878" i="2" s="1"/>
  <c r="F879" i="2" s="1"/>
  <c r="F880" i="2" s="1"/>
  <c r="F881" i="2" s="1"/>
  <c r="F882" i="2" s="1"/>
  <c r="F883" i="2" s="1"/>
  <c r="F884" i="2" s="1"/>
  <c r="F885" i="2" s="1"/>
  <c r="F886" i="2" s="1"/>
  <c r="F887" i="2" s="1"/>
  <c r="F888" i="2" s="1"/>
  <c r="F889" i="2" s="1"/>
  <c r="F890" i="2" s="1"/>
  <c r="F891" i="2" s="1"/>
  <c r="F892" i="2" s="1"/>
  <c r="F893" i="2" s="1"/>
  <c r="F894" i="2" s="1"/>
  <c r="F895" i="2" s="1"/>
  <c r="F896" i="2" s="1"/>
  <c r="F897" i="2" s="1"/>
  <c r="F898" i="2" s="1"/>
  <c r="F899" i="2" s="1"/>
  <c r="F900" i="2" s="1"/>
  <c r="F901" i="2" s="1"/>
  <c r="F902" i="2" s="1"/>
  <c r="F903" i="2" s="1"/>
  <c r="F904" i="2" s="1"/>
  <c r="F905" i="2" s="1"/>
  <c r="F906" i="2" s="1"/>
  <c r="F907" i="2" s="1"/>
  <c r="F908" i="2" s="1"/>
  <c r="F909" i="2" s="1"/>
  <c r="F910" i="2" s="1"/>
  <c r="F911" i="2" s="1"/>
  <c r="F912" i="2" s="1"/>
  <c r="F913" i="2" s="1"/>
  <c r="F914" i="2" s="1"/>
  <c r="F915" i="2" s="1"/>
  <c r="F916" i="2" s="1"/>
  <c r="F917" i="2" s="1"/>
  <c r="F918" i="2" s="1"/>
  <c r="F919" i="2" s="1"/>
  <c r="F920" i="2" s="1"/>
  <c r="F921" i="2" s="1"/>
  <c r="F922" i="2" s="1"/>
  <c r="F923" i="2" s="1"/>
  <c r="F924" i="2" s="1"/>
  <c r="F925" i="2" s="1"/>
  <c r="F926" i="2" s="1"/>
  <c r="F927" i="2" s="1"/>
  <c r="F928" i="2" s="1"/>
  <c r="F929" i="2" s="1"/>
  <c r="F930" i="2" s="1"/>
  <c r="F931" i="2" s="1"/>
  <c r="F932" i="2" s="1"/>
  <c r="F933" i="2" s="1"/>
  <c r="F934" i="2" s="1"/>
  <c r="F935" i="2" s="1"/>
  <c r="F936" i="2" s="1"/>
  <c r="F937" i="2" s="1"/>
  <c r="F938" i="2" s="1"/>
  <c r="F939" i="2" s="1"/>
  <c r="F940" i="2" s="1"/>
  <c r="F941" i="2" s="1"/>
  <c r="F942" i="2" s="1"/>
  <c r="F943" i="2" s="1"/>
  <c r="F944" i="2" s="1"/>
  <c r="F945" i="2" s="1"/>
  <c r="F946" i="2" s="1"/>
  <c r="F947" i="2" s="1"/>
  <c r="F948" i="2" s="1"/>
  <c r="F949" i="2" s="1"/>
  <c r="F950" i="2" s="1"/>
  <c r="F951" i="2" s="1"/>
  <c r="F952" i="2" s="1"/>
  <c r="F953" i="2" s="1"/>
  <c r="F954" i="2" s="1"/>
  <c r="F955" i="2" s="1"/>
  <c r="F956" i="2" s="1"/>
  <c r="F957" i="2" s="1"/>
  <c r="F958" i="2" s="1"/>
  <c r="F959" i="2" s="1"/>
  <c r="F960" i="2" s="1"/>
  <c r="F961" i="2" s="1"/>
  <c r="F962" i="2" s="1"/>
  <c r="F963" i="2" s="1"/>
  <c r="F964" i="2" s="1"/>
  <c r="F965" i="2" s="1"/>
  <c r="F966" i="2" s="1"/>
  <c r="F967" i="2" s="1"/>
  <c r="F968" i="2" s="1"/>
  <c r="F969" i="2" s="1"/>
  <c r="F970" i="2" s="1"/>
  <c r="F971" i="2" s="1"/>
  <c r="F972" i="2" s="1"/>
  <c r="F973" i="2" s="1"/>
  <c r="F974" i="2" s="1"/>
  <c r="F975" i="2" s="1"/>
  <c r="F976" i="2" s="1"/>
  <c r="F977" i="2" s="1"/>
  <c r="F978" i="2" s="1"/>
  <c r="F979" i="2" s="1"/>
  <c r="F980" i="2" s="1"/>
  <c r="F981" i="2" s="1"/>
  <c r="F982" i="2" s="1"/>
  <c r="F983" i="2" s="1"/>
  <c r="F984" i="2" s="1"/>
  <c r="F985" i="2" s="1"/>
  <c r="F986" i="2" s="1"/>
  <c r="F987" i="2" s="1"/>
  <c r="F988" i="2" s="1"/>
  <c r="F989" i="2" s="1"/>
  <c r="F990" i="2" s="1"/>
  <c r="F991" i="2" s="1"/>
  <c r="F992" i="2" s="1"/>
  <c r="F993" i="2" s="1"/>
  <c r="F994" i="2" s="1"/>
  <c r="F995" i="2" s="1"/>
  <c r="F996" i="2" s="1"/>
  <c r="F997" i="2" s="1"/>
  <c r="F998" i="2" s="1"/>
  <c r="F999" i="2" s="1"/>
  <c r="F1000" i="2" s="1"/>
  <c r="F1001" i="2" s="1"/>
  <c r="F1002" i="2" s="1"/>
  <c r="F1003" i="2" s="1"/>
  <c r="F1004" i="2" s="1"/>
  <c r="F1005" i="2" s="1"/>
  <c r="F1006" i="2" s="1"/>
  <c r="F1007" i="2" s="1"/>
  <c r="F1008" i="2" s="1"/>
  <c r="F1009" i="2" s="1"/>
  <c r="F1010" i="2" s="1"/>
  <c r="F1011" i="2" s="1"/>
  <c r="F1012" i="2" s="1"/>
  <c r="F1013" i="2" s="1"/>
  <c r="F1014" i="2" s="1"/>
  <c r="F1015" i="2" s="1"/>
  <c r="F1016" i="2" s="1"/>
  <c r="F1017" i="2" s="1"/>
  <c r="F1018" i="2" s="1"/>
  <c r="F1019" i="2" s="1"/>
  <c r="F1020" i="2" s="1"/>
  <c r="F1021" i="2" s="1"/>
  <c r="F1022" i="2" s="1"/>
  <c r="F1023" i="2" s="1"/>
  <c r="F1024" i="2" s="1"/>
  <c r="F1025" i="2" s="1"/>
  <c r="F1026" i="2" s="1"/>
  <c r="F1027" i="2" s="1"/>
  <c r="F1028" i="2" s="1"/>
  <c r="F1029" i="2" s="1"/>
  <c r="F1030" i="2" s="1"/>
  <c r="F1031" i="2" s="1"/>
  <c r="F1032" i="2" s="1"/>
  <c r="F1033" i="2" s="1"/>
  <c r="F1034" i="2" s="1"/>
  <c r="F1035" i="2" s="1"/>
  <c r="F1036" i="2" s="1"/>
  <c r="F1037" i="2" s="1"/>
  <c r="F1038" i="2" s="1"/>
  <c r="F1039" i="2" s="1"/>
  <c r="F1040" i="2" s="1"/>
  <c r="F1041" i="2" s="1"/>
  <c r="F1042" i="2" s="1"/>
  <c r="F1043" i="2" s="1"/>
  <c r="F1044" i="2" s="1"/>
  <c r="F1045" i="2" s="1"/>
  <c r="F1046" i="2" s="1"/>
  <c r="F1047" i="2" s="1"/>
  <c r="F1048" i="2" s="1"/>
  <c r="F1049" i="2" s="1"/>
  <c r="F1050" i="2" s="1"/>
  <c r="F1051" i="2" s="1"/>
  <c r="F1052" i="2" s="1"/>
  <c r="F1053" i="2" s="1"/>
  <c r="F1054" i="2" s="1"/>
  <c r="F1055" i="2" s="1"/>
  <c r="F1056" i="2" s="1"/>
  <c r="F1057" i="2" s="1"/>
  <c r="F1058" i="2" s="1"/>
  <c r="F1059" i="2" s="1"/>
  <c r="F1060" i="2" s="1"/>
  <c r="F1061" i="2" s="1"/>
  <c r="F1062" i="2" s="1"/>
  <c r="F1063" i="2" s="1"/>
  <c r="F1064" i="2" s="1"/>
  <c r="F1065" i="2" s="1"/>
  <c r="F1066" i="2" s="1"/>
  <c r="F1067" i="2" s="1"/>
  <c r="F1068" i="2" s="1"/>
  <c r="F1069" i="2" s="1"/>
  <c r="F1070" i="2" s="1"/>
  <c r="F1071" i="2" s="1"/>
  <c r="F1072" i="2" s="1"/>
  <c r="F1073" i="2" s="1"/>
  <c r="F1074" i="2" s="1"/>
  <c r="F1075" i="2" s="1"/>
  <c r="F1076" i="2" s="1"/>
  <c r="F1077" i="2" s="1"/>
  <c r="F1078" i="2" s="1"/>
  <c r="F1079" i="2" s="1"/>
  <c r="F1080" i="2" s="1"/>
  <c r="F1081" i="2" s="1"/>
  <c r="F1082" i="2" s="1"/>
  <c r="F1083" i="2" s="1"/>
  <c r="F1084" i="2" s="1"/>
  <c r="F1085" i="2" s="1"/>
  <c r="F1086" i="2" s="1"/>
  <c r="F1087" i="2" s="1"/>
  <c r="F1088" i="2" s="1"/>
  <c r="F1089" i="2" s="1"/>
  <c r="F1090" i="2" s="1"/>
  <c r="F1091" i="2" s="1"/>
  <c r="F1092" i="2" s="1"/>
  <c r="F1093" i="2" s="1"/>
  <c r="F1094" i="2" s="1"/>
  <c r="F1095" i="2" s="1"/>
  <c r="F1096" i="2" s="1"/>
  <c r="F1097" i="2" s="1"/>
  <c r="F1098" i="2" s="1"/>
  <c r="F1099" i="2" s="1"/>
  <c r="F1100" i="2" s="1"/>
  <c r="F1101" i="2" s="1"/>
  <c r="F1102" i="2" s="1"/>
  <c r="F1103" i="2" s="1"/>
  <c r="F1104" i="2" s="1"/>
  <c r="F1105" i="2" s="1"/>
  <c r="F1106" i="2" s="1"/>
  <c r="F1107" i="2" s="1"/>
  <c r="F1108" i="2" s="1"/>
  <c r="F1109" i="2" s="1"/>
  <c r="F1110" i="2" s="1"/>
  <c r="F1111" i="2" s="1"/>
  <c r="F1112" i="2" s="1"/>
  <c r="F1113" i="2" s="1"/>
  <c r="F1114" i="2" s="1"/>
  <c r="F1115" i="2" s="1"/>
  <c r="F1116" i="2" s="1"/>
  <c r="F1117" i="2" s="1"/>
  <c r="F1118" i="2" s="1"/>
  <c r="F1119" i="2" s="1"/>
  <c r="F1120" i="2" s="1"/>
  <c r="F1121" i="2" s="1"/>
  <c r="F1122" i="2" s="1"/>
  <c r="F1123" i="2" s="1"/>
  <c r="F1124" i="2" s="1"/>
  <c r="F1125" i="2" s="1"/>
  <c r="F1126" i="2" s="1"/>
  <c r="F1127" i="2" s="1"/>
  <c r="F1128" i="2" s="1"/>
  <c r="F1129" i="2" s="1"/>
  <c r="F1130" i="2" s="1"/>
  <c r="F1131" i="2" s="1"/>
  <c r="F1132" i="2" s="1"/>
  <c r="F1133" i="2" s="1"/>
  <c r="F1134" i="2" s="1"/>
  <c r="F1135" i="2" s="1"/>
  <c r="F1136" i="2" s="1"/>
  <c r="F1137" i="2" s="1"/>
  <c r="F1138" i="2" s="1"/>
  <c r="F1139" i="2" s="1"/>
  <c r="F1140" i="2" s="1"/>
  <c r="F1141" i="2" s="1"/>
  <c r="F1142" i="2" s="1"/>
  <c r="F1143" i="2" s="1"/>
  <c r="F1144" i="2" s="1"/>
  <c r="F1145" i="2" s="1"/>
  <c r="F1146" i="2" s="1"/>
  <c r="F1147" i="2" s="1"/>
  <c r="F1148" i="2" s="1"/>
  <c r="F1149" i="2" s="1"/>
  <c r="F1150" i="2" s="1"/>
  <c r="F1151" i="2" s="1"/>
  <c r="F1152" i="2" s="1"/>
  <c r="F1153" i="2" s="1"/>
  <c r="F1154" i="2" s="1"/>
  <c r="F1155" i="2" s="1"/>
  <c r="F1156" i="2" s="1"/>
  <c r="F1157" i="2" s="1"/>
  <c r="F1158" i="2" s="1"/>
  <c r="F1159" i="2" s="1"/>
  <c r="F1160" i="2" s="1"/>
  <c r="F1161" i="2" s="1"/>
  <c r="F1162" i="2" s="1"/>
  <c r="F1163" i="2" s="1"/>
  <c r="F1164" i="2" s="1"/>
  <c r="F1165" i="2" s="1"/>
  <c r="F1166" i="2" s="1"/>
  <c r="F1167" i="2" s="1"/>
  <c r="F1168" i="2" s="1"/>
  <c r="F1169" i="2" s="1"/>
  <c r="F1170" i="2" s="1"/>
  <c r="F1171" i="2" s="1"/>
  <c r="F1172" i="2" s="1"/>
  <c r="F1173" i="2" s="1"/>
  <c r="F1174" i="2" s="1"/>
  <c r="F1175" i="2" s="1"/>
  <c r="F1176" i="2" s="1"/>
  <c r="F1177" i="2" s="1"/>
  <c r="F1178" i="2" s="1"/>
  <c r="F1179" i="2" s="1"/>
  <c r="F1180" i="2" s="1"/>
  <c r="F1181" i="2" s="1"/>
  <c r="F1182" i="2" s="1"/>
  <c r="F1183" i="2" s="1"/>
  <c r="F1184" i="2" s="1"/>
  <c r="F1185" i="2" s="1"/>
  <c r="F1186" i="2" s="1"/>
  <c r="F1187" i="2" s="1"/>
  <c r="F1188" i="2" s="1"/>
  <c r="F1189" i="2" s="1"/>
  <c r="F1190" i="2" s="1"/>
  <c r="F1191" i="2" s="1"/>
  <c r="F1192" i="2" s="1"/>
  <c r="F1193" i="2" s="1"/>
  <c r="F1194" i="2" s="1"/>
  <c r="F1195" i="2" s="1"/>
  <c r="F1196" i="2" s="1"/>
  <c r="F1197" i="2" s="1"/>
  <c r="F1198" i="2" s="1"/>
  <c r="F1199" i="2" s="1"/>
  <c r="F1200" i="2" s="1"/>
  <c r="F1201" i="2" s="1"/>
  <c r="F1202" i="2" s="1"/>
  <c r="F1203" i="2" s="1"/>
  <c r="F1204" i="2" s="1"/>
  <c r="F1205" i="2" s="1"/>
  <c r="F1206" i="2" s="1"/>
  <c r="F1207" i="2" s="1"/>
  <c r="F1208" i="2" s="1"/>
  <c r="F1209" i="2" s="1"/>
  <c r="F1210" i="2" s="1"/>
  <c r="F1211" i="2" s="1"/>
  <c r="F1212" i="2" s="1"/>
  <c r="F1213" i="2" s="1"/>
  <c r="F1214" i="2" s="1"/>
  <c r="F1215" i="2" s="1"/>
  <c r="F1216" i="2" s="1"/>
  <c r="F1217" i="2" s="1"/>
  <c r="F1218" i="2" s="1"/>
  <c r="F1219" i="2" s="1"/>
  <c r="F1220" i="2" s="1"/>
  <c r="F1221" i="2" s="1"/>
  <c r="F1222" i="2" s="1"/>
  <c r="F1223" i="2" s="1"/>
  <c r="F1224" i="2" s="1"/>
  <c r="F1225" i="2" s="1"/>
  <c r="F1226" i="2" s="1"/>
  <c r="F1227" i="2" s="1"/>
  <c r="F1228" i="2" s="1"/>
  <c r="F1229" i="2" s="1"/>
  <c r="F1230" i="2" s="1"/>
  <c r="F1231" i="2" s="1"/>
  <c r="F1232" i="2" s="1"/>
  <c r="F1233" i="2" s="1"/>
  <c r="F1234" i="2" s="1"/>
  <c r="F1235" i="2" s="1"/>
  <c r="F1236" i="2" s="1"/>
  <c r="F1237" i="2" s="1"/>
  <c r="F1238" i="2" s="1"/>
  <c r="F1239" i="2" s="1"/>
  <c r="F1240" i="2" s="1"/>
  <c r="F1241" i="2" s="1"/>
  <c r="F1242" i="2" s="1"/>
  <c r="F1243" i="2" s="1"/>
  <c r="F1244" i="2" s="1"/>
  <c r="F1245" i="2" s="1"/>
  <c r="F1246" i="2" s="1"/>
  <c r="F1247" i="2" s="1"/>
  <c r="F1248" i="2" s="1"/>
  <c r="F1249" i="2" s="1"/>
  <c r="F1250" i="2" s="1"/>
  <c r="F1251" i="2" s="1"/>
  <c r="F1252" i="2" s="1"/>
  <c r="F1253" i="2" s="1"/>
  <c r="F1254" i="2" s="1"/>
  <c r="F1255" i="2" s="1"/>
  <c r="F1256" i="2" s="1"/>
  <c r="F1257" i="2" s="1"/>
  <c r="F1258" i="2" s="1"/>
  <c r="F1259" i="2" s="1"/>
  <c r="F1260" i="2" s="1"/>
  <c r="F1261" i="2" s="1"/>
  <c r="F1262" i="2" s="1"/>
  <c r="F1263" i="2" s="1"/>
  <c r="F1264" i="2" s="1"/>
  <c r="F1265" i="2" s="1"/>
  <c r="F1266" i="2" s="1"/>
  <c r="F1267" i="2" s="1"/>
  <c r="F1268" i="2" s="1"/>
  <c r="F1269" i="2" s="1"/>
  <c r="F1270" i="2" s="1"/>
  <c r="F1271" i="2" s="1"/>
  <c r="F1272" i="2" s="1"/>
  <c r="F1273" i="2" s="1"/>
  <c r="F1274" i="2" s="1"/>
  <c r="F1275" i="2" s="1"/>
  <c r="F1276" i="2" s="1"/>
  <c r="F1277" i="2" s="1"/>
  <c r="F1278" i="2" s="1"/>
  <c r="F1279" i="2" s="1"/>
  <c r="F1280" i="2" s="1"/>
  <c r="F1281" i="2" s="1"/>
  <c r="F1282" i="2" s="1"/>
  <c r="F1283" i="2" s="1"/>
  <c r="F1284" i="2" s="1"/>
  <c r="F1285" i="2" s="1"/>
  <c r="F1286" i="2" s="1"/>
  <c r="F1287" i="2" s="1"/>
  <c r="F1288" i="2" s="1"/>
  <c r="F1289" i="2" s="1"/>
  <c r="F1290" i="2" s="1"/>
  <c r="F1291" i="2" s="1"/>
  <c r="F1292" i="2" s="1"/>
  <c r="F1293" i="2" s="1"/>
  <c r="F1294" i="2" s="1"/>
  <c r="F1295" i="2" s="1"/>
  <c r="F1296" i="2" s="1"/>
  <c r="F1297" i="2" s="1"/>
  <c r="F1298" i="2" s="1"/>
  <c r="F1299" i="2" s="1"/>
  <c r="F1300" i="2" s="1"/>
  <c r="F1301" i="2" s="1"/>
  <c r="F1302" i="2" s="1"/>
  <c r="F1303" i="2" s="1"/>
  <c r="F1304" i="2" s="1"/>
  <c r="F1305" i="2" s="1"/>
  <c r="F1306" i="2" s="1"/>
  <c r="F1307" i="2" s="1"/>
  <c r="F1308" i="2" s="1"/>
  <c r="F1309" i="2" s="1"/>
  <c r="F1310" i="2" s="1"/>
  <c r="F1311" i="2" s="1"/>
  <c r="F1312" i="2" s="1"/>
  <c r="F1313" i="2" s="1"/>
  <c r="F1314" i="2" s="1"/>
  <c r="F1315" i="2" s="1"/>
  <c r="F1316" i="2" s="1"/>
  <c r="F1317" i="2" s="1"/>
  <c r="F1318" i="2" s="1"/>
  <c r="F1319" i="2" s="1"/>
  <c r="F1320" i="2" s="1"/>
  <c r="F1321" i="2" s="1"/>
  <c r="F1322" i="2" s="1"/>
  <c r="F1323" i="2" s="1"/>
  <c r="F1324" i="2" s="1"/>
  <c r="F1325" i="2" s="1"/>
  <c r="F1326" i="2" s="1"/>
  <c r="F1327" i="2" s="1"/>
  <c r="F1328" i="2" s="1"/>
  <c r="F1329" i="2" s="1"/>
  <c r="F1330" i="2" s="1"/>
  <c r="F1331" i="2" s="1"/>
  <c r="F1332" i="2" s="1"/>
  <c r="F1333" i="2" s="1"/>
  <c r="F1334" i="2" s="1"/>
  <c r="F1335" i="2" s="1"/>
  <c r="F1336" i="2" s="1"/>
  <c r="F1337" i="2" s="1"/>
  <c r="F1338" i="2" s="1"/>
  <c r="F1339" i="2" s="1"/>
  <c r="F1340" i="2" s="1"/>
  <c r="F1341" i="2" s="1"/>
  <c r="F1342" i="2" s="1"/>
  <c r="F1343" i="2" s="1"/>
  <c r="F1344" i="2" s="1"/>
  <c r="F1345" i="2" s="1"/>
  <c r="F1346" i="2" s="1"/>
  <c r="F1347" i="2" s="1"/>
  <c r="F1348" i="2" s="1"/>
  <c r="F1349" i="2" s="1"/>
  <c r="F1350" i="2" s="1"/>
  <c r="F1351" i="2" s="1"/>
  <c r="F1352" i="2" s="1"/>
  <c r="F1353" i="2" s="1"/>
  <c r="F1354" i="2" s="1"/>
  <c r="F1355" i="2" s="1"/>
  <c r="F1356" i="2" s="1"/>
  <c r="F1357" i="2" s="1"/>
  <c r="F1358" i="2" s="1"/>
  <c r="F1359" i="2" s="1"/>
  <c r="F1360" i="2" s="1"/>
  <c r="F1361" i="2" s="1"/>
  <c r="F1362" i="2" s="1"/>
  <c r="F1363" i="2" s="1"/>
  <c r="F1364" i="2" s="1"/>
  <c r="F1365" i="2" s="1"/>
  <c r="F1366" i="2" s="1"/>
  <c r="F1367" i="2" s="1"/>
  <c r="F1368" i="2" s="1"/>
  <c r="F1369" i="2" s="1"/>
  <c r="F1370" i="2" s="1"/>
  <c r="F1371" i="2" s="1"/>
  <c r="F1372" i="2" s="1"/>
  <c r="F1373" i="2" s="1"/>
  <c r="F1374" i="2" s="1"/>
  <c r="F1375" i="2" s="1"/>
  <c r="F1376" i="2" s="1"/>
  <c r="F1377" i="2" s="1"/>
  <c r="F1378" i="2" s="1"/>
  <c r="F1379" i="2" s="1"/>
  <c r="F1380" i="2" s="1"/>
  <c r="F1381" i="2" s="1"/>
  <c r="F1382" i="2" s="1"/>
  <c r="F1383" i="2" s="1"/>
  <c r="F1384" i="2" s="1"/>
  <c r="F1385" i="2" s="1"/>
  <c r="F1386" i="2" s="1"/>
  <c r="F1387" i="2" s="1"/>
  <c r="F1388" i="2" s="1"/>
  <c r="F1389" i="2" s="1"/>
  <c r="F1390" i="2" s="1"/>
  <c r="F1391" i="2" s="1"/>
  <c r="F1392" i="2" s="1"/>
  <c r="F1393" i="2" s="1"/>
  <c r="F1394" i="2" s="1"/>
  <c r="F1395" i="2" s="1"/>
  <c r="F1396" i="2" s="1"/>
  <c r="F1397" i="2" s="1"/>
  <c r="F1398" i="2" s="1"/>
  <c r="F1399" i="2" s="1"/>
  <c r="F1400" i="2" s="1"/>
  <c r="F1401" i="2" s="1"/>
  <c r="F1402" i="2" s="1"/>
  <c r="F1403" i="2" s="1"/>
  <c r="F1404" i="2" s="1"/>
  <c r="F1405" i="2" s="1"/>
  <c r="F1406" i="2" s="1"/>
  <c r="F1407" i="2" s="1"/>
  <c r="F1408" i="2" s="1"/>
  <c r="F1409" i="2" s="1"/>
  <c r="F1410" i="2" s="1"/>
  <c r="F1411" i="2" s="1"/>
  <c r="F1412" i="2" s="1"/>
  <c r="F1413" i="2" s="1"/>
  <c r="F1414" i="2" s="1"/>
  <c r="F1415" i="2" s="1"/>
  <c r="F1416" i="2" s="1"/>
  <c r="F1417" i="2" s="1"/>
  <c r="F1418" i="2" s="1"/>
  <c r="F1419" i="2" s="1"/>
  <c r="F1420" i="2" s="1"/>
  <c r="F1421" i="2" s="1"/>
  <c r="F1422" i="2" s="1"/>
  <c r="F1423" i="2" s="1"/>
  <c r="F1424" i="2" s="1"/>
  <c r="F1425" i="2" s="1"/>
  <c r="F1426" i="2" s="1"/>
  <c r="F1427" i="2" s="1"/>
  <c r="F1428" i="2" s="1"/>
  <c r="F1429" i="2" s="1"/>
  <c r="F1430" i="2" s="1"/>
  <c r="F1431" i="2" s="1"/>
  <c r="F1432" i="2" s="1"/>
  <c r="F1433" i="2" s="1"/>
  <c r="F1434" i="2" s="1"/>
  <c r="F1435" i="2" s="1"/>
  <c r="F1436" i="2" s="1"/>
  <c r="F1437" i="2" s="1"/>
  <c r="F1438" i="2" s="1"/>
  <c r="F1439" i="2" s="1"/>
  <c r="F1440" i="2" s="1"/>
  <c r="F1441" i="2" s="1"/>
  <c r="F1442" i="2" s="1"/>
  <c r="F1443" i="2" s="1"/>
  <c r="F1444" i="2" s="1"/>
  <c r="F1445" i="2" s="1"/>
  <c r="F1446" i="2" s="1"/>
  <c r="F1447" i="2" s="1"/>
  <c r="F1448" i="2" s="1"/>
  <c r="F1449" i="2" s="1"/>
  <c r="F1450" i="2" s="1"/>
  <c r="F1451" i="2" s="1"/>
  <c r="F1452" i="2" s="1"/>
  <c r="F1453" i="2" s="1"/>
  <c r="F1454" i="2" s="1"/>
  <c r="F1455" i="2" s="1"/>
  <c r="F1456" i="2" s="1"/>
  <c r="F1457" i="2" s="1"/>
  <c r="F1458" i="2" s="1"/>
  <c r="F1459" i="2" s="1"/>
  <c r="F1460" i="2" s="1"/>
  <c r="F1461" i="2" s="1"/>
  <c r="F1462" i="2" s="1"/>
  <c r="F1463" i="2" s="1"/>
  <c r="F1464" i="2" s="1"/>
  <c r="F1465" i="2" s="1"/>
  <c r="F1466" i="2" s="1"/>
  <c r="F1467" i="2" s="1"/>
  <c r="F1468" i="2" s="1"/>
  <c r="F1469" i="2" s="1"/>
  <c r="F1470" i="2" s="1"/>
  <c r="F1471" i="2" s="1"/>
  <c r="F1472" i="2" s="1"/>
  <c r="F1473" i="2" s="1"/>
  <c r="F1474" i="2" s="1"/>
  <c r="F1475" i="2" s="1"/>
  <c r="F1476" i="2" s="1"/>
  <c r="F1477" i="2" s="1"/>
  <c r="F1478" i="2" s="1"/>
  <c r="F1479" i="2" s="1"/>
  <c r="F1480" i="2" s="1"/>
  <c r="F1481" i="2" s="1"/>
  <c r="F1482" i="2" s="1"/>
  <c r="F1483" i="2" s="1"/>
  <c r="F1484" i="2" s="1"/>
  <c r="F1485" i="2" s="1"/>
  <c r="F1486" i="2" s="1"/>
  <c r="F1487" i="2" s="1"/>
  <c r="F1488" i="2" s="1"/>
  <c r="F1489" i="2" s="1"/>
  <c r="F1490" i="2" s="1"/>
  <c r="F1491" i="2" s="1"/>
  <c r="F1492" i="2" s="1"/>
  <c r="F1493" i="2" s="1"/>
  <c r="F1494" i="2" s="1"/>
  <c r="F1495" i="2" s="1"/>
  <c r="F1496" i="2" s="1"/>
  <c r="F1497" i="2" s="1"/>
  <c r="F1498" i="2" s="1"/>
  <c r="F1499" i="2" s="1"/>
  <c r="F1500" i="2" s="1"/>
  <c r="F1501" i="2" s="1"/>
  <c r="F1502" i="2" s="1"/>
  <c r="F1503" i="2" s="1"/>
  <c r="F1504" i="2" s="1"/>
  <c r="F1505" i="2" s="1"/>
  <c r="F1506" i="2" s="1"/>
  <c r="F1507" i="2" s="1"/>
  <c r="F1508" i="2" s="1"/>
  <c r="F1509" i="2" s="1"/>
  <c r="F1510" i="2" s="1"/>
  <c r="F1511" i="2" s="1"/>
  <c r="F1512" i="2" s="1"/>
  <c r="F1513" i="2" s="1"/>
  <c r="F1514" i="2" s="1"/>
  <c r="F1515" i="2" s="1"/>
  <c r="F1516" i="2" s="1"/>
  <c r="F1517" i="2" s="1"/>
  <c r="F1518" i="2" s="1"/>
  <c r="F1519" i="2" s="1"/>
  <c r="F1520" i="2" s="1"/>
  <c r="F1521" i="2" s="1"/>
  <c r="F1522" i="2" s="1"/>
  <c r="F1523" i="2" s="1"/>
  <c r="F1524" i="2" s="1"/>
  <c r="F1525" i="2" s="1"/>
  <c r="F1526" i="2" s="1"/>
  <c r="F1527" i="2" s="1"/>
  <c r="F1528" i="2" s="1"/>
  <c r="F1529" i="2" s="1"/>
  <c r="F1530" i="2" s="1"/>
  <c r="F1531" i="2" s="1"/>
  <c r="F1532" i="2" s="1"/>
  <c r="F1533" i="2" s="1"/>
  <c r="F1534" i="2" s="1"/>
  <c r="F1535" i="2" s="1"/>
  <c r="F1536" i="2" s="1"/>
  <c r="F1537" i="2" s="1"/>
  <c r="F1538" i="2" s="1"/>
  <c r="F1539" i="2" s="1"/>
  <c r="F1540" i="2" s="1"/>
  <c r="F1541" i="2" s="1"/>
  <c r="F1542" i="2" s="1"/>
  <c r="F1543" i="2" s="1"/>
  <c r="F1544" i="2" s="1"/>
  <c r="F1545" i="2" s="1"/>
  <c r="F1546" i="2" s="1"/>
  <c r="F1547" i="2" s="1"/>
  <c r="F1548" i="2" s="1"/>
  <c r="F1549" i="2" s="1"/>
  <c r="F1550" i="2" s="1"/>
  <c r="F1551" i="2" s="1"/>
  <c r="F1552" i="2" s="1"/>
  <c r="F1553" i="2" s="1"/>
  <c r="F1554" i="2" s="1"/>
  <c r="F1555" i="2" s="1"/>
  <c r="F1556" i="2" s="1"/>
  <c r="F1557" i="2" s="1"/>
  <c r="F1558" i="2" s="1"/>
  <c r="F1559" i="2" s="1"/>
  <c r="F1560" i="2" s="1"/>
  <c r="F1561" i="2" s="1"/>
  <c r="F1562" i="2" s="1"/>
  <c r="F1563" i="2" s="1"/>
  <c r="F1564" i="2" s="1"/>
  <c r="F1565" i="2" s="1"/>
  <c r="F1566" i="2" s="1"/>
  <c r="F1567" i="2" s="1"/>
  <c r="F1568" i="2" s="1"/>
  <c r="F1569" i="2" s="1"/>
  <c r="F1570" i="2" s="1"/>
  <c r="F1571" i="2" s="1"/>
  <c r="F1572" i="2" s="1"/>
  <c r="F1573" i="2" s="1"/>
  <c r="F1574" i="2" s="1"/>
  <c r="F1575" i="2" s="1"/>
  <c r="F1576" i="2" s="1"/>
  <c r="F1577" i="2" s="1"/>
  <c r="F1578" i="2" s="1"/>
  <c r="F1579" i="2" s="1"/>
  <c r="F1580" i="2" s="1"/>
  <c r="F1581" i="2" s="1"/>
  <c r="F1582" i="2" s="1"/>
  <c r="F1583" i="2" s="1"/>
  <c r="F1584" i="2" s="1"/>
  <c r="F1585" i="2" s="1"/>
  <c r="F1586" i="2" s="1"/>
  <c r="F1587" i="2" s="1"/>
  <c r="F1588" i="2" s="1"/>
  <c r="F1589" i="2" s="1"/>
  <c r="F1590" i="2" s="1"/>
  <c r="F1591" i="2" s="1"/>
  <c r="F1592" i="2" s="1"/>
  <c r="F1593" i="2" s="1"/>
  <c r="F1594" i="2" s="1"/>
  <c r="F1595" i="2" s="1"/>
  <c r="F1596" i="2" s="1"/>
  <c r="F1597" i="2" s="1"/>
  <c r="F1598" i="2" s="1"/>
  <c r="F1599" i="2" s="1"/>
  <c r="F1600" i="2" s="1"/>
  <c r="F1601" i="2" s="1"/>
  <c r="F1602" i="2" s="1"/>
  <c r="F1603" i="2" s="1"/>
  <c r="F1604" i="2" s="1"/>
  <c r="F1605" i="2" s="1"/>
  <c r="F1606" i="2" s="1"/>
  <c r="F1607" i="2" s="1"/>
  <c r="F1608" i="2" s="1"/>
  <c r="F1609" i="2" s="1"/>
  <c r="F1610" i="2" s="1"/>
  <c r="F1611" i="2" s="1"/>
  <c r="F1612" i="2" s="1"/>
  <c r="F1613" i="2" s="1"/>
  <c r="F1614" i="2" s="1"/>
  <c r="F1615" i="2" s="1"/>
  <c r="F1616" i="2" s="1"/>
  <c r="F1617" i="2" s="1"/>
  <c r="F1618" i="2" s="1"/>
  <c r="F1619" i="2" s="1"/>
  <c r="F1620" i="2" s="1"/>
  <c r="F1621" i="2" s="1"/>
  <c r="F1622" i="2" s="1"/>
  <c r="F1623" i="2" s="1"/>
  <c r="F1624" i="2" s="1"/>
  <c r="F1625" i="2" s="1"/>
  <c r="F1626" i="2" s="1"/>
  <c r="F1627" i="2" s="1"/>
  <c r="F1628" i="2" s="1"/>
  <c r="F1629" i="2" s="1"/>
  <c r="F1630" i="2" s="1"/>
  <c r="F1631" i="2" s="1"/>
  <c r="F1632" i="2" s="1"/>
  <c r="F1633" i="2" s="1"/>
  <c r="F1634" i="2" s="1"/>
  <c r="F1635" i="2" s="1"/>
  <c r="F1636" i="2" s="1"/>
  <c r="F1637" i="2" s="1"/>
  <c r="F1638" i="2" s="1"/>
  <c r="F1639" i="2" s="1"/>
  <c r="F1640" i="2" s="1"/>
  <c r="F1641" i="2" s="1"/>
  <c r="F1642" i="2" s="1"/>
  <c r="F1643" i="2" s="1"/>
  <c r="F1644" i="2" s="1"/>
  <c r="F1645" i="2" s="1"/>
  <c r="F1646" i="2" s="1"/>
  <c r="F1647" i="2" s="1"/>
  <c r="F1648" i="2" s="1"/>
  <c r="F1649" i="2" s="1"/>
  <c r="F1650" i="2" s="1"/>
  <c r="F1651" i="2" s="1"/>
  <c r="F1652" i="2" s="1"/>
  <c r="F1653" i="2" s="1"/>
  <c r="F1654" i="2" s="1"/>
  <c r="F1655" i="2" s="1"/>
  <c r="F1656" i="2" s="1"/>
  <c r="F1657" i="2" s="1"/>
  <c r="F1658" i="2" s="1"/>
  <c r="F1659" i="2" s="1"/>
  <c r="F1660" i="2" s="1"/>
  <c r="F1661" i="2" s="1"/>
  <c r="F1662" i="2" s="1"/>
  <c r="F1663" i="2" s="1"/>
  <c r="F1664" i="2" s="1"/>
  <c r="F1665" i="2" s="1"/>
  <c r="F1666" i="2" s="1"/>
  <c r="F1667" i="2" s="1"/>
  <c r="F1668" i="2" s="1"/>
  <c r="F1669" i="2" s="1"/>
  <c r="F1670" i="2" s="1"/>
  <c r="F1671" i="2" s="1"/>
  <c r="F1672" i="2" s="1"/>
  <c r="F1673" i="2" s="1"/>
  <c r="F1674" i="2" s="1"/>
  <c r="F1675" i="2" s="1"/>
  <c r="F1676" i="2" s="1"/>
  <c r="F1677" i="2" s="1"/>
  <c r="F1678" i="2" s="1"/>
  <c r="F1679" i="2" s="1"/>
  <c r="F1680" i="2" s="1"/>
  <c r="F1681" i="2" s="1"/>
  <c r="F1682" i="2" s="1"/>
  <c r="F1683" i="2" s="1"/>
  <c r="F1684" i="2" s="1"/>
  <c r="F1685" i="2" s="1"/>
  <c r="F1686" i="2" s="1"/>
  <c r="F1687" i="2" s="1"/>
  <c r="F1688" i="2" s="1"/>
  <c r="F1689" i="2" s="1"/>
  <c r="F1690" i="2" s="1"/>
  <c r="F1691" i="2" s="1"/>
  <c r="F1692" i="2" s="1"/>
  <c r="F1693" i="2" s="1"/>
  <c r="F1694" i="2" s="1"/>
  <c r="F1695" i="2" s="1"/>
  <c r="F1696" i="2" s="1"/>
  <c r="F1697" i="2" s="1"/>
  <c r="F1698" i="2" s="1"/>
  <c r="F1699" i="2" s="1"/>
  <c r="F1700" i="2" s="1"/>
  <c r="F1701" i="2" s="1"/>
  <c r="F1702" i="2" s="1"/>
  <c r="F1703" i="2" s="1"/>
  <c r="F1704" i="2" s="1"/>
  <c r="F1705" i="2" s="1"/>
  <c r="F1706" i="2" s="1"/>
  <c r="F1707" i="2" s="1"/>
  <c r="F1708" i="2" s="1"/>
  <c r="F1709" i="2" s="1"/>
  <c r="F1710" i="2" s="1"/>
  <c r="F1711" i="2" s="1"/>
  <c r="F1712" i="2" s="1"/>
  <c r="F1713" i="2" s="1"/>
  <c r="F1714" i="2" s="1"/>
  <c r="F1715" i="2" s="1"/>
  <c r="F1716" i="2" s="1"/>
  <c r="F1717" i="2" s="1"/>
  <c r="F1718" i="2" s="1"/>
  <c r="F1719" i="2" s="1"/>
  <c r="F1720" i="2" s="1"/>
  <c r="F1721" i="2" s="1"/>
  <c r="F1722" i="2" s="1"/>
  <c r="F1723" i="2" s="1"/>
  <c r="F1724" i="2" s="1"/>
  <c r="F1725" i="2" s="1"/>
  <c r="F1726" i="2" s="1"/>
  <c r="F1727" i="2" s="1"/>
  <c r="F1728" i="2" s="1"/>
  <c r="F1729" i="2" s="1"/>
  <c r="F1730" i="2" s="1"/>
  <c r="F1731" i="2" s="1"/>
  <c r="F1732" i="2" s="1"/>
  <c r="F1733" i="2" s="1"/>
  <c r="F1734" i="2" s="1"/>
  <c r="F1735" i="2" s="1"/>
  <c r="F1736" i="2" s="1"/>
  <c r="F1737" i="2" s="1"/>
  <c r="F1738" i="2" s="1"/>
  <c r="F1739" i="2" s="1"/>
  <c r="F1740" i="2" s="1"/>
  <c r="F1741" i="2" s="1"/>
  <c r="F1742" i="2" s="1"/>
  <c r="F1743" i="2" s="1"/>
  <c r="F1744" i="2" s="1"/>
  <c r="F1745" i="2" s="1"/>
  <c r="F1746" i="2" s="1"/>
  <c r="F1747" i="2" s="1"/>
  <c r="F1748" i="2" s="1"/>
  <c r="F1749" i="2" s="1"/>
  <c r="F1750" i="2" s="1"/>
  <c r="F1751" i="2" s="1"/>
  <c r="F1752" i="2" s="1"/>
  <c r="F1753" i="2" s="1"/>
  <c r="F1754" i="2" s="1"/>
  <c r="F1755" i="2" s="1"/>
  <c r="F1756" i="2" s="1"/>
  <c r="F1757" i="2" s="1"/>
  <c r="F1758" i="2" s="1"/>
  <c r="F1759" i="2" s="1"/>
  <c r="F1760" i="2" s="1"/>
  <c r="F1761" i="2" s="1"/>
  <c r="F1762" i="2" s="1"/>
  <c r="F1763" i="2" s="1"/>
  <c r="F1764" i="2" s="1"/>
  <c r="F1765" i="2" s="1"/>
  <c r="F1766" i="2" s="1"/>
  <c r="F1767" i="2" s="1"/>
  <c r="F1768" i="2" s="1"/>
  <c r="F1769" i="2" s="1"/>
  <c r="F1770" i="2" s="1"/>
  <c r="F1771" i="2" s="1"/>
  <c r="F1772" i="2" s="1"/>
  <c r="F1773" i="2" s="1"/>
  <c r="F1774" i="2" s="1"/>
  <c r="F1775" i="2" s="1"/>
  <c r="F1776" i="2" s="1"/>
  <c r="F1777" i="2" s="1"/>
  <c r="F1778" i="2" s="1"/>
  <c r="F1779" i="2" s="1"/>
  <c r="F1780" i="2" s="1"/>
  <c r="F1781" i="2" s="1"/>
  <c r="F1782" i="2" s="1"/>
  <c r="F1783" i="2" s="1"/>
  <c r="F1784" i="2" s="1"/>
  <c r="F1785" i="2" s="1"/>
  <c r="F1786" i="2" s="1"/>
  <c r="F1787" i="2" s="1"/>
  <c r="F1788" i="2" s="1"/>
  <c r="F1789" i="2" s="1"/>
  <c r="F1790" i="2" s="1"/>
  <c r="F1791" i="2" s="1"/>
  <c r="F1792" i="2" s="1"/>
  <c r="F1793" i="2" s="1"/>
  <c r="F1794" i="2" s="1"/>
  <c r="F1795" i="2" s="1"/>
  <c r="F1796" i="2" s="1"/>
  <c r="F1797" i="2" s="1"/>
  <c r="F1798" i="2" s="1"/>
  <c r="F1799" i="2" s="1"/>
  <c r="F1800" i="2" s="1"/>
  <c r="F1801" i="2" s="1"/>
  <c r="F1802" i="2" s="1"/>
  <c r="F1803" i="2" s="1"/>
  <c r="F1804" i="2" s="1"/>
  <c r="F1805" i="2" s="1"/>
  <c r="F1806" i="2" s="1"/>
  <c r="F1807" i="2" s="1"/>
  <c r="F1808" i="2" s="1"/>
  <c r="F1809" i="2" s="1"/>
  <c r="F1810" i="2" s="1"/>
  <c r="F1811" i="2" s="1"/>
  <c r="F1812" i="2" s="1"/>
  <c r="F1813" i="2" s="1"/>
  <c r="F1814" i="2" s="1"/>
  <c r="F1815" i="2" s="1"/>
  <c r="F1816" i="2" s="1"/>
  <c r="F1817" i="2" s="1"/>
  <c r="F1818" i="2" s="1"/>
  <c r="F1819" i="2" s="1"/>
  <c r="F1820" i="2" s="1"/>
  <c r="F1821" i="2" s="1"/>
  <c r="F1822" i="2" s="1"/>
  <c r="F1823" i="2" s="1"/>
  <c r="F1824" i="2" s="1"/>
  <c r="F1825" i="2" s="1"/>
  <c r="F1826" i="2" s="1"/>
  <c r="F1827" i="2" s="1"/>
  <c r="F1828" i="2" s="1"/>
  <c r="F1829" i="2" s="1"/>
  <c r="F1830" i="2" s="1"/>
  <c r="F1831" i="2" s="1"/>
  <c r="F1832" i="2" s="1"/>
  <c r="F1833" i="2" s="1"/>
  <c r="F1834" i="2" s="1"/>
  <c r="F1835" i="2" s="1"/>
  <c r="F1836" i="2" s="1"/>
  <c r="F1837" i="2" s="1"/>
  <c r="F1838" i="2" s="1"/>
  <c r="F1839" i="2" s="1"/>
  <c r="F1840" i="2" s="1"/>
  <c r="F1841" i="2" s="1"/>
  <c r="X9" i="2"/>
  <c r="W9" i="2"/>
  <c r="R9" i="2"/>
  <c r="K9" i="2"/>
  <c r="I9" i="2"/>
  <c r="H9" i="2"/>
  <c r="J9" i="2" s="1"/>
  <c r="J10" i="2" s="1"/>
  <c r="J11" i="2" s="1"/>
  <c r="L11" i="2" s="1"/>
  <c r="F9" i="2"/>
  <c r="S13" i="2" l="1"/>
  <c r="S14" i="2" s="1"/>
  <c r="S15" i="2" s="1"/>
  <c r="S16" i="2" s="1"/>
  <c r="S17" i="2" s="1"/>
  <c r="S18" i="2" s="1"/>
  <c r="S19" i="2" s="1"/>
  <c r="S20" i="2" s="1"/>
  <c r="S21" i="2" s="1"/>
  <c r="R28" i="2"/>
  <c r="R27" i="2"/>
  <c r="R64" i="2"/>
  <c r="R63" i="2"/>
  <c r="M183" i="2"/>
  <c r="Q183" i="2" s="1"/>
  <c r="M182" i="2"/>
  <c r="Q182" i="2" s="1"/>
  <c r="M174" i="2"/>
  <c r="Q174" i="2" s="1"/>
  <c r="M200" i="2"/>
  <c r="Q200" i="2" s="1"/>
  <c r="M139" i="2"/>
  <c r="Q139" i="2" s="1"/>
  <c r="M138" i="2"/>
  <c r="Q138" i="2" s="1"/>
  <c r="M147" i="2"/>
  <c r="Q147" i="2" s="1"/>
  <c r="M209" i="2"/>
  <c r="Q209" i="2" s="1"/>
  <c r="M208" i="2"/>
  <c r="Q208" i="2" s="1"/>
  <c r="M201" i="2"/>
  <c r="Q201" i="2" s="1"/>
  <c r="M129" i="2"/>
  <c r="Q129" i="2" s="1"/>
  <c r="L9" i="2"/>
  <c r="M130" i="2"/>
  <c r="Q130" i="2" s="1"/>
  <c r="M131" i="2"/>
  <c r="Q131" i="2" s="1"/>
  <c r="J13" i="2"/>
  <c r="L12" i="2"/>
  <c r="M137" i="2"/>
  <c r="Q137" i="2" s="1"/>
  <c r="M146" i="2"/>
  <c r="Q146" i="2" s="1"/>
  <c r="M172" i="2"/>
  <c r="Q172" i="2" s="1"/>
  <c r="M181" i="2"/>
  <c r="Q181" i="2" s="1"/>
  <c r="M141" i="2"/>
  <c r="Q141" i="2" s="1"/>
  <c r="M297" i="2"/>
  <c r="Q297" i="2" s="1"/>
  <c r="M304" i="2"/>
  <c r="Q304" i="2" s="1"/>
  <c r="M191" i="2"/>
  <c r="Q191" i="2" s="1"/>
  <c r="M193" i="2"/>
  <c r="Q193" i="2" s="1"/>
  <c r="R197" i="2"/>
  <c r="R223" i="2"/>
  <c r="M235" i="2"/>
  <c r="Q235" i="2" s="1"/>
  <c r="R254" i="2"/>
  <c r="R253" i="2"/>
  <c r="M289" i="2"/>
  <c r="Q289" i="2" s="1"/>
  <c r="M437" i="2"/>
  <c r="Q437" i="2" s="1"/>
  <c r="M445" i="2"/>
  <c r="Q445" i="2" s="1"/>
  <c r="M337" i="2"/>
  <c r="Q337" i="2" s="1"/>
  <c r="M381" i="2"/>
  <c r="Q381" i="2" s="1"/>
  <c r="M390" i="2"/>
  <c r="Q390" i="2" s="1"/>
  <c r="M642" i="2"/>
  <c r="Q642" i="2" s="1"/>
  <c r="M627" i="2"/>
  <c r="Q627" i="2" s="1"/>
  <c r="M132" i="2"/>
  <c r="Q132" i="2" s="1"/>
  <c r="M152" i="2"/>
  <c r="Q152" i="2" s="1"/>
  <c r="M161" i="2"/>
  <c r="Q161" i="2" s="1"/>
  <c r="M184" i="2"/>
  <c r="Q184" i="2" s="1"/>
  <c r="M331" i="2"/>
  <c r="Q331" i="2" s="1"/>
  <c r="M155" i="2"/>
  <c r="Q155" i="2" s="1"/>
  <c r="R36" i="2"/>
  <c r="M159" i="2"/>
  <c r="Q159" i="2" s="1"/>
  <c r="R40" i="2"/>
  <c r="M163" i="2"/>
  <c r="Q163" i="2" s="1"/>
  <c r="R48" i="2"/>
  <c r="R52" i="2"/>
  <c r="R59" i="2"/>
  <c r="M134" i="2"/>
  <c r="Q134" i="2" s="1"/>
  <c r="M260" i="2"/>
  <c r="Q260" i="2" s="1"/>
  <c r="M149" i="2"/>
  <c r="Q149" i="2" s="1"/>
  <c r="M158" i="2"/>
  <c r="Q158" i="2" s="1"/>
  <c r="M179" i="2"/>
  <c r="Q179" i="2" s="1"/>
  <c r="M180" i="2"/>
  <c r="Q180" i="2" s="1"/>
  <c r="M186" i="2"/>
  <c r="Q186" i="2" s="1"/>
  <c r="M194" i="2"/>
  <c r="Q194" i="2" s="1"/>
  <c r="M199" i="2"/>
  <c r="Q199" i="2" s="1"/>
  <c r="M349" i="2"/>
  <c r="Q349" i="2" s="1"/>
  <c r="M280" i="2"/>
  <c r="Q280" i="2" s="1"/>
  <c r="M473" i="2"/>
  <c r="Q473" i="2" s="1"/>
  <c r="M508" i="2"/>
  <c r="Q508" i="2" s="1"/>
  <c r="M603" i="2"/>
  <c r="Q603" i="2" s="1"/>
  <c r="M596" i="2"/>
  <c r="Q596" i="2" s="1"/>
  <c r="M597" i="2"/>
  <c r="Q597" i="2" s="1"/>
  <c r="M270" i="2"/>
  <c r="Q270" i="2" s="1"/>
  <c r="M162" i="2"/>
  <c r="Q162" i="2" s="1"/>
  <c r="M288" i="2"/>
  <c r="Q288" i="2" s="1"/>
  <c r="M206" i="2"/>
  <c r="Q206" i="2" s="1"/>
  <c r="M190" i="2"/>
  <c r="Q190" i="2" s="1"/>
  <c r="M261" i="2"/>
  <c r="Q261" i="2" s="1"/>
  <c r="M156" i="2"/>
  <c r="Q156" i="2" s="1"/>
  <c r="R162" i="2"/>
  <c r="M167" i="2"/>
  <c r="Q167" i="2" s="1"/>
  <c r="R170" i="2"/>
  <c r="M305" i="2"/>
  <c r="Q305" i="2" s="1"/>
  <c r="M192" i="2"/>
  <c r="Q192" i="2" s="1"/>
  <c r="M313" i="2"/>
  <c r="Q313" i="2" s="1"/>
  <c r="M202" i="2"/>
  <c r="Q202" i="2" s="1"/>
  <c r="R206" i="2"/>
  <c r="M210" i="2"/>
  <c r="Q210" i="2" s="1"/>
  <c r="R214" i="2"/>
  <c r="M220" i="2"/>
  <c r="Q220" i="2" s="1"/>
  <c r="M227" i="2"/>
  <c r="Q227" i="2" s="1"/>
  <c r="M375" i="2"/>
  <c r="Q375" i="2" s="1"/>
  <c r="M382" i="2"/>
  <c r="Q382" i="2" s="1"/>
  <c r="M271" i="2"/>
  <c r="Q271" i="2" s="1"/>
  <c r="M336" i="2"/>
  <c r="Q336" i="2" s="1"/>
  <c r="M344" i="2"/>
  <c r="Q344" i="2" s="1"/>
  <c r="M465" i="2"/>
  <c r="Q465" i="2" s="1"/>
  <c r="M507" i="2"/>
  <c r="Q507" i="2" s="1"/>
  <c r="M559" i="2"/>
  <c r="Q559" i="2" s="1"/>
  <c r="M865" i="2"/>
  <c r="Q865" i="2" s="1"/>
  <c r="M871" i="2"/>
  <c r="Q871" i="2" s="1"/>
  <c r="M150" i="2"/>
  <c r="Q150" i="2" s="1"/>
  <c r="M136" i="2"/>
  <c r="Q136" i="2" s="1"/>
  <c r="M165" i="2"/>
  <c r="Q165" i="2" s="1"/>
  <c r="M188" i="2"/>
  <c r="Q188" i="2" s="1"/>
  <c r="M189" i="2"/>
  <c r="Q189" i="2" s="1"/>
  <c r="M195" i="2"/>
  <c r="Q195" i="2" s="1"/>
  <c r="M203" i="2"/>
  <c r="Q203" i="2" s="1"/>
  <c r="M211" i="2"/>
  <c r="Q211" i="2" s="1"/>
  <c r="M343" i="2"/>
  <c r="Q343" i="2" s="1"/>
  <c r="M242" i="2"/>
  <c r="Q242" i="2" s="1"/>
  <c r="M365" i="2"/>
  <c r="Q365" i="2" s="1"/>
  <c r="M364" i="2"/>
  <c r="Q364" i="2" s="1"/>
  <c r="M363" i="2"/>
  <c r="Q363" i="2" s="1"/>
  <c r="M362" i="2"/>
  <c r="Q362" i="2" s="1"/>
  <c r="R250" i="2"/>
  <c r="R249" i="2"/>
  <c r="M253" i="2"/>
  <c r="Q253" i="2" s="1"/>
  <c r="M395" i="2"/>
  <c r="Q395" i="2" s="1"/>
  <c r="M421" i="2"/>
  <c r="Q421" i="2" s="1"/>
  <c r="M373" i="2"/>
  <c r="Q373" i="2" s="1"/>
  <c r="R479" i="2"/>
  <c r="R478" i="2"/>
  <c r="R720" i="2"/>
  <c r="R719" i="2"/>
  <c r="M143" i="2"/>
  <c r="Q143" i="2" s="1"/>
  <c r="M168" i="2"/>
  <c r="Q168" i="2" s="1"/>
  <c r="M187" i="2"/>
  <c r="Q187" i="2" s="1"/>
  <c r="M471" i="2"/>
  <c r="Q471" i="2" s="1"/>
  <c r="L10" i="2"/>
  <c r="R71" i="2"/>
  <c r="R117" i="2"/>
  <c r="M239" i="2"/>
  <c r="Q239" i="2" s="1"/>
  <c r="R121" i="2"/>
  <c r="M243" i="2"/>
  <c r="Q243" i="2" s="1"/>
  <c r="M151" i="2"/>
  <c r="Q151" i="2" s="1"/>
  <c r="M157" i="2"/>
  <c r="Q157" i="2" s="1"/>
  <c r="M160" i="2"/>
  <c r="Q160" i="2" s="1"/>
  <c r="M176" i="2"/>
  <c r="Q176" i="2" s="1"/>
  <c r="R179" i="2"/>
  <c r="M314" i="2"/>
  <c r="Q314" i="2" s="1"/>
  <c r="M196" i="2"/>
  <c r="Q196" i="2" s="1"/>
  <c r="M197" i="2"/>
  <c r="Q197" i="2" s="1"/>
  <c r="M322" i="2"/>
  <c r="Q322" i="2" s="1"/>
  <c r="M330" i="2"/>
  <c r="Q330" i="2" s="1"/>
  <c r="R241" i="2"/>
  <c r="M250" i="2"/>
  <c r="Q250" i="2" s="1"/>
  <c r="M385" i="2"/>
  <c r="Q385" i="2" s="1"/>
  <c r="R435" i="2"/>
  <c r="R434" i="2"/>
  <c r="M613" i="2"/>
  <c r="Q613" i="2" s="1"/>
  <c r="M135" i="2"/>
  <c r="Q135" i="2" s="1"/>
  <c r="M164" i="2"/>
  <c r="Q164" i="2" s="1"/>
  <c r="M175" i="2"/>
  <c r="Q175" i="2" s="1"/>
  <c r="M133" i="2"/>
  <c r="Q133" i="2" s="1"/>
  <c r="R21" i="2"/>
  <c r="M142" i="2"/>
  <c r="Q142" i="2" s="1"/>
  <c r="M198" i="2"/>
  <c r="Q198" i="2" s="1"/>
  <c r="M207" i="2"/>
  <c r="Q207" i="2" s="1"/>
  <c r="M221" i="2"/>
  <c r="Q221" i="2" s="1"/>
  <c r="M226" i="2"/>
  <c r="Q226" i="2" s="1"/>
  <c r="M256" i="2"/>
  <c r="Q256" i="2" s="1"/>
  <c r="M262" i="2"/>
  <c r="Q262" i="2" s="1"/>
  <c r="M144" i="2"/>
  <c r="Q144" i="2" s="1"/>
  <c r="M145" i="2"/>
  <c r="Q145" i="2" s="1"/>
  <c r="M153" i="2"/>
  <c r="Q153" i="2" s="1"/>
  <c r="M154" i="2"/>
  <c r="Q154" i="2" s="1"/>
  <c r="M169" i="2"/>
  <c r="Q169" i="2" s="1"/>
  <c r="M177" i="2"/>
  <c r="Q177" i="2" s="1"/>
  <c r="M204" i="2"/>
  <c r="Q204" i="2" s="1"/>
  <c r="M212" i="2"/>
  <c r="Q212" i="2" s="1"/>
  <c r="M213" i="2"/>
  <c r="Q213" i="2" s="1"/>
  <c r="M231" i="2"/>
  <c r="Q231" i="2" s="1"/>
  <c r="R338" i="2"/>
  <c r="R337" i="2"/>
  <c r="M372" i="2"/>
  <c r="Q372" i="2" s="1"/>
  <c r="M512" i="2"/>
  <c r="Q512" i="2" s="1"/>
  <c r="M430" i="2"/>
  <c r="Q430" i="2" s="1"/>
  <c r="M588" i="2"/>
  <c r="Q588" i="2" s="1"/>
  <c r="M595" i="2"/>
  <c r="Q595" i="2" s="1"/>
  <c r="M546" i="2"/>
  <c r="Q546" i="2" s="1"/>
  <c r="M279" i="2"/>
  <c r="Q279" i="2" s="1"/>
  <c r="M323" i="2"/>
  <c r="Q323" i="2" s="1"/>
  <c r="M205" i="2"/>
  <c r="Q205" i="2" s="1"/>
  <c r="M218" i="2"/>
  <c r="Q218" i="2" s="1"/>
  <c r="M252" i="2"/>
  <c r="Q252" i="2" s="1"/>
  <c r="M257" i="2"/>
  <c r="Q257" i="2" s="1"/>
  <c r="R427" i="2"/>
  <c r="R426" i="2"/>
  <c r="R23" i="2"/>
  <c r="M140" i="2"/>
  <c r="Q140" i="2" s="1"/>
  <c r="M170" i="2"/>
  <c r="Q170" i="2" s="1"/>
  <c r="M171" i="2"/>
  <c r="Q171" i="2" s="1"/>
  <c r="M296" i="2"/>
  <c r="Q296" i="2" s="1"/>
  <c r="M178" i="2"/>
  <c r="Q178" i="2" s="1"/>
  <c r="M185" i="2"/>
  <c r="Q185" i="2" s="1"/>
  <c r="R189" i="2"/>
  <c r="M214" i="2"/>
  <c r="Q214" i="2" s="1"/>
  <c r="M215" i="2"/>
  <c r="Q215" i="2" s="1"/>
  <c r="R228" i="2"/>
  <c r="R227" i="2"/>
  <c r="M238" i="2"/>
  <c r="Q238" i="2" s="1"/>
  <c r="M454" i="2"/>
  <c r="Q454" i="2" s="1"/>
  <c r="M462" i="2"/>
  <c r="Q462" i="2" s="1"/>
  <c r="M509" i="2"/>
  <c r="Q509" i="2" s="1"/>
  <c r="R416" i="2"/>
  <c r="R415" i="2"/>
  <c r="R471" i="2"/>
  <c r="R470" i="2"/>
  <c r="M224" i="2"/>
  <c r="Q224" i="2" s="1"/>
  <c r="M254" i="2"/>
  <c r="Q254" i="2" s="1"/>
  <c r="M347" i="2"/>
  <c r="Q347" i="2" s="1"/>
  <c r="M228" i="2"/>
  <c r="Q228" i="2" s="1"/>
  <c r="R244" i="2"/>
  <c r="M246" i="2"/>
  <c r="Q246" i="2" s="1"/>
  <c r="M298" i="2"/>
  <c r="Q298" i="2" s="1"/>
  <c r="M306" i="2"/>
  <c r="Q306" i="2" s="1"/>
  <c r="R327" i="2"/>
  <c r="M455" i="2"/>
  <c r="Q455" i="2" s="1"/>
  <c r="M456" i="2"/>
  <c r="Q456" i="2" s="1"/>
  <c r="M463" i="2"/>
  <c r="Q463" i="2" s="1"/>
  <c r="M464" i="2"/>
  <c r="Q464" i="2" s="1"/>
  <c r="R345" i="2"/>
  <c r="M360" i="2"/>
  <c r="Q360" i="2" s="1"/>
  <c r="M376" i="2"/>
  <c r="Q376" i="2" s="1"/>
  <c r="R400" i="2"/>
  <c r="M416" i="2"/>
  <c r="Q416" i="2" s="1"/>
  <c r="M426" i="2"/>
  <c r="Q426" i="2" s="1"/>
  <c r="M438" i="2"/>
  <c r="Q438" i="2" s="1"/>
  <c r="M628" i="2"/>
  <c r="Q628" i="2" s="1"/>
  <c r="M723" i="2"/>
  <c r="Q723" i="2" s="1"/>
  <c r="M719" i="2"/>
  <c r="Q719" i="2" s="1"/>
  <c r="M726" i="2"/>
  <c r="Q726" i="2" s="1"/>
  <c r="M255" i="2"/>
  <c r="Q255" i="2" s="1"/>
  <c r="M264" i="2"/>
  <c r="Q264" i="2" s="1"/>
  <c r="M272" i="2"/>
  <c r="Q272" i="2" s="1"/>
  <c r="M273" i="2"/>
  <c r="Q273" i="2" s="1"/>
  <c r="M281" i="2"/>
  <c r="Q281" i="2" s="1"/>
  <c r="M290" i="2"/>
  <c r="Q290" i="2" s="1"/>
  <c r="M299" i="2"/>
  <c r="Q299" i="2" s="1"/>
  <c r="M307" i="2"/>
  <c r="Q307" i="2" s="1"/>
  <c r="M316" i="2"/>
  <c r="Q316" i="2" s="1"/>
  <c r="M325" i="2"/>
  <c r="Q325" i="2" s="1"/>
  <c r="M334" i="2"/>
  <c r="Q334" i="2" s="1"/>
  <c r="M219" i="2"/>
  <c r="Q219" i="2" s="1"/>
  <c r="M225" i="2"/>
  <c r="Q225" i="2" s="1"/>
  <c r="M230" i="2"/>
  <c r="Q230" i="2" s="1"/>
  <c r="M351" i="2"/>
  <c r="Q351" i="2" s="1"/>
  <c r="M232" i="2"/>
  <c r="Q232" i="2" s="1"/>
  <c r="M234" i="2"/>
  <c r="Q234" i="2" s="1"/>
  <c r="M236" i="2"/>
  <c r="Q236" i="2" s="1"/>
  <c r="M377" i="2"/>
  <c r="Q377" i="2" s="1"/>
  <c r="M258" i="2"/>
  <c r="Q258" i="2" s="1"/>
  <c r="M384" i="2"/>
  <c r="Q384" i="2" s="1"/>
  <c r="M266" i="2"/>
  <c r="Q266" i="2" s="1"/>
  <c r="M267" i="2"/>
  <c r="Q267" i="2" s="1"/>
  <c r="M315" i="2"/>
  <c r="Q315" i="2" s="1"/>
  <c r="M491" i="2"/>
  <c r="Q491" i="2" s="1"/>
  <c r="M493" i="2"/>
  <c r="Q493" i="2" s="1"/>
  <c r="R406" i="2"/>
  <c r="R405" i="2"/>
  <c r="R412" i="2"/>
  <c r="R411" i="2"/>
  <c r="M446" i="2"/>
  <c r="Q446" i="2" s="1"/>
  <c r="M470" i="2"/>
  <c r="Q470" i="2" s="1"/>
  <c r="M265" i="2"/>
  <c r="Q265" i="2" s="1"/>
  <c r="M274" i="2"/>
  <c r="Q274" i="2" s="1"/>
  <c r="M282" i="2"/>
  <c r="Q282" i="2" s="1"/>
  <c r="M291" i="2"/>
  <c r="Q291" i="2" s="1"/>
  <c r="M300" i="2"/>
  <c r="Q300" i="2" s="1"/>
  <c r="M308" i="2"/>
  <c r="Q308" i="2" s="1"/>
  <c r="M309" i="2"/>
  <c r="Q309" i="2" s="1"/>
  <c r="M317" i="2"/>
  <c r="Q317" i="2" s="1"/>
  <c r="M326" i="2"/>
  <c r="Q326" i="2" s="1"/>
  <c r="M335" i="2"/>
  <c r="Q335" i="2" s="1"/>
  <c r="M358" i="2"/>
  <c r="Q358" i="2" s="1"/>
  <c r="M392" i="2"/>
  <c r="Q392" i="2" s="1"/>
  <c r="M393" i="2"/>
  <c r="Q393" i="2" s="1"/>
  <c r="M275" i="2"/>
  <c r="Q275" i="2" s="1"/>
  <c r="M276" i="2"/>
  <c r="Q276" i="2" s="1"/>
  <c r="M283" i="2"/>
  <c r="Q283" i="2" s="1"/>
  <c r="M284" i="2"/>
  <c r="Q284" i="2" s="1"/>
  <c r="M285" i="2"/>
  <c r="Q285" i="2" s="1"/>
  <c r="M292" i="2"/>
  <c r="Q292" i="2" s="1"/>
  <c r="M293" i="2"/>
  <c r="Q293" i="2" s="1"/>
  <c r="M324" i="2"/>
  <c r="Q324" i="2" s="1"/>
  <c r="M332" i="2"/>
  <c r="Q332" i="2" s="1"/>
  <c r="M333" i="2"/>
  <c r="Q333" i="2" s="1"/>
  <c r="M348" i="2"/>
  <c r="Q348" i="2" s="1"/>
  <c r="M350" i="2"/>
  <c r="Q350" i="2" s="1"/>
  <c r="M480" i="2"/>
  <c r="Q480" i="2" s="1"/>
  <c r="M481" i="2"/>
  <c r="Q481" i="2" s="1"/>
  <c r="M497" i="2"/>
  <c r="Q497" i="2" s="1"/>
  <c r="M396" i="2"/>
  <c r="Q396" i="2" s="1"/>
  <c r="M399" i="2"/>
  <c r="Q399" i="2" s="1"/>
  <c r="M404" i="2"/>
  <c r="Q404" i="2" s="1"/>
  <c r="M408" i="2"/>
  <c r="Q408" i="2" s="1"/>
  <c r="M433" i="2"/>
  <c r="Q433" i="2" s="1"/>
  <c r="M469" i="2"/>
  <c r="Q469" i="2" s="1"/>
  <c r="M477" i="2"/>
  <c r="Q477" i="2" s="1"/>
  <c r="M485" i="2"/>
  <c r="Q485" i="2" s="1"/>
  <c r="M492" i="2"/>
  <c r="Q492" i="2" s="1"/>
  <c r="M511" i="2"/>
  <c r="Q511" i="2" s="1"/>
  <c r="M222" i="2"/>
  <c r="Q222" i="2" s="1"/>
  <c r="M229" i="2"/>
  <c r="Q229" i="2" s="1"/>
  <c r="M352" i="2"/>
  <c r="Q352" i="2" s="1"/>
  <c r="M233" i="2"/>
  <c r="Q233" i="2" s="1"/>
  <c r="M356" i="2"/>
  <c r="Q356" i="2" s="1"/>
  <c r="M237" i="2"/>
  <c r="Q237" i="2" s="1"/>
  <c r="M240" i="2"/>
  <c r="Q240" i="2" s="1"/>
  <c r="M259" i="2"/>
  <c r="Q259" i="2" s="1"/>
  <c r="M263" i="2"/>
  <c r="Q263" i="2" s="1"/>
  <c r="M386" i="2"/>
  <c r="Q386" i="2" s="1"/>
  <c r="M401" i="2"/>
  <c r="Q401" i="2" s="1"/>
  <c r="M410" i="2"/>
  <c r="Q410" i="2" s="1"/>
  <c r="M301" i="2"/>
  <c r="Q301" i="2" s="1"/>
  <c r="M302" i="2"/>
  <c r="Q302" i="2" s="1"/>
  <c r="M339" i="2"/>
  <c r="Q339" i="2" s="1"/>
  <c r="M341" i="2"/>
  <c r="Q341" i="2" s="1"/>
  <c r="R386" i="2"/>
  <c r="R385" i="2"/>
  <c r="M411" i="2"/>
  <c r="Q411" i="2" s="1"/>
  <c r="M533" i="2"/>
  <c r="Q533" i="2" s="1"/>
  <c r="M605" i="2"/>
  <c r="Q605" i="2" s="1"/>
  <c r="M735" i="2"/>
  <c r="Q735" i="2" s="1"/>
  <c r="M729" i="2"/>
  <c r="Q729" i="2" s="1"/>
  <c r="R621" i="2"/>
  <c r="R622" i="2"/>
  <c r="M359" i="2"/>
  <c r="Q359" i="2" s="1"/>
  <c r="M248" i="2"/>
  <c r="Q248" i="2" s="1"/>
  <c r="M371" i="2"/>
  <c r="Q371" i="2" s="1"/>
  <c r="M388" i="2"/>
  <c r="Q388" i="2" s="1"/>
  <c r="M394" i="2"/>
  <c r="Q394" i="2" s="1"/>
  <c r="M402" i="2"/>
  <c r="Q402" i="2" s="1"/>
  <c r="M403" i="2"/>
  <c r="Q403" i="2" s="1"/>
  <c r="M412" i="2"/>
  <c r="Q412" i="2" s="1"/>
  <c r="M419" i="2"/>
  <c r="Q419" i="2" s="1"/>
  <c r="M427" i="2"/>
  <c r="Q427" i="2" s="1"/>
  <c r="M310" i="2"/>
  <c r="Q310" i="2" s="1"/>
  <c r="M311" i="2"/>
  <c r="Q311" i="2" s="1"/>
  <c r="M318" i="2"/>
  <c r="Q318" i="2" s="1"/>
  <c r="M319" i="2"/>
  <c r="Q319" i="2" s="1"/>
  <c r="M368" i="2"/>
  <c r="Q368" i="2" s="1"/>
  <c r="M389" i="2"/>
  <c r="Q389" i="2" s="1"/>
  <c r="M391" i="2"/>
  <c r="Q391" i="2" s="1"/>
  <c r="M525" i="2"/>
  <c r="Q525" i="2" s="1"/>
  <c r="M448" i="2"/>
  <c r="Q448" i="2" s="1"/>
  <c r="M579" i="2"/>
  <c r="Q579" i="2" s="1"/>
  <c r="M500" i="2"/>
  <c r="Q500" i="2" s="1"/>
  <c r="R513" i="2"/>
  <c r="R514" i="2"/>
  <c r="M643" i="2"/>
  <c r="Q643" i="2" s="1"/>
  <c r="M543" i="2"/>
  <c r="Q543" i="2" s="1"/>
  <c r="M558" i="2"/>
  <c r="Q558" i="2" s="1"/>
  <c r="R602" i="2"/>
  <c r="R601" i="2"/>
  <c r="M674" i="2"/>
  <c r="Q674" i="2" s="1"/>
  <c r="M251" i="2"/>
  <c r="Q251" i="2" s="1"/>
  <c r="M268" i="2"/>
  <c r="Q268" i="2" s="1"/>
  <c r="M277" i="2"/>
  <c r="Q277" i="2" s="1"/>
  <c r="M286" i="2"/>
  <c r="Q286" i="2" s="1"/>
  <c r="M294" i="2"/>
  <c r="Q294" i="2" s="1"/>
  <c r="M303" i="2"/>
  <c r="Q303" i="2" s="1"/>
  <c r="M312" i="2"/>
  <c r="Q312" i="2" s="1"/>
  <c r="M320" i="2"/>
  <c r="Q320" i="2" s="1"/>
  <c r="M321" i="2"/>
  <c r="Q321" i="2" s="1"/>
  <c r="M329" i="2"/>
  <c r="Q329" i="2" s="1"/>
  <c r="M338" i="2"/>
  <c r="Q338" i="2" s="1"/>
  <c r="M342" i="2"/>
  <c r="Q342" i="2" s="1"/>
  <c r="M223" i="2"/>
  <c r="Q223" i="2" s="1"/>
  <c r="R232" i="2"/>
  <c r="M357" i="2"/>
  <c r="Q357" i="2" s="1"/>
  <c r="M241" i="2"/>
  <c r="Q241" i="2" s="1"/>
  <c r="M245" i="2"/>
  <c r="Q245" i="2" s="1"/>
  <c r="M367" i="2"/>
  <c r="Q367" i="2" s="1"/>
  <c r="M249" i="2"/>
  <c r="Q249" i="2" s="1"/>
  <c r="R258" i="2"/>
  <c r="M414" i="2"/>
  <c r="Q414" i="2" s="1"/>
  <c r="M420" i="2"/>
  <c r="Q420" i="2" s="1"/>
  <c r="M428" i="2"/>
  <c r="Q428" i="2" s="1"/>
  <c r="M429" i="2"/>
  <c r="Q429" i="2" s="1"/>
  <c r="M436" i="2"/>
  <c r="Q436" i="2" s="1"/>
  <c r="M327" i="2"/>
  <c r="Q327" i="2" s="1"/>
  <c r="M328" i="2"/>
  <c r="Q328" i="2" s="1"/>
  <c r="M340" i="2"/>
  <c r="Q340" i="2" s="1"/>
  <c r="M345" i="2"/>
  <c r="Q345" i="2" s="1"/>
  <c r="M346" i="2"/>
  <c r="Q346" i="2" s="1"/>
  <c r="M353" i="2"/>
  <c r="Q353" i="2" s="1"/>
  <c r="M354" i="2"/>
  <c r="Q354" i="2" s="1"/>
  <c r="M355" i="2"/>
  <c r="Q355" i="2" s="1"/>
  <c r="R370" i="2"/>
  <c r="M542" i="2"/>
  <c r="Q542" i="2" s="1"/>
  <c r="M457" i="2"/>
  <c r="Q457" i="2" s="1"/>
  <c r="M587" i="2"/>
  <c r="Q587" i="2" s="1"/>
  <c r="M526" i="2"/>
  <c r="Q526" i="2" s="1"/>
  <c r="M557" i="2"/>
  <c r="Q557" i="2" s="1"/>
  <c r="R586" i="2"/>
  <c r="R585" i="2"/>
  <c r="M718" i="2"/>
  <c r="Q718" i="2" s="1"/>
  <c r="M716" i="2"/>
  <c r="Q716" i="2" s="1"/>
  <c r="M713" i="2"/>
  <c r="Q713" i="2" s="1"/>
  <c r="M734" i="2"/>
  <c r="Q734" i="2" s="1"/>
  <c r="M475" i="2"/>
  <c r="Q475" i="2" s="1"/>
  <c r="M488" i="2"/>
  <c r="Q488" i="2" s="1"/>
  <c r="M383" i="2"/>
  <c r="Q383" i="2" s="1"/>
  <c r="R390" i="2"/>
  <c r="M397" i="2"/>
  <c r="Q397" i="2" s="1"/>
  <c r="R418" i="2"/>
  <c r="M434" i="2"/>
  <c r="Q434" i="2" s="1"/>
  <c r="M435" i="2"/>
  <c r="Q435" i="2" s="1"/>
  <c r="M442" i="2"/>
  <c r="Q442" i="2" s="1"/>
  <c r="M568" i="2"/>
  <c r="Q568" i="2" s="1"/>
  <c r="M478" i="2"/>
  <c r="Q478" i="2" s="1"/>
  <c r="M479" i="2"/>
  <c r="Q479" i="2" s="1"/>
  <c r="M612" i="2"/>
  <c r="Q612" i="2" s="1"/>
  <c r="M498" i="2"/>
  <c r="Q498" i="2" s="1"/>
  <c r="M501" i="2"/>
  <c r="Q501" i="2" s="1"/>
  <c r="M505" i="2"/>
  <c r="Q505" i="2" s="1"/>
  <c r="M513" i="2"/>
  <c r="Q513" i="2" s="1"/>
  <c r="M514" i="2"/>
  <c r="Q514" i="2" s="1"/>
  <c r="M515" i="2"/>
  <c r="Q515" i="2" s="1"/>
  <c r="M517" i="2"/>
  <c r="Q517" i="2" s="1"/>
  <c r="M644" i="2"/>
  <c r="Q644" i="2" s="1"/>
  <c r="M664" i="2"/>
  <c r="Q664" i="2" s="1"/>
  <c r="M669" i="2"/>
  <c r="Q669" i="2" s="1"/>
  <c r="M693" i="2"/>
  <c r="Q693" i="2" s="1"/>
  <c r="R576" i="2"/>
  <c r="R575" i="2"/>
  <c r="M700" i="2"/>
  <c r="Q700" i="2" s="1"/>
  <c r="M585" i="2"/>
  <c r="Q585" i="2" s="1"/>
  <c r="R593" i="2"/>
  <c r="R592" i="2"/>
  <c r="M744" i="2"/>
  <c r="Q744" i="2" s="1"/>
  <c r="M739" i="2"/>
  <c r="Q739" i="2" s="1"/>
  <c r="M745" i="2"/>
  <c r="Q745" i="2" s="1"/>
  <c r="M748" i="2"/>
  <c r="Q748" i="2" s="1"/>
  <c r="M768" i="2"/>
  <c r="Q768" i="2" s="1"/>
  <c r="M772" i="2"/>
  <c r="Q772" i="2" s="1"/>
  <c r="M667" i="2"/>
  <c r="Q667" i="2" s="1"/>
  <c r="M815" i="2"/>
  <c r="Q815" i="2" s="1"/>
  <c r="M370" i="2"/>
  <c r="Q370" i="2" s="1"/>
  <c r="M378" i="2"/>
  <c r="Q378" i="2" s="1"/>
  <c r="R382" i="2"/>
  <c r="M398" i="2"/>
  <c r="Q398" i="2" s="1"/>
  <c r="M524" i="2"/>
  <c r="Q524" i="2" s="1"/>
  <c r="M532" i="2"/>
  <c r="Q532" i="2" s="1"/>
  <c r="M417" i="2"/>
  <c r="Q417" i="2" s="1"/>
  <c r="M540" i="2"/>
  <c r="Q540" i="2" s="1"/>
  <c r="M553" i="2"/>
  <c r="Q553" i="2" s="1"/>
  <c r="M560" i="2"/>
  <c r="Q560" i="2" s="1"/>
  <c r="M561" i="2"/>
  <c r="Q561" i="2" s="1"/>
  <c r="M450" i="2"/>
  <c r="Q450" i="2" s="1"/>
  <c r="M577" i="2"/>
  <c r="Q577" i="2" s="1"/>
  <c r="M466" i="2"/>
  <c r="Q466" i="2" s="1"/>
  <c r="M604" i="2"/>
  <c r="Q604" i="2" s="1"/>
  <c r="M486" i="2"/>
  <c r="Q486" i="2" s="1"/>
  <c r="M487" i="2"/>
  <c r="Q487" i="2" s="1"/>
  <c r="M494" i="2"/>
  <c r="Q494" i="2" s="1"/>
  <c r="M620" i="2"/>
  <c r="Q620" i="2" s="1"/>
  <c r="M518" i="2"/>
  <c r="Q518" i="2" s="1"/>
  <c r="M646" i="2"/>
  <c r="Q646" i="2" s="1"/>
  <c r="M649" i="2"/>
  <c r="Q649" i="2" s="1"/>
  <c r="M660" i="2"/>
  <c r="Q660" i="2" s="1"/>
  <c r="M683" i="2"/>
  <c r="Q683" i="2" s="1"/>
  <c r="M684" i="2"/>
  <c r="Q684" i="2" s="1"/>
  <c r="M690" i="2"/>
  <c r="Q690" i="2" s="1"/>
  <c r="M692" i="2"/>
  <c r="Q692" i="2" s="1"/>
  <c r="M576" i="2"/>
  <c r="Q576" i="2" s="1"/>
  <c r="R584" i="2"/>
  <c r="R583" i="2"/>
  <c r="M593" i="2"/>
  <c r="Q593" i="2" s="1"/>
  <c r="M630" i="2"/>
  <c r="Q630" i="2" s="1"/>
  <c r="M677" i="2"/>
  <c r="Q677" i="2" s="1"/>
  <c r="R779" i="2"/>
  <c r="R778" i="2"/>
  <c r="R360" i="2"/>
  <c r="M374" i="2"/>
  <c r="Q374" i="2" s="1"/>
  <c r="M379" i="2"/>
  <c r="Q379" i="2" s="1"/>
  <c r="M516" i="2"/>
  <c r="Q516" i="2" s="1"/>
  <c r="M400" i="2"/>
  <c r="Q400" i="2" s="1"/>
  <c r="M521" i="2"/>
  <c r="Q521" i="2" s="1"/>
  <c r="M405" i="2"/>
  <c r="Q405" i="2" s="1"/>
  <c r="M424" i="2"/>
  <c r="Q424" i="2" s="1"/>
  <c r="M443" i="2"/>
  <c r="Q443" i="2" s="1"/>
  <c r="M444" i="2"/>
  <c r="Q444" i="2" s="1"/>
  <c r="M459" i="2"/>
  <c r="Q459" i="2" s="1"/>
  <c r="M474" i="2"/>
  <c r="Q474" i="2" s="1"/>
  <c r="M499" i="2"/>
  <c r="Q499" i="2" s="1"/>
  <c r="M621" i="2"/>
  <c r="Q621" i="2" s="1"/>
  <c r="M634" i="2"/>
  <c r="Q634" i="2" s="1"/>
  <c r="M635" i="2"/>
  <c r="Q635" i="2" s="1"/>
  <c r="M529" i="2"/>
  <c r="Q529" i="2" s="1"/>
  <c r="M531" i="2"/>
  <c r="Q531" i="2" s="1"/>
  <c r="R532" i="2"/>
  <c r="M661" i="2"/>
  <c r="Q661" i="2" s="1"/>
  <c r="M584" i="2"/>
  <c r="Q584" i="2" s="1"/>
  <c r="M656" i="2"/>
  <c r="Q656" i="2" s="1"/>
  <c r="M423" i="2"/>
  <c r="Q423" i="2" s="1"/>
  <c r="M432" i="2"/>
  <c r="Q432" i="2" s="1"/>
  <c r="M440" i="2"/>
  <c r="Q440" i="2" s="1"/>
  <c r="M441" i="2"/>
  <c r="Q441" i="2" s="1"/>
  <c r="M449" i="2"/>
  <c r="Q449" i="2" s="1"/>
  <c r="M458" i="2"/>
  <c r="Q458" i="2" s="1"/>
  <c r="M467" i="2"/>
  <c r="Q467" i="2" s="1"/>
  <c r="M361" i="2"/>
  <c r="Q361" i="2" s="1"/>
  <c r="M380" i="2"/>
  <c r="Q380" i="2" s="1"/>
  <c r="M406" i="2"/>
  <c r="Q406" i="2" s="1"/>
  <c r="M413" i="2"/>
  <c r="Q413" i="2" s="1"/>
  <c r="M534" i="2"/>
  <c r="Q534" i="2" s="1"/>
  <c r="M415" i="2"/>
  <c r="Q415" i="2" s="1"/>
  <c r="M418" i="2"/>
  <c r="Q418" i="2" s="1"/>
  <c r="M431" i="2"/>
  <c r="Q431" i="2" s="1"/>
  <c r="M562" i="2"/>
  <c r="Q562" i="2" s="1"/>
  <c r="M569" i="2"/>
  <c r="Q569" i="2" s="1"/>
  <c r="M451" i="2"/>
  <c r="Q451" i="2" s="1"/>
  <c r="M452" i="2"/>
  <c r="Q452" i="2" s="1"/>
  <c r="M453" i="2"/>
  <c r="Q453" i="2" s="1"/>
  <c r="M586" i="2"/>
  <c r="Q586" i="2" s="1"/>
  <c r="M495" i="2"/>
  <c r="Q495" i="2" s="1"/>
  <c r="M496" i="2"/>
  <c r="Q496" i="2" s="1"/>
  <c r="M503" i="2"/>
  <c r="Q503" i="2" s="1"/>
  <c r="M504" i="2"/>
  <c r="Q504" i="2" s="1"/>
  <c r="M527" i="2"/>
  <c r="Q527" i="2" s="1"/>
  <c r="M530" i="2"/>
  <c r="Q530" i="2" s="1"/>
  <c r="M675" i="2"/>
  <c r="Q675" i="2" s="1"/>
  <c r="M575" i="2"/>
  <c r="Q575" i="2" s="1"/>
  <c r="M592" i="2"/>
  <c r="Q592" i="2" s="1"/>
  <c r="R635" i="2"/>
  <c r="R636" i="2"/>
  <c r="M665" i="2"/>
  <c r="Q665" i="2" s="1"/>
  <c r="M786" i="2"/>
  <c r="Q786" i="2" s="1"/>
  <c r="M808" i="2"/>
  <c r="Q808" i="2" s="1"/>
  <c r="R723" i="2"/>
  <c r="R724" i="2"/>
  <c r="M752" i="2"/>
  <c r="Q752" i="2" s="1"/>
  <c r="M810" i="2"/>
  <c r="Q810" i="2" s="1"/>
  <c r="R357" i="2"/>
  <c r="M484" i="2"/>
  <c r="Q484" i="2" s="1"/>
  <c r="M387" i="2"/>
  <c r="Q387" i="2" s="1"/>
  <c r="R394" i="2"/>
  <c r="M407" i="2"/>
  <c r="Q407" i="2" s="1"/>
  <c r="M541" i="2"/>
  <c r="Q541" i="2" s="1"/>
  <c r="M422" i="2"/>
  <c r="Q422" i="2" s="1"/>
  <c r="M425" i="2"/>
  <c r="Q425" i="2" s="1"/>
  <c r="M439" i="2"/>
  <c r="Q439" i="2" s="1"/>
  <c r="M570" i="2"/>
  <c r="Q570" i="2" s="1"/>
  <c r="M578" i="2"/>
  <c r="Q578" i="2" s="1"/>
  <c r="M460" i="2"/>
  <c r="Q460" i="2" s="1"/>
  <c r="M461" i="2"/>
  <c r="Q461" i="2" s="1"/>
  <c r="M468" i="2"/>
  <c r="Q468" i="2" s="1"/>
  <c r="M594" i="2"/>
  <c r="Q594" i="2" s="1"/>
  <c r="M483" i="2"/>
  <c r="Q483" i="2" s="1"/>
  <c r="M614" i="2"/>
  <c r="Q614" i="2" s="1"/>
  <c r="M650" i="2"/>
  <c r="Q650" i="2" s="1"/>
  <c r="M537" i="2"/>
  <c r="Q537" i="2" s="1"/>
  <c r="R550" i="2"/>
  <c r="R549" i="2"/>
  <c r="M552" i="2"/>
  <c r="Q552" i="2" s="1"/>
  <c r="M567" i="2"/>
  <c r="Q567" i="2" s="1"/>
  <c r="M583" i="2"/>
  <c r="Q583" i="2" s="1"/>
  <c r="M736" i="2"/>
  <c r="Q736" i="2" s="1"/>
  <c r="M623" i="2"/>
  <c r="Q623" i="2" s="1"/>
  <c r="M855" i="2"/>
  <c r="Q855" i="2" s="1"/>
  <c r="M489" i="2"/>
  <c r="Q489" i="2" s="1"/>
  <c r="R396" i="2"/>
  <c r="M520" i="2"/>
  <c r="Q520" i="2" s="1"/>
  <c r="M409" i="2"/>
  <c r="Q409" i="2" s="1"/>
  <c r="M544" i="2"/>
  <c r="Q544" i="2" s="1"/>
  <c r="M551" i="2"/>
  <c r="Q551" i="2" s="1"/>
  <c r="M476" i="2"/>
  <c r="Q476" i="2" s="1"/>
  <c r="R487" i="2"/>
  <c r="M624" i="2"/>
  <c r="Q624" i="2" s="1"/>
  <c r="M522" i="2"/>
  <c r="Q522" i="2" s="1"/>
  <c r="M523" i="2"/>
  <c r="Q523" i="2" s="1"/>
  <c r="M535" i="2"/>
  <c r="Q535" i="2" s="1"/>
  <c r="M536" i="2"/>
  <c r="Q536" i="2" s="1"/>
  <c r="M538" i="2"/>
  <c r="Q538" i="2" s="1"/>
  <c r="M539" i="2"/>
  <c r="Q539" i="2" s="1"/>
  <c r="R558" i="2"/>
  <c r="M566" i="2"/>
  <c r="Q566" i="2" s="1"/>
  <c r="M685" i="2"/>
  <c r="Q685" i="2" s="1"/>
  <c r="R693" i="2"/>
  <c r="R694" i="2"/>
  <c r="M740" i="2"/>
  <c r="Q740" i="2" s="1"/>
  <c r="M803" i="2"/>
  <c r="Q803" i="2" s="1"/>
  <c r="M889" i="2"/>
  <c r="Q889" i="2" s="1"/>
  <c r="M639" i="2"/>
  <c r="Q639" i="2" s="1"/>
  <c r="M640" i="2"/>
  <c r="Q640" i="2" s="1"/>
  <c r="M659" i="2"/>
  <c r="Q659" i="2" s="1"/>
  <c r="M547" i="2"/>
  <c r="Q547" i="2" s="1"/>
  <c r="M550" i="2"/>
  <c r="Q550" i="2" s="1"/>
  <c r="M676" i="2"/>
  <c r="Q676" i="2" s="1"/>
  <c r="M601" i="2"/>
  <c r="Q601" i="2" s="1"/>
  <c r="M602" i="2"/>
  <c r="Q602" i="2" s="1"/>
  <c r="M622" i="2"/>
  <c r="Q622" i="2" s="1"/>
  <c r="R628" i="2"/>
  <c r="R629" i="2"/>
  <c r="M641" i="2"/>
  <c r="Q641" i="2" s="1"/>
  <c r="M648" i="2"/>
  <c r="Q648" i="2" s="1"/>
  <c r="M771" i="2"/>
  <c r="Q771" i="2" s="1"/>
  <c r="M689" i="2"/>
  <c r="Q689" i="2" s="1"/>
  <c r="M704" i="2"/>
  <c r="Q704" i="2" s="1"/>
  <c r="M706" i="2"/>
  <c r="Q706" i="2" s="1"/>
  <c r="M724" i="2"/>
  <c r="Q724" i="2" s="1"/>
  <c r="M733" i="2"/>
  <c r="Q733" i="2" s="1"/>
  <c r="M753" i="2"/>
  <c r="Q753" i="2" s="1"/>
  <c r="M764" i="2"/>
  <c r="Q764" i="2" s="1"/>
  <c r="R786" i="2"/>
  <c r="R787" i="2"/>
  <c r="M908" i="2"/>
  <c r="Q908" i="2" s="1"/>
  <c r="M795" i="2"/>
  <c r="Q795" i="2" s="1"/>
  <c r="M956" i="2"/>
  <c r="Q956" i="2" s="1"/>
  <c r="M510" i="2"/>
  <c r="Q510" i="2" s="1"/>
  <c r="M636" i="2"/>
  <c r="Q636" i="2" s="1"/>
  <c r="R527" i="2"/>
  <c r="M548" i="2"/>
  <c r="Q548" i="2" s="1"/>
  <c r="M554" i="2"/>
  <c r="Q554" i="2" s="1"/>
  <c r="M679" i="2"/>
  <c r="Q679" i="2" s="1"/>
  <c r="M694" i="2"/>
  <c r="Q694" i="2" s="1"/>
  <c r="M702" i="2"/>
  <c r="Q702" i="2" s="1"/>
  <c r="M711" i="2"/>
  <c r="Q711" i="2" s="1"/>
  <c r="M610" i="2"/>
  <c r="Q610" i="2" s="1"/>
  <c r="M611" i="2"/>
  <c r="Q611" i="2" s="1"/>
  <c r="M618" i="2"/>
  <c r="Q618" i="2" s="1"/>
  <c r="M619" i="2"/>
  <c r="Q619" i="2" s="1"/>
  <c r="M750" i="2"/>
  <c r="Q750" i="2" s="1"/>
  <c r="M633" i="2"/>
  <c r="Q633" i="2" s="1"/>
  <c r="M658" i="2"/>
  <c r="Q658" i="2" s="1"/>
  <c r="M663" i="2"/>
  <c r="Q663" i="2" s="1"/>
  <c r="M668" i="2"/>
  <c r="Q668" i="2" s="1"/>
  <c r="M678" i="2"/>
  <c r="Q678" i="2" s="1"/>
  <c r="M680" i="2"/>
  <c r="Q680" i="2" s="1"/>
  <c r="M696" i="2"/>
  <c r="Q696" i="2" s="1"/>
  <c r="R703" i="2"/>
  <c r="M714" i="2"/>
  <c r="Q714" i="2" s="1"/>
  <c r="M835" i="2"/>
  <c r="Q835" i="2" s="1"/>
  <c r="R732" i="2"/>
  <c r="M743" i="2"/>
  <c r="Q743" i="2" s="1"/>
  <c r="M864" i="2"/>
  <c r="Q864" i="2" s="1"/>
  <c r="M760" i="2"/>
  <c r="Q760" i="2" s="1"/>
  <c r="R765" i="2"/>
  <c r="R766" i="2"/>
  <c r="M925" i="2"/>
  <c r="Q925" i="2" s="1"/>
  <c r="M555" i="2"/>
  <c r="Q555" i="2" s="1"/>
  <c r="M564" i="2"/>
  <c r="Q564" i="2" s="1"/>
  <c r="M572" i="2"/>
  <c r="Q572" i="2" s="1"/>
  <c r="M573" i="2"/>
  <c r="Q573" i="2" s="1"/>
  <c r="M581" i="2"/>
  <c r="Q581" i="2" s="1"/>
  <c r="M590" i="2"/>
  <c r="Q590" i="2" s="1"/>
  <c r="M599" i="2"/>
  <c r="Q599" i="2" s="1"/>
  <c r="M607" i="2"/>
  <c r="Q607" i="2" s="1"/>
  <c r="M616" i="2"/>
  <c r="Q616" i="2" s="1"/>
  <c r="M528" i="2"/>
  <c r="Q528" i="2" s="1"/>
  <c r="M655" i="2"/>
  <c r="Q655" i="2" s="1"/>
  <c r="M545" i="2"/>
  <c r="Q545" i="2" s="1"/>
  <c r="R552" i="2"/>
  <c r="M563" i="2"/>
  <c r="Q563" i="2" s="1"/>
  <c r="M571" i="2"/>
  <c r="Q571" i="2" s="1"/>
  <c r="M697" i="2"/>
  <c r="Q697" i="2" s="1"/>
  <c r="M720" i="2"/>
  <c r="Q720" i="2" s="1"/>
  <c r="M728" i="2"/>
  <c r="Q728" i="2" s="1"/>
  <c r="M755" i="2"/>
  <c r="Q755" i="2" s="1"/>
  <c r="M761" i="2"/>
  <c r="Q761" i="2" s="1"/>
  <c r="M779" i="2"/>
  <c r="Q779" i="2" s="1"/>
  <c r="M792" i="2"/>
  <c r="Q792" i="2" s="1"/>
  <c r="M688" i="2"/>
  <c r="Q688" i="2" s="1"/>
  <c r="M809" i="2"/>
  <c r="Q809" i="2" s="1"/>
  <c r="M756" i="2"/>
  <c r="Q756" i="2" s="1"/>
  <c r="M894" i="2"/>
  <c r="Q894" i="2" s="1"/>
  <c r="M915" i="2"/>
  <c r="Q915" i="2" s="1"/>
  <c r="M556" i="2"/>
  <c r="Q556" i="2" s="1"/>
  <c r="M565" i="2"/>
  <c r="Q565" i="2" s="1"/>
  <c r="M574" i="2"/>
  <c r="Q574" i="2" s="1"/>
  <c r="M582" i="2"/>
  <c r="Q582" i="2" s="1"/>
  <c r="M591" i="2"/>
  <c r="Q591" i="2" s="1"/>
  <c r="M600" i="2"/>
  <c r="Q600" i="2" s="1"/>
  <c r="M608" i="2"/>
  <c r="Q608" i="2" s="1"/>
  <c r="M609" i="2"/>
  <c r="Q609" i="2" s="1"/>
  <c r="M617" i="2"/>
  <c r="Q617" i="2" s="1"/>
  <c r="M632" i="2"/>
  <c r="Q632" i="2" s="1"/>
  <c r="M651" i="2"/>
  <c r="Q651" i="2" s="1"/>
  <c r="M653" i="2"/>
  <c r="Q653" i="2" s="1"/>
  <c r="M682" i="2"/>
  <c r="Q682" i="2" s="1"/>
  <c r="M580" i="2"/>
  <c r="Q580" i="2" s="1"/>
  <c r="M589" i="2"/>
  <c r="Q589" i="2" s="1"/>
  <c r="M626" i="2"/>
  <c r="Q626" i="2" s="1"/>
  <c r="M749" i="2"/>
  <c r="Q749" i="2" s="1"/>
  <c r="M638" i="2"/>
  <c r="Q638" i="2" s="1"/>
  <c r="M645" i="2"/>
  <c r="Q645" i="2" s="1"/>
  <c r="M662" i="2"/>
  <c r="Q662" i="2" s="1"/>
  <c r="M783" i="2"/>
  <c r="Q783" i="2" s="1"/>
  <c r="M671" i="2"/>
  <c r="Q671" i="2" s="1"/>
  <c r="M681" i="2"/>
  <c r="Q681" i="2" s="1"/>
  <c r="M712" i="2"/>
  <c r="Q712" i="2" s="1"/>
  <c r="M717" i="2"/>
  <c r="Q717" i="2" s="1"/>
  <c r="M722" i="2"/>
  <c r="Q722" i="2" s="1"/>
  <c r="M727" i="2"/>
  <c r="Q727" i="2" s="1"/>
  <c r="M737" i="2"/>
  <c r="Q737" i="2" s="1"/>
  <c r="M741" i="2"/>
  <c r="Q741" i="2" s="1"/>
  <c r="M867" i="2"/>
  <c r="Q867" i="2" s="1"/>
  <c r="M757" i="2"/>
  <c r="Q757" i="2" s="1"/>
  <c r="R793" i="2"/>
  <c r="R794" i="2"/>
  <c r="M502" i="2"/>
  <c r="Q502" i="2" s="1"/>
  <c r="M629" i="2"/>
  <c r="Q629" i="2" s="1"/>
  <c r="M549" i="2"/>
  <c r="Q549" i="2" s="1"/>
  <c r="M691" i="2"/>
  <c r="Q691" i="2" s="1"/>
  <c r="M699" i="2"/>
  <c r="Q699" i="2" s="1"/>
  <c r="M708" i="2"/>
  <c r="Q708" i="2" s="1"/>
  <c r="M598" i="2"/>
  <c r="Q598" i="2" s="1"/>
  <c r="M606" i="2"/>
  <c r="Q606" i="2" s="1"/>
  <c r="M652" i="2"/>
  <c r="Q652" i="2" s="1"/>
  <c r="R661" i="2"/>
  <c r="R660" i="2"/>
  <c r="M686" i="2"/>
  <c r="Q686" i="2" s="1"/>
  <c r="M687" i="2"/>
  <c r="Q687" i="2" s="1"/>
  <c r="R691" i="2"/>
  <c r="R690" i="2"/>
  <c r="M821" i="2"/>
  <c r="Q821" i="2" s="1"/>
  <c r="R745" i="2"/>
  <c r="M759" i="2"/>
  <c r="Q759" i="2" s="1"/>
  <c r="M778" i="2"/>
  <c r="Q778" i="2" s="1"/>
  <c r="M780" i="2"/>
  <c r="Q780" i="2" s="1"/>
  <c r="M823" i="2"/>
  <c r="Q823" i="2" s="1"/>
  <c r="M625" i="2"/>
  <c r="Q625" i="2" s="1"/>
  <c r="M519" i="2"/>
  <c r="Q519" i="2" s="1"/>
  <c r="M647" i="2"/>
  <c r="Q647" i="2" s="1"/>
  <c r="R611" i="2"/>
  <c r="M615" i="2"/>
  <c r="Q615" i="2" s="1"/>
  <c r="M746" i="2"/>
  <c r="Q746" i="2" s="1"/>
  <c r="M631" i="2"/>
  <c r="Q631" i="2" s="1"/>
  <c r="M637" i="2"/>
  <c r="Q637" i="2" s="1"/>
  <c r="R643" i="2"/>
  <c r="R644" i="2"/>
  <c r="R650" i="2"/>
  <c r="R651" i="2"/>
  <c r="M777" i="2"/>
  <c r="Q777" i="2" s="1"/>
  <c r="M701" i="2"/>
  <c r="Q701" i="2" s="1"/>
  <c r="M721" i="2"/>
  <c r="Q721" i="2" s="1"/>
  <c r="M842" i="2"/>
  <c r="Q842" i="2" s="1"/>
  <c r="M730" i="2"/>
  <c r="Q730" i="2" s="1"/>
  <c r="M883" i="2"/>
  <c r="Q883" i="2" s="1"/>
  <c r="M765" i="2"/>
  <c r="Q765" i="2" s="1"/>
  <c r="M901" i="2"/>
  <c r="Q901" i="2" s="1"/>
  <c r="M788" i="2"/>
  <c r="Q788" i="2" s="1"/>
  <c r="M822" i="2"/>
  <c r="Q822" i="2" s="1"/>
  <c r="M845" i="2"/>
  <c r="Q845" i="2" s="1"/>
  <c r="M878" i="2"/>
  <c r="Q878" i="2" s="1"/>
  <c r="M890" i="2"/>
  <c r="Q890" i="2" s="1"/>
  <c r="M805" i="2"/>
  <c r="Q805" i="2" s="1"/>
  <c r="M828" i="2"/>
  <c r="Q828" i="2" s="1"/>
  <c r="M710" i="2"/>
  <c r="Q710" i="2" s="1"/>
  <c r="R713" i="2"/>
  <c r="M850" i="2"/>
  <c r="Q850" i="2" s="1"/>
  <c r="R742" i="2"/>
  <c r="M879" i="2"/>
  <c r="Q879" i="2" s="1"/>
  <c r="M763" i="2"/>
  <c r="Q763" i="2" s="1"/>
  <c r="M766" i="2"/>
  <c r="Q766" i="2" s="1"/>
  <c r="M767" i="2"/>
  <c r="Q767" i="2" s="1"/>
  <c r="M895" i="2"/>
  <c r="Q895" i="2" s="1"/>
  <c r="M806" i="2"/>
  <c r="Q806" i="2" s="1"/>
  <c r="M930" i="2"/>
  <c r="Q930" i="2" s="1"/>
  <c r="M812" i="2"/>
  <c r="Q812" i="2" s="1"/>
  <c r="M818" i="2"/>
  <c r="Q818" i="2" s="1"/>
  <c r="M824" i="2"/>
  <c r="Q824" i="2" s="1"/>
  <c r="M863" i="2"/>
  <c r="Q863" i="2" s="1"/>
  <c r="M949" i="2"/>
  <c r="Q949" i="2" s="1"/>
  <c r="M1074" i="2"/>
  <c r="Q1074" i="2" s="1"/>
  <c r="M998" i="2"/>
  <c r="Q998" i="2" s="1"/>
  <c r="M1000" i="2"/>
  <c r="Q1000" i="2" s="1"/>
  <c r="R654" i="2"/>
  <c r="R670" i="2"/>
  <c r="M672" i="2"/>
  <c r="Q672" i="2" s="1"/>
  <c r="M798" i="2"/>
  <c r="Q798" i="2" s="1"/>
  <c r="M801" i="2"/>
  <c r="Q801" i="2" s="1"/>
  <c r="R683" i="2"/>
  <c r="M705" i="2"/>
  <c r="Q705" i="2" s="1"/>
  <c r="M715" i="2"/>
  <c r="Q715" i="2" s="1"/>
  <c r="M841" i="2"/>
  <c r="Q841" i="2" s="1"/>
  <c r="M731" i="2"/>
  <c r="Q731" i="2" s="1"/>
  <c r="M857" i="2"/>
  <c r="Q857" i="2" s="1"/>
  <c r="M738" i="2"/>
  <c r="Q738" i="2" s="1"/>
  <c r="M751" i="2"/>
  <c r="Q751" i="2" s="1"/>
  <c r="M873" i="2"/>
  <c r="Q873" i="2" s="1"/>
  <c r="M776" i="2"/>
  <c r="Q776" i="2" s="1"/>
  <c r="M900" i="2"/>
  <c r="Q900" i="2" s="1"/>
  <c r="M799" i="2"/>
  <c r="Q799" i="2" s="1"/>
  <c r="R801" i="2"/>
  <c r="R802" i="2"/>
  <c r="M923" i="2"/>
  <c r="Q923" i="2" s="1"/>
  <c r="M953" i="2"/>
  <c r="Q953" i="2" s="1"/>
  <c r="R844" i="2"/>
  <c r="M866" i="2"/>
  <c r="Q866" i="2" s="1"/>
  <c r="M891" i="2"/>
  <c r="Q891" i="2" s="1"/>
  <c r="M899" i="2"/>
  <c r="Q899" i="2" s="1"/>
  <c r="R634" i="2"/>
  <c r="M673" i="2"/>
  <c r="Q673" i="2" s="1"/>
  <c r="M794" i="2"/>
  <c r="Q794" i="2" s="1"/>
  <c r="M703" i="2"/>
  <c r="Q703" i="2" s="1"/>
  <c r="R706" i="2"/>
  <c r="M827" i="2"/>
  <c r="Q827" i="2" s="1"/>
  <c r="M837" i="2"/>
  <c r="Q837" i="2" s="1"/>
  <c r="M843" i="2"/>
  <c r="Q843" i="2" s="1"/>
  <c r="M844" i="2"/>
  <c r="Q844" i="2" s="1"/>
  <c r="M732" i="2"/>
  <c r="Q732" i="2" s="1"/>
  <c r="M860" i="2"/>
  <c r="Q860" i="2" s="1"/>
  <c r="R754" i="2"/>
  <c r="R757" i="2"/>
  <c r="M762" i="2"/>
  <c r="Q762" i="2" s="1"/>
  <c r="M886" i="2"/>
  <c r="Q886" i="2" s="1"/>
  <c r="M770" i="2"/>
  <c r="Q770" i="2" s="1"/>
  <c r="M784" i="2"/>
  <c r="Q784" i="2" s="1"/>
  <c r="M791" i="2"/>
  <c r="Q791" i="2" s="1"/>
  <c r="M797" i="2"/>
  <c r="Q797" i="2" s="1"/>
  <c r="M802" i="2"/>
  <c r="Q802" i="2" s="1"/>
  <c r="M938" i="2"/>
  <c r="Q938" i="2" s="1"/>
  <c r="M826" i="2"/>
  <c r="Q826" i="2" s="1"/>
  <c r="M829" i="2"/>
  <c r="Q829" i="2" s="1"/>
  <c r="M838" i="2"/>
  <c r="Q838" i="2" s="1"/>
  <c r="M885" i="2"/>
  <c r="Q885" i="2" s="1"/>
  <c r="R945" i="2"/>
  <c r="R946" i="2"/>
  <c r="R653" i="2"/>
  <c r="R682" i="2"/>
  <c r="M814" i="2"/>
  <c r="Q814" i="2" s="1"/>
  <c r="M698" i="2"/>
  <c r="Q698" i="2" s="1"/>
  <c r="M830" i="2"/>
  <c r="Q830" i="2" s="1"/>
  <c r="M754" i="2"/>
  <c r="Q754" i="2" s="1"/>
  <c r="M875" i="2"/>
  <c r="Q875" i="2" s="1"/>
  <c r="M880" i="2"/>
  <c r="Q880" i="2" s="1"/>
  <c r="M881" i="2"/>
  <c r="Q881" i="2" s="1"/>
  <c r="R762" i="2"/>
  <c r="R763" i="2"/>
  <c r="M773" i="2"/>
  <c r="Q773" i="2" s="1"/>
  <c r="M775" i="2"/>
  <c r="Q775" i="2" s="1"/>
  <c r="M782" i="2"/>
  <c r="Q782" i="2" s="1"/>
  <c r="M789" i="2"/>
  <c r="Q789" i="2" s="1"/>
  <c r="M811" i="2"/>
  <c r="Q811" i="2" s="1"/>
  <c r="M817" i="2"/>
  <c r="Q817" i="2" s="1"/>
  <c r="M836" i="2"/>
  <c r="Q836" i="2" s="1"/>
  <c r="R846" i="2"/>
  <c r="M851" i="2"/>
  <c r="Q851" i="2" s="1"/>
  <c r="M868" i="2"/>
  <c r="Q868" i="2" s="1"/>
  <c r="M874" i="2"/>
  <c r="Q874" i="2" s="1"/>
  <c r="M882" i="2"/>
  <c r="Q882" i="2" s="1"/>
  <c r="M966" i="2"/>
  <c r="Q966" i="2" s="1"/>
  <c r="M666" i="2"/>
  <c r="Q666" i="2" s="1"/>
  <c r="M787" i="2"/>
  <c r="Q787" i="2" s="1"/>
  <c r="M790" i="2"/>
  <c r="Q790" i="2" s="1"/>
  <c r="M807" i="2"/>
  <c r="Q807" i="2" s="1"/>
  <c r="M820" i="2"/>
  <c r="Q820" i="2" s="1"/>
  <c r="M707" i="2"/>
  <c r="Q707" i="2" s="1"/>
  <c r="M725" i="2"/>
  <c r="Q725" i="2" s="1"/>
  <c r="M846" i="2"/>
  <c r="Q846" i="2" s="1"/>
  <c r="M849" i="2"/>
  <c r="Q849" i="2" s="1"/>
  <c r="M856" i="2"/>
  <c r="Q856" i="2" s="1"/>
  <c r="M872" i="2"/>
  <c r="Q872" i="2" s="1"/>
  <c r="M769" i="2"/>
  <c r="Q769" i="2" s="1"/>
  <c r="M774" i="2"/>
  <c r="Q774" i="2" s="1"/>
  <c r="M904" i="2"/>
  <c r="Q904" i="2" s="1"/>
  <c r="M911" i="2"/>
  <c r="Q911" i="2" s="1"/>
  <c r="M793" i="2"/>
  <c r="Q793" i="2" s="1"/>
  <c r="M796" i="2"/>
  <c r="Q796" i="2" s="1"/>
  <c r="M922" i="2"/>
  <c r="Q922" i="2" s="1"/>
  <c r="M804" i="2"/>
  <c r="Q804" i="2" s="1"/>
  <c r="M831" i="2"/>
  <c r="Q831" i="2" s="1"/>
  <c r="M834" i="2"/>
  <c r="Q834" i="2" s="1"/>
  <c r="M974" i="2"/>
  <c r="Q974" i="2" s="1"/>
  <c r="M893" i="2"/>
  <c r="Q893" i="2" s="1"/>
  <c r="M896" i="2"/>
  <c r="Q896" i="2" s="1"/>
  <c r="M800" i="2"/>
  <c r="Q800" i="2" s="1"/>
  <c r="M695" i="2"/>
  <c r="Q695" i="2" s="1"/>
  <c r="M816" i="2"/>
  <c r="Q816" i="2" s="1"/>
  <c r="R698" i="2"/>
  <c r="M852" i="2"/>
  <c r="Q852" i="2" s="1"/>
  <c r="M858" i="2"/>
  <c r="Q858" i="2" s="1"/>
  <c r="M747" i="2"/>
  <c r="Q747" i="2" s="1"/>
  <c r="R750" i="2"/>
  <c r="R756" i="2"/>
  <c r="M758" i="2"/>
  <c r="Q758" i="2" s="1"/>
  <c r="M887" i="2"/>
  <c r="Q887" i="2" s="1"/>
  <c r="R769" i="2"/>
  <c r="R770" i="2"/>
  <c r="M781" i="2"/>
  <c r="Q781" i="2" s="1"/>
  <c r="M785" i="2"/>
  <c r="Q785" i="2" s="1"/>
  <c r="M931" i="2"/>
  <c r="Q931" i="2" s="1"/>
  <c r="M813" i="2"/>
  <c r="Q813" i="2" s="1"/>
  <c r="M937" i="2"/>
  <c r="Q937" i="2" s="1"/>
  <c r="M819" i="2"/>
  <c r="Q819" i="2" s="1"/>
  <c r="M853" i="2"/>
  <c r="Q853" i="2" s="1"/>
  <c r="M859" i="2"/>
  <c r="Q859" i="2" s="1"/>
  <c r="M888" i="2"/>
  <c r="Q888" i="2" s="1"/>
  <c r="M1046" i="2"/>
  <c r="Q1046" i="2" s="1"/>
  <c r="M1054" i="2"/>
  <c r="Q1054" i="2" s="1"/>
  <c r="M963" i="2"/>
  <c r="Q963" i="2" s="1"/>
  <c r="M961" i="2"/>
  <c r="Q961" i="2" s="1"/>
  <c r="M847" i="2"/>
  <c r="Q847" i="2" s="1"/>
  <c r="M980" i="2"/>
  <c r="Q980" i="2" s="1"/>
  <c r="M984" i="2"/>
  <c r="Q984" i="2" s="1"/>
  <c r="M876" i="2"/>
  <c r="Q876" i="2" s="1"/>
  <c r="R879" i="2"/>
  <c r="R880" i="2"/>
  <c r="R923" i="2"/>
  <c r="R924" i="2"/>
  <c r="R931" i="2"/>
  <c r="R932" i="2"/>
  <c r="M940" i="2"/>
  <c r="Q940" i="2" s="1"/>
  <c r="M970" i="2"/>
  <c r="Q970" i="2" s="1"/>
  <c r="M973" i="2"/>
  <c r="Q973" i="2" s="1"/>
  <c r="M1094" i="2"/>
  <c r="Q1094" i="2" s="1"/>
  <c r="M975" i="2"/>
  <c r="Q975" i="2" s="1"/>
  <c r="M977" i="2"/>
  <c r="Q977" i="2" s="1"/>
  <c r="M983" i="2"/>
  <c r="Q983" i="2" s="1"/>
  <c r="M1131" i="2"/>
  <c r="Q1131" i="2" s="1"/>
  <c r="M1086" i="2"/>
  <c r="Q1086" i="2" s="1"/>
  <c r="M1134" i="2"/>
  <c r="Q1134" i="2" s="1"/>
  <c r="M902" i="2"/>
  <c r="Q902" i="2" s="1"/>
  <c r="M909" i="2"/>
  <c r="Q909" i="2" s="1"/>
  <c r="M917" i="2"/>
  <c r="Q917" i="2" s="1"/>
  <c r="M924" i="2"/>
  <c r="Q924" i="2" s="1"/>
  <c r="R809" i="2"/>
  <c r="M932" i="2"/>
  <c r="Q932" i="2" s="1"/>
  <c r="R816" i="2"/>
  <c r="M939" i="2"/>
  <c r="Q939" i="2" s="1"/>
  <c r="R821" i="2"/>
  <c r="M946" i="2"/>
  <c r="Q946" i="2" s="1"/>
  <c r="M832" i="2"/>
  <c r="Q832" i="2" s="1"/>
  <c r="M959" i="2"/>
  <c r="Q959" i="2" s="1"/>
  <c r="M840" i="2"/>
  <c r="Q840" i="2" s="1"/>
  <c r="R842" i="2"/>
  <c r="M861" i="2"/>
  <c r="Q861" i="2" s="1"/>
  <c r="R864" i="2"/>
  <c r="R865" i="2"/>
  <c r="M916" i="2"/>
  <c r="Q916" i="2" s="1"/>
  <c r="M921" i="2"/>
  <c r="Q921" i="2" s="1"/>
  <c r="M929" i="2"/>
  <c r="Q929" i="2" s="1"/>
  <c r="R938" i="2"/>
  <c r="R939" i="2"/>
  <c r="M965" i="2"/>
  <c r="Q965" i="2" s="1"/>
  <c r="M1022" i="2"/>
  <c r="Q1022" i="2" s="1"/>
  <c r="M1048" i="2"/>
  <c r="Q1048" i="2" s="1"/>
  <c r="M1059" i="2"/>
  <c r="Q1059" i="2" s="1"/>
  <c r="M1107" i="2"/>
  <c r="Q1107" i="2" s="1"/>
  <c r="M825" i="2"/>
  <c r="Q825" i="2" s="1"/>
  <c r="R827" i="2"/>
  <c r="R849" i="2"/>
  <c r="R850" i="2"/>
  <c r="M992" i="2"/>
  <c r="Q992" i="2" s="1"/>
  <c r="M884" i="2"/>
  <c r="Q884" i="2" s="1"/>
  <c r="M892" i="2"/>
  <c r="Q892" i="2" s="1"/>
  <c r="M928" i="2"/>
  <c r="Q928" i="2" s="1"/>
  <c r="M936" i="2"/>
  <c r="Q936" i="2" s="1"/>
  <c r="M1060" i="2"/>
  <c r="Q1060" i="2" s="1"/>
  <c r="M944" i="2"/>
  <c r="Q944" i="2" s="1"/>
  <c r="M948" i="2"/>
  <c r="Q948" i="2" s="1"/>
  <c r="M951" i="2"/>
  <c r="Q951" i="2" s="1"/>
  <c r="M955" i="2"/>
  <c r="Q955" i="2" s="1"/>
  <c r="M958" i="2"/>
  <c r="Q958" i="2" s="1"/>
  <c r="M960" i="2"/>
  <c r="Q960" i="2" s="1"/>
  <c r="M962" i="2"/>
  <c r="Q962" i="2" s="1"/>
  <c r="M969" i="2"/>
  <c r="Q969" i="2" s="1"/>
  <c r="M972" i="2"/>
  <c r="Q972" i="2" s="1"/>
  <c r="M1093" i="2"/>
  <c r="Q1093" i="2" s="1"/>
  <c r="M1103" i="2"/>
  <c r="Q1103" i="2" s="1"/>
  <c r="M991" i="2"/>
  <c r="Q991" i="2" s="1"/>
  <c r="M1029" i="2"/>
  <c r="Q1029" i="2" s="1"/>
  <c r="M1071" i="2"/>
  <c r="Q1071" i="2" s="1"/>
  <c r="M1099" i="2"/>
  <c r="Q1099" i="2" s="1"/>
  <c r="R785" i="2"/>
  <c r="R792" i="2"/>
  <c r="R800" i="2"/>
  <c r="R807" i="2"/>
  <c r="R814" i="2"/>
  <c r="M954" i="2"/>
  <c r="Q954" i="2" s="1"/>
  <c r="M967" i="2"/>
  <c r="Q967" i="2" s="1"/>
  <c r="M848" i="2"/>
  <c r="Q848" i="2" s="1"/>
  <c r="M869" i="2"/>
  <c r="Q869" i="2" s="1"/>
  <c r="M996" i="2"/>
  <c r="Q996" i="2" s="1"/>
  <c r="M877" i="2"/>
  <c r="Q877" i="2" s="1"/>
  <c r="M1020" i="2"/>
  <c r="Q1020" i="2" s="1"/>
  <c r="R901" i="2"/>
  <c r="R902" i="2"/>
  <c r="M903" i="2"/>
  <c r="Q903" i="2" s="1"/>
  <c r="M905" i="2"/>
  <c r="Q905" i="2" s="1"/>
  <c r="M906" i="2"/>
  <c r="Q906" i="2" s="1"/>
  <c r="M907" i="2"/>
  <c r="Q907" i="2" s="1"/>
  <c r="M910" i="2"/>
  <c r="Q910" i="2" s="1"/>
  <c r="M912" i="2"/>
  <c r="Q912" i="2" s="1"/>
  <c r="M913" i="2"/>
  <c r="Q913" i="2" s="1"/>
  <c r="M914" i="2"/>
  <c r="Q914" i="2" s="1"/>
  <c r="M920" i="2"/>
  <c r="Q920" i="2" s="1"/>
  <c r="M927" i="2"/>
  <c r="Q927" i="2" s="1"/>
  <c r="M1050" i="2"/>
  <c r="Q1050" i="2" s="1"/>
  <c r="M935" i="2"/>
  <c r="Q935" i="2" s="1"/>
  <c r="M943" i="2"/>
  <c r="Q943" i="2" s="1"/>
  <c r="M957" i="2"/>
  <c r="Q957" i="2" s="1"/>
  <c r="M1004" i="2"/>
  <c r="Q1004" i="2" s="1"/>
  <c r="M1010" i="2"/>
  <c r="Q1010" i="2" s="1"/>
  <c r="M1019" i="2"/>
  <c r="Q1019" i="2" s="1"/>
  <c r="M1064" i="2"/>
  <c r="Q1064" i="2" s="1"/>
  <c r="M1081" i="2"/>
  <c r="Q1081" i="2" s="1"/>
  <c r="M1123" i="2"/>
  <c r="Q1123" i="2" s="1"/>
  <c r="M952" i="2"/>
  <c r="Q952" i="2" s="1"/>
  <c r="M833" i="2"/>
  <c r="Q833" i="2" s="1"/>
  <c r="M854" i="2"/>
  <c r="Q854" i="2" s="1"/>
  <c r="R857" i="2"/>
  <c r="R858" i="2"/>
  <c r="M981" i="2"/>
  <c r="Q981" i="2" s="1"/>
  <c r="M862" i="2"/>
  <c r="Q862" i="2" s="1"/>
  <c r="M1002" i="2"/>
  <c r="Q1002" i="2" s="1"/>
  <c r="M1006" i="2"/>
  <c r="Q1006" i="2" s="1"/>
  <c r="M1016" i="2"/>
  <c r="Q1016" i="2" s="1"/>
  <c r="M897" i="2"/>
  <c r="Q897" i="2" s="1"/>
  <c r="M934" i="2"/>
  <c r="Q934" i="2" s="1"/>
  <c r="M942" i="2"/>
  <c r="Q942" i="2" s="1"/>
  <c r="M950" i="2"/>
  <c r="Q950" i="2" s="1"/>
  <c r="M964" i="2"/>
  <c r="Q964" i="2" s="1"/>
  <c r="M1089" i="2"/>
  <c r="Q1089" i="2" s="1"/>
  <c r="M1126" i="2"/>
  <c r="Q1126" i="2" s="1"/>
  <c r="M1026" i="2"/>
  <c r="Q1026" i="2" s="1"/>
  <c r="M1051" i="2"/>
  <c r="Q1051" i="2" s="1"/>
  <c r="M985" i="2"/>
  <c r="Q985" i="2" s="1"/>
  <c r="R886" i="2"/>
  <c r="R887" i="2"/>
  <c r="M1008" i="2"/>
  <c r="Q1008" i="2" s="1"/>
  <c r="M1012" i="2"/>
  <c r="Q1012" i="2" s="1"/>
  <c r="M1028" i="2"/>
  <c r="Q1028" i="2" s="1"/>
  <c r="M1034" i="2"/>
  <c r="Q1034" i="2" s="1"/>
  <c r="R916" i="2"/>
  <c r="R917" i="2"/>
  <c r="M918" i="2"/>
  <c r="Q918" i="2" s="1"/>
  <c r="M919" i="2"/>
  <c r="Q919" i="2" s="1"/>
  <c r="M926" i="2"/>
  <c r="Q926" i="2" s="1"/>
  <c r="M947" i="2"/>
  <c r="Q947" i="2" s="1"/>
  <c r="M971" i="2"/>
  <c r="Q971" i="2" s="1"/>
  <c r="M978" i="2"/>
  <c r="Q978" i="2" s="1"/>
  <c r="M987" i="2"/>
  <c r="Q987" i="2" s="1"/>
  <c r="M993" i="2"/>
  <c r="Q993" i="2" s="1"/>
  <c r="M994" i="2"/>
  <c r="Q994" i="2" s="1"/>
  <c r="M1119" i="2"/>
  <c r="Q1119" i="2" s="1"/>
  <c r="M1159" i="2"/>
  <c r="Q1159" i="2" s="1"/>
  <c r="M1066" i="2"/>
  <c r="Q1066" i="2" s="1"/>
  <c r="M839" i="2"/>
  <c r="Q839" i="2" s="1"/>
  <c r="M976" i="2"/>
  <c r="Q976" i="2" s="1"/>
  <c r="M989" i="2"/>
  <c r="Q989" i="2" s="1"/>
  <c r="M870" i="2"/>
  <c r="Q870" i="2" s="1"/>
  <c r="M1014" i="2"/>
  <c r="Q1014" i="2" s="1"/>
  <c r="R894" i="2"/>
  <c r="R895" i="2"/>
  <c r="M898" i="2"/>
  <c r="Q898" i="2" s="1"/>
  <c r="M1032" i="2"/>
  <c r="Q1032" i="2" s="1"/>
  <c r="M1040" i="2"/>
  <c r="Q1040" i="2" s="1"/>
  <c r="M933" i="2"/>
  <c r="Q933" i="2" s="1"/>
  <c r="M941" i="2"/>
  <c r="Q941" i="2" s="1"/>
  <c r="M988" i="2"/>
  <c r="Q988" i="2" s="1"/>
  <c r="M1121" i="2"/>
  <c r="Q1121" i="2" s="1"/>
  <c r="M1018" i="2"/>
  <c r="Q1018" i="2" s="1"/>
  <c r="M1024" i="2"/>
  <c r="Q1024" i="2" s="1"/>
  <c r="M1095" i="2"/>
  <c r="Q1095" i="2" s="1"/>
  <c r="M1118" i="2"/>
  <c r="Q1118" i="2" s="1"/>
  <c r="M1101" i="2"/>
  <c r="Q1101" i="2" s="1"/>
  <c r="R982" i="2"/>
  <c r="M1023" i="2"/>
  <c r="Q1023" i="2" s="1"/>
  <c r="M1033" i="2"/>
  <c r="Q1033" i="2" s="1"/>
  <c r="M1163" i="2"/>
  <c r="Q1163" i="2" s="1"/>
  <c r="M1529" i="2"/>
  <c r="Q1529" i="2" s="1"/>
  <c r="M1525" i="2"/>
  <c r="Q1525" i="2" s="1"/>
  <c r="M1463" i="2"/>
  <c r="Q1463" i="2" s="1"/>
  <c r="R954" i="2"/>
  <c r="R961" i="2"/>
  <c r="R976" i="2"/>
  <c r="M982" i="2"/>
  <c r="Q982" i="2" s="1"/>
  <c r="M1105" i="2"/>
  <c r="Q1105" i="2" s="1"/>
  <c r="R988" i="2"/>
  <c r="M1111" i="2"/>
  <c r="Q1111" i="2" s="1"/>
  <c r="M1115" i="2"/>
  <c r="Q1115" i="2" s="1"/>
  <c r="M1005" i="2"/>
  <c r="Q1005" i="2" s="1"/>
  <c r="M1135" i="2"/>
  <c r="Q1135" i="2" s="1"/>
  <c r="M1027" i="2"/>
  <c r="Q1027" i="2" s="1"/>
  <c r="M1037" i="2"/>
  <c r="Q1037" i="2" s="1"/>
  <c r="M1045" i="2"/>
  <c r="Q1045" i="2" s="1"/>
  <c r="M1171" i="2"/>
  <c r="Q1171" i="2" s="1"/>
  <c r="M1053" i="2"/>
  <c r="Q1053" i="2" s="1"/>
  <c r="M1058" i="2"/>
  <c r="Q1058" i="2" s="1"/>
  <c r="M1179" i="2"/>
  <c r="Q1179" i="2" s="1"/>
  <c r="M1061" i="2"/>
  <c r="Q1061" i="2" s="1"/>
  <c r="M1069" i="2"/>
  <c r="Q1069" i="2" s="1"/>
  <c r="M1075" i="2"/>
  <c r="Q1075" i="2" s="1"/>
  <c r="M1200" i="2"/>
  <c r="Q1200" i="2" s="1"/>
  <c r="M1085" i="2"/>
  <c r="Q1085" i="2" s="1"/>
  <c r="M1206" i="2"/>
  <c r="Q1206" i="2" s="1"/>
  <c r="M1090" i="2"/>
  <c r="Q1090" i="2" s="1"/>
  <c r="M1100" i="2"/>
  <c r="Q1100" i="2" s="1"/>
  <c r="M1223" i="2"/>
  <c r="Q1223" i="2" s="1"/>
  <c r="M1238" i="2"/>
  <c r="Q1238" i="2" s="1"/>
  <c r="M1243" i="2"/>
  <c r="Q1243" i="2" s="1"/>
  <c r="M1256" i="2"/>
  <c r="Q1256" i="2" s="1"/>
  <c r="M1161" i="2"/>
  <c r="Q1161" i="2" s="1"/>
  <c r="M1170" i="2"/>
  <c r="Q1170" i="2" s="1"/>
  <c r="M1197" i="2"/>
  <c r="Q1197" i="2" s="1"/>
  <c r="M1201" i="2"/>
  <c r="Q1201" i="2" s="1"/>
  <c r="M1214" i="2"/>
  <c r="Q1214" i="2" s="1"/>
  <c r="M1068" i="2"/>
  <c r="Q1068" i="2" s="1"/>
  <c r="M1076" i="2"/>
  <c r="Q1076" i="2" s="1"/>
  <c r="M1083" i="2"/>
  <c r="Q1083" i="2" s="1"/>
  <c r="M1098" i="2"/>
  <c r="Q1098" i="2" s="1"/>
  <c r="M986" i="2"/>
  <c r="Q986" i="2" s="1"/>
  <c r="M1109" i="2"/>
  <c r="Q1109" i="2" s="1"/>
  <c r="M1003" i="2"/>
  <c r="Q1003" i="2" s="1"/>
  <c r="M1009" i="2"/>
  <c r="Q1009" i="2" s="1"/>
  <c r="M1139" i="2"/>
  <c r="Q1139" i="2" s="1"/>
  <c r="M1031" i="2"/>
  <c r="Q1031" i="2" s="1"/>
  <c r="M1153" i="2"/>
  <c r="Q1153" i="2" s="1"/>
  <c r="M1036" i="2"/>
  <c r="Q1036" i="2" s="1"/>
  <c r="M1041" i="2"/>
  <c r="Q1041" i="2" s="1"/>
  <c r="M1190" i="2"/>
  <c r="Q1190" i="2" s="1"/>
  <c r="M1097" i="2"/>
  <c r="Q1097" i="2" s="1"/>
  <c r="M1117" i="2"/>
  <c r="Q1117" i="2" s="1"/>
  <c r="M1248" i="2"/>
  <c r="Q1248" i="2" s="1"/>
  <c r="M1144" i="2"/>
  <c r="Q1144" i="2" s="1"/>
  <c r="M1177" i="2"/>
  <c r="Q1177" i="2" s="1"/>
  <c r="M1305" i="2"/>
  <c r="Q1305" i="2" s="1"/>
  <c r="M1307" i="2"/>
  <c r="Q1307" i="2" s="1"/>
  <c r="M1082" i="2"/>
  <c r="Q1082" i="2" s="1"/>
  <c r="M990" i="2"/>
  <c r="Q990" i="2" s="1"/>
  <c r="M1001" i="2"/>
  <c r="Q1001" i="2" s="1"/>
  <c r="M1125" i="2"/>
  <c r="Q1125" i="2" s="1"/>
  <c r="M1013" i="2"/>
  <c r="Q1013" i="2" s="1"/>
  <c r="M1143" i="2"/>
  <c r="Q1143" i="2" s="1"/>
  <c r="M1035" i="2"/>
  <c r="Q1035" i="2" s="1"/>
  <c r="M1044" i="2"/>
  <c r="Q1044" i="2" s="1"/>
  <c r="M1165" i="2"/>
  <c r="Q1165" i="2" s="1"/>
  <c r="M1047" i="2"/>
  <c r="Q1047" i="2" s="1"/>
  <c r="M1052" i="2"/>
  <c r="Q1052" i="2" s="1"/>
  <c r="M1055" i="2"/>
  <c r="Q1055" i="2" s="1"/>
  <c r="M1063" i="2"/>
  <c r="Q1063" i="2" s="1"/>
  <c r="M1189" i="2"/>
  <c r="Q1189" i="2" s="1"/>
  <c r="M1073" i="2"/>
  <c r="Q1073" i="2" s="1"/>
  <c r="M1079" i="2"/>
  <c r="Q1079" i="2" s="1"/>
  <c r="M1122" i="2"/>
  <c r="Q1122" i="2" s="1"/>
  <c r="M1157" i="2"/>
  <c r="Q1157" i="2" s="1"/>
  <c r="M999" i="2"/>
  <c r="Q999" i="2" s="1"/>
  <c r="M1007" i="2"/>
  <c r="Q1007" i="2" s="1"/>
  <c r="M1017" i="2"/>
  <c r="Q1017" i="2" s="1"/>
  <c r="M1147" i="2"/>
  <c r="Q1147" i="2" s="1"/>
  <c r="M1039" i="2"/>
  <c r="Q1039" i="2" s="1"/>
  <c r="M1065" i="2"/>
  <c r="Q1065" i="2" s="1"/>
  <c r="M1067" i="2"/>
  <c r="Q1067" i="2" s="1"/>
  <c r="M1217" i="2"/>
  <c r="Q1217" i="2" s="1"/>
  <c r="M1102" i="2"/>
  <c r="Q1102" i="2" s="1"/>
  <c r="M1230" i="2"/>
  <c r="Q1230" i="2" s="1"/>
  <c r="M1127" i="2"/>
  <c r="Q1127" i="2" s="1"/>
  <c r="M1132" i="2"/>
  <c r="Q1132" i="2" s="1"/>
  <c r="M1141" i="2"/>
  <c r="Q1141" i="2" s="1"/>
  <c r="M1149" i="2"/>
  <c r="Q1149" i="2" s="1"/>
  <c r="M1169" i="2"/>
  <c r="Q1169" i="2" s="1"/>
  <c r="M1181" i="2"/>
  <c r="Q1181" i="2" s="1"/>
  <c r="M1192" i="2"/>
  <c r="Q1192" i="2" s="1"/>
  <c r="M1224" i="2"/>
  <c r="Q1224" i="2" s="1"/>
  <c r="M1080" i="2"/>
  <c r="Q1080" i="2" s="1"/>
  <c r="M979" i="2"/>
  <c r="Q979" i="2" s="1"/>
  <c r="M1106" i="2"/>
  <c r="Q1106" i="2" s="1"/>
  <c r="M1114" i="2"/>
  <c r="Q1114" i="2" s="1"/>
  <c r="M997" i="2"/>
  <c r="Q997" i="2" s="1"/>
  <c r="M1011" i="2"/>
  <c r="Q1011" i="2" s="1"/>
  <c r="M1133" i="2"/>
  <c r="Q1133" i="2" s="1"/>
  <c r="M1021" i="2"/>
  <c r="Q1021" i="2" s="1"/>
  <c r="M1151" i="2"/>
  <c r="Q1151" i="2" s="1"/>
  <c r="M1043" i="2"/>
  <c r="Q1043" i="2" s="1"/>
  <c r="M1167" i="2"/>
  <c r="Q1167" i="2" s="1"/>
  <c r="M1049" i="2"/>
  <c r="Q1049" i="2" s="1"/>
  <c r="M1175" i="2"/>
  <c r="Q1175" i="2" s="1"/>
  <c r="M1057" i="2"/>
  <c r="Q1057" i="2" s="1"/>
  <c r="M1183" i="2"/>
  <c r="Q1183" i="2" s="1"/>
  <c r="M1193" i="2"/>
  <c r="Q1193" i="2" s="1"/>
  <c r="M1077" i="2"/>
  <c r="Q1077" i="2" s="1"/>
  <c r="M1203" i="2"/>
  <c r="Q1203" i="2" s="1"/>
  <c r="M1213" i="2"/>
  <c r="Q1213" i="2" s="1"/>
  <c r="M1129" i="2"/>
  <c r="Q1129" i="2" s="1"/>
  <c r="M1196" i="2"/>
  <c r="Q1196" i="2" s="1"/>
  <c r="M1198" i="2"/>
  <c r="Q1198" i="2" s="1"/>
  <c r="M1072" i="2"/>
  <c r="Q1072" i="2" s="1"/>
  <c r="M1087" i="2"/>
  <c r="Q1087" i="2" s="1"/>
  <c r="M1110" i="2"/>
  <c r="Q1110" i="2" s="1"/>
  <c r="M995" i="2"/>
  <c r="Q995" i="2" s="1"/>
  <c r="M1130" i="2"/>
  <c r="Q1130" i="2" s="1"/>
  <c r="M1015" i="2"/>
  <c r="Q1015" i="2" s="1"/>
  <c r="M1137" i="2"/>
  <c r="Q1137" i="2" s="1"/>
  <c r="M1025" i="2"/>
  <c r="Q1025" i="2" s="1"/>
  <c r="M1155" i="2"/>
  <c r="Q1155" i="2" s="1"/>
  <c r="M1185" i="2"/>
  <c r="Q1185" i="2" s="1"/>
  <c r="M1186" i="2"/>
  <c r="Q1186" i="2" s="1"/>
  <c r="M1187" i="2"/>
  <c r="Q1187" i="2" s="1"/>
  <c r="M1091" i="2"/>
  <c r="Q1091" i="2" s="1"/>
  <c r="M1222" i="2"/>
  <c r="Q1222" i="2" s="1"/>
  <c r="M1113" i="2"/>
  <c r="Q1113" i="2" s="1"/>
  <c r="M1178" i="2"/>
  <c r="Q1178" i="2" s="1"/>
  <c r="M1308" i="2"/>
  <c r="Q1308" i="2" s="1"/>
  <c r="M1239" i="2"/>
  <c r="Q1239" i="2" s="1"/>
  <c r="M1227" i="2"/>
  <c r="Q1227" i="2" s="1"/>
  <c r="M1112" i="2"/>
  <c r="Q1112" i="2" s="1"/>
  <c r="M1245" i="2"/>
  <c r="Q1245" i="2" s="1"/>
  <c r="M1250" i="2"/>
  <c r="Q1250" i="2" s="1"/>
  <c r="M1142" i="2"/>
  <c r="Q1142" i="2" s="1"/>
  <c r="M1152" i="2"/>
  <c r="Q1152" i="2" s="1"/>
  <c r="M1335" i="2"/>
  <c r="Q1335" i="2" s="1"/>
  <c r="M1218" i="2"/>
  <c r="Q1218" i="2" s="1"/>
  <c r="M1225" i="2"/>
  <c r="Q1225" i="2" s="1"/>
  <c r="M1252" i="2"/>
  <c r="Q1252" i="2" s="1"/>
  <c r="M1406" i="2"/>
  <c r="Q1406" i="2" s="1"/>
  <c r="M1207" i="2"/>
  <c r="Q1207" i="2" s="1"/>
  <c r="M1092" i="2"/>
  <c r="Q1092" i="2" s="1"/>
  <c r="M1124" i="2"/>
  <c r="Q1124" i="2" s="1"/>
  <c r="M1257" i="2"/>
  <c r="Q1257" i="2" s="1"/>
  <c r="M1140" i="2"/>
  <c r="Q1140" i="2" s="1"/>
  <c r="M1266" i="2"/>
  <c r="Q1266" i="2" s="1"/>
  <c r="M1156" i="2"/>
  <c r="Q1156" i="2" s="1"/>
  <c r="M1313" i="2"/>
  <c r="Q1313" i="2" s="1"/>
  <c r="M1315" i="2"/>
  <c r="Q1315" i="2" s="1"/>
  <c r="M1320" i="2"/>
  <c r="Q1320" i="2" s="1"/>
  <c r="M1205" i="2"/>
  <c r="Q1205" i="2" s="1"/>
  <c r="M1212" i="2"/>
  <c r="Q1212" i="2" s="1"/>
  <c r="M1420" i="2"/>
  <c r="Q1420" i="2" s="1"/>
  <c r="M1215" i="2"/>
  <c r="Q1215" i="2" s="1"/>
  <c r="M1104" i="2"/>
  <c r="Q1104" i="2" s="1"/>
  <c r="M1237" i="2"/>
  <c r="Q1237" i="2" s="1"/>
  <c r="M1247" i="2"/>
  <c r="Q1247" i="2" s="1"/>
  <c r="M1136" i="2"/>
  <c r="Q1136" i="2" s="1"/>
  <c r="M1138" i="2"/>
  <c r="Q1138" i="2" s="1"/>
  <c r="M1150" i="2"/>
  <c r="Q1150" i="2" s="1"/>
  <c r="M1160" i="2"/>
  <c r="Q1160" i="2" s="1"/>
  <c r="M1172" i="2"/>
  <c r="Q1172" i="2" s="1"/>
  <c r="M1180" i="2"/>
  <c r="Q1180" i="2" s="1"/>
  <c r="M1182" i="2"/>
  <c r="Q1182" i="2" s="1"/>
  <c r="M1191" i="2"/>
  <c r="Q1191" i="2" s="1"/>
  <c r="M1195" i="2"/>
  <c r="Q1195" i="2" s="1"/>
  <c r="M1319" i="2"/>
  <c r="Q1319" i="2" s="1"/>
  <c r="M1210" i="2"/>
  <c r="Q1210" i="2" s="1"/>
  <c r="M1220" i="2"/>
  <c r="Q1220" i="2" s="1"/>
  <c r="M1240" i="2"/>
  <c r="Q1240" i="2" s="1"/>
  <c r="M1365" i="2"/>
  <c r="Q1365" i="2" s="1"/>
  <c r="M1255" i="2"/>
  <c r="Q1255" i="2" s="1"/>
  <c r="M1199" i="2"/>
  <c r="Q1199" i="2" s="1"/>
  <c r="M1084" i="2"/>
  <c r="Q1084" i="2" s="1"/>
  <c r="M1232" i="2"/>
  <c r="Q1232" i="2" s="1"/>
  <c r="M1116" i="2"/>
  <c r="Q1116" i="2" s="1"/>
  <c r="M1249" i="2"/>
  <c r="Q1249" i="2" s="1"/>
  <c r="M1254" i="2"/>
  <c r="Q1254" i="2" s="1"/>
  <c r="M1262" i="2"/>
  <c r="Q1262" i="2" s="1"/>
  <c r="M1154" i="2"/>
  <c r="Q1154" i="2" s="1"/>
  <c r="M1276" i="2"/>
  <c r="Q1276" i="2" s="1"/>
  <c r="M1164" i="2"/>
  <c r="Q1164" i="2" s="1"/>
  <c r="M1174" i="2"/>
  <c r="Q1174" i="2" s="1"/>
  <c r="M1209" i="2"/>
  <c r="Q1209" i="2" s="1"/>
  <c r="M1228" i="2"/>
  <c r="Q1228" i="2" s="1"/>
  <c r="M1357" i="2"/>
  <c r="Q1357" i="2" s="1"/>
  <c r="M1241" i="2"/>
  <c r="Q1241" i="2" s="1"/>
  <c r="M1447" i="2"/>
  <c r="Q1447" i="2" s="1"/>
  <c r="M1353" i="2"/>
  <c r="Q1353" i="2" s="1"/>
  <c r="M1096" i="2"/>
  <c r="Q1096" i="2" s="1"/>
  <c r="M1234" i="2"/>
  <c r="Q1234" i="2" s="1"/>
  <c r="M1128" i="2"/>
  <c r="Q1128" i="2" s="1"/>
  <c r="M1260" i="2"/>
  <c r="Q1260" i="2" s="1"/>
  <c r="M1259" i="2"/>
  <c r="Q1259" i="2" s="1"/>
  <c r="M1273" i="2"/>
  <c r="Q1273" i="2" s="1"/>
  <c r="M1158" i="2"/>
  <c r="Q1158" i="2" s="1"/>
  <c r="M1168" i="2"/>
  <c r="Q1168" i="2" s="1"/>
  <c r="M1292" i="2"/>
  <c r="Q1292" i="2" s="1"/>
  <c r="M1184" i="2"/>
  <c r="Q1184" i="2" s="1"/>
  <c r="M1202" i="2"/>
  <c r="Q1202" i="2" s="1"/>
  <c r="M1226" i="2"/>
  <c r="Q1226" i="2" s="1"/>
  <c r="M1347" i="2"/>
  <c r="Q1347" i="2" s="1"/>
  <c r="M1244" i="2"/>
  <c r="Q1244" i="2" s="1"/>
  <c r="M1300" i="2"/>
  <c r="Q1300" i="2" s="1"/>
  <c r="M1312" i="2"/>
  <c r="Q1312" i="2" s="1"/>
  <c r="M1424" i="2"/>
  <c r="Q1424" i="2" s="1"/>
  <c r="M1321" i="2"/>
  <c r="Q1321" i="2" s="1"/>
  <c r="M1219" i="2"/>
  <c r="Q1219" i="2" s="1"/>
  <c r="M1108" i="2"/>
  <c r="Q1108" i="2" s="1"/>
  <c r="M1246" i="2"/>
  <c r="Q1246" i="2" s="1"/>
  <c r="M1258" i="2"/>
  <c r="Q1258" i="2" s="1"/>
  <c r="M1148" i="2"/>
  <c r="Q1148" i="2" s="1"/>
  <c r="M1270" i="2"/>
  <c r="Q1270" i="2" s="1"/>
  <c r="M1162" i="2"/>
  <c r="Q1162" i="2" s="1"/>
  <c r="M1293" i="2"/>
  <c r="Q1293" i="2" s="1"/>
  <c r="M1303" i="2"/>
  <c r="Q1303" i="2" s="1"/>
  <c r="M1188" i="2"/>
  <c r="Q1188" i="2" s="1"/>
  <c r="M1377" i="2"/>
  <c r="Q1377" i="2" s="1"/>
  <c r="M1397" i="2"/>
  <c r="Q1397" i="2" s="1"/>
  <c r="M1410" i="2"/>
  <c r="Q1410" i="2" s="1"/>
  <c r="M1327" i="2"/>
  <c r="Q1327" i="2" s="1"/>
  <c r="M1350" i="2"/>
  <c r="Q1350" i="2" s="1"/>
  <c r="M1454" i="2"/>
  <c r="Q1454" i="2" s="1"/>
  <c r="M1460" i="2"/>
  <c r="Q1460" i="2" s="1"/>
  <c r="M1204" i="2"/>
  <c r="Q1204" i="2" s="1"/>
  <c r="M1088" i="2"/>
  <c r="Q1088" i="2" s="1"/>
  <c r="M1221" i="2"/>
  <c r="Q1221" i="2" s="1"/>
  <c r="M1231" i="2"/>
  <c r="Q1231" i="2" s="1"/>
  <c r="M1236" i="2"/>
  <c r="Q1236" i="2" s="1"/>
  <c r="M1120" i="2"/>
  <c r="Q1120" i="2" s="1"/>
  <c r="M1253" i="2"/>
  <c r="Q1253" i="2" s="1"/>
  <c r="M1263" i="2"/>
  <c r="Q1263" i="2" s="1"/>
  <c r="M1146" i="2"/>
  <c r="Q1146" i="2" s="1"/>
  <c r="M1166" i="2"/>
  <c r="Q1166" i="2" s="1"/>
  <c r="M1288" i="2"/>
  <c r="Q1288" i="2" s="1"/>
  <c r="M1176" i="2"/>
  <c r="Q1176" i="2" s="1"/>
  <c r="M1194" i="2"/>
  <c r="Q1194" i="2" s="1"/>
  <c r="M1216" i="2"/>
  <c r="Q1216" i="2" s="1"/>
  <c r="M1339" i="2"/>
  <c r="Q1339" i="2" s="1"/>
  <c r="M1229" i="2"/>
  <c r="Q1229" i="2" s="1"/>
  <c r="M1233" i="2"/>
  <c r="Q1233" i="2" s="1"/>
  <c r="M1359" i="2"/>
  <c r="Q1359" i="2" s="1"/>
  <c r="M1242" i="2"/>
  <c r="Q1242" i="2" s="1"/>
  <c r="M1285" i="2"/>
  <c r="Q1285" i="2" s="1"/>
  <c r="M1472" i="2"/>
  <c r="Q1472" i="2" s="1"/>
  <c r="M1382" i="2"/>
  <c r="Q1382" i="2" s="1"/>
  <c r="M1267" i="2"/>
  <c r="Q1267" i="2" s="1"/>
  <c r="M1271" i="2"/>
  <c r="Q1271" i="2" s="1"/>
  <c r="M1287" i="2"/>
  <c r="Q1287" i="2" s="1"/>
  <c r="M1369" i="2"/>
  <c r="Q1369" i="2" s="1"/>
  <c r="M1386" i="2"/>
  <c r="Q1386" i="2" s="1"/>
  <c r="M1275" i="2"/>
  <c r="Q1275" i="2" s="1"/>
  <c r="M1280" i="2"/>
  <c r="Q1280" i="2" s="1"/>
  <c r="M1289" i="2"/>
  <c r="Q1289" i="2" s="1"/>
  <c r="M1427" i="2"/>
  <c r="Q1427" i="2" s="1"/>
  <c r="M1311" i="2"/>
  <c r="Q1311" i="2" s="1"/>
  <c r="M1432" i="2"/>
  <c r="Q1432" i="2" s="1"/>
  <c r="M1316" i="2"/>
  <c r="Q1316" i="2" s="1"/>
  <c r="M1345" i="2"/>
  <c r="Q1345" i="2" s="1"/>
  <c r="M1351" i="2"/>
  <c r="Q1351" i="2" s="1"/>
  <c r="M1356" i="2"/>
  <c r="Q1356" i="2" s="1"/>
  <c r="M1515" i="2"/>
  <c r="Q1515" i="2" s="1"/>
  <c r="M1373" i="2"/>
  <c r="Q1373" i="2" s="1"/>
  <c r="M1379" i="2"/>
  <c r="Q1379" i="2" s="1"/>
  <c r="M1264" i="2"/>
  <c r="Q1264" i="2" s="1"/>
  <c r="M1405" i="2"/>
  <c r="Q1405" i="2" s="1"/>
  <c r="M1306" i="2"/>
  <c r="Q1306" i="2" s="1"/>
  <c r="M1323" i="2"/>
  <c r="Q1323" i="2" s="1"/>
  <c r="M1334" i="2"/>
  <c r="Q1334" i="2" s="1"/>
  <c r="M1349" i="2"/>
  <c r="Q1349" i="2" s="1"/>
  <c r="M1372" i="2"/>
  <c r="Q1372" i="2" s="1"/>
  <c r="M1385" i="2"/>
  <c r="Q1385" i="2" s="1"/>
  <c r="M1390" i="2"/>
  <c r="Q1390" i="2" s="1"/>
  <c r="M1279" i="2"/>
  <c r="Q1279" i="2" s="1"/>
  <c r="M1400" i="2"/>
  <c r="Q1400" i="2" s="1"/>
  <c r="M1284" i="2"/>
  <c r="Q1284" i="2" s="1"/>
  <c r="M1296" i="2"/>
  <c r="Q1296" i="2" s="1"/>
  <c r="M1301" i="2"/>
  <c r="Q1301" i="2" s="1"/>
  <c r="M1329" i="2"/>
  <c r="Q1329" i="2" s="1"/>
  <c r="M1341" i="2"/>
  <c r="Q1341" i="2" s="1"/>
  <c r="M1352" i="2"/>
  <c r="Q1352" i="2" s="1"/>
  <c r="M1331" i="2"/>
  <c r="Q1331" i="2" s="1"/>
  <c r="M1363" i="2"/>
  <c r="Q1363" i="2" s="1"/>
  <c r="M1374" i="2"/>
  <c r="Q1374" i="2" s="1"/>
  <c r="M1381" i="2"/>
  <c r="Q1381" i="2" s="1"/>
  <c r="M1274" i="2"/>
  <c r="Q1274" i="2" s="1"/>
  <c r="M1291" i="2"/>
  <c r="Q1291" i="2" s="1"/>
  <c r="M1304" i="2"/>
  <c r="Q1304" i="2" s="1"/>
  <c r="M1309" i="2"/>
  <c r="Q1309" i="2" s="1"/>
  <c r="M1443" i="2"/>
  <c r="Q1443" i="2" s="1"/>
  <c r="M1446" i="2"/>
  <c r="Q1446" i="2" s="1"/>
  <c r="M1333" i="2"/>
  <c r="Q1333" i="2" s="1"/>
  <c r="M1412" i="2"/>
  <c r="Q1412" i="2" s="1"/>
  <c r="M1551" i="2"/>
  <c r="Q1551" i="2" s="1"/>
  <c r="M1540" i="2"/>
  <c r="Q1540" i="2" s="1"/>
  <c r="M1261" i="2"/>
  <c r="Q1261" i="2" s="1"/>
  <c r="M1265" i="2"/>
  <c r="Q1265" i="2" s="1"/>
  <c r="M1269" i="2"/>
  <c r="Q1269" i="2" s="1"/>
  <c r="M1281" i="2"/>
  <c r="Q1281" i="2" s="1"/>
  <c r="M1297" i="2"/>
  <c r="Q1297" i="2" s="1"/>
  <c r="M1367" i="2"/>
  <c r="Q1367" i="2" s="1"/>
  <c r="M1268" i="2"/>
  <c r="Q1268" i="2" s="1"/>
  <c r="M1389" i="2"/>
  <c r="Q1389" i="2" s="1"/>
  <c r="M1404" i="2"/>
  <c r="Q1404" i="2" s="1"/>
  <c r="M1299" i="2"/>
  <c r="Q1299" i="2" s="1"/>
  <c r="M1439" i="2"/>
  <c r="Q1439" i="2" s="1"/>
  <c r="M1325" i="2"/>
  <c r="Q1325" i="2" s="1"/>
  <c r="M1336" i="2"/>
  <c r="Q1336" i="2" s="1"/>
  <c r="M1343" i="2"/>
  <c r="Q1343" i="2" s="1"/>
  <c r="M1479" i="2"/>
  <c r="Q1479" i="2" s="1"/>
  <c r="M1498" i="2"/>
  <c r="Q1498" i="2" s="1"/>
  <c r="M1503" i="2"/>
  <c r="Q1503" i="2" s="1"/>
  <c r="M1617" i="2"/>
  <c r="Q1617" i="2" s="1"/>
  <c r="M1355" i="2"/>
  <c r="Q1355" i="2" s="1"/>
  <c r="M1361" i="2"/>
  <c r="Q1361" i="2" s="1"/>
  <c r="M1371" i="2"/>
  <c r="Q1371" i="2" s="1"/>
  <c r="M1272" i="2"/>
  <c r="Q1272" i="2" s="1"/>
  <c r="M1277" i="2"/>
  <c r="Q1277" i="2" s="1"/>
  <c r="M1294" i="2"/>
  <c r="Q1294" i="2" s="1"/>
  <c r="M1317" i="2"/>
  <c r="Q1317" i="2" s="1"/>
  <c r="M1442" i="2"/>
  <c r="Q1442" i="2" s="1"/>
  <c r="M1383" i="2"/>
  <c r="Q1383" i="2" s="1"/>
  <c r="M1556" i="2"/>
  <c r="Q1556" i="2" s="1"/>
  <c r="M1467" i="2"/>
  <c r="Q1467" i="2" s="1"/>
  <c r="M1469" i="2"/>
  <c r="Q1469" i="2" s="1"/>
  <c r="M1392" i="2"/>
  <c r="Q1392" i="2" s="1"/>
  <c r="M1286" i="2"/>
  <c r="Q1286" i="2" s="1"/>
  <c r="M1419" i="2"/>
  <c r="Q1419" i="2" s="1"/>
  <c r="M1318" i="2"/>
  <c r="Q1318" i="2" s="1"/>
  <c r="M1332" i="2"/>
  <c r="Q1332" i="2" s="1"/>
  <c r="M1458" i="2"/>
  <c r="Q1458" i="2" s="1"/>
  <c r="M1348" i="2"/>
  <c r="Q1348" i="2" s="1"/>
  <c r="M1360" i="2"/>
  <c r="Q1360" i="2" s="1"/>
  <c r="M1364" i="2"/>
  <c r="Q1364" i="2" s="1"/>
  <c r="M1493" i="2"/>
  <c r="Q1493" i="2" s="1"/>
  <c r="M1396" i="2"/>
  <c r="Q1396" i="2" s="1"/>
  <c r="M1413" i="2"/>
  <c r="Q1413" i="2" s="1"/>
  <c r="M1422" i="2"/>
  <c r="Q1422" i="2" s="1"/>
  <c r="M1560" i="2"/>
  <c r="Q1560" i="2" s="1"/>
  <c r="M1449" i="2"/>
  <c r="Q1449" i="2" s="1"/>
  <c r="M1380" i="2"/>
  <c r="Q1380" i="2" s="1"/>
  <c r="M1409" i="2"/>
  <c r="Q1409" i="2" s="1"/>
  <c r="M1298" i="2"/>
  <c r="Q1298" i="2" s="1"/>
  <c r="M1431" i="2"/>
  <c r="Q1431" i="2" s="1"/>
  <c r="M1436" i="2"/>
  <c r="Q1436" i="2" s="1"/>
  <c r="M1330" i="2"/>
  <c r="Q1330" i="2" s="1"/>
  <c r="M1456" i="2"/>
  <c r="Q1456" i="2" s="1"/>
  <c r="M1346" i="2"/>
  <c r="Q1346" i="2" s="1"/>
  <c r="M1354" i="2"/>
  <c r="Q1354" i="2" s="1"/>
  <c r="M1476" i="2"/>
  <c r="Q1476" i="2" s="1"/>
  <c r="M1368" i="2"/>
  <c r="Q1368" i="2" s="1"/>
  <c r="M1370" i="2"/>
  <c r="Q1370" i="2" s="1"/>
  <c r="M1513" i="2"/>
  <c r="Q1513" i="2" s="1"/>
  <c r="M1407" i="2"/>
  <c r="Q1407" i="2" s="1"/>
  <c r="M1435" i="2"/>
  <c r="Q1435" i="2" s="1"/>
  <c r="M1582" i="2"/>
  <c r="Q1582" i="2" s="1"/>
  <c r="M1464" i="2"/>
  <c r="Q1464" i="2" s="1"/>
  <c r="M1482" i="2"/>
  <c r="Q1482" i="2" s="1"/>
  <c r="M1573" i="2"/>
  <c r="Q1573" i="2" s="1"/>
  <c r="M1394" i="2"/>
  <c r="Q1394" i="2" s="1"/>
  <c r="M1278" i="2"/>
  <c r="Q1278" i="2" s="1"/>
  <c r="M1416" i="2"/>
  <c r="Q1416" i="2" s="1"/>
  <c r="M1426" i="2"/>
  <c r="Q1426" i="2" s="1"/>
  <c r="M1310" i="2"/>
  <c r="Q1310" i="2" s="1"/>
  <c r="M1328" i="2"/>
  <c r="Q1328" i="2" s="1"/>
  <c r="M1344" i="2"/>
  <c r="Q1344" i="2" s="1"/>
  <c r="M1470" i="2"/>
  <c r="Q1470" i="2" s="1"/>
  <c r="M1358" i="2"/>
  <c r="Q1358" i="2" s="1"/>
  <c r="M1384" i="2"/>
  <c r="Q1384" i="2" s="1"/>
  <c r="M1505" i="2"/>
  <c r="Q1505" i="2" s="1"/>
  <c r="M1509" i="2"/>
  <c r="Q1509" i="2" s="1"/>
  <c r="M1542" i="2"/>
  <c r="Q1542" i="2" s="1"/>
  <c r="M1445" i="2"/>
  <c r="Q1445" i="2" s="1"/>
  <c r="M1453" i="2"/>
  <c r="Q1453" i="2" s="1"/>
  <c r="M1401" i="2"/>
  <c r="Q1401" i="2" s="1"/>
  <c r="M1290" i="2"/>
  <c r="Q1290" i="2" s="1"/>
  <c r="M1438" i="2"/>
  <c r="Q1438" i="2" s="1"/>
  <c r="M1322" i="2"/>
  <c r="Q1322" i="2" s="1"/>
  <c r="M1326" i="2"/>
  <c r="Q1326" i="2" s="1"/>
  <c r="M1452" i="2"/>
  <c r="Q1452" i="2" s="1"/>
  <c r="M1459" i="2"/>
  <c r="Q1459" i="2" s="1"/>
  <c r="M1342" i="2"/>
  <c r="Q1342" i="2" s="1"/>
  <c r="M1468" i="2"/>
  <c r="Q1468" i="2" s="1"/>
  <c r="M1362" i="2"/>
  <c r="Q1362" i="2" s="1"/>
  <c r="M1488" i="2"/>
  <c r="Q1488" i="2" s="1"/>
  <c r="M1375" i="2"/>
  <c r="Q1375" i="2" s="1"/>
  <c r="M1391" i="2"/>
  <c r="Q1391" i="2" s="1"/>
  <c r="M1520" i="2"/>
  <c r="Q1520" i="2" s="1"/>
  <c r="M1414" i="2"/>
  <c r="Q1414" i="2" s="1"/>
  <c r="M1466" i="2"/>
  <c r="Q1466" i="2" s="1"/>
  <c r="M1408" i="2"/>
  <c r="Q1408" i="2" s="1"/>
  <c r="M1302" i="2"/>
  <c r="Q1302" i="2" s="1"/>
  <c r="M1324" i="2"/>
  <c r="Q1324" i="2" s="1"/>
  <c r="M1340" i="2"/>
  <c r="Q1340" i="2" s="1"/>
  <c r="M1481" i="2"/>
  <c r="Q1481" i="2" s="1"/>
  <c r="M1486" i="2"/>
  <c r="Q1486" i="2" s="1"/>
  <c r="M1489" i="2"/>
  <c r="Q1489" i="2" s="1"/>
  <c r="M1500" i="2"/>
  <c r="Q1500" i="2" s="1"/>
  <c r="M1387" i="2"/>
  <c r="Q1387" i="2" s="1"/>
  <c r="M1531" i="2"/>
  <c r="Q1531" i="2" s="1"/>
  <c r="M1417" i="2"/>
  <c r="Q1417" i="2" s="1"/>
  <c r="M1434" i="2"/>
  <c r="Q1434" i="2" s="1"/>
  <c r="M1510" i="2"/>
  <c r="Q1510" i="2" s="1"/>
  <c r="M1393" i="2"/>
  <c r="Q1393" i="2" s="1"/>
  <c r="M1282" i="2"/>
  <c r="Q1282" i="2" s="1"/>
  <c r="M1314" i="2"/>
  <c r="Q1314" i="2" s="1"/>
  <c r="M1448" i="2"/>
  <c r="Q1448" i="2" s="1"/>
  <c r="M1338" i="2"/>
  <c r="Q1338" i="2" s="1"/>
  <c r="M1478" i="2"/>
  <c r="Q1478" i="2" s="1"/>
  <c r="M1378" i="2"/>
  <c r="Q1378" i="2" s="1"/>
  <c r="M1398" i="2"/>
  <c r="Q1398" i="2" s="1"/>
  <c r="M1402" i="2"/>
  <c r="Q1402" i="2" s="1"/>
  <c r="M1423" i="2"/>
  <c r="Q1423" i="2" s="1"/>
  <c r="M1444" i="2"/>
  <c r="Q1444" i="2" s="1"/>
  <c r="M1473" i="2"/>
  <c r="Q1473" i="2" s="1"/>
  <c r="M1477" i="2"/>
  <c r="Q1477" i="2" s="1"/>
  <c r="M1485" i="2"/>
  <c r="Q1485" i="2" s="1"/>
  <c r="M1490" i="2"/>
  <c r="Q1490" i="2" s="1"/>
  <c r="M1403" i="2"/>
  <c r="Q1403" i="2" s="1"/>
  <c r="M1418" i="2"/>
  <c r="Q1418" i="2" s="1"/>
  <c r="M1548" i="2"/>
  <c r="Q1548" i="2" s="1"/>
  <c r="M1561" i="2"/>
  <c r="Q1561" i="2" s="1"/>
  <c r="M1568" i="2"/>
  <c r="Q1568" i="2" s="1"/>
  <c r="M1571" i="2"/>
  <c r="Q1571" i="2" s="1"/>
  <c r="M1455" i="2"/>
  <c r="Q1455" i="2" s="1"/>
  <c r="M1465" i="2"/>
  <c r="Q1465" i="2" s="1"/>
  <c r="M1608" i="2"/>
  <c r="Q1608" i="2" s="1"/>
  <c r="M1499" i="2"/>
  <c r="Q1499" i="2" s="1"/>
  <c r="M1550" i="2"/>
  <c r="Q1550" i="2" s="1"/>
  <c r="M1492" i="2"/>
  <c r="Q1492" i="2" s="1"/>
  <c r="M1497" i="2"/>
  <c r="Q1497" i="2" s="1"/>
  <c r="M1502" i="2"/>
  <c r="Q1502" i="2" s="1"/>
  <c r="M1507" i="2"/>
  <c r="Q1507" i="2" s="1"/>
  <c r="M1511" i="2"/>
  <c r="Q1511" i="2" s="1"/>
  <c r="M1518" i="2"/>
  <c r="Q1518" i="2" s="1"/>
  <c r="M1537" i="2"/>
  <c r="Q1537" i="2" s="1"/>
  <c r="M1536" i="2"/>
  <c r="Q1536" i="2" s="1"/>
  <c r="M1421" i="2"/>
  <c r="Q1421" i="2" s="1"/>
  <c r="M1587" i="2"/>
  <c r="Q1587" i="2" s="1"/>
  <c r="M1495" i="2"/>
  <c r="Q1495" i="2" s="1"/>
  <c r="M1504" i="2"/>
  <c r="Q1504" i="2" s="1"/>
  <c r="M1399" i="2"/>
  <c r="Q1399" i="2" s="1"/>
  <c r="M1415" i="2"/>
  <c r="Q1415" i="2" s="1"/>
  <c r="M1546" i="2"/>
  <c r="Q1546" i="2" s="1"/>
  <c r="M1545" i="2"/>
  <c r="Q1545" i="2" s="1"/>
  <c r="M1430" i="2"/>
  <c r="Q1430" i="2" s="1"/>
  <c r="M1433" i="2"/>
  <c r="Q1433" i="2" s="1"/>
  <c r="M1585" i="2"/>
  <c r="Q1585" i="2" s="1"/>
  <c r="M1484" i="2"/>
  <c r="Q1484" i="2" s="1"/>
  <c r="M1487" i="2"/>
  <c r="Q1487" i="2" s="1"/>
  <c r="M1516" i="2"/>
  <c r="Q1516" i="2" s="1"/>
  <c r="M1543" i="2"/>
  <c r="Q1543" i="2" s="1"/>
  <c r="M1514" i="2"/>
  <c r="Q1514" i="2" s="1"/>
  <c r="M1521" i="2"/>
  <c r="Q1521" i="2" s="1"/>
  <c r="M1538" i="2"/>
  <c r="Q1538" i="2" s="1"/>
  <c r="M1440" i="2"/>
  <c r="Q1440" i="2" s="1"/>
  <c r="M1566" i="2"/>
  <c r="Q1566" i="2" s="1"/>
  <c r="M1462" i="2"/>
  <c r="Q1462" i="2" s="1"/>
  <c r="M1480" i="2"/>
  <c r="Q1480" i="2" s="1"/>
  <c r="M1583" i="2"/>
  <c r="Q1583" i="2" s="1"/>
  <c r="M1451" i="2"/>
  <c r="Q1451" i="2" s="1"/>
  <c r="M1475" i="2"/>
  <c r="Q1475" i="2" s="1"/>
  <c r="M1483" i="2"/>
  <c r="Q1483" i="2" s="1"/>
  <c r="M1501" i="2"/>
  <c r="Q1501" i="2" s="1"/>
  <c r="M1395" i="2"/>
  <c r="Q1395" i="2" s="1"/>
  <c r="M1411" i="2"/>
  <c r="Q1411" i="2" s="1"/>
  <c r="M1437" i="2"/>
  <c r="Q1437" i="2" s="1"/>
  <c r="M1471" i="2"/>
  <c r="Q1471" i="2" s="1"/>
  <c r="M1597" i="2"/>
  <c r="Q1597" i="2" s="1"/>
  <c r="M1604" i="2"/>
  <c r="Q1604" i="2" s="1"/>
  <c r="M1494" i="2"/>
  <c r="Q1494" i="2" s="1"/>
  <c r="M1665" i="2"/>
  <c r="Q1665" i="2" s="1"/>
  <c r="M1619" i="2"/>
  <c r="Q1619" i="2" s="1"/>
  <c r="M1508" i="2"/>
  <c r="Q1508" i="2" s="1"/>
  <c r="M1517" i="2"/>
  <c r="Q1517" i="2" s="1"/>
  <c r="M1524" i="2"/>
  <c r="Q1524" i="2" s="1"/>
  <c r="M1526" i="2"/>
  <c r="Q1526" i="2" s="1"/>
  <c r="M1533" i="2"/>
  <c r="Q1533" i="2" s="1"/>
  <c r="M1535" i="2"/>
  <c r="Q1535" i="2" s="1"/>
  <c r="M1425" i="2"/>
  <c r="Q1425" i="2" s="1"/>
  <c r="M1428" i="2"/>
  <c r="Q1428" i="2" s="1"/>
  <c r="M1553" i="2"/>
  <c r="Q1553" i="2" s="1"/>
  <c r="M1450" i="2"/>
  <c r="Q1450" i="2" s="1"/>
  <c r="M1580" i="2"/>
  <c r="Q1580" i="2" s="1"/>
  <c r="M1671" i="2"/>
  <c r="Q1671" i="2" s="1"/>
  <c r="M1570" i="2"/>
  <c r="Q1570" i="2" s="1"/>
  <c r="M1429" i="2"/>
  <c r="Q1429" i="2" s="1"/>
  <c r="M1461" i="2"/>
  <c r="Q1461" i="2" s="1"/>
  <c r="M1593" i="2"/>
  <c r="Q1593" i="2" s="1"/>
  <c r="M1611" i="2"/>
  <c r="Q1611" i="2" s="1"/>
  <c r="M1621" i="2"/>
  <c r="Q1621" i="2" s="1"/>
  <c r="M1630" i="2"/>
  <c r="Q1630" i="2" s="1"/>
  <c r="M1633" i="2"/>
  <c r="Q1633" i="2" s="1"/>
  <c r="M1549" i="2"/>
  <c r="Q1549" i="2" s="1"/>
  <c r="M1700" i="2"/>
  <c r="Q1700" i="2" s="1"/>
  <c r="M1594" i="2"/>
  <c r="Q1594" i="2" s="1"/>
  <c r="M1522" i="2"/>
  <c r="Q1522" i="2" s="1"/>
  <c r="M1441" i="2"/>
  <c r="Q1441" i="2" s="1"/>
  <c r="M1600" i="2"/>
  <c r="Q1600" i="2" s="1"/>
  <c r="M1607" i="2"/>
  <c r="Q1607" i="2" s="1"/>
  <c r="M1609" i="2"/>
  <c r="Q1609" i="2" s="1"/>
  <c r="M1496" i="2"/>
  <c r="Q1496" i="2" s="1"/>
  <c r="M1627" i="2"/>
  <c r="Q1627" i="2" s="1"/>
  <c r="M1523" i="2"/>
  <c r="Q1523" i="2" s="1"/>
  <c r="M1534" i="2"/>
  <c r="Q1534" i="2" s="1"/>
  <c r="M1657" i="2"/>
  <c r="Q1657" i="2" s="1"/>
  <c r="M1541" i="2"/>
  <c r="Q1541" i="2" s="1"/>
  <c r="M1547" i="2"/>
  <c r="Q1547" i="2" s="1"/>
  <c r="M1683" i="2"/>
  <c r="Q1683" i="2" s="1"/>
  <c r="M1569" i="2"/>
  <c r="Q1569" i="2" s="1"/>
  <c r="M1572" i="2"/>
  <c r="Q1572" i="2" s="1"/>
  <c r="M1599" i="2"/>
  <c r="Q1599" i="2" s="1"/>
  <c r="M1474" i="2"/>
  <c r="Q1474" i="2" s="1"/>
  <c r="M1598" i="2"/>
  <c r="Q1598" i="2" s="1"/>
  <c r="M1605" i="2"/>
  <c r="Q1605" i="2" s="1"/>
  <c r="M1512" i="2"/>
  <c r="Q1512" i="2" s="1"/>
  <c r="M1519" i="2"/>
  <c r="Q1519" i="2" s="1"/>
  <c r="M1532" i="2"/>
  <c r="Q1532" i="2" s="1"/>
  <c r="M1623" i="2"/>
  <c r="Q1623" i="2" s="1"/>
  <c r="M1596" i="2"/>
  <c r="Q1596" i="2" s="1"/>
  <c r="M1631" i="2"/>
  <c r="Q1631" i="2" s="1"/>
  <c r="M1638" i="2"/>
  <c r="Q1638" i="2" s="1"/>
  <c r="M1557" i="2"/>
  <c r="Q1557" i="2" s="1"/>
  <c r="M1567" i="2"/>
  <c r="Q1567" i="2" s="1"/>
  <c r="M1579" i="2"/>
  <c r="Q1579" i="2" s="1"/>
  <c r="M1578" i="2"/>
  <c r="Q1578" i="2" s="1"/>
  <c r="M1592" i="2"/>
  <c r="Q1592" i="2" s="1"/>
  <c r="M1506" i="2"/>
  <c r="Q1506" i="2" s="1"/>
  <c r="M1643" i="2"/>
  <c r="Q1643" i="2" s="1"/>
  <c r="M1530" i="2"/>
  <c r="Q1530" i="2" s="1"/>
  <c r="M1652" i="2"/>
  <c r="Q1652" i="2" s="1"/>
  <c r="M1672" i="2"/>
  <c r="Q1672" i="2" s="1"/>
  <c r="M1555" i="2"/>
  <c r="Q1555" i="2" s="1"/>
  <c r="M1581" i="2"/>
  <c r="Q1581" i="2" s="1"/>
  <c r="M1457" i="2"/>
  <c r="Q1457" i="2" s="1"/>
  <c r="M1491" i="2"/>
  <c r="Q1491" i="2" s="1"/>
  <c r="M1527" i="2"/>
  <c r="Q1527" i="2" s="1"/>
  <c r="M1528" i="2"/>
  <c r="Q1528" i="2" s="1"/>
  <c r="M1544" i="2"/>
  <c r="Q1544" i="2" s="1"/>
  <c r="M1552" i="2"/>
  <c r="Q1552" i="2" s="1"/>
  <c r="M1554" i="2"/>
  <c r="Q1554" i="2" s="1"/>
  <c r="M1588" i="2"/>
  <c r="Q1588" i="2" s="1"/>
  <c r="M1614" i="2"/>
  <c r="Q1614" i="2" s="1"/>
  <c r="M1618" i="2"/>
  <c r="Q1618" i="2" s="1"/>
  <c r="M1640" i="2"/>
  <c r="Q1640" i="2" s="1"/>
  <c r="M1645" i="2"/>
  <c r="Q1645" i="2" s="1"/>
  <c r="M1650" i="2"/>
  <c r="Q1650" i="2" s="1"/>
  <c r="M1655" i="2"/>
  <c r="Q1655" i="2" s="1"/>
  <c r="M1539" i="2"/>
  <c r="Q1539" i="2" s="1"/>
  <c r="M1563" i="2"/>
  <c r="Q1563" i="2" s="1"/>
  <c r="M1610" i="2"/>
  <c r="Q1610" i="2" s="1"/>
  <c r="M1634" i="2"/>
  <c r="Q1634" i="2" s="1"/>
  <c r="M1668" i="2"/>
  <c r="Q1668" i="2" s="1"/>
  <c r="M1558" i="2"/>
  <c r="Q1558" i="2" s="1"/>
  <c r="M1591" i="2"/>
  <c r="Q1591" i="2" s="1"/>
  <c r="M1644" i="2"/>
  <c r="Q1644" i="2" s="1"/>
  <c r="M1654" i="2"/>
  <c r="Q1654" i="2" s="1"/>
  <c r="M1559" i="2"/>
  <c r="Q1559" i="2" s="1"/>
  <c r="M1564" i="2"/>
  <c r="Q1564" i="2" s="1"/>
  <c r="M1625" i="2"/>
  <c r="Q1625" i="2" s="1"/>
  <c r="M1624" i="2"/>
  <c r="Q1624" i="2" s="1"/>
  <c r="M1662" i="2"/>
  <c r="Q1662" i="2" s="1"/>
  <c r="M1562" i="2"/>
  <c r="Q1562" i="2" s="1"/>
  <c r="M1565" i="2"/>
  <c r="Q1565" i="2" s="1"/>
  <c r="M1602" i="2"/>
  <c r="Q1602" i="2" s="1"/>
  <c r="M1742" i="2"/>
  <c r="Q1742" i="2" s="1"/>
  <c r="M1641" i="2"/>
  <c r="Q1641" i="2" s="1"/>
  <c r="M1651" i="2"/>
  <c r="Q1651" i="2" s="1"/>
  <c r="M1713" i="2"/>
  <c r="Q1713" i="2" s="1"/>
  <c r="M1612" i="2"/>
  <c r="Q1612" i="2" s="1"/>
  <c r="M1616" i="2"/>
  <c r="Q1616" i="2" s="1"/>
  <c r="M1681" i="2"/>
  <c r="Q1681" i="2" s="1"/>
  <c r="M1576" i="2"/>
  <c r="Q1576" i="2" s="1"/>
  <c r="M1590" i="2"/>
  <c r="Q1590" i="2" s="1"/>
  <c r="M1661" i="2"/>
  <c r="Q1661" i="2" s="1"/>
  <c r="M1601" i="2"/>
  <c r="Q1601" i="2" s="1"/>
  <c r="M1606" i="2"/>
  <c r="Q1606" i="2" s="1"/>
  <c r="M1639" i="2"/>
  <c r="Q1639" i="2" s="1"/>
  <c r="M1649" i="2"/>
  <c r="Q1649" i="2" s="1"/>
  <c r="M1656" i="2"/>
  <c r="Q1656" i="2" s="1"/>
  <c r="M1613" i="2"/>
  <c r="Q1613" i="2" s="1"/>
  <c r="M1620" i="2"/>
  <c r="Q1620" i="2" s="1"/>
  <c r="M1574" i="2"/>
  <c r="Q1574" i="2" s="1"/>
  <c r="M1577" i="2"/>
  <c r="Q1577" i="2" s="1"/>
  <c r="M1731" i="2"/>
  <c r="Q1731" i="2" s="1"/>
  <c r="M1632" i="2"/>
  <c r="Q1632" i="2" s="1"/>
  <c r="M1637" i="2"/>
  <c r="Q1637" i="2" s="1"/>
  <c r="M1714" i="2"/>
  <c r="Q1714" i="2" s="1"/>
  <c r="M1622" i="2"/>
  <c r="Q1622" i="2" s="1"/>
  <c r="M1642" i="2"/>
  <c r="Q1642" i="2" s="1"/>
  <c r="M1769" i="2"/>
  <c r="Q1769" i="2" s="1"/>
  <c r="M1584" i="2"/>
  <c r="Q1584" i="2" s="1"/>
  <c r="M1586" i="2"/>
  <c r="Q1586" i="2" s="1"/>
  <c r="M1595" i="2"/>
  <c r="Q1595" i="2" s="1"/>
  <c r="M1603" i="2"/>
  <c r="Q1603" i="2" s="1"/>
  <c r="M1787" i="2"/>
  <c r="Q1787" i="2" s="1"/>
  <c r="M1575" i="2"/>
  <c r="Q1575" i="2" s="1"/>
  <c r="M1589" i="2"/>
  <c r="Q1589" i="2" s="1"/>
  <c r="M1615" i="2"/>
  <c r="Q1615" i="2" s="1"/>
  <c r="M1653" i="2"/>
  <c r="Q1653" i="2" s="1"/>
  <c r="M1757" i="2"/>
  <c r="Q1757" i="2" s="1"/>
  <c r="M1659" i="2"/>
  <c r="Q1659" i="2" s="1"/>
  <c r="M1647" i="2"/>
  <c r="Q1647" i="2" s="1"/>
  <c r="M1628" i="2"/>
  <c r="Q1628" i="2" s="1"/>
  <c r="M1636" i="2"/>
  <c r="Q1636" i="2" s="1"/>
  <c r="M1770" i="2"/>
  <c r="Q1770" i="2" s="1"/>
  <c r="M1660" i="2"/>
  <c r="Q1660" i="2" s="1"/>
  <c r="M1718" i="2"/>
  <c r="Q1718" i="2" s="1"/>
  <c r="M1752" i="2"/>
  <c r="Q1752" i="2" s="1"/>
  <c r="M1635" i="2"/>
  <c r="Q1635" i="2" s="1"/>
  <c r="M1646" i="2"/>
  <c r="Q1646" i="2" s="1"/>
  <c r="M1658" i="2"/>
  <c r="Q1658" i="2" s="1"/>
  <c r="M1699" i="2"/>
  <c r="Q1699" i="2" s="1"/>
  <c r="M1754" i="2"/>
  <c r="Q1754" i="2" s="1"/>
  <c r="M1648" i="2"/>
  <c r="Q1648" i="2" s="1"/>
  <c r="M1716" i="2"/>
  <c r="Q1716" i="2" s="1"/>
  <c r="M1711" i="2"/>
  <c r="Q1711" i="2" s="1"/>
  <c r="M1698" i="2"/>
  <c r="Q1698" i="2" s="1"/>
  <c r="M1758" i="2"/>
  <c r="Q1758" i="2" s="1"/>
  <c r="M1767" i="2"/>
  <c r="Q1767" i="2" s="1"/>
  <c r="M1743" i="2"/>
  <c r="Q1743" i="2" s="1"/>
  <c r="D1663" i="2"/>
  <c r="K1663" i="2" s="1"/>
  <c r="M1765" i="2" s="1"/>
  <c r="Q1765" i="2" s="1"/>
  <c r="D1662" i="2"/>
  <c r="K1662" i="2" s="1"/>
  <c r="M1663" i="2" s="1"/>
  <c r="Q1663" i="2" s="1"/>
  <c r="M1739" i="2"/>
  <c r="Q1739" i="2" s="1"/>
  <c r="M1737" i="2"/>
  <c r="Q1737" i="2" s="1"/>
  <c r="M1748" i="2"/>
  <c r="Q1748" i="2" s="1"/>
  <c r="M1753" i="2"/>
  <c r="Q1753" i="2" s="1"/>
  <c r="M1768" i="2"/>
  <c r="Q1768" i="2" s="1"/>
  <c r="C1806" i="2"/>
  <c r="I1806" i="2" s="1"/>
  <c r="I1805" i="2"/>
  <c r="C1804" i="2"/>
  <c r="I1804" i="2" s="1"/>
  <c r="C1807" i="2"/>
  <c r="I1807" i="2" s="1"/>
  <c r="C1803" i="2"/>
  <c r="I1803" i="2" s="1"/>
  <c r="M1741" i="2"/>
  <c r="Q1741" i="2" s="1"/>
  <c r="M1746" i="2"/>
  <c r="Q1746" i="2" s="1"/>
  <c r="M1751" i="2"/>
  <c r="Q1751" i="2" s="1"/>
  <c r="M1784" i="2"/>
  <c r="Q1784" i="2" s="1"/>
  <c r="M1763" i="2"/>
  <c r="Q1763" i="2" s="1"/>
  <c r="H1762" i="2"/>
  <c r="M1762" i="2" s="1"/>
  <c r="Q1762" i="2" s="1"/>
  <c r="H1764" i="2"/>
  <c r="H1766" i="2"/>
  <c r="K1769" i="2"/>
  <c r="M1828" i="2" s="1"/>
  <c r="Q1828" i="2" s="1"/>
  <c r="K1775" i="2"/>
  <c r="K1776" i="2"/>
  <c r="H1778" i="2"/>
  <c r="H1780" i="2"/>
  <c r="M1780" i="2" s="1"/>
  <c r="Q1780" i="2" s="1"/>
  <c r="H1783" i="2"/>
  <c r="M1783" i="2" s="1"/>
  <c r="Q1783" i="2" s="1"/>
  <c r="H1786" i="2"/>
  <c r="H1789" i="2"/>
  <c r="H1790" i="2"/>
  <c r="I1796" i="2"/>
  <c r="K1797" i="2"/>
  <c r="I1800" i="2"/>
  <c r="I1808" i="2"/>
  <c r="I1813" i="2"/>
  <c r="H1824" i="2"/>
  <c r="H1826" i="2"/>
  <c r="I1828" i="2"/>
  <c r="K1830" i="2"/>
  <c r="K1834" i="2"/>
  <c r="K1836" i="2"/>
  <c r="H1833" i="2"/>
  <c r="H1831" i="2"/>
  <c r="I1820" i="2"/>
  <c r="I1811" i="2"/>
  <c r="K1805" i="2"/>
  <c r="I1802" i="2"/>
  <c r="K1796" i="2"/>
  <c r="H1793" i="2"/>
  <c r="H1791" i="2"/>
  <c r="I1838" i="2"/>
  <c r="I1829" i="2"/>
  <c r="K1823" i="2"/>
  <c r="K1821" i="2"/>
  <c r="H1820" i="2"/>
  <c r="K1819" i="2"/>
  <c r="H1818" i="2"/>
  <c r="H1816" i="2"/>
  <c r="K1814" i="2"/>
  <c r="K1812" i="2"/>
  <c r="H1811" i="2"/>
  <c r="K1810" i="2"/>
  <c r="H1809" i="2"/>
  <c r="H1807" i="2"/>
  <c r="M1807" i="2" s="1"/>
  <c r="Q1807" i="2" s="1"/>
  <c r="K1803" i="2"/>
  <c r="H1802" i="2"/>
  <c r="K1801" i="2"/>
  <c r="H1838" i="2"/>
  <c r="H1836" i="2"/>
  <c r="I1834" i="2"/>
  <c r="K1832" i="2"/>
  <c r="H1829" i="2"/>
  <c r="M1829" i="2" s="1"/>
  <c r="Q1829" i="2" s="1"/>
  <c r="H1827" i="2"/>
  <c r="H1825" i="2"/>
  <c r="H1834" i="2"/>
  <c r="I1823" i="2"/>
  <c r="K1817" i="2"/>
  <c r="I1814" i="2"/>
  <c r="K1808" i="2"/>
  <c r="H1805" i="2"/>
  <c r="M1805" i="2" s="1"/>
  <c r="Q1805" i="2" s="1"/>
  <c r="K1799" i="2"/>
  <c r="H1796" i="2"/>
  <c r="H1794" i="2"/>
  <c r="H1792" i="2"/>
  <c r="K1835" i="2"/>
  <c r="I1832" i="2"/>
  <c r="K1826" i="2"/>
  <c r="H1823" i="2"/>
  <c r="M1823" i="2" s="1"/>
  <c r="Q1823" i="2" s="1"/>
  <c r="K1822" i="2"/>
  <c r="H1821" i="2"/>
  <c r="H1819" i="2"/>
  <c r="H1814" i="2"/>
  <c r="H1812" i="2"/>
  <c r="H1810" i="2"/>
  <c r="H1803" i="2"/>
  <c r="H1801" i="2"/>
  <c r="M1801" i="2" s="1"/>
  <c r="Q1801" i="2" s="1"/>
  <c r="H1841" i="2"/>
  <c r="H1837" i="2"/>
  <c r="K1833" i="2"/>
  <c r="H1832" i="2"/>
  <c r="K1831" i="2"/>
  <c r="H1830" i="2"/>
  <c r="H1840" i="2"/>
  <c r="I1835" i="2"/>
  <c r="I1826" i="2"/>
  <c r="K1820" i="2"/>
  <c r="H1817" i="2"/>
  <c r="K1811" i="2"/>
  <c r="H1808" i="2"/>
  <c r="H1806" i="2"/>
  <c r="K1802" i="2"/>
  <c r="H1799" i="2"/>
  <c r="M1799" i="2" s="1"/>
  <c r="Q1799" i="2" s="1"/>
  <c r="H1797" i="2"/>
  <c r="H1795" i="2"/>
  <c r="I1784" i="2"/>
  <c r="K1778" i="2"/>
  <c r="H1775" i="2"/>
  <c r="M1775" i="2" s="1"/>
  <c r="Q1775" i="2" s="1"/>
  <c r="M1840" i="2" l="1"/>
  <c r="Q1840" i="2" s="1"/>
  <c r="M1806" i="2"/>
  <c r="Q1806" i="2" s="1"/>
  <c r="M1830" i="2"/>
  <c r="Q1830" i="2" s="1"/>
  <c r="M1810" i="2"/>
  <c r="Q1810" i="2" s="1"/>
  <c r="M1778" i="2"/>
  <c r="Q1778" i="2" s="1"/>
  <c r="M1822" i="2"/>
  <c r="Q1822" i="2" s="1"/>
  <c r="M1777" i="2"/>
  <c r="Q1777" i="2" s="1"/>
  <c r="M1756" i="2"/>
  <c r="Q1756" i="2" s="1"/>
  <c r="M1788" i="2"/>
  <c r="Q1788" i="2" s="1"/>
  <c r="M1772" i="2"/>
  <c r="Q1772" i="2" s="1"/>
  <c r="M1735" i="2"/>
  <c r="Q1735" i="2" s="1"/>
  <c r="M1730" i="2"/>
  <c r="Q1730" i="2" s="1"/>
  <c r="M1734" i="2"/>
  <c r="Q1734" i="2" s="1"/>
  <c r="M1724" i="2"/>
  <c r="Q1724" i="2" s="1"/>
  <c r="M1781" i="2"/>
  <c r="Q1781" i="2" s="1"/>
  <c r="M1695" i="2"/>
  <c r="Q1695" i="2" s="1"/>
  <c r="M1717" i="2"/>
  <c r="Q1717" i="2" s="1"/>
  <c r="M1773" i="2"/>
  <c r="Q1773" i="2" s="1"/>
  <c r="M1712" i="2"/>
  <c r="Q1712" i="2" s="1"/>
  <c r="M1680" i="2"/>
  <c r="Q1680" i="2" s="1"/>
  <c r="M1688" i="2"/>
  <c r="Q1688" i="2" s="1"/>
  <c r="M1732" i="2"/>
  <c r="Q1732" i="2" s="1"/>
  <c r="M1673" i="2"/>
  <c r="Q1673" i="2" s="1"/>
  <c r="M1678" i="2"/>
  <c r="Q1678" i="2" s="1"/>
  <c r="M1729" i="2"/>
  <c r="Q1729" i="2" s="1"/>
  <c r="M1686" i="2"/>
  <c r="Q1686" i="2" s="1"/>
  <c r="M1808" i="2"/>
  <c r="Q1808" i="2" s="1"/>
  <c r="M1812" i="2"/>
  <c r="Q1812" i="2" s="1"/>
  <c r="M1836" i="2"/>
  <c r="Q1836" i="2" s="1"/>
  <c r="M1811" i="2"/>
  <c r="Q1811" i="2" s="1"/>
  <c r="M1839" i="2"/>
  <c r="Q1839" i="2" s="1"/>
  <c r="M1813" i="2"/>
  <c r="Q1813" i="2" s="1"/>
  <c r="M1782" i="2"/>
  <c r="Q1782" i="2" s="1"/>
  <c r="M1674" i="2"/>
  <c r="Q1674" i="2" s="1"/>
  <c r="M1694" i="2"/>
  <c r="Q1694" i="2" s="1"/>
  <c r="M1703" i="2"/>
  <c r="Q1703" i="2" s="1"/>
  <c r="M1707" i="2"/>
  <c r="Q1707" i="2" s="1"/>
  <c r="M1676" i="2"/>
  <c r="Q1676" i="2" s="1"/>
  <c r="M1727" i="2"/>
  <c r="Q1727" i="2" s="1"/>
  <c r="M1677" i="2"/>
  <c r="Q1677" i="2" s="1"/>
  <c r="M1832" i="2"/>
  <c r="Q1832" i="2" s="1"/>
  <c r="M1814" i="2"/>
  <c r="Q1814" i="2" s="1"/>
  <c r="M1792" i="2"/>
  <c r="Q1792" i="2" s="1"/>
  <c r="M1838" i="2"/>
  <c r="Q1838" i="2" s="1"/>
  <c r="M1800" i="2"/>
  <c r="Q1800" i="2" s="1"/>
  <c r="M1744" i="2"/>
  <c r="Q1744" i="2" s="1"/>
  <c r="M1697" i="2"/>
  <c r="Q1697" i="2" s="1"/>
  <c r="M1708" i="2"/>
  <c r="Q1708" i="2" s="1"/>
  <c r="M1755" i="2"/>
  <c r="Q1755" i="2" s="1"/>
  <c r="M1702" i="2"/>
  <c r="Q1702" i="2" s="1"/>
  <c r="M1738" i="2"/>
  <c r="Q1738" i="2" s="1"/>
  <c r="M1704" i="2"/>
  <c r="Q1704" i="2" s="1"/>
  <c r="M1745" i="2"/>
  <c r="Q1745" i="2" s="1"/>
  <c r="M1747" i="2"/>
  <c r="Q1747" i="2" s="1"/>
  <c r="M1664" i="2"/>
  <c r="Q1664" i="2" s="1"/>
  <c r="M1666" i="2"/>
  <c r="Q1666" i="2" s="1"/>
  <c r="M1696" i="2"/>
  <c r="Q1696" i="2" s="1"/>
  <c r="M1669" i="2"/>
  <c r="Q1669" i="2" s="1"/>
  <c r="J14" i="2"/>
  <c r="L13" i="2"/>
  <c r="M1803" i="2"/>
  <c r="Q1803" i="2" s="1"/>
  <c r="M1817" i="2"/>
  <c r="Q1817" i="2" s="1"/>
  <c r="M1819" i="2"/>
  <c r="Q1819" i="2" s="1"/>
  <c r="M1794" i="2"/>
  <c r="Q1794" i="2" s="1"/>
  <c r="M1834" i="2"/>
  <c r="Q1834" i="2" s="1"/>
  <c r="M1831" i="2"/>
  <c r="Q1831" i="2" s="1"/>
  <c r="M1790" i="2"/>
  <c r="Q1790" i="2" s="1"/>
  <c r="M1815" i="2"/>
  <c r="Q1815" i="2" s="1"/>
  <c r="M1804" i="2"/>
  <c r="Q1804" i="2" s="1"/>
  <c r="M1835" i="2"/>
  <c r="Q1835" i="2" s="1"/>
  <c r="M1691" i="2"/>
  <c r="Q1691" i="2" s="1"/>
  <c r="M1670" i="2"/>
  <c r="Q1670" i="2" s="1"/>
  <c r="M1706" i="2"/>
  <c r="Q1706" i="2" s="1"/>
  <c r="M1721" i="2"/>
  <c r="Q1721" i="2" s="1"/>
  <c r="M1733" i="2"/>
  <c r="Q1733" i="2" s="1"/>
  <c r="M1726" i="2"/>
  <c r="Q1726" i="2" s="1"/>
  <c r="M1705" i="2"/>
  <c r="Q1705" i="2" s="1"/>
  <c r="M1710" i="2"/>
  <c r="Q1710" i="2" s="1"/>
  <c r="M1740" i="2"/>
  <c r="Q1740" i="2" s="1"/>
  <c r="M1687" i="2"/>
  <c r="Q1687" i="2" s="1"/>
  <c r="M1684" i="2"/>
  <c r="Q1684" i="2" s="1"/>
  <c r="M1719" i="2"/>
  <c r="Q1719" i="2" s="1"/>
  <c r="M1809" i="2"/>
  <c r="Q1809" i="2" s="1"/>
  <c r="M1795" i="2"/>
  <c r="Q1795" i="2" s="1"/>
  <c r="M1837" i="2"/>
  <c r="Q1837" i="2" s="1"/>
  <c r="M1821" i="2"/>
  <c r="Q1821" i="2" s="1"/>
  <c r="M1796" i="2"/>
  <c r="Q1796" i="2" s="1"/>
  <c r="M1825" i="2"/>
  <c r="Q1825" i="2" s="1"/>
  <c r="M1802" i="2"/>
  <c r="Q1802" i="2" s="1"/>
  <c r="M1816" i="2"/>
  <c r="Q1816" i="2" s="1"/>
  <c r="M1791" i="2"/>
  <c r="Q1791" i="2" s="1"/>
  <c r="M1833" i="2"/>
  <c r="Q1833" i="2" s="1"/>
  <c r="M1826" i="2"/>
  <c r="Q1826" i="2" s="1"/>
  <c r="M1789" i="2"/>
  <c r="Q1789" i="2" s="1"/>
  <c r="M1766" i="2"/>
  <c r="Q1766" i="2" s="1"/>
  <c r="M1774" i="2"/>
  <c r="Q1774" i="2" s="1"/>
  <c r="M1761" i="2"/>
  <c r="Q1761" i="2" s="1"/>
  <c r="M1798" i="2"/>
  <c r="Q1798" i="2" s="1"/>
  <c r="M1760" i="2"/>
  <c r="Q1760" i="2" s="1"/>
  <c r="M1779" i="2"/>
  <c r="Q1779" i="2" s="1"/>
  <c r="M1728" i="2"/>
  <c r="Q1728" i="2" s="1"/>
  <c r="M1685" i="2"/>
  <c r="Q1685" i="2" s="1"/>
  <c r="M1723" i="2"/>
  <c r="Q1723" i="2" s="1"/>
  <c r="M1715" i="2"/>
  <c r="Q1715" i="2" s="1"/>
  <c r="M1692" i="2"/>
  <c r="Q1692" i="2" s="1"/>
  <c r="M1785" i="2"/>
  <c r="Q1785" i="2" s="1"/>
  <c r="M1725" i="2"/>
  <c r="Q1725" i="2" s="1"/>
  <c r="M1722" i="2"/>
  <c r="Q1722" i="2" s="1"/>
  <c r="M1689" i="2"/>
  <c r="Q1689" i="2" s="1"/>
  <c r="M1693" i="2"/>
  <c r="Q1693" i="2" s="1"/>
  <c r="M1690" i="2"/>
  <c r="Q1690" i="2" s="1"/>
  <c r="M1820" i="2"/>
  <c r="Q1820" i="2" s="1"/>
  <c r="M1797" i="2"/>
  <c r="Q1797" i="2" s="1"/>
  <c r="M1841" i="2"/>
  <c r="Q1841" i="2" s="1"/>
  <c r="M1827" i="2"/>
  <c r="Q1827" i="2" s="1"/>
  <c r="M1818" i="2"/>
  <c r="Q1818" i="2" s="1"/>
  <c r="M1793" i="2"/>
  <c r="Q1793" i="2" s="1"/>
  <c r="M1824" i="2"/>
  <c r="Q1824" i="2" s="1"/>
  <c r="M1786" i="2"/>
  <c r="Q1786" i="2" s="1"/>
  <c r="M1764" i="2"/>
  <c r="Q1764" i="2" s="1"/>
  <c r="M1759" i="2"/>
  <c r="Q1759" i="2" s="1"/>
  <c r="M1749" i="2"/>
  <c r="Q1749" i="2" s="1"/>
  <c r="M1776" i="2"/>
  <c r="Q1776" i="2" s="1"/>
  <c r="M1709" i="2"/>
  <c r="Q1709" i="2" s="1"/>
  <c r="M1771" i="2"/>
  <c r="Q1771" i="2" s="1"/>
  <c r="M1720" i="2"/>
  <c r="Q1720" i="2" s="1"/>
  <c r="M1750" i="2"/>
  <c r="Q1750" i="2" s="1"/>
  <c r="M1682" i="2"/>
  <c r="Q1682" i="2" s="1"/>
  <c r="M1701" i="2"/>
  <c r="Q1701" i="2" s="1"/>
  <c r="M1736" i="2"/>
  <c r="Q1736" i="2" s="1"/>
  <c r="M1675" i="2"/>
  <c r="Q1675" i="2" s="1"/>
  <c r="M1679" i="2"/>
  <c r="Q1679" i="2" s="1"/>
  <c r="M1667" i="2"/>
  <c r="Q1667" i="2" s="1"/>
  <c r="S22" i="2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S62" i="2" s="1"/>
  <c r="S63" i="2" s="1"/>
  <c r="S64" i="2" s="1"/>
  <c r="S65" i="2" s="1"/>
  <c r="S66" i="2" s="1"/>
  <c r="S67" i="2" s="1"/>
  <c r="S68" i="2" s="1"/>
  <c r="S69" i="2" s="1"/>
  <c r="S70" i="2" s="1"/>
  <c r="S71" i="2" s="1"/>
  <c r="S72" i="2" s="1"/>
  <c r="S73" i="2" s="1"/>
  <c r="S74" i="2" s="1"/>
  <c r="S75" i="2" s="1"/>
  <c r="S76" i="2" s="1"/>
  <c r="S77" i="2" s="1"/>
  <c r="S78" i="2" s="1"/>
  <c r="S79" i="2" s="1"/>
  <c r="S80" i="2" s="1"/>
  <c r="S81" i="2" s="1"/>
  <c r="S82" i="2" s="1"/>
  <c r="S83" i="2" s="1"/>
  <c r="S84" i="2" s="1"/>
  <c r="S85" i="2" s="1"/>
  <c r="S86" i="2" s="1"/>
  <c r="S87" i="2" s="1"/>
  <c r="S88" i="2" s="1"/>
  <c r="S89" i="2" s="1"/>
  <c r="S90" i="2" s="1"/>
  <c r="S91" i="2" s="1"/>
  <c r="S92" i="2" s="1"/>
  <c r="S93" i="2" s="1"/>
  <c r="S94" i="2" s="1"/>
  <c r="S95" i="2" s="1"/>
  <c r="S96" i="2" s="1"/>
  <c r="S97" i="2" s="1"/>
  <c r="S98" i="2" s="1"/>
  <c r="S99" i="2" s="1"/>
  <c r="S100" i="2" s="1"/>
  <c r="S101" i="2" s="1"/>
  <c r="S102" i="2" s="1"/>
  <c r="S103" i="2" s="1"/>
  <c r="S104" i="2" s="1"/>
  <c r="S105" i="2" s="1"/>
  <c r="S106" i="2" s="1"/>
  <c r="S107" i="2" s="1"/>
  <c r="S108" i="2" s="1"/>
  <c r="S109" i="2" s="1"/>
  <c r="S110" i="2" s="1"/>
  <c r="S111" i="2" s="1"/>
  <c r="S112" i="2" s="1"/>
  <c r="S113" i="2" s="1"/>
  <c r="S114" i="2" s="1"/>
  <c r="S115" i="2" s="1"/>
  <c r="S116" i="2" s="1"/>
  <c r="S117" i="2" s="1"/>
  <c r="S118" i="2" s="1"/>
  <c r="S119" i="2" s="1"/>
  <c r="S120" i="2" s="1"/>
  <c r="S121" i="2" s="1"/>
  <c r="S122" i="2" s="1"/>
  <c r="S123" i="2" s="1"/>
  <c r="S124" i="2" s="1"/>
  <c r="S125" i="2" s="1"/>
  <c r="S126" i="2" s="1"/>
  <c r="S127" i="2" s="1"/>
  <c r="S128" i="2" s="1"/>
  <c r="S129" i="2" s="1"/>
  <c r="S130" i="2" l="1"/>
  <c r="U9" i="2"/>
  <c r="J15" i="2"/>
  <c r="L14" i="2"/>
  <c r="J16" i="2" l="1"/>
  <c r="L15" i="2"/>
  <c r="S131" i="2"/>
  <c r="U10" i="2"/>
  <c r="S132" i="2" l="1"/>
  <c r="U11" i="2"/>
  <c r="J17" i="2"/>
  <c r="L16" i="2"/>
  <c r="J18" i="2" l="1"/>
  <c r="L17" i="2"/>
  <c r="S133" i="2"/>
  <c r="U12" i="2"/>
  <c r="U13" i="2" l="1"/>
  <c r="S134" i="2"/>
  <c r="L18" i="2"/>
  <c r="J19" i="2"/>
  <c r="J20" i="2" l="1"/>
  <c r="L19" i="2"/>
  <c r="S135" i="2"/>
  <c r="U14" i="2"/>
  <c r="S136" i="2" l="1"/>
  <c r="U15" i="2"/>
  <c r="J21" i="2"/>
  <c r="L20" i="2"/>
  <c r="J22" i="2" l="1"/>
  <c r="L21" i="2"/>
  <c r="S137" i="2"/>
  <c r="U16" i="2"/>
  <c r="J23" i="2" l="1"/>
  <c r="L22" i="2"/>
  <c r="S138" i="2"/>
  <c r="U17" i="2"/>
  <c r="S139" i="2" l="1"/>
  <c r="U18" i="2"/>
  <c r="J24" i="2"/>
  <c r="L23" i="2"/>
  <c r="J25" i="2" l="1"/>
  <c r="L24" i="2"/>
  <c r="S140" i="2"/>
  <c r="U19" i="2"/>
  <c r="S141" i="2" l="1"/>
  <c r="U20" i="2"/>
  <c r="J26" i="2"/>
  <c r="L25" i="2"/>
  <c r="J27" i="2" l="1"/>
  <c r="L26" i="2"/>
  <c r="S142" i="2"/>
  <c r="U21" i="2"/>
  <c r="U22" i="2" l="1"/>
  <c r="S143" i="2"/>
  <c r="J28" i="2"/>
  <c r="L27" i="2"/>
  <c r="J29" i="2" l="1"/>
  <c r="L28" i="2"/>
  <c r="U23" i="2"/>
  <c r="S144" i="2"/>
  <c r="U24" i="2" l="1"/>
  <c r="S145" i="2"/>
  <c r="J30" i="2"/>
  <c r="L29" i="2"/>
  <c r="S146" i="2" l="1"/>
  <c r="U25" i="2"/>
  <c r="J31" i="2"/>
  <c r="L30" i="2"/>
  <c r="J32" i="2" l="1"/>
  <c r="L31" i="2"/>
  <c r="S147" i="2"/>
  <c r="U26" i="2"/>
  <c r="U27" i="2" l="1"/>
  <c r="S148" i="2"/>
  <c r="L32" i="2"/>
  <c r="J33" i="2"/>
  <c r="S149" i="2" l="1"/>
  <c r="U28" i="2"/>
  <c r="J34" i="2"/>
  <c r="L33" i="2"/>
  <c r="L34" i="2" l="1"/>
  <c r="J35" i="2"/>
  <c r="S150" i="2"/>
  <c r="U29" i="2"/>
  <c r="U30" i="2" l="1"/>
  <c r="S151" i="2"/>
  <c r="J36" i="2"/>
  <c r="L35" i="2"/>
  <c r="U31" i="2" l="1"/>
  <c r="S152" i="2"/>
  <c r="J37" i="2"/>
  <c r="L36" i="2"/>
  <c r="U32" i="2" l="1"/>
  <c r="S153" i="2"/>
  <c r="J38" i="2"/>
  <c r="L37" i="2"/>
  <c r="L38" i="2" l="1"/>
  <c r="J39" i="2"/>
  <c r="S154" i="2"/>
  <c r="U33" i="2"/>
  <c r="S155" i="2" l="1"/>
  <c r="U34" i="2"/>
  <c r="J40" i="2"/>
  <c r="L39" i="2"/>
  <c r="J41" i="2" l="1"/>
  <c r="L40" i="2"/>
  <c r="U35" i="2"/>
  <c r="S156" i="2"/>
  <c r="S157" i="2" l="1"/>
  <c r="U36" i="2"/>
  <c r="J42" i="2"/>
  <c r="L41" i="2"/>
  <c r="J43" i="2" l="1"/>
  <c r="L42" i="2"/>
  <c r="S158" i="2"/>
  <c r="U37" i="2"/>
  <c r="S159" i="2" l="1"/>
  <c r="U38" i="2"/>
  <c r="J44" i="2"/>
  <c r="L43" i="2"/>
  <c r="J45" i="2" l="1"/>
  <c r="L44" i="2"/>
  <c r="U39" i="2"/>
  <c r="S160" i="2"/>
  <c r="U40" i="2" l="1"/>
  <c r="S161" i="2"/>
  <c r="J46" i="2"/>
  <c r="L45" i="2"/>
  <c r="J47" i="2" l="1"/>
  <c r="L46" i="2"/>
  <c r="S162" i="2"/>
  <c r="U41" i="2"/>
  <c r="S163" i="2" l="1"/>
  <c r="U42" i="2"/>
  <c r="J48" i="2"/>
  <c r="L47" i="2"/>
  <c r="J49" i="2" l="1"/>
  <c r="L48" i="2"/>
  <c r="U43" i="2"/>
  <c r="S164" i="2"/>
  <c r="S165" i="2" l="1"/>
  <c r="U44" i="2"/>
  <c r="L49" i="2"/>
  <c r="J50" i="2"/>
  <c r="J51" i="2" l="1"/>
  <c r="L50" i="2"/>
  <c r="S166" i="2"/>
  <c r="U45" i="2"/>
  <c r="U46" i="2" l="1"/>
  <c r="S167" i="2"/>
  <c r="J52" i="2"/>
  <c r="L51" i="2"/>
  <c r="S168" i="2" l="1"/>
  <c r="U47" i="2"/>
  <c r="J53" i="2"/>
  <c r="L52" i="2"/>
  <c r="L53" i="2" l="1"/>
  <c r="J54" i="2"/>
  <c r="U48" i="2"/>
  <c r="S169" i="2"/>
  <c r="J55" i="2" l="1"/>
  <c r="L54" i="2"/>
  <c r="S170" i="2"/>
  <c r="U49" i="2"/>
  <c r="U50" i="2" l="1"/>
  <c r="S171" i="2"/>
  <c r="J56" i="2"/>
  <c r="L55" i="2"/>
  <c r="J57" i="2" l="1"/>
  <c r="L56" i="2"/>
  <c r="U51" i="2"/>
  <c r="S172" i="2"/>
  <c r="S173" i="2" l="1"/>
  <c r="U52" i="2"/>
  <c r="J58" i="2"/>
  <c r="L57" i="2"/>
  <c r="J59" i="2" l="1"/>
  <c r="L58" i="2"/>
  <c r="S174" i="2"/>
  <c r="U53" i="2"/>
  <c r="U54" i="2" l="1"/>
  <c r="S175" i="2"/>
  <c r="J60" i="2"/>
  <c r="L59" i="2"/>
  <c r="S176" i="2" l="1"/>
  <c r="U55" i="2"/>
  <c r="J61" i="2"/>
  <c r="L60" i="2"/>
  <c r="J62" i="2" l="1"/>
  <c r="L61" i="2"/>
  <c r="S177" i="2"/>
  <c r="U56" i="2"/>
  <c r="S178" i="2" l="1"/>
  <c r="U57" i="2"/>
  <c r="J63" i="2"/>
  <c r="L62" i="2"/>
  <c r="J64" i="2" l="1"/>
  <c r="L63" i="2"/>
  <c r="U58" i="2"/>
  <c r="S179" i="2"/>
  <c r="U59" i="2" l="1"/>
  <c r="S180" i="2"/>
  <c r="J65" i="2"/>
  <c r="L64" i="2"/>
  <c r="J66" i="2" l="1"/>
  <c r="L65" i="2"/>
  <c r="S181" i="2"/>
  <c r="U60" i="2"/>
  <c r="S182" i="2" l="1"/>
  <c r="U61" i="2"/>
  <c r="J67" i="2"/>
  <c r="L66" i="2"/>
  <c r="J68" i="2" l="1"/>
  <c r="L67" i="2"/>
  <c r="U62" i="2"/>
  <c r="S183" i="2"/>
  <c r="S184" i="2" l="1"/>
  <c r="U63" i="2"/>
  <c r="J69" i="2"/>
  <c r="L68" i="2"/>
  <c r="J70" i="2" l="1"/>
  <c r="L69" i="2"/>
  <c r="S185" i="2"/>
  <c r="U64" i="2"/>
  <c r="U65" i="2" l="1"/>
  <c r="S186" i="2"/>
  <c r="J71" i="2"/>
  <c r="L70" i="2"/>
  <c r="J72" i="2" l="1"/>
  <c r="L71" i="2"/>
  <c r="U66" i="2"/>
  <c r="S187" i="2"/>
  <c r="U67" i="2" l="1"/>
  <c r="S188" i="2"/>
  <c r="L72" i="2"/>
  <c r="J73" i="2"/>
  <c r="J74" i="2" l="1"/>
  <c r="L73" i="2"/>
  <c r="S189" i="2"/>
  <c r="U68" i="2"/>
  <c r="U69" i="2" l="1"/>
  <c r="S190" i="2"/>
  <c r="J75" i="2"/>
  <c r="L74" i="2"/>
  <c r="L75" i="2" l="1"/>
  <c r="J76" i="2"/>
  <c r="U70" i="2"/>
  <c r="S191" i="2"/>
  <c r="S192" i="2" l="1"/>
  <c r="U71" i="2"/>
  <c r="J77" i="2"/>
  <c r="L76" i="2"/>
  <c r="J78" i="2" l="1"/>
  <c r="L77" i="2"/>
  <c r="S193" i="2"/>
  <c r="U72" i="2"/>
  <c r="S194" i="2" l="1"/>
  <c r="U73" i="2"/>
  <c r="J79" i="2"/>
  <c r="L78" i="2"/>
  <c r="L79" i="2" l="1"/>
  <c r="J80" i="2"/>
  <c r="U74" i="2"/>
  <c r="S195" i="2"/>
  <c r="U75" i="2" l="1"/>
  <c r="S196" i="2"/>
  <c r="J81" i="2"/>
  <c r="L80" i="2"/>
  <c r="J82" i="2" l="1"/>
  <c r="L81" i="2"/>
  <c r="S197" i="2"/>
  <c r="U76" i="2"/>
  <c r="U77" i="2" l="1"/>
  <c r="S198" i="2"/>
  <c r="J83" i="2"/>
  <c r="L82" i="2"/>
  <c r="J84" i="2" l="1"/>
  <c r="L83" i="2"/>
  <c r="U78" i="2"/>
  <c r="S199" i="2"/>
  <c r="S200" i="2" l="1"/>
  <c r="U79" i="2"/>
  <c r="L84" i="2"/>
  <c r="J85" i="2"/>
  <c r="J86" i="2" l="1"/>
  <c r="L85" i="2"/>
  <c r="S201" i="2"/>
  <c r="U80" i="2"/>
  <c r="S202" i="2" l="1"/>
  <c r="U81" i="2"/>
  <c r="J87" i="2"/>
  <c r="L86" i="2"/>
  <c r="J88" i="2" l="1"/>
  <c r="L87" i="2"/>
  <c r="S203" i="2"/>
  <c r="U82" i="2"/>
  <c r="U83" i="2" l="1"/>
  <c r="S204" i="2"/>
  <c r="L88" i="2"/>
  <c r="J89" i="2"/>
  <c r="J90" i="2" l="1"/>
  <c r="L89" i="2"/>
  <c r="S205" i="2"/>
  <c r="U84" i="2"/>
  <c r="U85" i="2" l="1"/>
  <c r="S206" i="2"/>
  <c r="J91" i="2"/>
  <c r="L90" i="2"/>
  <c r="J92" i="2" l="1"/>
  <c r="L91" i="2"/>
  <c r="U86" i="2"/>
  <c r="S207" i="2"/>
  <c r="S208" i="2" l="1"/>
  <c r="U87" i="2"/>
  <c r="J93" i="2"/>
  <c r="L92" i="2"/>
  <c r="J94" i="2" l="1"/>
  <c r="L93" i="2"/>
  <c r="S209" i="2"/>
  <c r="U88" i="2"/>
  <c r="S210" i="2" l="1"/>
  <c r="U89" i="2"/>
  <c r="J95" i="2"/>
  <c r="L94" i="2"/>
  <c r="J96" i="2" l="1"/>
  <c r="L95" i="2"/>
  <c r="S211" i="2"/>
  <c r="U90" i="2"/>
  <c r="U91" i="2" l="1"/>
  <c r="S212" i="2"/>
  <c r="J97" i="2"/>
  <c r="L96" i="2"/>
  <c r="J98" i="2" l="1"/>
  <c r="L97" i="2"/>
  <c r="S213" i="2"/>
  <c r="U92" i="2"/>
  <c r="U93" i="2" l="1"/>
  <c r="S214" i="2"/>
  <c r="L98" i="2"/>
  <c r="J99" i="2"/>
  <c r="J100" i="2" l="1"/>
  <c r="L99" i="2"/>
  <c r="U94" i="2"/>
  <c r="S215" i="2"/>
  <c r="S216" i="2" l="1"/>
  <c r="U95" i="2"/>
  <c r="J101" i="2"/>
  <c r="L100" i="2"/>
  <c r="J102" i="2" l="1"/>
  <c r="L101" i="2"/>
  <c r="U96" i="2"/>
  <c r="S217" i="2"/>
  <c r="S218" i="2" l="1"/>
  <c r="U97" i="2"/>
  <c r="J103" i="2"/>
  <c r="L102" i="2"/>
  <c r="J104" i="2" l="1"/>
  <c r="L103" i="2"/>
  <c r="S219" i="2"/>
  <c r="U98" i="2"/>
  <c r="S220" i="2" l="1"/>
  <c r="U99" i="2"/>
  <c r="J105" i="2"/>
  <c r="L104" i="2"/>
  <c r="J106" i="2" l="1"/>
  <c r="L105" i="2"/>
  <c r="U100" i="2"/>
  <c r="S221" i="2"/>
  <c r="U101" i="2" l="1"/>
  <c r="S222" i="2"/>
  <c r="L106" i="2"/>
  <c r="J107" i="2"/>
  <c r="J108" i="2" l="1"/>
  <c r="L107" i="2"/>
  <c r="S223" i="2"/>
  <c r="U102" i="2"/>
  <c r="S224" i="2" l="1"/>
  <c r="U103" i="2"/>
  <c r="J109" i="2"/>
  <c r="L108" i="2"/>
  <c r="J110" i="2" l="1"/>
  <c r="L109" i="2"/>
  <c r="S225" i="2"/>
  <c r="U104" i="2"/>
  <c r="S226" i="2" l="1"/>
  <c r="U105" i="2"/>
  <c r="J111" i="2"/>
  <c r="L110" i="2"/>
  <c r="J112" i="2" l="1"/>
  <c r="L111" i="2"/>
  <c r="S227" i="2"/>
  <c r="U106" i="2"/>
  <c r="S228" i="2" l="1"/>
  <c r="U107" i="2"/>
  <c r="J113" i="2"/>
  <c r="L112" i="2"/>
  <c r="J114" i="2" l="1"/>
  <c r="L113" i="2"/>
  <c r="S229" i="2"/>
  <c r="U108" i="2"/>
  <c r="S230" i="2" l="1"/>
  <c r="U109" i="2"/>
  <c r="J115" i="2"/>
  <c r="L114" i="2"/>
  <c r="J116" i="2" l="1"/>
  <c r="L115" i="2"/>
  <c r="S231" i="2"/>
  <c r="U110" i="2"/>
  <c r="S232" i="2" l="1"/>
  <c r="U111" i="2"/>
  <c r="J117" i="2"/>
  <c r="L116" i="2"/>
  <c r="L117" i="2" l="1"/>
  <c r="J118" i="2"/>
  <c r="S233" i="2"/>
  <c r="U112" i="2"/>
  <c r="S234" i="2" l="1"/>
  <c r="U113" i="2"/>
  <c r="J119" i="2"/>
  <c r="L118" i="2"/>
  <c r="J120" i="2" l="1"/>
  <c r="L119" i="2"/>
  <c r="S235" i="2"/>
  <c r="U114" i="2"/>
  <c r="S236" i="2" l="1"/>
  <c r="U115" i="2"/>
  <c r="J121" i="2"/>
  <c r="L120" i="2"/>
  <c r="L121" i="2" l="1"/>
  <c r="J122" i="2"/>
  <c r="S237" i="2"/>
  <c r="U116" i="2"/>
  <c r="S238" i="2" l="1"/>
  <c r="U117" i="2"/>
  <c r="L122" i="2"/>
  <c r="J123" i="2"/>
  <c r="J124" i="2" l="1"/>
  <c r="L123" i="2"/>
  <c r="U118" i="2"/>
  <c r="S239" i="2"/>
  <c r="U119" i="2" l="1"/>
  <c r="S240" i="2"/>
  <c r="J125" i="2"/>
  <c r="L124" i="2"/>
  <c r="L125" i="2" l="1"/>
  <c r="J126" i="2"/>
  <c r="S241" i="2"/>
  <c r="U120" i="2"/>
  <c r="S242" i="2" l="1"/>
  <c r="U121" i="2"/>
  <c r="L126" i="2"/>
  <c r="J127" i="2"/>
  <c r="J128" i="2" l="1"/>
  <c r="L127" i="2"/>
  <c r="S243" i="2"/>
  <c r="U122" i="2"/>
  <c r="S244" i="2" l="1"/>
  <c r="U123" i="2"/>
  <c r="J129" i="2"/>
  <c r="L128" i="2"/>
  <c r="J130" i="2" l="1"/>
  <c r="O129" i="2"/>
  <c r="T9" i="2"/>
  <c r="V9" i="2" s="1"/>
  <c r="L129" i="2"/>
  <c r="S245" i="2"/>
  <c r="U124" i="2"/>
  <c r="S246" i="2" l="1"/>
  <c r="U125" i="2"/>
  <c r="L130" i="2"/>
  <c r="J131" i="2"/>
  <c r="T10" i="2"/>
  <c r="V10" i="2" s="1"/>
  <c r="O130" i="2"/>
  <c r="J132" i="2" l="1"/>
  <c r="O131" i="2"/>
  <c r="T11" i="2"/>
  <c r="V11" i="2" s="1"/>
  <c r="L131" i="2"/>
  <c r="S247" i="2"/>
  <c r="U126" i="2"/>
  <c r="U127" i="2" l="1"/>
  <c r="S248" i="2"/>
  <c r="O132" i="2"/>
  <c r="T12" i="2"/>
  <c r="V12" i="2" s="1"/>
  <c r="J133" i="2"/>
  <c r="L132" i="2"/>
  <c r="O133" i="2" l="1"/>
  <c r="J134" i="2"/>
  <c r="T13" i="2"/>
  <c r="V13" i="2" s="1"/>
  <c r="L133" i="2"/>
  <c r="U128" i="2"/>
  <c r="S249" i="2"/>
  <c r="S250" i="2" l="1"/>
  <c r="U129" i="2"/>
  <c r="O134" i="2"/>
  <c r="L134" i="2"/>
  <c r="J135" i="2"/>
  <c r="T14" i="2"/>
  <c r="V14" i="2" s="1"/>
  <c r="O135" i="2" l="1"/>
  <c r="J136" i="2"/>
  <c r="T15" i="2"/>
  <c r="V15" i="2" s="1"/>
  <c r="L135" i="2"/>
  <c r="S251" i="2"/>
  <c r="U130" i="2"/>
  <c r="U131" i="2" l="1"/>
  <c r="S252" i="2"/>
  <c r="O136" i="2"/>
  <c r="L136" i="2"/>
  <c r="T16" i="2"/>
  <c r="V16" i="2" s="1"/>
  <c r="J137" i="2"/>
  <c r="J138" i="2" l="1"/>
  <c r="T17" i="2"/>
  <c r="V17" i="2" s="1"/>
  <c r="O137" i="2"/>
  <c r="L137" i="2"/>
  <c r="S253" i="2"/>
  <c r="U132" i="2"/>
  <c r="S254" i="2" l="1"/>
  <c r="U133" i="2"/>
  <c r="L138" i="2"/>
  <c r="J139" i="2"/>
  <c r="T18" i="2"/>
  <c r="V18" i="2" s="1"/>
  <c r="O138" i="2"/>
  <c r="J140" i="2" l="1"/>
  <c r="T19" i="2"/>
  <c r="V19" i="2" s="1"/>
  <c r="O139" i="2"/>
  <c r="L139" i="2"/>
  <c r="S255" i="2"/>
  <c r="U134" i="2"/>
  <c r="S256" i="2" l="1"/>
  <c r="U135" i="2"/>
  <c r="J141" i="2"/>
  <c r="T20" i="2"/>
  <c r="V20" i="2" s="1"/>
  <c r="O140" i="2"/>
  <c r="L140" i="2"/>
  <c r="O141" i="2" l="1"/>
  <c r="T21" i="2"/>
  <c r="V21" i="2" s="1"/>
  <c r="L141" i="2"/>
  <c r="J142" i="2"/>
  <c r="S257" i="2"/>
  <c r="U136" i="2"/>
  <c r="S258" i="2" l="1"/>
  <c r="U137" i="2"/>
  <c r="O142" i="2"/>
  <c r="J143" i="2"/>
  <c r="T22" i="2"/>
  <c r="V22" i="2" s="1"/>
  <c r="L142" i="2"/>
  <c r="T23" i="2" l="1"/>
  <c r="V23" i="2" s="1"/>
  <c r="O143" i="2"/>
  <c r="L143" i="2"/>
  <c r="J144" i="2"/>
  <c r="S259" i="2"/>
  <c r="U138" i="2"/>
  <c r="U139" i="2" l="1"/>
  <c r="S260" i="2"/>
  <c r="O144" i="2"/>
  <c r="J145" i="2"/>
  <c r="T24" i="2"/>
  <c r="V24" i="2" s="1"/>
  <c r="L144" i="2"/>
  <c r="O145" i="2" l="1"/>
  <c r="L145" i="2"/>
  <c r="J146" i="2"/>
  <c r="T25" i="2"/>
  <c r="V25" i="2" s="1"/>
  <c r="S261" i="2"/>
  <c r="U140" i="2"/>
  <c r="J147" i="2" l="1"/>
  <c r="O146" i="2"/>
  <c r="T26" i="2"/>
  <c r="V26" i="2" s="1"/>
  <c r="L146" i="2"/>
  <c r="S262" i="2"/>
  <c r="U141" i="2"/>
  <c r="S263" i="2" l="1"/>
  <c r="U142" i="2"/>
  <c r="L147" i="2"/>
  <c r="J148" i="2"/>
  <c r="T27" i="2"/>
  <c r="V27" i="2" s="1"/>
  <c r="O147" i="2"/>
  <c r="J149" i="2" l="1"/>
  <c r="O148" i="2"/>
  <c r="T28" i="2"/>
  <c r="V28" i="2" s="1"/>
  <c r="L148" i="2"/>
  <c r="S264" i="2"/>
  <c r="U143" i="2"/>
  <c r="S265" i="2" l="1"/>
  <c r="U144" i="2"/>
  <c r="O149" i="2"/>
  <c r="T29" i="2"/>
  <c r="V29" i="2" s="1"/>
  <c r="J150" i="2"/>
  <c r="L149" i="2"/>
  <c r="O150" i="2" l="1"/>
  <c r="J151" i="2"/>
  <c r="T30" i="2"/>
  <c r="V30" i="2" s="1"/>
  <c r="L150" i="2"/>
  <c r="S266" i="2"/>
  <c r="U145" i="2"/>
  <c r="S267" i="2" l="1"/>
  <c r="U146" i="2"/>
  <c r="T31" i="2"/>
  <c r="V31" i="2" s="1"/>
  <c r="O151" i="2"/>
  <c r="L151" i="2"/>
  <c r="J152" i="2"/>
  <c r="O152" i="2" l="1"/>
  <c r="J153" i="2"/>
  <c r="T32" i="2"/>
  <c r="V32" i="2" s="1"/>
  <c r="L152" i="2"/>
  <c r="S268" i="2"/>
  <c r="U147" i="2"/>
  <c r="O153" i="2" l="1"/>
  <c r="J154" i="2"/>
  <c r="T33" i="2"/>
  <c r="V33" i="2" s="1"/>
  <c r="L153" i="2"/>
  <c r="S269" i="2"/>
  <c r="U148" i="2"/>
  <c r="O154" i="2" l="1"/>
  <c r="T34" i="2"/>
  <c r="V34" i="2" s="1"/>
  <c r="L154" i="2"/>
  <c r="J155" i="2"/>
  <c r="S270" i="2"/>
  <c r="U149" i="2"/>
  <c r="S271" i="2" l="1"/>
  <c r="U150" i="2"/>
  <c r="J156" i="2"/>
  <c r="T35" i="2"/>
  <c r="V35" i="2" s="1"/>
  <c r="O155" i="2"/>
  <c r="L155" i="2"/>
  <c r="L156" i="2" l="1"/>
  <c r="J157" i="2"/>
  <c r="T36" i="2"/>
  <c r="V36" i="2" s="1"/>
  <c r="O156" i="2"/>
  <c r="S272" i="2"/>
  <c r="U151" i="2"/>
  <c r="S273" i="2" l="1"/>
  <c r="U152" i="2"/>
  <c r="J158" i="2"/>
  <c r="O157" i="2"/>
  <c r="L157" i="2"/>
  <c r="T37" i="2"/>
  <c r="V37" i="2" s="1"/>
  <c r="T38" i="2" l="1"/>
  <c r="V38" i="2" s="1"/>
  <c r="O158" i="2"/>
  <c r="J159" i="2"/>
  <c r="L158" i="2"/>
  <c r="S274" i="2"/>
  <c r="U153" i="2"/>
  <c r="U154" i="2" l="1"/>
  <c r="S275" i="2"/>
  <c r="T39" i="2"/>
  <c r="V39" i="2" s="1"/>
  <c r="O159" i="2"/>
  <c r="J160" i="2"/>
  <c r="L159" i="2"/>
  <c r="O160" i="2" l="1"/>
  <c r="L160" i="2"/>
  <c r="T40" i="2"/>
  <c r="V40" i="2" s="1"/>
  <c r="J161" i="2"/>
  <c r="S276" i="2"/>
  <c r="U155" i="2"/>
  <c r="S277" i="2" l="1"/>
  <c r="U156" i="2"/>
  <c r="O161" i="2"/>
  <c r="J162" i="2"/>
  <c r="T41" i="2"/>
  <c r="V41" i="2" s="1"/>
  <c r="L161" i="2"/>
  <c r="O162" i="2" l="1"/>
  <c r="T42" i="2"/>
  <c r="V42" i="2" s="1"/>
  <c r="L162" i="2"/>
  <c r="J163" i="2"/>
  <c r="S278" i="2"/>
  <c r="U157" i="2"/>
  <c r="S279" i="2" l="1"/>
  <c r="U158" i="2"/>
  <c r="J164" i="2"/>
  <c r="T43" i="2"/>
  <c r="V43" i="2" s="1"/>
  <c r="O163" i="2"/>
  <c r="L163" i="2"/>
  <c r="L164" i="2" l="1"/>
  <c r="J165" i="2"/>
  <c r="T44" i="2"/>
  <c r="V44" i="2" s="1"/>
  <c r="O164" i="2"/>
  <c r="S280" i="2"/>
  <c r="U159" i="2"/>
  <c r="S281" i="2" l="1"/>
  <c r="U160" i="2"/>
  <c r="L165" i="2"/>
  <c r="J166" i="2"/>
  <c r="O165" i="2"/>
  <c r="T45" i="2"/>
  <c r="V45" i="2" s="1"/>
  <c r="J167" i="2" l="1"/>
  <c r="T46" i="2"/>
  <c r="V46" i="2" s="1"/>
  <c r="O166" i="2"/>
  <c r="L166" i="2"/>
  <c r="S282" i="2"/>
  <c r="U161" i="2"/>
  <c r="U162" i="2" l="1"/>
  <c r="S283" i="2"/>
  <c r="T47" i="2"/>
  <c r="V47" i="2" s="1"/>
  <c r="O167" i="2"/>
  <c r="J168" i="2"/>
  <c r="L167" i="2"/>
  <c r="S284" i="2" l="1"/>
  <c r="U163" i="2"/>
  <c r="O168" i="2"/>
  <c r="T48" i="2"/>
  <c r="V48" i="2" s="1"/>
  <c r="J169" i="2"/>
  <c r="L168" i="2"/>
  <c r="O169" i="2" l="1"/>
  <c r="L169" i="2"/>
  <c r="J170" i="2"/>
  <c r="T49" i="2"/>
  <c r="V49" i="2" s="1"/>
  <c r="S285" i="2"/>
  <c r="U164" i="2"/>
  <c r="S286" i="2" l="1"/>
  <c r="U165" i="2"/>
  <c r="O170" i="2"/>
  <c r="T50" i="2"/>
  <c r="V50" i="2" s="1"/>
  <c r="J171" i="2"/>
  <c r="L170" i="2"/>
  <c r="O171" i="2" l="1"/>
  <c r="J172" i="2"/>
  <c r="T51" i="2"/>
  <c r="V51" i="2" s="1"/>
  <c r="L171" i="2"/>
  <c r="S287" i="2"/>
  <c r="U166" i="2"/>
  <c r="L172" i="2" l="1"/>
  <c r="J173" i="2"/>
  <c r="T52" i="2"/>
  <c r="V52" i="2" s="1"/>
  <c r="O172" i="2"/>
  <c r="S288" i="2"/>
  <c r="U167" i="2"/>
  <c r="S289" i="2" l="1"/>
  <c r="U168" i="2"/>
  <c r="L173" i="2"/>
  <c r="J174" i="2"/>
  <c r="O173" i="2"/>
  <c r="T53" i="2"/>
  <c r="V53" i="2" s="1"/>
  <c r="J175" i="2" l="1"/>
  <c r="T54" i="2"/>
  <c r="V54" i="2" s="1"/>
  <c r="O174" i="2"/>
  <c r="L174" i="2"/>
  <c r="S290" i="2"/>
  <c r="U169" i="2"/>
  <c r="S291" i="2" l="1"/>
  <c r="U170" i="2"/>
  <c r="T55" i="2"/>
  <c r="V55" i="2" s="1"/>
  <c r="O175" i="2"/>
  <c r="J176" i="2"/>
  <c r="L175" i="2"/>
  <c r="O176" i="2" l="1"/>
  <c r="T56" i="2"/>
  <c r="V56" i="2" s="1"/>
  <c r="J177" i="2"/>
  <c r="L176" i="2"/>
  <c r="U171" i="2"/>
  <c r="S292" i="2"/>
  <c r="T57" i="2" l="1"/>
  <c r="V57" i="2" s="1"/>
  <c r="O177" i="2"/>
  <c r="J178" i="2"/>
  <c r="L177" i="2"/>
  <c r="S293" i="2"/>
  <c r="U172" i="2"/>
  <c r="S294" i="2" l="1"/>
  <c r="U173" i="2"/>
  <c r="O178" i="2"/>
  <c r="T58" i="2"/>
  <c r="V58" i="2" s="1"/>
  <c r="L178" i="2"/>
  <c r="J179" i="2"/>
  <c r="O179" i="2" l="1"/>
  <c r="L179" i="2"/>
  <c r="J180" i="2"/>
  <c r="T59" i="2"/>
  <c r="V59" i="2" s="1"/>
  <c r="S295" i="2"/>
  <c r="U174" i="2"/>
  <c r="O180" i="2" l="1"/>
  <c r="J181" i="2"/>
  <c r="T60" i="2"/>
  <c r="V60" i="2" s="1"/>
  <c r="L180" i="2"/>
  <c r="S296" i="2"/>
  <c r="U175" i="2"/>
  <c r="T61" i="2" l="1"/>
  <c r="V61" i="2" s="1"/>
  <c r="L181" i="2"/>
  <c r="J182" i="2"/>
  <c r="O181" i="2"/>
  <c r="S297" i="2"/>
  <c r="U176" i="2"/>
  <c r="S298" i="2" l="1"/>
  <c r="U177" i="2"/>
  <c r="L182" i="2"/>
  <c r="J183" i="2"/>
  <c r="T62" i="2"/>
  <c r="V62" i="2" s="1"/>
  <c r="O182" i="2"/>
  <c r="J184" i="2" l="1"/>
  <c r="T63" i="2"/>
  <c r="V63" i="2" s="1"/>
  <c r="O183" i="2"/>
  <c r="L183" i="2"/>
  <c r="S299" i="2"/>
  <c r="U178" i="2"/>
  <c r="U179" i="2" l="1"/>
  <c r="S300" i="2"/>
  <c r="O184" i="2"/>
  <c r="T64" i="2"/>
  <c r="V64" i="2" s="1"/>
  <c r="J185" i="2"/>
  <c r="L184" i="2"/>
  <c r="T65" i="2" l="1"/>
  <c r="V65" i="2" s="1"/>
  <c r="O185" i="2"/>
  <c r="J186" i="2"/>
  <c r="L185" i="2"/>
  <c r="U180" i="2"/>
  <c r="S301" i="2"/>
  <c r="S302" i="2" l="1"/>
  <c r="U181" i="2"/>
  <c r="O186" i="2"/>
  <c r="T66" i="2"/>
  <c r="V66" i="2" s="1"/>
  <c r="L186" i="2"/>
  <c r="J187" i="2"/>
  <c r="O187" i="2" l="1"/>
  <c r="L187" i="2"/>
  <c r="J188" i="2"/>
  <c r="T67" i="2"/>
  <c r="V67" i="2" s="1"/>
  <c r="S303" i="2"/>
  <c r="U182" i="2"/>
  <c r="S304" i="2" l="1"/>
  <c r="U183" i="2"/>
  <c r="O188" i="2"/>
  <c r="J189" i="2"/>
  <c r="T68" i="2"/>
  <c r="V68" i="2" s="1"/>
  <c r="L188" i="2"/>
  <c r="O189" i="2" l="1"/>
  <c r="T69" i="2"/>
  <c r="V69" i="2" s="1"/>
  <c r="J190" i="2"/>
  <c r="L189" i="2"/>
  <c r="S305" i="2"/>
  <c r="U184" i="2"/>
  <c r="L190" i="2" l="1"/>
  <c r="J191" i="2"/>
  <c r="T70" i="2"/>
  <c r="V70" i="2" s="1"/>
  <c r="O190" i="2"/>
  <c r="S306" i="2"/>
  <c r="U185" i="2"/>
  <c r="S307" i="2" l="1"/>
  <c r="U186" i="2"/>
  <c r="L191" i="2"/>
  <c r="J192" i="2"/>
  <c r="T71" i="2"/>
  <c r="V71" i="2" s="1"/>
  <c r="O191" i="2"/>
  <c r="J193" i="2" l="1"/>
  <c r="O192" i="2"/>
  <c r="T72" i="2"/>
  <c r="V72" i="2" s="1"/>
  <c r="L192" i="2"/>
  <c r="U187" i="2"/>
  <c r="S308" i="2"/>
  <c r="U188" i="2" l="1"/>
  <c r="S309" i="2"/>
  <c r="T73" i="2"/>
  <c r="V73" i="2" s="1"/>
  <c r="O193" i="2"/>
  <c r="J194" i="2"/>
  <c r="L193" i="2"/>
  <c r="O194" i="2" l="1"/>
  <c r="T74" i="2"/>
  <c r="V74" i="2" s="1"/>
  <c r="J195" i="2"/>
  <c r="L194" i="2"/>
  <c r="U189" i="2"/>
  <c r="S310" i="2"/>
  <c r="O195" i="2" l="1"/>
  <c r="L195" i="2"/>
  <c r="J196" i="2"/>
  <c r="T75" i="2"/>
  <c r="V75" i="2" s="1"/>
  <c r="S311" i="2"/>
  <c r="U190" i="2"/>
  <c r="O196" i="2" l="1"/>
  <c r="L196" i="2"/>
  <c r="J197" i="2"/>
  <c r="T76" i="2"/>
  <c r="V76" i="2" s="1"/>
  <c r="S312" i="2"/>
  <c r="U191" i="2"/>
  <c r="S313" i="2" l="1"/>
  <c r="U192" i="2"/>
  <c r="O197" i="2"/>
  <c r="T77" i="2"/>
  <c r="V77" i="2" s="1"/>
  <c r="J198" i="2"/>
  <c r="L197" i="2"/>
  <c r="L198" i="2" l="1"/>
  <c r="J199" i="2"/>
  <c r="T78" i="2"/>
  <c r="V78" i="2" s="1"/>
  <c r="O198" i="2"/>
  <c r="S314" i="2"/>
  <c r="U193" i="2"/>
  <c r="S315" i="2" l="1"/>
  <c r="U194" i="2"/>
  <c r="J200" i="2"/>
  <c r="T79" i="2"/>
  <c r="V79" i="2" s="1"/>
  <c r="O199" i="2"/>
  <c r="L199" i="2"/>
  <c r="J201" i="2" l="1"/>
  <c r="O200" i="2"/>
  <c r="L200" i="2"/>
  <c r="T80" i="2"/>
  <c r="V80" i="2" s="1"/>
  <c r="S316" i="2"/>
  <c r="U195" i="2"/>
  <c r="U196" i="2" l="1"/>
  <c r="S317" i="2"/>
  <c r="J202" i="2"/>
  <c r="T81" i="2"/>
  <c r="V81" i="2" s="1"/>
  <c r="O201" i="2"/>
  <c r="L201" i="2"/>
  <c r="U197" i="2" l="1"/>
  <c r="S318" i="2"/>
  <c r="O202" i="2"/>
  <c r="T82" i="2"/>
  <c r="V82" i="2" s="1"/>
  <c r="J203" i="2"/>
  <c r="L202" i="2"/>
  <c r="S319" i="2" l="1"/>
  <c r="U198" i="2"/>
  <c r="O203" i="2"/>
  <c r="J204" i="2"/>
  <c r="T83" i="2"/>
  <c r="V83" i="2" s="1"/>
  <c r="L203" i="2"/>
  <c r="T84" i="2" l="1"/>
  <c r="V84" i="2" s="1"/>
  <c r="O204" i="2"/>
  <c r="L204" i="2"/>
  <c r="J205" i="2"/>
  <c r="S320" i="2"/>
  <c r="U199" i="2"/>
  <c r="S321" i="2" l="1"/>
  <c r="U200" i="2"/>
  <c r="O205" i="2"/>
  <c r="T85" i="2"/>
  <c r="V85" i="2" s="1"/>
  <c r="J206" i="2"/>
  <c r="L205" i="2"/>
  <c r="O206" i="2" l="1"/>
  <c r="J207" i="2"/>
  <c r="T86" i="2"/>
  <c r="V86" i="2" s="1"/>
  <c r="L206" i="2"/>
  <c r="S322" i="2"/>
  <c r="U201" i="2"/>
  <c r="L207" i="2" l="1"/>
  <c r="J208" i="2"/>
  <c r="T87" i="2"/>
  <c r="V87" i="2" s="1"/>
  <c r="O207" i="2"/>
  <c r="S323" i="2"/>
  <c r="U202" i="2"/>
  <c r="S324" i="2" l="1"/>
  <c r="U203" i="2"/>
  <c r="T88" i="2"/>
  <c r="V88" i="2" s="1"/>
  <c r="J209" i="2"/>
  <c r="O208" i="2"/>
  <c r="L208" i="2"/>
  <c r="J210" i="2" l="1"/>
  <c r="T89" i="2"/>
  <c r="V89" i="2" s="1"/>
  <c r="O209" i="2"/>
  <c r="L209" i="2"/>
  <c r="S325" i="2"/>
  <c r="U204" i="2"/>
  <c r="U205" i="2" l="1"/>
  <c r="S326" i="2"/>
  <c r="O210" i="2"/>
  <c r="T90" i="2"/>
  <c r="V90" i="2" s="1"/>
  <c r="J211" i="2"/>
  <c r="L210" i="2"/>
  <c r="O211" i="2" l="1"/>
  <c r="J212" i="2"/>
  <c r="T91" i="2"/>
  <c r="V91" i="2" s="1"/>
  <c r="L211" i="2"/>
  <c r="U206" i="2"/>
  <c r="S327" i="2"/>
  <c r="S328" i="2" l="1"/>
  <c r="U207" i="2"/>
  <c r="T92" i="2"/>
  <c r="V92" i="2" s="1"/>
  <c r="O212" i="2"/>
  <c r="L212" i="2"/>
  <c r="J213" i="2"/>
  <c r="O213" i="2" l="1"/>
  <c r="T93" i="2"/>
  <c r="V93" i="2" s="1"/>
  <c r="L213" i="2"/>
  <c r="J214" i="2"/>
  <c r="S329" i="2"/>
  <c r="U208" i="2"/>
  <c r="O214" i="2" l="1"/>
  <c r="J215" i="2"/>
  <c r="T94" i="2"/>
  <c r="V94" i="2" s="1"/>
  <c r="L214" i="2"/>
  <c r="S330" i="2"/>
  <c r="U209" i="2"/>
  <c r="S331" i="2" l="1"/>
  <c r="U210" i="2"/>
  <c r="O215" i="2"/>
  <c r="L215" i="2"/>
  <c r="J216" i="2"/>
  <c r="T95" i="2"/>
  <c r="V95" i="2" s="1"/>
  <c r="L216" i="2" l="1"/>
  <c r="T96" i="2"/>
  <c r="V96" i="2" s="1"/>
  <c r="J217" i="2"/>
  <c r="O216" i="2"/>
  <c r="S332" i="2"/>
  <c r="U211" i="2"/>
  <c r="S333" i="2" l="1"/>
  <c r="U212" i="2"/>
  <c r="J218" i="2"/>
  <c r="T97" i="2"/>
  <c r="V97" i="2" s="1"/>
  <c r="O217" i="2"/>
  <c r="L217" i="2"/>
  <c r="J219" i="2" l="1"/>
  <c r="O218" i="2"/>
  <c r="T98" i="2"/>
  <c r="V98" i="2" s="1"/>
  <c r="L218" i="2"/>
  <c r="S334" i="2"/>
  <c r="U213" i="2"/>
  <c r="S335" i="2" l="1"/>
  <c r="U214" i="2"/>
  <c r="O219" i="2"/>
  <c r="J220" i="2"/>
  <c r="T99" i="2"/>
  <c r="V99" i="2" s="1"/>
  <c r="L219" i="2"/>
  <c r="T100" i="2" l="1"/>
  <c r="V100" i="2" s="1"/>
  <c r="J221" i="2"/>
  <c r="O220" i="2"/>
  <c r="L220" i="2"/>
  <c r="S336" i="2"/>
  <c r="U215" i="2"/>
  <c r="S337" i="2" l="1"/>
  <c r="U216" i="2"/>
  <c r="O221" i="2"/>
  <c r="J222" i="2"/>
  <c r="T101" i="2"/>
  <c r="V101" i="2" s="1"/>
  <c r="L221" i="2"/>
  <c r="O222" i="2" l="1"/>
  <c r="J223" i="2"/>
  <c r="T102" i="2"/>
  <c r="V102" i="2" s="1"/>
  <c r="L222" i="2"/>
  <c r="S338" i="2"/>
  <c r="U217" i="2"/>
  <c r="S339" i="2" l="1"/>
  <c r="U218" i="2"/>
  <c r="O223" i="2"/>
  <c r="J224" i="2"/>
  <c r="T103" i="2"/>
  <c r="V103" i="2" s="1"/>
  <c r="L223" i="2"/>
  <c r="T104" i="2" l="1"/>
  <c r="V104" i="2" s="1"/>
  <c r="J225" i="2"/>
  <c r="O224" i="2"/>
  <c r="L224" i="2"/>
  <c r="S340" i="2"/>
  <c r="U219" i="2"/>
  <c r="S341" i="2" l="1"/>
  <c r="U220" i="2"/>
  <c r="J226" i="2"/>
  <c r="O225" i="2"/>
  <c r="T105" i="2"/>
  <c r="V105" i="2" s="1"/>
  <c r="L225" i="2"/>
  <c r="J227" i="2" l="1"/>
  <c r="O226" i="2"/>
  <c r="T106" i="2"/>
  <c r="V106" i="2" s="1"/>
  <c r="L226" i="2"/>
  <c r="S342" i="2"/>
  <c r="U221" i="2"/>
  <c r="U222" i="2" l="1"/>
  <c r="S343" i="2"/>
  <c r="J228" i="2"/>
  <c r="O227" i="2"/>
  <c r="T107" i="2"/>
  <c r="V107" i="2" s="1"/>
  <c r="L227" i="2"/>
  <c r="S344" i="2" l="1"/>
  <c r="U223" i="2"/>
  <c r="O228" i="2"/>
  <c r="J229" i="2"/>
  <c r="T108" i="2"/>
  <c r="V108" i="2" s="1"/>
  <c r="L228" i="2"/>
  <c r="T109" i="2" l="1"/>
  <c r="V109" i="2" s="1"/>
  <c r="O229" i="2"/>
  <c r="J230" i="2"/>
  <c r="L229" i="2"/>
  <c r="U224" i="2"/>
  <c r="S345" i="2"/>
  <c r="U225" i="2" l="1"/>
  <c r="S346" i="2"/>
  <c r="O230" i="2"/>
  <c r="J231" i="2"/>
  <c r="T110" i="2"/>
  <c r="V110" i="2" s="1"/>
  <c r="L230" i="2"/>
  <c r="O231" i="2" l="1"/>
  <c r="J232" i="2"/>
  <c r="T111" i="2"/>
  <c r="V111" i="2" s="1"/>
  <c r="L231" i="2"/>
  <c r="U226" i="2"/>
  <c r="S347" i="2"/>
  <c r="O232" i="2" l="1"/>
  <c r="J233" i="2"/>
  <c r="T112" i="2"/>
  <c r="V112" i="2" s="1"/>
  <c r="L232" i="2"/>
  <c r="U227" i="2"/>
  <c r="S348" i="2"/>
  <c r="J234" i="2" l="1"/>
  <c r="T113" i="2"/>
  <c r="V113" i="2" s="1"/>
  <c r="O233" i="2"/>
  <c r="L233" i="2"/>
  <c r="S349" i="2"/>
  <c r="U228" i="2"/>
  <c r="S350" i="2" l="1"/>
  <c r="U229" i="2"/>
  <c r="J235" i="2"/>
  <c r="O234" i="2"/>
  <c r="T114" i="2"/>
  <c r="V114" i="2" s="1"/>
  <c r="L234" i="2"/>
  <c r="J236" i="2" l="1"/>
  <c r="O235" i="2"/>
  <c r="T115" i="2"/>
  <c r="V115" i="2" s="1"/>
  <c r="L235" i="2"/>
  <c r="S351" i="2"/>
  <c r="U230" i="2"/>
  <c r="U231" i="2" l="1"/>
  <c r="S352" i="2"/>
  <c r="J237" i="2"/>
  <c r="O236" i="2"/>
  <c r="L236" i="2"/>
  <c r="T116" i="2"/>
  <c r="V116" i="2" s="1"/>
  <c r="S353" i="2" l="1"/>
  <c r="U232" i="2"/>
  <c r="O237" i="2"/>
  <c r="J238" i="2"/>
  <c r="T117" i="2"/>
  <c r="V117" i="2" s="1"/>
  <c r="L237" i="2"/>
  <c r="J239" i="2" l="1"/>
  <c r="O238" i="2"/>
  <c r="T118" i="2"/>
  <c r="V118" i="2" s="1"/>
  <c r="L238" i="2"/>
  <c r="U233" i="2"/>
  <c r="S354" i="2"/>
  <c r="U234" i="2" l="1"/>
  <c r="S355" i="2"/>
  <c r="O239" i="2"/>
  <c r="J240" i="2"/>
  <c r="T119" i="2"/>
  <c r="V119" i="2" s="1"/>
  <c r="L239" i="2"/>
  <c r="O240" i="2" l="1"/>
  <c r="J241" i="2"/>
  <c r="T120" i="2"/>
  <c r="V120" i="2" s="1"/>
  <c r="L240" i="2"/>
  <c r="S356" i="2"/>
  <c r="U235" i="2"/>
  <c r="S357" i="2" l="1"/>
  <c r="U236" i="2"/>
  <c r="O241" i="2"/>
  <c r="J242" i="2"/>
  <c r="T121" i="2"/>
  <c r="V121" i="2" s="1"/>
  <c r="L241" i="2"/>
  <c r="J243" i="2" l="1"/>
  <c r="O242" i="2"/>
  <c r="T122" i="2"/>
  <c r="V122" i="2" s="1"/>
  <c r="L242" i="2"/>
  <c r="S358" i="2"/>
  <c r="U237" i="2"/>
  <c r="S359" i="2" l="1"/>
  <c r="U238" i="2"/>
  <c r="J244" i="2"/>
  <c r="T123" i="2"/>
  <c r="V123" i="2" s="1"/>
  <c r="O243" i="2"/>
  <c r="L243" i="2"/>
  <c r="J245" i="2" l="1"/>
  <c r="O244" i="2"/>
  <c r="T124" i="2"/>
  <c r="V124" i="2" s="1"/>
  <c r="L244" i="2"/>
  <c r="S360" i="2"/>
  <c r="U239" i="2"/>
  <c r="S361" i="2" l="1"/>
  <c r="U240" i="2"/>
  <c r="O245" i="2"/>
  <c r="J246" i="2"/>
  <c r="T125" i="2"/>
  <c r="V125" i="2" s="1"/>
  <c r="L245" i="2"/>
  <c r="J247" i="2" l="1"/>
  <c r="O246" i="2"/>
  <c r="T126" i="2"/>
  <c r="V126" i="2" s="1"/>
  <c r="L246" i="2"/>
  <c r="S362" i="2"/>
  <c r="U241" i="2"/>
  <c r="S363" i="2" l="1"/>
  <c r="U242" i="2"/>
  <c r="O247" i="2"/>
  <c r="J248" i="2"/>
  <c r="T127" i="2"/>
  <c r="V127" i="2" s="1"/>
  <c r="L247" i="2"/>
  <c r="O248" i="2" l="1"/>
  <c r="J249" i="2"/>
  <c r="T128" i="2"/>
  <c r="V128" i="2" s="1"/>
  <c r="L248" i="2"/>
  <c r="U243" i="2"/>
  <c r="S364" i="2"/>
  <c r="O249" i="2" l="1"/>
  <c r="J250" i="2"/>
  <c r="T129" i="2"/>
  <c r="V129" i="2" s="1"/>
  <c r="L249" i="2"/>
  <c r="S365" i="2"/>
  <c r="U244" i="2"/>
  <c r="S366" i="2" l="1"/>
  <c r="U245" i="2"/>
  <c r="O250" i="2"/>
  <c r="J251" i="2"/>
  <c r="T130" i="2"/>
  <c r="V130" i="2" s="1"/>
  <c r="L250" i="2"/>
  <c r="J252" i="2" l="1"/>
  <c r="O251" i="2"/>
  <c r="T131" i="2"/>
  <c r="V131" i="2" s="1"/>
  <c r="L251" i="2"/>
  <c r="S367" i="2"/>
  <c r="U246" i="2"/>
  <c r="S368" i="2" l="1"/>
  <c r="U247" i="2"/>
  <c r="J253" i="2"/>
  <c r="T132" i="2"/>
  <c r="V132" i="2" s="1"/>
  <c r="O252" i="2"/>
  <c r="L252" i="2"/>
  <c r="J254" i="2" l="1"/>
  <c r="O253" i="2"/>
  <c r="L253" i="2"/>
  <c r="T133" i="2"/>
  <c r="V133" i="2" s="1"/>
  <c r="S369" i="2"/>
  <c r="U248" i="2"/>
  <c r="S370" i="2" l="1"/>
  <c r="U249" i="2"/>
  <c r="O254" i="2"/>
  <c r="J255" i="2"/>
  <c r="T134" i="2"/>
  <c r="V134" i="2" s="1"/>
  <c r="L254" i="2"/>
  <c r="T135" i="2" l="1"/>
  <c r="V135" i="2" s="1"/>
  <c r="O255" i="2"/>
  <c r="J256" i="2"/>
  <c r="L255" i="2"/>
  <c r="U250" i="2"/>
  <c r="S371" i="2"/>
  <c r="U251" i="2" l="1"/>
  <c r="S372" i="2"/>
  <c r="O256" i="2"/>
  <c r="L256" i="2"/>
  <c r="J257" i="2"/>
  <c r="T136" i="2"/>
  <c r="V136" i="2" s="1"/>
  <c r="O257" i="2" l="1"/>
  <c r="J258" i="2"/>
  <c r="L257" i="2"/>
  <c r="T137" i="2"/>
  <c r="V137" i="2" s="1"/>
  <c r="U252" i="2"/>
  <c r="S373" i="2"/>
  <c r="O258" i="2" l="1"/>
  <c r="J259" i="2"/>
  <c r="T138" i="2"/>
  <c r="V138" i="2" s="1"/>
  <c r="L258" i="2"/>
  <c r="S374" i="2"/>
  <c r="U253" i="2"/>
  <c r="J260" i="2" l="1"/>
  <c r="T139" i="2"/>
  <c r="V139" i="2" s="1"/>
  <c r="O259" i="2"/>
  <c r="L259" i="2"/>
  <c r="S375" i="2"/>
  <c r="U254" i="2"/>
  <c r="S376" i="2" l="1"/>
  <c r="U255" i="2"/>
  <c r="J261" i="2"/>
  <c r="T140" i="2"/>
  <c r="V140" i="2" s="1"/>
  <c r="O260" i="2"/>
  <c r="L260" i="2"/>
  <c r="L261" i="2" l="1"/>
  <c r="J262" i="2"/>
  <c r="T141" i="2"/>
  <c r="V141" i="2" s="1"/>
  <c r="O261" i="2"/>
  <c r="S377" i="2"/>
  <c r="U256" i="2"/>
  <c r="S378" i="2" l="1"/>
  <c r="U257" i="2"/>
  <c r="J263" i="2"/>
  <c r="O262" i="2"/>
  <c r="L262" i="2"/>
  <c r="T142" i="2"/>
  <c r="V142" i="2" s="1"/>
  <c r="O263" i="2" l="1"/>
  <c r="J264" i="2"/>
  <c r="L263" i="2"/>
  <c r="T143" i="2"/>
  <c r="V143" i="2" s="1"/>
  <c r="S379" i="2"/>
  <c r="U258" i="2"/>
  <c r="U259" i="2" l="1"/>
  <c r="S380" i="2"/>
  <c r="J265" i="2"/>
  <c r="O264" i="2"/>
  <c r="T144" i="2"/>
  <c r="V144" i="2" s="1"/>
  <c r="L264" i="2"/>
  <c r="U260" i="2" l="1"/>
  <c r="S381" i="2"/>
  <c r="O265" i="2"/>
  <c r="L265" i="2"/>
  <c r="J266" i="2"/>
  <c r="T145" i="2"/>
  <c r="V145" i="2" s="1"/>
  <c r="O266" i="2" l="1"/>
  <c r="L266" i="2"/>
  <c r="J267" i="2"/>
  <c r="T146" i="2"/>
  <c r="V146" i="2" s="1"/>
  <c r="U261" i="2"/>
  <c r="S382" i="2"/>
  <c r="O267" i="2" l="1"/>
  <c r="J268" i="2"/>
  <c r="T147" i="2"/>
  <c r="V147" i="2" s="1"/>
  <c r="L267" i="2"/>
  <c r="S383" i="2"/>
  <c r="U262" i="2"/>
  <c r="J269" i="2" l="1"/>
  <c r="O268" i="2"/>
  <c r="T148" i="2"/>
  <c r="V148" i="2" s="1"/>
  <c r="L268" i="2"/>
  <c r="S384" i="2"/>
  <c r="U263" i="2"/>
  <c r="S385" i="2" l="1"/>
  <c r="U264" i="2"/>
  <c r="J270" i="2"/>
  <c r="T149" i="2"/>
  <c r="V149" i="2" s="1"/>
  <c r="O269" i="2"/>
  <c r="L269" i="2"/>
  <c r="J271" i="2" l="1"/>
  <c r="O270" i="2"/>
  <c r="T150" i="2"/>
  <c r="V150" i="2" s="1"/>
  <c r="L270" i="2"/>
  <c r="S386" i="2"/>
  <c r="U265" i="2"/>
  <c r="S387" i="2" l="1"/>
  <c r="U266" i="2"/>
  <c r="O271" i="2"/>
  <c r="J272" i="2"/>
  <c r="L271" i="2"/>
  <c r="T151" i="2"/>
  <c r="V151" i="2" s="1"/>
  <c r="O272" i="2" l="1"/>
  <c r="J273" i="2"/>
  <c r="T152" i="2"/>
  <c r="V152" i="2" s="1"/>
  <c r="L272" i="2"/>
  <c r="U267" i="2"/>
  <c r="S388" i="2"/>
  <c r="S389" i="2" l="1"/>
  <c r="U268" i="2"/>
  <c r="O273" i="2"/>
  <c r="J274" i="2"/>
  <c r="T153" i="2"/>
  <c r="V153" i="2" s="1"/>
  <c r="L273" i="2"/>
  <c r="O274" i="2" l="1"/>
  <c r="L274" i="2"/>
  <c r="J275" i="2"/>
  <c r="T154" i="2"/>
  <c r="V154" i="2" s="1"/>
  <c r="U269" i="2"/>
  <c r="S390" i="2"/>
  <c r="S391" i="2" l="1"/>
  <c r="U270" i="2"/>
  <c r="O275" i="2"/>
  <c r="L275" i="2"/>
  <c r="J276" i="2"/>
  <c r="T155" i="2"/>
  <c r="V155" i="2" s="1"/>
  <c r="O276" i="2" l="1"/>
  <c r="J277" i="2"/>
  <c r="T156" i="2"/>
  <c r="V156" i="2" s="1"/>
  <c r="L276" i="2"/>
  <c r="S392" i="2"/>
  <c r="U271" i="2"/>
  <c r="J278" i="2" l="1"/>
  <c r="T157" i="2"/>
  <c r="V157" i="2" s="1"/>
  <c r="O277" i="2"/>
  <c r="L277" i="2"/>
  <c r="U272" i="2"/>
  <c r="S393" i="2"/>
  <c r="S394" i="2" l="1"/>
  <c r="U273" i="2"/>
  <c r="J279" i="2"/>
  <c r="T158" i="2"/>
  <c r="V158" i="2" s="1"/>
  <c r="O278" i="2"/>
  <c r="L278" i="2"/>
  <c r="J280" i="2" l="1"/>
  <c r="O279" i="2"/>
  <c r="L279" i="2"/>
  <c r="T159" i="2"/>
  <c r="V159" i="2" s="1"/>
  <c r="S395" i="2"/>
  <c r="U274" i="2"/>
  <c r="S396" i="2" l="1"/>
  <c r="U275" i="2"/>
  <c r="O280" i="2"/>
  <c r="J281" i="2"/>
  <c r="L280" i="2"/>
  <c r="T160" i="2"/>
  <c r="V160" i="2" s="1"/>
  <c r="O281" i="2" l="1"/>
  <c r="J282" i="2"/>
  <c r="T161" i="2"/>
  <c r="V161" i="2" s="1"/>
  <c r="L281" i="2"/>
  <c r="S397" i="2"/>
  <c r="U276" i="2"/>
  <c r="U277" i="2" l="1"/>
  <c r="S398" i="2"/>
  <c r="O282" i="2"/>
  <c r="L282" i="2"/>
  <c r="J283" i="2"/>
  <c r="T162" i="2"/>
  <c r="V162" i="2" s="1"/>
  <c r="O283" i="2" l="1"/>
  <c r="L283" i="2"/>
  <c r="J284" i="2"/>
  <c r="T163" i="2"/>
  <c r="V163" i="2" s="1"/>
  <c r="S399" i="2"/>
  <c r="U278" i="2"/>
  <c r="S400" i="2" l="1"/>
  <c r="U279" i="2"/>
  <c r="O284" i="2"/>
  <c r="J285" i="2"/>
  <c r="T164" i="2"/>
  <c r="V164" i="2" s="1"/>
  <c r="L284" i="2"/>
  <c r="O285" i="2" l="1"/>
  <c r="J286" i="2"/>
  <c r="T165" i="2"/>
  <c r="V165" i="2" s="1"/>
  <c r="L285" i="2"/>
  <c r="S401" i="2"/>
  <c r="U280" i="2"/>
  <c r="S402" i="2" l="1"/>
  <c r="U281" i="2"/>
  <c r="J287" i="2"/>
  <c r="T166" i="2"/>
  <c r="V166" i="2" s="1"/>
  <c r="O286" i="2"/>
  <c r="L286" i="2"/>
  <c r="J288" i="2" l="1"/>
  <c r="T167" i="2"/>
  <c r="V167" i="2" s="1"/>
  <c r="O287" i="2"/>
  <c r="L287" i="2"/>
  <c r="U282" i="2"/>
  <c r="S403" i="2"/>
  <c r="S404" i="2" l="1"/>
  <c r="U283" i="2"/>
  <c r="J289" i="2"/>
  <c r="O288" i="2"/>
  <c r="L288" i="2"/>
  <c r="T168" i="2"/>
  <c r="V168" i="2" s="1"/>
  <c r="O289" i="2" l="1"/>
  <c r="J290" i="2"/>
  <c r="L289" i="2"/>
  <c r="T169" i="2"/>
  <c r="V169" i="2" s="1"/>
  <c r="S405" i="2"/>
  <c r="U284" i="2"/>
  <c r="S406" i="2" l="1"/>
  <c r="U285" i="2"/>
  <c r="O290" i="2"/>
  <c r="J291" i="2"/>
  <c r="T170" i="2"/>
  <c r="V170" i="2" s="1"/>
  <c r="L290" i="2"/>
  <c r="O291" i="2" l="1"/>
  <c r="L291" i="2"/>
  <c r="J292" i="2"/>
  <c r="T171" i="2"/>
  <c r="V171" i="2" s="1"/>
  <c r="S407" i="2"/>
  <c r="U286" i="2"/>
  <c r="U287" i="2" l="1"/>
  <c r="S408" i="2"/>
  <c r="O292" i="2"/>
  <c r="L292" i="2"/>
  <c r="J293" i="2"/>
  <c r="T172" i="2"/>
  <c r="V172" i="2" s="1"/>
  <c r="O293" i="2" l="1"/>
  <c r="J294" i="2"/>
  <c r="T173" i="2"/>
  <c r="V173" i="2" s="1"/>
  <c r="L293" i="2"/>
  <c r="S409" i="2"/>
  <c r="U288" i="2"/>
  <c r="U289" i="2" l="1"/>
  <c r="S410" i="2"/>
  <c r="J295" i="2"/>
  <c r="T174" i="2"/>
  <c r="V174" i="2" s="1"/>
  <c r="O294" i="2"/>
  <c r="L294" i="2"/>
  <c r="S411" i="2" l="1"/>
  <c r="U290" i="2"/>
  <c r="J296" i="2"/>
  <c r="T175" i="2"/>
  <c r="V175" i="2" s="1"/>
  <c r="O295" i="2"/>
  <c r="L295" i="2"/>
  <c r="J297" i="2" l="1"/>
  <c r="O296" i="2"/>
  <c r="L296" i="2"/>
  <c r="T176" i="2"/>
  <c r="V176" i="2" s="1"/>
  <c r="S412" i="2"/>
  <c r="U291" i="2"/>
  <c r="S413" i="2" l="1"/>
  <c r="U292" i="2"/>
  <c r="J298" i="2"/>
  <c r="O297" i="2"/>
  <c r="L297" i="2"/>
  <c r="T177" i="2"/>
  <c r="V177" i="2" s="1"/>
  <c r="O298" i="2" l="1"/>
  <c r="J299" i="2"/>
  <c r="T178" i="2"/>
  <c r="V178" i="2" s="1"/>
  <c r="L298" i="2"/>
  <c r="S414" i="2"/>
  <c r="U293" i="2"/>
  <c r="U294" i="2" l="1"/>
  <c r="S415" i="2"/>
  <c r="O299" i="2"/>
  <c r="J300" i="2"/>
  <c r="T179" i="2"/>
  <c r="V179" i="2" s="1"/>
  <c r="L299" i="2"/>
  <c r="O300" i="2" l="1"/>
  <c r="L300" i="2"/>
  <c r="J301" i="2"/>
  <c r="T180" i="2"/>
  <c r="V180" i="2" s="1"/>
  <c r="S416" i="2"/>
  <c r="U295" i="2"/>
  <c r="U296" i="2" l="1"/>
  <c r="S417" i="2"/>
  <c r="O301" i="2"/>
  <c r="L301" i="2"/>
  <c r="J302" i="2"/>
  <c r="T181" i="2"/>
  <c r="V181" i="2" s="1"/>
  <c r="O302" i="2" l="1"/>
  <c r="J303" i="2"/>
  <c r="T182" i="2"/>
  <c r="V182" i="2" s="1"/>
  <c r="L302" i="2"/>
  <c r="S418" i="2"/>
  <c r="U297" i="2"/>
  <c r="J304" i="2" l="1"/>
  <c r="T183" i="2"/>
  <c r="V183" i="2" s="1"/>
  <c r="O303" i="2"/>
  <c r="L303" i="2"/>
  <c r="S419" i="2"/>
  <c r="U298" i="2"/>
  <c r="S420" i="2" l="1"/>
  <c r="U299" i="2"/>
  <c r="J305" i="2"/>
  <c r="T184" i="2"/>
  <c r="V184" i="2" s="1"/>
  <c r="O304" i="2"/>
  <c r="L304" i="2"/>
  <c r="J306" i="2" l="1"/>
  <c r="O305" i="2"/>
  <c r="L305" i="2"/>
  <c r="T185" i="2"/>
  <c r="V185" i="2" s="1"/>
  <c r="S421" i="2"/>
  <c r="U300" i="2"/>
  <c r="S422" i="2" l="1"/>
  <c r="U301" i="2"/>
  <c r="O306" i="2"/>
  <c r="J307" i="2"/>
  <c r="T186" i="2"/>
  <c r="V186" i="2" s="1"/>
  <c r="L306" i="2"/>
  <c r="O307" i="2" l="1"/>
  <c r="J308" i="2"/>
  <c r="T187" i="2"/>
  <c r="V187" i="2" s="1"/>
  <c r="L307" i="2"/>
  <c r="S423" i="2"/>
  <c r="U302" i="2"/>
  <c r="U303" i="2" l="1"/>
  <c r="S424" i="2"/>
  <c r="O308" i="2"/>
  <c r="L308" i="2"/>
  <c r="J309" i="2"/>
  <c r="T188" i="2"/>
  <c r="V188" i="2" s="1"/>
  <c r="O309" i="2" l="1"/>
  <c r="L309" i="2"/>
  <c r="J310" i="2"/>
  <c r="T189" i="2"/>
  <c r="V189" i="2" s="1"/>
  <c r="U304" i="2"/>
  <c r="S425" i="2"/>
  <c r="S426" i="2" l="1"/>
  <c r="U305" i="2"/>
  <c r="O310" i="2"/>
  <c r="L310" i="2"/>
  <c r="J311" i="2"/>
  <c r="T190" i="2"/>
  <c r="V190" i="2" s="1"/>
  <c r="O311" i="2" l="1"/>
  <c r="J312" i="2"/>
  <c r="T191" i="2"/>
  <c r="V191" i="2" s="1"/>
  <c r="L311" i="2"/>
  <c r="S427" i="2"/>
  <c r="U306" i="2"/>
  <c r="S428" i="2" l="1"/>
  <c r="U307" i="2"/>
  <c r="J313" i="2"/>
  <c r="T192" i="2"/>
  <c r="V192" i="2" s="1"/>
  <c r="O312" i="2"/>
  <c r="L312" i="2"/>
  <c r="J314" i="2" l="1"/>
  <c r="T193" i="2"/>
  <c r="V193" i="2" s="1"/>
  <c r="O313" i="2"/>
  <c r="L313" i="2"/>
  <c r="S429" i="2"/>
  <c r="U308" i="2"/>
  <c r="S430" i="2" l="1"/>
  <c r="U309" i="2"/>
  <c r="J315" i="2"/>
  <c r="O314" i="2"/>
  <c r="L314" i="2"/>
  <c r="T194" i="2"/>
  <c r="V194" i="2" s="1"/>
  <c r="O315" i="2" l="1"/>
  <c r="J316" i="2"/>
  <c r="L315" i="2"/>
  <c r="T195" i="2"/>
  <c r="V195" i="2" s="1"/>
  <c r="S431" i="2"/>
  <c r="U310" i="2"/>
  <c r="S432" i="2" l="1"/>
  <c r="U311" i="2"/>
  <c r="O316" i="2"/>
  <c r="J317" i="2"/>
  <c r="T196" i="2"/>
  <c r="V196" i="2" s="1"/>
  <c r="L316" i="2"/>
  <c r="O317" i="2" l="1"/>
  <c r="L317" i="2"/>
  <c r="J318" i="2"/>
  <c r="T197" i="2"/>
  <c r="V197" i="2" s="1"/>
  <c r="S433" i="2"/>
  <c r="U312" i="2"/>
  <c r="S434" i="2" l="1"/>
  <c r="U313" i="2"/>
  <c r="O318" i="2"/>
  <c r="L318" i="2"/>
  <c r="J319" i="2"/>
  <c r="T198" i="2"/>
  <c r="V198" i="2" s="1"/>
  <c r="O319" i="2" l="1"/>
  <c r="J320" i="2"/>
  <c r="T199" i="2"/>
  <c r="V199" i="2" s="1"/>
  <c r="L319" i="2"/>
  <c r="S435" i="2"/>
  <c r="U314" i="2"/>
  <c r="J321" i="2" l="1"/>
  <c r="T200" i="2"/>
  <c r="V200" i="2" s="1"/>
  <c r="O320" i="2"/>
  <c r="L320" i="2"/>
  <c r="S436" i="2"/>
  <c r="U315" i="2"/>
  <c r="S437" i="2" l="1"/>
  <c r="U316" i="2"/>
  <c r="J322" i="2"/>
  <c r="T201" i="2"/>
  <c r="V201" i="2" s="1"/>
  <c r="O321" i="2"/>
  <c r="L321" i="2"/>
  <c r="J323" i="2" l="1"/>
  <c r="T202" i="2"/>
  <c r="V202" i="2" s="1"/>
  <c r="O322" i="2"/>
  <c r="L322" i="2"/>
  <c r="S438" i="2"/>
  <c r="U317" i="2"/>
  <c r="S439" i="2" l="1"/>
  <c r="U318" i="2"/>
  <c r="J324" i="2"/>
  <c r="O323" i="2"/>
  <c r="L323" i="2"/>
  <c r="T203" i="2"/>
  <c r="V203" i="2" s="1"/>
  <c r="O324" i="2" l="1"/>
  <c r="J325" i="2"/>
  <c r="T204" i="2"/>
  <c r="V204" i="2" s="1"/>
  <c r="L324" i="2"/>
  <c r="S440" i="2"/>
  <c r="U319" i="2"/>
  <c r="O325" i="2" l="1"/>
  <c r="T205" i="2"/>
  <c r="V205" i="2" s="1"/>
  <c r="J326" i="2"/>
  <c r="L325" i="2"/>
  <c r="S441" i="2"/>
  <c r="U320" i="2"/>
  <c r="O326" i="2" l="1"/>
  <c r="L326" i="2"/>
  <c r="J327" i="2"/>
  <c r="T206" i="2"/>
  <c r="V206" i="2" s="1"/>
  <c r="S442" i="2"/>
  <c r="U321" i="2"/>
  <c r="U322" i="2" l="1"/>
  <c r="S443" i="2"/>
  <c r="O327" i="2"/>
  <c r="L327" i="2"/>
  <c r="J328" i="2"/>
  <c r="T207" i="2"/>
  <c r="V207" i="2" s="1"/>
  <c r="O328" i="2" l="1"/>
  <c r="J329" i="2"/>
  <c r="T208" i="2"/>
  <c r="V208" i="2" s="1"/>
  <c r="L328" i="2"/>
  <c r="S444" i="2"/>
  <c r="U323" i="2"/>
  <c r="S445" i="2" l="1"/>
  <c r="U324" i="2"/>
  <c r="J330" i="2"/>
  <c r="T209" i="2"/>
  <c r="V209" i="2" s="1"/>
  <c r="O329" i="2"/>
  <c r="L329" i="2"/>
  <c r="J331" i="2" l="1"/>
  <c r="T210" i="2"/>
  <c r="V210" i="2" s="1"/>
  <c r="O330" i="2"/>
  <c r="L330" i="2"/>
  <c r="S446" i="2"/>
  <c r="U325" i="2"/>
  <c r="S447" i="2" l="1"/>
  <c r="U326" i="2"/>
  <c r="J332" i="2"/>
  <c r="O331" i="2"/>
  <c r="L331" i="2"/>
  <c r="T211" i="2"/>
  <c r="V211" i="2" s="1"/>
  <c r="J333" i="2" l="1"/>
  <c r="O332" i="2"/>
  <c r="T212" i="2"/>
  <c r="V212" i="2" s="1"/>
  <c r="L332" i="2"/>
  <c r="S448" i="2"/>
  <c r="U327" i="2"/>
  <c r="S449" i="2" l="1"/>
  <c r="U328" i="2"/>
  <c r="O333" i="2"/>
  <c r="J334" i="2"/>
  <c r="T213" i="2"/>
  <c r="V213" i="2" s="1"/>
  <c r="L333" i="2"/>
  <c r="O334" i="2" l="1"/>
  <c r="T214" i="2"/>
  <c r="V214" i="2" s="1"/>
  <c r="J335" i="2"/>
  <c r="L334" i="2"/>
  <c r="U329" i="2"/>
  <c r="S450" i="2"/>
  <c r="O335" i="2" l="1"/>
  <c r="L335" i="2"/>
  <c r="J336" i="2"/>
  <c r="T215" i="2"/>
  <c r="V215" i="2" s="1"/>
  <c r="U330" i="2"/>
  <c r="S451" i="2"/>
  <c r="O336" i="2" l="1"/>
  <c r="L336" i="2"/>
  <c r="J337" i="2"/>
  <c r="T216" i="2"/>
  <c r="V216" i="2" s="1"/>
  <c r="S452" i="2"/>
  <c r="U331" i="2"/>
  <c r="S453" i="2" l="1"/>
  <c r="U332" i="2"/>
  <c r="O337" i="2"/>
  <c r="J338" i="2"/>
  <c r="T217" i="2"/>
  <c r="V217" i="2" s="1"/>
  <c r="L337" i="2"/>
  <c r="T218" i="2" l="1"/>
  <c r="V218" i="2" s="1"/>
  <c r="J339" i="2"/>
  <c r="O338" i="2"/>
  <c r="L338" i="2"/>
  <c r="S454" i="2"/>
  <c r="U333" i="2"/>
  <c r="S455" i="2" l="1"/>
  <c r="U334" i="2"/>
  <c r="J340" i="2"/>
  <c r="O339" i="2"/>
  <c r="T219" i="2"/>
  <c r="V219" i="2" s="1"/>
  <c r="L339" i="2"/>
  <c r="J341" i="2" l="1"/>
  <c r="O340" i="2"/>
  <c r="L340" i="2"/>
  <c r="T220" i="2"/>
  <c r="V220" i="2" s="1"/>
  <c r="S456" i="2"/>
  <c r="U335" i="2"/>
  <c r="S457" i="2" l="1"/>
  <c r="U336" i="2"/>
  <c r="O341" i="2"/>
  <c r="L341" i="2"/>
  <c r="J342" i="2"/>
  <c r="T221" i="2"/>
  <c r="V221" i="2" s="1"/>
  <c r="O342" i="2" l="1"/>
  <c r="T222" i="2"/>
  <c r="V222" i="2" s="1"/>
  <c r="J343" i="2"/>
  <c r="L342" i="2"/>
  <c r="S458" i="2"/>
  <c r="U337" i="2"/>
  <c r="O343" i="2" l="1"/>
  <c r="L343" i="2"/>
  <c r="T223" i="2"/>
  <c r="V223" i="2" s="1"/>
  <c r="J344" i="2"/>
  <c r="U338" i="2"/>
  <c r="S459" i="2"/>
  <c r="O344" i="2" l="1"/>
  <c r="L344" i="2"/>
  <c r="J345" i="2"/>
  <c r="T224" i="2"/>
  <c r="V224" i="2" s="1"/>
  <c r="U339" i="2"/>
  <c r="S460" i="2"/>
  <c r="O345" i="2" l="1"/>
  <c r="L345" i="2"/>
  <c r="J346" i="2"/>
  <c r="T225" i="2"/>
  <c r="V225" i="2" s="1"/>
  <c r="S461" i="2"/>
  <c r="U340" i="2"/>
  <c r="O346" i="2" l="1"/>
  <c r="T226" i="2"/>
  <c r="V226" i="2" s="1"/>
  <c r="J347" i="2"/>
  <c r="L346" i="2"/>
  <c r="S462" i="2"/>
  <c r="U341" i="2"/>
  <c r="T227" i="2" l="1"/>
  <c r="V227" i="2" s="1"/>
  <c r="J348" i="2"/>
  <c r="O347" i="2"/>
  <c r="L347" i="2"/>
  <c r="S463" i="2"/>
  <c r="U342" i="2"/>
  <c r="S464" i="2" l="1"/>
  <c r="U343" i="2"/>
  <c r="T228" i="2"/>
  <c r="V228" i="2" s="1"/>
  <c r="J349" i="2"/>
  <c r="O348" i="2"/>
  <c r="L348" i="2"/>
  <c r="J350" i="2" l="1"/>
  <c r="O349" i="2"/>
  <c r="L349" i="2"/>
  <c r="T229" i="2"/>
  <c r="V229" i="2" s="1"/>
  <c r="S465" i="2"/>
  <c r="U344" i="2"/>
  <c r="S466" i="2" l="1"/>
  <c r="U345" i="2"/>
  <c r="O350" i="2"/>
  <c r="J351" i="2"/>
  <c r="T230" i="2"/>
  <c r="V230" i="2" s="1"/>
  <c r="L350" i="2"/>
  <c r="O351" i="2" l="1"/>
  <c r="T231" i="2"/>
  <c r="V231" i="2" s="1"/>
  <c r="J352" i="2"/>
  <c r="L351" i="2"/>
  <c r="S467" i="2"/>
  <c r="U346" i="2"/>
  <c r="O352" i="2" l="1"/>
  <c r="L352" i="2"/>
  <c r="T232" i="2"/>
  <c r="V232" i="2" s="1"/>
  <c r="J353" i="2"/>
  <c r="U347" i="2"/>
  <c r="S468" i="2"/>
  <c r="U348" i="2" l="1"/>
  <c r="S469" i="2"/>
  <c r="O353" i="2"/>
  <c r="L353" i="2"/>
  <c r="J354" i="2"/>
  <c r="T233" i="2"/>
  <c r="V233" i="2" s="1"/>
  <c r="J355" i="2" l="1"/>
  <c r="O354" i="2"/>
  <c r="T234" i="2"/>
  <c r="V234" i="2" s="1"/>
  <c r="L354" i="2"/>
  <c r="S470" i="2"/>
  <c r="U349" i="2"/>
  <c r="S471" i="2" l="1"/>
  <c r="U350" i="2"/>
  <c r="T235" i="2"/>
  <c r="V235" i="2" s="1"/>
  <c r="O355" i="2"/>
  <c r="L355" i="2"/>
  <c r="J356" i="2"/>
  <c r="T236" i="2" l="1"/>
  <c r="V236" i="2" s="1"/>
  <c r="O356" i="2"/>
  <c r="L356" i="2"/>
  <c r="J357" i="2"/>
  <c r="S472" i="2"/>
  <c r="U351" i="2"/>
  <c r="S473" i="2" l="1"/>
  <c r="U352" i="2"/>
  <c r="T237" i="2"/>
  <c r="V237" i="2" s="1"/>
  <c r="O357" i="2"/>
  <c r="J358" i="2"/>
  <c r="L357" i="2"/>
  <c r="O358" i="2" l="1"/>
  <c r="T238" i="2"/>
  <c r="V238" i="2" s="1"/>
  <c r="J359" i="2"/>
  <c r="L358" i="2"/>
  <c r="S474" i="2"/>
  <c r="U353" i="2"/>
  <c r="S475" i="2" l="1"/>
  <c r="U354" i="2"/>
  <c r="J360" i="2"/>
  <c r="O359" i="2"/>
  <c r="T239" i="2"/>
  <c r="V239" i="2" s="1"/>
  <c r="L359" i="2"/>
  <c r="O360" i="2" l="1"/>
  <c r="J361" i="2"/>
  <c r="T240" i="2"/>
  <c r="V240" i="2" s="1"/>
  <c r="L360" i="2"/>
  <c r="S476" i="2"/>
  <c r="U355" i="2"/>
  <c r="S477" i="2" l="1"/>
  <c r="U356" i="2"/>
  <c r="J362" i="2"/>
  <c r="T241" i="2"/>
  <c r="V241" i="2" s="1"/>
  <c r="O361" i="2"/>
  <c r="L361" i="2"/>
  <c r="J363" i="2" l="1"/>
  <c r="O362" i="2"/>
  <c r="T242" i="2"/>
  <c r="V242" i="2" s="1"/>
  <c r="L362" i="2"/>
  <c r="S478" i="2"/>
  <c r="U357" i="2"/>
  <c r="S479" i="2" l="1"/>
  <c r="U358" i="2"/>
  <c r="J364" i="2"/>
  <c r="T243" i="2"/>
  <c r="V243" i="2" s="1"/>
  <c r="O363" i="2"/>
  <c r="L363" i="2"/>
  <c r="T244" i="2" l="1"/>
  <c r="V244" i="2" s="1"/>
  <c r="J365" i="2"/>
  <c r="O364" i="2"/>
  <c r="L364" i="2"/>
  <c r="S480" i="2"/>
  <c r="U359" i="2"/>
  <c r="S481" i="2" l="1"/>
  <c r="U360" i="2"/>
  <c r="T245" i="2"/>
  <c r="V245" i="2" s="1"/>
  <c r="J366" i="2"/>
  <c r="O365" i="2"/>
  <c r="L365" i="2"/>
  <c r="J367" i="2" l="1"/>
  <c r="T246" i="2"/>
  <c r="V246" i="2" s="1"/>
  <c r="O366" i="2"/>
  <c r="L366" i="2"/>
  <c r="S482" i="2"/>
  <c r="U361" i="2"/>
  <c r="S483" i="2" l="1"/>
  <c r="U362" i="2"/>
  <c r="J368" i="2"/>
  <c r="L367" i="2"/>
  <c r="T247" i="2"/>
  <c r="V247" i="2" s="1"/>
  <c r="O367" i="2"/>
  <c r="J369" i="2" l="1"/>
  <c r="O368" i="2"/>
  <c r="L368" i="2"/>
  <c r="T248" i="2"/>
  <c r="V248" i="2" s="1"/>
  <c r="S484" i="2"/>
  <c r="U363" i="2"/>
  <c r="S485" i="2" l="1"/>
  <c r="U364" i="2"/>
  <c r="O369" i="2"/>
  <c r="J370" i="2"/>
  <c r="T249" i="2"/>
  <c r="V249" i="2" s="1"/>
  <c r="L369" i="2"/>
  <c r="J371" i="2" l="1"/>
  <c r="T250" i="2"/>
  <c r="V250" i="2" s="1"/>
  <c r="O370" i="2"/>
  <c r="L370" i="2"/>
  <c r="S486" i="2"/>
  <c r="U365" i="2"/>
  <c r="S487" i="2" l="1"/>
  <c r="U366" i="2"/>
  <c r="O371" i="2"/>
  <c r="J372" i="2"/>
  <c r="T251" i="2"/>
  <c r="V251" i="2" s="1"/>
  <c r="L371" i="2"/>
  <c r="J373" i="2" l="1"/>
  <c r="O372" i="2"/>
  <c r="T252" i="2"/>
  <c r="V252" i="2" s="1"/>
  <c r="L372" i="2"/>
  <c r="U367" i="2"/>
  <c r="S488" i="2"/>
  <c r="S489" i="2" l="1"/>
  <c r="U368" i="2"/>
  <c r="O373" i="2"/>
  <c r="J374" i="2"/>
  <c r="T253" i="2"/>
  <c r="V253" i="2" s="1"/>
  <c r="L373" i="2"/>
  <c r="T254" i="2" l="1"/>
  <c r="V254" i="2" s="1"/>
  <c r="J375" i="2"/>
  <c r="O374" i="2"/>
  <c r="L374" i="2"/>
  <c r="S490" i="2"/>
  <c r="U369" i="2"/>
  <c r="S491" i="2" l="1"/>
  <c r="U370" i="2"/>
  <c r="J376" i="2"/>
  <c r="O375" i="2"/>
  <c r="T255" i="2"/>
  <c r="V255" i="2" s="1"/>
  <c r="L375" i="2"/>
  <c r="J377" i="2" l="1"/>
  <c r="O376" i="2"/>
  <c r="L376" i="2"/>
  <c r="T256" i="2"/>
  <c r="V256" i="2" s="1"/>
  <c r="S492" i="2"/>
  <c r="U371" i="2"/>
  <c r="S493" i="2" l="1"/>
  <c r="U372" i="2"/>
  <c r="O377" i="2"/>
  <c r="J378" i="2"/>
  <c r="T257" i="2"/>
  <c r="V257" i="2" s="1"/>
  <c r="L377" i="2"/>
  <c r="T258" i="2" l="1"/>
  <c r="V258" i="2" s="1"/>
  <c r="J379" i="2"/>
  <c r="O378" i="2"/>
  <c r="L378" i="2"/>
  <c r="U373" i="2"/>
  <c r="S494" i="2"/>
  <c r="U374" i="2" l="1"/>
  <c r="S495" i="2"/>
  <c r="O379" i="2"/>
  <c r="J380" i="2"/>
  <c r="T259" i="2"/>
  <c r="V259" i="2" s="1"/>
  <c r="L379" i="2"/>
  <c r="T260" i="2" l="1"/>
  <c r="V260" i="2" s="1"/>
  <c r="J381" i="2"/>
  <c r="O380" i="2"/>
  <c r="L380" i="2"/>
  <c r="S496" i="2"/>
  <c r="U375" i="2"/>
  <c r="U376" i="2" l="1"/>
  <c r="S497" i="2"/>
  <c r="J382" i="2"/>
  <c r="O381" i="2"/>
  <c r="L381" i="2"/>
  <c r="T261" i="2"/>
  <c r="V261" i="2" s="1"/>
  <c r="S498" i="2" l="1"/>
  <c r="U377" i="2"/>
  <c r="O382" i="2"/>
  <c r="T262" i="2"/>
  <c r="V262" i="2" s="1"/>
  <c r="J383" i="2"/>
  <c r="L382" i="2"/>
  <c r="J384" i="2" l="1"/>
  <c r="O383" i="2"/>
  <c r="T263" i="2"/>
  <c r="V263" i="2" s="1"/>
  <c r="L383" i="2"/>
  <c r="S499" i="2"/>
  <c r="U378" i="2"/>
  <c r="S500" i="2" l="1"/>
  <c r="U379" i="2"/>
  <c r="J385" i="2"/>
  <c r="O384" i="2"/>
  <c r="T264" i="2"/>
  <c r="V264" i="2" s="1"/>
  <c r="L384" i="2"/>
  <c r="J386" i="2" l="1"/>
  <c r="O385" i="2"/>
  <c r="T265" i="2"/>
  <c r="V265" i="2" s="1"/>
  <c r="L385" i="2"/>
  <c r="S501" i="2"/>
  <c r="U380" i="2"/>
  <c r="S502" i="2" l="1"/>
  <c r="U381" i="2"/>
  <c r="O386" i="2"/>
  <c r="L386" i="2"/>
  <c r="T266" i="2"/>
  <c r="V266" i="2" s="1"/>
  <c r="J387" i="2"/>
  <c r="J388" i="2" l="1"/>
  <c r="O387" i="2"/>
  <c r="T267" i="2"/>
  <c r="V267" i="2" s="1"/>
  <c r="L387" i="2"/>
  <c r="S503" i="2"/>
  <c r="U382" i="2"/>
  <c r="S504" i="2" l="1"/>
  <c r="U383" i="2"/>
  <c r="O388" i="2"/>
  <c r="T268" i="2"/>
  <c r="V268" i="2" s="1"/>
  <c r="J389" i="2"/>
  <c r="L388" i="2"/>
  <c r="J390" i="2" l="1"/>
  <c r="O389" i="2"/>
  <c r="T269" i="2"/>
  <c r="V269" i="2" s="1"/>
  <c r="L389" i="2"/>
  <c r="S505" i="2"/>
  <c r="U384" i="2"/>
  <c r="S506" i="2" l="1"/>
  <c r="U385" i="2"/>
  <c r="O390" i="2"/>
  <c r="T270" i="2"/>
  <c r="V270" i="2" s="1"/>
  <c r="J391" i="2"/>
  <c r="L390" i="2"/>
  <c r="J392" i="2" l="1"/>
  <c r="T271" i="2"/>
  <c r="V271" i="2" s="1"/>
  <c r="O391" i="2"/>
  <c r="L391" i="2"/>
  <c r="S507" i="2"/>
  <c r="U386" i="2"/>
  <c r="S508" i="2" l="1"/>
  <c r="U387" i="2"/>
  <c r="J393" i="2"/>
  <c r="O392" i="2"/>
  <c r="T272" i="2"/>
  <c r="V272" i="2" s="1"/>
  <c r="L392" i="2"/>
  <c r="O393" i="2" l="1"/>
  <c r="J394" i="2"/>
  <c r="T273" i="2"/>
  <c r="V273" i="2" s="1"/>
  <c r="L393" i="2"/>
  <c r="S509" i="2"/>
  <c r="U388" i="2"/>
  <c r="S510" i="2" l="1"/>
  <c r="U389" i="2"/>
  <c r="J395" i="2"/>
  <c r="O394" i="2"/>
  <c r="L394" i="2"/>
  <c r="T274" i="2"/>
  <c r="V274" i="2" s="1"/>
  <c r="O395" i="2" l="1"/>
  <c r="J396" i="2"/>
  <c r="T275" i="2"/>
  <c r="V275" i="2" s="1"/>
  <c r="L395" i="2"/>
  <c r="S511" i="2"/>
  <c r="U390" i="2"/>
  <c r="U391" i="2" l="1"/>
  <c r="S512" i="2"/>
  <c r="O396" i="2"/>
  <c r="T276" i="2"/>
  <c r="V276" i="2" s="1"/>
  <c r="J397" i="2"/>
  <c r="L396" i="2"/>
  <c r="O397" i="2" l="1"/>
  <c r="J398" i="2"/>
  <c r="T277" i="2"/>
  <c r="V277" i="2" s="1"/>
  <c r="L397" i="2"/>
  <c r="S513" i="2"/>
  <c r="U392" i="2"/>
  <c r="S514" i="2" l="1"/>
  <c r="U393" i="2"/>
  <c r="J399" i="2"/>
  <c r="L398" i="2"/>
  <c r="T278" i="2"/>
  <c r="V278" i="2" s="1"/>
  <c r="O398" i="2"/>
  <c r="O399" i="2" l="1"/>
  <c r="J400" i="2"/>
  <c r="T279" i="2"/>
  <c r="V279" i="2" s="1"/>
  <c r="L399" i="2"/>
  <c r="S515" i="2"/>
  <c r="U394" i="2"/>
  <c r="J401" i="2" l="1"/>
  <c r="T280" i="2"/>
  <c r="V280" i="2" s="1"/>
  <c r="O400" i="2"/>
  <c r="L400" i="2"/>
  <c r="S516" i="2"/>
  <c r="U395" i="2"/>
  <c r="S517" i="2" l="1"/>
  <c r="U396" i="2"/>
  <c r="O401" i="2"/>
  <c r="J402" i="2"/>
  <c r="T281" i="2"/>
  <c r="V281" i="2" s="1"/>
  <c r="L401" i="2"/>
  <c r="J403" i="2" l="1"/>
  <c r="O402" i="2"/>
  <c r="L402" i="2"/>
  <c r="T282" i="2"/>
  <c r="V282" i="2" s="1"/>
  <c r="S518" i="2"/>
  <c r="U397" i="2"/>
  <c r="S519" i="2" l="1"/>
  <c r="U398" i="2"/>
  <c r="O403" i="2"/>
  <c r="J404" i="2"/>
  <c r="T283" i="2"/>
  <c r="V283" i="2" s="1"/>
  <c r="L403" i="2"/>
  <c r="J405" i="2" l="1"/>
  <c r="O404" i="2"/>
  <c r="L404" i="2"/>
  <c r="T284" i="2"/>
  <c r="V284" i="2" s="1"/>
  <c r="S520" i="2"/>
  <c r="U399" i="2"/>
  <c r="S521" i="2" l="1"/>
  <c r="U400" i="2"/>
  <c r="J406" i="2"/>
  <c r="T285" i="2"/>
  <c r="V285" i="2" s="1"/>
  <c r="L405" i="2"/>
  <c r="O405" i="2"/>
  <c r="O406" i="2" l="1"/>
  <c r="T286" i="2"/>
  <c r="V286" i="2" s="1"/>
  <c r="J407" i="2"/>
  <c r="L406" i="2"/>
  <c r="S522" i="2"/>
  <c r="U401" i="2"/>
  <c r="J408" i="2" l="1"/>
  <c r="T287" i="2"/>
  <c r="V287" i="2" s="1"/>
  <c r="O407" i="2"/>
  <c r="L407" i="2"/>
  <c r="S523" i="2"/>
  <c r="U402" i="2"/>
  <c r="S524" i="2" l="1"/>
  <c r="U403" i="2"/>
  <c r="O408" i="2"/>
  <c r="T288" i="2"/>
  <c r="V288" i="2" s="1"/>
  <c r="J409" i="2"/>
  <c r="L408" i="2"/>
  <c r="L409" i="2" l="1"/>
  <c r="J410" i="2"/>
  <c r="T289" i="2"/>
  <c r="V289" i="2" s="1"/>
  <c r="O409" i="2"/>
  <c r="S525" i="2"/>
  <c r="U404" i="2"/>
  <c r="S526" i="2" l="1"/>
  <c r="U405" i="2"/>
  <c r="J411" i="2"/>
  <c r="O410" i="2"/>
  <c r="T290" i="2"/>
  <c r="V290" i="2" s="1"/>
  <c r="L410" i="2"/>
  <c r="J412" i="2" l="1"/>
  <c r="O411" i="2"/>
  <c r="T291" i="2"/>
  <c r="V291" i="2" s="1"/>
  <c r="L411" i="2"/>
  <c r="S527" i="2"/>
  <c r="U406" i="2"/>
  <c r="S528" i="2" l="1"/>
  <c r="U407" i="2"/>
  <c r="O412" i="2"/>
  <c r="J413" i="2"/>
  <c r="L412" i="2"/>
  <c r="T292" i="2"/>
  <c r="V292" i="2" s="1"/>
  <c r="J414" i="2" l="1"/>
  <c r="T293" i="2"/>
  <c r="V293" i="2" s="1"/>
  <c r="O413" i="2"/>
  <c r="L413" i="2"/>
  <c r="S529" i="2"/>
  <c r="U408" i="2"/>
  <c r="S530" i="2" l="1"/>
  <c r="U409" i="2"/>
  <c r="O414" i="2"/>
  <c r="J415" i="2"/>
  <c r="T294" i="2"/>
  <c r="V294" i="2" s="1"/>
  <c r="L414" i="2"/>
  <c r="O415" i="2" l="1"/>
  <c r="J416" i="2"/>
  <c r="T295" i="2"/>
  <c r="V295" i="2" s="1"/>
  <c r="L415" i="2"/>
  <c r="U410" i="2"/>
  <c r="S531" i="2"/>
  <c r="O416" i="2" l="1"/>
  <c r="J417" i="2"/>
  <c r="T296" i="2"/>
  <c r="V296" i="2" s="1"/>
  <c r="L416" i="2"/>
  <c r="S532" i="2"/>
  <c r="U411" i="2"/>
  <c r="S533" i="2" l="1"/>
  <c r="U412" i="2"/>
  <c r="O417" i="2"/>
  <c r="J418" i="2"/>
  <c r="T297" i="2"/>
  <c r="V297" i="2" s="1"/>
  <c r="L417" i="2"/>
  <c r="L418" i="2" l="1"/>
  <c r="J419" i="2"/>
  <c r="T298" i="2"/>
  <c r="V298" i="2" s="1"/>
  <c r="O418" i="2"/>
  <c r="S534" i="2"/>
  <c r="U413" i="2"/>
  <c r="S535" i="2" l="1"/>
  <c r="U414" i="2"/>
  <c r="J420" i="2"/>
  <c r="O419" i="2"/>
  <c r="T299" i="2"/>
  <c r="V299" i="2" s="1"/>
  <c r="L419" i="2"/>
  <c r="J421" i="2" l="1"/>
  <c r="O420" i="2"/>
  <c r="L420" i="2"/>
  <c r="T300" i="2"/>
  <c r="V300" i="2" s="1"/>
  <c r="U415" i="2"/>
  <c r="S536" i="2"/>
  <c r="U416" i="2" l="1"/>
  <c r="S537" i="2"/>
  <c r="O421" i="2"/>
  <c r="T301" i="2"/>
  <c r="V301" i="2" s="1"/>
  <c r="J422" i="2"/>
  <c r="L421" i="2"/>
  <c r="O422" i="2" l="1"/>
  <c r="J423" i="2"/>
  <c r="T302" i="2"/>
  <c r="V302" i="2" s="1"/>
  <c r="L422" i="2"/>
  <c r="U417" i="2"/>
  <c r="S538" i="2"/>
  <c r="U418" i="2" l="1"/>
  <c r="S539" i="2"/>
  <c r="O423" i="2"/>
  <c r="J424" i="2"/>
  <c r="T303" i="2"/>
  <c r="V303" i="2" s="1"/>
  <c r="L423" i="2"/>
  <c r="O424" i="2" l="1"/>
  <c r="L424" i="2"/>
  <c r="J425" i="2"/>
  <c r="T304" i="2"/>
  <c r="V304" i="2" s="1"/>
  <c r="S540" i="2"/>
  <c r="U419" i="2"/>
  <c r="S541" i="2" l="1"/>
  <c r="U420" i="2"/>
  <c r="O425" i="2"/>
  <c r="J426" i="2"/>
  <c r="T305" i="2"/>
  <c r="V305" i="2" s="1"/>
  <c r="L425" i="2"/>
  <c r="L426" i="2" l="1"/>
  <c r="J427" i="2"/>
  <c r="T306" i="2"/>
  <c r="V306" i="2" s="1"/>
  <c r="O426" i="2"/>
  <c r="S542" i="2"/>
  <c r="U421" i="2"/>
  <c r="S543" i="2" l="1"/>
  <c r="U422" i="2"/>
  <c r="J428" i="2"/>
  <c r="O427" i="2"/>
  <c r="T307" i="2"/>
  <c r="V307" i="2" s="1"/>
  <c r="L427" i="2"/>
  <c r="L428" i="2" l="1"/>
  <c r="J429" i="2"/>
  <c r="O428" i="2"/>
  <c r="T308" i="2"/>
  <c r="V308" i="2" s="1"/>
  <c r="S544" i="2"/>
  <c r="U423" i="2"/>
  <c r="S545" i="2" l="1"/>
  <c r="U424" i="2"/>
  <c r="L429" i="2"/>
  <c r="J430" i="2"/>
  <c r="O429" i="2"/>
  <c r="T309" i="2"/>
  <c r="V309" i="2" s="1"/>
  <c r="J431" i="2" l="1"/>
  <c r="O430" i="2"/>
  <c r="L430" i="2"/>
  <c r="T310" i="2"/>
  <c r="V310" i="2" s="1"/>
  <c r="S546" i="2"/>
  <c r="U425" i="2"/>
  <c r="S547" i="2" l="1"/>
  <c r="U426" i="2"/>
  <c r="O431" i="2"/>
  <c r="T311" i="2"/>
  <c r="V311" i="2" s="1"/>
  <c r="J432" i="2"/>
  <c r="L431" i="2"/>
  <c r="O432" i="2" l="1"/>
  <c r="T312" i="2"/>
  <c r="V312" i="2" s="1"/>
  <c r="J433" i="2"/>
  <c r="L432" i="2"/>
  <c r="U427" i="2"/>
  <c r="S548" i="2"/>
  <c r="O433" i="2" l="1"/>
  <c r="L433" i="2"/>
  <c r="J434" i="2"/>
  <c r="T313" i="2"/>
  <c r="V313" i="2" s="1"/>
  <c r="U428" i="2"/>
  <c r="S549" i="2"/>
  <c r="S550" i="2" l="1"/>
  <c r="U429" i="2"/>
  <c r="O434" i="2"/>
  <c r="J435" i="2"/>
  <c r="T314" i="2"/>
  <c r="V314" i="2" s="1"/>
  <c r="L434" i="2"/>
  <c r="O435" i="2" l="1"/>
  <c r="L435" i="2"/>
  <c r="J436" i="2"/>
  <c r="T315" i="2"/>
  <c r="V315" i="2" s="1"/>
  <c r="U430" i="2"/>
  <c r="S551" i="2"/>
  <c r="S552" i="2" l="1"/>
  <c r="U431" i="2"/>
  <c r="J437" i="2"/>
  <c r="O436" i="2"/>
  <c r="T316" i="2"/>
  <c r="V316" i="2" s="1"/>
  <c r="L436" i="2"/>
  <c r="L437" i="2" l="1"/>
  <c r="J438" i="2"/>
  <c r="T317" i="2"/>
  <c r="V317" i="2" s="1"/>
  <c r="O437" i="2"/>
  <c r="S553" i="2"/>
  <c r="U432" i="2"/>
  <c r="J439" i="2" l="1"/>
  <c r="O438" i="2"/>
  <c r="T318" i="2"/>
  <c r="V318" i="2" s="1"/>
  <c r="L438" i="2"/>
  <c r="S554" i="2"/>
  <c r="U433" i="2"/>
  <c r="S555" i="2" l="1"/>
  <c r="U434" i="2"/>
  <c r="O439" i="2"/>
  <c r="T319" i="2"/>
  <c r="V319" i="2" s="1"/>
  <c r="J440" i="2"/>
  <c r="L439" i="2"/>
  <c r="O440" i="2" l="1"/>
  <c r="T320" i="2"/>
  <c r="V320" i="2" s="1"/>
  <c r="J441" i="2"/>
  <c r="L440" i="2"/>
  <c r="U435" i="2"/>
  <c r="S556" i="2"/>
  <c r="O441" i="2" l="1"/>
  <c r="J442" i="2"/>
  <c r="T321" i="2"/>
  <c r="V321" i="2" s="1"/>
  <c r="L441" i="2"/>
  <c r="U436" i="2"/>
  <c r="S557" i="2"/>
  <c r="S558" i="2" l="1"/>
  <c r="U437" i="2"/>
  <c r="O442" i="2"/>
  <c r="L442" i="2"/>
  <c r="J443" i="2"/>
  <c r="T322" i="2"/>
  <c r="V322" i="2" s="1"/>
  <c r="O443" i="2" l="1"/>
  <c r="J444" i="2"/>
  <c r="T323" i="2"/>
  <c r="V323" i="2" s="1"/>
  <c r="L443" i="2"/>
  <c r="S559" i="2"/>
  <c r="U438" i="2"/>
  <c r="S560" i="2" l="1"/>
  <c r="U439" i="2"/>
  <c r="O444" i="2"/>
  <c r="L444" i="2"/>
  <c r="J445" i="2"/>
  <c r="T324" i="2"/>
  <c r="V324" i="2" s="1"/>
  <c r="J446" i="2" l="1"/>
  <c r="O445" i="2"/>
  <c r="T325" i="2"/>
  <c r="V325" i="2" s="1"/>
  <c r="L445" i="2"/>
  <c r="S561" i="2"/>
  <c r="U440" i="2"/>
  <c r="S562" i="2" l="1"/>
  <c r="U441" i="2"/>
  <c r="L446" i="2"/>
  <c r="J447" i="2"/>
  <c r="O446" i="2"/>
  <c r="T326" i="2"/>
  <c r="V326" i="2" s="1"/>
  <c r="J448" i="2" l="1"/>
  <c r="O447" i="2"/>
  <c r="L447" i="2"/>
  <c r="T327" i="2"/>
  <c r="V327" i="2" s="1"/>
  <c r="S563" i="2"/>
  <c r="U442" i="2"/>
  <c r="S564" i="2" l="1"/>
  <c r="U443" i="2"/>
  <c r="O448" i="2"/>
  <c r="J449" i="2"/>
  <c r="L448" i="2"/>
  <c r="T328" i="2"/>
  <c r="V328" i="2" s="1"/>
  <c r="O449" i="2" l="1"/>
  <c r="J450" i="2"/>
  <c r="T329" i="2"/>
  <c r="V329" i="2" s="1"/>
  <c r="L449" i="2"/>
  <c r="U444" i="2"/>
  <c r="S565" i="2"/>
  <c r="O450" i="2" l="1"/>
  <c r="L450" i="2"/>
  <c r="J451" i="2"/>
  <c r="T330" i="2"/>
  <c r="V330" i="2" s="1"/>
  <c r="U445" i="2"/>
  <c r="S566" i="2"/>
  <c r="S567" i="2" l="1"/>
  <c r="U446" i="2"/>
  <c r="O451" i="2"/>
  <c r="J452" i="2"/>
  <c r="T331" i="2"/>
  <c r="V331" i="2" s="1"/>
  <c r="L451" i="2"/>
  <c r="O452" i="2" l="1"/>
  <c r="L452" i="2"/>
  <c r="J453" i="2"/>
  <c r="T332" i="2"/>
  <c r="V332" i="2" s="1"/>
  <c r="S568" i="2"/>
  <c r="U447" i="2"/>
  <c r="S569" i="2" l="1"/>
  <c r="U448" i="2"/>
  <c r="O453" i="2"/>
  <c r="L453" i="2"/>
  <c r="J454" i="2"/>
  <c r="T333" i="2"/>
  <c r="V333" i="2" s="1"/>
  <c r="J455" i="2" l="1"/>
  <c r="O454" i="2"/>
  <c r="T334" i="2"/>
  <c r="V334" i="2" s="1"/>
  <c r="L454" i="2"/>
  <c r="S570" i="2"/>
  <c r="U449" i="2"/>
  <c r="S571" i="2" l="1"/>
  <c r="U450" i="2"/>
  <c r="L455" i="2"/>
  <c r="J456" i="2"/>
  <c r="O455" i="2"/>
  <c r="T335" i="2"/>
  <c r="V335" i="2" s="1"/>
  <c r="J457" i="2" l="1"/>
  <c r="O456" i="2"/>
  <c r="L456" i="2"/>
  <c r="T336" i="2"/>
  <c r="V336" i="2" s="1"/>
  <c r="S572" i="2"/>
  <c r="U451" i="2"/>
  <c r="S573" i="2" l="1"/>
  <c r="U452" i="2"/>
  <c r="O457" i="2"/>
  <c r="J458" i="2"/>
  <c r="L457" i="2"/>
  <c r="T337" i="2"/>
  <c r="V337" i="2" s="1"/>
  <c r="O458" i="2" l="1"/>
  <c r="J459" i="2"/>
  <c r="T338" i="2"/>
  <c r="V338" i="2" s="1"/>
  <c r="L458" i="2"/>
  <c r="S574" i="2"/>
  <c r="U453" i="2"/>
  <c r="O459" i="2" l="1"/>
  <c r="L459" i="2"/>
  <c r="J460" i="2"/>
  <c r="T339" i="2"/>
  <c r="V339" i="2" s="1"/>
  <c r="S575" i="2"/>
  <c r="U454" i="2"/>
  <c r="S576" i="2" l="1"/>
  <c r="U455" i="2"/>
  <c r="O460" i="2"/>
  <c r="J461" i="2"/>
  <c r="T340" i="2"/>
  <c r="V340" i="2" s="1"/>
  <c r="L460" i="2"/>
  <c r="O461" i="2" l="1"/>
  <c r="L461" i="2"/>
  <c r="J462" i="2"/>
  <c r="T341" i="2"/>
  <c r="V341" i="2" s="1"/>
  <c r="S577" i="2"/>
  <c r="U456" i="2"/>
  <c r="J463" i="2" l="1"/>
  <c r="O462" i="2"/>
  <c r="T342" i="2"/>
  <c r="V342" i="2" s="1"/>
  <c r="L462" i="2"/>
  <c r="S578" i="2"/>
  <c r="U457" i="2"/>
  <c r="S579" i="2" l="1"/>
  <c r="U458" i="2"/>
  <c r="L463" i="2"/>
  <c r="J464" i="2"/>
  <c r="O463" i="2"/>
  <c r="T343" i="2"/>
  <c r="V343" i="2" s="1"/>
  <c r="J465" i="2" l="1"/>
  <c r="O464" i="2"/>
  <c r="L464" i="2"/>
  <c r="T344" i="2"/>
  <c r="V344" i="2" s="1"/>
  <c r="S580" i="2"/>
  <c r="U459" i="2"/>
  <c r="S581" i="2" l="1"/>
  <c r="U460" i="2"/>
  <c r="J466" i="2"/>
  <c r="O465" i="2"/>
  <c r="L465" i="2"/>
  <c r="T345" i="2"/>
  <c r="V345" i="2" s="1"/>
  <c r="O466" i="2" l="1"/>
  <c r="J467" i="2"/>
  <c r="T346" i="2"/>
  <c r="V346" i="2" s="1"/>
  <c r="L466" i="2"/>
  <c r="S582" i="2"/>
  <c r="U461" i="2"/>
  <c r="O467" i="2" l="1"/>
  <c r="T347" i="2"/>
  <c r="V347" i="2" s="1"/>
  <c r="J468" i="2"/>
  <c r="L467" i="2"/>
  <c r="S583" i="2"/>
  <c r="U462" i="2"/>
  <c r="O468" i="2" l="1"/>
  <c r="L468" i="2"/>
  <c r="J469" i="2"/>
  <c r="T348" i="2"/>
  <c r="V348" i="2" s="1"/>
  <c r="S584" i="2"/>
  <c r="U463" i="2"/>
  <c r="O469" i="2" l="1"/>
  <c r="J470" i="2"/>
  <c r="T349" i="2"/>
  <c r="V349" i="2" s="1"/>
  <c r="L469" i="2"/>
  <c r="S585" i="2"/>
  <c r="U464" i="2"/>
  <c r="S586" i="2" l="1"/>
  <c r="U465" i="2"/>
  <c r="O470" i="2"/>
  <c r="L470" i="2"/>
  <c r="J471" i="2"/>
  <c r="T350" i="2"/>
  <c r="V350" i="2" s="1"/>
  <c r="J472" i="2" l="1"/>
  <c r="O471" i="2"/>
  <c r="T351" i="2"/>
  <c r="V351" i="2" s="1"/>
  <c r="L471" i="2"/>
  <c r="S587" i="2"/>
  <c r="U466" i="2"/>
  <c r="S588" i="2" l="1"/>
  <c r="U467" i="2"/>
  <c r="L472" i="2"/>
  <c r="J473" i="2"/>
  <c r="O472" i="2"/>
  <c r="T352" i="2"/>
  <c r="V352" i="2" s="1"/>
  <c r="J474" i="2" l="1"/>
  <c r="O473" i="2"/>
  <c r="L473" i="2"/>
  <c r="T353" i="2"/>
  <c r="V353" i="2" s="1"/>
  <c r="S589" i="2"/>
  <c r="U468" i="2"/>
  <c r="S590" i="2" l="1"/>
  <c r="U469" i="2"/>
  <c r="O474" i="2"/>
  <c r="T354" i="2"/>
  <c r="V354" i="2" s="1"/>
  <c r="J475" i="2"/>
  <c r="L474" i="2"/>
  <c r="O475" i="2" l="1"/>
  <c r="T355" i="2"/>
  <c r="V355" i="2" s="1"/>
  <c r="J476" i="2"/>
  <c r="L475" i="2"/>
  <c r="S591" i="2"/>
  <c r="U470" i="2"/>
  <c r="O476" i="2" l="1"/>
  <c r="L476" i="2"/>
  <c r="J477" i="2"/>
  <c r="T356" i="2"/>
  <c r="V356" i="2" s="1"/>
  <c r="S592" i="2"/>
  <c r="U471" i="2"/>
  <c r="S593" i="2" l="1"/>
  <c r="U472" i="2"/>
  <c r="O477" i="2"/>
  <c r="L477" i="2"/>
  <c r="J478" i="2"/>
  <c r="T357" i="2"/>
  <c r="V357" i="2" s="1"/>
  <c r="O478" i="2" l="1"/>
  <c r="J479" i="2"/>
  <c r="T358" i="2"/>
  <c r="V358" i="2" s="1"/>
  <c r="L478" i="2"/>
  <c r="S594" i="2"/>
  <c r="U473" i="2"/>
  <c r="O479" i="2" l="1"/>
  <c r="L479" i="2"/>
  <c r="J480" i="2"/>
  <c r="T359" i="2"/>
  <c r="V359" i="2" s="1"/>
  <c r="S595" i="2"/>
  <c r="U474" i="2"/>
  <c r="S596" i="2" l="1"/>
  <c r="U475" i="2"/>
  <c r="J481" i="2"/>
  <c r="O480" i="2"/>
  <c r="T360" i="2"/>
  <c r="V360" i="2" s="1"/>
  <c r="L480" i="2"/>
  <c r="L481" i="2" l="1"/>
  <c r="J482" i="2"/>
  <c r="T361" i="2"/>
  <c r="V361" i="2" s="1"/>
  <c r="O481" i="2"/>
  <c r="S597" i="2"/>
  <c r="U476" i="2"/>
  <c r="S598" i="2" l="1"/>
  <c r="U477" i="2"/>
  <c r="J483" i="2"/>
  <c r="O482" i="2"/>
  <c r="T362" i="2"/>
  <c r="V362" i="2" s="1"/>
  <c r="L482" i="2"/>
  <c r="O483" i="2" l="1"/>
  <c r="T363" i="2"/>
  <c r="V363" i="2" s="1"/>
  <c r="J484" i="2"/>
  <c r="L483" i="2"/>
  <c r="S599" i="2"/>
  <c r="U478" i="2"/>
  <c r="O484" i="2" l="1"/>
  <c r="T364" i="2"/>
  <c r="V364" i="2" s="1"/>
  <c r="J485" i="2"/>
  <c r="L484" i="2"/>
  <c r="S600" i="2"/>
  <c r="U479" i="2"/>
  <c r="O485" i="2" l="1"/>
  <c r="L485" i="2"/>
  <c r="J486" i="2"/>
  <c r="T365" i="2"/>
  <c r="V365" i="2" s="1"/>
  <c r="S601" i="2"/>
  <c r="U480" i="2"/>
  <c r="S602" i="2" l="1"/>
  <c r="U481" i="2"/>
  <c r="O486" i="2"/>
  <c r="J487" i="2"/>
  <c r="T366" i="2"/>
  <c r="V366" i="2" s="1"/>
  <c r="L486" i="2"/>
  <c r="O487" i="2" l="1"/>
  <c r="L487" i="2"/>
  <c r="J488" i="2"/>
  <c r="T367" i="2"/>
  <c r="V367" i="2" s="1"/>
  <c r="S603" i="2"/>
  <c r="U482" i="2"/>
  <c r="S604" i="2" l="1"/>
  <c r="U483" i="2"/>
  <c r="T368" i="2"/>
  <c r="V368" i="2" s="1"/>
  <c r="J489" i="2"/>
  <c r="O488" i="2"/>
  <c r="L488" i="2"/>
  <c r="T369" i="2" l="1"/>
  <c r="V369" i="2" s="1"/>
  <c r="J490" i="2"/>
  <c r="O489" i="2"/>
  <c r="L489" i="2"/>
  <c r="S605" i="2"/>
  <c r="U484" i="2"/>
  <c r="S606" i="2" l="1"/>
  <c r="U485" i="2"/>
  <c r="L490" i="2"/>
  <c r="J491" i="2"/>
  <c r="T370" i="2"/>
  <c r="V370" i="2" s="1"/>
  <c r="O490" i="2"/>
  <c r="J492" i="2" l="1"/>
  <c r="O491" i="2"/>
  <c r="L491" i="2"/>
  <c r="T371" i="2"/>
  <c r="V371" i="2" s="1"/>
  <c r="S607" i="2"/>
  <c r="U486" i="2"/>
  <c r="S608" i="2" l="1"/>
  <c r="U487" i="2"/>
  <c r="O492" i="2"/>
  <c r="J493" i="2"/>
  <c r="L492" i="2"/>
  <c r="T372" i="2"/>
  <c r="V372" i="2" s="1"/>
  <c r="O493" i="2" l="1"/>
  <c r="T373" i="2"/>
  <c r="V373" i="2" s="1"/>
  <c r="J494" i="2"/>
  <c r="L493" i="2"/>
  <c r="S609" i="2"/>
  <c r="U488" i="2"/>
  <c r="O494" i="2" l="1"/>
  <c r="L494" i="2"/>
  <c r="J495" i="2"/>
  <c r="T374" i="2"/>
  <c r="V374" i="2" s="1"/>
  <c r="S610" i="2"/>
  <c r="U489" i="2"/>
  <c r="S611" i="2" l="1"/>
  <c r="U490" i="2"/>
  <c r="O495" i="2"/>
  <c r="J496" i="2"/>
  <c r="T375" i="2"/>
  <c r="V375" i="2" s="1"/>
  <c r="L495" i="2"/>
  <c r="O496" i="2" l="1"/>
  <c r="L496" i="2"/>
  <c r="J497" i="2"/>
  <c r="T376" i="2"/>
  <c r="V376" i="2" s="1"/>
  <c r="S612" i="2"/>
  <c r="U491" i="2"/>
  <c r="T377" i="2" l="1"/>
  <c r="V377" i="2" s="1"/>
  <c r="J498" i="2"/>
  <c r="O497" i="2"/>
  <c r="L497" i="2"/>
  <c r="S613" i="2"/>
  <c r="U492" i="2"/>
  <c r="S614" i="2" l="1"/>
  <c r="U493" i="2"/>
  <c r="L498" i="2"/>
  <c r="J499" i="2"/>
  <c r="O498" i="2"/>
  <c r="T378" i="2"/>
  <c r="V378" i="2" s="1"/>
  <c r="J500" i="2" l="1"/>
  <c r="O499" i="2"/>
  <c r="T379" i="2"/>
  <c r="V379" i="2" s="1"/>
  <c r="L499" i="2"/>
  <c r="S615" i="2"/>
  <c r="U494" i="2"/>
  <c r="S616" i="2" l="1"/>
  <c r="U495" i="2"/>
  <c r="J501" i="2"/>
  <c r="O500" i="2"/>
  <c r="T380" i="2"/>
  <c r="V380" i="2" s="1"/>
  <c r="L500" i="2"/>
  <c r="O501" i="2" l="1"/>
  <c r="J502" i="2"/>
  <c r="L501" i="2"/>
  <c r="T381" i="2"/>
  <c r="V381" i="2" s="1"/>
  <c r="S617" i="2"/>
  <c r="U496" i="2"/>
  <c r="O502" i="2" l="1"/>
  <c r="T382" i="2"/>
  <c r="V382" i="2" s="1"/>
  <c r="J503" i="2"/>
  <c r="L502" i="2"/>
  <c r="S618" i="2"/>
  <c r="U497" i="2"/>
  <c r="J504" i="2" l="1"/>
  <c r="O503" i="2"/>
  <c r="T383" i="2"/>
  <c r="V383" i="2" s="1"/>
  <c r="L503" i="2"/>
  <c r="S619" i="2"/>
  <c r="U498" i="2"/>
  <c r="S620" i="2" l="1"/>
  <c r="U499" i="2"/>
  <c r="J505" i="2"/>
  <c r="T384" i="2"/>
  <c r="V384" i="2" s="1"/>
  <c r="O504" i="2"/>
  <c r="L504" i="2"/>
  <c r="J506" i="2" l="1"/>
  <c r="O505" i="2"/>
  <c r="T385" i="2"/>
  <c r="V385" i="2" s="1"/>
  <c r="L505" i="2"/>
  <c r="S621" i="2"/>
  <c r="U500" i="2"/>
  <c r="S622" i="2" l="1"/>
  <c r="U501" i="2"/>
  <c r="J507" i="2"/>
  <c r="T386" i="2"/>
  <c r="V386" i="2" s="1"/>
  <c r="O506" i="2"/>
  <c r="L506" i="2"/>
  <c r="J508" i="2" l="1"/>
  <c r="O507" i="2"/>
  <c r="T387" i="2"/>
  <c r="V387" i="2" s="1"/>
  <c r="L507" i="2"/>
  <c r="S623" i="2"/>
  <c r="U502" i="2"/>
  <c r="S624" i="2" l="1"/>
  <c r="U503" i="2"/>
  <c r="J509" i="2"/>
  <c r="O508" i="2"/>
  <c r="T388" i="2"/>
  <c r="V388" i="2" s="1"/>
  <c r="L508" i="2"/>
  <c r="O509" i="2" l="1"/>
  <c r="L509" i="2"/>
  <c r="J510" i="2"/>
  <c r="T389" i="2"/>
  <c r="V389" i="2" s="1"/>
  <c r="S625" i="2"/>
  <c r="U504" i="2"/>
  <c r="L510" i="2" l="1"/>
  <c r="J511" i="2"/>
  <c r="T390" i="2"/>
  <c r="V390" i="2" s="1"/>
  <c r="O510" i="2"/>
  <c r="S626" i="2"/>
  <c r="U505" i="2"/>
  <c r="J512" i="2" l="1"/>
  <c r="O511" i="2"/>
  <c r="T391" i="2"/>
  <c r="V391" i="2" s="1"/>
  <c r="L511" i="2"/>
  <c r="S627" i="2"/>
  <c r="U506" i="2"/>
  <c r="S628" i="2" l="1"/>
  <c r="U507" i="2"/>
  <c r="L512" i="2"/>
  <c r="T392" i="2"/>
  <c r="V392" i="2" s="1"/>
  <c r="J513" i="2"/>
  <c r="O512" i="2"/>
  <c r="J514" i="2" l="1"/>
  <c r="O513" i="2"/>
  <c r="L513" i="2"/>
  <c r="T393" i="2"/>
  <c r="V393" i="2" s="1"/>
  <c r="S629" i="2"/>
  <c r="U508" i="2"/>
  <c r="S630" i="2" l="1"/>
  <c r="U509" i="2"/>
  <c r="O514" i="2"/>
  <c r="J515" i="2"/>
  <c r="T394" i="2"/>
  <c r="V394" i="2" s="1"/>
  <c r="L514" i="2"/>
  <c r="O515" i="2" l="1"/>
  <c r="T395" i="2"/>
  <c r="V395" i="2" s="1"/>
  <c r="J516" i="2"/>
  <c r="L515" i="2"/>
  <c r="U510" i="2"/>
  <c r="S631" i="2"/>
  <c r="O516" i="2" l="1"/>
  <c r="J517" i="2"/>
  <c r="T396" i="2"/>
  <c r="V396" i="2" s="1"/>
  <c r="L516" i="2"/>
  <c r="U511" i="2"/>
  <c r="S632" i="2"/>
  <c r="S633" i="2" l="1"/>
  <c r="U512" i="2"/>
  <c r="O517" i="2"/>
  <c r="J518" i="2"/>
  <c r="T397" i="2"/>
  <c r="V397" i="2" s="1"/>
  <c r="L517" i="2"/>
  <c r="O518" i="2" l="1"/>
  <c r="L518" i="2"/>
  <c r="J519" i="2"/>
  <c r="T398" i="2"/>
  <c r="V398" i="2" s="1"/>
  <c r="S634" i="2"/>
  <c r="U513" i="2"/>
  <c r="O519" i="2" l="1"/>
  <c r="L519" i="2"/>
  <c r="T399" i="2"/>
  <c r="V399" i="2" s="1"/>
  <c r="J520" i="2"/>
  <c r="S635" i="2"/>
  <c r="U514" i="2"/>
  <c r="O520" i="2" l="1"/>
  <c r="T400" i="2"/>
  <c r="V400" i="2" s="1"/>
  <c r="J521" i="2"/>
  <c r="L520" i="2"/>
  <c r="S636" i="2"/>
  <c r="U515" i="2"/>
  <c r="S637" i="2" l="1"/>
  <c r="U516" i="2"/>
  <c r="J522" i="2"/>
  <c r="O521" i="2"/>
  <c r="T401" i="2"/>
  <c r="V401" i="2" s="1"/>
  <c r="L521" i="2"/>
  <c r="J523" i="2" l="1"/>
  <c r="O522" i="2"/>
  <c r="T402" i="2"/>
  <c r="V402" i="2" s="1"/>
  <c r="L522" i="2"/>
  <c r="U517" i="2"/>
  <c r="S638" i="2"/>
  <c r="S639" i="2" l="1"/>
  <c r="U518" i="2"/>
  <c r="J524" i="2"/>
  <c r="T403" i="2"/>
  <c r="V403" i="2" s="1"/>
  <c r="O523" i="2"/>
  <c r="L523" i="2"/>
  <c r="J525" i="2" l="1"/>
  <c r="O524" i="2"/>
  <c r="T404" i="2"/>
  <c r="V404" i="2" s="1"/>
  <c r="L524" i="2"/>
  <c r="S640" i="2"/>
  <c r="U519" i="2"/>
  <c r="S641" i="2" l="1"/>
  <c r="U520" i="2"/>
  <c r="J526" i="2"/>
  <c r="O525" i="2"/>
  <c r="T405" i="2"/>
  <c r="V405" i="2" s="1"/>
  <c r="L525" i="2"/>
  <c r="J527" i="2" l="1"/>
  <c r="O526" i="2"/>
  <c r="T406" i="2"/>
  <c r="V406" i="2" s="1"/>
  <c r="L526" i="2"/>
  <c r="S642" i="2"/>
  <c r="U521" i="2"/>
  <c r="S643" i="2" l="1"/>
  <c r="U522" i="2"/>
  <c r="O527" i="2"/>
  <c r="J528" i="2"/>
  <c r="T407" i="2"/>
  <c r="V407" i="2" s="1"/>
  <c r="L527" i="2"/>
  <c r="J529" i="2" l="1"/>
  <c r="T408" i="2"/>
  <c r="V408" i="2" s="1"/>
  <c r="O528" i="2"/>
  <c r="L528" i="2"/>
  <c r="S644" i="2"/>
  <c r="U523" i="2"/>
  <c r="U524" i="2" l="1"/>
  <c r="S645" i="2"/>
  <c r="J530" i="2"/>
  <c r="T409" i="2"/>
  <c r="V409" i="2" s="1"/>
  <c r="O529" i="2"/>
  <c r="L529" i="2"/>
  <c r="J531" i="2" l="1"/>
  <c r="L530" i="2"/>
  <c r="T410" i="2"/>
  <c r="V410" i="2" s="1"/>
  <c r="O530" i="2"/>
  <c r="S646" i="2"/>
  <c r="U525" i="2"/>
  <c r="S647" i="2" l="1"/>
  <c r="U526" i="2"/>
  <c r="T411" i="2"/>
  <c r="V411" i="2" s="1"/>
  <c r="J532" i="2"/>
  <c r="O531" i="2"/>
  <c r="L531" i="2"/>
  <c r="T412" i="2" l="1"/>
  <c r="V412" i="2" s="1"/>
  <c r="J533" i="2"/>
  <c r="O532" i="2"/>
  <c r="L532" i="2"/>
  <c r="S648" i="2"/>
  <c r="U527" i="2"/>
  <c r="S649" i="2" l="1"/>
  <c r="U528" i="2"/>
  <c r="J534" i="2"/>
  <c r="T413" i="2"/>
  <c r="V413" i="2" s="1"/>
  <c r="O533" i="2"/>
  <c r="L533" i="2"/>
  <c r="J535" i="2" l="1"/>
  <c r="O534" i="2"/>
  <c r="T414" i="2"/>
  <c r="V414" i="2" s="1"/>
  <c r="L534" i="2"/>
  <c r="S650" i="2"/>
  <c r="U529" i="2"/>
  <c r="S651" i="2" l="1"/>
  <c r="U530" i="2"/>
  <c r="O535" i="2"/>
  <c r="L535" i="2"/>
  <c r="J536" i="2"/>
  <c r="T415" i="2"/>
  <c r="V415" i="2" s="1"/>
  <c r="O536" i="2" l="1"/>
  <c r="L536" i="2"/>
  <c r="J537" i="2"/>
  <c r="T416" i="2"/>
  <c r="V416" i="2" s="1"/>
  <c r="U531" i="2"/>
  <c r="S652" i="2"/>
  <c r="S653" i="2" l="1"/>
  <c r="U532" i="2"/>
  <c r="O537" i="2"/>
  <c r="J538" i="2"/>
  <c r="T417" i="2"/>
  <c r="V417" i="2" s="1"/>
  <c r="L537" i="2"/>
  <c r="O538" i="2" l="1"/>
  <c r="T418" i="2"/>
  <c r="V418" i="2" s="1"/>
  <c r="J539" i="2"/>
  <c r="L538" i="2"/>
  <c r="S654" i="2"/>
  <c r="U533" i="2"/>
  <c r="J540" i="2" l="1"/>
  <c r="O539" i="2"/>
  <c r="T419" i="2"/>
  <c r="V419" i="2" s="1"/>
  <c r="L539" i="2"/>
  <c r="S655" i="2"/>
  <c r="U534" i="2"/>
  <c r="S656" i="2" l="1"/>
  <c r="U535" i="2"/>
  <c r="T420" i="2"/>
  <c r="V420" i="2" s="1"/>
  <c r="O540" i="2"/>
  <c r="J541" i="2"/>
  <c r="L540" i="2"/>
  <c r="O541" i="2" l="1"/>
  <c r="J542" i="2"/>
  <c r="T421" i="2"/>
  <c r="V421" i="2" s="1"/>
  <c r="L541" i="2"/>
  <c r="S657" i="2"/>
  <c r="U536" i="2"/>
  <c r="S658" i="2" l="1"/>
  <c r="U537" i="2"/>
  <c r="J543" i="2"/>
  <c r="O542" i="2"/>
  <c r="L542" i="2"/>
  <c r="T422" i="2"/>
  <c r="V422" i="2" s="1"/>
  <c r="O543" i="2" l="1"/>
  <c r="T423" i="2"/>
  <c r="V423" i="2" s="1"/>
  <c r="J544" i="2"/>
  <c r="L543" i="2"/>
  <c r="S659" i="2"/>
  <c r="U538" i="2"/>
  <c r="J545" i="2" l="1"/>
  <c r="O544" i="2"/>
  <c r="L544" i="2"/>
  <c r="T424" i="2"/>
  <c r="V424" i="2" s="1"/>
  <c r="S660" i="2"/>
  <c r="U539" i="2"/>
  <c r="S661" i="2" l="1"/>
  <c r="U540" i="2"/>
  <c r="L545" i="2"/>
  <c r="J546" i="2"/>
  <c r="T425" i="2"/>
  <c r="V425" i="2" s="1"/>
  <c r="O545" i="2"/>
  <c r="J547" i="2" l="1"/>
  <c r="O546" i="2"/>
  <c r="T426" i="2"/>
  <c r="V426" i="2" s="1"/>
  <c r="L546" i="2"/>
  <c r="S662" i="2"/>
  <c r="U541" i="2"/>
  <c r="S663" i="2" l="1"/>
  <c r="U542" i="2"/>
  <c r="O547" i="2"/>
  <c r="J548" i="2"/>
  <c r="T427" i="2"/>
  <c r="V427" i="2" s="1"/>
  <c r="L547" i="2"/>
  <c r="J549" i="2" l="1"/>
  <c r="O548" i="2"/>
  <c r="T428" i="2"/>
  <c r="V428" i="2" s="1"/>
  <c r="L548" i="2"/>
  <c r="S664" i="2"/>
  <c r="U543" i="2"/>
  <c r="U544" i="2" l="1"/>
  <c r="S665" i="2"/>
  <c r="T429" i="2"/>
  <c r="V429" i="2" s="1"/>
  <c r="J550" i="2"/>
  <c r="O549" i="2"/>
  <c r="L549" i="2"/>
  <c r="O550" i="2" l="1"/>
  <c r="J551" i="2"/>
  <c r="T430" i="2"/>
  <c r="V430" i="2" s="1"/>
  <c r="L550" i="2"/>
  <c r="S666" i="2"/>
  <c r="U545" i="2"/>
  <c r="S667" i="2" l="1"/>
  <c r="U546" i="2"/>
  <c r="L551" i="2"/>
  <c r="J552" i="2"/>
  <c r="T431" i="2"/>
  <c r="V431" i="2" s="1"/>
  <c r="O551" i="2"/>
  <c r="J553" i="2" l="1"/>
  <c r="O552" i="2"/>
  <c r="T432" i="2"/>
  <c r="V432" i="2" s="1"/>
  <c r="L552" i="2"/>
  <c r="U547" i="2"/>
  <c r="S668" i="2"/>
  <c r="S669" i="2" l="1"/>
  <c r="U548" i="2"/>
  <c r="J554" i="2"/>
  <c r="O553" i="2"/>
  <c r="L553" i="2"/>
  <c r="T433" i="2"/>
  <c r="V433" i="2" s="1"/>
  <c r="J555" i="2" l="1"/>
  <c r="O554" i="2"/>
  <c r="T434" i="2"/>
  <c r="V434" i="2" s="1"/>
  <c r="L554" i="2"/>
  <c r="S670" i="2"/>
  <c r="U549" i="2"/>
  <c r="U550" i="2" l="1"/>
  <c r="S671" i="2"/>
  <c r="O555" i="2"/>
  <c r="T435" i="2"/>
  <c r="V435" i="2" s="1"/>
  <c r="J556" i="2"/>
  <c r="L555" i="2"/>
  <c r="O556" i="2" l="1"/>
  <c r="L556" i="2"/>
  <c r="J557" i="2"/>
  <c r="T436" i="2"/>
  <c r="V436" i="2" s="1"/>
  <c r="S672" i="2"/>
  <c r="U551" i="2"/>
  <c r="O557" i="2" l="1"/>
  <c r="J558" i="2"/>
  <c r="T437" i="2"/>
  <c r="V437" i="2" s="1"/>
  <c r="L557" i="2"/>
  <c r="U552" i="2"/>
  <c r="S673" i="2"/>
  <c r="U553" i="2" l="1"/>
  <c r="S674" i="2"/>
  <c r="O558" i="2"/>
  <c r="J559" i="2"/>
  <c r="T438" i="2"/>
  <c r="V438" i="2" s="1"/>
  <c r="L558" i="2"/>
  <c r="L559" i="2" l="1"/>
  <c r="J560" i="2"/>
  <c r="T439" i="2"/>
  <c r="V439" i="2" s="1"/>
  <c r="O559" i="2"/>
  <c r="S675" i="2"/>
  <c r="U554" i="2"/>
  <c r="S676" i="2" l="1"/>
  <c r="U555" i="2"/>
  <c r="J561" i="2"/>
  <c r="O560" i="2"/>
  <c r="T440" i="2"/>
  <c r="V440" i="2" s="1"/>
  <c r="L560" i="2"/>
  <c r="J562" i="2" l="1"/>
  <c r="O561" i="2"/>
  <c r="T441" i="2"/>
  <c r="V441" i="2" s="1"/>
  <c r="L561" i="2"/>
  <c r="S677" i="2"/>
  <c r="U556" i="2"/>
  <c r="U557" i="2" l="1"/>
  <c r="S678" i="2"/>
  <c r="J563" i="2"/>
  <c r="O562" i="2"/>
  <c r="L562" i="2"/>
  <c r="T442" i="2"/>
  <c r="V442" i="2" s="1"/>
  <c r="S679" i="2" l="1"/>
  <c r="U558" i="2"/>
  <c r="O563" i="2"/>
  <c r="J564" i="2"/>
  <c r="L563" i="2"/>
  <c r="T443" i="2"/>
  <c r="V443" i="2" s="1"/>
  <c r="O564" i="2" l="1"/>
  <c r="T444" i="2"/>
  <c r="V444" i="2" s="1"/>
  <c r="J565" i="2"/>
  <c r="L564" i="2"/>
  <c r="U559" i="2"/>
  <c r="S680" i="2"/>
  <c r="U560" i="2" l="1"/>
  <c r="S681" i="2"/>
  <c r="O565" i="2"/>
  <c r="L565" i="2"/>
  <c r="J566" i="2"/>
  <c r="T445" i="2"/>
  <c r="V445" i="2" s="1"/>
  <c r="O566" i="2" l="1"/>
  <c r="J567" i="2"/>
  <c r="T446" i="2"/>
  <c r="V446" i="2" s="1"/>
  <c r="L566" i="2"/>
  <c r="S682" i="2"/>
  <c r="U561" i="2"/>
  <c r="U562" i="2" l="1"/>
  <c r="S683" i="2"/>
  <c r="O567" i="2"/>
  <c r="J568" i="2"/>
  <c r="T447" i="2"/>
  <c r="V447" i="2" s="1"/>
  <c r="L567" i="2"/>
  <c r="L568" i="2" l="1"/>
  <c r="J569" i="2"/>
  <c r="T448" i="2"/>
  <c r="V448" i="2" s="1"/>
  <c r="O568" i="2"/>
  <c r="S684" i="2"/>
  <c r="U563" i="2"/>
  <c r="S685" i="2" l="1"/>
  <c r="U564" i="2"/>
  <c r="J570" i="2"/>
  <c r="O569" i="2"/>
  <c r="T449" i="2"/>
  <c r="V449" i="2" s="1"/>
  <c r="L569" i="2"/>
  <c r="J571" i="2" l="1"/>
  <c r="O570" i="2"/>
  <c r="L570" i="2"/>
  <c r="T450" i="2"/>
  <c r="V450" i="2" s="1"/>
  <c r="S686" i="2"/>
  <c r="U565" i="2"/>
  <c r="S687" i="2" l="1"/>
  <c r="U566" i="2"/>
  <c r="O571" i="2"/>
  <c r="J572" i="2"/>
  <c r="L571" i="2"/>
  <c r="T451" i="2"/>
  <c r="V451" i="2" s="1"/>
  <c r="O572" i="2" l="1"/>
  <c r="T452" i="2"/>
  <c r="V452" i="2" s="1"/>
  <c r="J573" i="2"/>
  <c r="L572" i="2"/>
  <c r="U567" i="2"/>
  <c r="S688" i="2"/>
  <c r="O573" i="2" l="1"/>
  <c r="T453" i="2"/>
  <c r="V453" i="2" s="1"/>
  <c r="J574" i="2"/>
  <c r="L573" i="2"/>
  <c r="S689" i="2"/>
  <c r="U568" i="2"/>
  <c r="O574" i="2" l="1"/>
  <c r="L574" i="2"/>
  <c r="J575" i="2"/>
  <c r="T454" i="2"/>
  <c r="V454" i="2" s="1"/>
  <c r="U569" i="2"/>
  <c r="S690" i="2"/>
  <c r="U570" i="2" l="1"/>
  <c r="S691" i="2"/>
  <c r="O575" i="2"/>
  <c r="J576" i="2"/>
  <c r="T455" i="2"/>
  <c r="V455" i="2" s="1"/>
  <c r="L575" i="2"/>
  <c r="O576" i="2" l="1"/>
  <c r="J577" i="2"/>
  <c r="T456" i="2"/>
  <c r="V456" i="2" s="1"/>
  <c r="L576" i="2"/>
  <c r="S692" i="2"/>
  <c r="U571" i="2"/>
  <c r="L577" i="2" l="1"/>
  <c r="J578" i="2"/>
  <c r="T457" i="2"/>
  <c r="V457" i="2" s="1"/>
  <c r="O577" i="2"/>
  <c r="S693" i="2"/>
  <c r="U572" i="2"/>
  <c r="S694" i="2" l="1"/>
  <c r="U573" i="2"/>
  <c r="J579" i="2"/>
  <c r="O578" i="2"/>
  <c r="T458" i="2"/>
  <c r="V458" i="2" s="1"/>
  <c r="L578" i="2"/>
  <c r="J580" i="2" l="1"/>
  <c r="O579" i="2"/>
  <c r="L579" i="2"/>
  <c r="T459" i="2"/>
  <c r="V459" i="2" s="1"/>
  <c r="S695" i="2"/>
  <c r="U574" i="2"/>
  <c r="S696" i="2" l="1"/>
  <c r="U575" i="2"/>
  <c r="O580" i="2"/>
  <c r="T460" i="2"/>
  <c r="V460" i="2" s="1"/>
  <c r="L580" i="2"/>
  <c r="J581" i="2"/>
  <c r="O581" i="2" l="1"/>
  <c r="T461" i="2"/>
  <c r="V461" i="2" s="1"/>
  <c r="J582" i="2"/>
  <c r="L581" i="2"/>
  <c r="U576" i="2"/>
  <c r="S697" i="2"/>
  <c r="O582" i="2" l="1"/>
  <c r="L582" i="2"/>
  <c r="J583" i="2"/>
  <c r="T462" i="2"/>
  <c r="V462" i="2" s="1"/>
  <c r="U577" i="2"/>
  <c r="S698" i="2"/>
  <c r="S699" i="2" l="1"/>
  <c r="U578" i="2"/>
  <c r="O583" i="2"/>
  <c r="J584" i="2"/>
  <c r="T463" i="2"/>
  <c r="V463" i="2" s="1"/>
  <c r="L583" i="2"/>
  <c r="O584" i="2" l="1"/>
  <c r="J585" i="2"/>
  <c r="T464" i="2"/>
  <c r="V464" i="2" s="1"/>
  <c r="L584" i="2"/>
  <c r="U579" i="2"/>
  <c r="S700" i="2"/>
  <c r="S701" i="2" l="1"/>
  <c r="U580" i="2"/>
  <c r="O585" i="2"/>
  <c r="J586" i="2"/>
  <c r="T465" i="2"/>
  <c r="V465" i="2" s="1"/>
  <c r="L585" i="2"/>
  <c r="L586" i="2" l="1"/>
  <c r="J587" i="2"/>
  <c r="T466" i="2"/>
  <c r="V466" i="2" s="1"/>
  <c r="O586" i="2"/>
  <c r="S702" i="2"/>
  <c r="U581" i="2"/>
  <c r="S703" i="2" l="1"/>
  <c r="U582" i="2"/>
  <c r="J588" i="2"/>
  <c r="O587" i="2"/>
  <c r="T467" i="2"/>
  <c r="V467" i="2" s="1"/>
  <c r="L587" i="2"/>
  <c r="J589" i="2" l="1"/>
  <c r="O588" i="2"/>
  <c r="L588" i="2"/>
  <c r="T468" i="2"/>
  <c r="V468" i="2" s="1"/>
  <c r="U583" i="2"/>
  <c r="S704" i="2"/>
  <c r="S705" i="2" l="1"/>
  <c r="U584" i="2"/>
  <c r="O589" i="2"/>
  <c r="T469" i="2"/>
  <c r="V469" i="2" s="1"/>
  <c r="L589" i="2"/>
  <c r="J590" i="2"/>
  <c r="O590" i="2" l="1"/>
  <c r="T470" i="2"/>
  <c r="V470" i="2" s="1"/>
  <c r="J591" i="2"/>
  <c r="L590" i="2"/>
  <c r="S706" i="2"/>
  <c r="U585" i="2"/>
  <c r="O591" i="2" l="1"/>
  <c r="L591" i="2"/>
  <c r="J592" i="2"/>
  <c r="T471" i="2"/>
  <c r="V471" i="2" s="1"/>
  <c r="U586" i="2"/>
  <c r="S707" i="2"/>
  <c r="U587" i="2" l="1"/>
  <c r="S708" i="2"/>
  <c r="O592" i="2"/>
  <c r="J593" i="2"/>
  <c r="T472" i="2"/>
  <c r="V472" i="2" s="1"/>
  <c r="L592" i="2"/>
  <c r="O593" i="2" l="1"/>
  <c r="J594" i="2"/>
  <c r="T473" i="2"/>
  <c r="V473" i="2" s="1"/>
  <c r="L593" i="2"/>
  <c r="U588" i="2"/>
  <c r="S709" i="2"/>
  <c r="S710" i="2" l="1"/>
  <c r="U589" i="2"/>
  <c r="L594" i="2"/>
  <c r="J595" i="2"/>
  <c r="T474" i="2"/>
  <c r="V474" i="2" s="1"/>
  <c r="O594" i="2"/>
  <c r="J596" i="2" l="1"/>
  <c r="O595" i="2"/>
  <c r="T475" i="2"/>
  <c r="V475" i="2" s="1"/>
  <c r="L595" i="2"/>
  <c r="S711" i="2"/>
  <c r="U590" i="2"/>
  <c r="S712" i="2" l="1"/>
  <c r="U591" i="2"/>
  <c r="J597" i="2"/>
  <c r="O596" i="2"/>
  <c r="L596" i="2"/>
  <c r="T476" i="2"/>
  <c r="V476" i="2" s="1"/>
  <c r="J598" i="2" l="1"/>
  <c r="O597" i="2"/>
  <c r="L597" i="2"/>
  <c r="T477" i="2"/>
  <c r="V477" i="2" s="1"/>
  <c r="S713" i="2"/>
  <c r="U592" i="2"/>
  <c r="S714" i="2" l="1"/>
  <c r="U593" i="2"/>
  <c r="O598" i="2"/>
  <c r="T478" i="2"/>
  <c r="V478" i="2" s="1"/>
  <c r="J599" i="2"/>
  <c r="L598" i="2"/>
  <c r="O599" i="2" l="1"/>
  <c r="J600" i="2"/>
  <c r="T479" i="2"/>
  <c r="V479" i="2" s="1"/>
  <c r="L599" i="2"/>
  <c r="S715" i="2"/>
  <c r="U594" i="2"/>
  <c r="U595" i="2" l="1"/>
  <c r="S716" i="2"/>
  <c r="O600" i="2"/>
  <c r="L600" i="2"/>
  <c r="J601" i="2"/>
  <c r="T480" i="2"/>
  <c r="V480" i="2" s="1"/>
  <c r="O601" i="2" l="1"/>
  <c r="J602" i="2"/>
  <c r="T481" i="2"/>
  <c r="V481" i="2" s="1"/>
  <c r="L601" i="2"/>
  <c r="U596" i="2"/>
  <c r="S717" i="2"/>
  <c r="U597" i="2" l="1"/>
  <c r="S718" i="2"/>
  <c r="O602" i="2"/>
  <c r="J603" i="2"/>
  <c r="T482" i="2"/>
  <c r="V482" i="2" s="1"/>
  <c r="L602" i="2"/>
  <c r="L603" i="2" l="1"/>
  <c r="J604" i="2"/>
  <c r="T483" i="2"/>
  <c r="V483" i="2" s="1"/>
  <c r="O603" i="2"/>
  <c r="S719" i="2"/>
  <c r="U598" i="2"/>
  <c r="S720" i="2" l="1"/>
  <c r="U599" i="2"/>
  <c r="J605" i="2"/>
  <c r="T484" i="2"/>
  <c r="V484" i="2" s="1"/>
  <c r="O604" i="2"/>
  <c r="L604" i="2"/>
  <c r="J606" i="2" l="1"/>
  <c r="O605" i="2"/>
  <c r="T485" i="2"/>
  <c r="V485" i="2" s="1"/>
  <c r="L605" i="2"/>
  <c r="S721" i="2"/>
  <c r="U600" i="2"/>
  <c r="S722" i="2" l="1"/>
  <c r="U601" i="2"/>
  <c r="O606" i="2"/>
  <c r="T486" i="2"/>
  <c r="V486" i="2" s="1"/>
  <c r="J607" i="2"/>
  <c r="L606" i="2"/>
  <c r="O607" i="2" l="1"/>
  <c r="J608" i="2"/>
  <c r="T487" i="2"/>
  <c r="V487" i="2" s="1"/>
  <c r="L607" i="2"/>
  <c r="S723" i="2"/>
  <c r="U602" i="2"/>
  <c r="U603" i="2" l="1"/>
  <c r="S724" i="2"/>
  <c r="O608" i="2"/>
  <c r="L608" i="2"/>
  <c r="T488" i="2"/>
  <c r="V488" i="2" s="1"/>
  <c r="J609" i="2"/>
  <c r="S725" i="2" l="1"/>
  <c r="U604" i="2"/>
  <c r="O609" i="2"/>
  <c r="L609" i="2"/>
  <c r="J610" i="2"/>
  <c r="T489" i="2"/>
  <c r="V489" i="2" s="1"/>
  <c r="O610" i="2" l="1"/>
  <c r="J611" i="2"/>
  <c r="T490" i="2"/>
  <c r="V490" i="2" s="1"/>
  <c r="L610" i="2"/>
  <c r="U605" i="2"/>
  <c r="S726" i="2"/>
  <c r="O611" i="2" l="1"/>
  <c r="J612" i="2"/>
  <c r="T491" i="2"/>
  <c r="V491" i="2" s="1"/>
  <c r="L611" i="2"/>
  <c r="U606" i="2"/>
  <c r="S727" i="2"/>
  <c r="S728" i="2" l="1"/>
  <c r="U607" i="2"/>
  <c r="L612" i="2"/>
  <c r="J613" i="2"/>
  <c r="O612" i="2"/>
  <c r="T492" i="2"/>
  <c r="V492" i="2" s="1"/>
  <c r="J614" i="2" l="1"/>
  <c r="T493" i="2"/>
  <c r="V493" i="2" s="1"/>
  <c r="O613" i="2"/>
  <c r="L613" i="2"/>
  <c r="S729" i="2"/>
  <c r="U608" i="2"/>
  <c r="S730" i="2" l="1"/>
  <c r="U609" i="2"/>
  <c r="J615" i="2"/>
  <c r="O614" i="2"/>
  <c r="L614" i="2"/>
  <c r="T494" i="2"/>
  <c r="V494" i="2" s="1"/>
  <c r="O615" i="2" l="1"/>
  <c r="J616" i="2"/>
  <c r="T495" i="2"/>
  <c r="V495" i="2" s="1"/>
  <c r="L615" i="2"/>
  <c r="S731" i="2"/>
  <c r="U610" i="2"/>
  <c r="S732" i="2" l="1"/>
  <c r="U611" i="2"/>
  <c r="O616" i="2"/>
  <c r="J617" i="2"/>
  <c r="T496" i="2"/>
  <c r="V496" i="2" s="1"/>
  <c r="L616" i="2"/>
  <c r="O617" i="2" l="1"/>
  <c r="L617" i="2"/>
  <c r="J618" i="2"/>
  <c r="T497" i="2"/>
  <c r="V497" i="2" s="1"/>
  <c r="U612" i="2"/>
  <c r="S733" i="2"/>
  <c r="O618" i="2" l="1"/>
  <c r="J619" i="2"/>
  <c r="T498" i="2"/>
  <c r="V498" i="2" s="1"/>
  <c r="L618" i="2"/>
  <c r="S734" i="2"/>
  <c r="U613" i="2"/>
  <c r="U614" i="2" l="1"/>
  <c r="S735" i="2"/>
  <c r="O619" i="2"/>
  <c r="J620" i="2"/>
  <c r="T499" i="2"/>
  <c r="V499" i="2" s="1"/>
  <c r="L619" i="2"/>
  <c r="L620" i="2" l="1"/>
  <c r="J621" i="2"/>
  <c r="O620" i="2"/>
  <c r="T500" i="2"/>
  <c r="V500" i="2" s="1"/>
  <c r="S736" i="2"/>
  <c r="U615" i="2"/>
  <c r="U616" i="2" l="1"/>
  <c r="S737" i="2"/>
  <c r="L621" i="2"/>
  <c r="J622" i="2"/>
  <c r="O621" i="2"/>
  <c r="T501" i="2"/>
  <c r="V501" i="2" s="1"/>
  <c r="S738" i="2" l="1"/>
  <c r="U617" i="2"/>
  <c r="O622" i="2"/>
  <c r="J623" i="2"/>
  <c r="T502" i="2"/>
  <c r="V502" i="2" s="1"/>
  <c r="L622" i="2"/>
  <c r="O623" i="2" l="1"/>
  <c r="T503" i="2"/>
  <c r="V503" i="2" s="1"/>
  <c r="J624" i="2"/>
  <c r="L623" i="2"/>
  <c r="S739" i="2"/>
  <c r="U618" i="2"/>
  <c r="O624" i="2" l="1"/>
  <c r="L624" i="2"/>
  <c r="J625" i="2"/>
  <c r="T504" i="2"/>
  <c r="V504" i="2" s="1"/>
  <c r="U619" i="2"/>
  <c r="S740" i="2"/>
  <c r="S741" i="2" l="1"/>
  <c r="U620" i="2"/>
  <c r="J626" i="2"/>
  <c r="O625" i="2"/>
  <c r="T505" i="2"/>
  <c r="V505" i="2" s="1"/>
  <c r="L625" i="2"/>
  <c r="J627" i="2" l="1"/>
  <c r="O626" i="2"/>
  <c r="T506" i="2"/>
  <c r="V506" i="2" s="1"/>
  <c r="L626" i="2"/>
  <c r="U621" i="2"/>
  <c r="S742" i="2"/>
  <c r="S743" i="2" l="1"/>
  <c r="U622" i="2"/>
  <c r="J628" i="2"/>
  <c r="O627" i="2"/>
  <c r="L627" i="2"/>
  <c r="T507" i="2"/>
  <c r="V507" i="2" s="1"/>
  <c r="J629" i="2" l="1"/>
  <c r="T508" i="2"/>
  <c r="V508" i="2" s="1"/>
  <c r="O628" i="2"/>
  <c r="L628" i="2"/>
  <c r="S744" i="2"/>
  <c r="U623" i="2"/>
  <c r="S745" i="2" l="1"/>
  <c r="U624" i="2"/>
  <c r="L629" i="2"/>
  <c r="J630" i="2"/>
  <c r="O629" i="2"/>
  <c r="T509" i="2"/>
  <c r="V509" i="2" s="1"/>
  <c r="O630" i="2" l="1"/>
  <c r="J631" i="2"/>
  <c r="T510" i="2"/>
  <c r="V510" i="2" s="1"/>
  <c r="L630" i="2"/>
  <c r="S746" i="2"/>
  <c r="U625" i="2"/>
  <c r="O631" i="2" l="1"/>
  <c r="J632" i="2"/>
  <c r="T511" i="2"/>
  <c r="V511" i="2" s="1"/>
  <c r="L631" i="2"/>
  <c r="S747" i="2"/>
  <c r="U626" i="2"/>
  <c r="J633" i="2" l="1"/>
  <c r="O632" i="2"/>
  <c r="L632" i="2"/>
  <c r="T512" i="2"/>
  <c r="V512" i="2" s="1"/>
  <c r="U627" i="2"/>
  <c r="S748" i="2"/>
  <c r="U628" i="2" l="1"/>
  <c r="S749" i="2"/>
  <c r="J634" i="2"/>
  <c r="O633" i="2"/>
  <c r="T513" i="2"/>
  <c r="V513" i="2" s="1"/>
  <c r="L633" i="2"/>
  <c r="U629" i="2" l="1"/>
  <c r="S750" i="2"/>
  <c r="J635" i="2"/>
  <c r="O634" i="2"/>
  <c r="T514" i="2"/>
  <c r="V514" i="2" s="1"/>
  <c r="L634" i="2"/>
  <c r="J636" i="2" l="1"/>
  <c r="O635" i="2"/>
  <c r="T515" i="2"/>
  <c r="V515" i="2" s="1"/>
  <c r="L635" i="2"/>
  <c r="S751" i="2"/>
  <c r="U630" i="2"/>
  <c r="S752" i="2" l="1"/>
  <c r="U631" i="2"/>
  <c r="L636" i="2"/>
  <c r="J637" i="2"/>
  <c r="O636" i="2"/>
  <c r="T516" i="2"/>
  <c r="V516" i="2" s="1"/>
  <c r="O637" i="2" l="1"/>
  <c r="J638" i="2"/>
  <c r="T517" i="2"/>
  <c r="V517" i="2" s="1"/>
  <c r="L637" i="2"/>
  <c r="U632" i="2"/>
  <c r="S753" i="2"/>
  <c r="O638" i="2" l="1"/>
  <c r="J639" i="2"/>
  <c r="T518" i="2"/>
  <c r="V518" i="2" s="1"/>
  <c r="L638" i="2"/>
  <c r="S754" i="2"/>
  <c r="U633" i="2"/>
  <c r="U634" i="2" l="1"/>
  <c r="S755" i="2"/>
  <c r="O639" i="2"/>
  <c r="L639" i="2"/>
  <c r="J640" i="2"/>
  <c r="T519" i="2"/>
  <c r="V519" i="2" s="1"/>
  <c r="J641" i="2" l="1"/>
  <c r="O640" i="2"/>
  <c r="T520" i="2"/>
  <c r="V520" i="2" s="1"/>
  <c r="L640" i="2"/>
  <c r="U635" i="2"/>
  <c r="S756" i="2"/>
  <c r="U636" i="2" l="1"/>
  <c r="S757" i="2"/>
  <c r="J642" i="2"/>
  <c r="O641" i="2"/>
  <c r="L641" i="2"/>
  <c r="T521" i="2"/>
  <c r="V521" i="2" s="1"/>
  <c r="S758" i="2" l="1"/>
  <c r="U637" i="2"/>
  <c r="J643" i="2"/>
  <c r="O642" i="2"/>
  <c r="T522" i="2"/>
  <c r="V522" i="2" s="1"/>
  <c r="L642" i="2"/>
  <c r="J644" i="2" l="1"/>
  <c r="T523" i="2"/>
  <c r="V523" i="2" s="1"/>
  <c r="O643" i="2"/>
  <c r="L643" i="2"/>
  <c r="S759" i="2"/>
  <c r="U638" i="2"/>
  <c r="S760" i="2" l="1"/>
  <c r="U639" i="2"/>
  <c r="L644" i="2"/>
  <c r="J645" i="2"/>
  <c r="T524" i="2"/>
  <c r="V524" i="2" s="1"/>
  <c r="O644" i="2"/>
  <c r="O645" i="2" l="1"/>
  <c r="T525" i="2"/>
  <c r="V525" i="2" s="1"/>
  <c r="J646" i="2"/>
  <c r="L645" i="2"/>
  <c r="S761" i="2"/>
  <c r="U640" i="2"/>
  <c r="S762" i="2" l="1"/>
  <c r="U641" i="2"/>
  <c r="O646" i="2"/>
  <c r="L646" i="2"/>
  <c r="T526" i="2"/>
  <c r="V526" i="2" s="1"/>
  <c r="J647" i="2"/>
  <c r="J648" i="2" l="1"/>
  <c r="O647" i="2"/>
  <c r="T527" i="2"/>
  <c r="V527" i="2" s="1"/>
  <c r="L647" i="2"/>
  <c r="S763" i="2"/>
  <c r="U642" i="2"/>
  <c r="S764" i="2" l="1"/>
  <c r="U643" i="2"/>
  <c r="J649" i="2"/>
  <c r="O648" i="2"/>
  <c r="L648" i="2"/>
  <c r="T528" i="2"/>
  <c r="V528" i="2" s="1"/>
  <c r="J650" i="2" l="1"/>
  <c r="O649" i="2"/>
  <c r="T529" i="2"/>
  <c r="V529" i="2" s="1"/>
  <c r="L649" i="2"/>
  <c r="S765" i="2"/>
  <c r="U644" i="2"/>
  <c r="S766" i="2" l="1"/>
  <c r="U645" i="2"/>
  <c r="J651" i="2"/>
  <c r="O650" i="2"/>
  <c r="T530" i="2"/>
  <c r="V530" i="2" s="1"/>
  <c r="L650" i="2"/>
  <c r="L651" i="2" l="1"/>
  <c r="J652" i="2"/>
  <c r="T531" i="2"/>
  <c r="V531" i="2" s="1"/>
  <c r="O651" i="2"/>
  <c r="U646" i="2"/>
  <c r="S767" i="2"/>
  <c r="O652" i="2" l="1"/>
  <c r="J653" i="2"/>
  <c r="T532" i="2"/>
  <c r="V532" i="2" s="1"/>
  <c r="L652" i="2"/>
  <c r="S768" i="2"/>
  <c r="U647" i="2"/>
  <c r="J654" i="2" l="1"/>
  <c r="O653" i="2"/>
  <c r="T533" i="2"/>
  <c r="V533" i="2" s="1"/>
  <c r="L653" i="2"/>
  <c r="S769" i="2"/>
  <c r="U648" i="2"/>
  <c r="S770" i="2" l="1"/>
  <c r="U649" i="2"/>
  <c r="J655" i="2"/>
  <c r="O654" i="2"/>
  <c r="L654" i="2"/>
  <c r="T534" i="2"/>
  <c r="V534" i="2" s="1"/>
  <c r="J656" i="2" l="1"/>
  <c r="L655" i="2"/>
  <c r="O655" i="2"/>
  <c r="T535" i="2"/>
  <c r="V535" i="2" s="1"/>
  <c r="S771" i="2"/>
  <c r="U650" i="2"/>
  <c r="U651" i="2" l="1"/>
  <c r="S772" i="2"/>
  <c r="J657" i="2"/>
  <c r="O656" i="2"/>
  <c r="L656" i="2"/>
  <c r="T536" i="2"/>
  <c r="V536" i="2" s="1"/>
  <c r="S773" i="2" l="1"/>
  <c r="U652" i="2"/>
  <c r="J658" i="2"/>
  <c r="O657" i="2"/>
  <c r="T537" i="2"/>
  <c r="V537" i="2" s="1"/>
  <c r="L657" i="2"/>
  <c r="O658" i="2" l="1"/>
  <c r="J659" i="2"/>
  <c r="T538" i="2"/>
  <c r="V538" i="2" s="1"/>
  <c r="L658" i="2"/>
  <c r="S774" i="2"/>
  <c r="U653" i="2"/>
  <c r="U654" i="2" l="1"/>
  <c r="S775" i="2"/>
  <c r="O659" i="2"/>
  <c r="J660" i="2"/>
  <c r="T539" i="2"/>
  <c r="V539" i="2" s="1"/>
  <c r="L659" i="2"/>
  <c r="J661" i="2" l="1"/>
  <c r="O660" i="2"/>
  <c r="T540" i="2"/>
  <c r="V540" i="2" s="1"/>
  <c r="L660" i="2"/>
  <c r="S776" i="2"/>
  <c r="U655" i="2"/>
  <c r="S777" i="2" l="1"/>
  <c r="U656" i="2"/>
  <c r="L661" i="2"/>
  <c r="J662" i="2"/>
  <c r="T541" i="2"/>
  <c r="V541" i="2" s="1"/>
  <c r="O661" i="2"/>
  <c r="J663" i="2" l="1"/>
  <c r="O662" i="2"/>
  <c r="T542" i="2"/>
  <c r="V542" i="2" s="1"/>
  <c r="L662" i="2"/>
  <c r="S778" i="2"/>
  <c r="U657" i="2"/>
  <c r="S779" i="2" l="1"/>
  <c r="U658" i="2"/>
  <c r="J664" i="2"/>
  <c r="T543" i="2"/>
  <c r="V543" i="2" s="1"/>
  <c r="O663" i="2"/>
  <c r="L663" i="2"/>
  <c r="L664" i="2" l="1"/>
  <c r="J665" i="2"/>
  <c r="O664" i="2"/>
  <c r="T544" i="2"/>
  <c r="V544" i="2" s="1"/>
  <c r="S780" i="2"/>
  <c r="U659" i="2"/>
  <c r="U660" i="2" l="1"/>
  <c r="S781" i="2"/>
  <c r="T545" i="2"/>
  <c r="V545" i="2" s="1"/>
  <c r="O665" i="2"/>
  <c r="J666" i="2"/>
  <c r="L665" i="2"/>
  <c r="U661" i="2" l="1"/>
  <c r="S782" i="2"/>
  <c r="J667" i="2"/>
  <c r="O666" i="2"/>
  <c r="T546" i="2"/>
  <c r="V546" i="2" s="1"/>
  <c r="L666" i="2"/>
  <c r="O667" i="2" l="1"/>
  <c r="J668" i="2"/>
  <c r="T547" i="2"/>
  <c r="V547" i="2" s="1"/>
  <c r="L667" i="2"/>
  <c r="S783" i="2"/>
  <c r="U662" i="2"/>
  <c r="S784" i="2" l="1"/>
  <c r="U663" i="2"/>
  <c r="O668" i="2"/>
  <c r="T548" i="2"/>
  <c r="V548" i="2" s="1"/>
  <c r="J669" i="2"/>
  <c r="L668" i="2"/>
  <c r="J670" i="2" l="1"/>
  <c r="O669" i="2"/>
  <c r="T549" i="2"/>
  <c r="V549" i="2" s="1"/>
  <c r="L669" i="2"/>
  <c r="S785" i="2"/>
  <c r="U664" i="2"/>
  <c r="S786" i="2" l="1"/>
  <c r="U665" i="2"/>
  <c r="J671" i="2"/>
  <c r="O670" i="2"/>
  <c r="T550" i="2"/>
  <c r="V550" i="2" s="1"/>
  <c r="L670" i="2"/>
  <c r="O671" i="2" l="1"/>
  <c r="L671" i="2"/>
  <c r="T551" i="2"/>
  <c r="V551" i="2" s="1"/>
  <c r="J672" i="2"/>
  <c r="S787" i="2"/>
  <c r="U666" i="2"/>
  <c r="S788" i="2" l="1"/>
  <c r="U667" i="2"/>
  <c r="J673" i="2"/>
  <c r="T552" i="2"/>
  <c r="V552" i="2" s="1"/>
  <c r="O672" i="2"/>
  <c r="L672" i="2"/>
  <c r="T553" i="2" l="1"/>
  <c r="V553" i="2" s="1"/>
  <c r="J674" i="2"/>
  <c r="O673" i="2"/>
  <c r="L673" i="2"/>
  <c r="U668" i="2"/>
  <c r="S789" i="2"/>
  <c r="S790" i="2" l="1"/>
  <c r="U669" i="2"/>
  <c r="O674" i="2"/>
  <c r="T554" i="2"/>
  <c r="V554" i="2" s="1"/>
  <c r="J675" i="2"/>
  <c r="L674" i="2"/>
  <c r="J676" i="2" l="1"/>
  <c r="O675" i="2"/>
  <c r="L675" i="2"/>
  <c r="T555" i="2"/>
  <c r="V555" i="2" s="1"/>
  <c r="S791" i="2"/>
  <c r="U670" i="2"/>
  <c r="S792" i="2" l="1"/>
  <c r="U671" i="2"/>
  <c r="J677" i="2"/>
  <c r="O676" i="2"/>
  <c r="T556" i="2"/>
  <c r="V556" i="2" s="1"/>
  <c r="L676" i="2"/>
  <c r="J678" i="2" l="1"/>
  <c r="T557" i="2"/>
  <c r="V557" i="2" s="1"/>
  <c r="O677" i="2"/>
  <c r="L677" i="2"/>
  <c r="S793" i="2"/>
  <c r="U672" i="2"/>
  <c r="S794" i="2" l="1"/>
  <c r="U673" i="2"/>
  <c r="O678" i="2"/>
  <c r="T558" i="2"/>
  <c r="V558" i="2" s="1"/>
  <c r="J679" i="2"/>
  <c r="L678" i="2"/>
  <c r="J680" i="2" l="1"/>
  <c r="O679" i="2"/>
  <c r="T559" i="2"/>
  <c r="V559" i="2" s="1"/>
  <c r="L679" i="2"/>
  <c r="S795" i="2"/>
  <c r="U674" i="2"/>
  <c r="S796" i="2" l="1"/>
  <c r="U675" i="2"/>
  <c r="T560" i="2"/>
  <c r="V560" i="2" s="1"/>
  <c r="J681" i="2"/>
  <c r="O680" i="2"/>
  <c r="L680" i="2"/>
  <c r="O681" i="2" l="1"/>
  <c r="T561" i="2"/>
  <c r="V561" i="2" s="1"/>
  <c r="J682" i="2"/>
  <c r="L681" i="2"/>
  <c r="U676" i="2"/>
  <c r="S797" i="2"/>
  <c r="J683" i="2" l="1"/>
  <c r="T562" i="2"/>
  <c r="V562" i="2" s="1"/>
  <c r="O682" i="2"/>
  <c r="L682" i="2"/>
  <c r="S798" i="2"/>
  <c r="U677" i="2"/>
  <c r="S799" i="2" l="1"/>
  <c r="U678" i="2"/>
  <c r="T563" i="2"/>
  <c r="V563" i="2" s="1"/>
  <c r="J684" i="2"/>
  <c r="O683" i="2"/>
  <c r="L683" i="2"/>
  <c r="J685" i="2" l="1"/>
  <c r="O684" i="2"/>
  <c r="T564" i="2"/>
  <c r="V564" i="2" s="1"/>
  <c r="L684" i="2"/>
  <c r="S800" i="2"/>
  <c r="U679" i="2"/>
  <c r="S801" i="2" l="1"/>
  <c r="U680" i="2"/>
  <c r="J686" i="2"/>
  <c r="O685" i="2"/>
  <c r="L685" i="2"/>
  <c r="T565" i="2"/>
  <c r="V565" i="2" s="1"/>
  <c r="J687" i="2" l="1"/>
  <c r="O686" i="2"/>
  <c r="T566" i="2"/>
  <c r="V566" i="2" s="1"/>
  <c r="L686" i="2"/>
  <c r="S802" i="2"/>
  <c r="U681" i="2"/>
  <c r="S803" i="2" l="1"/>
  <c r="U682" i="2"/>
  <c r="T567" i="2"/>
  <c r="V567" i="2" s="1"/>
  <c r="J688" i="2"/>
  <c r="O687" i="2"/>
  <c r="L687" i="2"/>
  <c r="J689" i="2" l="1"/>
  <c r="O688" i="2"/>
  <c r="T568" i="2"/>
  <c r="V568" i="2" s="1"/>
  <c r="L688" i="2"/>
  <c r="U683" i="2"/>
  <c r="S804" i="2"/>
  <c r="S805" i="2" l="1"/>
  <c r="U684" i="2"/>
  <c r="O689" i="2"/>
  <c r="J690" i="2"/>
  <c r="T569" i="2"/>
  <c r="V569" i="2" s="1"/>
  <c r="L689" i="2"/>
  <c r="T570" i="2" l="1"/>
  <c r="V570" i="2" s="1"/>
  <c r="J691" i="2"/>
  <c r="O690" i="2"/>
  <c r="L690" i="2"/>
  <c r="S806" i="2"/>
  <c r="U685" i="2"/>
  <c r="S807" i="2" l="1"/>
  <c r="U686" i="2"/>
  <c r="O691" i="2"/>
  <c r="T571" i="2"/>
  <c r="V571" i="2" s="1"/>
  <c r="L691" i="2"/>
  <c r="J692" i="2"/>
  <c r="J693" i="2" l="1"/>
  <c r="O692" i="2"/>
  <c r="L692" i="2"/>
  <c r="T572" i="2"/>
  <c r="V572" i="2" s="1"/>
  <c r="S808" i="2"/>
  <c r="U687" i="2"/>
  <c r="S809" i="2" l="1"/>
  <c r="U688" i="2"/>
  <c r="J694" i="2"/>
  <c r="O693" i="2"/>
  <c r="L693" i="2"/>
  <c r="T573" i="2"/>
  <c r="V573" i="2" s="1"/>
  <c r="O694" i="2" l="1"/>
  <c r="T574" i="2"/>
  <c r="V574" i="2" s="1"/>
  <c r="J695" i="2"/>
  <c r="L694" i="2"/>
  <c r="S810" i="2"/>
  <c r="U689" i="2"/>
  <c r="J696" i="2" l="1"/>
  <c r="O695" i="2"/>
  <c r="L695" i="2"/>
  <c r="T575" i="2"/>
  <c r="V575" i="2" s="1"/>
  <c r="S811" i="2"/>
  <c r="U690" i="2"/>
  <c r="S812" i="2" l="1"/>
  <c r="U691" i="2"/>
  <c r="O696" i="2"/>
  <c r="J697" i="2"/>
  <c r="T576" i="2"/>
  <c r="V576" i="2" s="1"/>
  <c r="L696" i="2"/>
  <c r="T577" i="2" l="1"/>
  <c r="V577" i="2" s="1"/>
  <c r="J698" i="2"/>
  <c r="O697" i="2"/>
  <c r="L697" i="2"/>
  <c r="S813" i="2"/>
  <c r="U692" i="2"/>
  <c r="S814" i="2" l="1"/>
  <c r="U693" i="2"/>
  <c r="O698" i="2"/>
  <c r="T578" i="2"/>
  <c r="V578" i="2" s="1"/>
  <c r="J699" i="2"/>
  <c r="L698" i="2"/>
  <c r="J700" i="2" l="1"/>
  <c r="T579" i="2"/>
  <c r="V579" i="2" s="1"/>
  <c r="O699" i="2"/>
  <c r="L699" i="2"/>
  <c r="S815" i="2"/>
  <c r="U694" i="2"/>
  <c r="S816" i="2" l="1"/>
  <c r="U695" i="2"/>
  <c r="T580" i="2"/>
  <c r="V580" i="2" s="1"/>
  <c r="J701" i="2"/>
  <c r="O700" i="2"/>
  <c r="L700" i="2"/>
  <c r="O701" i="2" l="1"/>
  <c r="L701" i="2"/>
  <c r="J702" i="2"/>
  <c r="T581" i="2"/>
  <c r="V581" i="2" s="1"/>
  <c r="S817" i="2"/>
  <c r="U696" i="2"/>
  <c r="J703" i="2" l="1"/>
  <c r="O702" i="2"/>
  <c r="T582" i="2"/>
  <c r="V582" i="2" s="1"/>
  <c r="L702" i="2"/>
  <c r="S818" i="2"/>
  <c r="U697" i="2"/>
  <c r="S819" i="2" l="1"/>
  <c r="U698" i="2"/>
  <c r="J704" i="2"/>
  <c r="T583" i="2"/>
  <c r="V583" i="2" s="1"/>
  <c r="L703" i="2"/>
  <c r="O703" i="2"/>
  <c r="O704" i="2" l="1"/>
  <c r="L704" i="2"/>
  <c r="T584" i="2"/>
  <c r="V584" i="2" s="1"/>
  <c r="J705" i="2"/>
  <c r="S820" i="2"/>
  <c r="U699" i="2"/>
  <c r="J706" i="2" l="1"/>
  <c r="O705" i="2"/>
  <c r="T585" i="2"/>
  <c r="V585" i="2" s="1"/>
  <c r="L705" i="2"/>
  <c r="S821" i="2"/>
  <c r="U700" i="2"/>
  <c r="S822" i="2" l="1"/>
  <c r="U701" i="2"/>
  <c r="J707" i="2"/>
  <c r="T586" i="2"/>
  <c r="V586" i="2" s="1"/>
  <c r="O706" i="2"/>
  <c r="L706" i="2"/>
  <c r="O707" i="2" l="1"/>
  <c r="L707" i="2"/>
  <c r="T587" i="2"/>
  <c r="V587" i="2" s="1"/>
  <c r="J708" i="2"/>
  <c r="S823" i="2"/>
  <c r="U702" i="2"/>
  <c r="U703" i="2" l="1"/>
  <c r="S824" i="2"/>
  <c r="J709" i="2"/>
  <c r="T588" i="2"/>
  <c r="V588" i="2" s="1"/>
  <c r="O708" i="2"/>
  <c r="L708" i="2"/>
  <c r="S825" i="2" l="1"/>
  <c r="U704" i="2"/>
  <c r="T589" i="2"/>
  <c r="V589" i="2" s="1"/>
  <c r="J710" i="2"/>
  <c r="O709" i="2"/>
  <c r="L709" i="2"/>
  <c r="O710" i="2" l="1"/>
  <c r="T590" i="2"/>
  <c r="V590" i="2" s="1"/>
  <c r="J711" i="2"/>
  <c r="L710" i="2"/>
  <c r="S826" i="2"/>
  <c r="U705" i="2"/>
  <c r="S827" i="2" l="1"/>
  <c r="U706" i="2"/>
  <c r="O711" i="2"/>
  <c r="J712" i="2"/>
  <c r="L711" i="2"/>
  <c r="T591" i="2"/>
  <c r="V591" i="2" s="1"/>
  <c r="J713" i="2" l="1"/>
  <c r="O712" i="2"/>
  <c r="T592" i="2"/>
  <c r="V592" i="2" s="1"/>
  <c r="L712" i="2"/>
  <c r="S828" i="2"/>
  <c r="U707" i="2"/>
  <c r="S829" i="2" l="1"/>
  <c r="U708" i="2"/>
  <c r="J714" i="2"/>
  <c r="T593" i="2"/>
  <c r="V593" i="2" s="1"/>
  <c r="O713" i="2"/>
  <c r="L713" i="2"/>
  <c r="J715" i="2" l="1"/>
  <c r="O714" i="2"/>
  <c r="L714" i="2"/>
  <c r="T594" i="2"/>
  <c r="V594" i="2" s="1"/>
  <c r="S830" i="2"/>
  <c r="U709" i="2"/>
  <c r="S831" i="2" l="1"/>
  <c r="U710" i="2"/>
  <c r="J716" i="2"/>
  <c r="T595" i="2"/>
  <c r="V595" i="2" s="1"/>
  <c r="O715" i="2"/>
  <c r="L715" i="2"/>
  <c r="T596" i="2" l="1"/>
  <c r="V596" i="2" s="1"/>
  <c r="J717" i="2"/>
  <c r="O716" i="2"/>
  <c r="L716" i="2"/>
  <c r="S832" i="2"/>
  <c r="U711" i="2"/>
  <c r="S833" i="2" l="1"/>
  <c r="U712" i="2"/>
  <c r="O717" i="2"/>
  <c r="T597" i="2"/>
  <c r="V597" i="2" s="1"/>
  <c r="L717" i="2"/>
  <c r="J718" i="2"/>
  <c r="O718" i="2" l="1"/>
  <c r="T598" i="2"/>
  <c r="V598" i="2" s="1"/>
  <c r="J719" i="2"/>
  <c r="L718" i="2"/>
  <c r="U713" i="2"/>
  <c r="S834" i="2"/>
  <c r="J720" i="2" l="1"/>
  <c r="O719" i="2"/>
  <c r="L719" i="2"/>
  <c r="T599" i="2"/>
  <c r="V599" i="2" s="1"/>
  <c r="S835" i="2"/>
  <c r="U714" i="2"/>
  <c r="S836" i="2" l="1"/>
  <c r="U715" i="2"/>
  <c r="J721" i="2"/>
  <c r="T600" i="2"/>
  <c r="V600" i="2" s="1"/>
  <c r="O720" i="2"/>
  <c r="L720" i="2"/>
  <c r="J722" i="2" l="1"/>
  <c r="O721" i="2"/>
  <c r="T601" i="2"/>
  <c r="V601" i="2" s="1"/>
  <c r="L721" i="2"/>
  <c r="S837" i="2"/>
  <c r="U716" i="2"/>
  <c r="S838" i="2" l="1"/>
  <c r="U717" i="2"/>
  <c r="J723" i="2"/>
  <c r="O722" i="2"/>
  <c r="T602" i="2"/>
  <c r="V602" i="2" s="1"/>
  <c r="L722" i="2"/>
  <c r="L723" i="2" l="1"/>
  <c r="T603" i="2"/>
  <c r="V603" i="2" s="1"/>
  <c r="J724" i="2"/>
  <c r="O723" i="2"/>
  <c r="S839" i="2"/>
  <c r="U718" i="2"/>
  <c r="S840" i="2" l="1"/>
  <c r="U719" i="2"/>
  <c r="O724" i="2"/>
  <c r="T604" i="2"/>
  <c r="V604" i="2" s="1"/>
  <c r="J725" i="2"/>
  <c r="L724" i="2"/>
  <c r="T605" i="2" l="1"/>
  <c r="V605" i="2" s="1"/>
  <c r="J726" i="2"/>
  <c r="O725" i="2"/>
  <c r="L725" i="2"/>
  <c r="S841" i="2"/>
  <c r="U720" i="2"/>
  <c r="S842" i="2" l="1"/>
  <c r="U721" i="2"/>
  <c r="O726" i="2"/>
  <c r="T606" i="2"/>
  <c r="V606" i="2" s="1"/>
  <c r="J727" i="2"/>
  <c r="L726" i="2"/>
  <c r="O727" i="2" l="1"/>
  <c r="L727" i="2"/>
  <c r="J728" i="2"/>
  <c r="T607" i="2"/>
  <c r="V607" i="2" s="1"/>
  <c r="S843" i="2"/>
  <c r="U722" i="2"/>
  <c r="J729" i="2" l="1"/>
  <c r="O728" i="2"/>
  <c r="L728" i="2"/>
  <c r="T608" i="2"/>
  <c r="V608" i="2" s="1"/>
  <c r="S844" i="2"/>
  <c r="U723" i="2"/>
  <c r="S845" i="2" l="1"/>
  <c r="U724" i="2"/>
  <c r="J730" i="2"/>
  <c r="T609" i="2"/>
  <c r="V609" i="2" s="1"/>
  <c r="O729" i="2"/>
  <c r="L729" i="2"/>
  <c r="O730" i="2" l="1"/>
  <c r="L730" i="2"/>
  <c r="T610" i="2"/>
  <c r="V610" i="2" s="1"/>
  <c r="J731" i="2"/>
  <c r="S846" i="2"/>
  <c r="U725" i="2"/>
  <c r="S847" i="2" l="1"/>
  <c r="U726" i="2"/>
  <c r="J732" i="2"/>
  <c r="O731" i="2"/>
  <c r="T611" i="2"/>
  <c r="V611" i="2" s="1"/>
  <c r="L731" i="2"/>
  <c r="T612" i="2" l="1"/>
  <c r="V612" i="2" s="1"/>
  <c r="J733" i="2"/>
  <c r="L732" i="2"/>
  <c r="O732" i="2"/>
  <c r="S848" i="2"/>
  <c r="U727" i="2"/>
  <c r="S849" i="2" l="1"/>
  <c r="U728" i="2"/>
  <c r="O733" i="2"/>
  <c r="L733" i="2"/>
  <c r="T613" i="2"/>
  <c r="V613" i="2" s="1"/>
  <c r="J734" i="2"/>
  <c r="J735" i="2" l="1"/>
  <c r="T614" i="2"/>
  <c r="V614" i="2" s="1"/>
  <c r="O734" i="2"/>
  <c r="L734" i="2"/>
  <c r="S850" i="2"/>
  <c r="U729" i="2"/>
  <c r="S851" i="2" l="1"/>
  <c r="U730" i="2"/>
  <c r="T615" i="2"/>
  <c r="V615" i="2" s="1"/>
  <c r="J736" i="2"/>
  <c r="O735" i="2"/>
  <c r="L735" i="2"/>
  <c r="J737" i="2" l="1"/>
  <c r="T616" i="2"/>
  <c r="V616" i="2" s="1"/>
  <c r="O736" i="2"/>
  <c r="L736" i="2"/>
  <c r="S852" i="2"/>
  <c r="U731" i="2"/>
  <c r="S853" i="2" l="1"/>
  <c r="U732" i="2"/>
  <c r="O737" i="2"/>
  <c r="T617" i="2"/>
  <c r="V617" i="2" s="1"/>
  <c r="J738" i="2"/>
  <c r="L737" i="2"/>
  <c r="J739" i="2" l="1"/>
  <c r="O738" i="2"/>
  <c r="L738" i="2"/>
  <c r="T618" i="2"/>
  <c r="V618" i="2" s="1"/>
  <c r="S854" i="2"/>
  <c r="U733" i="2"/>
  <c r="S855" i="2" l="1"/>
  <c r="U734" i="2"/>
  <c r="J740" i="2"/>
  <c r="T619" i="2"/>
  <c r="V619" i="2" s="1"/>
  <c r="O739" i="2"/>
  <c r="L739" i="2"/>
  <c r="J741" i="2" l="1"/>
  <c r="O740" i="2"/>
  <c r="L740" i="2"/>
  <c r="T620" i="2"/>
  <c r="V620" i="2" s="1"/>
  <c r="S856" i="2"/>
  <c r="U735" i="2"/>
  <c r="S857" i="2" l="1"/>
  <c r="U736" i="2"/>
  <c r="J742" i="2"/>
  <c r="T621" i="2"/>
  <c r="V621" i="2" s="1"/>
  <c r="O741" i="2"/>
  <c r="L741" i="2"/>
  <c r="J743" i="2" l="1"/>
  <c r="T622" i="2"/>
  <c r="V622" i="2" s="1"/>
  <c r="O742" i="2"/>
  <c r="L742" i="2"/>
  <c r="S858" i="2"/>
  <c r="U737" i="2"/>
  <c r="S859" i="2" l="1"/>
  <c r="U738" i="2"/>
  <c r="J744" i="2"/>
  <c r="O743" i="2"/>
  <c r="L743" i="2"/>
  <c r="T623" i="2"/>
  <c r="V623" i="2" s="1"/>
  <c r="J745" i="2" l="1"/>
  <c r="O744" i="2"/>
  <c r="T624" i="2"/>
  <c r="V624" i="2" s="1"/>
  <c r="L744" i="2"/>
  <c r="S860" i="2"/>
  <c r="U739" i="2"/>
  <c r="S861" i="2" l="1"/>
  <c r="U740" i="2"/>
  <c r="J746" i="2"/>
  <c r="O745" i="2"/>
  <c r="L745" i="2"/>
  <c r="T625" i="2"/>
  <c r="V625" i="2" s="1"/>
  <c r="O746" i="2" l="1"/>
  <c r="T626" i="2"/>
  <c r="V626" i="2" s="1"/>
  <c r="J747" i="2"/>
  <c r="L746" i="2"/>
  <c r="S862" i="2"/>
  <c r="U741" i="2"/>
  <c r="J748" i="2" l="1"/>
  <c r="T627" i="2"/>
  <c r="V627" i="2" s="1"/>
  <c r="O747" i="2"/>
  <c r="L747" i="2"/>
  <c r="S863" i="2"/>
  <c r="U742" i="2"/>
  <c r="S864" i="2" l="1"/>
  <c r="U743" i="2"/>
  <c r="O748" i="2"/>
  <c r="T628" i="2"/>
  <c r="V628" i="2" s="1"/>
  <c r="J749" i="2"/>
  <c r="L748" i="2"/>
  <c r="T629" i="2" l="1"/>
  <c r="V629" i="2" s="1"/>
  <c r="J750" i="2"/>
  <c r="O749" i="2"/>
  <c r="L749" i="2"/>
  <c r="S865" i="2"/>
  <c r="U744" i="2"/>
  <c r="S866" i="2" l="1"/>
  <c r="U745" i="2"/>
  <c r="O750" i="2"/>
  <c r="T630" i="2"/>
  <c r="V630" i="2" s="1"/>
  <c r="J751" i="2"/>
  <c r="L750" i="2"/>
  <c r="J752" i="2" l="1"/>
  <c r="O751" i="2"/>
  <c r="T631" i="2"/>
  <c r="V631" i="2" s="1"/>
  <c r="L751" i="2"/>
  <c r="S867" i="2"/>
  <c r="U746" i="2"/>
  <c r="S868" i="2" l="1"/>
  <c r="U747" i="2"/>
  <c r="J753" i="2"/>
  <c r="T632" i="2"/>
  <c r="V632" i="2" s="1"/>
  <c r="O752" i="2"/>
  <c r="L752" i="2"/>
  <c r="J754" i="2" l="1"/>
  <c r="T633" i="2"/>
  <c r="V633" i="2" s="1"/>
  <c r="O753" i="2"/>
  <c r="L753" i="2"/>
  <c r="S869" i="2"/>
  <c r="U748" i="2"/>
  <c r="S870" i="2" l="1"/>
  <c r="U749" i="2"/>
  <c r="T634" i="2"/>
  <c r="V634" i="2" s="1"/>
  <c r="J755" i="2"/>
  <c r="O754" i="2"/>
  <c r="L754" i="2"/>
  <c r="O755" i="2" l="1"/>
  <c r="T635" i="2"/>
  <c r="V635" i="2" s="1"/>
  <c r="J756" i="2"/>
  <c r="L755" i="2"/>
  <c r="S871" i="2"/>
  <c r="U750" i="2"/>
  <c r="J757" i="2" l="1"/>
  <c r="O756" i="2"/>
  <c r="T636" i="2"/>
  <c r="V636" i="2" s="1"/>
  <c r="L756" i="2"/>
  <c r="S872" i="2"/>
  <c r="U751" i="2"/>
  <c r="S873" i="2" l="1"/>
  <c r="U752" i="2"/>
  <c r="T637" i="2"/>
  <c r="V637" i="2" s="1"/>
  <c r="O757" i="2"/>
  <c r="J758" i="2"/>
  <c r="L757" i="2"/>
  <c r="L758" i="2" l="1"/>
  <c r="J759" i="2"/>
  <c r="O758" i="2"/>
  <c r="T638" i="2"/>
  <c r="V638" i="2" s="1"/>
  <c r="S874" i="2"/>
  <c r="U753" i="2"/>
  <c r="S875" i="2" l="1"/>
  <c r="U754" i="2"/>
  <c r="O759" i="2"/>
  <c r="J760" i="2"/>
  <c r="T639" i="2"/>
  <c r="V639" i="2" s="1"/>
  <c r="L759" i="2"/>
  <c r="O760" i="2" l="1"/>
  <c r="J761" i="2"/>
  <c r="L760" i="2"/>
  <c r="T640" i="2"/>
  <c r="V640" i="2" s="1"/>
  <c r="U755" i="2"/>
  <c r="S876" i="2"/>
  <c r="U756" i="2" l="1"/>
  <c r="S877" i="2"/>
  <c r="O761" i="2"/>
  <c r="T641" i="2"/>
  <c r="V641" i="2" s="1"/>
  <c r="J762" i="2"/>
  <c r="L761" i="2"/>
  <c r="J763" i="2" l="1"/>
  <c r="T642" i="2"/>
  <c r="V642" i="2" s="1"/>
  <c r="O762" i="2"/>
  <c r="L762" i="2"/>
  <c r="S878" i="2"/>
  <c r="U757" i="2"/>
  <c r="S879" i="2" l="1"/>
  <c r="U758" i="2"/>
  <c r="J764" i="2"/>
  <c r="O763" i="2"/>
  <c r="T643" i="2"/>
  <c r="V643" i="2" s="1"/>
  <c r="L763" i="2"/>
  <c r="O764" i="2" l="1"/>
  <c r="T644" i="2"/>
  <c r="V644" i="2" s="1"/>
  <c r="J765" i="2"/>
  <c r="L764" i="2"/>
  <c r="S880" i="2"/>
  <c r="U759" i="2"/>
  <c r="L765" i="2" l="1"/>
  <c r="J766" i="2"/>
  <c r="O765" i="2"/>
  <c r="T645" i="2"/>
  <c r="V645" i="2" s="1"/>
  <c r="S881" i="2"/>
  <c r="U760" i="2"/>
  <c r="S882" i="2" l="1"/>
  <c r="U761" i="2"/>
  <c r="O766" i="2"/>
  <c r="J767" i="2"/>
  <c r="T646" i="2"/>
  <c r="V646" i="2" s="1"/>
  <c r="L766" i="2"/>
  <c r="O767" i="2" l="1"/>
  <c r="J768" i="2"/>
  <c r="L767" i="2"/>
  <c r="T647" i="2"/>
  <c r="V647" i="2" s="1"/>
  <c r="S883" i="2"/>
  <c r="U762" i="2"/>
  <c r="S884" i="2" l="1"/>
  <c r="U763" i="2"/>
  <c r="O768" i="2"/>
  <c r="T648" i="2"/>
  <c r="V648" i="2" s="1"/>
  <c r="J769" i="2"/>
  <c r="L768" i="2"/>
  <c r="J770" i="2" l="1"/>
  <c r="T649" i="2"/>
  <c r="V649" i="2" s="1"/>
  <c r="O769" i="2"/>
  <c r="L769" i="2"/>
  <c r="U764" i="2"/>
  <c r="S885" i="2"/>
  <c r="U765" i="2" l="1"/>
  <c r="S886" i="2"/>
  <c r="J771" i="2"/>
  <c r="O770" i="2"/>
  <c r="T650" i="2"/>
  <c r="V650" i="2" s="1"/>
  <c r="L770" i="2"/>
  <c r="S887" i="2" l="1"/>
  <c r="U766" i="2"/>
  <c r="J772" i="2"/>
  <c r="O771" i="2"/>
  <c r="L771" i="2"/>
  <c r="T651" i="2"/>
  <c r="V651" i="2" s="1"/>
  <c r="J773" i="2" l="1"/>
  <c r="T652" i="2"/>
  <c r="V652" i="2" s="1"/>
  <c r="O772" i="2"/>
  <c r="L772" i="2"/>
  <c r="S888" i="2"/>
  <c r="U767" i="2"/>
  <c r="S889" i="2" l="1"/>
  <c r="U768" i="2"/>
  <c r="L773" i="2"/>
  <c r="J774" i="2"/>
  <c r="T653" i="2"/>
  <c r="V653" i="2" s="1"/>
  <c r="O773" i="2"/>
  <c r="O774" i="2" l="1"/>
  <c r="J775" i="2"/>
  <c r="T654" i="2"/>
  <c r="V654" i="2" s="1"/>
  <c r="L774" i="2"/>
  <c r="S890" i="2"/>
  <c r="U769" i="2"/>
  <c r="O775" i="2" l="1"/>
  <c r="T655" i="2"/>
  <c r="V655" i="2" s="1"/>
  <c r="J776" i="2"/>
  <c r="L775" i="2"/>
  <c r="S891" i="2"/>
  <c r="U770" i="2"/>
  <c r="J777" i="2" l="1"/>
  <c r="O776" i="2"/>
  <c r="T656" i="2"/>
  <c r="V656" i="2" s="1"/>
  <c r="L776" i="2"/>
  <c r="U771" i="2"/>
  <c r="S892" i="2"/>
  <c r="S893" i="2" l="1"/>
  <c r="U772" i="2"/>
  <c r="J778" i="2"/>
  <c r="O777" i="2"/>
  <c r="T657" i="2"/>
  <c r="V657" i="2" s="1"/>
  <c r="L777" i="2"/>
  <c r="L778" i="2" l="1"/>
  <c r="J779" i="2"/>
  <c r="O778" i="2"/>
  <c r="T658" i="2"/>
  <c r="V658" i="2" s="1"/>
  <c r="S894" i="2"/>
  <c r="U773" i="2"/>
  <c r="S895" i="2" l="1"/>
  <c r="U774" i="2"/>
  <c r="T659" i="2"/>
  <c r="V659" i="2" s="1"/>
  <c r="O779" i="2"/>
  <c r="J780" i="2"/>
  <c r="L779" i="2"/>
  <c r="O780" i="2" l="1"/>
  <c r="L780" i="2"/>
  <c r="J781" i="2"/>
  <c r="T660" i="2"/>
  <c r="V660" i="2" s="1"/>
  <c r="S896" i="2"/>
  <c r="U775" i="2"/>
  <c r="O781" i="2" l="1"/>
  <c r="J782" i="2"/>
  <c r="T661" i="2"/>
  <c r="V661" i="2" s="1"/>
  <c r="L781" i="2"/>
  <c r="S897" i="2"/>
  <c r="U776" i="2"/>
  <c r="U777" i="2" l="1"/>
  <c r="S898" i="2"/>
  <c r="O782" i="2"/>
  <c r="L782" i="2"/>
  <c r="J783" i="2"/>
  <c r="T662" i="2"/>
  <c r="V662" i="2" s="1"/>
  <c r="J784" i="2" l="1"/>
  <c r="O783" i="2"/>
  <c r="T663" i="2"/>
  <c r="V663" i="2" s="1"/>
  <c r="L783" i="2"/>
  <c r="S899" i="2"/>
  <c r="U778" i="2"/>
  <c r="U779" i="2" l="1"/>
  <c r="S900" i="2"/>
  <c r="J785" i="2"/>
  <c r="O784" i="2"/>
  <c r="T664" i="2"/>
  <c r="V664" i="2" s="1"/>
  <c r="L784" i="2"/>
  <c r="S901" i="2" l="1"/>
  <c r="U780" i="2"/>
  <c r="J786" i="2"/>
  <c r="O785" i="2"/>
  <c r="L785" i="2"/>
  <c r="T665" i="2"/>
  <c r="V665" i="2" s="1"/>
  <c r="L786" i="2" l="1"/>
  <c r="J787" i="2"/>
  <c r="O786" i="2"/>
  <c r="T666" i="2"/>
  <c r="V666" i="2" s="1"/>
  <c r="S902" i="2"/>
  <c r="U781" i="2"/>
  <c r="S903" i="2" l="1"/>
  <c r="U782" i="2"/>
  <c r="J788" i="2"/>
  <c r="O787" i="2"/>
  <c r="T667" i="2"/>
  <c r="V667" i="2" s="1"/>
  <c r="L787" i="2"/>
  <c r="O788" i="2" l="1"/>
  <c r="L788" i="2"/>
  <c r="J789" i="2"/>
  <c r="T668" i="2"/>
  <c r="V668" i="2" s="1"/>
  <c r="S904" i="2"/>
  <c r="U783" i="2"/>
  <c r="S905" i="2" l="1"/>
  <c r="U784" i="2"/>
  <c r="O789" i="2"/>
  <c r="L789" i="2"/>
  <c r="J790" i="2"/>
  <c r="T669" i="2"/>
  <c r="V669" i="2" s="1"/>
  <c r="J791" i="2" l="1"/>
  <c r="O790" i="2"/>
  <c r="T670" i="2"/>
  <c r="V670" i="2" s="1"/>
  <c r="L790" i="2"/>
  <c r="S906" i="2"/>
  <c r="U785" i="2"/>
  <c r="S907" i="2" l="1"/>
  <c r="U786" i="2"/>
  <c r="J792" i="2"/>
  <c r="O791" i="2"/>
  <c r="T671" i="2"/>
  <c r="V671" i="2" s="1"/>
  <c r="L791" i="2"/>
  <c r="J793" i="2" l="1"/>
  <c r="O792" i="2"/>
  <c r="L792" i="2"/>
  <c r="T672" i="2"/>
  <c r="V672" i="2" s="1"/>
  <c r="U787" i="2"/>
  <c r="S908" i="2"/>
  <c r="S909" i="2" l="1"/>
  <c r="U788" i="2"/>
  <c r="L793" i="2"/>
  <c r="J794" i="2"/>
  <c r="O793" i="2"/>
  <c r="T673" i="2"/>
  <c r="V673" i="2" s="1"/>
  <c r="J795" i="2" l="1"/>
  <c r="O794" i="2"/>
  <c r="T674" i="2"/>
  <c r="V674" i="2" s="1"/>
  <c r="L794" i="2"/>
  <c r="S910" i="2"/>
  <c r="U789" i="2"/>
  <c r="S911" i="2" l="1"/>
  <c r="U790" i="2"/>
  <c r="O795" i="2"/>
  <c r="L795" i="2"/>
  <c r="J796" i="2"/>
  <c r="T675" i="2"/>
  <c r="V675" i="2" s="1"/>
  <c r="O796" i="2" l="1"/>
  <c r="J797" i="2"/>
  <c r="T676" i="2"/>
  <c r="V676" i="2" s="1"/>
  <c r="L796" i="2"/>
  <c r="S912" i="2"/>
  <c r="U791" i="2"/>
  <c r="S913" i="2" l="1"/>
  <c r="U792" i="2"/>
  <c r="O797" i="2"/>
  <c r="L797" i="2"/>
  <c r="J798" i="2"/>
  <c r="T677" i="2"/>
  <c r="V677" i="2" s="1"/>
  <c r="J799" i="2" l="1"/>
  <c r="O798" i="2"/>
  <c r="T678" i="2"/>
  <c r="V678" i="2" s="1"/>
  <c r="L798" i="2"/>
  <c r="S914" i="2"/>
  <c r="U793" i="2"/>
  <c r="U794" i="2" l="1"/>
  <c r="S915" i="2"/>
  <c r="J800" i="2"/>
  <c r="O799" i="2"/>
  <c r="T679" i="2"/>
  <c r="V679" i="2" s="1"/>
  <c r="L799" i="2"/>
  <c r="J801" i="2" l="1"/>
  <c r="O800" i="2"/>
  <c r="L800" i="2"/>
  <c r="T680" i="2"/>
  <c r="V680" i="2" s="1"/>
  <c r="S916" i="2"/>
  <c r="U795" i="2"/>
  <c r="S917" i="2" l="1"/>
  <c r="U796" i="2"/>
  <c r="J802" i="2"/>
  <c r="O801" i="2"/>
  <c r="T681" i="2"/>
  <c r="V681" i="2" s="1"/>
  <c r="L801" i="2"/>
  <c r="O802" i="2" l="1"/>
  <c r="L802" i="2"/>
  <c r="J803" i="2"/>
  <c r="T682" i="2"/>
  <c r="V682" i="2" s="1"/>
  <c r="S918" i="2"/>
  <c r="U797" i="2"/>
  <c r="S919" i="2" l="1"/>
  <c r="U798" i="2"/>
  <c r="O803" i="2"/>
  <c r="J804" i="2"/>
  <c r="T683" i="2"/>
  <c r="V683" i="2" s="1"/>
  <c r="L803" i="2"/>
  <c r="O804" i="2" l="1"/>
  <c r="L804" i="2"/>
  <c r="J805" i="2"/>
  <c r="T684" i="2"/>
  <c r="V684" i="2" s="1"/>
  <c r="U799" i="2"/>
  <c r="S920" i="2"/>
  <c r="J806" i="2" l="1"/>
  <c r="O805" i="2"/>
  <c r="T685" i="2"/>
  <c r="V685" i="2" s="1"/>
  <c r="L805" i="2"/>
  <c r="S921" i="2"/>
  <c r="U800" i="2"/>
  <c r="S922" i="2" l="1"/>
  <c r="U801" i="2"/>
  <c r="J807" i="2"/>
  <c r="O806" i="2"/>
  <c r="T686" i="2"/>
  <c r="V686" i="2" s="1"/>
  <c r="L806" i="2"/>
  <c r="J808" i="2" l="1"/>
  <c r="O807" i="2"/>
  <c r="T687" i="2"/>
  <c r="V687" i="2" s="1"/>
  <c r="L807" i="2"/>
  <c r="S923" i="2"/>
  <c r="U802" i="2"/>
  <c r="S924" i="2" l="1"/>
  <c r="U803" i="2"/>
  <c r="L808" i="2"/>
  <c r="J809" i="2"/>
  <c r="O808" i="2"/>
  <c r="T688" i="2"/>
  <c r="V688" i="2" s="1"/>
  <c r="J810" i="2" l="1"/>
  <c r="O809" i="2"/>
  <c r="T689" i="2"/>
  <c r="V689" i="2" s="1"/>
  <c r="L809" i="2"/>
  <c r="S925" i="2"/>
  <c r="U804" i="2"/>
  <c r="S926" i="2" l="1"/>
  <c r="U805" i="2"/>
  <c r="O810" i="2"/>
  <c r="L810" i="2"/>
  <c r="J811" i="2"/>
  <c r="T690" i="2"/>
  <c r="V690" i="2" s="1"/>
  <c r="O811" i="2" l="1"/>
  <c r="J812" i="2"/>
  <c r="T691" i="2"/>
  <c r="V691" i="2" s="1"/>
  <c r="L811" i="2"/>
  <c r="S927" i="2"/>
  <c r="U806" i="2"/>
  <c r="S928" i="2" l="1"/>
  <c r="U807" i="2"/>
  <c r="J813" i="2"/>
  <c r="O812" i="2"/>
  <c r="L812" i="2"/>
  <c r="T692" i="2"/>
  <c r="V692" i="2" s="1"/>
  <c r="J814" i="2" l="1"/>
  <c r="O813" i="2"/>
  <c r="T693" i="2"/>
  <c r="V693" i="2" s="1"/>
  <c r="L813" i="2"/>
  <c r="S929" i="2"/>
  <c r="U808" i="2"/>
  <c r="S930" i="2" l="1"/>
  <c r="U809" i="2"/>
  <c r="J815" i="2"/>
  <c r="O814" i="2"/>
  <c r="L814" i="2"/>
  <c r="T694" i="2"/>
  <c r="V694" i="2" s="1"/>
  <c r="L815" i="2" l="1"/>
  <c r="J816" i="2"/>
  <c r="O815" i="2"/>
  <c r="T695" i="2"/>
  <c r="V695" i="2" s="1"/>
  <c r="S931" i="2"/>
  <c r="U810" i="2"/>
  <c r="S932" i="2" l="1"/>
  <c r="U811" i="2"/>
  <c r="J817" i="2"/>
  <c r="T696" i="2"/>
  <c r="V696" i="2" s="1"/>
  <c r="O816" i="2"/>
  <c r="L816" i="2"/>
  <c r="O817" i="2" l="1"/>
  <c r="L817" i="2"/>
  <c r="J818" i="2"/>
  <c r="T697" i="2"/>
  <c r="V697" i="2" s="1"/>
  <c r="S933" i="2"/>
  <c r="U812" i="2"/>
  <c r="S934" i="2" l="1"/>
  <c r="U813" i="2"/>
  <c r="O818" i="2"/>
  <c r="J819" i="2"/>
  <c r="T698" i="2"/>
  <c r="V698" i="2" s="1"/>
  <c r="L818" i="2"/>
  <c r="O819" i="2" l="1"/>
  <c r="L819" i="2"/>
  <c r="J820" i="2"/>
  <c r="T699" i="2"/>
  <c r="V699" i="2" s="1"/>
  <c r="S935" i="2"/>
  <c r="U814" i="2"/>
  <c r="S936" i="2" l="1"/>
  <c r="U815" i="2"/>
  <c r="J821" i="2"/>
  <c r="O820" i="2"/>
  <c r="T700" i="2"/>
  <c r="V700" i="2" s="1"/>
  <c r="L820" i="2"/>
  <c r="J822" i="2" l="1"/>
  <c r="L821" i="2"/>
  <c r="O821" i="2"/>
  <c r="T701" i="2"/>
  <c r="V701" i="2" s="1"/>
  <c r="S937" i="2"/>
  <c r="U816" i="2"/>
  <c r="S938" i="2" l="1"/>
  <c r="U817" i="2"/>
  <c r="J823" i="2"/>
  <c r="O822" i="2"/>
  <c r="L822" i="2"/>
  <c r="T702" i="2"/>
  <c r="V702" i="2" s="1"/>
  <c r="L823" i="2" l="1"/>
  <c r="J824" i="2"/>
  <c r="O823" i="2"/>
  <c r="T703" i="2"/>
  <c r="V703" i="2" s="1"/>
  <c r="S939" i="2"/>
  <c r="U818" i="2"/>
  <c r="S940" i="2" l="1"/>
  <c r="U819" i="2"/>
  <c r="J825" i="2"/>
  <c r="O824" i="2"/>
  <c r="T704" i="2"/>
  <c r="V704" i="2" s="1"/>
  <c r="L824" i="2"/>
  <c r="O825" i="2" l="1"/>
  <c r="L825" i="2"/>
  <c r="J826" i="2"/>
  <c r="T705" i="2"/>
  <c r="V705" i="2" s="1"/>
  <c r="U820" i="2"/>
  <c r="S941" i="2"/>
  <c r="U821" i="2" l="1"/>
  <c r="S942" i="2"/>
  <c r="O826" i="2"/>
  <c r="J827" i="2"/>
  <c r="L826" i="2"/>
  <c r="T706" i="2"/>
  <c r="V706" i="2" s="1"/>
  <c r="J828" i="2" l="1"/>
  <c r="O827" i="2"/>
  <c r="T707" i="2"/>
  <c r="V707" i="2" s="1"/>
  <c r="L827" i="2"/>
  <c r="S943" i="2"/>
  <c r="U822" i="2"/>
  <c r="S944" i="2" l="1"/>
  <c r="U823" i="2"/>
  <c r="J829" i="2"/>
  <c r="O828" i="2"/>
  <c r="L828" i="2"/>
  <c r="T708" i="2"/>
  <c r="V708" i="2" s="1"/>
  <c r="J830" i="2" l="1"/>
  <c r="O829" i="2"/>
  <c r="T709" i="2"/>
  <c r="V709" i="2" s="1"/>
  <c r="L829" i="2"/>
  <c r="S945" i="2"/>
  <c r="U824" i="2"/>
  <c r="S946" i="2" l="1"/>
  <c r="U825" i="2"/>
  <c r="O830" i="2"/>
  <c r="L830" i="2"/>
  <c r="T710" i="2"/>
  <c r="V710" i="2" s="1"/>
  <c r="J831" i="2"/>
  <c r="J832" i="2" l="1"/>
  <c r="O831" i="2"/>
  <c r="T711" i="2"/>
  <c r="V711" i="2" s="1"/>
  <c r="L831" i="2"/>
  <c r="S947" i="2"/>
  <c r="U826" i="2"/>
  <c r="S948" i="2" l="1"/>
  <c r="U827" i="2"/>
  <c r="J833" i="2"/>
  <c r="O832" i="2"/>
  <c r="T712" i="2"/>
  <c r="V712" i="2" s="1"/>
  <c r="L832" i="2"/>
  <c r="O833" i="2" l="1"/>
  <c r="J834" i="2"/>
  <c r="T713" i="2"/>
  <c r="V713" i="2" s="1"/>
  <c r="L833" i="2"/>
  <c r="S949" i="2"/>
  <c r="U828" i="2"/>
  <c r="O834" i="2" l="1"/>
  <c r="L834" i="2"/>
  <c r="J835" i="2"/>
  <c r="T714" i="2"/>
  <c r="V714" i="2" s="1"/>
  <c r="S950" i="2"/>
  <c r="U829" i="2"/>
  <c r="S951" i="2" l="1"/>
  <c r="U830" i="2"/>
  <c r="J836" i="2"/>
  <c r="O835" i="2"/>
  <c r="T715" i="2"/>
  <c r="V715" i="2" s="1"/>
  <c r="L835" i="2"/>
  <c r="J837" i="2" l="1"/>
  <c r="L836" i="2"/>
  <c r="O836" i="2"/>
  <c r="T716" i="2"/>
  <c r="V716" i="2" s="1"/>
  <c r="S952" i="2"/>
  <c r="U831" i="2"/>
  <c r="S953" i="2" l="1"/>
  <c r="U832" i="2"/>
  <c r="J838" i="2"/>
  <c r="O837" i="2"/>
  <c r="L837" i="2"/>
  <c r="T717" i="2"/>
  <c r="V717" i="2" s="1"/>
  <c r="J839" i="2" l="1"/>
  <c r="O838" i="2"/>
  <c r="T718" i="2"/>
  <c r="V718" i="2" s="1"/>
  <c r="L838" i="2"/>
  <c r="S954" i="2"/>
  <c r="U833" i="2"/>
  <c r="S955" i="2" l="1"/>
  <c r="U834" i="2"/>
  <c r="J840" i="2"/>
  <c r="O839" i="2"/>
  <c r="T719" i="2"/>
  <c r="V719" i="2" s="1"/>
  <c r="L839" i="2"/>
  <c r="O840" i="2" l="1"/>
  <c r="J841" i="2"/>
  <c r="T720" i="2"/>
  <c r="V720" i="2" s="1"/>
  <c r="L840" i="2"/>
  <c r="S956" i="2"/>
  <c r="U835" i="2"/>
  <c r="S957" i="2" l="1"/>
  <c r="U836" i="2"/>
  <c r="O841" i="2"/>
  <c r="J842" i="2"/>
  <c r="T721" i="2"/>
  <c r="V721" i="2" s="1"/>
  <c r="L841" i="2"/>
  <c r="L842" i="2" l="1"/>
  <c r="J843" i="2"/>
  <c r="T722" i="2"/>
  <c r="V722" i="2" s="1"/>
  <c r="O842" i="2"/>
  <c r="S958" i="2"/>
  <c r="U837" i="2"/>
  <c r="S959" i="2" l="1"/>
  <c r="U838" i="2"/>
  <c r="J844" i="2"/>
  <c r="O843" i="2"/>
  <c r="T723" i="2"/>
  <c r="V723" i="2" s="1"/>
  <c r="L843" i="2"/>
  <c r="J845" i="2" l="1"/>
  <c r="O844" i="2"/>
  <c r="L844" i="2"/>
  <c r="T724" i="2"/>
  <c r="V724" i="2" s="1"/>
  <c r="S960" i="2"/>
  <c r="U839" i="2"/>
  <c r="S961" i="2" l="1"/>
  <c r="U840" i="2"/>
  <c r="J846" i="2"/>
  <c r="O845" i="2"/>
  <c r="L845" i="2"/>
  <c r="T725" i="2"/>
  <c r="V725" i="2" s="1"/>
  <c r="L846" i="2" l="1"/>
  <c r="J847" i="2"/>
  <c r="O846" i="2"/>
  <c r="T726" i="2"/>
  <c r="V726" i="2" s="1"/>
  <c r="S962" i="2"/>
  <c r="U841" i="2"/>
  <c r="S963" i="2" l="1"/>
  <c r="U842" i="2"/>
  <c r="J848" i="2"/>
  <c r="O847" i="2"/>
  <c r="T727" i="2"/>
  <c r="V727" i="2" s="1"/>
  <c r="L847" i="2"/>
  <c r="O848" i="2" l="1"/>
  <c r="J849" i="2"/>
  <c r="L848" i="2"/>
  <c r="T728" i="2"/>
  <c r="V728" i="2" s="1"/>
  <c r="U843" i="2"/>
  <c r="S964" i="2"/>
  <c r="S965" i="2" l="1"/>
  <c r="U844" i="2"/>
  <c r="J850" i="2"/>
  <c r="O849" i="2"/>
  <c r="L849" i="2"/>
  <c r="T729" i="2"/>
  <c r="V729" i="2" s="1"/>
  <c r="J851" i="2" l="1"/>
  <c r="O850" i="2"/>
  <c r="L850" i="2"/>
  <c r="T730" i="2"/>
  <c r="V730" i="2" s="1"/>
  <c r="S966" i="2"/>
  <c r="U845" i="2"/>
  <c r="S967" i="2" l="1"/>
  <c r="U846" i="2"/>
  <c r="J852" i="2"/>
  <c r="O851" i="2"/>
  <c r="T731" i="2"/>
  <c r="V731" i="2" s="1"/>
  <c r="L851" i="2"/>
  <c r="J853" i="2" l="1"/>
  <c r="O852" i="2"/>
  <c r="L852" i="2"/>
  <c r="T732" i="2"/>
  <c r="V732" i="2" s="1"/>
  <c r="S968" i="2"/>
  <c r="U847" i="2"/>
  <c r="S969" i="2" l="1"/>
  <c r="U848" i="2"/>
  <c r="L853" i="2"/>
  <c r="J854" i="2"/>
  <c r="O853" i="2"/>
  <c r="T733" i="2"/>
  <c r="V733" i="2" s="1"/>
  <c r="J855" i="2" l="1"/>
  <c r="O854" i="2"/>
  <c r="T734" i="2"/>
  <c r="V734" i="2" s="1"/>
  <c r="L854" i="2"/>
  <c r="S970" i="2"/>
  <c r="U849" i="2"/>
  <c r="U850" i="2" l="1"/>
  <c r="S971" i="2"/>
  <c r="O855" i="2"/>
  <c r="J856" i="2"/>
  <c r="T735" i="2"/>
  <c r="V735" i="2" s="1"/>
  <c r="L855" i="2"/>
  <c r="O856" i="2" l="1"/>
  <c r="J857" i="2"/>
  <c r="T736" i="2"/>
  <c r="V736" i="2" s="1"/>
  <c r="L856" i="2"/>
  <c r="S972" i="2"/>
  <c r="U851" i="2"/>
  <c r="O857" i="2" l="1"/>
  <c r="L857" i="2"/>
  <c r="T737" i="2"/>
  <c r="V737" i="2" s="1"/>
  <c r="J858" i="2"/>
  <c r="S973" i="2"/>
  <c r="U852" i="2"/>
  <c r="J859" i="2" l="1"/>
  <c r="O858" i="2"/>
  <c r="T738" i="2"/>
  <c r="V738" i="2" s="1"/>
  <c r="L858" i="2"/>
  <c r="S974" i="2"/>
  <c r="U853" i="2"/>
  <c r="S975" i="2" l="1"/>
  <c r="U854" i="2"/>
  <c r="J860" i="2"/>
  <c r="T739" i="2"/>
  <c r="V739" i="2" s="1"/>
  <c r="O859" i="2"/>
  <c r="L859" i="2"/>
  <c r="J861" i="2" l="1"/>
  <c r="O860" i="2"/>
  <c r="L860" i="2"/>
  <c r="T740" i="2"/>
  <c r="V740" i="2" s="1"/>
  <c r="S976" i="2"/>
  <c r="U855" i="2"/>
  <c r="S977" i="2" l="1"/>
  <c r="U856" i="2"/>
  <c r="J862" i="2"/>
  <c r="O861" i="2"/>
  <c r="T741" i="2"/>
  <c r="V741" i="2" s="1"/>
  <c r="L861" i="2"/>
  <c r="O862" i="2" l="1"/>
  <c r="J863" i="2"/>
  <c r="T742" i="2"/>
  <c r="V742" i="2" s="1"/>
  <c r="L862" i="2"/>
  <c r="S978" i="2"/>
  <c r="U857" i="2"/>
  <c r="S979" i="2" l="1"/>
  <c r="U858" i="2"/>
  <c r="O863" i="2"/>
  <c r="L863" i="2"/>
  <c r="J864" i="2"/>
  <c r="T743" i="2"/>
  <c r="V743" i="2" s="1"/>
  <c r="J865" i="2" l="1"/>
  <c r="O864" i="2"/>
  <c r="T744" i="2"/>
  <c r="V744" i="2" s="1"/>
  <c r="L864" i="2"/>
  <c r="S980" i="2"/>
  <c r="U859" i="2"/>
  <c r="S981" i="2" l="1"/>
  <c r="U860" i="2"/>
  <c r="J866" i="2"/>
  <c r="L865" i="2"/>
  <c r="O865" i="2"/>
  <c r="T745" i="2"/>
  <c r="V745" i="2" s="1"/>
  <c r="J867" i="2" l="1"/>
  <c r="O866" i="2"/>
  <c r="L866" i="2"/>
  <c r="T746" i="2"/>
  <c r="V746" i="2" s="1"/>
  <c r="S982" i="2"/>
  <c r="U861" i="2"/>
  <c r="S983" i="2" l="1"/>
  <c r="U862" i="2"/>
  <c r="L867" i="2"/>
  <c r="J868" i="2"/>
  <c r="O867" i="2"/>
  <c r="T747" i="2"/>
  <c r="V747" i="2" s="1"/>
  <c r="L868" i="2" l="1"/>
  <c r="J869" i="2"/>
  <c r="O868" i="2"/>
  <c r="T748" i="2"/>
  <c r="V748" i="2" s="1"/>
  <c r="S984" i="2"/>
  <c r="U863" i="2"/>
  <c r="S985" i="2" l="1"/>
  <c r="U864" i="2"/>
  <c r="J870" i="2"/>
  <c r="O869" i="2"/>
  <c r="T749" i="2"/>
  <c r="V749" i="2" s="1"/>
  <c r="L869" i="2"/>
  <c r="O870" i="2" l="1"/>
  <c r="J871" i="2"/>
  <c r="L870" i="2"/>
  <c r="T750" i="2"/>
  <c r="V750" i="2" s="1"/>
  <c r="S986" i="2"/>
  <c r="U865" i="2"/>
  <c r="S987" i="2" l="1"/>
  <c r="U866" i="2"/>
  <c r="O871" i="2"/>
  <c r="L871" i="2"/>
  <c r="J872" i="2"/>
  <c r="T751" i="2"/>
  <c r="V751" i="2" s="1"/>
  <c r="J873" i="2" l="1"/>
  <c r="O872" i="2"/>
  <c r="T752" i="2"/>
  <c r="V752" i="2" s="1"/>
  <c r="L872" i="2"/>
  <c r="S988" i="2"/>
  <c r="U867" i="2"/>
  <c r="S989" i="2" l="1"/>
  <c r="U868" i="2"/>
  <c r="J874" i="2"/>
  <c r="O873" i="2"/>
  <c r="L873" i="2"/>
  <c r="T753" i="2"/>
  <c r="V753" i="2" s="1"/>
  <c r="J875" i="2" l="1"/>
  <c r="O874" i="2"/>
  <c r="L874" i="2"/>
  <c r="T754" i="2"/>
  <c r="V754" i="2" s="1"/>
  <c r="S990" i="2"/>
  <c r="U869" i="2"/>
  <c r="S991" i="2" l="1"/>
  <c r="U870" i="2"/>
  <c r="L875" i="2"/>
  <c r="J876" i="2"/>
  <c r="O875" i="2"/>
  <c r="T755" i="2"/>
  <c r="V755" i="2" s="1"/>
  <c r="J877" i="2" l="1"/>
  <c r="O876" i="2"/>
  <c r="T756" i="2"/>
  <c r="V756" i="2" s="1"/>
  <c r="L876" i="2"/>
  <c r="S992" i="2"/>
  <c r="U871" i="2"/>
  <c r="S993" i="2" l="1"/>
  <c r="U872" i="2"/>
  <c r="O877" i="2"/>
  <c r="T757" i="2"/>
  <c r="V757" i="2" s="1"/>
  <c r="J878" i="2"/>
  <c r="L877" i="2"/>
  <c r="O878" i="2" l="1"/>
  <c r="J879" i="2"/>
  <c r="T758" i="2"/>
  <c r="V758" i="2" s="1"/>
  <c r="L878" i="2"/>
  <c r="S994" i="2"/>
  <c r="U873" i="2"/>
  <c r="S995" i="2" l="1"/>
  <c r="U874" i="2"/>
  <c r="J880" i="2"/>
  <c r="O879" i="2"/>
  <c r="T759" i="2"/>
  <c r="V759" i="2" s="1"/>
  <c r="L879" i="2"/>
  <c r="J881" i="2" l="1"/>
  <c r="T760" i="2"/>
  <c r="V760" i="2" s="1"/>
  <c r="O880" i="2"/>
  <c r="L880" i="2"/>
  <c r="S996" i="2"/>
  <c r="U875" i="2"/>
  <c r="S997" i="2" l="1"/>
  <c r="U876" i="2"/>
  <c r="J882" i="2"/>
  <c r="O881" i="2"/>
  <c r="T761" i="2"/>
  <c r="V761" i="2" s="1"/>
  <c r="L881" i="2"/>
  <c r="L882" i="2" l="1"/>
  <c r="J883" i="2"/>
  <c r="T762" i="2"/>
  <c r="V762" i="2" s="1"/>
  <c r="O882" i="2"/>
  <c r="S998" i="2"/>
  <c r="U877" i="2"/>
  <c r="S999" i="2" l="1"/>
  <c r="U878" i="2"/>
  <c r="L883" i="2"/>
  <c r="T763" i="2"/>
  <c r="V763" i="2" s="1"/>
  <c r="J884" i="2"/>
  <c r="O883" i="2"/>
  <c r="J885" i="2" l="1"/>
  <c r="O884" i="2"/>
  <c r="T764" i="2"/>
  <c r="V764" i="2" s="1"/>
  <c r="L884" i="2"/>
  <c r="U879" i="2"/>
  <c r="S1000" i="2"/>
  <c r="S1001" i="2" l="1"/>
  <c r="U880" i="2"/>
  <c r="O885" i="2"/>
  <c r="J886" i="2"/>
  <c r="T765" i="2"/>
  <c r="V765" i="2" s="1"/>
  <c r="L885" i="2"/>
  <c r="T766" i="2" l="1"/>
  <c r="V766" i="2" s="1"/>
  <c r="J887" i="2"/>
  <c r="O886" i="2"/>
  <c r="L886" i="2"/>
  <c r="S1002" i="2"/>
  <c r="U881" i="2"/>
  <c r="S1003" i="2" l="1"/>
  <c r="U882" i="2"/>
  <c r="J888" i="2"/>
  <c r="O887" i="2"/>
  <c r="L887" i="2"/>
  <c r="T767" i="2"/>
  <c r="V767" i="2" s="1"/>
  <c r="J889" i="2" l="1"/>
  <c r="L888" i="2"/>
  <c r="O888" i="2"/>
  <c r="T768" i="2"/>
  <c r="V768" i="2" s="1"/>
  <c r="S1004" i="2"/>
  <c r="U883" i="2"/>
  <c r="S1005" i="2" l="1"/>
  <c r="U884" i="2"/>
  <c r="J890" i="2"/>
  <c r="O889" i="2"/>
  <c r="L889" i="2"/>
  <c r="T769" i="2"/>
  <c r="V769" i="2" s="1"/>
  <c r="L890" i="2" l="1"/>
  <c r="T770" i="2"/>
  <c r="V770" i="2" s="1"/>
  <c r="J891" i="2"/>
  <c r="O890" i="2"/>
  <c r="S1006" i="2"/>
  <c r="U885" i="2"/>
  <c r="J892" i="2" l="1"/>
  <c r="T771" i="2"/>
  <c r="V771" i="2" s="1"/>
  <c r="O891" i="2"/>
  <c r="L891" i="2"/>
  <c r="S1007" i="2"/>
  <c r="U886" i="2"/>
  <c r="S1008" i="2" l="1"/>
  <c r="U887" i="2"/>
  <c r="O892" i="2"/>
  <c r="L892" i="2"/>
  <c r="T772" i="2"/>
  <c r="V772" i="2" s="1"/>
  <c r="J893" i="2"/>
  <c r="O893" i="2" l="1"/>
  <c r="J894" i="2"/>
  <c r="L893" i="2"/>
  <c r="T773" i="2"/>
  <c r="V773" i="2" s="1"/>
  <c r="S1009" i="2"/>
  <c r="U888" i="2"/>
  <c r="J895" i="2" l="1"/>
  <c r="O894" i="2"/>
  <c r="T774" i="2"/>
  <c r="V774" i="2" s="1"/>
  <c r="L894" i="2"/>
  <c r="S1010" i="2"/>
  <c r="U889" i="2"/>
  <c r="S1011" i="2" l="1"/>
  <c r="U890" i="2"/>
  <c r="J896" i="2"/>
  <c r="O895" i="2"/>
  <c r="L895" i="2"/>
  <c r="T775" i="2"/>
  <c r="V775" i="2" s="1"/>
  <c r="J897" i="2" l="1"/>
  <c r="L896" i="2"/>
  <c r="T776" i="2"/>
  <c r="V776" i="2" s="1"/>
  <c r="O896" i="2"/>
  <c r="S1012" i="2"/>
  <c r="U891" i="2"/>
  <c r="S1013" i="2" l="1"/>
  <c r="U892" i="2"/>
  <c r="L897" i="2"/>
  <c r="T777" i="2"/>
  <c r="V777" i="2" s="1"/>
  <c r="J898" i="2"/>
  <c r="O897" i="2"/>
  <c r="O898" i="2" l="1"/>
  <c r="T778" i="2"/>
  <c r="V778" i="2" s="1"/>
  <c r="J899" i="2"/>
  <c r="L898" i="2"/>
  <c r="S1014" i="2"/>
  <c r="U893" i="2"/>
  <c r="J900" i="2" l="1"/>
  <c r="O899" i="2"/>
  <c r="T779" i="2"/>
  <c r="V779" i="2" s="1"/>
  <c r="L899" i="2"/>
  <c r="S1015" i="2"/>
  <c r="U894" i="2"/>
  <c r="S1016" i="2" l="1"/>
  <c r="U895" i="2"/>
  <c r="O900" i="2"/>
  <c r="J901" i="2"/>
  <c r="T780" i="2"/>
  <c r="V780" i="2" s="1"/>
  <c r="L900" i="2"/>
  <c r="L901" i="2" l="1"/>
  <c r="J902" i="2"/>
  <c r="T781" i="2"/>
  <c r="V781" i="2" s="1"/>
  <c r="O901" i="2"/>
  <c r="S1017" i="2"/>
  <c r="U896" i="2"/>
  <c r="J903" i="2" l="1"/>
  <c r="O902" i="2"/>
  <c r="T782" i="2"/>
  <c r="V782" i="2" s="1"/>
  <c r="L902" i="2"/>
  <c r="S1018" i="2"/>
  <c r="U897" i="2"/>
  <c r="S1019" i="2" l="1"/>
  <c r="U898" i="2"/>
  <c r="O903" i="2"/>
  <c r="J904" i="2"/>
  <c r="L903" i="2"/>
  <c r="T783" i="2"/>
  <c r="V783" i="2" s="1"/>
  <c r="O904" i="2" l="1"/>
  <c r="L904" i="2"/>
  <c r="T784" i="2"/>
  <c r="V784" i="2" s="1"/>
  <c r="J905" i="2"/>
  <c r="S1020" i="2"/>
  <c r="U899" i="2"/>
  <c r="S1021" i="2" l="1"/>
  <c r="U900" i="2"/>
  <c r="L905" i="2"/>
  <c r="J906" i="2"/>
  <c r="T785" i="2"/>
  <c r="V785" i="2" s="1"/>
  <c r="O905" i="2"/>
  <c r="J907" i="2" l="1"/>
  <c r="O906" i="2"/>
  <c r="T786" i="2"/>
  <c r="V786" i="2" s="1"/>
  <c r="L906" i="2"/>
  <c r="S1022" i="2"/>
  <c r="U901" i="2"/>
  <c r="S1023" i="2" l="1"/>
  <c r="U902" i="2"/>
  <c r="J908" i="2"/>
  <c r="O907" i="2"/>
  <c r="L907" i="2"/>
  <c r="T787" i="2"/>
  <c r="V787" i="2" s="1"/>
  <c r="J909" i="2" l="1"/>
  <c r="O908" i="2"/>
  <c r="L908" i="2"/>
  <c r="T788" i="2"/>
  <c r="V788" i="2" s="1"/>
  <c r="U903" i="2"/>
  <c r="S1024" i="2"/>
  <c r="S1025" i="2" l="1"/>
  <c r="U904" i="2"/>
  <c r="J910" i="2"/>
  <c r="O909" i="2"/>
  <c r="T789" i="2"/>
  <c r="V789" i="2" s="1"/>
  <c r="L909" i="2"/>
  <c r="O910" i="2" l="1"/>
  <c r="J911" i="2"/>
  <c r="L910" i="2"/>
  <c r="T790" i="2"/>
  <c r="V790" i="2" s="1"/>
  <c r="S1026" i="2"/>
  <c r="U905" i="2"/>
  <c r="S1027" i="2" l="1"/>
  <c r="U906" i="2"/>
  <c r="O911" i="2"/>
  <c r="L911" i="2"/>
  <c r="T791" i="2"/>
  <c r="V791" i="2" s="1"/>
  <c r="J912" i="2"/>
  <c r="L912" i="2" l="1"/>
  <c r="J913" i="2"/>
  <c r="T792" i="2"/>
  <c r="V792" i="2" s="1"/>
  <c r="O912" i="2"/>
  <c r="S1028" i="2"/>
  <c r="U907" i="2"/>
  <c r="S1029" i="2" l="1"/>
  <c r="U908" i="2"/>
  <c r="J914" i="2"/>
  <c r="O913" i="2"/>
  <c r="T793" i="2"/>
  <c r="V793" i="2" s="1"/>
  <c r="L913" i="2"/>
  <c r="J915" i="2" l="1"/>
  <c r="O914" i="2"/>
  <c r="L914" i="2"/>
  <c r="T794" i="2"/>
  <c r="V794" i="2" s="1"/>
  <c r="S1030" i="2"/>
  <c r="U909" i="2"/>
  <c r="S1031" i="2" l="1"/>
  <c r="U910" i="2"/>
  <c r="O915" i="2"/>
  <c r="L915" i="2"/>
  <c r="T795" i="2"/>
  <c r="V795" i="2" s="1"/>
  <c r="J916" i="2"/>
  <c r="J917" i="2" l="1"/>
  <c r="O916" i="2"/>
  <c r="T796" i="2"/>
  <c r="V796" i="2" s="1"/>
  <c r="L916" i="2"/>
  <c r="S1032" i="2"/>
  <c r="U911" i="2"/>
  <c r="S1033" i="2" l="1"/>
  <c r="U912" i="2"/>
  <c r="J918" i="2"/>
  <c r="O917" i="2"/>
  <c r="T797" i="2"/>
  <c r="V797" i="2" s="1"/>
  <c r="L917" i="2"/>
  <c r="O918" i="2" l="1"/>
  <c r="J919" i="2"/>
  <c r="L918" i="2"/>
  <c r="T798" i="2"/>
  <c r="V798" i="2" s="1"/>
  <c r="S1034" i="2"/>
  <c r="U913" i="2"/>
  <c r="S1035" i="2" l="1"/>
  <c r="U914" i="2"/>
  <c r="O919" i="2"/>
  <c r="L919" i="2"/>
  <c r="T799" i="2"/>
  <c r="V799" i="2" s="1"/>
  <c r="J920" i="2"/>
  <c r="J921" i="2" l="1"/>
  <c r="O920" i="2"/>
  <c r="L920" i="2"/>
  <c r="T800" i="2"/>
  <c r="V800" i="2" s="1"/>
  <c r="U915" i="2"/>
  <c r="S1036" i="2"/>
  <c r="S1037" i="2" l="1"/>
  <c r="U916" i="2"/>
  <c r="J922" i="2"/>
  <c r="O921" i="2"/>
  <c r="L921" i="2"/>
  <c r="T801" i="2"/>
  <c r="V801" i="2" s="1"/>
  <c r="J923" i="2" l="1"/>
  <c r="O922" i="2"/>
  <c r="L922" i="2"/>
  <c r="T802" i="2"/>
  <c r="V802" i="2" s="1"/>
  <c r="S1038" i="2"/>
  <c r="U917" i="2"/>
  <c r="S1039" i="2" l="1"/>
  <c r="U918" i="2"/>
  <c r="J924" i="2"/>
  <c r="O923" i="2"/>
  <c r="T803" i="2"/>
  <c r="V803" i="2" s="1"/>
  <c r="L923" i="2"/>
  <c r="J925" i="2" l="1"/>
  <c r="O924" i="2"/>
  <c r="T804" i="2"/>
  <c r="V804" i="2" s="1"/>
  <c r="L924" i="2"/>
  <c r="S1040" i="2"/>
  <c r="U919" i="2"/>
  <c r="S1041" i="2" l="1"/>
  <c r="U920" i="2"/>
  <c r="O925" i="2"/>
  <c r="L925" i="2"/>
  <c r="J926" i="2"/>
  <c r="T805" i="2"/>
  <c r="V805" i="2" s="1"/>
  <c r="O926" i="2" l="1"/>
  <c r="L926" i="2"/>
  <c r="T806" i="2"/>
  <c r="V806" i="2" s="1"/>
  <c r="J927" i="2"/>
  <c r="S1042" i="2"/>
  <c r="U921" i="2"/>
  <c r="O927" i="2" l="1"/>
  <c r="L927" i="2"/>
  <c r="T807" i="2"/>
  <c r="V807" i="2" s="1"/>
  <c r="J928" i="2"/>
  <c r="S1043" i="2"/>
  <c r="U922" i="2"/>
  <c r="S1044" i="2" l="1"/>
  <c r="U923" i="2"/>
  <c r="J929" i="2"/>
  <c r="O928" i="2"/>
  <c r="T808" i="2"/>
  <c r="V808" i="2" s="1"/>
  <c r="L928" i="2"/>
  <c r="J930" i="2" l="1"/>
  <c r="O929" i="2"/>
  <c r="L929" i="2"/>
  <c r="T809" i="2"/>
  <c r="V809" i="2" s="1"/>
  <c r="S1045" i="2"/>
  <c r="U924" i="2"/>
  <c r="U925" i="2" l="1"/>
  <c r="S1046" i="2"/>
  <c r="J931" i="2"/>
  <c r="O930" i="2"/>
  <c r="L930" i="2"/>
  <c r="T810" i="2"/>
  <c r="V810" i="2" s="1"/>
  <c r="S1047" i="2" l="1"/>
  <c r="U926" i="2"/>
  <c r="J932" i="2"/>
  <c r="O931" i="2"/>
  <c r="T811" i="2"/>
  <c r="V811" i="2" s="1"/>
  <c r="L931" i="2"/>
  <c r="J933" i="2" l="1"/>
  <c r="O932" i="2"/>
  <c r="T812" i="2"/>
  <c r="V812" i="2" s="1"/>
  <c r="L932" i="2"/>
  <c r="S1048" i="2"/>
  <c r="U927" i="2"/>
  <c r="S1049" i="2" l="1"/>
  <c r="U928" i="2"/>
  <c r="O933" i="2"/>
  <c r="L933" i="2"/>
  <c r="J934" i="2"/>
  <c r="T813" i="2"/>
  <c r="V813" i="2" s="1"/>
  <c r="O934" i="2" l="1"/>
  <c r="L934" i="2"/>
  <c r="J935" i="2"/>
  <c r="T814" i="2"/>
  <c r="V814" i="2" s="1"/>
  <c r="S1050" i="2"/>
  <c r="U929" i="2"/>
  <c r="J936" i="2" l="1"/>
  <c r="O935" i="2"/>
  <c r="T815" i="2"/>
  <c r="V815" i="2" s="1"/>
  <c r="L935" i="2"/>
  <c r="S1051" i="2"/>
  <c r="U930" i="2"/>
  <c r="S1052" i="2" l="1"/>
  <c r="U931" i="2"/>
  <c r="J937" i="2"/>
  <c r="O936" i="2"/>
  <c r="T816" i="2"/>
  <c r="V816" i="2" s="1"/>
  <c r="L936" i="2"/>
  <c r="J938" i="2" l="1"/>
  <c r="O937" i="2"/>
  <c r="L937" i="2"/>
  <c r="T817" i="2"/>
  <c r="V817" i="2" s="1"/>
  <c r="S1053" i="2"/>
  <c r="U932" i="2"/>
  <c r="U933" i="2" l="1"/>
  <c r="S1054" i="2"/>
  <c r="J939" i="2"/>
  <c r="T818" i="2"/>
  <c r="V818" i="2" s="1"/>
  <c r="O938" i="2"/>
  <c r="L938" i="2"/>
  <c r="J940" i="2" l="1"/>
  <c r="O939" i="2"/>
  <c r="T819" i="2"/>
  <c r="V819" i="2" s="1"/>
  <c r="L939" i="2"/>
  <c r="S1055" i="2"/>
  <c r="U934" i="2"/>
  <c r="S1056" i="2" l="1"/>
  <c r="U935" i="2"/>
  <c r="O940" i="2"/>
  <c r="L940" i="2"/>
  <c r="J941" i="2"/>
  <c r="T820" i="2"/>
  <c r="V820" i="2" s="1"/>
  <c r="O941" i="2" l="1"/>
  <c r="L941" i="2"/>
  <c r="J942" i="2"/>
  <c r="T821" i="2"/>
  <c r="V821" i="2" s="1"/>
  <c r="S1057" i="2"/>
  <c r="U936" i="2"/>
  <c r="U937" i="2" l="1"/>
  <c r="S1058" i="2"/>
  <c r="O942" i="2"/>
  <c r="L942" i="2"/>
  <c r="T822" i="2"/>
  <c r="V822" i="2" s="1"/>
  <c r="J943" i="2"/>
  <c r="J944" i="2" l="1"/>
  <c r="O943" i="2"/>
  <c r="T823" i="2"/>
  <c r="V823" i="2" s="1"/>
  <c r="L943" i="2"/>
  <c r="S1059" i="2"/>
  <c r="U938" i="2"/>
  <c r="S1060" i="2" l="1"/>
  <c r="U939" i="2"/>
  <c r="J945" i="2"/>
  <c r="O944" i="2"/>
  <c r="T824" i="2"/>
  <c r="V824" i="2" s="1"/>
  <c r="L944" i="2"/>
  <c r="J946" i="2" l="1"/>
  <c r="O945" i="2"/>
  <c r="T825" i="2"/>
  <c r="V825" i="2" s="1"/>
  <c r="L945" i="2"/>
  <c r="S1061" i="2"/>
  <c r="U940" i="2"/>
  <c r="U941" i="2" l="1"/>
  <c r="S1062" i="2"/>
  <c r="J947" i="2"/>
  <c r="T826" i="2"/>
  <c r="V826" i="2" s="1"/>
  <c r="O946" i="2"/>
  <c r="L946" i="2"/>
  <c r="O947" i="2" l="1"/>
  <c r="L947" i="2"/>
  <c r="J948" i="2"/>
  <c r="T827" i="2"/>
  <c r="V827" i="2" s="1"/>
  <c r="S1063" i="2"/>
  <c r="U942" i="2"/>
  <c r="O948" i="2" l="1"/>
  <c r="L948" i="2"/>
  <c r="J949" i="2"/>
  <c r="T828" i="2"/>
  <c r="V828" i="2" s="1"/>
  <c r="S1064" i="2"/>
  <c r="U943" i="2"/>
  <c r="S1065" i="2" l="1"/>
  <c r="U944" i="2"/>
  <c r="O949" i="2"/>
  <c r="L949" i="2"/>
  <c r="T829" i="2"/>
  <c r="V829" i="2" s="1"/>
  <c r="J950" i="2"/>
  <c r="J951" i="2" l="1"/>
  <c r="O950" i="2"/>
  <c r="T830" i="2"/>
  <c r="V830" i="2" s="1"/>
  <c r="L950" i="2"/>
  <c r="U945" i="2"/>
  <c r="S1066" i="2"/>
  <c r="S1067" i="2" l="1"/>
  <c r="U946" i="2"/>
  <c r="J952" i="2"/>
  <c r="O951" i="2"/>
  <c r="T831" i="2"/>
  <c r="V831" i="2" s="1"/>
  <c r="L951" i="2"/>
  <c r="J953" i="2" l="1"/>
  <c r="O952" i="2"/>
  <c r="L952" i="2"/>
  <c r="T832" i="2"/>
  <c r="V832" i="2" s="1"/>
  <c r="U947" i="2"/>
  <c r="S1068" i="2"/>
  <c r="S1069" i="2" l="1"/>
  <c r="U948" i="2"/>
  <c r="J954" i="2"/>
  <c r="O953" i="2"/>
  <c r="T833" i="2"/>
  <c r="V833" i="2" s="1"/>
  <c r="L953" i="2"/>
  <c r="J955" i="2" l="1"/>
  <c r="O954" i="2"/>
  <c r="T834" i="2"/>
  <c r="V834" i="2" s="1"/>
  <c r="L954" i="2"/>
  <c r="S1070" i="2"/>
  <c r="U949" i="2"/>
  <c r="S1071" i="2" l="1"/>
  <c r="U950" i="2"/>
  <c r="O955" i="2"/>
  <c r="L955" i="2"/>
  <c r="J956" i="2"/>
  <c r="T835" i="2"/>
  <c r="V835" i="2" s="1"/>
  <c r="O956" i="2" l="1"/>
  <c r="L956" i="2"/>
  <c r="J957" i="2"/>
  <c r="T836" i="2"/>
  <c r="V836" i="2" s="1"/>
  <c r="S1072" i="2"/>
  <c r="U951" i="2"/>
  <c r="J958" i="2" l="1"/>
  <c r="O957" i="2"/>
  <c r="T837" i="2"/>
  <c r="V837" i="2" s="1"/>
  <c r="L957" i="2"/>
  <c r="S1073" i="2"/>
  <c r="U952" i="2"/>
  <c r="S1074" i="2" l="1"/>
  <c r="U953" i="2"/>
  <c r="J959" i="2"/>
  <c r="O958" i="2"/>
  <c r="T838" i="2"/>
  <c r="V838" i="2" s="1"/>
  <c r="L958" i="2"/>
  <c r="J960" i="2" l="1"/>
  <c r="O959" i="2"/>
  <c r="T839" i="2"/>
  <c r="V839" i="2" s="1"/>
  <c r="L959" i="2"/>
  <c r="S1075" i="2"/>
  <c r="U954" i="2"/>
  <c r="S1076" i="2" l="1"/>
  <c r="U955" i="2"/>
  <c r="J961" i="2"/>
  <c r="O960" i="2"/>
  <c r="T840" i="2"/>
  <c r="V840" i="2" s="1"/>
  <c r="L960" i="2"/>
  <c r="J962" i="2" l="1"/>
  <c r="T841" i="2"/>
  <c r="V841" i="2" s="1"/>
  <c r="O961" i="2"/>
  <c r="L961" i="2"/>
  <c r="S1077" i="2"/>
  <c r="U956" i="2"/>
  <c r="S1078" i="2" l="1"/>
  <c r="U957" i="2"/>
  <c r="O962" i="2"/>
  <c r="L962" i="2"/>
  <c r="J963" i="2"/>
  <c r="T842" i="2"/>
  <c r="V842" i="2" s="1"/>
  <c r="O963" i="2" l="1"/>
  <c r="L963" i="2"/>
  <c r="J964" i="2"/>
  <c r="T843" i="2"/>
  <c r="V843" i="2" s="1"/>
  <c r="S1079" i="2"/>
  <c r="U958" i="2"/>
  <c r="O964" i="2" l="1"/>
  <c r="L964" i="2"/>
  <c r="T844" i="2"/>
  <c r="V844" i="2" s="1"/>
  <c r="J965" i="2"/>
  <c r="U959" i="2"/>
  <c r="S1080" i="2"/>
  <c r="J966" i="2" l="1"/>
  <c r="O965" i="2"/>
  <c r="T845" i="2"/>
  <c r="V845" i="2" s="1"/>
  <c r="L965" i="2"/>
  <c r="S1081" i="2"/>
  <c r="U960" i="2"/>
  <c r="S1082" i="2" l="1"/>
  <c r="U961" i="2"/>
  <c r="J967" i="2"/>
  <c r="O966" i="2"/>
  <c r="T846" i="2"/>
  <c r="V846" i="2" s="1"/>
  <c r="L966" i="2"/>
  <c r="J968" i="2" l="1"/>
  <c r="O967" i="2"/>
  <c r="L967" i="2"/>
  <c r="T847" i="2"/>
  <c r="V847" i="2" s="1"/>
  <c r="U962" i="2"/>
  <c r="S1083" i="2"/>
  <c r="S1084" i="2" l="1"/>
  <c r="U963" i="2"/>
  <c r="J969" i="2"/>
  <c r="O968" i="2"/>
  <c r="T848" i="2"/>
  <c r="V848" i="2" s="1"/>
  <c r="L968" i="2"/>
  <c r="O969" i="2" l="1"/>
  <c r="L969" i="2"/>
  <c r="J970" i="2"/>
  <c r="T849" i="2"/>
  <c r="V849" i="2" s="1"/>
  <c r="S1085" i="2"/>
  <c r="U964" i="2"/>
  <c r="O970" i="2" l="1"/>
  <c r="L970" i="2"/>
  <c r="J971" i="2"/>
  <c r="T850" i="2"/>
  <c r="V850" i="2" s="1"/>
  <c r="S1086" i="2"/>
  <c r="U965" i="2"/>
  <c r="O971" i="2" l="1"/>
  <c r="L971" i="2"/>
  <c r="T851" i="2"/>
  <c r="V851" i="2" s="1"/>
  <c r="J972" i="2"/>
  <c r="S1087" i="2"/>
  <c r="U966" i="2"/>
  <c r="J973" i="2" l="1"/>
  <c r="O972" i="2"/>
  <c r="T852" i="2"/>
  <c r="V852" i="2" s="1"/>
  <c r="L972" i="2"/>
  <c r="S1088" i="2"/>
  <c r="U967" i="2"/>
  <c r="S1089" i="2" l="1"/>
  <c r="U968" i="2"/>
  <c r="J974" i="2"/>
  <c r="O973" i="2"/>
  <c r="T853" i="2"/>
  <c r="V853" i="2" s="1"/>
  <c r="L973" i="2"/>
  <c r="J975" i="2" l="1"/>
  <c r="O974" i="2"/>
  <c r="T854" i="2"/>
  <c r="V854" i="2" s="1"/>
  <c r="L974" i="2"/>
  <c r="S1090" i="2"/>
  <c r="U969" i="2"/>
  <c r="S1091" i="2" l="1"/>
  <c r="U970" i="2"/>
  <c r="J976" i="2"/>
  <c r="O975" i="2"/>
  <c r="T855" i="2"/>
  <c r="V855" i="2" s="1"/>
  <c r="L975" i="2"/>
  <c r="J977" i="2" l="1"/>
  <c r="O976" i="2"/>
  <c r="T856" i="2"/>
  <c r="V856" i="2" s="1"/>
  <c r="L976" i="2"/>
  <c r="S1092" i="2"/>
  <c r="U971" i="2"/>
  <c r="S1093" i="2" l="1"/>
  <c r="U972" i="2"/>
  <c r="O977" i="2"/>
  <c r="L977" i="2"/>
  <c r="J978" i="2"/>
  <c r="T857" i="2"/>
  <c r="V857" i="2" s="1"/>
  <c r="O978" i="2" l="1"/>
  <c r="L978" i="2"/>
  <c r="T858" i="2"/>
  <c r="V858" i="2" s="1"/>
  <c r="J979" i="2"/>
  <c r="S1094" i="2"/>
  <c r="U973" i="2"/>
  <c r="U974" i="2" l="1"/>
  <c r="S1095" i="2"/>
  <c r="J980" i="2"/>
  <c r="O979" i="2"/>
  <c r="T859" i="2"/>
  <c r="V859" i="2" s="1"/>
  <c r="L979" i="2"/>
  <c r="S1096" i="2" l="1"/>
  <c r="U975" i="2"/>
  <c r="O980" i="2"/>
  <c r="T860" i="2"/>
  <c r="V860" i="2" s="1"/>
  <c r="J981" i="2"/>
  <c r="L980" i="2"/>
  <c r="J982" i="2" l="1"/>
  <c r="O981" i="2"/>
  <c r="T861" i="2"/>
  <c r="V861" i="2" s="1"/>
  <c r="L981" i="2"/>
  <c r="S1097" i="2"/>
  <c r="U976" i="2"/>
  <c r="S1098" i="2" l="1"/>
  <c r="U977" i="2"/>
  <c r="J983" i="2"/>
  <c r="O982" i="2"/>
  <c r="T862" i="2"/>
  <c r="V862" i="2" s="1"/>
  <c r="L982" i="2"/>
  <c r="O983" i="2" l="1"/>
  <c r="J984" i="2"/>
  <c r="T863" i="2"/>
  <c r="V863" i="2" s="1"/>
  <c r="L983" i="2"/>
  <c r="S1099" i="2"/>
  <c r="U978" i="2"/>
  <c r="L984" i="2" l="1"/>
  <c r="J985" i="2"/>
  <c r="T864" i="2"/>
  <c r="V864" i="2" s="1"/>
  <c r="O984" i="2"/>
  <c r="S1100" i="2"/>
  <c r="U979" i="2"/>
  <c r="S1101" i="2" l="1"/>
  <c r="U980" i="2"/>
  <c r="J986" i="2"/>
  <c r="O985" i="2"/>
  <c r="T865" i="2"/>
  <c r="V865" i="2" s="1"/>
  <c r="L985" i="2"/>
  <c r="J987" i="2" l="1"/>
  <c r="T866" i="2"/>
  <c r="V866" i="2" s="1"/>
  <c r="O986" i="2"/>
  <c r="L986" i="2"/>
  <c r="S1102" i="2"/>
  <c r="U981" i="2"/>
  <c r="S1103" i="2" l="1"/>
  <c r="U982" i="2"/>
  <c r="O987" i="2"/>
  <c r="J988" i="2"/>
  <c r="T867" i="2"/>
  <c r="V867" i="2" s="1"/>
  <c r="L987" i="2"/>
  <c r="L988" i="2" l="1"/>
  <c r="J989" i="2"/>
  <c r="O988" i="2"/>
  <c r="T868" i="2"/>
  <c r="V868" i="2" s="1"/>
  <c r="S1104" i="2"/>
  <c r="U983" i="2"/>
  <c r="S1105" i="2" l="1"/>
  <c r="U984" i="2"/>
  <c r="J990" i="2"/>
  <c r="O989" i="2"/>
  <c r="T869" i="2"/>
  <c r="V869" i="2" s="1"/>
  <c r="L989" i="2"/>
  <c r="J991" i="2" l="1"/>
  <c r="O990" i="2"/>
  <c r="T870" i="2"/>
  <c r="V870" i="2" s="1"/>
  <c r="L990" i="2"/>
  <c r="S1106" i="2"/>
  <c r="U985" i="2"/>
  <c r="S1107" i="2" l="1"/>
  <c r="U986" i="2"/>
  <c r="O991" i="2"/>
  <c r="J992" i="2"/>
  <c r="L991" i="2"/>
  <c r="T871" i="2"/>
  <c r="V871" i="2" s="1"/>
  <c r="J993" i="2" l="1"/>
  <c r="O992" i="2"/>
  <c r="L992" i="2"/>
  <c r="T872" i="2"/>
  <c r="V872" i="2" s="1"/>
  <c r="S1108" i="2"/>
  <c r="U987" i="2"/>
  <c r="U988" i="2" l="1"/>
  <c r="S1109" i="2"/>
  <c r="J994" i="2"/>
  <c r="O993" i="2"/>
  <c r="L993" i="2"/>
  <c r="T873" i="2"/>
  <c r="V873" i="2" s="1"/>
  <c r="L994" i="2" l="1"/>
  <c r="T874" i="2"/>
  <c r="V874" i="2" s="1"/>
  <c r="J995" i="2"/>
  <c r="O994" i="2"/>
  <c r="S1110" i="2"/>
  <c r="U989" i="2"/>
  <c r="S1111" i="2" l="1"/>
  <c r="U990" i="2"/>
  <c r="J996" i="2"/>
  <c r="O995" i="2"/>
  <c r="L995" i="2"/>
  <c r="T875" i="2"/>
  <c r="V875" i="2" s="1"/>
  <c r="L996" i="2" l="1"/>
  <c r="J997" i="2"/>
  <c r="T876" i="2"/>
  <c r="V876" i="2" s="1"/>
  <c r="O996" i="2"/>
  <c r="S1112" i="2"/>
  <c r="U991" i="2"/>
  <c r="J998" i="2" l="1"/>
  <c r="O997" i="2"/>
  <c r="T877" i="2"/>
  <c r="V877" i="2" s="1"/>
  <c r="L997" i="2"/>
  <c r="S1113" i="2"/>
  <c r="U992" i="2"/>
  <c r="S1114" i="2" l="1"/>
  <c r="U993" i="2"/>
  <c r="J999" i="2"/>
  <c r="O998" i="2"/>
  <c r="L998" i="2"/>
  <c r="T878" i="2"/>
  <c r="V878" i="2" s="1"/>
  <c r="J1000" i="2" l="1"/>
  <c r="O999" i="2"/>
  <c r="T879" i="2"/>
  <c r="V879" i="2" s="1"/>
  <c r="L999" i="2"/>
  <c r="U994" i="2"/>
  <c r="S1115" i="2"/>
  <c r="S1116" i="2" l="1"/>
  <c r="U995" i="2"/>
  <c r="J1001" i="2"/>
  <c r="O1000" i="2"/>
  <c r="L1000" i="2"/>
  <c r="T880" i="2"/>
  <c r="V880" i="2" s="1"/>
  <c r="T881" i="2" l="1"/>
  <c r="V881" i="2" s="1"/>
  <c r="J1002" i="2"/>
  <c r="O1001" i="2"/>
  <c r="L1001" i="2"/>
  <c r="U996" i="2"/>
  <c r="S1117" i="2"/>
  <c r="S1118" i="2" l="1"/>
  <c r="U997" i="2"/>
  <c r="J1003" i="2"/>
  <c r="O1002" i="2"/>
  <c r="L1002" i="2"/>
  <c r="T882" i="2"/>
  <c r="V882" i="2" s="1"/>
  <c r="J1004" i="2" l="1"/>
  <c r="O1003" i="2"/>
  <c r="T883" i="2"/>
  <c r="V883" i="2" s="1"/>
  <c r="L1003" i="2"/>
  <c r="U998" i="2"/>
  <c r="S1119" i="2"/>
  <c r="S1120" i="2" l="1"/>
  <c r="U999" i="2"/>
  <c r="J1005" i="2"/>
  <c r="O1004" i="2"/>
  <c r="L1004" i="2"/>
  <c r="T884" i="2"/>
  <c r="V884" i="2" s="1"/>
  <c r="O1005" i="2" l="1"/>
  <c r="J1006" i="2"/>
  <c r="L1005" i="2"/>
  <c r="T885" i="2"/>
  <c r="V885" i="2" s="1"/>
  <c r="S1121" i="2"/>
  <c r="U1000" i="2"/>
  <c r="L1006" i="2" l="1"/>
  <c r="J1007" i="2"/>
  <c r="T886" i="2"/>
  <c r="V886" i="2" s="1"/>
  <c r="O1006" i="2"/>
  <c r="S1122" i="2"/>
  <c r="U1001" i="2"/>
  <c r="S1123" i="2" l="1"/>
  <c r="U1002" i="2"/>
  <c r="O1007" i="2"/>
  <c r="J1008" i="2"/>
  <c r="T887" i="2"/>
  <c r="V887" i="2" s="1"/>
  <c r="L1007" i="2"/>
  <c r="J1009" i="2" l="1"/>
  <c r="O1008" i="2"/>
  <c r="L1008" i="2"/>
  <c r="T888" i="2"/>
  <c r="V888" i="2" s="1"/>
  <c r="S1124" i="2"/>
  <c r="U1003" i="2"/>
  <c r="S1125" i="2" l="1"/>
  <c r="U1004" i="2"/>
  <c r="O1009" i="2"/>
  <c r="J1010" i="2"/>
  <c r="T889" i="2"/>
  <c r="V889" i="2" s="1"/>
  <c r="L1009" i="2"/>
  <c r="L1010" i="2" l="1"/>
  <c r="O1010" i="2"/>
  <c r="T890" i="2"/>
  <c r="V890" i="2" s="1"/>
  <c r="J1011" i="2"/>
  <c r="S1126" i="2"/>
  <c r="U1005" i="2"/>
  <c r="U1006" i="2" l="1"/>
  <c r="S1127" i="2"/>
  <c r="O1011" i="2"/>
  <c r="J1012" i="2"/>
  <c r="T891" i="2"/>
  <c r="V891" i="2" s="1"/>
  <c r="L1011" i="2"/>
  <c r="J1013" i="2" l="1"/>
  <c r="O1012" i="2"/>
  <c r="L1012" i="2"/>
  <c r="T892" i="2"/>
  <c r="V892" i="2" s="1"/>
  <c r="S1128" i="2"/>
  <c r="U1007" i="2"/>
  <c r="U1008" i="2" l="1"/>
  <c r="S1129" i="2"/>
  <c r="J1014" i="2"/>
  <c r="T893" i="2"/>
  <c r="V893" i="2" s="1"/>
  <c r="O1013" i="2"/>
  <c r="L1013" i="2"/>
  <c r="S1130" i="2" l="1"/>
  <c r="U1009" i="2"/>
  <c r="L1014" i="2"/>
  <c r="O1014" i="2"/>
  <c r="J1015" i="2"/>
  <c r="T894" i="2"/>
  <c r="V894" i="2" s="1"/>
  <c r="O1015" i="2" l="1"/>
  <c r="T895" i="2"/>
  <c r="V895" i="2" s="1"/>
  <c r="J1016" i="2"/>
  <c r="L1015" i="2"/>
  <c r="U1010" i="2"/>
  <c r="S1131" i="2"/>
  <c r="J1017" i="2" l="1"/>
  <c r="O1016" i="2"/>
  <c r="L1016" i="2"/>
  <c r="T896" i="2"/>
  <c r="V896" i="2" s="1"/>
  <c r="U1011" i="2"/>
  <c r="S1132" i="2"/>
  <c r="S1133" i="2" l="1"/>
  <c r="U1012" i="2"/>
  <c r="O1017" i="2"/>
  <c r="L1017" i="2"/>
  <c r="T897" i="2"/>
  <c r="V897" i="2" s="1"/>
  <c r="J1018" i="2"/>
  <c r="L1018" i="2" l="1"/>
  <c r="O1018" i="2"/>
  <c r="J1019" i="2"/>
  <c r="T898" i="2"/>
  <c r="V898" i="2" s="1"/>
  <c r="S1134" i="2"/>
  <c r="U1013" i="2"/>
  <c r="S1135" i="2" l="1"/>
  <c r="U1014" i="2"/>
  <c r="O1019" i="2"/>
  <c r="J1020" i="2"/>
  <c r="L1019" i="2"/>
  <c r="T899" i="2"/>
  <c r="V899" i="2" s="1"/>
  <c r="J1021" i="2" l="1"/>
  <c r="L1020" i="2"/>
  <c r="T900" i="2"/>
  <c r="V900" i="2" s="1"/>
  <c r="O1020" i="2"/>
  <c r="S1136" i="2"/>
  <c r="U1015" i="2"/>
  <c r="S1137" i="2" l="1"/>
  <c r="U1016" i="2"/>
  <c r="O1021" i="2"/>
  <c r="J1022" i="2"/>
  <c r="T901" i="2"/>
  <c r="V901" i="2" s="1"/>
  <c r="L1021" i="2"/>
  <c r="L1022" i="2" l="1"/>
  <c r="O1022" i="2"/>
  <c r="T902" i="2"/>
  <c r="V902" i="2" s="1"/>
  <c r="J1023" i="2"/>
  <c r="S1138" i="2"/>
  <c r="U1017" i="2"/>
  <c r="S1139" i="2" l="1"/>
  <c r="U1018" i="2"/>
  <c r="O1023" i="2"/>
  <c r="J1024" i="2"/>
  <c r="L1023" i="2"/>
  <c r="T903" i="2"/>
  <c r="V903" i="2" s="1"/>
  <c r="J1025" i="2" l="1"/>
  <c r="L1024" i="2"/>
  <c r="T904" i="2"/>
  <c r="V904" i="2" s="1"/>
  <c r="O1024" i="2"/>
  <c r="S1140" i="2"/>
  <c r="U1019" i="2"/>
  <c r="S1141" i="2" l="1"/>
  <c r="U1020" i="2"/>
  <c r="O1025" i="2"/>
  <c r="J1026" i="2"/>
  <c r="T905" i="2"/>
  <c r="V905" i="2" s="1"/>
  <c r="L1025" i="2"/>
  <c r="L1026" i="2" l="1"/>
  <c r="O1026" i="2"/>
  <c r="J1027" i="2"/>
  <c r="T906" i="2"/>
  <c r="V906" i="2" s="1"/>
  <c r="S1142" i="2"/>
  <c r="U1021" i="2"/>
  <c r="U1022" i="2" l="1"/>
  <c r="S1143" i="2"/>
  <c r="O1027" i="2"/>
  <c r="T907" i="2"/>
  <c r="V907" i="2" s="1"/>
  <c r="J1028" i="2"/>
  <c r="L1027" i="2"/>
  <c r="J1029" i="2" l="1"/>
  <c r="T908" i="2"/>
  <c r="V908" i="2" s="1"/>
  <c r="O1028" i="2"/>
  <c r="L1028" i="2"/>
  <c r="S1144" i="2"/>
  <c r="U1023" i="2"/>
  <c r="S1145" i="2" l="1"/>
  <c r="U1024" i="2"/>
  <c r="O1029" i="2"/>
  <c r="T909" i="2"/>
  <c r="V909" i="2" s="1"/>
  <c r="J1030" i="2"/>
  <c r="L1029" i="2"/>
  <c r="L1030" i="2" l="1"/>
  <c r="O1030" i="2"/>
  <c r="J1031" i="2"/>
  <c r="T910" i="2"/>
  <c r="V910" i="2" s="1"/>
  <c r="S1146" i="2"/>
  <c r="U1025" i="2"/>
  <c r="U1026" i="2" l="1"/>
  <c r="S1147" i="2"/>
  <c r="O1031" i="2"/>
  <c r="J1032" i="2"/>
  <c r="T911" i="2"/>
  <c r="V911" i="2" s="1"/>
  <c r="L1031" i="2"/>
  <c r="S1148" i="2" l="1"/>
  <c r="U1027" i="2"/>
  <c r="J1033" i="2"/>
  <c r="O1032" i="2"/>
  <c r="L1032" i="2"/>
  <c r="T912" i="2"/>
  <c r="V912" i="2" s="1"/>
  <c r="O1033" i="2" l="1"/>
  <c r="J1034" i="2"/>
  <c r="L1033" i="2"/>
  <c r="T913" i="2"/>
  <c r="V913" i="2" s="1"/>
  <c r="U1028" i="2"/>
  <c r="S1149" i="2"/>
  <c r="S1150" i="2" l="1"/>
  <c r="U1029" i="2"/>
  <c r="L1034" i="2"/>
  <c r="O1034" i="2"/>
  <c r="T914" i="2"/>
  <c r="V914" i="2" s="1"/>
  <c r="J1035" i="2"/>
  <c r="O1035" i="2" l="1"/>
  <c r="T915" i="2"/>
  <c r="V915" i="2" s="1"/>
  <c r="J1036" i="2"/>
  <c r="L1035" i="2"/>
  <c r="U1030" i="2"/>
  <c r="S1151" i="2"/>
  <c r="J1037" i="2" l="1"/>
  <c r="O1036" i="2"/>
  <c r="L1036" i="2"/>
  <c r="T916" i="2"/>
  <c r="V916" i="2" s="1"/>
  <c r="S1152" i="2"/>
  <c r="U1031" i="2"/>
  <c r="U1032" i="2" l="1"/>
  <c r="S1153" i="2"/>
  <c r="O1037" i="2"/>
  <c r="J1038" i="2"/>
  <c r="L1037" i="2"/>
  <c r="T917" i="2"/>
  <c r="V917" i="2" s="1"/>
  <c r="L1038" i="2" l="1"/>
  <c r="J1039" i="2"/>
  <c r="T918" i="2"/>
  <c r="V918" i="2" s="1"/>
  <c r="O1038" i="2"/>
  <c r="S1154" i="2"/>
  <c r="U1033" i="2"/>
  <c r="S1155" i="2" l="1"/>
  <c r="U1034" i="2"/>
  <c r="O1039" i="2"/>
  <c r="T919" i="2"/>
  <c r="V919" i="2" s="1"/>
  <c r="J1040" i="2"/>
  <c r="L1039" i="2"/>
  <c r="J1041" i="2" l="1"/>
  <c r="O1040" i="2"/>
  <c r="L1040" i="2"/>
  <c r="T920" i="2"/>
  <c r="V920" i="2" s="1"/>
  <c r="S1156" i="2"/>
  <c r="U1035" i="2"/>
  <c r="S1157" i="2" l="1"/>
  <c r="U1036" i="2"/>
  <c r="O1041" i="2"/>
  <c r="T921" i="2"/>
  <c r="V921" i="2" s="1"/>
  <c r="J1042" i="2"/>
  <c r="L1041" i="2"/>
  <c r="L1042" i="2" l="1"/>
  <c r="T922" i="2"/>
  <c r="V922" i="2" s="1"/>
  <c r="O1042" i="2"/>
  <c r="J1043" i="2"/>
  <c r="S1158" i="2"/>
  <c r="U1037" i="2"/>
  <c r="S1159" i="2" l="1"/>
  <c r="U1038" i="2"/>
  <c r="O1043" i="2"/>
  <c r="T923" i="2"/>
  <c r="V923" i="2" s="1"/>
  <c r="J1044" i="2"/>
  <c r="L1043" i="2"/>
  <c r="J1045" i="2" l="1"/>
  <c r="L1044" i="2"/>
  <c r="O1044" i="2"/>
  <c r="T924" i="2"/>
  <c r="V924" i="2" s="1"/>
  <c r="S1160" i="2"/>
  <c r="U1039" i="2"/>
  <c r="S1161" i="2" l="1"/>
  <c r="U1040" i="2"/>
  <c r="O1045" i="2"/>
  <c r="L1045" i="2"/>
  <c r="J1046" i="2"/>
  <c r="T925" i="2"/>
  <c r="V925" i="2" s="1"/>
  <c r="L1046" i="2" l="1"/>
  <c r="J1047" i="2"/>
  <c r="O1046" i="2"/>
  <c r="T926" i="2"/>
  <c r="V926" i="2" s="1"/>
  <c r="S1162" i="2"/>
  <c r="U1041" i="2"/>
  <c r="U1042" i="2" l="1"/>
  <c r="S1163" i="2"/>
  <c r="O1047" i="2"/>
  <c r="J1048" i="2"/>
  <c r="T927" i="2"/>
  <c r="V927" i="2" s="1"/>
  <c r="L1047" i="2"/>
  <c r="J1049" i="2" l="1"/>
  <c r="L1048" i="2"/>
  <c r="O1048" i="2"/>
  <c r="T928" i="2"/>
  <c r="V928" i="2" s="1"/>
  <c r="S1164" i="2"/>
  <c r="U1043" i="2"/>
  <c r="S1165" i="2" l="1"/>
  <c r="U1044" i="2"/>
  <c r="O1049" i="2"/>
  <c r="T929" i="2"/>
  <c r="V929" i="2" s="1"/>
  <c r="J1050" i="2"/>
  <c r="L1049" i="2"/>
  <c r="L1050" i="2" l="1"/>
  <c r="J1051" i="2"/>
  <c r="T930" i="2"/>
  <c r="V930" i="2" s="1"/>
  <c r="O1050" i="2"/>
  <c r="S1166" i="2"/>
  <c r="U1045" i="2"/>
  <c r="U1046" i="2" l="1"/>
  <c r="S1167" i="2"/>
  <c r="O1051" i="2"/>
  <c r="T931" i="2"/>
  <c r="V931" i="2" s="1"/>
  <c r="L1051" i="2"/>
  <c r="J1052" i="2"/>
  <c r="J1053" i="2" l="1"/>
  <c r="L1052" i="2"/>
  <c r="O1052" i="2"/>
  <c r="T932" i="2"/>
  <c r="V932" i="2" s="1"/>
  <c r="S1168" i="2"/>
  <c r="U1047" i="2"/>
  <c r="S1169" i="2" l="1"/>
  <c r="U1048" i="2"/>
  <c r="O1053" i="2"/>
  <c r="L1053" i="2"/>
  <c r="J1054" i="2"/>
  <c r="T933" i="2"/>
  <c r="V933" i="2" s="1"/>
  <c r="L1054" i="2" l="1"/>
  <c r="J1055" i="2"/>
  <c r="O1054" i="2"/>
  <c r="T934" i="2"/>
  <c r="V934" i="2" s="1"/>
  <c r="S1170" i="2"/>
  <c r="U1049" i="2"/>
  <c r="S1171" i="2" l="1"/>
  <c r="U1050" i="2"/>
  <c r="O1055" i="2"/>
  <c r="J1056" i="2"/>
  <c r="T935" i="2"/>
  <c r="V935" i="2" s="1"/>
  <c r="L1055" i="2"/>
  <c r="J1057" i="2" l="1"/>
  <c r="L1056" i="2"/>
  <c r="T936" i="2"/>
  <c r="V936" i="2" s="1"/>
  <c r="O1056" i="2"/>
  <c r="S1172" i="2"/>
  <c r="U1051" i="2"/>
  <c r="S1173" i="2" l="1"/>
  <c r="U1052" i="2"/>
  <c r="O1057" i="2"/>
  <c r="T937" i="2"/>
  <c r="V937" i="2" s="1"/>
  <c r="J1058" i="2"/>
  <c r="L1057" i="2"/>
  <c r="L1058" i="2" l="1"/>
  <c r="J1059" i="2"/>
  <c r="T938" i="2"/>
  <c r="V938" i="2" s="1"/>
  <c r="O1058" i="2"/>
  <c r="S1174" i="2"/>
  <c r="U1053" i="2"/>
  <c r="O1059" i="2" l="1"/>
  <c r="T939" i="2"/>
  <c r="V939" i="2" s="1"/>
  <c r="L1059" i="2"/>
  <c r="J1060" i="2"/>
  <c r="U1054" i="2"/>
  <c r="S1175" i="2"/>
  <c r="S1176" i="2" l="1"/>
  <c r="U1055" i="2"/>
  <c r="J1061" i="2"/>
  <c r="L1060" i="2"/>
  <c r="O1060" i="2"/>
  <c r="T940" i="2"/>
  <c r="V940" i="2" s="1"/>
  <c r="O1061" i="2" l="1"/>
  <c r="L1061" i="2"/>
  <c r="J1062" i="2"/>
  <c r="T941" i="2"/>
  <c r="V941" i="2" s="1"/>
  <c r="S1177" i="2"/>
  <c r="U1056" i="2"/>
  <c r="L1062" i="2" l="1"/>
  <c r="J1063" i="2"/>
  <c r="O1062" i="2"/>
  <c r="T942" i="2"/>
  <c r="V942" i="2" s="1"/>
  <c r="S1178" i="2"/>
  <c r="U1057" i="2"/>
  <c r="S1179" i="2" l="1"/>
  <c r="U1058" i="2"/>
  <c r="O1063" i="2"/>
  <c r="J1064" i="2"/>
  <c r="T943" i="2"/>
  <c r="V943" i="2" s="1"/>
  <c r="L1063" i="2"/>
  <c r="J1065" i="2" l="1"/>
  <c r="O1064" i="2"/>
  <c r="L1064" i="2"/>
  <c r="T944" i="2"/>
  <c r="V944" i="2" s="1"/>
  <c r="S1180" i="2"/>
  <c r="U1059" i="2"/>
  <c r="S1181" i="2" l="1"/>
  <c r="U1060" i="2"/>
  <c r="J1066" i="2"/>
  <c r="O1065" i="2"/>
  <c r="T945" i="2"/>
  <c r="V945" i="2" s="1"/>
  <c r="L1065" i="2"/>
  <c r="L1066" i="2" l="1"/>
  <c r="J1067" i="2"/>
  <c r="T946" i="2"/>
  <c r="V946" i="2" s="1"/>
  <c r="O1066" i="2"/>
  <c r="S1182" i="2"/>
  <c r="U1061" i="2"/>
  <c r="S1183" i="2" l="1"/>
  <c r="U1062" i="2"/>
  <c r="O1067" i="2"/>
  <c r="J1068" i="2"/>
  <c r="T947" i="2"/>
  <c r="V947" i="2" s="1"/>
  <c r="L1067" i="2"/>
  <c r="J1069" i="2" l="1"/>
  <c r="O1068" i="2"/>
  <c r="L1068" i="2"/>
  <c r="T948" i="2"/>
  <c r="V948" i="2" s="1"/>
  <c r="S1184" i="2"/>
  <c r="U1063" i="2"/>
  <c r="S1185" i="2" l="1"/>
  <c r="U1064" i="2"/>
  <c r="J1070" i="2"/>
  <c r="O1069" i="2"/>
  <c r="L1069" i="2"/>
  <c r="T949" i="2"/>
  <c r="V949" i="2" s="1"/>
  <c r="L1070" i="2" l="1"/>
  <c r="J1071" i="2"/>
  <c r="O1070" i="2"/>
  <c r="T950" i="2"/>
  <c r="V950" i="2" s="1"/>
  <c r="S1186" i="2"/>
  <c r="U1065" i="2"/>
  <c r="U1066" i="2" l="1"/>
  <c r="S1187" i="2"/>
  <c r="O1071" i="2"/>
  <c r="J1072" i="2"/>
  <c r="T951" i="2"/>
  <c r="V951" i="2" s="1"/>
  <c r="L1071" i="2"/>
  <c r="S1188" i="2" l="1"/>
  <c r="U1067" i="2"/>
  <c r="J1073" i="2"/>
  <c r="O1072" i="2"/>
  <c r="L1072" i="2"/>
  <c r="T952" i="2"/>
  <c r="V952" i="2" s="1"/>
  <c r="J1074" i="2" l="1"/>
  <c r="O1073" i="2"/>
  <c r="T953" i="2"/>
  <c r="V953" i="2" s="1"/>
  <c r="L1073" i="2"/>
  <c r="S1189" i="2"/>
  <c r="U1068" i="2"/>
  <c r="S1190" i="2" l="1"/>
  <c r="U1069" i="2"/>
  <c r="L1074" i="2"/>
  <c r="J1075" i="2"/>
  <c r="O1074" i="2"/>
  <c r="T954" i="2"/>
  <c r="V954" i="2" s="1"/>
  <c r="O1075" i="2" l="1"/>
  <c r="T955" i="2"/>
  <c r="V955" i="2" s="1"/>
  <c r="J1076" i="2"/>
  <c r="L1075" i="2"/>
  <c r="S1191" i="2"/>
  <c r="U1070" i="2"/>
  <c r="J1077" i="2" l="1"/>
  <c r="O1076" i="2"/>
  <c r="L1076" i="2"/>
  <c r="T956" i="2"/>
  <c r="V956" i="2" s="1"/>
  <c r="S1192" i="2"/>
  <c r="U1071" i="2"/>
  <c r="S1193" i="2" l="1"/>
  <c r="U1072" i="2"/>
  <c r="J1078" i="2"/>
  <c r="O1077" i="2"/>
  <c r="T957" i="2"/>
  <c r="V957" i="2" s="1"/>
  <c r="L1077" i="2"/>
  <c r="L1078" i="2" l="1"/>
  <c r="J1079" i="2"/>
  <c r="T958" i="2"/>
  <c r="V958" i="2" s="1"/>
  <c r="O1078" i="2"/>
  <c r="S1194" i="2"/>
  <c r="U1073" i="2"/>
  <c r="S1195" i="2" l="1"/>
  <c r="U1074" i="2"/>
  <c r="O1079" i="2"/>
  <c r="L1079" i="2"/>
  <c r="T959" i="2"/>
  <c r="V959" i="2" s="1"/>
  <c r="J1080" i="2"/>
  <c r="J1081" i="2" l="1"/>
  <c r="O1080" i="2"/>
  <c r="L1080" i="2"/>
  <c r="T960" i="2"/>
  <c r="V960" i="2" s="1"/>
  <c r="S1196" i="2"/>
  <c r="U1075" i="2"/>
  <c r="S1197" i="2" l="1"/>
  <c r="U1076" i="2"/>
  <c r="J1082" i="2"/>
  <c r="O1081" i="2"/>
  <c r="T961" i="2"/>
  <c r="V961" i="2" s="1"/>
  <c r="L1081" i="2"/>
  <c r="J1083" i="2" l="1"/>
  <c r="T962" i="2"/>
  <c r="V962" i="2" s="1"/>
  <c r="O1082" i="2"/>
  <c r="L1082" i="2"/>
  <c r="S1198" i="2"/>
  <c r="U1077" i="2"/>
  <c r="S1199" i="2" l="1"/>
  <c r="U1078" i="2"/>
  <c r="J1084" i="2"/>
  <c r="O1083" i="2"/>
  <c r="L1083" i="2"/>
  <c r="T963" i="2"/>
  <c r="V963" i="2" s="1"/>
  <c r="J1085" i="2" l="1"/>
  <c r="L1084" i="2"/>
  <c r="T964" i="2"/>
  <c r="V964" i="2" s="1"/>
  <c r="O1084" i="2"/>
  <c r="S1200" i="2"/>
  <c r="U1079" i="2"/>
  <c r="S1201" i="2" l="1"/>
  <c r="U1080" i="2"/>
  <c r="J1086" i="2"/>
  <c r="O1085" i="2"/>
  <c r="T965" i="2"/>
  <c r="V965" i="2" s="1"/>
  <c r="L1085" i="2"/>
  <c r="J1087" i="2" l="1"/>
  <c r="O1086" i="2"/>
  <c r="T966" i="2"/>
  <c r="V966" i="2" s="1"/>
  <c r="L1086" i="2"/>
  <c r="S1202" i="2"/>
  <c r="U1081" i="2"/>
  <c r="S1203" i="2" l="1"/>
  <c r="U1082" i="2"/>
  <c r="L1087" i="2"/>
  <c r="J1088" i="2"/>
  <c r="T967" i="2"/>
  <c r="V967" i="2" s="1"/>
  <c r="O1087" i="2"/>
  <c r="J1089" i="2" l="1"/>
  <c r="O1088" i="2"/>
  <c r="L1088" i="2"/>
  <c r="T968" i="2"/>
  <c r="V968" i="2" s="1"/>
  <c r="S1204" i="2"/>
  <c r="U1083" i="2"/>
  <c r="S1205" i="2" l="1"/>
  <c r="U1084" i="2"/>
  <c r="L1089" i="2"/>
  <c r="J1090" i="2"/>
  <c r="T969" i="2"/>
  <c r="V969" i="2" s="1"/>
  <c r="O1089" i="2"/>
  <c r="J1091" i="2" l="1"/>
  <c r="O1090" i="2"/>
  <c r="T970" i="2"/>
  <c r="V970" i="2" s="1"/>
  <c r="L1090" i="2"/>
  <c r="S1206" i="2"/>
  <c r="U1085" i="2"/>
  <c r="U1086" i="2" l="1"/>
  <c r="S1207" i="2"/>
  <c r="J1092" i="2"/>
  <c r="O1091" i="2"/>
  <c r="L1091" i="2"/>
  <c r="T971" i="2"/>
  <c r="V971" i="2" s="1"/>
  <c r="O1092" i="2" l="1"/>
  <c r="J1093" i="2"/>
  <c r="T972" i="2"/>
  <c r="V972" i="2" s="1"/>
  <c r="L1092" i="2"/>
  <c r="S1208" i="2"/>
  <c r="U1087" i="2"/>
  <c r="J1094" i="2" l="1"/>
  <c r="O1093" i="2"/>
  <c r="T973" i="2"/>
  <c r="V973" i="2" s="1"/>
  <c r="L1093" i="2"/>
  <c r="S1209" i="2"/>
  <c r="U1088" i="2"/>
  <c r="S1210" i="2" l="1"/>
  <c r="U1089" i="2"/>
  <c r="L1094" i="2"/>
  <c r="J1095" i="2"/>
  <c r="O1094" i="2"/>
  <c r="T974" i="2"/>
  <c r="V974" i="2" s="1"/>
  <c r="J1096" i="2" l="1"/>
  <c r="O1095" i="2"/>
  <c r="L1095" i="2"/>
  <c r="T975" i="2"/>
  <c r="V975" i="2" s="1"/>
  <c r="U1090" i="2"/>
  <c r="S1211" i="2"/>
  <c r="U1091" i="2" l="1"/>
  <c r="S1212" i="2"/>
  <c r="J1097" i="2"/>
  <c r="O1096" i="2"/>
  <c r="T976" i="2"/>
  <c r="V976" i="2" s="1"/>
  <c r="L1096" i="2"/>
  <c r="S1213" i="2" l="1"/>
  <c r="U1092" i="2"/>
  <c r="O1097" i="2"/>
  <c r="L1097" i="2"/>
  <c r="T977" i="2"/>
  <c r="V977" i="2" s="1"/>
  <c r="J1098" i="2"/>
  <c r="J1099" i="2" l="1"/>
  <c r="O1098" i="2"/>
  <c r="T978" i="2"/>
  <c r="V978" i="2" s="1"/>
  <c r="L1098" i="2"/>
  <c r="S1214" i="2"/>
  <c r="U1093" i="2"/>
  <c r="S1215" i="2" l="1"/>
  <c r="U1094" i="2"/>
  <c r="L1099" i="2"/>
  <c r="J1100" i="2"/>
  <c r="O1099" i="2"/>
  <c r="T979" i="2"/>
  <c r="V979" i="2" s="1"/>
  <c r="J1101" i="2" l="1"/>
  <c r="T980" i="2"/>
  <c r="V980" i="2" s="1"/>
  <c r="O1100" i="2"/>
  <c r="L1100" i="2"/>
  <c r="U1095" i="2"/>
  <c r="S1216" i="2"/>
  <c r="S1217" i="2" l="1"/>
  <c r="U1096" i="2"/>
  <c r="J1102" i="2"/>
  <c r="O1101" i="2"/>
  <c r="T981" i="2"/>
  <c r="V981" i="2" s="1"/>
  <c r="L1101" i="2"/>
  <c r="O1102" i="2" l="1"/>
  <c r="L1102" i="2"/>
  <c r="J1103" i="2"/>
  <c r="T982" i="2"/>
  <c r="V982" i="2" s="1"/>
  <c r="S1218" i="2"/>
  <c r="U1097" i="2"/>
  <c r="J1104" i="2" l="1"/>
  <c r="O1103" i="2"/>
  <c r="L1103" i="2"/>
  <c r="T983" i="2"/>
  <c r="V983" i="2" s="1"/>
  <c r="S1219" i="2"/>
  <c r="U1098" i="2"/>
  <c r="S1220" i="2" l="1"/>
  <c r="U1099" i="2"/>
  <c r="L1104" i="2"/>
  <c r="J1105" i="2"/>
  <c r="O1104" i="2"/>
  <c r="T984" i="2"/>
  <c r="V984" i="2" s="1"/>
  <c r="J1106" i="2" l="1"/>
  <c r="O1105" i="2"/>
  <c r="L1105" i="2"/>
  <c r="T985" i="2"/>
  <c r="V985" i="2" s="1"/>
  <c r="S1221" i="2"/>
  <c r="U1100" i="2"/>
  <c r="S1222" i="2" l="1"/>
  <c r="U1101" i="2"/>
  <c r="J1107" i="2"/>
  <c r="O1106" i="2"/>
  <c r="L1106" i="2"/>
  <c r="T986" i="2"/>
  <c r="V986" i="2" s="1"/>
  <c r="O1107" i="2" l="1"/>
  <c r="T987" i="2"/>
  <c r="V987" i="2" s="1"/>
  <c r="L1107" i="2"/>
  <c r="J1108" i="2"/>
  <c r="S1223" i="2"/>
  <c r="U1102" i="2"/>
  <c r="U1103" i="2" l="1"/>
  <c r="S1224" i="2"/>
  <c r="J1109" i="2"/>
  <c r="O1108" i="2"/>
  <c r="T988" i="2"/>
  <c r="V988" i="2" s="1"/>
  <c r="L1108" i="2"/>
  <c r="S1225" i="2" l="1"/>
  <c r="U1104" i="2"/>
  <c r="J1110" i="2"/>
  <c r="O1109" i="2"/>
  <c r="T989" i="2"/>
  <c r="V989" i="2" s="1"/>
  <c r="L1109" i="2"/>
  <c r="J1111" i="2" l="1"/>
  <c r="O1110" i="2"/>
  <c r="L1110" i="2"/>
  <c r="T990" i="2"/>
  <c r="V990" i="2" s="1"/>
  <c r="S1226" i="2"/>
  <c r="U1105" i="2"/>
  <c r="S1227" i="2" l="1"/>
  <c r="U1106" i="2"/>
  <c r="J1112" i="2"/>
  <c r="O1111" i="2"/>
  <c r="T991" i="2"/>
  <c r="V991" i="2" s="1"/>
  <c r="L1111" i="2"/>
  <c r="J1113" i="2" l="1"/>
  <c r="O1112" i="2"/>
  <c r="L1112" i="2"/>
  <c r="T992" i="2"/>
  <c r="V992" i="2" s="1"/>
  <c r="S1228" i="2"/>
  <c r="U1107" i="2"/>
  <c r="S1229" i="2" l="1"/>
  <c r="U1108" i="2"/>
  <c r="J1114" i="2"/>
  <c r="O1113" i="2"/>
  <c r="T993" i="2"/>
  <c r="V993" i="2" s="1"/>
  <c r="L1113" i="2"/>
  <c r="J1115" i="2" l="1"/>
  <c r="O1114" i="2"/>
  <c r="T994" i="2"/>
  <c r="V994" i="2" s="1"/>
  <c r="L1114" i="2"/>
  <c r="S1230" i="2"/>
  <c r="U1109" i="2"/>
  <c r="S1231" i="2" l="1"/>
  <c r="U1110" i="2"/>
  <c r="J1116" i="2"/>
  <c r="O1115" i="2"/>
  <c r="L1115" i="2"/>
  <c r="T995" i="2"/>
  <c r="V995" i="2" s="1"/>
  <c r="J1117" i="2" l="1"/>
  <c r="O1116" i="2"/>
  <c r="T996" i="2"/>
  <c r="V996" i="2" s="1"/>
  <c r="L1116" i="2"/>
  <c r="S1232" i="2"/>
  <c r="U1111" i="2"/>
  <c r="S1233" i="2" l="1"/>
  <c r="U1112" i="2"/>
  <c r="J1118" i="2"/>
  <c r="O1117" i="2"/>
  <c r="T997" i="2"/>
  <c r="V997" i="2" s="1"/>
  <c r="L1117" i="2"/>
  <c r="J1119" i="2" l="1"/>
  <c r="O1118" i="2"/>
  <c r="T998" i="2"/>
  <c r="V998" i="2" s="1"/>
  <c r="L1118" i="2"/>
  <c r="S1234" i="2"/>
  <c r="U1113" i="2"/>
  <c r="S1235" i="2" l="1"/>
  <c r="U1114" i="2"/>
  <c r="L1119" i="2"/>
  <c r="J1120" i="2"/>
  <c r="T999" i="2"/>
  <c r="V999" i="2" s="1"/>
  <c r="O1119" i="2"/>
  <c r="J1121" i="2" l="1"/>
  <c r="O1120" i="2"/>
  <c r="L1120" i="2"/>
  <c r="T1000" i="2"/>
  <c r="V1000" i="2" s="1"/>
  <c r="S1236" i="2"/>
  <c r="U1115" i="2"/>
  <c r="S1237" i="2" l="1"/>
  <c r="U1116" i="2"/>
  <c r="J1122" i="2"/>
  <c r="O1121" i="2"/>
  <c r="T1001" i="2"/>
  <c r="V1001" i="2" s="1"/>
  <c r="L1121" i="2"/>
  <c r="J1123" i="2" l="1"/>
  <c r="O1122" i="2"/>
  <c r="T1002" i="2"/>
  <c r="V1002" i="2" s="1"/>
  <c r="L1122" i="2"/>
  <c r="S1238" i="2"/>
  <c r="U1117" i="2"/>
  <c r="S1239" i="2" l="1"/>
  <c r="U1118" i="2"/>
  <c r="J1124" i="2"/>
  <c r="O1123" i="2"/>
  <c r="L1123" i="2"/>
  <c r="T1003" i="2"/>
  <c r="V1003" i="2" s="1"/>
  <c r="O1124" i="2" l="1"/>
  <c r="T1004" i="2"/>
  <c r="V1004" i="2" s="1"/>
  <c r="J1125" i="2"/>
  <c r="L1124" i="2"/>
  <c r="U1119" i="2"/>
  <c r="S1240" i="2"/>
  <c r="T1005" i="2" l="1"/>
  <c r="V1005" i="2" s="1"/>
  <c r="J1126" i="2"/>
  <c r="O1125" i="2"/>
  <c r="L1125" i="2"/>
  <c r="S1241" i="2"/>
  <c r="U1120" i="2"/>
  <c r="S1242" i="2" l="1"/>
  <c r="U1121" i="2"/>
  <c r="J1127" i="2"/>
  <c r="O1126" i="2"/>
  <c r="T1006" i="2"/>
  <c r="V1006" i="2" s="1"/>
  <c r="L1126" i="2"/>
  <c r="J1128" i="2" l="1"/>
  <c r="O1127" i="2"/>
  <c r="L1127" i="2"/>
  <c r="T1007" i="2"/>
  <c r="V1007" i="2" s="1"/>
  <c r="S1243" i="2"/>
  <c r="U1122" i="2"/>
  <c r="S1244" i="2" l="1"/>
  <c r="U1123" i="2"/>
  <c r="J1129" i="2"/>
  <c r="O1128" i="2"/>
  <c r="T1008" i="2"/>
  <c r="V1008" i="2" s="1"/>
  <c r="L1128" i="2"/>
  <c r="O1129" i="2" l="1"/>
  <c r="T1009" i="2"/>
  <c r="V1009" i="2" s="1"/>
  <c r="L1129" i="2"/>
  <c r="J1130" i="2"/>
  <c r="S1245" i="2"/>
  <c r="U1124" i="2"/>
  <c r="S1246" i="2" l="1"/>
  <c r="U1125" i="2"/>
  <c r="J1131" i="2"/>
  <c r="O1130" i="2"/>
  <c r="T1010" i="2"/>
  <c r="V1010" i="2" s="1"/>
  <c r="L1130" i="2"/>
  <c r="L1131" i="2" l="1"/>
  <c r="J1132" i="2"/>
  <c r="O1131" i="2"/>
  <c r="T1011" i="2"/>
  <c r="V1011" i="2" s="1"/>
  <c r="S1247" i="2"/>
  <c r="U1126" i="2"/>
  <c r="S1248" i="2" l="1"/>
  <c r="U1127" i="2"/>
  <c r="J1133" i="2"/>
  <c r="O1132" i="2"/>
  <c r="L1132" i="2"/>
  <c r="T1012" i="2"/>
  <c r="V1012" i="2" s="1"/>
  <c r="T1013" i="2" l="1"/>
  <c r="V1013" i="2" s="1"/>
  <c r="J1134" i="2"/>
  <c r="O1133" i="2"/>
  <c r="L1133" i="2"/>
  <c r="S1249" i="2"/>
  <c r="U1128" i="2"/>
  <c r="U1129" i="2" l="1"/>
  <c r="S1250" i="2"/>
  <c r="O1134" i="2"/>
  <c r="L1134" i="2"/>
  <c r="J1135" i="2"/>
  <c r="T1014" i="2"/>
  <c r="V1014" i="2" s="1"/>
  <c r="J1136" i="2" l="1"/>
  <c r="O1135" i="2"/>
  <c r="L1135" i="2"/>
  <c r="T1015" i="2"/>
  <c r="V1015" i="2" s="1"/>
  <c r="S1251" i="2"/>
  <c r="U1130" i="2"/>
  <c r="S1252" i="2" l="1"/>
  <c r="U1131" i="2"/>
  <c r="J1137" i="2"/>
  <c r="O1136" i="2"/>
  <c r="T1016" i="2"/>
  <c r="V1016" i="2" s="1"/>
  <c r="L1136" i="2"/>
  <c r="T1017" i="2" l="1"/>
  <c r="V1017" i="2" s="1"/>
  <c r="J1138" i="2"/>
  <c r="O1137" i="2"/>
  <c r="L1137" i="2"/>
  <c r="S1253" i="2"/>
  <c r="U1132" i="2"/>
  <c r="S1254" i="2" l="1"/>
  <c r="U1133" i="2"/>
  <c r="L1138" i="2"/>
  <c r="T1018" i="2"/>
  <c r="V1018" i="2" s="1"/>
  <c r="J1139" i="2"/>
  <c r="O1138" i="2"/>
  <c r="J1140" i="2" l="1"/>
  <c r="O1139" i="2"/>
  <c r="L1139" i="2"/>
  <c r="T1019" i="2"/>
  <c r="V1019" i="2" s="1"/>
  <c r="S1255" i="2"/>
  <c r="U1134" i="2"/>
  <c r="S1256" i="2" l="1"/>
  <c r="U1135" i="2"/>
  <c r="J1141" i="2"/>
  <c r="O1140" i="2"/>
  <c r="T1020" i="2"/>
  <c r="V1020" i="2" s="1"/>
  <c r="L1140" i="2"/>
  <c r="T1021" i="2" l="1"/>
  <c r="V1021" i="2" s="1"/>
  <c r="J1142" i="2"/>
  <c r="O1141" i="2"/>
  <c r="L1141" i="2"/>
  <c r="S1257" i="2"/>
  <c r="U1136" i="2"/>
  <c r="U1137" i="2" l="1"/>
  <c r="S1258" i="2"/>
  <c r="J1143" i="2"/>
  <c r="O1142" i="2"/>
  <c r="L1142" i="2"/>
  <c r="T1022" i="2"/>
  <c r="V1022" i="2" s="1"/>
  <c r="S1259" i="2" l="1"/>
  <c r="U1138" i="2"/>
  <c r="J1144" i="2"/>
  <c r="O1143" i="2"/>
  <c r="L1143" i="2"/>
  <c r="T1023" i="2"/>
  <c r="V1023" i="2" s="1"/>
  <c r="J1145" i="2" l="1"/>
  <c r="O1144" i="2"/>
  <c r="L1144" i="2"/>
  <c r="T1024" i="2"/>
  <c r="V1024" i="2" s="1"/>
  <c r="U1139" i="2"/>
  <c r="S1260" i="2"/>
  <c r="S1261" i="2" l="1"/>
  <c r="U1140" i="2"/>
  <c r="L1145" i="2"/>
  <c r="T1025" i="2"/>
  <c r="V1025" i="2" s="1"/>
  <c r="J1146" i="2"/>
  <c r="O1145" i="2"/>
  <c r="J1147" i="2" l="1"/>
  <c r="O1146" i="2"/>
  <c r="L1146" i="2"/>
  <c r="T1026" i="2"/>
  <c r="V1026" i="2" s="1"/>
  <c r="S1262" i="2"/>
  <c r="U1141" i="2"/>
  <c r="S1263" i="2" l="1"/>
  <c r="U1142" i="2"/>
  <c r="L1147" i="2"/>
  <c r="O1147" i="2"/>
  <c r="J1148" i="2"/>
  <c r="T1027" i="2"/>
  <c r="V1027" i="2" s="1"/>
  <c r="J1149" i="2" l="1"/>
  <c r="O1148" i="2"/>
  <c r="T1028" i="2"/>
  <c r="V1028" i="2" s="1"/>
  <c r="L1148" i="2"/>
  <c r="U1143" i="2"/>
  <c r="S1264" i="2"/>
  <c r="S1265" i="2" l="1"/>
  <c r="U1144" i="2"/>
  <c r="L1149" i="2"/>
  <c r="T1029" i="2"/>
  <c r="V1029" i="2" s="1"/>
  <c r="O1149" i="2"/>
  <c r="J1150" i="2"/>
  <c r="O1150" i="2" l="1"/>
  <c r="J1151" i="2"/>
  <c r="T1030" i="2"/>
  <c r="V1030" i="2" s="1"/>
  <c r="L1150" i="2"/>
  <c r="S1266" i="2"/>
  <c r="U1145" i="2"/>
  <c r="J1152" i="2" l="1"/>
  <c r="O1151" i="2"/>
  <c r="L1151" i="2"/>
  <c r="T1031" i="2"/>
  <c r="V1031" i="2" s="1"/>
  <c r="S1267" i="2"/>
  <c r="U1146" i="2"/>
  <c r="S1268" i="2" l="1"/>
  <c r="U1147" i="2"/>
  <c r="O1152" i="2"/>
  <c r="J1153" i="2"/>
  <c r="L1152" i="2"/>
  <c r="T1032" i="2"/>
  <c r="V1032" i="2" s="1"/>
  <c r="L1153" i="2" l="1"/>
  <c r="O1153" i="2"/>
  <c r="T1033" i="2"/>
  <c r="V1033" i="2" s="1"/>
  <c r="J1154" i="2"/>
  <c r="S1269" i="2"/>
  <c r="U1148" i="2"/>
  <c r="S1270" i="2" l="1"/>
  <c r="U1149" i="2"/>
  <c r="O1154" i="2"/>
  <c r="J1155" i="2"/>
  <c r="T1034" i="2"/>
  <c r="V1034" i="2" s="1"/>
  <c r="L1154" i="2"/>
  <c r="J1156" i="2" l="1"/>
  <c r="O1155" i="2"/>
  <c r="L1155" i="2"/>
  <c r="T1035" i="2"/>
  <c r="V1035" i="2" s="1"/>
  <c r="S1271" i="2"/>
  <c r="U1150" i="2"/>
  <c r="S1272" i="2" l="1"/>
  <c r="U1151" i="2"/>
  <c r="O1156" i="2"/>
  <c r="J1157" i="2"/>
  <c r="L1156" i="2"/>
  <c r="T1036" i="2"/>
  <c r="V1036" i="2" s="1"/>
  <c r="L1157" i="2" l="1"/>
  <c r="J1158" i="2"/>
  <c r="T1037" i="2"/>
  <c r="V1037" i="2" s="1"/>
  <c r="O1157" i="2"/>
  <c r="S1273" i="2"/>
  <c r="U1152" i="2"/>
  <c r="U1153" i="2" l="1"/>
  <c r="S1274" i="2"/>
  <c r="O1158" i="2"/>
  <c r="J1159" i="2"/>
  <c r="T1038" i="2"/>
  <c r="V1038" i="2" s="1"/>
  <c r="L1158" i="2"/>
  <c r="J1160" i="2" l="1"/>
  <c r="O1159" i="2"/>
  <c r="L1159" i="2"/>
  <c r="T1039" i="2"/>
  <c r="V1039" i="2" s="1"/>
  <c r="S1275" i="2"/>
  <c r="U1154" i="2"/>
  <c r="S1276" i="2" l="1"/>
  <c r="U1155" i="2"/>
  <c r="O1160" i="2"/>
  <c r="J1161" i="2"/>
  <c r="T1040" i="2"/>
  <c r="V1040" i="2" s="1"/>
  <c r="L1160" i="2"/>
  <c r="L1161" i="2" l="1"/>
  <c r="T1041" i="2"/>
  <c r="V1041" i="2" s="1"/>
  <c r="O1161" i="2"/>
  <c r="J1162" i="2"/>
  <c r="S1277" i="2"/>
  <c r="U1156" i="2"/>
  <c r="S1278" i="2" l="1"/>
  <c r="U1157" i="2"/>
  <c r="O1162" i="2"/>
  <c r="J1163" i="2"/>
  <c r="T1042" i="2"/>
  <c r="V1042" i="2" s="1"/>
  <c r="L1162" i="2"/>
  <c r="J1164" i="2" l="1"/>
  <c r="O1163" i="2"/>
  <c r="L1163" i="2"/>
  <c r="T1043" i="2"/>
  <c r="V1043" i="2" s="1"/>
  <c r="S1279" i="2"/>
  <c r="U1158" i="2"/>
  <c r="S1280" i="2" l="1"/>
  <c r="U1159" i="2"/>
  <c r="J1165" i="2"/>
  <c r="O1164" i="2"/>
  <c r="T1044" i="2"/>
  <c r="V1044" i="2" s="1"/>
  <c r="L1164" i="2"/>
  <c r="L1165" i="2" l="1"/>
  <c r="T1045" i="2"/>
  <c r="V1045" i="2" s="1"/>
  <c r="O1165" i="2"/>
  <c r="J1166" i="2"/>
  <c r="S1281" i="2"/>
  <c r="U1160" i="2"/>
  <c r="S1282" i="2" l="1"/>
  <c r="U1161" i="2"/>
  <c r="O1166" i="2"/>
  <c r="J1167" i="2"/>
  <c r="L1166" i="2"/>
  <c r="T1046" i="2"/>
  <c r="V1046" i="2" s="1"/>
  <c r="J1168" i="2" l="1"/>
  <c r="O1167" i="2"/>
  <c r="L1167" i="2"/>
  <c r="T1047" i="2"/>
  <c r="V1047" i="2" s="1"/>
  <c r="S1283" i="2"/>
  <c r="U1162" i="2"/>
  <c r="S1284" i="2" l="1"/>
  <c r="U1163" i="2"/>
  <c r="O1168" i="2"/>
  <c r="J1169" i="2"/>
  <c r="T1048" i="2"/>
  <c r="V1048" i="2" s="1"/>
  <c r="L1168" i="2"/>
  <c r="L1169" i="2" l="1"/>
  <c r="T1049" i="2"/>
  <c r="V1049" i="2" s="1"/>
  <c r="O1169" i="2"/>
  <c r="J1170" i="2"/>
  <c r="S1285" i="2"/>
  <c r="U1164" i="2"/>
  <c r="S1286" i="2" l="1"/>
  <c r="U1165" i="2"/>
  <c r="O1170" i="2"/>
  <c r="J1171" i="2"/>
  <c r="T1050" i="2"/>
  <c r="V1050" i="2" s="1"/>
  <c r="L1170" i="2"/>
  <c r="J1172" i="2" l="1"/>
  <c r="O1171" i="2"/>
  <c r="L1171" i="2"/>
  <c r="T1051" i="2"/>
  <c r="V1051" i="2" s="1"/>
  <c r="S1287" i="2"/>
  <c r="U1166" i="2"/>
  <c r="S1288" i="2" l="1"/>
  <c r="U1167" i="2"/>
  <c r="J1173" i="2"/>
  <c r="O1172" i="2"/>
  <c r="T1052" i="2"/>
  <c r="V1052" i="2" s="1"/>
  <c r="L1172" i="2"/>
  <c r="L1173" i="2" l="1"/>
  <c r="T1053" i="2"/>
  <c r="V1053" i="2" s="1"/>
  <c r="J1174" i="2"/>
  <c r="O1173" i="2"/>
  <c r="S1289" i="2"/>
  <c r="U1168" i="2"/>
  <c r="S1290" i="2" l="1"/>
  <c r="U1169" i="2"/>
  <c r="O1174" i="2"/>
  <c r="J1175" i="2"/>
  <c r="T1054" i="2"/>
  <c r="V1054" i="2" s="1"/>
  <c r="L1174" i="2"/>
  <c r="J1176" i="2" l="1"/>
  <c r="O1175" i="2"/>
  <c r="T1055" i="2"/>
  <c r="V1055" i="2" s="1"/>
  <c r="L1175" i="2"/>
  <c r="U1170" i="2"/>
  <c r="S1291" i="2"/>
  <c r="S1292" i="2" l="1"/>
  <c r="U1171" i="2"/>
  <c r="J1177" i="2"/>
  <c r="O1176" i="2"/>
  <c r="T1056" i="2"/>
  <c r="V1056" i="2" s="1"/>
  <c r="L1176" i="2"/>
  <c r="L1177" i="2" l="1"/>
  <c r="T1057" i="2"/>
  <c r="V1057" i="2" s="1"/>
  <c r="O1177" i="2"/>
  <c r="J1178" i="2"/>
  <c r="S1293" i="2"/>
  <c r="U1172" i="2"/>
  <c r="U1173" i="2" l="1"/>
  <c r="S1294" i="2"/>
  <c r="O1178" i="2"/>
  <c r="J1179" i="2"/>
  <c r="T1058" i="2"/>
  <c r="V1058" i="2" s="1"/>
  <c r="L1178" i="2"/>
  <c r="J1180" i="2" l="1"/>
  <c r="O1179" i="2"/>
  <c r="L1179" i="2"/>
  <c r="T1059" i="2"/>
  <c r="V1059" i="2" s="1"/>
  <c r="S1295" i="2"/>
  <c r="U1174" i="2"/>
  <c r="S1296" i="2" l="1"/>
  <c r="U1175" i="2"/>
  <c r="J1181" i="2"/>
  <c r="O1180" i="2"/>
  <c r="T1060" i="2"/>
  <c r="V1060" i="2" s="1"/>
  <c r="L1180" i="2"/>
  <c r="L1181" i="2" l="1"/>
  <c r="J1182" i="2"/>
  <c r="T1061" i="2"/>
  <c r="V1061" i="2" s="1"/>
  <c r="O1181" i="2"/>
  <c r="S1297" i="2"/>
  <c r="U1176" i="2"/>
  <c r="S1298" i="2" l="1"/>
  <c r="U1177" i="2"/>
  <c r="O1182" i="2"/>
  <c r="J1183" i="2"/>
  <c r="T1062" i="2"/>
  <c r="V1062" i="2" s="1"/>
  <c r="L1182" i="2"/>
  <c r="J1184" i="2" l="1"/>
  <c r="T1063" i="2"/>
  <c r="V1063" i="2" s="1"/>
  <c r="O1183" i="2"/>
  <c r="L1183" i="2"/>
  <c r="S1299" i="2"/>
  <c r="U1178" i="2"/>
  <c r="S1300" i="2" l="1"/>
  <c r="U1179" i="2"/>
  <c r="J1185" i="2"/>
  <c r="O1184" i="2"/>
  <c r="T1064" i="2"/>
  <c r="V1064" i="2" s="1"/>
  <c r="L1184" i="2"/>
  <c r="J1186" i="2" l="1"/>
  <c r="T1065" i="2"/>
  <c r="V1065" i="2" s="1"/>
  <c r="O1185" i="2"/>
  <c r="L1185" i="2"/>
  <c r="S1301" i="2"/>
  <c r="U1180" i="2"/>
  <c r="S1302" i="2" l="1"/>
  <c r="U1181" i="2"/>
  <c r="O1186" i="2"/>
  <c r="L1186" i="2"/>
  <c r="J1187" i="2"/>
  <c r="T1066" i="2"/>
  <c r="V1066" i="2" s="1"/>
  <c r="J1188" i="2" l="1"/>
  <c r="O1187" i="2"/>
  <c r="T1067" i="2"/>
  <c r="V1067" i="2" s="1"/>
  <c r="L1187" i="2"/>
  <c r="S1303" i="2"/>
  <c r="U1182" i="2"/>
  <c r="S1304" i="2" l="1"/>
  <c r="U1183" i="2"/>
  <c r="O1188" i="2"/>
  <c r="J1189" i="2"/>
  <c r="T1068" i="2"/>
  <c r="V1068" i="2" s="1"/>
  <c r="L1188" i="2"/>
  <c r="O1189" i="2" l="1"/>
  <c r="T1069" i="2"/>
  <c r="V1069" i="2" s="1"/>
  <c r="J1190" i="2"/>
  <c r="L1189" i="2"/>
  <c r="S1305" i="2"/>
  <c r="U1184" i="2"/>
  <c r="O1190" i="2" l="1"/>
  <c r="J1191" i="2"/>
  <c r="T1070" i="2"/>
  <c r="V1070" i="2" s="1"/>
  <c r="L1190" i="2"/>
  <c r="S1306" i="2"/>
  <c r="U1185" i="2"/>
  <c r="S1307" i="2" l="1"/>
  <c r="U1186" i="2"/>
  <c r="J1192" i="2"/>
  <c r="L1191" i="2"/>
  <c r="O1191" i="2"/>
  <c r="T1071" i="2"/>
  <c r="V1071" i="2" s="1"/>
  <c r="J1193" i="2" l="1"/>
  <c r="O1192" i="2"/>
  <c r="L1192" i="2"/>
  <c r="T1072" i="2"/>
  <c r="V1072" i="2" s="1"/>
  <c r="S1308" i="2"/>
  <c r="U1187" i="2"/>
  <c r="U1188" i="2" l="1"/>
  <c r="S1309" i="2"/>
  <c r="O1193" i="2"/>
  <c r="T1073" i="2"/>
  <c r="V1073" i="2" s="1"/>
  <c r="J1194" i="2"/>
  <c r="L1193" i="2"/>
  <c r="O1194" i="2" l="1"/>
  <c r="T1074" i="2"/>
  <c r="V1074" i="2" s="1"/>
  <c r="J1195" i="2"/>
  <c r="L1194" i="2"/>
  <c r="S1310" i="2"/>
  <c r="U1189" i="2"/>
  <c r="J1196" i="2" l="1"/>
  <c r="O1195" i="2"/>
  <c r="T1075" i="2"/>
  <c r="V1075" i="2" s="1"/>
  <c r="L1195" i="2"/>
  <c r="S1311" i="2"/>
  <c r="U1190" i="2"/>
  <c r="S1312" i="2" l="1"/>
  <c r="U1191" i="2"/>
  <c r="L1196" i="2"/>
  <c r="J1197" i="2"/>
  <c r="O1196" i="2"/>
  <c r="T1076" i="2"/>
  <c r="V1076" i="2" s="1"/>
  <c r="J1198" i="2" l="1"/>
  <c r="O1197" i="2"/>
  <c r="T1077" i="2"/>
  <c r="V1077" i="2" s="1"/>
  <c r="L1197" i="2"/>
  <c r="S1313" i="2"/>
  <c r="U1192" i="2"/>
  <c r="S1314" i="2" l="1"/>
  <c r="U1193" i="2"/>
  <c r="O1198" i="2"/>
  <c r="T1078" i="2"/>
  <c r="V1078" i="2" s="1"/>
  <c r="L1198" i="2"/>
  <c r="J1199" i="2"/>
  <c r="J1200" i="2" l="1"/>
  <c r="O1199" i="2"/>
  <c r="T1079" i="2"/>
  <c r="V1079" i="2" s="1"/>
  <c r="L1199" i="2"/>
  <c r="S1315" i="2"/>
  <c r="U1194" i="2"/>
  <c r="S1316" i="2" l="1"/>
  <c r="U1195" i="2"/>
  <c r="J1201" i="2"/>
  <c r="O1200" i="2"/>
  <c r="T1080" i="2"/>
  <c r="V1080" i="2" s="1"/>
  <c r="L1200" i="2"/>
  <c r="T1081" i="2" l="1"/>
  <c r="V1081" i="2" s="1"/>
  <c r="O1201" i="2"/>
  <c r="J1202" i="2"/>
  <c r="L1201" i="2"/>
  <c r="S1317" i="2"/>
  <c r="U1196" i="2"/>
  <c r="S1318" i="2" l="1"/>
  <c r="U1197" i="2"/>
  <c r="O1202" i="2"/>
  <c r="J1203" i="2"/>
  <c r="L1202" i="2"/>
  <c r="T1082" i="2"/>
  <c r="V1082" i="2" s="1"/>
  <c r="J1204" i="2" l="1"/>
  <c r="O1203" i="2"/>
  <c r="L1203" i="2"/>
  <c r="T1083" i="2"/>
  <c r="V1083" i="2" s="1"/>
  <c r="S1319" i="2"/>
  <c r="U1198" i="2"/>
  <c r="S1320" i="2" l="1"/>
  <c r="U1199" i="2"/>
  <c r="O1204" i="2"/>
  <c r="T1084" i="2"/>
  <c r="V1084" i="2" s="1"/>
  <c r="J1205" i="2"/>
  <c r="L1204" i="2"/>
  <c r="O1205" i="2" l="1"/>
  <c r="J1206" i="2"/>
  <c r="T1085" i="2"/>
  <c r="V1085" i="2" s="1"/>
  <c r="L1205" i="2"/>
  <c r="S1321" i="2"/>
  <c r="U1200" i="2"/>
  <c r="O1206" i="2" l="1"/>
  <c r="T1086" i="2"/>
  <c r="V1086" i="2" s="1"/>
  <c r="J1207" i="2"/>
  <c r="L1206" i="2"/>
  <c r="S1322" i="2"/>
  <c r="U1201" i="2"/>
  <c r="J1208" i="2" l="1"/>
  <c r="O1207" i="2"/>
  <c r="L1207" i="2"/>
  <c r="T1087" i="2"/>
  <c r="V1087" i="2" s="1"/>
  <c r="S1323" i="2"/>
  <c r="U1202" i="2"/>
  <c r="S1324" i="2" l="1"/>
  <c r="U1203" i="2"/>
  <c r="O1208" i="2"/>
  <c r="L1208" i="2"/>
  <c r="J1209" i="2"/>
  <c r="T1088" i="2"/>
  <c r="V1088" i="2" s="1"/>
  <c r="J1210" i="2" l="1"/>
  <c r="O1209" i="2"/>
  <c r="T1089" i="2"/>
  <c r="V1089" i="2" s="1"/>
  <c r="L1209" i="2"/>
  <c r="S1325" i="2"/>
  <c r="U1204" i="2"/>
  <c r="S1326" i="2" l="1"/>
  <c r="U1205" i="2"/>
  <c r="O1210" i="2"/>
  <c r="J1211" i="2"/>
  <c r="T1090" i="2"/>
  <c r="V1090" i="2" s="1"/>
  <c r="L1210" i="2"/>
  <c r="J1212" i="2" l="1"/>
  <c r="T1091" i="2"/>
  <c r="V1091" i="2" s="1"/>
  <c r="O1211" i="2"/>
  <c r="L1211" i="2"/>
  <c r="S1327" i="2"/>
  <c r="U1206" i="2"/>
  <c r="S1328" i="2" l="1"/>
  <c r="U1207" i="2"/>
  <c r="J1213" i="2"/>
  <c r="O1212" i="2"/>
  <c r="L1212" i="2"/>
  <c r="T1092" i="2"/>
  <c r="V1092" i="2" s="1"/>
  <c r="J1214" i="2" l="1"/>
  <c r="T1093" i="2"/>
  <c r="V1093" i="2" s="1"/>
  <c r="O1213" i="2"/>
  <c r="L1213" i="2"/>
  <c r="S1329" i="2"/>
  <c r="U1208" i="2"/>
  <c r="S1330" i="2" l="1"/>
  <c r="U1209" i="2"/>
  <c r="O1214" i="2"/>
  <c r="J1215" i="2"/>
  <c r="T1094" i="2"/>
  <c r="V1094" i="2" s="1"/>
  <c r="L1214" i="2"/>
  <c r="J1216" i="2" l="1"/>
  <c r="O1215" i="2"/>
  <c r="T1095" i="2"/>
  <c r="V1095" i="2" s="1"/>
  <c r="L1215" i="2"/>
  <c r="S1331" i="2"/>
  <c r="U1210" i="2"/>
  <c r="S1332" i="2" l="1"/>
  <c r="U1211" i="2"/>
  <c r="T1096" i="2"/>
  <c r="V1096" i="2" s="1"/>
  <c r="O1216" i="2"/>
  <c r="J1217" i="2"/>
  <c r="L1216" i="2"/>
  <c r="J1218" i="2" l="1"/>
  <c r="O1217" i="2"/>
  <c r="T1097" i="2"/>
  <c r="V1097" i="2" s="1"/>
  <c r="L1217" i="2"/>
  <c r="S1333" i="2"/>
  <c r="U1212" i="2"/>
  <c r="S1334" i="2" l="1"/>
  <c r="U1213" i="2"/>
  <c r="O1218" i="2"/>
  <c r="J1219" i="2"/>
  <c r="T1098" i="2"/>
  <c r="V1098" i="2" s="1"/>
  <c r="L1218" i="2"/>
  <c r="J1220" i="2" l="1"/>
  <c r="O1219" i="2"/>
  <c r="T1099" i="2"/>
  <c r="V1099" i="2" s="1"/>
  <c r="L1219" i="2"/>
  <c r="S1335" i="2"/>
  <c r="U1214" i="2"/>
  <c r="S1336" i="2" l="1"/>
  <c r="U1215" i="2"/>
  <c r="J1221" i="2"/>
  <c r="O1220" i="2"/>
  <c r="T1100" i="2"/>
  <c r="V1100" i="2" s="1"/>
  <c r="L1220" i="2"/>
  <c r="O1221" i="2" l="1"/>
  <c r="T1101" i="2"/>
  <c r="V1101" i="2" s="1"/>
  <c r="J1222" i="2"/>
  <c r="L1221" i="2"/>
  <c r="S1337" i="2"/>
  <c r="U1216" i="2"/>
  <c r="O1222" i="2" l="1"/>
  <c r="J1223" i="2"/>
  <c r="T1102" i="2"/>
  <c r="V1102" i="2" s="1"/>
  <c r="L1222" i="2"/>
  <c r="S1338" i="2"/>
  <c r="U1217" i="2"/>
  <c r="S1339" i="2" l="1"/>
  <c r="U1218" i="2"/>
  <c r="J1224" i="2"/>
  <c r="L1223" i="2"/>
  <c r="O1223" i="2"/>
  <c r="T1103" i="2"/>
  <c r="V1103" i="2" s="1"/>
  <c r="J1225" i="2" l="1"/>
  <c r="O1224" i="2"/>
  <c r="T1104" i="2"/>
  <c r="V1104" i="2" s="1"/>
  <c r="L1224" i="2"/>
  <c r="S1340" i="2"/>
  <c r="U1219" i="2"/>
  <c r="U1220" i="2" l="1"/>
  <c r="S1341" i="2"/>
  <c r="J1226" i="2"/>
  <c r="O1225" i="2"/>
  <c r="T1105" i="2"/>
  <c r="V1105" i="2" s="1"/>
  <c r="L1225" i="2"/>
  <c r="O1226" i="2" l="1"/>
  <c r="T1106" i="2"/>
  <c r="V1106" i="2" s="1"/>
  <c r="J1227" i="2"/>
  <c r="L1226" i="2"/>
  <c r="S1342" i="2"/>
  <c r="U1221" i="2"/>
  <c r="J1228" i="2" l="1"/>
  <c r="O1227" i="2"/>
  <c r="T1107" i="2"/>
  <c r="V1107" i="2" s="1"/>
  <c r="L1227" i="2"/>
  <c r="S1343" i="2"/>
  <c r="U1222" i="2"/>
  <c r="S1344" i="2" l="1"/>
  <c r="U1223" i="2"/>
  <c r="J1229" i="2"/>
  <c r="T1108" i="2"/>
  <c r="V1108" i="2" s="1"/>
  <c r="O1228" i="2"/>
  <c r="L1228" i="2"/>
  <c r="J1230" i="2" l="1"/>
  <c r="O1229" i="2"/>
  <c r="T1109" i="2"/>
  <c r="V1109" i="2" s="1"/>
  <c r="L1229" i="2"/>
  <c r="S1345" i="2"/>
  <c r="U1224" i="2"/>
  <c r="S1346" i="2" l="1"/>
  <c r="U1225" i="2"/>
  <c r="O1230" i="2"/>
  <c r="J1231" i="2"/>
  <c r="T1110" i="2"/>
  <c r="V1110" i="2" s="1"/>
  <c r="L1230" i="2"/>
  <c r="J1232" i="2" l="1"/>
  <c r="O1231" i="2"/>
  <c r="T1111" i="2"/>
  <c r="V1111" i="2" s="1"/>
  <c r="L1231" i="2"/>
  <c r="S1347" i="2"/>
  <c r="U1226" i="2"/>
  <c r="S1348" i="2" l="1"/>
  <c r="U1227" i="2"/>
  <c r="J1233" i="2"/>
  <c r="O1232" i="2"/>
  <c r="T1112" i="2"/>
  <c r="V1112" i="2" s="1"/>
  <c r="L1232" i="2"/>
  <c r="J1234" i="2" l="1"/>
  <c r="T1113" i="2"/>
  <c r="V1113" i="2" s="1"/>
  <c r="O1233" i="2"/>
  <c r="L1233" i="2"/>
  <c r="S1349" i="2"/>
  <c r="U1228" i="2"/>
  <c r="S1350" i="2" l="1"/>
  <c r="U1229" i="2"/>
  <c r="O1234" i="2"/>
  <c r="J1235" i="2"/>
  <c r="L1234" i="2"/>
  <c r="T1114" i="2"/>
  <c r="V1114" i="2" s="1"/>
  <c r="J1236" i="2" l="1"/>
  <c r="O1235" i="2"/>
  <c r="L1235" i="2"/>
  <c r="T1115" i="2"/>
  <c r="V1115" i="2" s="1"/>
  <c r="S1351" i="2"/>
  <c r="U1230" i="2"/>
  <c r="S1352" i="2" l="1"/>
  <c r="U1231" i="2"/>
  <c r="O1236" i="2"/>
  <c r="T1116" i="2"/>
  <c r="V1116" i="2" s="1"/>
  <c r="J1237" i="2"/>
  <c r="L1236" i="2"/>
  <c r="J1238" i="2" l="1"/>
  <c r="O1237" i="2"/>
  <c r="T1117" i="2"/>
  <c r="V1117" i="2" s="1"/>
  <c r="L1237" i="2"/>
  <c r="S1353" i="2"/>
  <c r="U1232" i="2"/>
  <c r="S1354" i="2" l="1"/>
  <c r="U1233" i="2"/>
  <c r="O1238" i="2"/>
  <c r="J1239" i="2"/>
  <c r="T1118" i="2"/>
  <c r="V1118" i="2" s="1"/>
  <c r="L1238" i="2"/>
  <c r="J1240" i="2" l="1"/>
  <c r="O1239" i="2"/>
  <c r="T1119" i="2"/>
  <c r="V1119" i="2" s="1"/>
  <c r="L1239" i="2"/>
  <c r="S1355" i="2"/>
  <c r="U1234" i="2"/>
  <c r="S1356" i="2" l="1"/>
  <c r="U1235" i="2"/>
  <c r="O1240" i="2"/>
  <c r="J1241" i="2"/>
  <c r="T1120" i="2"/>
  <c r="V1120" i="2" s="1"/>
  <c r="L1240" i="2"/>
  <c r="J1242" i="2" l="1"/>
  <c r="O1241" i="2"/>
  <c r="T1121" i="2"/>
  <c r="V1121" i="2" s="1"/>
  <c r="L1241" i="2"/>
  <c r="S1357" i="2"/>
  <c r="U1236" i="2"/>
  <c r="S1358" i="2" l="1"/>
  <c r="U1237" i="2"/>
  <c r="J1243" i="2"/>
  <c r="O1242" i="2"/>
  <c r="L1242" i="2"/>
  <c r="T1122" i="2"/>
  <c r="V1122" i="2" s="1"/>
  <c r="J1244" i="2" l="1"/>
  <c r="O1243" i="2"/>
  <c r="T1123" i="2"/>
  <c r="V1123" i="2" s="1"/>
  <c r="L1243" i="2"/>
  <c r="S1359" i="2"/>
  <c r="U1238" i="2"/>
  <c r="S1360" i="2" l="1"/>
  <c r="U1239" i="2"/>
  <c r="O1244" i="2"/>
  <c r="T1124" i="2"/>
  <c r="V1124" i="2" s="1"/>
  <c r="J1245" i="2"/>
  <c r="L1244" i="2"/>
  <c r="J1246" i="2" l="1"/>
  <c r="O1245" i="2"/>
  <c r="T1125" i="2"/>
  <c r="V1125" i="2" s="1"/>
  <c r="L1245" i="2"/>
  <c r="S1361" i="2"/>
  <c r="U1240" i="2"/>
  <c r="S1362" i="2" l="1"/>
  <c r="U1241" i="2"/>
  <c r="J1247" i="2"/>
  <c r="O1246" i="2"/>
  <c r="T1126" i="2"/>
  <c r="V1126" i="2" s="1"/>
  <c r="L1246" i="2"/>
  <c r="J1248" i="2" l="1"/>
  <c r="O1247" i="2"/>
  <c r="T1127" i="2"/>
  <c r="V1127" i="2" s="1"/>
  <c r="L1247" i="2"/>
  <c r="S1363" i="2"/>
  <c r="U1242" i="2"/>
  <c r="S1364" i="2" l="1"/>
  <c r="U1243" i="2"/>
  <c r="O1248" i="2"/>
  <c r="T1128" i="2"/>
  <c r="V1128" i="2" s="1"/>
  <c r="J1249" i="2"/>
  <c r="L1248" i="2"/>
  <c r="J1250" i="2" l="1"/>
  <c r="O1249" i="2"/>
  <c r="T1129" i="2"/>
  <c r="V1129" i="2" s="1"/>
  <c r="L1249" i="2"/>
  <c r="U1244" i="2"/>
  <c r="S1365" i="2"/>
  <c r="S1366" i="2" l="1"/>
  <c r="U1245" i="2"/>
  <c r="J1251" i="2"/>
  <c r="O1250" i="2"/>
  <c r="T1130" i="2"/>
  <c r="V1130" i="2" s="1"/>
  <c r="L1250" i="2"/>
  <c r="J1252" i="2" l="1"/>
  <c r="O1251" i="2"/>
  <c r="T1131" i="2"/>
  <c r="V1131" i="2" s="1"/>
  <c r="L1251" i="2"/>
  <c r="S1367" i="2"/>
  <c r="U1246" i="2"/>
  <c r="U1247" i="2" l="1"/>
  <c r="S1368" i="2"/>
  <c r="O1252" i="2"/>
  <c r="J1253" i="2"/>
  <c r="T1132" i="2"/>
  <c r="V1132" i="2" s="1"/>
  <c r="L1252" i="2"/>
  <c r="J1254" i="2" l="1"/>
  <c r="O1253" i="2"/>
  <c r="T1133" i="2"/>
  <c r="V1133" i="2" s="1"/>
  <c r="L1253" i="2"/>
  <c r="S1369" i="2"/>
  <c r="U1248" i="2"/>
  <c r="S1370" i="2" l="1"/>
  <c r="U1249" i="2"/>
  <c r="J1255" i="2"/>
  <c r="O1254" i="2"/>
  <c r="T1134" i="2"/>
  <c r="V1134" i="2" s="1"/>
  <c r="L1254" i="2"/>
  <c r="J1256" i="2" l="1"/>
  <c r="O1255" i="2"/>
  <c r="T1135" i="2"/>
  <c r="V1135" i="2" s="1"/>
  <c r="L1255" i="2"/>
  <c r="S1371" i="2"/>
  <c r="U1250" i="2"/>
  <c r="S1372" i="2" l="1"/>
  <c r="U1251" i="2"/>
  <c r="O1256" i="2"/>
  <c r="J1257" i="2"/>
  <c r="T1136" i="2"/>
  <c r="V1136" i="2" s="1"/>
  <c r="L1256" i="2"/>
  <c r="J1258" i="2" l="1"/>
  <c r="O1257" i="2"/>
  <c r="T1137" i="2"/>
  <c r="V1137" i="2" s="1"/>
  <c r="L1257" i="2"/>
  <c r="S1373" i="2"/>
  <c r="U1252" i="2"/>
  <c r="S1374" i="2" l="1"/>
  <c r="U1253" i="2"/>
  <c r="J1259" i="2"/>
  <c r="O1258" i="2"/>
  <c r="T1138" i="2"/>
  <c r="V1138" i="2" s="1"/>
  <c r="L1258" i="2"/>
  <c r="J1260" i="2" l="1"/>
  <c r="O1259" i="2"/>
  <c r="T1139" i="2"/>
  <c r="V1139" i="2" s="1"/>
  <c r="L1259" i="2"/>
  <c r="S1375" i="2"/>
  <c r="U1254" i="2"/>
  <c r="S1376" i="2" l="1"/>
  <c r="U1255" i="2"/>
  <c r="O1260" i="2"/>
  <c r="J1261" i="2"/>
  <c r="T1140" i="2"/>
  <c r="V1140" i="2" s="1"/>
  <c r="L1260" i="2"/>
  <c r="J1262" i="2" l="1"/>
  <c r="O1261" i="2"/>
  <c r="T1141" i="2"/>
  <c r="V1141" i="2" s="1"/>
  <c r="L1261" i="2"/>
  <c r="S1377" i="2"/>
  <c r="U1256" i="2"/>
  <c r="S1378" i="2" l="1"/>
  <c r="U1257" i="2"/>
  <c r="J1263" i="2"/>
  <c r="O1262" i="2"/>
  <c r="T1142" i="2"/>
  <c r="V1142" i="2" s="1"/>
  <c r="L1262" i="2"/>
  <c r="J1264" i="2" l="1"/>
  <c r="O1263" i="2"/>
  <c r="T1143" i="2"/>
  <c r="V1143" i="2" s="1"/>
  <c r="L1263" i="2"/>
  <c r="S1379" i="2"/>
  <c r="U1258" i="2"/>
  <c r="S1380" i="2" l="1"/>
  <c r="U1259" i="2"/>
  <c r="O1264" i="2"/>
  <c r="J1265" i="2"/>
  <c r="T1144" i="2"/>
  <c r="V1144" i="2" s="1"/>
  <c r="L1264" i="2"/>
  <c r="J1266" i="2" l="1"/>
  <c r="O1265" i="2"/>
  <c r="T1145" i="2"/>
  <c r="V1145" i="2" s="1"/>
  <c r="L1265" i="2"/>
  <c r="S1381" i="2"/>
  <c r="U1260" i="2"/>
  <c r="S1382" i="2" l="1"/>
  <c r="U1261" i="2"/>
  <c r="J1267" i="2"/>
  <c r="O1266" i="2"/>
  <c r="L1266" i="2"/>
  <c r="T1146" i="2"/>
  <c r="V1146" i="2" s="1"/>
  <c r="J1268" i="2" l="1"/>
  <c r="O1267" i="2"/>
  <c r="T1147" i="2"/>
  <c r="V1147" i="2" s="1"/>
  <c r="L1267" i="2"/>
  <c r="S1383" i="2"/>
  <c r="U1262" i="2"/>
  <c r="U1263" i="2" l="1"/>
  <c r="S1384" i="2"/>
  <c r="O1268" i="2"/>
  <c r="J1269" i="2"/>
  <c r="T1148" i="2"/>
  <c r="V1148" i="2" s="1"/>
  <c r="L1268" i="2"/>
  <c r="J1270" i="2" l="1"/>
  <c r="O1269" i="2"/>
  <c r="T1149" i="2"/>
  <c r="V1149" i="2" s="1"/>
  <c r="L1269" i="2"/>
  <c r="S1385" i="2"/>
  <c r="U1264" i="2"/>
  <c r="S1386" i="2" l="1"/>
  <c r="U1265" i="2"/>
  <c r="J1271" i="2"/>
  <c r="O1270" i="2"/>
  <c r="L1270" i="2"/>
  <c r="T1150" i="2"/>
  <c r="V1150" i="2" s="1"/>
  <c r="O1271" i="2" l="1"/>
  <c r="T1151" i="2"/>
  <c r="V1151" i="2" s="1"/>
  <c r="J1272" i="2"/>
  <c r="L1271" i="2"/>
  <c r="U1266" i="2"/>
  <c r="S1387" i="2"/>
  <c r="J1273" i="2" l="1"/>
  <c r="O1272" i="2"/>
  <c r="L1272" i="2"/>
  <c r="T1152" i="2"/>
  <c r="V1152" i="2" s="1"/>
  <c r="S1388" i="2"/>
  <c r="U1267" i="2"/>
  <c r="S1389" i="2" l="1"/>
  <c r="U1268" i="2"/>
  <c r="J1274" i="2"/>
  <c r="O1273" i="2"/>
  <c r="L1273" i="2"/>
  <c r="T1153" i="2"/>
  <c r="V1153" i="2" s="1"/>
  <c r="J1275" i="2" l="1"/>
  <c r="O1274" i="2"/>
  <c r="L1274" i="2"/>
  <c r="T1154" i="2"/>
  <c r="V1154" i="2" s="1"/>
  <c r="S1390" i="2"/>
  <c r="U1269" i="2"/>
  <c r="S1391" i="2" l="1"/>
  <c r="U1270" i="2"/>
  <c r="J1276" i="2"/>
  <c r="O1275" i="2"/>
  <c r="T1155" i="2"/>
  <c r="V1155" i="2" s="1"/>
  <c r="L1275" i="2"/>
  <c r="T1156" i="2" l="1"/>
  <c r="V1156" i="2" s="1"/>
  <c r="O1276" i="2"/>
  <c r="J1277" i="2"/>
  <c r="L1276" i="2"/>
  <c r="S1392" i="2"/>
  <c r="U1271" i="2"/>
  <c r="S1393" i="2" l="1"/>
  <c r="U1272" i="2"/>
  <c r="J1278" i="2"/>
  <c r="O1277" i="2"/>
  <c r="L1277" i="2"/>
  <c r="T1157" i="2"/>
  <c r="V1157" i="2" s="1"/>
  <c r="J1279" i="2" l="1"/>
  <c r="O1278" i="2"/>
  <c r="L1278" i="2"/>
  <c r="T1158" i="2"/>
  <c r="V1158" i="2" s="1"/>
  <c r="S1394" i="2"/>
  <c r="U1273" i="2"/>
  <c r="S1395" i="2" l="1"/>
  <c r="U1274" i="2"/>
  <c r="J1280" i="2"/>
  <c r="O1279" i="2"/>
  <c r="T1159" i="2"/>
  <c r="V1159" i="2" s="1"/>
  <c r="L1279" i="2"/>
  <c r="J1281" i="2" l="1"/>
  <c r="O1280" i="2"/>
  <c r="T1160" i="2"/>
  <c r="V1160" i="2" s="1"/>
  <c r="L1280" i="2"/>
  <c r="S1396" i="2"/>
  <c r="U1275" i="2"/>
  <c r="S1397" i="2" l="1"/>
  <c r="U1276" i="2"/>
  <c r="L1281" i="2"/>
  <c r="O1281" i="2"/>
  <c r="T1161" i="2"/>
  <c r="V1161" i="2" s="1"/>
  <c r="J1282" i="2"/>
  <c r="J1283" i="2" l="1"/>
  <c r="O1282" i="2"/>
  <c r="L1282" i="2"/>
  <c r="T1162" i="2"/>
  <c r="V1162" i="2" s="1"/>
  <c r="U1277" i="2"/>
  <c r="S1398" i="2"/>
  <c r="S1399" i="2" l="1"/>
  <c r="U1278" i="2"/>
  <c r="L1283" i="2"/>
  <c r="J1284" i="2"/>
  <c r="O1283" i="2"/>
  <c r="T1163" i="2"/>
  <c r="V1163" i="2" s="1"/>
  <c r="J1285" i="2" l="1"/>
  <c r="O1284" i="2"/>
  <c r="T1164" i="2"/>
  <c r="V1164" i="2" s="1"/>
  <c r="L1284" i="2"/>
  <c r="S1400" i="2"/>
  <c r="U1279" i="2"/>
  <c r="S1401" i="2" l="1"/>
  <c r="U1280" i="2"/>
  <c r="J1286" i="2"/>
  <c r="O1285" i="2"/>
  <c r="L1285" i="2"/>
  <c r="T1165" i="2"/>
  <c r="V1165" i="2" s="1"/>
  <c r="O1286" i="2" l="1"/>
  <c r="J1287" i="2"/>
  <c r="T1166" i="2"/>
  <c r="V1166" i="2" s="1"/>
  <c r="L1286" i="2"/>
  <c r="S1402" i="2"/>
  <c r="U1281" i="2"/>
  <c r="S1403" i="2" l="1"/>
  <c r="U1282" i="2"/>
  <c r="J1288" i="2"/>
  <c r="O1287" i="2"/>
  <c r="T1167" i="2"/>
  <c r="V1167" i="2" s="1"/>
  <c r="L1287" i="2"/>
  <c r="L1288" i="2" l="1"/>
  <c r="J1289" i="2"/>
  <c r="T1168" i="2"/>
  <c r="V1168" i="2" s="1"/>
  <c r="O1288" i="2"/>
  <c r="S1404" i="2"/>
  <c r="U1283" i="2"/>
  <c r="S1405" i="2" l="1"/>
  <c r="U1284" i="2"/>
  <c r="J1290" i="2"/>
  <c r="O1289" i="2"/>
  <c r="L1289" i="2"/>
  <c r="T1169" i="2"/>
  <c r="V1169" i="2" s="1"/>
  <c r="J1291" i="2" l="1"/>
  <c r="O1290" i="2"/>
  <c r="T1170" i="2"/>
  <c r="V1170" i="2" s="1"/>
  <c r="L1290" i="2"/>
  <c r="S1406" i="2"/>
  <c r="U1285" i="2"/>
  <c r="S1407" i="2" l="1"/>
  <c r="U1286" i="2"/>
  <c r="O1291" i="2"/>
  <c r="L1291" i="2"/>
  <c r="J1292" i="2"/>
  <c r="T1171" i="2"/>
  <c r="V1171" i="2" s="1"/>
  <c r="J1293" i="2" l="1"/>
  <c r="O1292" i="2"/>
  <c r="T1172" i="2"/>
  <c r="V1172" i="2" s="1"/>
  <c r="L1292" i="2"/>
  <c r="S1408" i="2"/>
  <c r="U1287" i="2"/>
  <c r="S1409" i="2" l="1"/>
  <c r="U1288" i="2"/>
  <c r="L1293" i="2"/>
  <c r="J1294" i="2"/>
  <c r="O1293" i="2"/>
  <c r="T1173" i="2"/>
  <c r="V1173" i="2" s="1"/>
  <c r="J1295" i="2" l="1"/>
  <c r="O1294" i="2"/>
  <c r="T1174" i="2"/>
  <c r="V1174" i="2" s="1"/>
  <c r="L1294" i="2"/>
  <c r="S1410" i="2"/>
  <c r="U1289" i="2"/>
  <c r="S1411" i="2" l="1"/>
  <c r="U1290" i="2"/>
  <c r="J1296" i="2"/>
  <c r="O1295" i="2"/>
  <c r="L1295" i="2"/>
  <c r="T1175" i="2"/>
  <c r="V1175" i="2" s="1"/>
  <c r="O1296" i="2" l="1"/>
  <c r="L1296" i="2"/>
  <c r="T1176" i="2"/>
  <c r="V1176" i="2" s="1"/>
  <c r="J1297" i="2"/>
  <c r="S1412" i="2"/>
  <c r="U1291" i="2"/>
  <c r="S1413" i="2" l="1"/>
  <c r="U1292" i="2"/>
  <c r="J1298" i="2"/>
  <c r="O1297" i="2"/>
  <c r="L1297" i="2"/>
  <c r="T1177" i="2"/>
  <c r="V1177" i="2" s="1"/>
  <c r="L1298" i="2" l="1"/>
  <c r="O1298" i="2"/>
  <c r="J1299" i="2"/>
  <c r="T1178" i="2"/>
  <c r="V1178" i="2" s="1"/>
  <c r="U1293" i="2"/>
  <c r="S1414" i="2"/>
  <c r="S1415" i="2" l="1"/>
  <c r="U1294" i="2"/>
  <c r="J1300" i="2"/>
  <c r="O1299" i="2"/>
  <c r="L1299" i="2"/>
  <c r="T1179" i="2"/>
  <c r="V1179" i="2" s="1"/>
  <c r="J1301" i="2" l="1"/>
  <c r="O1300" i="2"/>
  <c r="T1180" i="2"/>
  <c r="V1180" i="2" s="1"/>
  <c r="L1300" i="2"/>
  <c r="S1416" i="2"/>
  <c r="U1295" i="2"/>
  <c r="U1296" i="2" l="1"/>
  <c r="S1417" i="2"/>
  <c r="O1301" i="2"/>
  <c r="L1301" i="2"/>
  <c r="T1181" i="2"/>
  <c r="V1181" i="2" s="1"/>
  <c r="J1302" i="2"/>
  <c r="J1303" i="2" l="1"/>
  <c r="O1302" i="2"/>
  <c r="T1182" i="2"/>
  <c r="V1182" i="2" s="1"/>
  <c r="L1302" i="2"/>
  <c r="U1297" i="2"/>
  <c r="S1418" i="2"/>
  <c r="S1419" i="2" l="1"/>
  <c r="U1298" i="2"/>
  <c r="J1304" i="2"/>
  <c r="T1183" i="2"/>
  <c r="V1183" i="2" s="1"/>
  <c r="O1303" i="2"/>
  <c r="L1303" i="2"/>
  <c r="J1305" i="2" l="1"/>
  <c r="O1304" i="2"/>
  <c r="L1304" i="2"/>
  <c r="T1184" i="2"/>
  <c r="V1184" i="2" s="1"/>
  <c r="S1420" i="2"/>
  <c r="U1299" i="2"/>
  <c r="S1421" i="2" l="1"/>
  <c r="U1300" i="2"/>
  <c r="J1306" i="2"/>
  <c r="O1305" i="2"/>
  <c r="L1305" i="2"/>
  <c r="T1185" i="2"/>
  <c r="V1185" i="2" s="1"/>
  <c r="J1307" i="2" l="1"/>
  <c r="O1306" i="2"/>
  <c r="L1306" i="2"/>
  <c r="T1186" i="2"/>
  <c r="V1186" i="2" s="1"/>
  <c r="S1422" i="2"/>
  <c r="U1301" i="2"/>
  <c r="S1423" i="2" l="1"/>
  <c r="U1302" i="2"/>
  <c r="J1308" i="2"/>
  <c r="O1307" i="2"/>
  <c r="L1307" i="2"/>
  <c r="T1187" i="2"/>
  <c r="V1187" i="2" s="1"/>
  <c r="T1188" i="2" l="1"/>
  <c r="V1188" i="2" s="1"/>
  <c r="J1309" i="2"/>
  <c r="O1308" i="2"/>
  <c r="L1308" i="2"/>
  <c r="S1424" i="2"/>
  <c r="U1303" i="2"/>
  <c r="S1425" i="2" l="1"/>
  <c r="U1304" i="2"/>
  <c r="J1310" i="2"/>
  <c r="O1309" i="2"/>
  <c r="L1309" i="2"/>
  <c r="T1189" i="2"/>
  <c r="V1189" i="2" s="1"/>
  <c r="J1311" i="2" l="1"/>
  <c r="L1310" i="2"/>
  <c r="T1190" i="2"/>
  <c r="V1190" i="2" s="1"/>
  <c r="O1310" i="2"/>
  <c r="S1426" i="2"/>
  <c r="U1305" i="2"/>
  <c r="S1427" i="2" l="1"/>
  <c r="U1306" i="2"/>
  <c r="J1312" i="2"/>
  <c r="O1311" i="2"/>
  <c r="T1191" i="2"/>
  <c r="V1191" i="2" s="1"/>
  <c r="L1311" i="2"/>
  <c r="J1313" i="2" l="1"/>
  <c r="O1312" i="2"/>
  <c r="T1192" i="2"/>
  <c r="V1192" i="2" s="1"/>
  <c r="L1312" i="2"/>
  <c r="S1428" i="2"/>
  <c r="U1307" i="2"/>
  <c r="S1429" i="2" l="1"/>
  <c r="U1308" i="2"/>
  <c r="L1313" i="2"/>
  <c r="J1314" i="2"/>
  <c r="T1193" i="2"/>
  <c r="V1193" i="2" s="1"/>
  <c r="O1313" i="2"/>
  <c r="J1315" i="2" l="1"/>
  <c r="O1314" i="2"/>
  <c r="L1314" i="2"/>
  <c r="T1194" i="2"/>
  <c r="V1194" i="2" s="1"/>
  <c r="S1430" i="2"/>
  <c r="U1309" i="2"/>
  <c r="S1431" i="2" l="1"/>
  <c r="U1310" i="2"/>
  <c r="L1315" i="2"/>
  <c r="J1316" i="2"/>
  <c r="T1195" i="2"/>
  <c r="V1195" i="2" s="1"/>
  <c r="O1315" i="2"/>
  <c r="J1317" i="2" l="1"/>
  <c r="O1316" i="2"/>
  <c r="T1196" i="2"/>
  <c r="V1196" i="2" s="1"/>
  <c r="L1316" i="2"/>
  <c r="S1432" i="2"/>
  <c r="U1311" i="2"/>
  <c r="S1433" i="2" l="1"/>
  <c r="U1312" i="2"/>
  <c r="J1318" i="2"/>
  <c r="O1317" i="2"/>
  <c r="L1317" i="2"/>
  <c r="T1197" i="2"/>
  <c r="V1197" i="2" s="1"/>
  <c r="O1318" i="2" l="1"/>
  <c r="J1319" i="2"/>
  <c r="T1198" i="2"/>
  <c r="V1198" i="2" s="1"/>
  <c r="L1318" i="2"/>
  <c r="S1434" i="2"/>
  <c r="U1313" i="2"/>
  <c r="J1320" i="2" l="1"/>
  <c r="O1319" i="2"/>
  <c r="T1199" i="2"/>
  <c r="V1199" i="2" s="1"/>
  <c r="L1319" i="2"/>
  <c r="S1435" i="2"/>
  <c r="U1314" i="2"/>
  <c r="S1436" i="2" l="1"/>
  <c r="U1315" i="2"/>
  <c r="L1320" i="2"/>
  <c r="J1321" i="2"/>
  <c r="T1200" i="2"/>
  <c r="V1200" i="2" s="1"/>
  <c r="O1320" i="2"/>
  <c r="J1322" i="2" l="1"/>
  <c r="O1321" i="2"/>
  <c r="L1321" i="2"/>
  <c r="T1201" i="2"/>
  <c r="V1201" i="2" s="1"/>
  <c r="S1437" i="2"/>
  <c r="U1316" i="2"/>
  <c r="S1438" i="2" l="1"/>
  <c r="U1317" i="2"/>
  <c r="J1323" i="2"/>
  <c r="O1322" i="2"/>
  <c r="T1202" i="2"/>
  <c r="V1202" i="2" s="1"/>
  <c r="L1322" i="2"/>
  <c r="O1323" i="2" l="1"/>
  <c r="L1323" i="2"/>
  <c r="T1203" i="2"/>
  <c r="V1203" i="2" s="1"/>
  <c r="J1324" i="2"/>
  <c r="S1439" i="2"/>
  <c r="U1318" i="2"/>
  <c r="S1440" i="2" l="1"/>
  <c r="U1319" i="2"/>
  <c r="J1325" i="2"/>
  <c r="O1324" i="2"/>
  <c r="T1204" i="2"/>
  <c r="V1204" i="2" s="1"/>
  <c r="L1324" i="2"/>
  <c r="J1326" i="2" l="1"/>
  <c r="O1325" i="2"/>
  <c r="L1325" i="2"/>
  <c r="T1205" i="2"/>
  <c r="V1205" i="2" s="1"/>
  <c r="S1441" i="2"/>
  <c r="U1320" i="2"/>
  <c r="U1321" i="2" l="1"/>
  <c r="S1442" i="2"/>
  <c r="J1327" i="2"/>
  <c r="O1326" i="2"/>
  <c r="T1206" i="2"/>
  <c r="V1206" i="2" s="1"/>
  <c r="L1326" i="2"/>
  <c r="S1443" i="2" l="1"/>
  <c r="U1322" i="2"/>
  <c r="J1328" i="2"/>
  <c r="O1327" i="2"/>
  <c r="L1327" i="2"/>
  <c r="T1207" i="2"/>
  <c r="V1207" i="2" s="1"/>
  <c r="T1208" i="2" l="1"/>
  <c r="V1208" i="2" s="1"/>
  <c r="J1329" i="2"/>
  <c r="O1328" i="2"/>
  <c r="L1328" i="2"/>
  <c r="S1444" i="2"/>
  <c r="U1323" i="2"/>
  <c r="S1445" i="2" l="1"/>
  <c r="U1324" i="2"/>
  <c r="J1330" i="2"/>
  <c r="O1329" i="2"/>
  <c r="L1329" i="2"/>
  <c r="T1209" i="2"/>
  <c r="V1209" i="2" s="1"/>
  <c r="L1330" i="2" l="1"/>
  <c r="O1330" i="2"/>
  <c r="T1210" i="2"/>
  <c r="V1210" i="2" s="1"/>
  <c r="J1331" i="2"/>
  <c r="S1446" i="2"/>
  <c r="U1325" i="2"/>
  <c r="S1447" i="2" l="1"/>
  <c r="U1326" i="2"/>
  <c r="J1332" i="2"/>
  <c r="O1331" i="2"/>
  <c r="L1331" i="2"/>
  <c r="T1211" i="2"/>
  <c r="V1211" i="2" s="1"/>
  <c r="J1333" i="2" l="1"/>
  <c r="O1332" i="2"/>
  <c r="T1212" i="2"/>
  <c r="V1212" i="2" s="1"/>
  <c r="L1332" i="2"/>
  <c r="U1327" i="2"/>
  <c r="S1448" i="2"/>
  <c r="S1449" i="2" l="1"/>
  <c r="U1328" i="2"/>
  <c r="J1334" i="2"/>
  <c r="O1333" i="2"/>
  <c r="T1213" i="2"/>
  <c r="V1213" i="2" s="1"/>
  <c r="L1333" i="2"/>
  <c r="J1335" i="2" l="1"/>
  <c r="O1334" i="2"/>
  <c r="L1334" i="2"/>
  <c r="T1214" i="2"/>
  <c r="V1214" i="2" s="1"/>
  <c r="S1450" i="2"/>
  <c r="U1329" i="2"/>
  <c r="S1451" i="2" l="1"/>
  <c r="U1330" i="2"/>
  <c r="J1336" i="2"/>
  <c r="O1335" i="2"/>
  <c r="T1215" i="2"/>
  <c r="V1215" i="2" s="1"/>
  <c r="L1335" i="2"/>
  <c r="J1337" i="2" l="1"/>
  <c r="O1336" i="2"/>
  <c r="T1216" i="2"/>
  <c r="V1216" i="2" s="1"/>
  <c r="L1336" i="2"/>
  <c r="S1452" i="2"/>
  <c r="U1331" i="2"/>
  <c r="S1453" i="2" l="1"/>
  <c r="U1332" i="2"/>
  <c r="L1337" i="2"/>
  <c r="J1338" i="2"/>
  <c r="O1337" i="2"/>
  <c r="T1217" i="2"/>
  <c r="V1217" i="2" s="1"/>
  <c r="J1339" i="2" l="1"/>
  <c r="O1338" i="2"/>
  <c r="L1338" i="2"/>
  <c r="T1218" i="2"/>
  <c r="V1218" i="2" s="1"/>
  <c r="S1454" i="2"/>
  <c r="U1333" i="2"/>
  <c r="S1455" i="2" l="1"/>
  <c r="U1334" i="2"/>
  <c r="L1339" i="2"/>
  <c r="O1339" i="2"/>
  <c r="T1219" i="2"/>
  <c r="V1219" i="2" s="1"/>
  <c r="J1340" i="2"/>
  <c r="J1341" i="2" l="1"/>
  <c r="O1340" i="2"/>
  <c r="T1220" i="2"/>
  <c r="V1220" i="2" s="1"/>
  <c r="L1340" i="2"/>
  <c r="S1456" i="2"/>
  <c r="U1335" i="2"/>
  <c r="S1457" i="2" l="1"/>
  <c r="U1336" i="2"/>
  <c r="J1342" i="2"/>
  <c r="O1341" i="2"/>
  <c r="L1341" i="2"/>
  <c r="T1221" i="2"/>
  <c r="V1221" i="2" s="1"/>
  <c r="J1343" i="2" l="1"/>
  <c r="O1342" i="2"/>
  <c r="T1222" i="2"/>
  <c r="V1222" i="2" s="1"/>
  <c r="L1342" i="2"/>
  <c r="S1458" i="2"/>
  <c r="U1337" i="2"/>
  <c r="S1459" i="2" l="1"/>
  <c r="U1338" i="2"/>
  <c r="J1344" i="2"/>
  <c r="O1343" i="2"/>
  <c r="L1343" i="2"/>
  <c r="T1223" i="2"/>
  <c r="V1223" i="2" s="1"/>
  <c r="T1224" i="2" l="1"/>
  <c r="V1224" i="2" s="1"/>
  <c r="L1344" i="2"/>
  <c r="J1345" i="2"/>
  <c r="O1344" i="2"/>
  <c r="S1460" i="2"/>
  <c r="U1339" i="2"/>
  <c r="S1461" i="2" l="1"/>
  <c r="U1340" i="2"/>
  <c r="J1346" i="2"/>
  <c r="O1345" i="2"/>
  <c r="L1345" i="2"/>
  <c r="T1225" i="2"/>
  <c r="V1225" i="2" s="1"/>
  <c r="L1346" i="2" l="1"/>
  <c r="O1346" i="2"/>
  <c r="T1226" i="2"/>
  <c r="V1226" i="2" s="1"/>
  <c r="J1347" i="2"/>
  <c r="S1462" i="2"/>
  <c r="U1341" i="2"/>
  <c r="S1463" i="2" l="1"/>
  <c r="U1342" i="2"/>
  <c r="J1348" i="2"/>
  <c r="O1347" i="2"/>
  <c r="L1347" i="2"/>
  <c r="T1227" i="2"/>
  <c r="V1227" i="2" s="1"/>
  <c r="J1349" i="2" l="1"/>
  <c r="O1348" i="2"/>
  <c r="T1228" i="2"/>
  <c r="V1228" i="2" s="1"/>
  <c r="L1348" i="2"/>
  <c r="U1343" i="2"/>
  <c r="S1464" i="2"/>
  <c r="S1465" i="2" l="1"/>
  <c r="U1344" i="2"/>
  <c r="J1350" i="2"/>
  <c r="O1349" i="2"/>
  <c r="L1349" i="2"/>
  <c r="T1229" i="2"/>
  <c r="V1229" i="2" s="1"/>
  <c r="J1351" i="2" l="1"/>
  <c r="O1350" i="2"/>
  <c r="L1350" i="2"/>
  <c r="T1230" i="2"/>
  <c r="V1230" i="2" s="1"/>
  <c r="S1466" i="2"/>
  <c r="U1345" i="2"/>
  <c r="S1467" i="2" l="1"/>
  <c r="U1346" i="2"/>
  <c r="J1352" i="2"/>
  <c r="O1351" i="2"/>
  <c r="T1231" i="2"/>
  <c r="V1231" i="2" s="1"/>
  <c r="L1351" i="2"/>
  <c r="O1352" i="2" l="1"/>
  <c r="J1353" i="2"/>
  <c r="L1352" i="2"/>
  <c r="T1232" i="2"/>
  <c r="V1232" i="2" s="1"/>
  <c r="S1468" i="2"/>
  <c r="U1347" i="2"/>
  <c r="S1469" i="2" l="1"/>
  <c r="U1348" i="2"/>
  <c r="L1353" i="2"/>
  <c r="O1353" i="2"/>
  <c r="J1354" i="2"/>
  <c r="T1233" i="2"/>
  <c r="V1233" i="2" s="1"/>
  <c r="O1354" i="2" l="1"/>
  <c r="J1355" i="2"/>
  <c r="L1354" i="2"/>
  <c r="T1234" i="2"/>
  <c r="V1234" i="2" s="1"/>
  <c r="S1470" i="2"/>
  <c r="U1349" i="2"/>
  <c r="S1471" i="2" l="1"/>
  <c r="U1350" i="2"/>
  <c r="J1356" i="2"/>
  <c r="O1355" i="2"/>
  <c r="L1355" i="2"/>
  <c r="T1235" i="2"/>
  <c r="V1235" i="2" s="1"/>
  <c r="O1356" i="2" l="1"/>
  <c r="J1357" i="2"/>
  <c r="T1236" i="2"/>
  <c r="V1236" i="2" s="1"/>
  <c r="L1356" i="2"/>
  <c r="S1472" i="2"/>
  <c r="U1351" i="2"/>
  <c r="S1473" i="2" l="1"/>
  <c r="U1352" i="2"/>
  <c r="L1357" i="2"/>
  <c r="O1357" i="2"/>
  <c r="J1358" i="2"/>
  <c r="T1237" i="2"/>
  <c r="V1237" i="2" s="1"/>
  <c r="O1358" i="2" l="1"/>
  <c r="T1238" i="2"/>
  <c r="V1238" i="2" s="1"/>
  <c r="J1359" i="2"/>
  <c r="L1358" i="2"/>
  <c r="S1474" i="2"/>
  <c r="U1353" i="2"/>
  <c r="J1360" i="2" l="1"/>
  <c r="O1359" i="2"/>
  <c r="L1359" i="2"/>
  <c r="T1239" i="2"/>
  <c r="V1239" i="2" s="1"/>
  <c r="S1475" i="2"/>
  <c r="U1354" i="2"/>
  <c r="U1355" i="2" l="1"/>
  <c r="S1476" i="2"/>
  <c r="O1360" i="2"/>
  <c r="J1361" i="2"/>
  <c r="L1360" i="2"/>
  <c r="T1240" i="2"/>
  <c r="V1240" i="2" s="1"/>
  <c r="L1361" i="2" l="1"/>
  <c r="J1362" i="2"/>
  <c r="T1241" i="2"/>
  <c r="V1241" i="2" s="1"/>
  <c r="O1361" i="2"/>
  <c r="S1477" i="2"/>
  <c r="U1356" i="2"/>
  <c r="S1478" i="2" l="1"/>
  <c r="U1357" i="2"/>
  <c r="O1362" i="2"/>
  <c r="T1242" i="2"/>
  <c r="V1242" i="2" s="1"/>
  <c r="L1362" i="2"/>
  <c r="J1363" i="2"/>
  <c r="J1364" i="2" l="1"/>
  <c r="O1363" i="2"/>
  <c r="T1243" i="2"/>
  <c r="V1243" i="2" s="1"/>
  <c r="L1363" i="2"/>
  <c r="S1479" i="2"/>
  <c r="U1358" i="2"/>
  <c r="U1359" i="2" l="1"/>
  <c r="S1480" i="2"/>
  <c r="O1364" i="2"/>
  <c r="L1364" i="2"/>
  <c r="J1365" i="2"/>
  <c r="T1244" i="2"/>
  <c r="V1244" i="2" s="1"/>
  <c r="J1366" i="2" l="1"/>
  <c r="L1365" i="2"/>
  <c r="O1365" i="2"/>
  <c r="T1245" i="2"/>
  <c r="V1245" i="2" s="1"/>
  <c r="S1481" i="2"/>
  <c r="U1360" i="2"/>
  <c r="S1482" i="2" l="1"/>
  <c r="U1361" i="2"/>
  <c r="J1367" i="2"/>
  <c r="O1366" i="2"/>
  <c r="L1366" i="2"/>
  <c r="T1246" i="2"/>
  <c r="V1246" i="2" s="1"/>
  <c r="J1368" i="2" l="1"/>
  <c r="O1367" i="2"/>
  <c r="T1247" i="2"/>
  <c r="V1247" i="2" s="1"/>
  <c r="L1367" i="2"/>
  <c r="S1483" i="2"/>
  <c r="U1362" i="2"/>
  <c r="S1484" i="2" l="1"/>
  <c r="U1363" i="2"/>
  <c r="O1368" i="2"/>
  <c r="J1369" i="2"/>
  <c r="T1248" i="2"/>
  <c r="V1248" i="2" s="1"/>
  <c r="L1368" i="2"/>
  <c r="J1370" i="2" l="1"/>
  <c r="O1369" i="2"/>
  <c r="T1249" i="2"/>
  <c r="V1249" i="2" s="1"/>
  <c r="L1369" i="2"/>
  <c r="S1485" i="2"/>
  <c r="U1364" i="2"/>
  <c r="S1486" i="2" l="1"/>
  <c r="U1365" i="2"/>
  <c r="J1371" i="2"/>
  <c r="L1370" i="2"/>
  <c r="O1370" i="2"/>
  <c r="T1250" i="2"/>
  <c r="V1250" i="2" s="1"/>
  <c r="J1372" i="2" l="1"/>
  <c r="O1371" i="2"/>
  <c r="T1251" i="2"/>
  <c r="V1251" i="2" s="1"/>
  <c r="L1371" i="2"/>
  <c r="U1366" i="2"/>
  <c r="S1487" i="2"/>
  <c r="S1488" i="2" l="1"/>
  <c r="U1367" i="2"/>
  <c r="O1372" i="2"/>
  <c r="J1373" i="2"/>
  <c r="L1372" i="2"/>
  <c r="T1252" i="2"/>
  <c r="V1252" i="2" s="1"/>
  <c r="J1374" i="2" l="1"/>
  <c r="O1373" i="2"/>
  <c r="L1373" i="2"/>
  <c r="T1253" i="2"/>
  <c r="V1253" i="2" s="1"/>
  <c r="U1368" i="2"/>
  <c r="S1489" i="2"/>
  <c r="S1490" i="2" l="1"/>
  <c r="U1369" i="2"/>
  <c r="J1375" i="2"/>
  <c r="T1254" i="2"/>
  <c r="V1254" i="2" s="1"/>
  <c r="O1374" i="2"/>
  <c r="L1374" i="2"/>
  <c r="J1376" i="2" l="1"/>
  <c r="O1375" i="2"/>
  <c r="T1255" i="2"/>
  <c r="V1255" i="2" s="1"/>
  <c r="L1375" i="2"/>
  <c r="S1491" i="2"/>
  <c r="U1370" i="2"/>
  <c r="S1492" i="2" l="1"/>
  <c r="U1371" i="2"/>
  <c r="O1376" i="2"/>
  <c r="L1376" i="2"/>
  <c r="J1377" i="2"/>
  <c r="T1256" i="2"/>
  <c r="V1256" i="2" s="1"/>
  <c r="J1378" i="2" l="1"/>
  <c r="O1377" i="2"/>
  <c r="L1377" i="2"/>
  <c r="T1257" i="2"/>
  <c r="V1257" i="2" s="1"/>
  <c r="S1493" i="2"/>
  <c r="U1372" i="2"/>
  <c r="S1494" i="2" l="1"/>
  <c r="U1373" i="2"/>
  <c r="J1379" i="2"/>
  <c r="O1378" i="2"/>
  <c r="T1258" i="2"/>
  <c r="V1258" i="2" s="1"/>
  <c r="L1378" i="2"/>
  <c r="O1379" i="2" l="1"/>
  <c r="J1380" i="2"/>
  <c r="T1259" i="2"/>
  <c r="V1259" i="2" s="1"/>
  <c r="L1379" i="2"/>
  <c r="S1495" i="2"/>
  <c r="U1374" i="2"/>
  <c r="S1496" i="2" l="1"/>
  <c r="U1375" i="2"/>
  <c r="O1380" i="2"/>
  <c r="J1381" i="2"/>
  <c r="T1260" i="2"/>
  <c r="V1260" i="2" s="1"/>
  <c r="L1380" i="2"/>
  <c r="J1382" i="2" l="1"/>
  <c r="L1381" i="2"/>
  <c r="O1381" i="2"/>
  <c r="T1261" i="2"/>
  <c r="V1261" i="2" s="1"/>
  <c r="S1497" i="2"/>
  <c r="U1376" i="2"/>
  <c r="U1377" i="2" l="1"/>
  <c r="S1498" i="2"/>
  <c r="J1383" i="2"/>
  <c r="O1382" i="2"/>
  <c r="L1382" i="2"/>
  <c r="T1262" i="2"/>
  <c r="V1262" i="2" s="1"/>
  <c r="S1499" i="2" l="1"/>
  <c r="U1378" i="2"/>
  <c r="J1384" i="2"/>
  <c r="O1383" i="2"/>
  <c r="T1263" i="2"/>
  <c r="V1263" i="2" s="1"/>
  <c r="L1383" i="2"/>
  <c r="O1384" i="2" l="1"/>
  <c r="J1385" i="2"/>
  <c r="T1264" i="2"/>
  <c r="V1264" i="2" s="1"/>
  <c r="L1384" i="2"/>
  <c r="S1500" i="2"/>
  <c r="U1379" i="2"/>
  <c r="J1386" i="2" l="1"/>
  <c r="O1385" i="2"/>
  <c r="T1265" i="2"/>
  <c r="V1265" i="2" s="1"/>
  <c r="L1385" i="2"/>
  <c r="S1501" i="2"/>
  <c r="U1380" i="2"/>
  <c r="U1381" i="2" l="1"/>
  <c r="S1502" i="2"/>
  <c r="L1386" i="2"/>
  <c r="J1387" i="2"/>
  <c r="T1266" i="2"/>
  <c r="V1266" i="2" s="1"/>
  <c r="O1386" i="2"/>
  <c r="S1503" i="2" l="1"/>
  <c r="U1382" i="2"/>
  <c r="J1388" i="2"/>
  <c r="O1387" i="2"/>
  <c r="T1267" i="2"/>
  <c r="V1267" i="2" s="1"/>
  <c r="L1387" i="2"/>
  <c r="O1388" i="2" l="1"/>
  <c r="J1389" i="2"/>
  <c r="L1388" i="2"/>
  <c r="T1268" i="2"/>
  <c r="V1268" i="2" s="1"/>
  <c r="S1504" i="2"/>
  <c r="U1383" i="2"/>
  <c r="S1505" i="2" l="1"/>
  <c r="U1384" i="2"/>
  <c r="J1390" i="2"/>
  <c r="O1389" i="2"/>
  <c r="L1389" i="2"/>
  <c r="T1269" i="2"/>
  <c r="V1269" i="2" s="1"/>
  <c r="J1391" i="2" l="1"/>
  <c r="O1390" i="2"/>
  <c r="T1270" i="2"/>
  <c r="V1270" i="2" s="1"/>
  <c r="L1390" i="2"/>
  <c r="S1506" i="2"/>
  <c r="U1385" i="2"/>
  <c r="S1507" i="2" l="1"/>
  <c r="U1386" i="2"/>
  <c r="J1392" i="2"/>
  <c r="O1391" i="2"/>
  <c r="T1271" i="2"/>
  <c r="V1271" i="2" s="1"/>
  <c r="L1391" i="2"/>
  <c r="O1392" i="2" l="1"/>
  <c r="J1393" i="2"/>
  <c r="T1272" i="2"/>
  <c r="V1272" i="2" s="1"/>
  <c r="L1392" i="2"/>
  <c r="S1508" i="2"/>
  <c r="U1387" i="2"/>
  <c r="S1509" i="2" l="1"/>
  <c r="U1388" i="2"/>
  <c r="J1394" i="2"/>
  <c r="O1393" i="2"/>
  <c r="T1273" i="2"/>
  <c r="V1273" i="2" s="1"/>
  <c r="L1393" i="2"/>
  <c r="L1394" i="2" l="1"/>
  <c r="J1395" i="2"/>
  <c r="O1394" i="2"/>
  <c r="T1274" i="2"/>
  <c r="V1274" i="2" s="1"/>
  <c r="S1510" i="2"/>
  <c r="U1389" i="2"/>
  <c r="U1390" i="2" l="1"/>
  <c r="S1511" i="2"/>
  <c r="J1396" i="2"/>
  <c r="O1395" i="2"/>
  <c r="T1275" i="2"/>
  <c r="V1275" i="2" s="1"/>
  <c r="L1395" i="2"/>
  <c r="O1396" i="2" l="1"/>
  <c r="J1397" i="2"/>
  <c r="L1396" i="2"/>
  <c r="T1276" i="2"/>
  <c r="V1276" i="2" s="1"/>
  <c r="S1512" i="2"/>
  <c r="U1391" i="2"/>
  <c r="S1513" i="2" l="1"/>
  <c r="U1392" i="2"/>
  <c r="J1398" i="2"/>
  <c r="O1397" i="2"/>
  <c r="L1397" i="2"/>
  <c r="T1277" i="2"/>
  <c r="V1277" i="2" s="1"/>
  <c r="J1399" i="2" l="1"/>
  <c r="O1398" i="2"/>
  <c r="L1398" i="2"/>
  <c r="T1278" i="2"/>
  <c r="V1278" i="2" s="1"/>
  <c r="S1514" i="2"/>
  <c r="U1393" i="2"/>
  <c r="S1515" i="2" l="1"/>
  <c r="U1394" i="2"/>
  <c r="O1399" i="2"/>
  <c r="J1400" i="2"/>
  <c r="T1279" i="2"/>
  <c r="V1279" i="2" s="1"/>
  <c r="L1399" i="2"/>
  <c r="O1400" i="2" l="1"/>
  <c r="J1401" i="2"/>
  <c r="T1280" i="2"/>
  <c r="V1280" i="2" s="1"/>
  <c r="L1400" i="2"/>
  <c r="S1516" i="2"/>
  <c r="U1395" i="2"/>
  <c r="S1517" i="2" l="1"/>
  <c r="U1396" i="2"/>
  <c r="J1402" i="2"/>
  <c r="O1401" i="2"/>
  <c r="T1281" i="2"/>
  <c r="V1281" i="2" s="1"/>
  <c r="L1401" i="2"/>
  <c r="J1403" i="2" l="1"/>
  <c r="O1402" i="2"/>
  <c r="L1402" i="2"/>
  <c r="T1282" i="2"/>
  <c r="V1282" i="2" s="1"/>
  <c r="S1518" i="2"/>
  <c r="U1397" i="2"/>
  <c r="S1519" i="2" l="1"/>
  <c r="U1398" i="2"/>
  <c r="J1404" i="2"/>
  <c r="O1403" i="2"/>
  <c r="T1283" i="2"/>
  <c r="V1283" i="2" s="1"/>
  <c r="L1403" i="2"/>
  <c r="O1404" i="2" l="1"/>
  <c r="J1405" i="2"/>
  <c r="L1404" i="2"/>
  <c r="T1284" i="2"/>
  <c r="V1284" i="2" s="1"/>
  <c r="S1520" i="2"/>
  <c r="U1399" i="2"/>
  <c r="U1400" i="2" l="1"/>
  <c r="S1521" i="2"/>
  <c r="J1406" i="2"/>
  <c r="O1405" i="2"/>
  <c r="L1405" i="2"/>
  <c r="T1285" i="2"/>
  <c r="V1285" i="2" s="1"/>
  <c r="S1522" i="2" l="1"/>
  <c r="U1401" i="2"/>
  <c r="J1407" i="2"/>
  <c r="O1406" i="2"/>
  <c r="T1286" i="2"/>
  <c r="V1286" i="2" s="1"/>
  <c r="L1406" i="2"/>
  <c r="J1408" i="2" l="1"/>
  <c r="O1407" i="2"/>
  <c r="T1287" i="2"/>
  <c r="V1287" i="2" s="1"/>
  <c r="L1407" i="2"/>
  <c r="S1523" i="2"/>
  <c r="U1402" i="2"/>
  <c r="S1524" i="2" l="1"/>
  <c r="U1403" i="2"/>
  <c r="O1408" i="2"/>
  <c r="T1288" i="2"/>
  <c r="V1288" i="2" s="1"/>
  <c r="J1409" i="2"/>
  <c r="L1408" i="2"/>
  <c r="J1410" i="2" l="1"/>
  <c r="O1409" i="2"/>
  <c r="T1289" i="2"/>
  <c r="V1289" i="2" s="1"/>
  <c r="L1409" i="2"/>
  <c r="S1525" i="2"/>
  <c r="U1404" i="2"/>
  <c r="S1526" i="2" l="1"/>
  <c r="U1405" i="2"/>
  <c r="L1410" i="2"/>
  <c r="T1290" i="2"/>
  <c r="V1290" i="2" s="1"/>
  <c r="J1411" i="2"/>
  <c r="O1410" i="2"/>
  <c r="J1412" i="2" l="1"/>
  <c r="O1411" i="2"/>
  <c r="T1291" i="2"/>
  <c r="V1291" i="2" s="1"/>
  <c r="L1411" i="2"/>
  <c r="S1527" i="2"/>
  <c r="U1406" i="2"/>
  <c r="S1528" i="2" l="1"/>
  <c r="U1407" i="2"/>
  <c r="O1412" i="2"/>
  <c r="J1413" i="2"/>
  <c r="L1412" i="2"/>
  <c r="T1292" i="2"/>
  <c r="V1292" i="2" s="1"/>
  <c r="J1414" i="2" l="1"/>
  <c r="O1413" i="2"/>
  <c r="T1293" i="2"/>
  <c r="V1293" i="2" s="1"/>
  <c r="L1413" i="2"/>
  <c r="S1529" i="2"/>
  <c r="U1408" i="2"/>
  <c r="S1530" i="2" l="1"/>
  <c r="U1409" i="2"/>
  <c r="J1415" i="2"/>
  <c r="O1414" i="2"/>
  <c r="L1414" i="2"/>
  <c r="T1294" i="2"/>
  <c r="V1294" i="2" s="1"/>
  <c r="O1415" i="2" l="1"/>
  <c r="T1295" i="2"/>
  <c r="V1295" i="2" s="1"/>
  <c r="J1416" i="2"/>
  <c r="L1415" i="2"/>
  <c r="S1531" i="2"/>
  <c r="U1410" i="2"/>
  <c r="J1417" i="2" l="1"/>
  <c r="O1416" i="2"/>
  <c r="L1416" i="2"/>
  <c r="T1296" i="2"/>
  <c r="V1296" i="2" s="1"/>
  <c r="U1411" i="2"/>
  <c r="S1532" i="2"/>
  <c r="S1533" i="2" l="1"/>
  <c r="U1412" i="2"/>
  <c r="O1417" i="2"/>
  <c r="J1418" i="2"/>
  <c r="L1417" i="2"/>
  <c r="T1297" i="2"/>
  <c r="V1297" i="2" s="1"/>
  <c r="O1418" i="2" l="1"/>
  <c r="J1419" i="2"/>
  <c r="T1298" i="2"/>
  <c r="V1298" i="2" s="1"/>
  <c r="L1418" i="2"/>
  <c r="U1413" i="2"/>
  <c r="S1534" i="2"/>
  <c r="J1420" i="2" l="1"/>
  <c r="O1419" i="2"/>
  <c r="L1419" i="2"/>
  <c r="T1299" i="2"/>
  <c r="V1299" i="2" s="1"/>
  <c r="S1535" i="2"/>
  <c r="U1414" i="2"/>
  <c r="U1415" i="2" l="1"/>
  <c r="S1536" i="2"/>
  <c r="L1420" i="2"/>
  <c r="O1420" i="2"/>
  <c r="J1421" i="2"/>
  <c r="T1300" i="2"/>
  <c r="V1300" i="2" s="1"/>
  <c r="J1422" i="2" l="1"/>
  <c r="L1421" i="2"/>
  <c r="T1301" i="2"/>
  <c r="V1301" i="2" s="1"/>
  <c r="O1421" i="2"/>
  <c r="U1416" i="2"/>
  <c r="S1537" i="2"/>
  <c r="S1538" i="2" l="1"/>
  <c r="U1417" i="2"/>
  <c r="O1422" i="2"/>
  <c r="J1423" i="2"/>
  <c r="T1302" i="2"/>
  <c r="V1302" i="2" s="1"/>
  <c r="L1422" i="2"/>
  <c r="O1423" i="2" l="1"/>
  <c r="J1424" i="2"/>
  <c r="L1423" i="2"/>
  <c r="T1303" i="2"/>
  <c r="V1303" i="2" s="1"/>
  <c r="S1539" i="2"/>
  <c r="U1418" i="2"/>
  <c r="L1424" i="2" l="1"/>
  <c r="J1425" i="2"/>
  <c r="O1424" i="2"/>
  <c r="T1304" i="2"/>
  <c r="V1304" i="2" s="1"/>
  <c r="S1540" i="2"/>
  <c r="U1419" i="2"/>
  <c r="S1541" i="2" l="1"/>
  <c r="U1420" i="2"/>
  <c r="L1425" i="2"/>
  <c r="J1426" i="2"/>
  <c r="O1425" i="2"/>
  <c r="T1305" i="2"/>
  <c r="V1305" i="2" s="1"/>
  <c r="J1427" i="2" l="1"/>
  <c r="O1426" i="2"/>
  <c r="L1426" i="2"/>
  <c r="T1306" i="2"/>
  <c r="V1306" i="2" s="1"/>
  <c r="S1542" i="2"/>
  <c r="U1421" i="2"/>
  <c r="S1543" i="2" l="1"/>
  <c r="U1422" i="2"/>
  <c r="O1427" i="2"/>
  <c r="J1428" i="2"/>
  <c r="T1307" i="2"/>
  <c r="V1307" i="2" s="1"/>
  <c r="L1427" i="2"/>
  <c r="O1428" i="2" l="1"/>
  <c r="J1429" i="2"/>
  <c r="L1428" i="2"/>
  <c r="T1308" i="2"/>
  <c r="V1308" i="2" s="1"/>
  <c r="S1544" i="2"/>
  <c r="U1423" i="2"/>
  <c r="O1429" i="2" l="1"/>
  <c r="J1430" i="2"/>
  <c r="T1309" i="2"/>
  <c r="V1309" i="2" s="1"/>
  <c r="L1429" i="2"/>
  <c r="S1545" i="2"/>
  <c r="U1424" i="2"/>
  <c r="J1431" i="2" l="1"/>
  <c r="T1310" i="2"/>
  <c r="V1310" i="2" s="1"/>
  <c r="O1430" i="2"/>
  <c r="L1430" i="2"/>
  <c r="S1546" i="2"/>
  <c r="U1425" i="2"/>
  <c r="S1547" i="2" l="1"/>
  <c r="U1426" i="2"/>
  <c r="J1432" i="2"/>
  <c r="O1431" i="2"/>
  <c r="T1311" i="2"/>
  <c r="V1311" i="2" s="1"/>
  <c r="L1431" i="2"/>
  <c r="O1432" i="2" l="1"/>
  <c r="J1433" i="2"/>
  <c r="L1432" i="2"/>
  <c r="T1312" i="2"/>
  <c r="V1312" i="2" s="1"/>
  <c r="S1548" i="2"/>
  <c r="U1427" i="2"/>
  <c r="S1549" i="2" l="1"/>
  <c r="U1428" i="2"/>
  <c r="J1434" i="2"/>
  <c r="O1433" i="2"/>
  <c r="L1433" i="2"/>
  <c r="T1313" i="2"/>
  <c r="V1313" i="2" s="1"/>
  <c r="O1434" i="2" l="1"/>
  <c r="J1435" i="2"/>
  <c r="T1314" i="2"/>
  <c r="V1314" i="2" s="1"/>
  <c r="L1434" i="2"/>
  <c r="S1550" i="2"/>
  <c r="U1429" i="2"/>
  <c r="J1436" i="2" l="1"/>
  <c r="O1435" i="2"/>
  <c r="T1315" i="2"/>
  <c r="V1315" i="2" s="1"/>
  <c r="L1435" i="2"/>
  <c r="S1551" i="2"/>
  <c r="U1430" i="2"/>
  <c r="S1552" i="2" l="1"/>
  <c r="U1431" i="2"/>
  <c r="J1437" i="2"/>
  <c r="L1436" i="2"/>
  <c r="O1436" i="2"/>
  <c r="T1316" i="2"/>
  <c r="V1316" i="2" s="1"/>
  <c r="O1437" i="2" l="1"/>
  <c r="T1317" i="2"/>
  <c r="V1317" i="2" s="1"/>
  <c r="J1438" i="2"/>
  <c r="L1437" i="2"/>
  <c r="U1432" i="2"/>
  <c r="S1553" i="2"/>
  <c r="J1439" i="2" l="1"/>
  <c r="O1438" i="2"/>
  <c r="L1438" i="2"/>
  <c r="T1318" i="2"/>
  <c r="V1318" i="2" s="1"/>
  <c r="S1554" i="2"/>
  <c r="U1433" i="2"/>
  <c r="U1434" i="2" l="1"/>
  <c r="S1555" i="2"/>
  <c r="J1440" i="2"/>
  <c r="T1319" i="2"/>
  <c r="V1319" i="2" s="1"/>
  <c r="O1439" i="2"/>
  <c r="L1439" i="2"/>
  <c r="L1440" i="2" l="1"/>
  <c r="J1441" i="2"/>
  <c r="T1320" i="2"/>
  <c r="V1320" i="2" s="1"/>
  <c r="O1440" i="2"/>
  <c r="S1556" i="2"/>
  <c r="U1435" i="2"/>
  <c r="S1557" i="2" l="1"/>
  <c r="U1436" i="2"/>
  <c r="J1442" i="2"/>
  <c r="O1441" i="2"/>
  <c r="L1441" i="2"/>
  <c r="T1321" i="2"/>
  <c r="V1321" i="2" s="1"/>
  <c r="L1442" i="2" l="1"/>
  <c r="O1442" i="2"/>
  <c r="J1443" i="2"/>
  <c r="T1322" i="2"/>
  <c r="V1322" i="2" s="1"/>
  <c r="S1558" i="2"/>
  <c r="U1437" i="2"/>
  <c r="S1559" i="2" l="1"/>
  <c r="U1438" i="2"/>
  <c r="J1444" i="2"/>
  <c r="O1443" i="2"/>
  <c r="L1443" i="2"/>
  <c r="T1323" i="2"/>
  <c r="V1323" i="2" s="1"/>
  <c r="O1444" i="2" l="1"/>
  <c r="J1445" i="2"/>
  <c r="L1444" i="2"/>
  <c r="T1324" i="2"/>
  <c r="V1324" i="2" s="1"/>
  <c r="S1560" i="2"/>
  <c r="U1439" i="2"/>
  <c r="S1561" i="2" l="1"/>
  <c r="U1440" i="2"/>
  <c r="O1445" i="2"/>
  <c r="J1446" i="2"/>
  <c r="T1325" i="2"/>
  <c r="V1325" i="2" s="1"/>
  <c r="L1445" i="2"/>
  <c r="O1446" i="2" l="1"/>
  <c r="J1447" i="2"/>
  <c r="T1326" i="2"/>
  <c r="V1326" i="2" s="1"/>
  <c r="L1446" i="2"/>
  <c r="S1562" i="2"/>
  <c r="U1441" i="2"/>
  <c r="S1563" i="2" l="1"/>
  <c r="U1442" i="2"/>
  <c r="L1447" i="2"/>
  <c r="J1448" i="2"/>
  <c r="O1447" i="2"/>
  <c r="T1327" i="2"/>
  <c r="V1327" i="2" s="1"/>
  <c r="J1449" i="2" l="1"/>
  <c r="O1448" i="2"/>
  <c r="L1448" i="2"/>
  <c r="T1328" i="2"/>
  <c r="V1328" i="2" s="1"/>
  <c r="S1564" i="2"/>
  <c r="U1443" i="2"/>
  <c r="S1565" i="2" l="1"/>
  <c r="U1444" i="2"/>
  <c r="J1450" i="2"/>
  <c r="O1449" i="2"/>
  <c r="L1449" i="2"/>
  <c r="T1329" i="2"/>
  <c r="V1329" i="2" s="1"/>
  <c r="O1450" i="2" l="1"/>
  <c r="J1451" i="2"/>
  <c r="T1330" i="2"/>
  <c r="V1330" i="2" s="1"/>
  <c r="L1450" i="2"/>
  <c r="S1566" i="2"/>
  <c r="U1445" i="2"/>
  <c r="U1446" i="2" l="1"/>
  <c r="S1567" i="2"/>
  <c r="O1451" i="2"/>
  <c r="J1452" i="2"/>
  <c r="T1331" i="2"/>
  <c r="V1331" i="2" s="1"/>
  <c r="L1451" i="2"/>
  <c r="J1453" i="2" l="1"/>
  <c r="L1452" i="2"/>
  <c r="O1452" i="2"/>
  <c r="T1332" i="2"/>
  <c r="V1332" i="2" s="1"/>
  <c r="S1568" i="2"/>
  <c r="U1447" i="2"/>
  <c r="S1569" i="2" l="1"/>
  <c r="U1448" i="2"/>
  <c r="J1454" i="2"/>
  <c r="O1453" i="2"/>
  <c r="L1453" i="2"/>
  <c r="T1333" i="2"/>
  <c r="V1333" i="2" s="1"/>
  <c r="J1455" i="2" l="1"/>
  <c r="O1454" i="2"/>
  <c r="L1454" i="2"/>
  <c r="T1334" i="2"/>
  <c r="V1334" i="2" s="1"/>
  <c r="S1570" i="2"/>
  <c r="U1449" i="2"/>
  <c r="S1571" i="2" l="1"/>
  <c r="U1450" i="2"/>
  <c r="O1455" i="2"/>
  <c r="L1455" i="2"/>
  <c r="J1456" i="2"/>
  <c r="T1335" i="2"/>
  <c r="V1335" i="2" s="1"/>
  <c r="L1456" i="2" l="1"/>
  <c r="O1456" i="2"/>
  <c r="J1457" i="2"/>
  <c r="T1336" i="2"/>
  <c r="V1336" i="2" s="1"/>
  <c r="S1572" i="2"/>
  <c r="U1451" i="2"/>
  <c r="S1573" i="2" l="1"/>
  <c r="U1452" i="2"/>
  <c r="O1457" i="2"/>
  <c r="L1457" i="2"/>
  <c r="J1458" i="2"/>
  <c r="T1337" i="2"/>
  <c r="V1337" i="2" s="1"/>
  <c r="J1459" i="2" l="1"/>
  <c r="O1458" i="2"/>
  <c r="T1338" i="2"/>
  <c r="V1338" i="2" s="1"/>
  <c r="L1458" i="2"/>
  <c r="S1574" i="2"/>
  <c r="U1453" i="2"/>
  <c r="S1575" i="2" l="1"/>
  <c r="U1454" i="2"/>
  <c r="J1460" i="2"/>
  <c r="O1459" i="2"/>
  <c r="L1459" i="2"/>
  <c r="T1339" i="2"/>
  <c r="V1339" i="2" s="1"/>
  <c r="J1461" i="2" l="1"/>
  <c r="O1460" i="2"/>
  <c r="L1460" i="2"/>
  <c r="T1340" i="2"/>
  <c r="V1340" i="2" s="1"/>
  <c r="S1576" i="2"/>
  <c r="U1455" i="2"/>
  <c r="S1577" i="2" l="1"/>
  <c r="U1456" i="2"/>
  <c r="O1461" i="2"/>
  <c r="J1462" i="2"/>
  <c r="T1341" i="2"/>
  <c r="V1341" i="2" s="1"/>
  <c r="L1461" i="2"/>
  <c r="O1462" i="2" l="1"/>
  <c r="J1463" i="2"/>
  <c r="T1342" i="2"/>
  <c r="V1342" i="2" s="1"/>
  <c r="L1462" i="2"/>
  <c r="S1578" i="2"/>
  <c r="U1457" i="2"/>
  <c r="S1579" i="2" l="1"/>
  <c r="U1458" i="2"/>
  <c r="J1464" i="2"/>
  <c r="T1343" i="2"/>
  <c r="V1343" i="2" s="1"/>
  <c r="O1463" i="2"/>
  <c r="L1463" i="2"/>
  <c r="J1465" i="2" l="1"/>
  <c r="O1464" i="2"/>
  <c r="L1464" i="2"/>
  <c r="T1344" i="2"/>
  <c r="V1344" i="2" s="1"/>
  <c r="S1580" i="2"/>
  <c r="U1459" i="2"/>
  <c r="S1581" i="2" l="1"/>
  <c r="U1460" i="2"/>
  <c r="J1466" i="2"/>
  <c r="O1465" i="2"/>
  <c r="L1465" i="2"/>
  <c r="T1345" i="2"/>
  <c r="V1345" i="2" s="1"/>
  <c r="O1466" i="2" l="1"/>
  <c r="L1466" i="2"/>
  <c r="J1467" i="2"/>
  <c r="T1346" i="2"/>
  <c r="V1346" i="2" s="1"/>
  <c r="S1582" i="2"/>
  <c r="U1461" i="2"/>
  <c r="S1583" i="2" l="1"/>
  <c r="U1462" i="2"/>
  <c r="O1467" i="2"/>
  <c r="J1468" i="2"/>
  <c r="T1347" i="2"/>
  <c r="V1347" i="2" s="1"/>
  <c r="L1467" i="2"/>
  <c r="L1468" i="2" l="1"/>
  <c r="J1469" i="2"/>
  <c r="O1468" i="2"/>
  <c r="T1348" i="2"/>
  <c r="V1348" i="2" s="1"/>
  <c r="S1584" i="2"/>
  <c r="U1463" i="2"/>
  <c r="S1585" i="2" l="1"/>
  <c r="U1464" i="2"/>
  <c r="J1470" i="2"/>
  <c r="L1469" i="2"/>
  <c r="O1469" i="2"/>
  <c r="T1349" i="2"/>
  <c r="V1349" i="2" s="1"/>
  <c r="J1471" i="2" l="1"/>
  <c r="O1470" i="2"/>
  <c r="T1350" i="2"/>
  <c r="V1350" i="2" s="1"/>
  <c r="L1470" i="2"/>
  <c r="S1586" i="2"/>
  <c r="U1465" i="2"/>
  <c r="S1587" i="2" l="1"/>
  <c r="U1466" i="2"/>
  <c r="J1472" i="2"/>
  <c r="T1351" i="2"/>
  <c r="V1351" i="2" s="1"/>
  <c r="O1471" i="2"/>
  <c r="L1471" i="2"/>
  <c r="O1472" i="2" l="1"/>
  <c r="J1473" i="2"/>
  <c r="T1352" i="2"/>
  <c r="V1352" i="2" s="1"/>
  <c r="L1472" i="2"/>
  <c r="S1588" i="2"/>
  <c r="U1467" i="2"/>
  <c r="S1589" i="2" l="1"/>
  <c r="U1468" i="2"/>
  <c r="J1474" i="2"/>
  <c r="O1473" i="2"/>
  <c r="L1473" i="2"/>
  <c r="T1353" i="2"/>
  <c r="V1353" i="2" s="1"/>
  <c r="O1474" i="2" l="1"/>
  <c r="J1475" i="2"/>
  <c r="T1354" i="2"/>
  <c r="V1354" i="2" s="1"/>
  <c r="L1474" i="2"/>
  <c r="S1590" i="2"/>
  <c r="U1469" i="2"/>
  <c r="S1591" i="2" l="1"/>
  <c r="U1470" i="2"/>
  <c r="J1476" i="2"/>
  <c r="O1475" i="2"/>
  <c r="T1355" i="2"/>
  <c r="V1355" i="2" s="1"/>
  <c r="L1475" i="2"/>
  <c r="O1476" i="2" l="1"/>
  <c r="J1477" i="2"/>
  <c r="T1356" i="2"/>
  <c r="V1356" i="2" s="1"/>
  <c r="L1476" i="2"/>
  <c r="S1592" i="2"/>
  <c r="U1471" i="2"/>
  <c r="S1593" i="2" l="1"/>
  <c r="U1472" i="2"/>
  <c r="J1478" i="2"/>
  <c r="O1477" i="2"/>
  <c r="L1477" i="2"/>
  <c r="T1357" i="2"/>
  <c r="V1357" i="2" s="1"/>
  <c r="J1479" i="2" l="1"/>
  <c r="O1478" i="2"/>
  <c r="L1478" i="2"/>
  <c r="T1358" i="2"/>
  <c r="V1358" i="2" s="1"/>
  <c r="S1594" i="2"/>
  <c r="U1473" i="2"/>
  <c r="S1595" i="2" l="1"/>
  <c r="U1474" i="2"/>
  <c r="O1479" i="2"/>
  <c r="J1480" i="2"/>
  <c r="T1359" i="2"/>
  <c r="V1359" i="2" s="1"/>
  <c r="L1479" i="2"/>
  <c r="O1480" i="2" l="1"/>
  <c r="J1481" i="2"/>
  <c r="L1480" i="2"/>
  <c r="T1360" i="2"/>
  <c r="V1360" i="2" s="1"/>
  <c r="S1596" i="2"/>
  <c r="U1475" i="2"/>
  <c r="J1482" i="2" l="1"/>
  <c r="O1481" i="2"/>
  <c r="T1361" i="2"/>
  <c r="V1361" i="2" s="1"/>
  <c r="L1481" i="2"/>
  <c r="S1597" i="2"/>
  <c r="U1476" i="2"/>
  <c r="S1598" i="2" l="1"/>
  <c r="U1477" i="2"/>
  <c r="J1483" i="2"/>
  <c r="O1482" i="2"/>
  <c r="L1482" i="2"/>
  <c r="T1362" i="2"/>
  <c r="V1362" i="2" s="1"/>
  <c r="J1484" i="2" l="1"/>
  <c r="O1483" i="2"/>
  <c r="T1363" i="2"/>
  <c r="V1363" i="2" s="1"/>
  <c r="L1483" i="2"/>
  <c r="S1599" i="2"/>
  <c r="U1478" i="2"/>
  <c r="S1600" i="2" l="1"/>
  <c r="U1479" i="2"/>
  <c r="O1484" i="2"/>
  <c r="J1485" i="2"/>
  <c r="L1484" i="2"/>
  <c r="T1364" i="2"/>
  <c r="V1364" i="2" s="1"/>
  <c r="J1486" i="2" l="1"/>
  <c r="O1485" i="2"/>
  <c r="L1485" i="2"/>
  <c r="T1365" i="2"/>
  <c r="V1365" i="2" s="1"/>
  <c r="S1601" i="2"/>
  <c r="U1480" i="2"/>
  <c r="S1602" i="2" l="1"/>
  <c r="U1481" i="2"/>
  <c r="J1487" i="2"/>
  <c r="O1486" i="2"/>
  <c r="T1366" i="2"/>
  <c r="V1366" i="2" s="1"/>
  <c r="L1486" i="2"/>
  <c r="J1488" i="2" l="1"/>
  <c r="O1487" i="2"/>
  <c r="T1367" i="2"/>
  <c r="V1367" i="2" s="1"/>
  <c r="L1487" i="2"/>
  <c r="S1603" i="2"/>
  <c r="U1482" i="2"/>
  <c r="S1604" i="2" l="1"/>
  <c r="U1483" i="2"/>
  <c r="O1488" i="2"/>
  <c r="J1489" i="2"/>
  <c r="T1368" i="2"/>
  <c r="V1368" i="2" s="1"/>
  <c r="L1488" i="2"/>
  <c r="J1490" i="2" l="1"/>
  <c r="O1489" i="2"/>
  <c r="L1489" i="2"/>
  <c r="T1369" i="2"/>
  <c r="V1369" i="2" s="1"/>
  <c r="S1605" i="2"/>
  <c r="U1484" i="2"/>
  <c r="S1606" i="2" l="1"/>
  <c r="U1485" i="2"/>
  <c r="T1370" i="2"/>
  <c r="V1370" i="2" s="1"/>
  <c r="J1491" i="2"/>
  <c r="O1490" i="2"/>
  <c r="L1490" i="2"/>
  <c r="J1492" i="2" l="1"/>
  <c r="O1491" i="2"/>
  <c r="T1371" i="2"/>
  <c r="V1371" i="2" s="1"/>
  <c r="L1491" i="2"/>
  <c r="S1607" i="2"/>
  <c r="U1486" i="2"/>
  <c r="S1608" i="2" l="1"/>
  <c r="U1487" i="2"/>
  <c r="O1492" i="2"/>
  <c r="J1493" i="2"/>
  <c r="T1372" i="2"/>
  <c r="V1372" i="2" s="1"/>
  <c r="L1492" i="2"/>
  <c r="J1494" i="2" l="1"/>
  <c r="L1493" i="2"/>
  <c r="T1373" i="2"/>
  <c r="V1373" i="2" s="1"/>
  <c r="O1493" i="2"/>
  <c r="S1609" i="2"/>
  <c r="U1488" i="2"/>
  <c r="S1610" i="2" l="1"/>
  <c r="U1489" i="2"/>
  <c r="O1494" i="2"/>
  <c r="J1495" i="2"/>
  <c r="T1374" i="2"/>
  <c r="V1374" i="2" s="1"/>
  <c r="L1494" i="2"/>
  <c r="O1495" i="2" l="1"/>
  <c r="J1496" i="2"/>
  <c r="T1375" i="2"/>
  <c r="V1375" i="2" s="1"/>
  <c r="L1495" i="2"/>
  <c r="S1611" i="2"/>
  <c r="U1490" i="2"/>
  <c r="S1612" i="2" l="1"/>
  <c r="U1491" i="2"/>
  <c r="O1496" i="2"/>
  <c r="T1376" i="2"/>
  <c r="V1376" i="2" s="1"/>
  <c r="J1497" i="2"/>
  <c r="L1496" i="2"/>
  <c r="J1498" i="2" l="1"/>
  <c r="O1497" i="2"/>
  <c r="T1377" i="2"/>
  <c r="V1377" i="2" s="1"/>
  <c r="L1497" i="2"/>
  <c r="S1613" i="2"/>
  <c r="U1492" i="2"/>
  <c r="S1614" i="2" l="1"/>
  <c r="U1493" i="2"/>
  <c r="J1499" i="2"/>
  <c r="O1498" i="2"/>
  <c r="L1498" i="2"/>
  <c r="T1378" i="2"/>
  <c r="V1378" i="2" s="1"/>
  <c r="J1500" i="2" l="1"/>
  <c r="O1499" i="2"/>
  <c r="T1379" i="2"/>
  <c r="V1379" i="2" s="1"/>
  <c r="L1499" i="2"/>
  <c r="S1615" i="2"/>
  <c r="U1494" i="2"/>
  <c r="S1616" i="2" l="1"/>
  <c r="U1495" i="2"/>
  <c r="O1500" i="2"/>
  <c r="J1501" i="2"/>
  <c r="T1380" i="2"/>
  <c r="V1380" i="2" s="1"/>
  <c r="L1500" i="2"/>
  <c r="J1502" i="2" l="1"/>
  <c r="O1501" i="2"/>
  <c r="L1501" i="2"/>
  <c r="T1381" i="2"/>
  <c r="V1381" i="2" s="1"/>
  <c r="S1617" i="2"/>
  <c r="U1496" i="2"/>
  <c r="S1618" i="2" l="1"/>
  <c r="U1497" i="2"/>
  <c r="J1503" i="2"/>
  <c r="O1502" i="2"/>
  <c r="T1382" i="2"/>
  <c r="V1382" i="2" s="1"/>
  <c r="L1502" i="2"/>
  <c r="T1383" i="2" l="1"/>
  <c r="V1383" i="2" s="1"/>
  <c r="O1503" i="2"/>
  <c r="J1504" i="2"/>
  <c r="L1503" i="2"/>
  <c r="S1619" i="2"/>
  <c r="U1498" i="2"/>
  <c r="S1620" i="2" l="1"/>
  <c r="U1499" i="2"/>
  <c r="O1504" i="2"/>
  <c r="J1505" i="2"/>
  <c r="L1504" i="2"/>
  <c r="T1384" i="2"/>
  <c r="V1384" i="2" s="1"/>
  <c r="J1506" i="2" l="1"/>
  <c r="O1505" i="2"/>
  <c r="T1385" i="2"/>
  <c r="V1385" i="2" s="1"/>
  <c r="L1505" i="2"/>
  <c r="S1621" i="2"/>
  <c r="U1500" i="2"/>
  <c r="S1622" i="2" l="1"/>
  <c r="U1501" i="2"/>
  <c r="J1507" i="2"/>
  <c r="O1506" i="2"/>
  <c r="T1386" i="2"/>
  <c r="V1386" i="2" s="1"/>
  <c r="L1506" i="2"/>
  <c r="J1508" i="2" l="1"/>
  <c r="O1507" i="2"/>
  <c r="T1387" i="2"/>
  <c r="V1387" i="2" s="1"/>
  <c r="L1507" i="2"/>
  <c r="S1623" i="2"/>
  <c r="U1502" i="2"/>
  <c r="S1624" i="2" l="1"/>
  <c r="U1503" i="2"/>
  <c r="O1508" i="2"/>
  <c r="J1509" i="2"/>
  <c r="T1388" i="2"/>
  <c r="V1388" i="2" s="1"/>
  <c r="L1508" i="2"/>
  <c r="J1510" i="2" l="1"/>
  <c r="O1509" i="2"/>
  <c r="L1509" i="2"/>
  <c r="T1389" i="2"/>
  <c r="V1389" i="2" s="1"/>
  <c r="S1625" i="2"/>
  <c r="U1504" i="2"/>
  <c r="S1626" i="2" l="1"/>
  <c r="U1505" i="2"/>
  <c r="O1510" i="2"/>
  <c r="J1511" i="2"/>
  <c r="L1510" i="2"/>
  <c r="T1390" i="2"/>
  <c r="V1390" i="2" s="1"/>
  <c r="O1511" i="2" l="1"/>
  <c r="J1512" i="2"/>
  <c r="T1391" i="2"/>
  <c r="V1391" i="2" s="1"/>
  <c r="L1511" i="2"/>
  <c r="S1627" i="2"/>
  <c r="U1506" i="2"/>
  <c r="O1512" i="2" l="1"/>
  <c r="L1512" i="2"/>
  <c r="J1513" i="2"/>
  <c r="T1392" i="2"/>
  <c r="V1392" i="2" s="1"/>
  <c r="S1628" i="2"/>
  <c r="U1507" i="2"/>
  <c r="S1629" i="2" l="1"/>
  <c r="U1508" i="2"/>
  <c r="J1514" i="2"/>
  <c r="O1513" i="2"/>
  <c r="T1393" i="2"/>
  <c r="V1393" i="2" s="1"/>
  <c r="L1513" i="2"/>
  <c r="J1515" i="2" l="1"/>
  <c r="L1514" i="2"/>
  <c r="T1394" i="2"/>
  <c r="V1394" i="2" s="1"/>
  <c r="O1514" i="2"/>
  <c r="S1630" i="2"/>
  <c r="U1509" i="2"/>
  <c r="S1631" i="2" l="1"/>
  <c r="U1510" i="2"/>
  <c r="J1516" i="2"/>
  <c r="T1395" i="2"/>
  <c r="V1395" i="2" s="1"/>
  <c r="O1515" i="2"/>
  <c r="L1515" i="2"/>
  <c r="O1516" i="2" l="1"/>
  <c r="J1517" i="2"/>
  <c r="L1516" i="2"/>
  <c r="T1396" i="2"/>
  <c r="V1396" i="2" s="1"/>
  <c r="S1632" i="2"/>
  <c r="U1511" i="2"/>
  <c r="S1633" i="2" l="1"/>
  <c r="U1512" i="2"/>
  <c r="J1518" i="2"/>
  <c r="O1517" i="2"/>
  <c r="L1517" i="2"/>
  <c r="T1397" i="2"/>
  <c r="V1397" i="2" s="1"/>
  <c r="O1518" i="2" l="1"/>
  <c r="J1519" i="2"/>
  <c r="T1398" i="2"/>
  <c r="V1398" i="2" s="1"/>
  <c r="L1518" i="2"/>
  <c r="S1634" i="2"/>
  <c r="U1513" i="2"/>
  <c r="S1635" i="2" l="1"/>
  <c r="U1514" i="2"/>
  <c r="O1519" i="2"/>
  <c r="J1520" i="2"/>
  <c r="T1399" i="2"/>
  <c r="V1399" i="2" s="1"/>
  <c r="L1519" i="2"/>
  <c r="O1520" i="2" l="1"/>
  <c r="J1521" i="2"/>
  <c r="L1520" i="2"/>
  <c r="T1400" i="2"/>
  <c r="V1400" i="2" s="1"/>
  <c r="S1636" i="2"/>
  <c r="U1515" i="2"/>
  <c r="S1637" i="2" l="1"/>
  <c r="U1516" i="2"/>
  <c r="J1522" i="2"/>
  <c r="O1521" i="2"/>
  <c r="L1521" i="2"/>
  <c r="T1401" i="2"/>
  <c r="V1401" i="2" s="1"/>
  <c r="O1522" i="2" l="1"/>
  <c r="J1523" i="2"/>
  <c r="T1402" i="2"/>
  <c r="V1402" i="2" s="1"/>
  <c r="L1522" i="2"/>
  <c r="S1638" i="2"/>
  <c r="U1517" i="2"/>
  <c r="S1639" i="2" l="1"/>
  <c r="U1518" i="2"/>
  <c r="O1523" i="2"/>
  <c r="J1524" i="2"/>
  <c r="T1403" i="2"/>
  <c r="V1403" i="2" s="1"/>
  <c r="L1523" i="2"/>
  <c r="O1524" i="2" l="1"/>
  <c r="J1525" i="2"/>
  <c r="T1404" i="2"/>
  <c r="V1404" i="2" s="1"/>
  <c r="L1524" i="2"/>
  <c r="S1640" i="2"/>
  <c r="U1519" i="2"/>
  <c r="J1526" i="2" l="1"/>
  <c r="O1525" i="2"/>
  <c r="T1405" i="2"/>
  <c r="V1405" i="2" s="1"/>
  <c r="L1525" i="2"/>
  <c r="S1641" i="2"/>
  <c r="U1520" i="2"/>
  <c r="S1642" i="2" l="1"/>
  <c r="U1521" i="2"/>
  <c r="O1526" i="2"/>
  <c r="L1526" i="2"/>
  <c r="T1406" i="2"/>
  <c r="V1406" i="2" s="1"/>
  <c r="J1527" i="2"/>
  <c r="J1528" i="2" l="1"/>
  <c r="O1527" i="2"/>
  <c r="T1407" i="2"/>
  <c r="V1407" i="2" s="1"/>
  <c r="L1527" i="2"/>
  <c r="S1643" i="2"/>
  <c r="U1522" i="2"/>
  <c r="S1644" i="2" l="1"/>
  <c r="U1523" i="2"/>
  <c r="O1528" i="2"/>
  <c r="J1529" i="2"/>
  <c r="T1408" i="2"/>
  <c r="V1408" i="2" s="1"/>
  <c r="L1528" i="2"/>
  <c r="J1530" i="2" l="1"/>
  <c r="O1529" i="2"/>
  <c r="T1409" i="2"/>
  <c r="V1409" i="2" s="1"/>
  <c r="L1529" i="2"/>
  <c r="S1645" i="2"/>
  <c r="U1524" i="2"/>
  <c r="S1646" i="2" l="1"/>
  <c r="U1525" i="2"/>
  <c r="J1531" i="2"/>
  <c r="O1530" i="2"/>
  <c r="T1410" i="2"/>
  <c r="V1410" i="2" s="1"/>
  <c r="L1530" i="2"/>
  <c r="J1532" i="2" l="1"/>
  <c r="O1531" i="2"/>
  <c r="T1411" i="2"/>
  <c r="V1411" i="2" s="1"/>
  <c r="L1531" i="2"/>
  <c r="S1647" i="2"/>
  <c r="U1526" i="2"/>
  <c r="S1648" i="2" l="1"/>
  <c r="U1527" i="2"/>
  <c r="O1532" i="2"/>
  <c r="J1533" i="2"/>
  <c r="T1412" i="2"/>
  <c r="V1412" i="2" s="1"/>
  <c r="L1532" i="2"/>
  <c r="J1534" i="2" l="1"/>
  <c r="O1533" i="2"/>
  <c r="T1413" i="2"/>
  <c r="V1413" i="2" s="1"/>
  <c r="L1533" i="2"/>
  <c r="S1649" i="2"/>
  <c r="U1528" i="2"/>
  <c r="S1650" i="2" l="1"/>
  <c r="U1529" i="2"/>
  <c r="O1534" i="2"/>
  <c r="J1535" i="2"/>
  <c r="T1414" i="2"/>
  <c r="V1414" i="2" s="1"/>
  <c r="L1534" i="2"/>
  <c r="J1536" i="2" l="1"/>
  <c r="O1535" i="2"/>
  <c r="T1415" i="2"/>
  <c r="V1415" i="2" s="1"/>
  <c r="L1535" i="2"/>
  <c r="S1651" i="2"/>
  <c r="U1530" i="2"/>
  <c r="S1652" i="2" l="1"/>
  <c r="U1531" i="2"/>
  <c r="O1536" i="2"/>
  <c r="L1536" i="2"/>
  <c r="J1537" i="2"/>
  <c r="T1416" i="2"/>
  <c r="V1416" i="2" s="1"/>
  <c r="J1538" i="2" l="1"/>
  <c r="O1537" i="2"/>
  <c r="T1417" i="2"/>
  <c r="V1417" i="2" s="1"/>
  <c r="L1537" i="2"/>
  <c r="S1653" i="2"/>
  <c r="U1532" i="2"/>
  <c r="S1654" i="2" l="1"/>
  <c r="U1533" i="2"/>
  <c r="J1539" i="2"/>
  <c r="O1538" i="2"/>
  <c r="T1418" i="2"/>
  <c r="V1418" i="2" s="1"/>
  <c r="L1538" i="2"/>
  <c r="J1540" i="2" l="1"/>
  <c r="O1539" i="2"/>
  <c r="T1419" i="2"/>
  <c r="V1419" i="2" s="1"/>
  <c r="L1539" i="2"/>
  <c r="S1655" i="2"/>
  <c r="U1534" i="2"/>
  <c r="S1656" i="2" l="1"/>
  <c r="U1535" i="2"/>
  <c r="J1541" i="2"/>
  <c r="O1540" i="2"/>
  <c r="T1420" i="2"/>
  <c r="V1420" i="2" s="1"/>
  <c r="L1540" i="2"/>
  <c r="O1541" i="2" l="1"/>
  <c r="J1542" i="2"/>
  <c r="T1421" i="2"/>
  <c r="V1421" i="2" s="1"/>
  <c r="L1541" i="2"/>
  <c r="S1657" i="2"/>
  <c r="U1536" i="2"/>
  <c r="S1658" i="2" l="1"/>
  <c r="U1537" i="2"/>
  <c r="J1543" i="2"/>
  <c r="L1542" i="2"/>
  <c r="O1542" i="2"/>
  <c r="T1422" i="2"/>
  <c r="V1422" i="2" s="1"/>
  <c r="J1544" i="2" l="1"/>
  <c r="O1543" i="2"/>
  <c r="L1543" i="2"/>
  <c r="T1423" i="2"/>
  <c r="V1423" i="2" s="1"/>
  <c r="U1538" i="2"/>
  <c r="S1659" i="2"/>
  <c r="S1660" i="2" l="1"/>
  <c r="U1539" i="2"/>
  <c r="O1544" i="2"/>
  <c r="J1545" i="2"/>
  <c r="T1424" i="2"/>
  <c r="V1424" i="2" s="1"/>
  <c r="L1544" i="2"/>
  <c r="O1545" i="2" l="1"/>
  <c r="J1546" i="2"/>
  <c r="T1425" i="2"/>
  <c r="V1425" i="2" s="1"/>
  <c r="L1545" i="2"/>
  <c r="S1661" i="2"/>
  <c r="U1540" i="2"/>
  <c r="S1662" i="2" l="1"/>
  <c r="U1541" i="2"/>
  <c r="J1547" i="2"/>
  <c r="O1546" i="2"/>
  <c r="T1426" i="2"/>
  <c r="V1426" i="2" s="1"/>
  <c r="L1546" i="2"/>
  <c r="O1547" i="2" l="1"/>
  <c r="J1548" i="2"/>
  <c r="T1427" i="2"/>
  <c r="V1427" i="2" s="1"/>
  <c r="L1547" i="2"/>
  <c r="S1663" i="2"/>
  <c r="U1542" i="2"/>
  <c r="S1664" i="2" l="1"/>
  <c r="U1543" i="2"/>
  <c r="O1548" i="2"/>
  <c r="L1548" i="2"/>
  <c r="J1549" i="2"/>
  <c r="T1428" i="2"/>
  <c r="V1428" i="2" s="1"/>
  <c r="O1549" i="2" l="1"/>
  <c r="T1429" i="2"/>
  <c r="V1429" i="2" s="1"/>
  <c r="J1550" i="2"/>
  <c r="L1549" i="2"/>
  <c r="S1665" i="2"/>
  <c r="U1544" i="2"/>
  <c r="O1550" i="2" l="1"/>
  <c r="J1551" i="2"/>
  <c r="T1430" i="2"/>
  <c r="V1430" i="2" s="1"/>
  <c r="L1550" i="2"/>
  <c r="S1666" i="2"/>
  <c r="U1545" i="2"/>
  <c r="S1667" i="2" l="1"/>
  <c r="U1546" i="2"/>
  <c r="O1551" i="2"/>
  <c r="J1552" i="2"/>
  <c r="T1431" i="2"/>
  <c r="V1431" i="2" s="1"/>
  <c r="L1551" i="2"/>
  <c r="O1552" i="2" l="1"/>
  <c r="J1553" i="2"/>
  <c r="L1552" i="2"/>
  <c r="T1432" i="2"/>
  <c r="V1432" i="2" s="1"/>
  <c r="S1668" i="2"/>
  <c r="U1547" i="2"/>
  <c r="L1553" i="2" l="1"/>
  <c r="O1553" i="2"/>
  <c r="J1554" i="2"/>
  <c r="T1433" i="2"/>
  <c r="V1433" i="2" s="1"/>
  <c r="U1548" i="2"/>
  <c r="S1669" i="2"/>
  <c r="S1670" i="2" l="1"/>
  <c r="U1549" i="2"/>
  <c r="O1554" i="2"/>
  <c r="J1555" i="2"/>
  <c r="T1434" i="2"/>
  <c r="V1434" i="2" s="1"/>
  <c r="L1554" i="2"/>
  <c r="O1555" i="2" l="1"/>
  <c r="J1556" i="2"/>
  <c r="L1555" i="2"/>
  <c r="T1435" i="2"/>
  <c r="V1435" i="2" s="1"/>
  <c r="S1671" i="2"/>
  <c r="U1550" i="2"/>
  <c r="S1672" i="2" l="1"/>
  <c r="U1551" i="2"/>
  <c r="O1556" i="2"/>
  <c r="J1557" i="2"/>
  <c r="L1556" i="2"/>
  <c r="T1436" i="2"/>
  <c r="V1436" i="2" s="1"/>
  <c r="J1558" i="2" l="1"/>
  <c r="O1557" i="2"/>
  <c r="T1437" i="2"/>
  <c r="V1437" i="2" s="1"/>
  <c r="L1557" i="2"/>
  <c r="S1673" i="2"/>
  <c r="U1552" i="2"/>
  <c r="S1674" i="2" l="1"/>
  <c r="U1553" i="2"/>
  <c r="J1559" i="2"/>
  <c r="O1558" i="2"/>
  <c r="T1438" i="2"/>
  <c r="V1438" i="2" s="1"/>
  <c r="L1558" i="2"/>
  <c r="J1560" i="2" l="1"/>
  <c r="O1559" i="2"/>
  <c r="L1559" i="2"/>
  <c r="T1439" i="2"/>
  <c r="V1439" i="2" s="1"/>
  <c r="S1675" i="2"/>
  <c r="U1554" i="2"/>
  <c r="S1676" i="2" l="1"/>
  <c r="U1555" i="2"/>
  <c r="O1560" i="2"/>
  <c r="L1560" i="2"/>
  <c r="J1561" i="2"/>
  <c r="T1440" i="2"/>
  <c r="V1440" i="2" s="1"/>
  <c r="O1561" i="2" l="1"/>
  <c r="J1562" i="2"/>
  <c r="L1561" i="2"/>
  <c r="T1441" i="2"/>
  <c r="V1441" i="2" s="1"/>
  <c r="S1677" i="2"/>
  <c r="U1556" i="2"/>
  <c r="S1678" i="2" l="1"/>
  <c r="U1557" i="2"/>
  <c r="J1563" i="2"/>
  <c r="O1562" i="2"/>
  <c r="T1442" i="2"/>
  <c r="V1442" i="2" s="1"/>
  <c r="L1562" i="2"/>
  <c r="O1563" i="2" l="1"/>
  <c r="J1564" i="2"/>
  <c r="T1443" i="2"/>
  <c r="V1443" i="2" s="1"/>
  <c r="L1563" i="2"/>
  <c r="S1679" i="2"/>
  <c r="U1558" i="2"/>
  <c r="U1559" i="2" l="1"/>
  <c r="S1680" i="2"/>
  <c r="J1565" i="2"/>
  <c r="O1564" i="2"/>
  <c r="T1444" i="2"/>
  <c r="V1444" i="2" s="1"/>
  <c r="L1564" i="2"/>
  <c r="S1681" i="2" l="1"/>
  <c r="U1560" i="2"/>
  <c r="J1566" i="2"/>
  <c r="O1565" i="2"/>
  <c r="T1445" i="2"/>
  <c r="V1445" i="2" s="1"/>
  <c r="L1565" i="2"/>
  <c r="J1567" i="2" l="1"/>
  <c r="O1566" i="2"/>
  <c r="T1446" i="2"/>
  <c r="V1446" i="2" s="1"/>
  <c r="L1566" i="2"/>
  <c r="S1682" i="2"/>
  <c r="U1561" i="2"/>
  <c r="S1683" i="2" l="1"/>
  <c r="U1562" i="2"/>
  <c r="O1567" i="2"/>
  <c r="J1568" i="2"/>
  <c r="L1567" i="2"/>
  <c r="T1447" i="2"/>
  <c r="V1447" i="2" s="1"/>
  <c r="J1569" i="2" l="1"/>
  <c r="O1568" i="2"/>
  <c r="L1568" i="2"/>
  <c r="T1448" i="2"/>
  <c r="V1448" i="2" s="1"/>
  <c r="S1684" i="2"/>
  <c r="U1563" i="2"/>
  <c r="S1685" i="2" l="1"/>
  <c r="U1564" i="2"/>
  <c r="J1570" i="2"/>
  <c r="O1569" i="2"/>
  <c r="L1569" i="2"/>
  <c r="T1449" i="2"/>
  <c r="V1449" i="2" s="1"/>
  <c r="J1571" i="2" l="1"/>
  <c r="O1570" i="2"/>
  <c r="T1450" i="2"/>
  <c r="V1450" i="2" s="1"/>
  <c r="L1570" i="2"/>
  <c r="U1565" i="2"/>
  <c r="S1686" i="2"/>
  <c r="S1687" i="2" l="1"/>
  <c r="U1566" i="2"/>
  <c r="L1571" i="2"/>
  <c r="J1572" i="2"/>
  <c r="O1571" i="2"/>
  <c r="T1451" i="2"/>
  <c r="V1451" i="2" s="1"/>
  <c r="J1573" i="2" l="1"/>
  <c r="O1572" i="2"/>
  <c r="L1572" i="2"/>
  <c r="T1452" i="2"/>
  <c r="V1452" i="2" s="1"/>
  <c r="S1688" i="2"/>
  <c r="U1567" i="2"/>
  <c r="S1689" i="2" l="1"/>
  <c r="U1568" i="2"/>
  <c r="J1574" i="2"/>
  <c r="O1573" i="2"/>
  <c r="T1453" i="2"/>
  <c r="V1453" i="2" s="1"/>
  <c r="L1573" i="2"/>
  <c r="O1574" i="2" l="1"/>
  <c r="J1575" i="2"/>
  <c r="T1454" i="2"/>
  <c r="V1454" i="2" s="1"/>
  <c r="L1574" i="2"/>
  <c r="S1690" i="2"/>
  <c r="U1569" i="2"/>
  <c r="S1691" i="2" l="1"/>
  <c r="U1570" i="2"/>
  <c r="J1576" i="2"/>
  <c r="O1575" i="2"/>
  <c r="L1575" i="2"/>
  <c r="T1455" i="2"/>
  <c r="V1455" i="2" s="1"/>
  <c r="J1577" i="2" l="1"/>
  <c r="O1576" i="2"/>
  <c r="L1576" i="2"/>
  <c r="T1456" i="2"/>
  <c r="V1456" i="2" s="1"/>
  <c r="U1571" i="2"/>
  <c r="S1692" i="2"/>
  <c r="S1693" i="2" l="1"/>
  <c r="U1572" i="2"/>
  <c r="J1578" i="2"/>
  <c r="O1577" i="2"/>
  <c r="T1457" i="2"/>
  <c r="V1457" i="2" s="1"/>
  <c r="L1577" i="2"/>
  <c r="O1578" i="2" l="1"/>
  <c r="L1578" i="2"/>
  <c r="J1579" i="2"/>
  <c r="T1458" i="2"/>
  <c r="V1458" i="2" s="1"/>
  <c r="U1573" i="2"/>
  <c r="S1694" i="2"/>
  <c r="S1695" i="2" l="1"/>
  <c r="U1574" i="2"/>
  <c r="J1580" i="2"/>
  <c r="O1579" i="2"/>
  <c r="L1579" i="2"/>
  <c r="T1459" i="2"/>
  <c r="V1459" i="2" s="1"/>
  <c r="J1581" i="2" l="1"/>
  <c r="O1580" i="2"/>
  <c r="T1460" i="2"/>
  <c r="V1460" i="2" s="1"/>
  <c r="L1580" i="2"/>
  <c r="S1696" i="2"/>
  <c r="U1575" i="2"/>
  <c r="S1697" i="2" l="1"/>
  <c r="U1576" i="2"/>
  <c r="O1581" i="2"/>
  <c r="J1582" i="2"/>
  <c r="T1461" i="2"/>
  <c r="V1461" i="2" s="1"/>
  <c r="L1581" i="2"/>
  <c r="J1583" i="2" l="1"/>
  <c r="O1582" i="2"/>
  <c r="L1582" i="2"/>
  <c r="T1462" i="2"/>
  <c r="V1462" i="2" s="1"/>
  <c r="S1698" i="2"/>
  <c r="U1577" i="2"/>
  <c r="S1699" i="2" l="1"/>
  <c r="U1578" i="2"/>
  <c r="O1583" i="2"/>
  <c r="L1583" i="2"/>
  <c r="J1584" i="2"/>
  <c r="T1463" i="2"/>
  <c r="V1463" i="2" s="1"/>
  <c r="O1584" i="2" l="1"/>
  <c r="J1585" i="2"/>
  <c r="T1464" i="2"/>
  <c r="V1464" i="2" s="1"/>
  <c r="L1584" i="2"/>
  <c r="S1700" i="2"/>
  <c r="U1579" i="2"/>
  <c r="S1701" i="2" l="1"/>
  <c r="U1580" i="2"/>
  <c r="J1586" i="2"/>
  <c r="L1585" i="2"/>
  <c r="O1585" i="2"/>
  <c r="T1465" i="2"/>
  <c r="V1465" i="2" s="1"/>
  <c r="J1587" i="2" l="1"/>
  <c r="O1586" i="2"/>
  <c r="T1466" i="2"/>
  <c r="V1466" i="2" s="1"/>
  <c r="L1586" i="2"/>
  <c r="S1702" i="2"/>
  <c r="U1581" i="2"/>
  <c r="S1703" i="2" l="1"/>
  <c r="U1582" i="2"/>
  <c r="J1588" i="2"/>
  <c r="T1467" i="2"/>
  <c r="V1467" i="2" s="1"/>
  <c r="O1587" i="2"/>
  <c r="L1587" i="2"/>
  <c r="J1589" i="2" l="1"/>
  <c r="O1588" i="2"/>
  <c r="T1468" i="2"/>
  <c r="V1468" i="2" s="1"/>
  <c r="L1588" i="2"/>
  <c r="S1704" i="2"/>
  <c r="U1583" i="2"/>
  <c r="S1705" i="2" l="1"/>
  <c r="U1584" i="2"/>
  <c r="J1590" i="2"/>
  <c r="O1589" i="2"/>
  <c r="L1589" i="2"/>
  <c r="T1469" i="2"/>
  <c r="V1469" i="2" s="1"/>
  <c r="J1591" i="2" l="1"/>
  <c r="O1590" i="2"/>
  <c r="T1470" i="2"/>
  <c r="V1470" i="2" s="1"/>
  <c r="L1590" i="2"/>
  <c r="S1706" i="2"/>
  <c r="U1585" i="2"/>
  <c r="S1707" i="2" l="1"/>
  <c r="U1586" i="2"/>
  <c r="J1592" i="2"/>
  <c r="O1591" i="2"/>
  <c r="T1471" i="2"/>
  <c r="V1471" i="2" s="1"/>
  <c r="L1591" i="2"/>
  <c r="O1592" i="2" l="1"/>
  <c r="L1592" i="2"/>
  <c r="J1593" i="2"/>
  <c r="T1472" i="2"/>
  <c r="V1472" i="2" s="1"/>
  <c r="S1708" i="2"/>
  <c r="U1587" i="2"/>
  <c r="U1588" i="2" l="1"/>
  <c r="S1709" i="2"/>
  <c r="J1594" i="2"/>
  <c r="O1593" i="2"/>
  <c r="T1473" i="2"/>
  <c r="V1473" i="2" s="1"/>
  <c r="L1593" i="2"/>
  <c r="S1710" i="2" l="1"/>
  <c r="U1589" i="2"/>
  <c r="T1474" i="2"/>
  <c r="V1474" i="2" s="1"/>
  <c r="O1594" i="2"/>
  <c r="J1595" i="2"/>
  <c r="L1594" i="2"/>
  <c r="J1596" i="2" l="1"/>
  <c r="O1595" i="2"/>
  <c r="L1595" i="2"/>
  <c r="T1475" i="2"/>
  <c r="V1475" i="2" s="1"/>
  <c r="S1711" i="2"/>
  <c r="U1590" i="2"/>
  <c r="S1712" i="2" l="1"/>
  <c r="U1591" i="2"/>
  <c r="J1597" i="2"/>
  <c r="O1596" i="2"/>
  <c r="L1596" i="2"/>
  <c r="T1476" i="2"/>
  <c r="V1476" i="2" s="1"/>
  <c r="J1598" i="2" l="1"/>
  <c r="O1597" i="2"/>
  <c r="T1477" i="2"/>
  <c r="V1477" i="2" s="1"/>
  <c r="L1597" i="2"/>
  <c r="S1713" i="2"/>
  <c r="U1592" i="2"/>
  <c r="S1714" i="2" l="1"/>
  <c r="U1593" i="2"/>
  <c r="L1598" i="2"/>
  <c r="J1599" i="2"/>
  <c r="O1598" i="2"/>
  <c r="T1478" i="2"/>
  <c r="V1478" i="2" s="1"/>
  <c r="O1599" i="2" l="1"/>
  <c r="T1479" i="2"/>
  <c r="V1479" i="2" s="1"/>
  <c r="J1600" i="2"/>
  <c r="L1599" i="2"/>
  <c r="S1715" i="2"/>
  <c r="U1594" i="2"/>
  <c r="J1601" i="2" l="1"/>
  <c r="O1600" i="2"/>
  <c r="T1480" i="2"/>
  <c r="V1480" i="2" s="1"/>
  <c r="L1600" i="2"/>
  <c r="S1716" i="2"/>
  <c r="U1595" i="2"/>
  <c r="S1717" i="2" l="1"/>
  <c r="U1596" i="2"/>
  <c r="L1601" i="2"/>
  <c r="J1602" i="2"/>
  <c r="T1481" i="2"/>
  <c r="V1481" i="2" s="1"/>
  <c r="O1601" i="2"/>
  <c r="O1602" i="2" l="1"/>
  <c r="T1482" i="2"/>
  <c r="V1482" i="2" s="1"/>
  <c r="J1603" i="2"/>
  <c r="L1602" i="2"/>
  <c r="S1718" i="2"/>
  <c r="U1597" i="2"/>
  <c r="O1603" i="2" l="1"/>
  <c r="J1604" i="2"/>
  <c r="T1483" i="2"/>
  <c r="V1483" i="2" s="1"/>
  <c r="L1603" i="2"/>
  <c r="S1719" i="2"/>
  <c r="U1598" i="2"/>
  <c r="S1720" i="2" l="1"/>
  <c r="U1599" i="2"/>
  <c r="L1604" i="2"/>
  <c r="O1604" i="2"/>
  <c r="J1605" i="2"/>
  <c r="T1484" i="2"/>
  <c r="V1484" i="2" s="1"/>
  <c r="J1606" i="2" l="1"/>
  <c r="O1605" i="2"/>
  <c r="T1485" i="2"/>
  <c r="V1485" i="2" s="1"/>
  <c r="L1605" i="2"/>
  <c r="S1721" i="2"/>
  <c r="U1600" i="2"/>
  <c r="S1722" i="2" l="1"/>
  <c r="U1601" i="2"/>
  <c r="T1486" i="2"/>
  <c r="V1486" i="2" s="1"/>
  <c r="O1606" i="2"/>
  <c r="J1607" i="2"/>
  <c r="L1606" i="2"/>
  <c r="J1608" i="2" l="1"/>
  <c r="O1607" i="2"/>
  <c r="L1607" i="2"/>
  <c r="T1487" i="2"/>
  <c r="V1487" i="2" s="1"/>
  <c r="S1723" i="2"/>
  <c r="U1602" i="2"/>
  <c r="S1724" i="2" l="1"/>
  <c r="U1603" i="2"/>
  <c r="J1609" i="2"/>
  <c r="O1608" i="2"/>
  <c r="T1488" i="2"/>
  <c r="V1488" i="2" s="1"/>
  <c r="L1608" i="2"/>
  <c r="J1610" i="2" l="1"/>
  <c r="O1609" i="2"/>
  <c r="T1489" i="2"/>
  <c r="V1489" i="2" s="1"/>
  <c r="L1609" i="2"/>
  <c r="S1725" i="2"/>
  <c r="U1604" i="2"/>
  <c r="S1726" i="2" l="1"/>
  <c r="U1605" i="2"/>
  <c r="L1610" i="2"/>
  <c r="T1490" i="2"/>
  <c r="V1490" i="2" s="1"/>
  <c r="O1610" i="2"/>
  <c r="J1611" i="2"/>
  <c r="J1612" i="2" l="1"/>
  <c r="O1611" i="2"/>
  <c r="T1491" i="2"/>
  <c r="V1491" i="2" s="1"/>
  <c r="L1611" i="2"/>
  <c r="S1727" i="2"/>
  <c r="U1606" i="2"/>
  <c r="S1728" i="2" l="1"/>
  <c r="U1607" i="2"/>
  <c r="O1612" i="2"/>
  <c r="J1613" i="2"/>
  <c r="T1492" i="2"/>
  <c r="V1492" i="2" s="1"/>
  <c r="L1612" i="2"/>
  <c r="J1614" i="2" l="1"/>
  <c r="O1613" i="2"/>
  <c r="L1613" i="2"/>
  <c r="T1493" i="2"/>
  <c r="V1493" i="2" s="1"/>
  <c r="S1729" i="2"/>
  <c r="U1608" i="2"/>
  <c r="S1730" i="2" l="1"/>
  <c r="U1609" i="2"/>
  <c r="J1615" i="2"/>
  <c r="O1614" i="2"/>
  <c r="T1494" i="2"/>
  <c r="V1494" i="2" s="1"/>
  <c r="L1614" i="2"/>
  <c r="O1615" i="2" l="1"/>
  <c r="L1615" i="2"/>
  <c r="T1495" i="2"/>
  <c r="V1495" i="2" s="1"/>
  <c r="J1616" i="2"/>
  <c r="S1731" i="2"/>
  <c r="U1610" i="2"/>
  <c r="J1617" i="2" l="1"/>
  <c r="O1616" i="2"/>
  <c r="T1496" i="2"/>
  <c r="V1496" i="2" s="1"/>
  <c r="L1616" i="2"/>
  <c r="S1732" i="2"/>
  <c r="U1611" i="2"/>
  <c r="S1733" i="2" l="1"/>
  <c r="U1612" i="2"/>
  <c r="O1617" i="2"/>
  <c r="T1497" i="2"/>
  <c r="V1497" i="2" s="1"/>
  <c r="J1618" i="2"/>
  <c r="L1617" i="2"/>
  <c r="O1618" i="2" l="1"/>
  <c r="J1619" i="2"/>
  <c r="T1498" i="2"/>
  <c r="V1498" i="2" s="1"/>
  <c r="L1618" i="2"/>
  <c r="S1734" i="2"/>
  <c r="U1613" i="2"/>
  <c r="O1619" i="2" l="1"/>
  <c r="J1620" i="2"/>
  <c r="L1619" i="2"/>
  <c r="T1499" i="2"/>
  <c r="V1499" i="2" s="1"/>
  <c r="S1735" i="2"/>
  <c r="U1614" i="2"/>
  <c r="S1736" i="2" l="1"/>
  <c r="U1615" i="2"/>
  <c r="J1621" i="2"/>
  <c r="O1620" i="2"/>
  <c r="T1500" i="2"/>
  <c r="V1500" i="2" s="1"/>
  <c r="L1620" i="2"/>
  <c r="J1622" i="2" l="1"/>
  <c r="O1621" i="2"/>
  <c r="L1621" i="2"/>
  <c r="T1501" i="2"/>
  <c r="V1501" i="2" s="1"/>
  <c r="S1737" i="2"/>
  <c r="U1616" i="2"/>
  <c r="S1738" i="2" l="1"/>
  <c r="U1617" i="2"/>
  <c r="O1622" i="2"/>
  <c r="L1622" i="2"/>
  <c r="T1502" i="2"/>
  <c r="V1502" i="2" s="1"/>
  <c r="J1623" i="2"/>
  <c r="O1623" i="2" l="1"/>
  <c r="J1624" i="2"/>
  <c r="T1503" i="2"/>
  <c r="V1503" i="2" s="1"/>
  <c r="L1623" i="2"/>
  <c r="U1618" i="2"/>
  <c r="S1739" i="2"/>
  <c r="J1625" i="2" l="1"/>
  <c r="O1624" i="2"/>
  <c r="T1504" i="2"/>
  <c r="V1504" i="2" s="1"/>
  <c r="L1624" i="2"/>
  <c r="S1740" i="2"/>
  <c r="U1619" i="2"/>
  <c r="S1741" i="2" l="1"/>
  <c r="U1620" i="2"/>
  <c r="O1625" i="2"/>
  <c r="J1626" i="2"/>
  <c r="T1505" i="2"/>
  <c r="V1505" i="2" s="1"/>
  <c r="L1625" i="2"/>
  <c r="J1627" i="2" l="1"/>
  <c r="O1626" i="2"/>
  <c r="T1506" i="2"/>
  <c r="V1506" i="2" s="1"/>
  <c r="L1626" i="2"/>
  <c r="S1742" i="2"/>
  <c r="U1621" i="2"/>
  <c r="S1743" i="2" l="1"/>
  <c r="U1622" i="2"/>
  <c r="O1627" i="2"/>
  <c r="J1628" i="2"/>
  <c r="T1507" i="2"/>
  <c r="V1507" i="2" s="1"/>
  <c r="L1627" i="2"/>
  <c r="J1629" i="2" l="1"/>
  <c r="O1628" i="2"/>
  <c r="T1508" i="2"/>
  <c r="V1508" i="2" s="1"/>
  <c r="L1628" i="2"/>
  <c r="S1744" i="2"/>
  <c r="U1623" i="2"/>
  <c r="S1745" i="2" l="1"/>
  <c r="U1624" i="2"/>
  <c r="L1629" i="2"/>
  <c r="O1629" i="2"/>
  <c r="J1630" i="2"/>
  <c r="T1509" i="2"/>
  <c r="V1509" i="2" s="1"/>
  <c r="J1631" i="2" l="1"/>
  <c r="O1630" i="2"/>
  <c r="T1510" i="2"/>
  <c r="V1510" i="2" s="1"/>
  <c r="L1630" i="2"/>
  <c r="S1746" i="2"/>
  <c r="U1625" i="2"/>
  <c r="S1747" i="2" l="1"/>
  <c r="U1626" i="2"/>
  <c r="L1631" i="2"/>
  <c r="J1632" i="2"/>
  <c r="O1631" i="2"/>
  <c r="T1511" i="2"/>
  <c r="V1511" i="2" s="1"/>
  <c r="O1632" i="2" l="1"/>
  <c r="J1633" i="2"/>
  <c r="T1512" i="2"/>
  <c r="V1512" i="2" s="1"/>
  <c r="L1632" i="2"/>
  <c r="S1748" i="2"/>
  <c r="U1627" i="2"/>
  <c r="J1634" i="2" l="1"/>
  <c r="O1633" i="2"/>
  <c r="L1633" i="2"/>
  <c r="T1513" i="2"/>
  <c r="V1513" i="2" s="1"/>
  <c r="S1749" i="2"/>
  <c r="U1628" i="2"/>
  <c r="S1750" i="2" l="1"/>
  <c r="U1629" i="2"/>
  <c r="O1634" i="2"/>
  <c r="L1634" i="2"/>
  <c r="J1635" i="2"/>
  <c r="T1514" i="2"/>
  <c r="V1514" i="2" s="1"/>
  <c r="J1636" i="2" l="1"/>
  <c r="O1635" i="2"/>
  <c r="T1515" i="2"/>
  <c r="V1515" i="2" s="1"/>
  <c r="L1635" i="2"/>
  <c r="S1751" i="2"/>
  <c r="U1630" i="2"/>
  <c r="S1752" i="2" l="1"/>
  <c r="U1631" i="2"/>
  <c r="O1636" i="2"/>
  <c r="J1637" i="2"/>
  <c r="L1636" i="2"/>
  <c r="T1516" i="2"/>
  <c r="V1516" i="2" s="1"/>
  <c r="J1638" i="2" l="1"/>
  <c r="O1637" i="2"/>
  <c r="T1517" i="2"/>
  <c r="V1517" i="2" s="1"/>
  <c r="L1637" i="2"/>
  <c r="S1753" i="2"/>
  <c r="U1632" i="2"/>
  <c r="S1754" i="2" l="1"/>
  <c r="U1633" i="2"/>
  <c r="J1639" i="2"/>
  <c r="O1638" i="2"/>
  <c r="L1638" i="2"/>
  <c r="T1518" i="2"/>
  <c r="V1518" i="2" s="1"/>
  <c r="J1640" i="2" l="1"/>
  <c r="O1639" i="2"/>
  <c r="T1519" i="2"/>
  <c r="V1519" i="2" s="1"/>
  <c r="L1639" i="2"/>
  <c r="S1755" i="2"/>
  <c r="U1634" i="2"/>
  <c r="S1756" i="2" l="1"/>
  <c r="U1635" i="2"/>
  <c r="J1641" i="2"/>
  <c r="O1640" i="2"/>
  <c r="T1520" i="2"/>
  <c r="V1520" i="2" s="1"/>
  <c r="L1640" i="2"/>
  <c r="L1641" i="2" l="1"/>
  <c r="J1642" i="2"/>
  <c r="O1641" i="2"/>
  <c r="T1521" i="2"/>
  <c r="V1521" i="2" s="1"/>
  <c r="S1757" i="2"/>
  <c r="U1636" i="2"/>
  <c r="S1758" i="2" l="1"/>
  <c r="U1637" i="2"/>
  <c r="J1643" i="2"/>
  <c r="O1642" i="2"/>
  <c r="T1522" i="2"/>
  <c r="V1522" i="2" s="1"/>
  <c r="L1642" i="2"/>
  <c r="L1643" i="2" l="1"/>
  <c r="J1644" i="2"/>
  <c r="O1643" i="2"/>
  <c r="T1523" i="2"/>
  <c r="V1523" i="2" s="1"/>
  <c r="S1759" i="2"/>
  <c r="U1638" i="2"/>
  <c r="S1760" i="2" l="1"/>
  <c r="U1639" i="2"/>
  <c r="J1645" i="2"/>
  <c r="O1644" i="2"/>
  <c r="L1644" i="2"/>
  <c r="T1524" i="2"/>
  <c r="V1524" i="2" s="1"/>
  <c r="O1645" i="2" l="1"/>
  <c r="J1646" i="2"/>
  <c r="T1525" i="2"/>
  <c r="V1525" i="2" s="1"/>
  <c r="L1645" i="2"/>
  <c r="S1761" i="2"/>
  <c r="U1640" i="2"/>
  <c r="S1762" i="2" l="1"/>
  <c r="U1641" i="2"/>
  <c r="J1647" i="2"/>
  <c r="O1646" i="2"/>
  <c r="L1646" i="2"/>
  <c r="T1526" i="2"/>
  <c r="V1526" i="2" s="1"/>
  <c r="J1648" i="2" l="1"/>
  <c r="O1647" i="2"/>
  <c r="L1647" i="2"/>
  <c r="T1527" i="2"/>
  <c r="V1527" i="2" s="1"/>
  <c r="S1763" i="2"/>
  <c r="U1642" i="2"/>
  <c r="S1764" i="2" l="1"/>
  <c r="U1643" i="2"/>
  <c r="J1649" i="2"/>
  <c r="T1528" i="2"/>
  <c r="V1528" i="2" s="1"/>
  <c r="O1648" i="2"/>
  <c r="L1648" i="2"/>
  <c r="J1650" i="2" l="1"/>
  <c r="O1649" i="2"/>
  <c r="T1529" i="2"/>
  <c r="V1529" i="2" s="1"/>
  <c r="L1649" i="2"/>
  <c r="S1765" i="2"/>
  <c r="U1644" i="2"/>
  <c r="S1766" i="2" l="1"/>
  <c r="U1645" i="2"/>
  <c r="O1650" i="2"/>
  <c r="L1650" i="2"/>
  <c r="J1651" i="2"/>
  <c r="T1530" i="2"/>
  <c r="V1530" i="2" s="1"/>
  <c r="J1652" i="2" l="1"/>
  <c r="O1651" i="2"/>
  <c r="T1531" i="2"/>
  <c r="V1531" i="2" s="1"/>
  <c r="L1651" i="2"/>
  <c r="S1767" i="2"/>
  <c r="U1646" i="2"/>
  <c r="S1768" i="2" l="1"/>
  <c r="U1647" i="2"/>
  <c r="J1653" i="2"/>
  <c r="O1652" i="2"/>
  <c r="L1652" i="2"/>
  <c r="T1532" i="2"/>
  <c r="V1532" i="2" s="1"/>
  <c r="O1653" i="2" l="1"/>
  <c r="J1654" i="2"/>
  <c r="T1533" i="2"/>
  <c r="V1533" i="2" s="1"/>
  <c r="L1653" i="2"/>
  <c r="S1769" i="2"/>
  <c r="U1648" i="2"/>
  <c r="J1655" i="2" l="1"/>
  <c r="O1654" i="2"/>
  <c r="T1534" i="2"/>
  <c r="V1534" i="2" s="1"/>
  <c r="L1654" i="2"/>
  <c r="S1770" i="2"/>
  <c r="U1649" i="2"/>
  <c r="S1771" i="2" l="1"/>
  <c r="U1650" i="2"/>
  <c r="O1655" i="2"/>
  <c r="L1655" i="2"/>
  <c r="J1656" i="2"/>
  <c r="T1535" i="2"/>
  <c r="V1535" i="2" s="1"/>
  <c r="J1657" i="2" l="1"/>
  <c r="O1656" i="2"/>
  <c r="T1536" i="2"/>
  <c r="V1536" i="2" s="1"/>
  <c r="L1656" i="2"/>
  <c r="S1772" i="2"/>
  <c r="U1651" i="2"/>
  <c r="S1773" i="2" l="1"/>
  <c r="U1652" i="2"/>
  <c r="J1658" i="2"/>
  <c r="O1657" i="2"/>
  <c r="L1657" i="2"/>
  <c r="T1537" i="2"/>
  <c r="V1537" i="2" s="1"/>
  <c r="J1659" i="2" l="1"/>
  <c r="O1658" i="2"/>
  <c r="T1538" i="2"/>
  <c r="V1538" i="2" s="1"/>
  <c r="L1658" i="2"/>
  <c r="S1774" i="2"/>
  <c r="U1653" i="2"/>
  <c r="S1775" i="2" l="1"/>
  <c r="U1654" i="2"/>
  <c r="O1659" i="2"/>
  <c r="T1539" i="2"/>
  <c r="V1539" i="2" s="1"/>
  <c r="J1660" i="2"/>
  <c r="L1659" i="2"/>
  <c r="J1661" i="2" l="1"/>
  <c r="O1660" i="2"/>
  <c r="T1540" i="2"/>
  <c r="V1540" i="2" s="1"/>
  <c r="L1660" i="2"/>
  <c r="S1776" i="2"/>
  <c r="U1655" i="2"/>
  <c r="S1777" i="2" l="1"/>
  <c r="U1656" i="2"/>
  <c r="O1661" i="2"/>
  <c r="J1662" i="2"/>
  <c r="T1541" i="2"/>
  <c r="V1541" i="2" s="1"/>
  <c r="L1661" i="2"/>
  <c r="O1662" i="2" l="1"/>
  <c r="J1663" i="2"/>
  <c r="T1542" i="2"/>
  <c r="V1542" i="2" s="1"/>
  <c r="L1662" i="2"/>
  <c r="S1778" i="2"/>
  <c r="U1657" i="2"/>
  <c r="S1779" i="2" l="1"/>
  <c r="U1658" i="2"/>
  <c r="O1663" i="2"/>
  <c r="T1543" i="2"/>
  <c r="V1543" i="2" s="1"/>
  <c r="J1664" i="2"/>
  <c r="L1663" i="2"/>
  <c r="J1665" i="2" l="1"/>
  <c r="O1664" i="2"/>
  <c r="T1544" i="2"/>
  <c r="V1544" i="2" s="1"/>
  <c r="L1664" i="2"/>
  <c r="S1780" i="2"/>
  <c r="U1659" i="2"/>
  <c r="S1781" i="2" l="1"/>
  <c r="U1660" i="2"/>
  <c r="O1665" i="2"/>
  <c r="J1666" i="2"/>
  <c r="T1545" i="2"/>
  <c r="V1545" i="2" s="1"/>
  <c r="L1665" i="2"/>
  <c r="J1667" i="2" l="1"/>
  <c r="O1666" i="2"/>
  <c r="T1546" i="2"/>
  <c r="V1546" i="2" s="1"/>
  <c r="L1666" i="2"/>
  <c r="S1782" i="2"/>
  <c r="U1661" i="2"/>
  <c r="S1783" i="2" l="1"/>
  <c r="U1662" i="2"/>
  <c r="J1668" i="2"/>
  <c r="O1667" i="2"/>
  <c r="T1547" i="2"/>
  <c r="V1547" i="2" s="1"/>
  <c r="L1667" i="2"/>
  <c r="J1669" i="2" l="1"/>
  <c r="O1668" i="2"/>
  <c r="T1548" i="2"/>
  <c r="V1548" i="2" s="1"/>
  <c r="L1668" i="2"/>
  <c r="S1784" i="2"/>
  <c r="U1663" i="2"/>
  <c r="S1785" i="2" l="1"/>
  <c r="U1664" i="2"/>
  <c r="L1669" i="2"/>
  <c r="O1669" i="2"/>
  <c r="J1670" i="2"/>
  <c r="T1549" i="2"/>
  <c r="V1549" i="2" s="1"/>
  <c r="O1670" i="2" l="1"/>
  <c r="J1671" i="2"/>
  <c r="T1550" i="2"/>
  <c r="V1550" i="2" s="1"/>
  <c r="L1670" i="2"/>
  <c r="S1786" i="2"/>
  <c r="U1665" i="2"/>
  <c r="S1787" i="2" l="1"/>
  <c r="U1666" i="2"/>
  <c r="J1672" i="2"/>
  <c r="O1671" i="2"/>
  <c r="T1551" i="2"/>
  <c r="V1551" i="2" s="1"/>
  <c r="L1671" i="2"/>
  <c r="J1673" i="2" l="1"/>
  <c r="O1672" i="2"/>
  <c r="T1552" i="2"/>
  <c r="V1552" i="2" s="1"/>
  <c r="L1672" i="2"/>
  <c r="S1788" i="2"/>
  <c r="U1667" i="2"/>
  <c r="S1789" i="2" l="1"/>
  <c r="U1668" i="2"/>
  <c r="O1673" i="2"/>
  <c r="J1674" i="2"/>
  <c r="T1553" i="2"/>
  <c r="V1553" i="2" s="1"/>
  <c r="L1673" i="2"/>
  <c r="O1674" i="2" l="1"/>
  <c r="J1675" i="2"/>
  <c r="T1554" i="2"/>
  <c r="V1554" i="2" s="1"/>
  <c r="L1674" i="2"/>
  <c r="S1790" i="2"/>
  <c r="U1669" i="2"/>
  <c r="S1791" i="2" l="1"/>
  <c r="U1670" i="2"/>
  <c r="O1675" i="2"/>
  <c r="J1676" i="2"/>
  <c r="L1675" i="2"/>
  <c r="T1555" i="2"/>
  <c r="V1555" i="2" s="1"/>
  <c r="L1676" i="2" l="1"/>
  <c r="J1677" i="2"/>
  <c r="O1676" i="2"/>
  <c r="T1556" i="2"/>
  <c r="V1556" i="2" s="1"/>
  <c r="S1792" i="2"/>
  <c r="U1671" i="2"/>
  <c r="S1793" i="2" l="1"/>
  <c r="U1672" i="2"/>
  <c r="O1677" i="2"/>
  <c r="J1678" i="2"/>
  <c r="T1557" i="2"/>
  <c r="V1557" i="2" s="1"/>
  <c r="L1677" i="2"/>
  <c r="J1679" i="2" l="1"/>
  <c r="O1678" i="2"/>
  <c r="T1558" i="2"/>
  <c r="V1558" i="2" s="1"/>
  <c r="L1678" i="2"/>
  <c r="S1794" i="2"/>
  <c r="U1673" i="2"/>
  <c r="S1795" i="2" l="1"/>
  <c r="U1674" i="2"/>
  <c r="J1680" i="2"/>
  <c r="O1679" i="2"/>
  <c r="T1559" i="2"/>
  <c r="V1559" i="2" s="1"/>
  <c r="L1679" i="2"/>
  <c r="J1681" i="2" l="1"/>
  <c r="O1680" i="2"/>
  <c r="T1560" i="2"/>
  <c r="V1560" i="2" s="1"/>
  <c r="L1680" i="2"/>
  <c r="S1796" i="2"/>
  <c r="U1675" i="2"/>
  <c r="S1797" i="2" l="1"/>
  <c r="U1676" i="2"/>
  <c r="J1682" i="2"/>
  <c r="O1681" i="2"/>
  <c r="T1561" i="2"/>
  <c r="V1561" i="2" s="1"/>
  <c r="L1681" i="2"/>
  <c r="O1682" i="2" l="1"/>
  <c r="J1683" i="2"/>
  <c r="T1562" i="2"/>
  <c r="V1562" i="2" s="1"/>
  <c r="L1682" i="2"/>
  <c r="S1798" i="2"/>
  <c r="U1677" i="2"/>
  <c r="S1799" i="2" l="1"/>
  <c r="U1678" i="2"/>
  <c r="J1684" i="2"/>
  <c r="O1683" i="2"/>
  <c r="T1563" i="2"/>
  <c r="V1563" i="2" s="1"/>
  <c r="L1683" i="2"/>
  <c r="O1684" i="2" l="1"/>
  <c r="J1685" i="2"/>
  <c r="T1564" i="2"/>
  <c r="V1564" i="2" s="1"/>
  <c r="L1684" i="2"/>
  <c r="S1800" i="2"/>
  <c r="U1679" i="2"/>
  <c r="O1685" i="2" l="1"/>
  <c r="J1686" i="2"/>
  <c r="L1685" i="2"/>
  <c r="T1565" i="2"/>
  <c r="V1565" i="2" s="1"/>
  <c r="S1801" i="2"/>
  <c r="U1680" i="2"/>
  <c r="O1686" i="2" l="1"/>
  <c r="L1686" i="2"/>
  <c r="J1687" i="2"/>
  <c r="T1566" i="2"/>
  <c r="V1566" i="2" s="1"/>
  <c r="S1802" i="2"/>
  <c r="U1681" i="2"/>
  <c r="S1803" i="2" l="1"/>
  <c r="U1682" i="2"/>
  <c r="O1687" i="2"/>
  <c r="J1688" i="2"/>
  <c r="L1687" i="2"/>
  <c r="T1567" i="2"/>
  <c r="V1567" i="2" s="1"/>
  <c r="J1689" i="2" l="1"/>
  <c r="O1688" i="2"/>
  <c r="T1568" i="2"/>
  <c r="V1568" i="2" s="1"/>
  <c r="L1688" i="2"/>
  <c r="S1804" i="2"/>
  <c r="U1683" i="2"/>
  <c r="S1805" i="2" l="1"/>
  <c r="U1684" i="2"/>
  <c r="J1690" i="2"/>
  <c r="O1689" i="2"/>
  <c r="T1569" i="2"/>
  <c r="V1569" i="2" s="1"/>
  <c r="L1689" i="2"/>
  <c r="J1691" i="2" l="1"/>
  <c r="O1690" i="2"/>
  <c r="T1570" i="2"/>
  <c r="V1570" i="2" s="1"/>
  <c r="L1690" i="2"/>
  <c r="S1806" i="2"/>
  <c r="U1685" i="2"/>
  <c r="S1807" i="2" l="1"/>
  <c r="U1686" i="2"/>
  <c r="J1692" i="2"/>
  <c r="O1691" i="2"/>
  <c r="T1571" i="2"/>
  <c r="V1571" i="2" s="1"/>
  <c r="L1691" i="2"/>
  <c r="J1693" i="2" l="1"/>
  <c r="O1692" i="2"/>
  <c r="L1692" i="2"/>
  <c r="T1572" i="2"/>
  <c r="V1572" i="2" s="1"/>
  <c r="S1808" i="2"/>
  <c r="U1687" i="2"/>
  <c r="S1809" i="2" l="1"/>
  <c r="U1688" i="2"/>
  <c r="J1694" i="2"/>
  <c r="O1693" i="2"/>
  <c r="L1693" i="2"/>
  <c r="T1573" i="2"/>
  <c r="V1573" i="2" s="1"/>
  <c r="O1694" i="2" l="1"/>
  <c r="J1695" i="2"/>
  <c r="T1574" i="2"/>
  <c r="V1574" i="2" s="1"/>
  <c r="L1694" i="2"/>
  <c r="S1810" i="2"/>
  <c r="U1689" i="2"/>
  <c r="S1811" i="2" l="1"/>
  <c r="U1690" i="2"/>
  <c r="J1696" i="2"/>
  <c r="O1695" i="2"/>
  <c r="T1575" i="2"/>
  <c r="V1575" i="2" s="1"/>
  <c r="L1695" i="2"/>
  <c r="O1696" i="2" l="1"/>
  <c r="T1576" i="2"/>
  <c r="V1576" i="2" s="1"/>
  <c r="J1697" i="2"/>
  <c r="L1696" i="2"/>
  <c r="S1812" i="2"/>
  <c r="U1691" i="2"/>
  <c r="O1697" i="2" l="1"/>
  <c r="J1698" i="2"/>
  <c r="T1577" i="2"/>
  <c r="V1577" i="2" s="1"/>
  <c r="L1697" i="2"/>
  <c r="S1813" i="2"/>
  <c r="U1692" i="2"/>
  <c r="O1698" i="2" l="1"/>
  <c r="J1699" i="2"/>
  <c r="L1698" i="2"/>
  <c r="T1578" i="2"/>
  <c r="V1578" i="2" s="1"/>
  <c r="S1814" i="2"/>
  <c r="U1693" i="2"/>
  <c r="S1815" i="2" l="1"/>
  <c r="U1694" i="2"/>
  <c r="O1699" i="2"/>
  <c r="J1700" i="2"/>
  <c r="L1699" i="2"/>
  <c r="T1579" i="2"/>
  <c r="V1579" i="2" s="1"/>
  <c r="O1700" i="2" l="1"/>
  <c r="J1701" i="2"/>
  <c r="T1580" i="2"/>
  <c r="V1580" i="2" s="1"/>
  <c r="L1700" i="2"/>
  <c r="S1816" i="2"/>
  <c r="U1695" i="2"/>
  <c r="J1702" i="2" l="1"/>
  <c r="O1701" i="2"/>
  <c r="T1581" i="2"/>
  <c r="V1581" i="2" s="1"/>
  <c r="L1701" i="2"/>
  <c r="S1817" i="2"/>
  <c r="U1696" i="2"/>
  <c r="S1818" i="2" l="1"/>
  <c r="U1697" i="2"/>
  <c r="J1703" i="2"/>
  <c r="O1702" i="2"/>
  <c r="T1582" i="2"/>
  <c r="V1582" i="2" s="1"/>
  <c r="L1702" i="2"/>
  <c r="J1704" i="2" l="1"/>
  <c r="O1703" i="2"/>
  <c r="T1583" i="2"/>
  <c r="V1583" i="2" s="1"/>
  <c r="L1703" i="2"/>
  <c r="S1819" i="2"/>
  <c r="U1698" i="2"/>
  <c r="S1820" i="2" l="1"/>
  <c r="U1699" i="2"/>
  <c r="J1705" i="2"/>
  <c r="O1704" i="2"/>
  <c r="T1584" i="2"/>
  <c r="V1584" i="2" s="1"/>
  <c r="L1704" i="2"/>
  <c r="J1706" i="2" l="1"/>
  <c r="O1705" i="2"/>
  <c r="T1585" i="2"/>
  <c r="V1585" i="2" s="1"/>
  <c r="L1705" i="2"/>
  <c r="S1821" i="2"/>
  <c r="U1700" i="2"/>
  <c r="S1822" i="2" l="1"/>
  <c r="U1701" i="2"/>
  <c r="J1707" i="2"/>
  <c r="O1706" i="2"/>
  <c r="T1586" i="2"/>
  <c r="V1586" i="2" s="1"/>
  <c r="L1706" i="2"/>
  <c r="J1708" i="2" l="1"/>
  <c r="O1707" i="2"/>
  <c r="T1587" i="2"/>
  <c r="V1587" i="2" s="1"/>
  <c r="L1707" i="2"/>
  <c r="S1823" i="2"/>
  <c r="U1702" i="2"/>
  <c r="S1824" i="2" l="1"/>
  <c r="U1703" i="2"/>
  <c r="J1709" i="2"/>
  <c r="O1708" i="2"/>
  <c r="T1588" i="2"/>
  <c r="V1588" i="2" s="1"/>
  <c r="L1708" i="2"/>
  <c r="O1709" i="2" l="1"/>
  <c r="J1710" i="2"/>
  <c r="L1709" i="2"/>
  <c r="T1589" i="2"/>
  <c r="V1589" i="2" s="1"/>
  <c r="S1825" i="2"/>
  <c r="U1704" i="2"/>
  <c r="S1826" i="2" l="1"/>
  <c r="U1705" i="2"/>
  <c r="O1710" i="2"/>
  <c r="J1711" i="2"/>
  <c r="T1590" i="2"/>
  <c r="V1590" i="2" s="1"/>
  <c r="L1710" i="2"/>
  <c r="O1711" i="2" l="1"/>
  <c r="J1712" i="2"/>
  <c r="T1591" i="2"/>
  <c r="V1591" i="2" s="1"/>
  <c r="L1711" i="2"/>
  <c r="S1827" i="2"/>
  <c r="U1706" i="2"/>
  <c r="S1828" i="2" l="1"/>
  <c r="U1707" i="2"/>
  <c r="J1713" i="2"/>
  <c r="O1712" i="2"/>
  <c r="L1712" i="2"/>
  <c r="T1592" i="2"/>
  <c r="V1592" i="2" s="1"/>
  <c r="J1714" i="2" l="1"/>
  <c r="O1713" i="2"/>
  <c r="L1713" i="2"/>
  <c r="T1593" i="2"/>
  <c r="V1593" i="2" s="1"/>
  <c r="S1829" i="2"/>
  <c r="U1708" i="2"/>
  <c r="S1830" i="2" l="1"/>
  <c r="U1709" i="2"/>
  <c r="J1715" i="2"/>
  <c r="O1714" i="2"/>
  <c r="T1594" i="2"/>
  <c r="V1594" i="2" s="1"/>
  <c r="L1714" i="2"/>
  <c r="J1716" i="2" l="1"/>
  <c r="O1715" i="2"/>
  <c r="L1715" i="2"/>
  <c r="T1595" i="2"/>
  <c r="V1595" i="2" s="1"/>
  <c r="S1831" i="2"/>
  <c r="U1710" i="2"/>
  <c r="S1832" i="2" l="1"/>
  <c r="U1711" i="2"/>
  <c r="J1717" i="2"/>
  <c r="O1716" i="2"/>
  <c r="T1596" i="2"/>
  <c r="V1596" i="2" s="1"/>
  <c r="L1716" i="2"/>
  <c r="J1718" i="2" l="1"/>
  <c r="O1717" i="2"/>
  <c r="T1597" i="2"/>
  <c r="V1597" i="2" s="1"/>
  <c r="L1717" i="2"/>
  <c r="S1833" i="2"/>
  <c r="U1712" i="2"/>
  <c r="S1834" i="2" l="1"/>
  <c r="U1713" i="2"/>
  <c r="O1718" i="2"/>
  <c r="J1719" i="2"/>
  <c r="T1598" i="2"/>
  <c r="V1598" i="2" s="1"/>
  <c r="L1718" i="2"/>
  <c r="O1719" i="2" l="1"/>
  <c r="J1720" i="2"/>
  <c r="T1599" i="2"/>
  <c r="V1599" i="2" s="1"/>
  <c r="L1719" i="2"/>
  <c r="S1835" i="2"/>
  <c r="U1714" i="2"/>
  <c r="S1836" i="2" l="1"/>
  <c r="U1715" i="2"/>
  <c r="O1720" i="2"/>
  <c r="J1721" i="2"/>
  <c r="T1600" i="2"/>
  <c r="V1600" i="2" s="1"/>
  <c r="L1720" i="2"/>
  <c r="O1721" i="2" l="1"/>
  <c r="J1722" i="2"/>
  <c r="L1721" i="2"/>
  <c r="T1601" i="2"/>
  <c r="V1601" i="2" s="1"/>
  <c r="S1837" i="2"/>
  <c r="U1716" i="2"/>
  <c r="S1838" i="2" l="1"/>
  <c r="U1717" i="2"/>
  <c r="O1722" i="2"/>
  <c r="L1722" i="2"/>
  <c r="J1723" i="2"/>
  <c r="T1602" i="2"/>
  <c r="V1602" i="2" s="1"/>
  <c r="O1723" i="2" l="1"/>
  <c r="J1724" i="2"/>
  <c r="T1603" i="2"/>
  <c r="V1603" i="2" s="1"/>
  <c r="L1723" i="2"/>
  <c r="S1839" i="2"/>
  <c r="U1718" i="2"/>
  <c r="S1840" i="2" l="1"/>
  <c r="U1719" i="2"/>
  <c r="O1724" i="2"/>
  <c r="L1724" i="2"/>
  <c r="J1725" i="2"/>
  <c r="T1604" i="2"/>
  <c r="V1604" i="2" s="1"/>
  <c r="O1725" i="2" l="1"/>
  <c r="J1726" i="2"/>
  <c r="T1605" i="2"/>
  <c r="V1605" i="2" s="1"/>
  <c r="L1725" i="2"/>
  <c r="S1841" i="2"/>
  <c r="U1721" i="2" s="1"/>
  <c r="U1720" i="2"/>
  <c r="O1726" i="2" l="1"/>
  <c r="J1727" i="2"/>
  <c r="T1606" i="2"/>
  <c r="V1606" i="2" s="1"/>
  <c r="L1726" i="2"/>
  <c r="O1727" i="2" l="1"/>
  <c r="J1728" i="2"/>
  <c r="T1607" i="2"/>
  <c r="V1607" i="2" s="1"/>
  <c r="L1727" i="2"/>
  <c r="J1729" i="2" l="1"/>
  <c r="O1728" i="2"/>
  <c r="T1608" i="2"/>
  <c r="V1608" i="2" s="1"/>
  <c r="L1728" i="2"/>
  <c r="O1729" i="2" l="1"/>
  <c r="J1730" i="2"/>
  <c r="T1609" i="2"/>
  <c r="V1609" i="2" s="1"/>
  <c r="L1729" i="2"/>
  <c r="J1731" i="2" l="1"/>
  <c r="T1610" i="2"/>
  <c r="V1610" i="2" s="1"/>
  <c r="O1730" i="2"/>
  <c r="L1730" i="2"/>
  <c r="J1732" i="2" l="1"/>
  <c r="O1731" i="2"/>
  <c r="T1611" i="2"/>
  <c r="V1611" i="2" s="1"/>
  <c r="L1731" i="2"/>
  <c r="O1732" i="2" l="1"/>
  <c r="J1733" i="2"/>
  <c r="L1732" i="2"/>
  <c r="T1612" i="2"/>
  <c r="V1612" i="2" s="1"/>
  <c r="J1734" i="2" l="1"/>
  <c r="O1733" i="2"/>
  <c r="T1613" i="2"/>
  <c r="V1613" i="2" s="1"/>
  <c r="L1733" i="2"/>
  <c r="J1735" i="2" l="1"/>
  <c r="O1734" i="2"/>
  <c r="T1614" i="2"/>
  <c r="V1614" i="2" s="1"/>
  <c r="L1734" i="2"/>
  <c r="J1736" i="2" l="1"/>
  <c r="O1735" i="2"/>
  <c r="T1615" i="2"/>
  <c r="V1615" i="2" s="1"/>
  <c r="L1735" i="2"/>
  <c r="J1737" i="2" l="1"/>
  <c r="O1736" i="2"/>
  <c r="T1616" i="2"/>
  <c r="V1616" i="2" s="1"/>
  <c r="L1736" i="2"/>
  <c r="J1738" i="2" l="1"/>
  <c r="O1737" i="2"/>
  <c r="T1617" i="2"/>
  <c r="V1617" i="2" s="1"/>
  <c r="L1737" i="2"/>
  <c r="J1739" i="2" l="1"/>
  <c r="O1738" i="2"/>
  <c r="T1618" i="2"/>
  <c r="V1618" i="2" s="1"/>
  <c r="L1738" i="2"/>
  <c r="O1739" i="2" l="1"/>
  <c r="J1740" i="2"/>
  <c r="T1619" i="2"/>
  <c r="V1619" i="2" s="1"/>
  <c r="L1739" i="2"/>
  <c r="O1740" i="2" l="1"/>
  <c r="J1741" i="2"/>
  <c r="L1740" i="2"/>
  <c r="T1620" i="2"/>
  <c r="V1620" i="2" s="1"/>
  <c r="O1741" i="2" l="1"/>
  <c r="J1742" i="2"/>
  <c r="L1741" i="2"/>
  <c r="T1621" i="2"/>
  <c r="V1621" i="2" s="1"/>
  <c r="J1743" i="2" l="1"/>
  <c r="L1742" i="2"/>
  <c r="O1742" i="2"/>
  <c r="T1622" i="2"/>
  <c r="V1622" i="2" s="1"/>
  <c r="J1744" i="2" l="1"/>
  <c r="O1743" i="2"/>
  <c r="L1743" i="2"/>
  <c r="T1623" i="2"/>
  <c r="V1623" i="2" s="1"/>
  <c r="O1744" i="2" l="1"/>
  <c r="J1745" i="2"/>
  <c r="T1624" i="2"/>
  <c r="V1624" i="2" s="1"/>
  <c r="L1744" i="2"/>
  <c r="L1745" i="2" l="1"/>
  <c r="J1746" i="2"/>
  <c r="O1745" i="2"/>
  <c r="T1625" i="2"/>
  <c r="V1625" i="2" s="1"/>
  <c r="O1746" i="2" l="1"/>
  <c r="J1747" i="2"/>
  <c r="L1746" i="2"/>
  <c r="T1626" i="2"/>
  <c r="V1626" i="2" s="1"/>
  <c r="J1748" i="2" l="1"/>
  <c r="O1747" i="2"/>
  <c r="T1627" i="2"/>
  <c r="V1627" i="2" s="1"/>
  <c r="L1747" i="2"/>
  <c r="O1748" i="2" l="1"/>
  <c r="J1749" i="2"/>
  <c r="L1748" i="2"/>
  <c r="T1628" i="2"/>
  <c r="V1628" i="2" s="1"/>
  <c r="J1750" i="2" l="1"/>
  <c r="O1749" i="2"/>
  <c r="L1749" i="2"/>
  <c r="T1629" i="2"/>
  <c r="V1629" i="2" s="1"/>
  <c r="O1750" i="2" l="1"/>
  <c r="T1630" i="2"/>
  <c r="V1630" i="2" s="1"/>
  <c r="J1751" i="2"/>
  <c r="L1750" i="2"/>
  <c r="J1752" i="2" l="1"/>
  <c r="O1751" i="2"/>
  <c r="T1631" i="2"/>
  <c r="V1631" i="2" s="1"/>
  <c r="L1751" i="2"/>
  <c r="J1753" i="2" l="1"/>
  <c r="O1752" i="2"/>
  <c r="T1632" i="2"/>
  <c r="V1632" i="2" s="1"/>
  <c r="L1752" i="2"/>
  <c r="O1753" i="2" l="1"/>
  <c r="J1754" i="2"/>
  <c r="L1753" i="2"/>
  <c r="T1633" i="2"/>
  <c r="V1633" i="2" s="1"/>
  <c r="J1755" i="2" l="1"/>
  <c r="O1754" i="2"/>
  <c r="T1634" i="2"/>
  <c r="V1634" i="2" s="1"/>
  <c r="L1754" i="2"/>
  <c r="J1756" i="2" l="1"/>
  <c r="O1755" i="2"/>
  <c r="T1635" i="2"/>
  <c r="V1635" i="2" s="1"/>
  <c r="L1755" i="2"/>
  <c r="O1756" i="2" l="1"/>
  <c r="J1757" i="2"/>
  <c r="L1756" i="2"/>
  <c r="T1636" i="2"/>
  <c r="V1636" i="2" s="1"/>
  <c r="J1758" i="2" l="1"/>
  <c r="O1757" i="2"/>
  <c r="L1757" i="2"/>
  <c r="T1637" i="2"/>
  <c r="V1637" i="2" s="1"/>
  <c r="O1758" i="2" l="1"/>
  <c r="J1759" i="2"/>
  <c r="T1638" i="2"/>
  <c r="V1638" i="2" s="1"/>
  <c r="L1758" i="2"/>
  <c r="J1760" i="2" l="1"/>
  <c r="O1759" i="2"/>
  <c r="T1639" i="2"/>
  <c r="V1639" i="2" s="1"/>
  <c r="L1759" i="2"/>
  <c r="J1761" i="2" l="1"/>
  <c r="O1760" i="2"/>
  <c r="L1760" i="2"/>
  <c r="T1640" i="2"/>
  <c r="V1640" i="2" s="1"/>
  <c r="J1762" i="2" l="1"/>
  <c r="O1761" i="2"/>
  <c r="L1761" i="2"/>
  <c r="T1641" i="2"/>
  <c r="V1641" i="2" s="1"/>
  <c r="O1762" i="2" l="1"/>
  <c r="J1763" i="2"/>
  <c r="T1642" i="2"/>
  <c r="V1642" i="2" s="1"/>
  <c r="L1762" i="2"/>
  <c r="J1764" i="2" l="1"/>
  <c r="O1763" i="2"/>
  <c r="T1643" i="2"/>
  <c r="V1643" i="2" s="1"/>
  <c r="L1763" i="2"/>
  <c r="J1765" i="2" l="1"/>
  <c r="O1764" i="2"/>
  <c r="T1644" i="2"/>
  <c r="V1644" i="2" s="1"/>
  <c r="L1764" i="2"/>
  <c r="J1766" i="2" l="1"/>
  <c r="O1765" i="2"/>
  <c r="T1645" i="2"/>
  <c r="V1645" i="2" s="1"/>
  <c r="L1765" i="2"/>
  <c r="J1767" i="2" l="1"/>
  <c r="O1766" i="2"/>
  <c r="L1766" i="2"/>
  <c r="T1646" i="2"/>
  <c r="V1646" i="2" s="1"/>
  <c r="J1768" i="2" l="1"/>
  <c r="O1767" i="2"/>
  <c r="L1767" i="2"/>
  <c r="T1647" i="2"/>
  <c r="V1647" i="2" s="1"/>
  <c r="O1768" i="2" l="1"/>
  <c r="J1769" i="2"/>
  <c r="L1768" i="2"/>
  <c r="T1648" i="2"/>
  <c r="V1648" i="2" s="1"/>
  <c r="J1770" i="2" l="1"/>
  <c r="O1769" i="2"/>
  <c r="T1649" i="2"/>
  <c r="V1649" i="2" s="1"/>
  <c r="L1769" i="2"/>
  <c r="O1770" i="2" l="1"/>
  <c r="J1771" i="2"/>
  <c r="T1650" i="2"/>
  <c r="V1650" i="2" s="1"/>
  <c r="L1770" i="2"/>
  <c r="O1771" i="2" l="1"/>
  <c r="J1772" i="2"/>
  <c r="T1651" i="2"/>
  <c r="V1651" i="2" s="1"/>
  <c r="L1771" i="2"/>
  <c r="O1772" i="2" l="1"/>
  <c r="J1773" i="2"/>
  <c r="L1772" i="2"/>
  <c r="T1652" i="2"/>
  <c r="V1652" i="2" s="1"/>
  <c r="O1773" i="2" l="1"/>
  <c r="J1774" i="2"/>
  <c r="T1653" i="2"/>
  <c r="V1653" i="2" s="1"/>
  <c r="L1773" i="2"/>
  <c r="O1774" i="2" l="1"/>
  <c r="J1775" i="2"/>
  <c r="T1654" i="2"/>
  <c r="V1654" i="2" s="1"/>
  <c r="L1774" i="2"/>
  <c r="J1776" i="2" l="1"/>
  <c r="O1775" i="2"/>
  <c r="T1655" i="2"/>
  <c r="V1655" i="2" s="1"/>
  <c r="L1775" i="2"/>
  <c r="J1777" i="2" l="1"/>
  <c r="O1776" i="2"/>
  <c r="T1656" i="2"/>
  <c r="V1656" i="2" s="1"/>
  <c r="L1776" i="2"/>
  <c r="O1777" i="2" l="1"/>
  <c r="J1778" i="2"/>
  <c r="T1657" i="2"/>
  <c r="V1657" i="2" s="1"/>
  <c r="L1777" i="2"/>
  <c r="J1779" i="2" l="1"/>
  <c r="O1778" i="2"/>
  <c r="T1658" i="2"/>
  <c r="V1658" i="2" s="1"/>
  <c r="L1778" i="2"/>
  <c r="O1779" i="2" l="1"/>
  <c r="J1780" i="2"/>
  <c r="T1659" i="2"/>
  <c r="V1659" i="2" s="1"/>
  <c r="L1779" i="2"/>
  <c r="J1781" i="2" l="1"/>
  <c r="O1780" i="2"/>
  <c r="T1660" i="2"/>
  <c r="V1660" i="2" s="1"/>
  <c r="L1780" i="2"/>
  <c r="O1781" i="2" l="1"/>
  <c r="J1782" i="2"/>
  <c r="T1661" i="2"/>
  <c r="V1661" i="2" s="1"/>
  <c r="L1781" i="2"/>
  <c r="O1782" i="2" l="1"/>
  <c r="J1783" i="2"/>
  <c r="T1662" i="2"/>
  <c r="V1662" i="2" s="1"/>
  <c r="L1782" i="2"/>
  <c r="O1783" i="2" l="1"/>
  <c r="J1784" i="2"/>
  <c r="T1663" i="2"/>
  <c r="V1663" i="2" s="1"/>
  <c r="L1783" i="2"/>
  <c r="O1784" i="2" l="1"/>
  <c r="J1785" i="2"/>
  <c r="L1784" i="2"/>
  <c r="T1664" i="2"/>
  <c r="V1664" i="2" s="1"/>
  <c r="O1785" i="2" l="1"/>
  <c r="J1786" i="2"/>
  <c r="T1665" i="2"/>
  <c r="V1665" i="2" s="1"/>
  <c r="L1785" i="2"/>
  <c r="J1787" i="2" l="1"/>
  <c r="O1786" i="2"/>
  <c r="T1666" i="2"/>
  <c r="V1666" i="2" s="1"/>
  <c r="L1786" i="2"/>
  <c r="J1788" i="2" l="1"/>
  <c r="O1787" i="2"/>
  <c r="T1667" i="2"/>
  <c r="V1667" i="2" s="1"/>
  <c r="L1787" i="2"/>
  <c r="J1789" i="2" l="1"/>
  <c r="O1788" i="2"/>
  <c r="T1668" i="2"/>
  <c r="V1668" i="2" s="1"/>
  <c r="L1788" i="2"/>
  <c r="J1790" i="2" l="1"/>
  <c r="O1789" i="2"/>
  <c r="T1669" i="2"/>
  <c r="V1669" i="2" s="1"/>
  <c r="L1789" i="2"/>
  <c r="J1791" i="2" l="1"/>
  <c r="O1790" i="2"/>
  <c r="T1670" i="2"/>
  <c r="V1670" i="2" s="1"/>
  <c r="L1790" i="2"/>
  <c r="O1791" i="2" l="1"/>
  <c r="J1792" i="2"/>
  <c r="L1791" i="2"/>
  <c r="T1671" i="2"/>
  <c r="V1671" i="2" s="1"/>
  <c r="J1793" i="2" l="1"/>
  <c r="O1792" i="2"/>
  <c r="T1672" i="2"/>
  <c r="V1672" i="2" s="1"/>
  <c r="L1792" i="2"/>
  <c r="O1793" i="2" l="1"/>
  <c r="J1794" i="2"/>
  <c r="L1793" i="2"/>
  <c r="T1673" i="2"/>
  <c r="V1673" i="2" s="1"/>
  <c r="O1794" i="2" l="1"/>
  <c r="J1795" i="2"/>
  <c r="T1674" i="2"/>
  <c r="V1674" i="2" s="1"/>
  <c r="L1794" i="2"/>
  <c r="O1795" i="2" l="1"/>
  <c r="J1796" i="2"/>
  <c r="T1675" i="2"/>
  <c r="V1675" i="2" s="1"/>
  <c r="L1795" i="2"/>
  <c r="J1797" i="2" l="1"/>
  <c r="O1796" i="2"/>
  <c r="T1676" i="2"/>
  <c r="V1676" i="2" s="1"/>
  <c r="L1796" i="2"/>
  <c r="O1797" i="2" l="1"/>
  <c r="J1798" i="2"/>
  <c r="T1677" i="2"/>
  <c r="V1677" i="2" s="1"/>
  <c r="L1797" i="2"/>
  <c r="O1798" i="2" l="1"/>
  <c r="L1798" i="2"/>
  <c r="J1799" i="2"/>
  <c r="T1678" i="2"/>
  <c r="V1678" i="2" s="1"/>
  <c r="O1799" i="2" l="1"/>
  <c r="J1800" i="2"/>
  <c r="T1679" i="2"/>
  <c r="V1679" i="2" s="1"/>
  <c r="L1799" i="2"/>
  <c r="J1801" i="2" l="1"/>
  <c r="O1800" i="2"/>
  <c r="T1680" i="2"/>
  <c r="V1680" i="2" s="1"/>
  <c r="L1800" i="2"/>
  <c r="O1801" i="2" l="1"/>
  <c r="J1802" i="2"/>
  <c r="T1681" i="2"/>
  <c r="V1681" i="2" s="1"/>
  <c r="L1801" i="2"/>
  <c r="J1803" i="2" l="1"/>
  <c r="O1802" i="2"/>
  <c r="T1682" i="2"/>
  <c r="V1682" i="2" s="1"/>
  <c r="L1802" i="2"/>
  <c r="O1803" i="2" l="1"/>
  <c r="J1804" i="2"/>
  <c r="T1683" i="2"/>
  <c r="V1683" i="2" s="1"/>
  <c r="L1803" i="2"/>
  <c r="J1805" i="2" l="1"/>
  <c r="O1804" i="2"/>
  <c r="T1684" i="2"/>
  <c r="V1684" i="2" s="1"/>
  <c r="L1804" i="2"/>
  <c r="J1806" i="2" l="1"/>
  <c r="O1805" i="2"/>
  <c r="T1685" i="2"/>
  <c r="V1685" i="2" s="1"/>
  <c r="L1805" i="2"/>
  <c r="O1806" i="2" l="1"/>
  <c r="J1807" i="2"/>
  <c r="T1686" i="2"/>
  <c r="V1686" i="2" s="1"/>
  <c r="L1806" i="2"/>
  <c r="O1807" i="2" l="1"/>
  <c r="J1808" i="2"/>
  <c r="T1687" i="2"/>
  <c r="V1687" i="2" s="1"/>
  <c r="L1807" i="2"/>
  <c r="O1808" i="2" l="1"/>
  <c r="J1809" i="2"/>
  <c r="T1688" i="2"/>
  <c r="V1688" i="2" s="1"/>
  <c r="L1808" i="2"/>
  <c r="J1810" i="2" l="1"/>
  <c r="O1809" i="2"/>
  <c r="L1809" i="2"/>
  <c r="T1689" i="2"/>
  <c r="V1689" i="2" s="1"/>
  <c r="O1810" i="2" l="1"/>
  <c r="J1811" i="2"/>
  <c r="T1690" i="2"/>
  <c r="V1690" i="2" s="1"/>
  <c r="L1810" i="2"/>
  <c r="J1812" i="2" l="1"/>
  <c r="O1811" i="2"/>
  <c r="T1691" i="2"/>
  <c r="V1691" i="2" s="1"/>
  <c r="L1811" i="2"/>
  <c r="O1812" i="2" l="1"/>
  <c r="J1813" i="2"/>
  <c r="T1692" i="2"/>
  <c r="V1692" i="2" s="1"/>
  <c r="L1812" i="2"/>
  <c r="O1813" i="2" l="1"/>
  <c r="J1814" i="2"/>
  <c r="T1693" i="2"/>
  <c r="V1693" i="2" s="1"/>
  <c r="L1813" i="2"/>
  <c r="O1814" i="2" l="1"/>
  <c r="J1815" i="2"/>
  <c r="T1694" i="2"/>
  <c r="V1694" i="2" s="1"/>
  <c r="L1814" i="2"/>
  <c r="O1815" i="2" l="1"/>
  <c r="J1816" i="2"/>
  <c r="T1695" i="2"/>
  <c r="V1695" i="2" s="1"/>
  <c r="L1815" i="2"/>
  <c r="O1816" i="2" l="1"/>
  <c r="J1817" i="2"/>
  <c r="L1816" i="2"/>
  <c r="T1696" i="2"/>
  <c r="V1696" i="2" s="1"/>
  <c r="O1817" i="2" l="1"/>
  <c r="J1818" i="2"/>
  <c r="T1697" i="2"/>
  <c r="V1697" i="2" s="1"/>
  <c r="L1817" i="2"/>
  <c r="J1819" i="2" l="1"/>
  <c r="O1818" i="2"/>
  <c r="T1698" i="2"/>
  <c r="V1698" i="2" s="1"/>
  <c r="L1818" i="2"/>
  <c r="O1819" i="2" l="1"/>
  <c r="J1820" i="2"/>
  <c r="T1699" i="2"/>
  <c r="V1699" i="2" s="1"/>
  <c r="L1819" i="2"/>
  <c r="J1821" i="2" l="1"/>
  <c r="O1820" i="2"/>
  <c r="T1700" i="2"/>
  <c r="V1700" i="2" s="1"/>
  <c r="L1820" i="2"/>
  <c r="O1821" i="2" l="1"/>
  <c r="J1822" i="2"/>
  <c r="T1701" i="2"/>
  <c r="V1701" i="2" s="1"/>
  <c r="L1821" i="2"/>
  <c r="O1822" i="2" l="1"/>
  <c r="J1823" i="2"/>
  <c r="T1702" i="2"/>
  <c r="V1702" i="2" s="1"/>
  <c r="L1822" i="2"/>
  <c r="O1823" i="2" l="1"/>
  <c r="T1703" i="2"/>
  <c r="V1703" i="2" s="1"/>
  <c r="J1824" i="2"/>
  <c r="L1823" i="2"/>
  <c r="J1825" i="2" l="1"/>
  <c r="O1824" i="2"/>
  <c r="T1704" i="2"/>
  <c r="V1704" i="2" s="1"/>
  <c r="L1824" i="2"/>
  <c r="O1825" i="2" l="1"/>
  <c r="J1826" i="2"/>
  <c r="T1705" i="2"/>
  <c r="V1705" i="2" s="1"/>
  <c r="L1825" i="2"/>
  <c r="J1827" i="2" l="1"/>
  <c r="O1826" i="2"/>
  <c r="T1706" i="2"/>
  <c r="V1706" i="2" s="1"/>
  <c r="L1826" i="2"/>
  <c r="J1828" i="2" l="1"/>
  <c r="O1827" i="2"/>
  <c r="T1707" i="2"/>
  <c r="V1707" i="2" s="1"/>
  <c r="L1827" i="2"/>
  <c r="J1829" i="2" l="1"/>
  <c r="O1828" i="2"/>
  <c r="T1708" i="2"/>
  <c r="V1708" i="2" s="1"/>
  <c r="L1828" i="2"/>
  <c r="J1830" i="2" l="1"/>
  <c r="O1829" i="2"/>
  <c r="T1709" i="2"/>
  <c r="V1709" i="2" s="1"/>
  <c r="L1829" i="2"/>
  <c r="J1831" i="2" l="1"/>
  <c r="O1830" i="2"/>
  <c r="T1710" i="2"/>
  <c r="V1710" i="2" s="1"/>
  <c r="L1830" i="2"/>
  <c r="O1831" i="2" l="1"/>
  <c r="J1832" i="2"/>
  <c r="T1711" i="2"/>
  <c r="V1711" i="2" s="1"/>
  <c r="L1831" i="2"/>
  <c r="J1833" i="2" l="1"/>
  <c r="O1832" i="2"/>
  <c r="T1712" i="2"/>
  <c r="V1712" i="2" s="1"/>
  <c r="L1832" i="2"/>
  <c r="J1834" i="2" l="1"/>
  <c r="O1833" i="2"/>
  <c r="T1713" i="2"/>
  <c r="V1713" i="2" s="1"/>
  <c r="L1833" i="2"/>
  <c r="J1835" i="2" l="1"/>
  <c r="O1834" i="2"/>
  <c r="T1714" i="2"/>
  <c r="V1714" i="2" s="1"/>
  <c r="L1834" i="2"/>
  <c r="J1836" i="2" l="1"/>
  <c r="O1835" i="2"/>
  <c r="T1715" i="2"/>
  <c r="V1715" i="2" s="1"/>
  <c r="L1835" i="2"/>
  <c r="J1837" i="2" l="1"/>
  <c r="O1836" i="2"/>
  <c r="T1716" i="2"/>
  <c r="V1716" i="2" s="1"/>
  <c r="L1836" i="2"/>
  <c r="J1838" i="2" l="1"/>
  <c r="O1837" i="2"/>
  <c r="T1717" i="2"/>
  <c r="V1717" i="2" s="1"/>
  <c r="L1837" i="2"/>
  <c r="O1838" i="2" l="1"/>
  <c r="J1839" i="2"/>
  <c r="T1718" i="2"/>
  <c r="V1718" i="2" s="1"/>
  <c r="L1838" i="2"/>
  <c r="O1839" i="2" l="1"/>
  <c r="J1840" i="2"/>
  <c r="T1719" i="2"/>
  <c r="V1719" i="2" s="1"/>
  <c r="O1840" i="2" l="1"/>
  <c r="J1841" i="2"/>
  <c r="T1720" i="2"/>
  <c r="V1720" i="2" s="1"/>
  <c r="O1841" i="2" l="1"/>
  <c r="T1721" i="2"/>
  <c r="V1721" i="2" s="1"/>
  <c r="R502" i="1" l="1"/>
  <c r="S502" i="1" s="1"/>
  <c r="T502" i="1" s="1"/>
  <c r="M502" i="1"/>
  <c r="N502" i="1" s="1"/>
  <c r="G502" i="1"/>
  <c r="R501" i="1"/>
  <c r="S501" i="1" s="1"/>
  <c r="T501" i="1" s="1"/>
  <c r="M501" i="1"/>
  <c r="N501" i="1" s="1"/>
  <c r="G501" i="1"/>
  <c r="R500" i="1"/>
  <c r="S500" i="1" s="1"/>
  <c r="T500" i="1" s="1"/>
  <c r="M500" i="1"/>
  <c r="N500" i="1" s="1"/>
  <c r="G500" i="1"/>
  <c r="R499" i="1"/>
  <c r="S499" i="1" s="1"/>
  <c r="T499" i="1" s="1"/>
  <c r="M499" i="1"/>
  <c r="N499" i="1" s="1"/>
  <c r="G499" i="1"/>
  <c r="R498" i="1"/>
  <c r="S498" i="1" s="1"/>
  <c r="T498" i="1" s="1"/>
  <c r="M498" i="1"/>
  <c r="N498" i="1" s="1"/>
  <c r="G498" i="1"/>
  <c r="R497" i="1"/>
  <c r="S497" i="1" s="1"/>
  <c r="T497" i="1" s="1"/>
  <c r="M497" i="1"/>
  <c r="N497" i="1" s="1"/>
  <c r="G497" i="1"/>
  <c r="R496" i="1"/>
  <c r="S496" i="1" s="1"/>
  <c r="T496" i="1" s="1"/>
  <c r="M496" i="1"/>
  <c r="N496" i="1" s="1"/>
  <c r="G496" i="1"/>
  <c r="R495" i="1"/>
  <c r="S495" i="1" s="1"/>
  <c r="T495" i="1" s="1"/>
  <c r="M495" i="1"/>
  <c r="N495" i="1" s="1"/>
  <c r="G495" i="1"/>
  <c r="R494" i="1"/>
  <c r="S494" i="1" s="1"/>
  <c r="T494" i="1" s="1"/>
  <c r="M494" i="1"/>
  <c r="N494" i="1" s="1"/>
  <c r="G494" i="1"/>
  <c r="R493" i="1"/>
  <c r="S493" i="1" s="1"/>
  <c r="T493" i="1" s="1"/>
  <c r="M493" i="1"/>
  <c r="N493" i="1" s="1"/>
  <c r="G493" i="1"/>
  <c r="R492" i="1"/>
  <c r="S492" i="1" s="1"/>
  <c r="T492" i="1" s="1"/>
  <c r="M492" i="1"/>
  <c r="N492" i="1" s="1"/>
  <c r="G492" i="1"/>
  <c r="R491" i="1"/>
  <c r="S491" i="1" s="1"/>
  <c r="T491" i="1" s="1"/>
  <c r="M491" i="1"/>
  <c r="N491" i="1" s="1"/>
  <c r="G491" i="1"/>
  <c r="S490" i="1"/>
  <c r="T490" i="1" s="1"/>
  <c r="R490" i="1"/>
  <c r="M490" i="1"/>
  <c r="N490" i="1" s="1"/>
  <c r="G490" i="1"/>
  <c r="R489" i="1"/>
  <c r="S489" i="1" s="1"/>
  <c r="T489" i="1" s="1"/>
  <c r="M489" i="1"/>
  <c r="N489" i="1" s="1"/>
  <c r="G489" i="1"/>
  <c r="R488" i="1"/>
  <c r="S488" i="1" s="1"/>
  <c r="T488" i="1" s="1"/>
  <c r="M488" i="1"/>
  <c r="N488" i="1" s="1"/>
  <c r="G488" i="1"/>
  <c r="R487" i="1"/>
  <c r="S487" i="1" s="1"/>
  <c r="T487" i="1" s="1"/>
  <c r="M487" i="1"/>
  <c r="N487" i="1" s="1"/>
  <c r="G487" i="1"/>
  <c r="R486" i="1"/>
  <c r="S486" i="1" s="1"/>
  <c r="T486" i="1" s="1"/>
  <c r="M486" i="1"/>
  <c r="N486" i="1" s="1"/>
  <c r="G486" i="1"/>
  <c r="R485" i="1"/>
  <c r="S485" i="1" s="1"/>
  <c r="T485" i="1" s="1"/>
  <c r="M485" i="1"/>
  <c r="N485" i="1" s="1"/>
  <c r="G485" i="1"/>
  <c r="S484" i="1"/>
  <c r="T484" i="1" s="1"/>
  <c r="R484" i="1"/>
  <c r="M484" i="1"/>
  <c r="N484" i="1" s="1"/>
  <c r="G484" i="1"/>
  <c r="R483" i="1"/>
  <c r="S483" i="1" s="1"/>
  <c r="T483" i="1" s="1"/>
  <c r="M483" i="1"/>
  <c r="N483" i="1" s="1"/>
  <c r="G483" i="1"/>
  <c r="R482" i="1"/>
  <c r="S482" i="1" s="1"/>
  <c r="T482" i="1" s="1"/>
  <c r="M482" i="1"/>
  <c r="N482" i="1" s="1"/>
  <c r="G482" i="1"/>
  <c r="R481" i="1"/>
  <c r="S481" i="1" s="1"/>
  <c r="T481" i="1" s="1"/>
  <c r="M481" i="1"/>
  <c r="N481" i="1" s="1"/>
  <c r="G481" i="1"/>
  <c r="S480" i="1"/>
  <c r="T480" i="1" s="1"/>
  <c r="R480" i="1"/>
  <c r="M480" i="1"/>
  <c r="N480" i="1" s="1"/>
  <c r="G480" i="1"/>
  <c r="R479" i="1"/>
  <c r="S479" i="1" s="1"/>
  <c r="T479" i="1" s="1"/>
  <c r="M479" i="1"/>
  <c r="N479" i="1" s="1"/>
  <c r="G479" i="1"/>
  <c r="R478" i="1"/>
  <c r="S478" i="1" s="1"/>
  <c r="T478" i="1" s="1"/>
  <c r="M478" i="1"/>
  <c r="N478" i="1" s="1"/>
  <c r="G478" i="1"/>
  <c r="R477" i="1"/>
  <c r="S477" i="1" s="1"/>
  <c r="T477" i="1" s="1"/>
  <c r="M477" i="1"/>
  <c r="N477" i="1" s="1"/>
  <c r="G477" i="1"/>
  <c r="R476" i="1"/>
  <c r="S476" i="1" s="1"/>
  <c r="T476" i="1" s="1"/>
  <c r="M476" i="1"/>
  <c r="N476" i="1" s="1"/>
  <c r="G476" i="1"/>
  <c r="R475" i="1"/>
  <c r="S475" i="1" s="1"/>
  <c r="T475" i="1" s="1"/>
  <c r="M475" i="1"/>
  <c r="N475" i="1" s="1"/>
  <c r="G475" i="1"/>
  <c r="T474" i="1"/>
  <c r="R474" i="1"/>
  <c r="S474" i="1" s="1"/>
  <c r="M474" i="1"/>
  <c r="N474" i="1" s="1"/>
  <c r="G474" i="1"/>
  <c r="R473" i="1"/>
  <c r="S473" i="1" s="1"/>
  <c r="T473" i="1" s="1"/>
  <c r="M473" i="1"/>
  <c r="N473" i="1" s="1"/>
  <c r="G473" i="1"/>
  <c r="R472" i="1"/>
  <c r="S472" i="1" s="1"/>
  <c r="T472" i="1" s="1"/>
  <c r="M472" i="1"/>
  <c r="N472" i="1" s="1"/>
  <c r="G472" i="1"/>
  <c r="S471" i="1"/>
  <c r="T471" i="1" s="1"/>
  <c r="R471" i="1"/>
  <c r="M471" i="1"/>
  <c r="N471" i="1" s="1"/>
  <c r="G471" i="1"/>
  <c r="R470" i="1"/>
  <c r="S470" i="1" s="1"/>
  <c r="T470" i="1" s="1"/>
  <c r="M470" i="1"/>
  <c r="N470" i="1" s="1"/>
  <c r="G470" i="1"/>
  <c r="R469" i="1"/>
  <c r="S469" i="1" s="1"/>
  <c r="T469" i="1" s="1"/>
  <c r="M469" i="1"/>
  <c r="N469" i="1" s="1"/>
  <c r="G469" i="1"/>
  <c r="R468" i="1"/>
  <c r="S468" i="1" s="1"/>
  <c r="T468" i="1" s="1"/>
  <c r="M468" i="1"/>
  <c r="N468" i="1" s="1"/>
  <c r="G468" i="1"/>
  <c r="S467" i="1"/>
  <c r="T467" i="1" s="1"/>
  <c r="R467" i="1"/>
  <c r="M467" i="1"/>
  <c r="N467" i="1" s="1"/>
  <c r="G467" i="1"/>
  <c r="R466" i="1"/>
  <c r="S466" i="1" s="1"/>
  <c r="T466" i="1" s="1"/>
  <c r="M466" i="1"/>
  <c r="N466" i="1" s="1"/>
  <c r="G466" i="1"/>
  <c r="R465" i="1"/>
  <c r="S465" i="1" s="1"/>
  <c r="T465" i="1" s="1"/>
  <c r="M465" i="1"/>
  <c r="N465" i="1" s="1"/>
  <c r="G465" i="1"/>
  <c r="R464" i="1"/>
  <c r="S464" i="1" s="1"/>
  <c r="T464" i="1" s="1"/>
  <c r="N464" i="1"/>
  <c r="M464" i="1"/>
  <c r="G464" i="1"/>
  <c r="S463" i="1"/>
  <c r="T463" i="1" s="1"/>
  <c r="R463" i="1"/>
  <c r="M463" i="1"/>
  <c r="N463" i="1" s="1"/>
  <c r="G463" i="1"/>
  <c r="R462" i="1"/>
  <c r="S462" i="1" s="1"/>
  <c r="T462" i="1" s="1"/>
  <c r="M462" i="1"/>
  <c r="N462" i="1" s="1"/>
  <c r="G462" i="1"/>
  <c r="R461" i="1"/>
  <c r="S461" i="1" s="1"/>
  <c r="T461" i="1" s="1"/>
  <c r="M461" i="1"/>
  <c r="N461" i="1" s="1"/>
  <c r="G461" i="1"/>
  <c r="R460" i="1"/>
  <c r="S460" i="1" s="1"/>
  <c r="T460" i="1" s="1"/>
  <c r="N460" i="1"/>
  <c r="M460" i="1"/>
  <c r="G460" i="1"/>
  <c r="R459" i="1"/>
  <c r="S459" i="1" s="1"/>
  <c r="T459" i="1" s="1"/>
  <c r="M459" i="1"/>
  <c r="N459" i="1" s="1"/>
  <c r="G459" i="1"/>
  <c r="R458" i="1"/>
  <c r="S458" i="1" s="1"/>
  <c r="T458" i="1" s="1"/>
  <c r="M458" i="1"/>
  <c r="N458" i="1" s="1"/>
  <c r="G458" i="1"/>
  <c r="R457" i="1"/>
  <c r="S457" i="1" s="1"/>
  <c r="T457" i="1" s="1"/>
  <c r="M457" i="1"/>
  <c r="N457" i="1" s="1"/>
  <c r="G457" i="1"/>
  <c r="S456" i="1"/>
  <c r="T456" i="1" s="1"/>
  <c r="R456" i="1"/>
  <c r="M456" i="1"/>
  <c r="N456" i="1" s="1"/>
  <c r="G456" i="1"/>
  <c r="R455" i="1"/>
  <c r="S455" i="1" s="1"/>
  <c r="T455" i="1" s="1"/>
  <c r="M455" i="1"/>
  <c r="N455" i="1" s="1"/>
  <c r="G455" i="1"/>
  <c r="R454" i="1"/>
  <c r="S454" i="1" s="1"/>
  <c r="T454" i="1" s="1"/>
  <c r="M454" i="1"/>
  <c r="N454" i="1" s="1"/>
  <c r="G454" i="1"/>
  <c r="R453" i="1"/>
  <c r="S453" i="1" s="1"/>
  <c r="T453" i="1" s="1"/>
  <c r="M453" i="1"/>
  <c r="N453" i="1" s="1"/>
  <c r="G453" i="1"/>
  <c r="R452" i="1"/>
  <c r="S452" i="1" s="1"/>
  <c r="T452" i="1" s="1"/>
  <c r="M452" i="1"/>
  <c r="N452" i="1" s="1"/>
  <c r="G452" i="1"/>
  <c r="R451" i="1"/>
  <c r="S451" i="1" s="1"/>
  <c r="T451" i="1" s="1"/>
  <c r="M451" i="1"/>
  <c r="N451" i="1" s="1"/>
  <c r="G451" i="1"/>
  <c r="R450" i="1"/>
  <c r="S450" i="1" s="1"/>
  <c r="T450" i="1" s="1"/>
  <c r="M450" i="1"/>
  <c r="N450" i="1" s="1"/>
  <c r="G450" i="1"/>
  <c r="R449" i="1"/>
  <c r="S449" i="1" s="1"/>
  <c r="T449" i="1" s="1"/>
  <c r="M449" i="1"/>
  <c r="N449" i="1" s="1"/>
  <c r="G449" i="1"/>
  <c r="S448" i="1"/>
  <c r="T448" i="1" s="1"/>
  <c r="R448" i="1"/>
  <c r="M448" i="1"/>
  <c r="N448" i="1" s="1"/>
  <c r="G448" i="1"/>
  <c r="R447" i="1"/>
  <c r="S447" i="1" s="1"/>
  <c r="T447" i="1" s="1"/>
  <c r="M447" i="1"/>
  <c r="N447" i="1" s="1"/>
  <c r="G447" i="1"/>
  <c r="R446" i="1"/>
  <c r="S446" i="1" s="1"/>
  <c r="T446" i="1" s="1"/>
  <c r="M446" i="1"/>
  <c r="N446" i="1" s="1"/>
  <c r="G446" i="1"/>
  <c r="R445" i="1"/>
  <c r="S445" i="1" s="1"/>
  <c r="T445" i="1" s="1"/>
  <c r="M445" i="1"/>
  <c r="N445" i="1" s="1"/>
  <c r="G445" i="1"/>
  <c r="R444" i="1"/>
  <c r="S444" i="1" s="1"/>
  <c r="T444" i="1" s="1"/>
  <c r="M444" i="1"/>
  <c r="N444" i="1" s="1"/>
  <c r="G444" i="1"/>
  <c r="R443" i="1"/>
  <c r="S443" i="1" s="1"/>
  <c r="T443" i="1" s="1"/>
  <c r="M443" i="1"/>
  <c r="N443" i="1" s="1"/>
  <c r="G443" i="1"/>
  <c r="R442" i="1"/>
  <c r="S442" i="1" s="1"/>
  <c r="T442" i="1" s="1"/>
  <c r="M442" i="1"/>
  <c r="N442" i="1" s="1"/>
  <c r="G442" i="1"/>
  <c r="R441" i="1"/>
  <c r="S441" i="1" s="1"/>
  <c r="T441" i="1" s="1"/>
  <c r="M441" i="1"/>
  <c r="N441" i="1" s="1"/>
  <c r="G441" i="1"/>
  <c r="R440" i="1"/>
  <c r="S440" i="1" s="1"/>
  <c r="T440" i="1" s="1"/>
  <c r="M440" i="1"/>
  <c r="N440" i="1" s="1"/>
  <c r="G440" i="1"/>
  <c r="R439" i="1"/>
  <c r="S439" i="1" s="1"/>
  <c r="T439" i="1" s="1"/>
  <c r="M439" i="1"/>
  <c r="N439" i="1" s="1"/>
  <c r="G439" i="1"/>
  <c r="R438" i="1"/>
  <c r="S438" i="1" s="1"/>
  <c r="T438" i="1" s="1"/>
  <c r="M438" i="1"/>
  <c r="N438" i="1" s="1"/>
  <c r="G438" i="1"/>
  <c r="R437" i="1"/>
  <c r="S437" i="1" s="1"/>
  <c r="T437" i="1" s="1"/>
  <c r="N437" i="1"/>
  <c r="M437" i="1"/>
  <c r="G437" i="1"/>
  <c r="R436" i="1"/>
  <c r="S436" i="1" s="1"/>
  <c r="T436" i="1" s="1"/>
  <c r="M436" i="1"/>
  <c r="N436" i="1" s="1"/>
  <c r="G436" i="1"/>
  <c r="R435" i="1"/>
  <c r="S435" i="1" s="1"/>
  <c r="T435" i="1" s="1"/>
  <c r="M435" i="1"/>
  <c r="N435" i="1" s="1"/>
  <c r="G435" i="1"/>
  <c r="R434" i="1"/>
  <c r="S434" i="1" s="1"/>
  <c r="T434" i="1" s="1"/>
  <c r="M434" i="1"/>
  <c r="N434" i="1" s="1"/>
  <c r="G434" i="1"/>
  <c r="R433" i="1"/>
  <c r="S433" i="1" s="1"/>
  <c r="T433" i="1" s="1"/>
  <c r="M433" i="1"/>
  <c r="N433" i="1" s="1"/>
  <c r="G433" i="1"/>
  <c r="R432" i="1"/>
  <c r="S432" i="1" s="1"/>
  <c r="T432" i="1" s="1"/>
  <c r="M432" i="1"/>
  <c r="N432" i="1" s="1"/>
  <c r="G432" i="1"/>
  <c r="R431" i="1"/>
  <c r="S431" i="1" s="1"/>
  <c r="T431" i="1" s="1"/>
  <c r="M431" i="1"/>
  <c r="N431" i="1" s="1"/>
  <c r="G431" i="1"/>
  <c r="S430" i="1"/>
  <c r="T430" i="1" s="1"/>
  <c r="R430" i="1"/>
  <c r="M430" i="1"/>
  <c r="N430" i="1" s="1"/>
  <c r="G430" i="1"/>
  <c r="R429" i="1"/>
  <c r="S429" i="1" s="1"/>
  <c r="T429" i="1" s="1"/>
  <c r="M429" i="1"/>
  <c r="N429" i="1" s="1"/>
  <c r="G429" i="1"/>
  <c r="R428" i="1"/>
  <c r="S428" i="1" s="1"/>
  <c r="T428" i="1" s="1"/>
  <c r="M428" i="1"/>
  <c r="N428" i="1" s="1"/>
  <c r="G428" i="1"/>
  <c r="R427" i="1"/>
  <c r="S427" i="1" s="1"/>
  <c r="T427" i="1" s="1"/>
  <c r="M427" i="1"/>
  <c r="N427" i="1" s="1"/>
  <c r="G427" i="1"/>
  <c r="R426" i="1"/>
  <c r="S426" i="1" s="1"/>
  <c r="T426" i="1" s="1"/>
  <c r="M426" i="1"/>
  <c r="N426" i="1" s="1"/>
  <c r="G426" i="1"/>
  <c r="S425" i="1"/>
  <c r="T425" i="1" s="1"/>
  <c r="R425" i="1"/>
  <c r="M425" i="1"/>
  <c r="N425" i="1" s="1"/>
  <c r="G425" i="1"/>
  <c r="R424" i="1"/>
  <c r="S424" i="1" s="1"/>
  <c r="T424" i="1" s="1"/>
  <c r="M424" i="1"/>
  <c r="N424" i="1" s="1"/>
  <c r="G424" i="1"/>
  <c r="R423" i="1"/>
  <c r="S423" i="1" s="1"/>
  <c r="T423" i="1" s="1"/>
  <c r="M423" i="1"/>
  <c r="N423" i="1" s="1"/>
  <c r="G423" i="1"/>
  <c r="R422" i="1"/>
  <c r="S422" i="1" s="1"/>
  <c r="T422" i="1" s="1"/>
  <c r="M422" i="1"/>
  <c r="N422" i="1" s="1"/>
  <c r="G422" i="1"/>
  <c r="R421" i="1"/>
  <c r="S421" i="1" s="1"/>
  <c r="T421" i="1" s="1"/>
  <c r="M421" i="1"/>
  <c r="N421" i="1" s="1"/>
  <c r="G421" i="1"/>
  <c r="R420" i="1"/>
  <c r="S420" i="1" s="1"/>
  <c r="T420" i="1" s="1"/>
  <c r="M420" i="1"/>
  <c r="N420" i="1" s="1"/>
  <c r="G420" i="1"/>
  <c r="R419" i="1"/>
  <c r="S419" i="1" s="1"/>
  <c r="T419" i="1" s="1"/>
  <c r="M419" i="1"/>
  <c r="N419" i="1" s="1"/>
  <c r="G419" i="1"/>
  <c r="R418" i="1"/>
  <c r="S418" i="1" s="1"/>
  <c r="T418" i="1" s="1"/>
  <c r="M418" i="1"/>
  <c r="N418" i="1" s="1"/>
  <c r="G418" i="1"/>
  <c r="R417" i="1"/>
  <c r="S417" i="1" s="1"/>
  <c r="T417" i="1" s="1"/>
  <c r="M417" i="1"/>
  <c r="N417" i="1" s="1"/>
  <c r="G417" i="1"/>
  <c r="S416" i="1"/>
  <c r="T416" i="1" s="1"/>
  <c r="R416" i="1"/>
  <c r="M416" i="1"/>
  <c r="N416" i="1" s="1"/>
  <c r="G416" i="1"/>
  <c r="R415" i="1"/>
  <c r="S415" i="1" s="1"/>
  <c r="T415" i="1" s="1"/>
  <c r="M415" i="1"/>
  <c r="N415" i="1" s="1"/>
  <c r="G415" i="1"/>
  <c r="R414" i="1"/>
  <c r="S414" i="1" s="1"/>
  <c r="T414" i="1" s="1"/>
  <c r="N414" i="1"/>
  <c r="M414" i="1"/>
  <c r="G414" i="1"/>
  <c r="R413" i="1"/>
  <c r="S413" i="1" s="1"/>
  <c r="T413" i="1" s="1"/>
  <c r="M413" i="1"/>
  <c r="N413" i="1" s="1"/>
  <c r="G413" i="1"/>
  <c r="R412" i="1"/>
  <c r="S412" i="1" s="1"/>
  <c r="T412" i="1" s="1"/>
  <c r="M412" i="1"/>
  <c r="N412" i="1" s="1"/>
  <c r="G412" i="1"/>
  <c r="R411" i="1"/>
  <c r="S411" i="1" s="1"/>
  <c r="T411" i="1" s="1"/>
  <c r="M411" i="1"/>
  <c r="N411" i="1" s="1"/>
  <c r="G411" i="1"/>
  <c r="R410" i="1"/>
  <c r="S410" i="1" s="1"/>
  <c r="T410" i="1" s="1"/>
  <c r="M410" i="1"/>
  <c r="N410" i="1" s="1"/>
  <c r="G410" i="1"/>
  <c r="R409" i="1"/>
  <c r="S409" i="1" s="1"/>
  <c r="T409" i="1" s="1"/>
  <c r="M409" i="1"/>
  <c r="N409" i="1" s="1"/>
  <c r="G409" i="1"/>
  <c r="R408" i="1"/>
  <c r="S408" i="1" s="1"/>
  <c r="T408" i="1" s="1"/>
  <c r="M408" i="1"/>
  <c r="N408" i="1" s="1"/>
  <c r="G408" i="1"/>
  <c r="S407" i="1"/>
  <c r="T407" i="1" s="1"/>
  <c r="R407" i="1"/>
  <c r="M407" i="1"/>
  <c r="N407" i="1" s="1"/>
  <c r="G407" i="1"/>
  <c r="R406" i="1"/>
  <c r="S406" i="1" s="1"/>
  <c r="T406" i="1" s="1"/>
  <c r="M406" i="1"/>
  <c r="N406" i="1" s="1"/>
  <c r="G406" i="1"/>
  <c r="R405" i="1"/>
  <c r="S405" i="1" s="1"/>
  <c r="T405" i="1" s="1"/>
  <c r="M405" i="1"/>
  <c r="N405" i="1" s="1"/>
  <c r="G405" i="1"/>
  <c r="R404" i="1"/>
  <c r="S404" i="1" s="1"/>
  <c r="T404" i="1" s="1"/>
  <c r="N404" i="1"/>
  <c r="M404" i="1"/>
  <c r="G404" i="1"/>
  <c r="S403" i="1"/>
  <c r="T403" i="1" s="1"/>
  <c r="R403" i="1"/>
  <c r="M403" i="1"/>
  <c r="N403" i="1" s="1"/>
  <c r="G403" i="1"/>
  <c r="R402" i="1"/>
  <c r="S402" i="1" s="1"/>
  <c r="T402" i="1" s="1"/>
  <c r="M402" i="1"/>
  <c r="N402" i="1" s="1"/>
  <c r="G402" i="1"/>
  <c r="S401" i="1"/>
  <c r="T401" i="1" s="1"/>
  <c r="R401" i="1"/>
  <c r="M401" i="1"/>
  <c r="N401" i="1" s="1"/>
  <c r="G401" i="1"/>
  <c r="R400" i="1"/>
  <c r="S400" i="1" s="1"/>
  <c r="T400" i="1" s="1"/>
  <c r="M400" i="1"/>
  <c r="N400" i="1" s="1"/>
  <c r="G400" i="1"/>
  <c r="R399" i="1"/>
  <c r="S399" i="1" s="1"/>
  <c r="T399" i="1" s="1"/>
  <c r="M399" i="1"/>
  <c r="N399" i="1" s="1"/>
  <c r="G399" i="1"/>
  <c r="R398" i="1"/>
  <c r="S398" i="1" s="1"/>
  <c r="T398" i="1" s="1"/>
  <c r="M398" i="1"/>
  <c r="N398" i="1" s="1"/>
  <c r="G398" i="1"/>
  <c r="R397" i="1"/>
  <c r="S397" i="1" s="1"/>
  <c r="T397" i="1" s="1"/>
  <c r="M397" i="1"/>
  <c r="N397" i="1" s="1"/>
  <c r="G397" i="1"/>
  <c r="R396" i="1"/>
  <c r="S396" i="1" s="1"/>
  <c r="T396" i="1" s="1"/>
  <c r="M396" i="1"/>
  <c r="N396" i="1" s="1"/>
  <c r="G396" i="1"/>
  <c r="R395" i="1"/>
  <c r="S395" i="1" s="1"/>
  <c r="T395" i="1" s="1"/>
  <c r="M395" i="1"/>
  <c r="N395" i="1" s="1"/>
  <c r="G395" i="1"/>
  <c r="R394" i="1"/>
  <c r="S394" i="1" s="1"/>
  <c r="T394" i="1" s="1"/>
  <c r="M394" i="1"/>
  <c r="N394" i="1" s="1"/>
  <c r="G394" i="1"/>
  <c r="S393" i="1"/>
  <c r="T393" i="1" s="1"/>
  <c r="R393" i="1"/>
  <c r="M393" i="1"/>
  <c r="N393" i="1" s="1"/>
  <c r="G393" i="1"/>
  <c r="R392" i="1"/>
  <c r="S392" i="1" s="1"/>
  <c r="T392" i="1" s="1"/>
  <c r="M392" i="1"/>
  <c r="N392" i="1" s="1"/>
  <c r="G392" i="1"/>
  <c r="R391" i="1"/>
  <c r="S391" i="1" s="1"/>
  <c r="T391" i="1" s="1"/>
  <c r="M391" i="1"/>
  <c r="N391" i="1" s="1"/>
  <c r="G391" i="1"/>
  <c r="R390" i="1"/>
  <c r="S390" i="1" s="1"/>
  <c r="T390" i="1" s="1"/>
  <c r="M390" i="1"/>
  <c r="N390" i="1" s="1"/>
  <c r="G390" i="1"/>
  <c r="R389" i="1"/>
  <c r="S389" i="1" s="1"/>
  <c r="T389" i="1" s="1"/>
  <c r="N389" i="1"/>
  <c r="M389" i="1"/>
  <c r="G389" i="1"/>
  <c r="R388" i="1"/>
  <c r="S388" i="1" s="1"/>
  <c r="T388" i="1" s="1"/>
  <c r="M388" i="1"/>
  <c r="N388" i="1" s="1"/>
  <c r="G388" i="1"/>
  <c r="R387" i="1"/>
  <c r="S387" i="1" s="1"/>
  <c r="T387" i="1" s="1"/>
  <c r="M387" i="1"/>
  <c r="N387" i="1" s="1"/>
  <c r="G387" i="1"/>
  <c r="R386" i="1"/>
  <c r="S386" i="1" s="1"/>
  <c r="T386" i="1" s="1"/>
  <c r="M386" i="1"/>
  <c r="N386" i="1" s="1"/>
  <c r="G386" i="1"/>
  <c r="R385" i="1"/>
  <c r="S385" i="1" s="1"/>
  <c r="T385" i="1" s="1"/>
  <c r="M385" i="1"/>
  <c r="N385" i="1" s="1"/>
  <c r="G385" i="1"/>
  <c r="R384" i="1"/>
  <c r="S384" i="1" s="1"/>
  <c r="T384" i="1" s="1"/>
  <c r="M384" i="1"/>
  <c r="N384" i="1" s="1"/>
  <c r="G384" i="1"/>
  <c r="S383" i="1"/>
  <c r="T383" i="1" s="1"/>
  <c r="R383" i="1"/>
  <c r="M383" i="1"/>
  <c r="N383" i="1" s="1"/>
  <c r="G383" i="1"/>
  <c r="R382" i="1"/>
  <c r="S382" i="1" s="1"/>
  <c r="T382" i="1" s="1"/>
  <c r="M382" i="1"/>
  <c r="N382" i="1" s="1"/>
  <c r="G382" i="1"/>
  <c r="T381" i="1"/>
  <c r="R381" i="1"/>
  <c r="S381" i="1" s="1"/>
  <c r="M381" i="1"/>
  <c r="N381" i="1" s="1"/>
  <c r="G381" i="1"/>
  <c r="R380" i="1"/>
  <c r="S380" i="1" s="1"/>
  <c r="T380" i="1" s="1"/>
  <c r="M380" i="1"/>
  <c r="N380" i="1" s="1"/>
  <c r="G380" i="1"/>
  <c r="S379" i="1"/>
  <c r="T379" i="1" s="1"/>
  <c r="R379" i="1"/>
  <c r="M379" i="1"/>
  <c r="N379" i="1" s="1"/>
  <c r="G379" i="1"/>
  <c r="R378" i="1"/>
  <c r="S378" i="1" s="1"/>
  <c r="T378" i="1" s="1"/>
  <c r="M378" i="1"/>
  <c r="N378" i="1" s="1"/>
  <c r="G378" i="1"/>
  <c r="T377" i="1"/>
  <c r="R377" i="1"/>
  <c r="S377" i="1" s="1"/>
  <c r="M377" i="1"/>
  <c r="N377" i="1" s="1"/>
  <c r="G377" i="1"/>
  <c r="R376" i="1"/>
  <c r="S376" i="1" s="1"/>
  <c r="T376" i="1" s="1"/>
  <c r="M376" i="1"/>
  <c r="N376" i="1" s="1"/>
  <c r="G376" i="1"/>
  <c r="S375" i="1"/>
  <c r="T375" i="1" s="1"/>
  <c r="R375" i="1"/>
  <c r="M375" i="1"/>
  <c r="N375" i="1" s="1"/>
  <c r="G375" i="1"/>
  <c r="R374" i="1"/>
  <c r="S374" i="1" s="1"/>
  <c r="T374" i="1" s="1"/>
  <c r="M374" i="1"/>
  <c r="N374" i="1" s="1"/>
  <c r="G374" i="1"/>
  <c r="S373" i="1"/>
  <c r="T373" i="1" s="1"/>
  <c r="R373" i="1"/>
  <c r="M373" i="1"/>
  <c r="N373" i="1" s="1"/>
  <c r="G373" i="1"/>
  <c r="R372" i="1"/>
  <c r="S372" i="1" s="1"/>
  <c r="T372" i="1" s="1"/>
  <c r="M372" i="1"/>
  <c r="N372" i="1" s="1"/>
  <c r="G372" i="1"/>
  <c r="S371" i="1"/>
  <c r="T371" i="1" s="1"/>
  <c r="R371" i="1"/>
  <c r="M371" i="1"/>
  <c r="N371" i="1" s="1"/>
  <c r="G371" i="1"/>
  <c r="R370" i="1"/>
  <c r="S370" i="1" s="1"/>
  <c r="T370" i="1" s="1"/>
  <c r="M370" i="1"/>
  <c r="N370" i="1" s="1"/>
  <c r="G370" i="1"/>
  <c r="S369" i="1"/>
  <c r="T369" i="1" s="1"/>
  <c r="R369" i="1"/>
  <c r="M369" i="1"/>
  <c r="N369" i="1" s="1"/>
  <c r="G369" i="1"/>
  <c r="R368" i="1"/>
  <c r="S368" i="1" s="1"/>
  <c r="T368" i="1" s="1"/>
  <c r="M368" i="1"/>
  <c r="N368" i="1" s="1"/>
  <c r="G368" i="1"/>
  <c r="R367" i="1"/>
  <c r="S367" i="1" s="1"/>
  <c r="T367" i="1" s="1"/>
  <c r="M367" i="1"/>
  <c r="N367" i="1" s="1"/>
  <c r="G367" i="1"/>
  <c r="S366" i="1"/>
  <c r="T366" i="1" s="1"/>
  <c r="R366" i="1"/>
  <c r="M366" i="1"/>
  <c r="N366" i="1" s="1"/>
  <c r="G366" i="1"/>
  <c r="R365" i="1"/>
  <c r="S365" i="1" s="1"/>
  <c r="T365" i="1" s="1"/>
  <c r="M365" i="1"/>
  <c r="N365" i="1" s="1"/>
  <c r="G365" i="1"/>
  <c r="R364" i="1"/>
  <c r="S364" i="1" s="1"/>
  <c r="T364" i="1" s="1"/>
  <c r="M364" i="1"/>
  <c r="N364" i="1" s="1"/>
  <c r="G364" i="1"/>
  <c r="R363" i="1"/>
  <c r="S363" i="1" s="1"/>
  <c r="T363" i="1" s="1"/>
  <c r="M363" i="1"/>
  <c r="N363" i="1" s="1"/>
  <c r="G363" i="1"/>
  <c r="R362" i="1"/>
  <c r="S362" i="1" s="1"/>
  <c r="T362" i="1" s="1"/>
  <c r="M362" i="1"/>
  <c r="N362" i="1" s="1"/>
  <c r="G362" i="1"/>
  <c r="R361" i="1"/>
  <c r="S361" i="1" s="1"/>
  <c r="T361" i="1" s="1"/>
  <c r="M361" i="1"/>
  <c r="N361" i="1" s="1"/>
  <c r="G361" i="1"/>
  <c r="S360" i="1"/>
  <c r="T360" i="1" s="1"/>
  <c r="R360" i="1"/>
  <c r="M360" i="1"/>
  <c r="N360" i="1" s="1"/>
  <c r="G360" i="1"/>
  <c r="R359" i="1"/>
  <c r="S359" i="1" s="1"/>
  <c r="T359" i="1" s="1"/>
  <c r="N359" i="1"/>
  <c r="M359" i="1"/>
  <c r="G359" i="1"/>
  <c r="R358" i="1"/>
  <c r="S358" i="1" s="1"/>
  <c r="T358" i="1" s="1"/>
  <c r="M358" i="1"/>
  <c r="N358" i="1" s="1"/>
  <c r="G358" i="1"/>
  <c r="R357" i="1"/>
  <c r="S357" i="1" s="1"/>
  <c r="T357" i="1" s="1"/>
  <c r="M357" i="1"/>
  <c r="N357" i="1" s="1"/>
  <c r="G357" i="1"/>
  <c r="S356" i="1"/>
  <c r="T356" i="1" s="1"/>
  <c r="R356" i="1"/>
  <c r="M356" i="1"/>
  <c r="N356" i="1" s="1"/>
  <c r="G356" i="1"/>
  <c r="R355" i="1"/>
  <c r="S355" i="1" s="1"/>
  <c r="T355" i="1" s="1"/>
  <c r="N355" i="1"/>
  <c r="M355" i="1"/>
  <c r="G355" i="1"/>
  <c r="R354" i="1"/>
  <c r="S354" i="1" s="1"/>
  <c r="T354" i="1" s="1"/>
  <c r="N354" i="1"/>
  <c r="M354" i="1"/>
  <c r="G354" i="1"/>
  <c r="R353" i="1"/>
  <c r="S353" i="1" s="1"/>
  <c r="T353" i="1" s="1"/>
  <c r="M353" i="1"/>
  <c r="N353" i="1" s="1"/>
  <c r="G353" i="1"/>
  <c r="R352" i="1"/>
  <c r="S352" i="1" s="1"/>
  <c r="T352" i="1" s="1"/>
  <c r="M352" i="1"/>
  <c r="N352" i="1" s="1"/>
  <c r="G352" i="1"/>
  <c r="R351" i="1"/>
  <c r="S351" i="1" s="1"/>
  <c r="T351" i="1" s="1"/>
  <c r="M351" i="1"/>
  <c r="N351" i="1" s="1"/>
  <c r="G351" i="1"/>
  <c r="R350" i="1"/>
  <c r="S350" i="1" s="1"/>
  <c r="T350" i="1" s="1"/>
  <c r="M350" i="1"/>
  <c r="N350" i="1" s="1"/>
  <c r="G350" i="1"/>
  <c r="R349" i="1"/>
  <c r="S349" i="1" s="1"/>
  <c r="T349" i="1" s="1"/>
  <c r="M349" i="1"/>
  <c r="N349" i="1" s="1"/>
  <c r="G349" i="1"/>
  <c r="R348" i="1"/>
  <c r="S348" i="1" s="1"/>
  <c r="T348" i="1" s="1"/>
  <c r="M348" i="1"/>
  <c r="N348" i="1" s="1"/>
  <c r="G348" i="1"/>
  <c r="R347" i="1"/>
  <c r="S347" i="1" s="1"/>
  <c r="T347" i="1" s="1"/>
  <c r="M347" i="1"/>
  <c r="N347" i="1" s="1"/>
  <c r="G347" i="1"/>
  <c r="S346" i="1"/>
  <c r="T346" i="1" s="1"/>
  <c r="R346" i="1"/>
  <c r="M346" i="1"/>
  <c r="N346" i="1" s="1"/>
  <c r="G346" i="1"/>
  <c r="R345" i="1"/>
  <c r="S345" i="1" s="1"/>
  <c r="T345" i="1" s="1"/>
  <c r="M345" i="1"/>
  <c r="N345" i="1" s="1"/>
  <c r="G345" i="1"/>
  <c r="R344" i="1"/>
  <c r="S344" i="1" s="1"/>
  <c r="T344" i="1" s="1"/>
  <c r="N344" i="1"/>
  <c r="M344" i="1"/>
  <c r="G344" i="1"/>
  <c r="R343" i="1"/>
  <c r="S343" i="1" s="1"/>
  <c r="T343" i="1" s="1"/>
  <c r="M343" i="1"/>
  <c r="N343" i="1" s="1"/>
  <c r="G343" i="1"/>
  <c r="R342" i="1"/>
  <c r="S342" i="1" s="1"/>
  <c r="T342" i="1" s="1"/>
  <c r="M342" i="1"/>
  <c r="N342" i="1" s="1"/>
  <c r="G342" i="1"/>
  <c r="R341" i="1"/>
  <c r="S341" i="1" s="1"/>
  <c r="T341" i="1" s="1"/>
  <c r="M341" i="1"/>
  <c r="N341" i="1" s="1"/>
  <c r="G341" i="1"/>
  <c r="S340" i="1"/>
  <c r="T340" i="1" s="1"/>
  <c r="R340" i="1"/>
  <c r="M340" i="1"/>
  <c r="N340" i="1" s="1"/>
  <c r="G340" i="1"/>
  <c r="R339" i="1"/>
  <c r="S339" i="1" s="1"/>
  <c r="T339" i="1" s="1"/>
  <c r="M339" i="1"/>
  <c r="N339" i="1" s="1"/>
  <c r="G339" i="1"/>
  <c r="R338" i="1"/>
  <c r="S338" i="1" s="1"/>
  <c r="T338" i="1" s="1"/>
  <c r="M338" i="1"/>
  <c r="N338" i="1" s="1"/>
  <c r="G338" i="1"/>
  <c r="R337" i="1"/>
  <c r="S337" i="1" s="1"/>
  <c r="T337" i="1" s="1"/>
  <c r="M337" i="1"/>
  <c r="N337" i="1" s="1"/>
  <c r="G337" i="1"/>
  <c r="R336" i="1"/>
  <c r="S336" i="1" s="1"/>
  <c r="T336" i="1" s="1"/>
  <c r="M336" i="1"/>
  <c r="N336" i="1" s="1"/>
  <c r="G336" i="1"/>
  <c r="R335" i="1"/>
  <c r="S335" i="1" s="1"/>
  <c r="T335" i="1" s="1"/>
  <c r="M335" i="1"/>
  <c r="N335" i="1" s="1"/>
  <c r="G335" i="1"/>
  <c r="R334" i="1"/>
  <c r="S334" i="1" s="1"/>
  <c r="T334" i="1" s="1"/>
  <c r="M334" i="1"/>
  <c r="N334" i="1" s="1"/>
  <c r="G334" i="1"/>
  <c r="S333" i="1"/>
  <c r="T333" i="1" s="1"/>
  <c r="R333" i="1"/>
  <c r="M333" i="1"/>
  <c r="N333" i="1" s="1"/>
  <c r="G333" i="1"/>
  <c r="R332" i="1"/>
  <c r="S332" i="1" s="1"/>
  <c r="T332" i="1" s="1"/>
  <c r="M332" i="1"/>
  <c r="N332" i="1" s="1"/>
  <c r="G332" i="1"/>
  <c r="R331" i="1"/>
  <c r="S331" i="1" s="1"/>
  <c r="T331" i="1" s="1"/>
  <c r="M331" i="1"/>
  <c r="N331" i="1" s="1"/>
  <c r="G331" i="1"/>
  <c r="R330" i="1"/>
  <c r="S330" i="1" s="1"/>
  <c r="T330" i="1" s="1"/>
  <c r="M330" i="1"/>
  <c r="N330" i="1" s="1"/>
  <c r="G330" i="1"/>
  <c r="R329" i="1"/>
  <c r="S329" i="1" s="1"/>
  <c r="T329" i="1" s="1"/>
  <c r="M329" i="1"/>
  <c r="N329" i="1" s="1"/>
  <c r="G329" i="1"/>
  <c r="S328" i="1"/>
  <c r="T328" i="1" s="1"/>
  <c r="R328" i="1"/>
  <c r="M328" i="1"/>
  <c r="N328" i="1" s="1"/>
  <c r="G328" i="1"/>
  <c r="R327" i="1"/>
  <c r="S327" i="1" s="1"/>
  <c r="T327" i="1" s="1"/>
  <c r="M327" i="1"/>
  <c r="N327" i="1" s="1"/>
  <c r="G327" i="1"/>
  <c r="S326" i="1"/>
  <c r="T326" i="1" s="1"/>
  <c r="R326" i="1"/>
  <c r="M326" i="1"/>
  <c r="N326" i="1" s="1"/>
  <c r="G326" i="1"/>
  <c r="R325" i="1"/>
  <c r="S325" i="1" s="1"/>
  <c r="T325" i="1" s="1"/>
  <c r="M325" i="1"/>
  <c r="N325" i="1" s="1"/>
  <c r="G325" i="1"/>
  <c r="R324" i="1"/>
  <c r="S324" i="1" s="1"/>
  <c r="T324" i="1" s="1"/>
  <c r="M324" i="1"/>
  <c r="N324" i="1" s="1"/>
  <c r="G324" i="1"/>
  <c r="R323" i="1"/>
  <c r="S323" i="1" s="1"/>
  <c r="T323" i="1" s="1"/>
  <c r="M323" i="1"/>
  <c r="N323" i="1" s="1"/>
  <c r="G323" i="1"/>
  <c r="S322" i="1"/>
  <c r="T322" i="1" s="1"/>
  <c r="R322" i="1"/>
  <c r="M322" i="1"/>
  <c r="N322" i="1" s="1"/>
  <c r="G322" i="1"/>
  <c r="R321" i="1"/>
  <c r="S321" i="1" s="1"/>
  <c r="T321" i="1" s="1"/>
  <c r="M321" i="1"/>
  <c r="N321" i="1" s="1"/>
  <c r="G321" i="1"/>
  <c r="R320" i="1"/>
  <c r="S320" i="1" s="1"/>
  <c r="T320" i="1" s="1"/>
  <c r="M320" i="1"/>
  <c r="N320" i="1" s="1"/>
  <c r="G320" i="1"/>
  <c r="R319" i="1"/>
  <c r="S319" i="1" s="1"/>
  <c r="T319" i="1" s="1"/>
  <c r="M319" i="1"/>
  <c r="N319" i="1" s="1"/>
  <c r="G319" i="1"/>
  <c r="R318" i="1"/>
  <c r="S318" i="1" s="1"/>
  <c r="T318" i="1" s="1"/>
  <c r="M318" i="1"/>
  <c r="N318" i="1" s="1"/>
  <c r="G318" i="1"/>
  <c r="R317" i="1"/>
  <c r="S317" i="1" s="1"/>
  <c r="T317" i="1" s="1"/>
  <c r="N317" i="1"/>
  <c r="M317" i="1"/>
  <c r="G317" i="1"/>
  <c r="R316" i="1"/>
  <c r="S316" i="1" s="1"/>
  <c r="T316" i="1" s="1"/>
  <c r="M316" i="1"/>
  <c r="N316" i="1" s="1"/>
  <c r="G316" i="1"/>
  <c r="R315" i="1"/>
  <c r="S315" i="1" s="1"/>
  <c r="T315" i="1" s="1"/>
  <c r="M315" i="1"/>
  <c r="N315" i="1" s="1"/>
  <c r="G315" i="1"/>
  <c r="R314" i="1"/>
  <c r="S314" i="1" s="1"/>
  <c r="T314" i="1" s="1"/>
  <c r="M314" i="1"/>
  <c r="N314" i="1" s="1"/>
  <c r="G314" i="1"/>
  <c r="R313" i="1"/>
  <c r="S313" i="1" s="1"/>
  <c r="T313" i="1" s="1"/>
  <c r="M313" i="1"/>
  <c r="N313" i="1" s="1"/>
  <c r="G313" i="1"/>
  <c r="R312" i="1"/>
  <c r="S312" i="1" s="1"/>
  <c r="T312" i="1" s="1"/>
  <c r="M312" i="1"/>
  <c r="N312" i="1" s="1"/>
  <c r="G312" i="1"/>
  <c r="R311" i="1"/>
  <c r="S311" i="1" s="1"/>
  <c r="T311" i="1" s="1"/>
  <c r="M311" i="1"/>
  <c r="N311" i="1" s="1"/>
  <c r="G311" i="1"/>
  <c r="R310" i="1"/>
  <c r="S310" i="1" s="1"/>
  <c r="T310" i="1" s="1"/>
  <c r="M310" i="1"/>
  <c r="N310" i="1" s="1"/>
  <c r="G310" i="1"/>
  <c r="S309" i="1"/>
  <c r="T309" i="1" s="1"/>
  <c r="R309" i="1"/>
  <c r="M309" i="1"/>
  <c r="N309" i="1" s="1"/>
  <c r="G309" i="1"/>
  <c r="R308" i="1"/>
  <c r="S308" i="1" s="1"/>
  <c r="T308" i="1" s="1"/>
  <c r="M308" i="1"/>
  <c r="N308" i="1" s="1"/>
  <c r="G308" i="1"/>
  <c r="R307" i="1"/>
  <c r="S307" i="1" s="1"/>
  <c r="T307" i="1" s="1"/>
  <c r="M307" i="1"/>
  <c r="N307" i="1" s="1"/>
  <c r="G307" i="1"/>
  <c r="R306" i="1"/>
  <c r="S306" i="1" s="1"/>
  <c r="T306" i="1" s="1"/>
  <c r="M306" i="1"/>
  <c r="N306" i="1" s="1"/>
  <c r="G306" i="1"/>
  <c r="R305" i="1"/>
  <c r="S305" i="1" s="1"/>
  <c r="T305" i="1" s="1"/>
  <c r="M305" i="1"/>
  <c r="N305" i="1" s="1"/>
  <c r="G305" i="1"/>
  <c r="R304" i="1"/>
  <c r="S304" i="1" s="1"/>
  <c r="T304" i="1" s="1"/>
  <c r="M304" i="1"/>
  <c r="N304" i="1" s="1"/>
  <c r="G304" i="1"/>
  <c r="R303" i="1"/>
  <c r="S303" i="1" s="1"/>
  <c r="T303" i="1" s="1"/>
  <c r="M303" i="1"/>
  <c r="N303" i="1" s="1"/>
  <c r="G303" i="1"/>
  <c r="R302" i="1"/>
  <c r="S302" i="1" s="1"/>
  <c r="T302" i="1" s="1"/>
  <c r="M302" i="1"/>
  <c r="N302" i="1" s="1"/>
  <c r="G302" i="1"/>
  <c r="R301" i="1"/>
  <c r="S301" i="1" s="1"/>
  <c r="T301" i="1" s="1"/>
  <c r="N301" i="1"/>
  <c r="M301" i="1"/>
  <c r="G301" i="1"/>
  <c r="R300" i="1"/>
  <c r="S300" i="1" s="1"/>
  <c r="T300" i="1" s="1"/>
  <c r="M300" i="1"/>
  <c r="N300" i="1" s="1"/>
  <c r="G300" i="1"/>
  <c r="R299" i="1"/>
  <c r="S299" i="1" s="1"/>
  <c r="T299" i="1" s="1"/>
  <c r="M299" i="1"/>
  <c r="N299" i="1" s="1"/>
  <c r="G299" i="1"/>
  <c r="R298" i="1"/>
  <c r="S298" i="1" s="1"/>
  <c r="T298" i="1" s="1"/>
  <c r="M298" i="1"/>
  <c r="N298" i="1" s="1"/>
  <c r="G298" i="1"/>
  <c r="R297" i="1"/>
  <c r="S297" i="1" s="1"/>
  <c r="T297" i="1" s="1"/>
  <c r="M297" i="1"/>
  <c r="N297" i="1" s="1"/>
  <c r="G297" i="1"/>
  <c r="R296" i="1"/>
  <c r="S296" i="1" s="1"/>
  <c r="T296" i="1" s="1"/>
  <c r="M296" i="1"/>
  <c r="N296" i="1" s="1"/>
  <c r="G296" i="1"/>
  <c r="S295" i="1"/>
  <c r="T295" i="1" s="1"/>
  <c r="R295" i="1"/>
  <c r="M295" i="1"/>
  <c r="N295" i="1" s="1"/>
  <c r="G295" i="1"/>
  <c r="R294" i="1"/>
  <c r="S294" i="1" s="1"/>
  <c r="T294" i="1" s="1"/>
  <c r="M294" i="1"/>
  <c r="N294" i="1" s="1"/>
  <c r="G294" i="1"/>
  <c r="R293" i="1"/>
  <c r="S293" i="1" s="1"/>
  <c r="T293" i="1" s="1"/>
  <c r="M293" i="1"/>
  <c r="N293" i="1" s="1"/>
  <c r="G293" i="1"/>
  <c r="R292" i="1"/>
  <c r="S292" i="1" s="1"/>
  <c r="T292" i="1" s="1"/>
  <c r="M292" i="1"/>
  <c r="N292" i="1" s="1"/>
  <c r="G292" i="1"/>
  <c r="R291" i="1"/>
  <c r="S291" i="1" s="1"/>
  <c r="T291" i="1" s="1"/>
  <c r="M291" i="1"/>
  <c r="N291" i="1" s="1"/>
  <c r="G291" i="1"/>
  <c r="R290" i="1"/>
  <c r="S290" i="1" s="1"/>
  <c r="T290" i="1" s="1"/>
  <c r="M290" i="1"/>
  <c r="N290" i="1" s="1"/>
  <c r="G290" i="1"/>
  <c r="R289" i="1"/>
  <c r="S289" i="1" s="1"/>
  <c r="T289" i="1" s="1"/>
  <c r="N289" i="1"/>
  <c r="M289" i="1"/>
  <c r="G289" i="1"/>
  <c r="R288" i="1"/>
  <c r="S288" i="1" s="1"/>
  <c r="T288" i="1" s="1"/>
  <c r="M288" i="1"/>
  <c r="N288" i="1" s="1"/>
  <c r="G288" i="1"/>
  <c r="S287" i="1"/>
  <c r="T287" i="1" s="1"/>
  <c r="R287" i="1"/>
  <c r="M287" i="1"/>
  <c r="N287" i="1" s="1"/>
  <c r="G287" i="1"/>
  <c r="R286" i="1"/>
  <c r="S286" i="1" s="1"/>
  <c r="T286" i="1" s="1"/>
  <c r="M286" i="1"/>
  <c r="N286" i="1" s="1"/>
  <c r="G286" i="1"/>
  <c r="R285" i="1"/>
  <c r="S285" i="1" s="1"/>
  <c r="T285" i="1" s="1"/>
  <c r="M285" i="1"/>
  <c r="N285" i="1" s="1"/>
  <c r="G285" i="1"/>
  <c r="R284" i="1"/>
  <c r="S284" i="1" s="1"/>
  <c r="T284" i="1" s="1"/>
  <c r="N284" i="1"/>
  <c r="M284" i="1"/>
  <c r="G284" i="1"/>
  <c r="S283" i="1"/>
  <c r="T283" i="1" s="1"/>
  <c r="R283" i="1"/>
  <c r="M283" i="1"/>
  <c r="N283" i="1" s="1"/>
  <c r="G283" i="1"/>
  <c r="R282" i="1"/>
  <c r="S282" i="1" s="1"/>
  <c r="T282" i="1" s="1"/>
  <c r="N282" i="1"/>
  <c r="M282" i="1"/>
  <c r="G282" i="1"/>
  <c r="R281" i="1"/>
  <c r="S281" i="1" s="1"/>
  <c r="T281" i="1" s="1"/>
  <c r="M281" i="1"/>
  <c r="N281" i="1" s="1"/>
  <c r="G281" i="1"/>
  <c r="R280" i="1"/>
  <c r="S280" i="1" s="1"/>
  <c r="T280" i="1" s="1"/>
  <c r="M280" i="1"/>
  <c r="N280" i="1" s="1"/>
  <c r="G280" i="1"/>
  <c r="S279" i="1"/>
  <c r="T279" i="1" s="1"/>
  <c r="R279" i="1"/>
  <c r="M279" i="1"/>
  <c r="N279" i="1" s="1"/>
  <c r="G279" i="1"/>
  <c r="S278" i="1"/>
  <c r="T278" i="1" s="1"/>
  <c r="R278" i="1"/>
  <c r="M278" i="1"/>
  <c r="N278" i="1" s="1"/>
  <c r="G278" i="1"/>
  <c r="R277" i="1"/>
  <c r="S277" i="1" s="1"/>
  <c r="T277" i="1" s="1"/>
  <c r="M277" i="1"/>
  <c r="N277" i="1" s="1"/>
  <c r="G277" i="1"/>
  <c r="R276" i="1"/>
  <c r="S276" i="1" s="1"/>
  <c r="T276" i="1" s="1"/>
  <c r="M276" i="1"/>
  <c r="N276" i="1" s="1"/>
  <c r="G276" i="1"/>
  <c r="R275" i="1"/>
  <c r="S275" i="1" s="1"/>
  <c r="T275" i="1" s="1"/>
  <c r="M275" i="1"/>
  <c r="N275" i="1" s="1"/>
  <c r="G275" i="1"/>
  <c r="R274" i="1"/>
  <c r="S274" i="1" s="1"/>
  <c r="T274" i="1" s="1"/>
  <c r="M274" i="1"/>
  <c r="N274" i="1" s="1"/>
  <c r="G274" i="1"/>
  <c r="R273" i="1"/>
  <c r="S273" i="1" s="1"/>
  <c r="T273" i="1" s="1"/>
  <c r="M273" i="1"/>
  <c r="N273" i="1" s="1"/>
  <c r="G273" i="1"/>
  <c r="R272" i="1"/>
  <c r="S272" i="1" s="1"/>
  <c r="T272" i="1" s="1"/>
  <c r="M272" i="1"/>
  <c r="N272" i="1" s="1"/>
  <c r="G272" i="1"/>
  <c r="R271" i="1"/>
  <c r="S271" i="1" s="1"/>
  <c r="T271" i="1" s="1"/>
  <c r="M271" i="1"/>
  <c r="N271" i="1" s="1"/>
  <c r="G271" i="1"/>
  <c r="R270" i="1"/>
  <c r="S270" i="1" s="1"/>
  <c r="T270" i="1" s="1"/>
  <c r="M270" i="1"/>
  <c r="N270" i="1" s="1"/>
  <c r="G270" i="1"/>
  <c r="R269" i="1"/>
  <c r="S269" i="1" s="1"/>
  <c r="T269" i="1" s="1"/>
  <c r="M269" i="1"/>
  <c r="N269" i="1" s="1"/>
  <c r="G269" i="1"/>
  <c r="R268" i="1"/>
  <c r="S268" i="1" s="1"/>
  <c r="T268" i="1" s="1"/>
  <c r="M268" i="1"/>
  <c r="N268" i="1" s="1"/>
  <c r="G268" i="1"/>
  <c r="R267" i="1"/>
  <c r="S267" i="1" s="1"/>
  <c r="T267" i="1" s="1"/>
  <c r="M267" i="1"/>
  <c r="N267" i="1" s="1"/>
  <c r="G267" i="1"/>
  <c r="R266" i="1"/>
  <c r="S266" i="1" s="1"/>
  <c r="T266" i="1" s="1"/>
  <c r="M266" i="1"/>
  <c r="N266" i="1" s="1"/>
  <c r="G266" i="1"/>
  <c r="R265" i="1"/>
  <c r="S265" i="1" s="1"/>
  <c r="T265" i="1" s="1"/>
  <c r="M265" i="1"/>
  <c r="N265" i="1" s="1"/>
  <c r="G265" i="1"/>
  <c r="R264" i="1"/>
  <c r="S264" i="1" s="1"/>
  <c r="T264" i="1" s="1"/>
  <c r="M264" i="1"/>
  <c r="N264" i="1" s="1"/>
  <c r="G264" i="1"/>
  <c r="R263" i="1"/>
  <c r="S263" i="1" s="1"/>
  <c r="T263" i="1" s="1"/>
  <c r="M263" i="1"/>
  <c r="N263" i="1" s="1"/>
  <c r="G263" i="1"/>
  <c r="T262" i="1"/>
  <c r="R262" i="1"/>
  <c r="S262" i="1" s="1"/>
  <c r="M262" i="1"/>
  <c r="N262" i="1" s="1"/>
  <c r="G262" i="1"/>
  <c r="R261" i="1"/>
  <c r="S261" i="1" s="1"/>
  <c r="T261" i="1" s="1"/>
  <c r="M261" i="1"/>
  <c r="N261" i="1" s="1"/>
  <c r="G261" i="1"/>
  <c r="R260" i="1"/>
  <c r="S260" i="1" s="1"/>
  <c r="T260" i="1" s="1"/>
  <c r="M260" i="1"/>
  <c r="N260" i="1" s="1"/>
  <c r="G260" i="1"/>
  <c r="R259" i="1"/>
  <c r="S259" i="1" s="1"/>
  <c r="T259" i="1" s="1"/>
  <c r="M259" i="1"/>
  <c r="N259" i="1" s="1"/>
  <c r="G259" i="1"/>
  <c r="T258" i="1"/>
  <c r="R258" i="1"/>
  <c r="S258" i="1" s="1"/>
  <c r="N258" i="1"/>
  <c r="M258" i="1"/>
  <c r="G258" i="1"/>
  <c r="R257" i="1"/>
  <c r="S257" i="1" s="1"/>
  <c r="T257" i="1" s="1"/>
  <c r="M257" i="1"/>
  <c r="N257" i="1" s="1"/>
  <c r="G257" i="1"/>
  <c r="R256" i="1"/>
  <c r="S256" i="1" s="1"/>
  <c r="T256" i="1" s="1"/>
  <c r="M256" i="1"/>
  <c r="N256" i="1" s="1"/>
  <c r="G256" i="1"/>
  <c r="S255" i="1"/>
  <c r="T255" i="1" s="1"/>
  <c r="R255" i="1"/>
  <c r="M255" i="1"/>
  <c r="N255" i="1" s="1"/>
  <c r="G255" i="1"/>
  <c r="S254" i="1"/>
  <c r="T254" i="1" s="1"/>
  <c r="R254" i="1"/>
  <c r="M254" i="1"/>
  <c r="N254" i="1" s="1"/>
  <c r="G254" i="1"/>
  <c r="R253" i="1"/>
  <c r="S253" i="1" s="1"/>
  <c r="T253" i="1" s="1"/>
  <c r="N253" i="1"/>
  <c r="M253" i="1"/>
  <c r="G253" i="1"/>
  <c r="R252" i="1"/>
  <c r="S252" i="1" s="1"/>
  <c r="T252" i="1" s="1"/>
  <c r="M252" i="1"/>
  <c r="N252" i="1" s="1"/>
  <c r="G252" i="1"/>
  <c r="R251" i="1"/>
  <c r="S251" i="1" s="1"/>
  <c r="T251" i="1" s="1"/>
  <c r="M251" i="1"/>
  <c r="N251" i="1" s="1"/>
  <c r="G251" i="1"/>
  <c r="R250" i="1"/>
  <c r="S250" i="1" s="1"/>
  <c r="T250" i="1" s="1"/>
  <c r="M250" i="1"/>
  <c r="N250" i="1" s="1"/>
  <c r="G250" i="1"/>
  <c r="S249" i="1"/>
  <c r="T249" i="1" s="1"/>
  <c r="R249" i="1"/>
  <c r="M249" i="1"/>
  <c r="N249" i="1" s="1"/>
  <c r="G249" i="1"/>
  <c r="R248" i="1"/>
  <c r="S248" i="1" s="1"/>
  <c r="T248" i="1" s="1"/>
  <c r="N248" i="1"/>
  <c r="M248" i="1"/>
  <c r="G248" i="1"/>
  <c r="R247" i="1"/>
  <c r="S247" i="1" s="1"/>
  <c r="T247" i="1" s="1"/>
  <c r="M247" i="1"/>
  <c r="N247" i="1" s="1"/>
  <c r="G247" i="1"/>
  <c r="S246" i="1"/>
  <c r="T246" i="1" s="1"/>
  <c r="R246" i="1"/>
  <c r="M246" i="1"/>
  <c r="N246" i="1" s="1"/>
  <c r="G246" i="1"/>
  <c r="R245" i="1"/>
  <c r="S245" i="1" s="1"/>
  <c r="T245" i="1" s="1"/>
  <c r="M245" i="1"/>
  <c r="N245" i="1" s="1"/>
  <c r="G245" i="1"/>
  <c r="R244" i="1"/>
  <c r="S244" i="1" s="1"/>
  <c r="T244" i="1" s="1"/>
  <c r="M244" i="1"/>
  <c r="N244" i="1" s="1"/>
  <c r="G244" i="1"/>
  <c r="R243" i="1"/>
  <c r="S243" i="1" s="1"/>
  <c r="T243" i="1" s="1"/>
  <c r="M243" i="1"/>
  <c r="N243" i="1" s="1"/>
  <c r="G243" i="1"/>
  <c r="S242" i="1"/>
  <c r="T242" i="1" s="1"/>
  <c r="R242" i="1"/>
  <c r="M242" i="1"/>
  <c r="N242" i="1" s="1"/>
  <c r="G242" i="1"/>
  <c r="R241" i="1"/>
  <c r="S241" i="1" s="1"/>
  <c r="T241" i="1" s="1"/>
  <c r="M241" i="1"/>
  <c r="N241" i="1" s="1"/>
  <c r="G241" i="1"/>
  <c r="S240" i="1"/>
  <c r="T240" i="1" s="1"/>
  <c r="R240" i="1"/>
  <c r="M240" i="1"/>
  <c r="N240" i="1" s="1"/>
  <c r="G240" i="1"/>
  <c r="R239" i="1"/>
  <c r="S239" i="1" s="1"/>
  <c r="T239" i="1" s="1"/>
  <c r="M239" i="1"/>
  <c r="N239" i="1" s="1"/>
  <c r="G239" i="1"/>
  <c r="R238" i="1"/>
  <c r="S238" i="1" s="1"/>
  <c r="T238" i="1" s="1"/>
  <c r="M238" i="1"/>
  <c r="N238" i="1" s="1"/>
  <c r="G238" i="1"/>
  <c r="S237" i="1"/>
  <c r="T237" i="1" s="1"/>
  <c r="R237" i="1"/>
  <c r="M237" i="1"/>
  <c r="N237" i="1" s="1"/>
  <c r="G237" i="1"/>
  <c r="R236" i="1"/>
  <c r="S236" i="1" s="1"/>
  <c r="T236" i="1" s="1"/>
  <c r="M236" i="1"/>
  <c r="N236" i="1" s="1"/>
  <c r="G236" i="1"/>
  <c r="T235" i="1"/>
  <c r="R235" i="1"/>
  <c r="S235" i="1" s="1"/>
  <c r="M235" i="1"/>
  <c r="N235" i="1" s="1"/>
  <c r="G235" i="1"/>
  <c r="R234" i="1"/>
  <c r="S234" i="1" s="1"/>
  <c r="T234" i="1" s="1"/>
  <c r="N234" i="1"/>
  <c r="M234" i="1"/>
  <c r="G234" i="1"/>
  <c r="R233" i="1"/>
  <c r="S233" i="1" s="1"/>
  <c r="T233" i="1" s="1"/>
  <c r="M233" i="1"/>
  <c r="N233" i="1" s="1"/>
  <c r="G233" i="1"/>
  <c r="R232" i="1"/>
  <c r="S232" i="1" s="1"/>
  <c r="T232" i="1" s="1"/>
  <c r="M232" i="1"/>
  <c r="N232" i="1" s="1"/>
  <c r="G232" i="1"/>
  <c r="R231" i="1"/>
  <c r="S231" i="1" s="1"/>
  <c r="T231" i="1" s="1"/>
  <c r="M231" i="1"/>
  <c r="N231" i="1" s="1"/>
  <c r="G231" i="1"/>
  <c r="R230" i="1"/>
  <c r="S230" i="1" s="1"/>
  <c r="T230" i="1" s="1"/>
  <c r="M230" i="1"/>
  <c r="N230" i="1" s="1"/>
  <c r="G230" i="1"/>
  <c r="R229" i="1"/>
  <c r="S229" i="1" s="1"/>
  <c r="T229" i="1" s="1"/>
  <c r="M229" i="1"/>
  <c r="N229" i="1" s="1"/>
  <c r="G229" i="1"/>
  <c r="R228" i="1"/>
  <c r="S228" i="1" s="1"/>
  <c r="T228" i="1" s="1"/>
  <c r="M228" i="1"/>
  <c r="N228" i="1" s="1"/>
  <c r="G228" i="1"/>
  <c r="R227" i="1"/>
  <c r="S227" i="1" s="1"/>
  <c r="T227" i="1" s="1"/>
  <c r="M227" i="1"/>
  <c r="N227" i="1" s="1"/>
  <c r="G227" i="1"/>
  <c r="T226" i="1"/>
  <c r="R226" i="1"/>
  <c r="S226" i="1" s="1"/>
  <c r="M226" i="1"/>
  <c r="N226" i="1" s="1"/>
  <c r="G226" i="1"/>
  <c r="R225" i="1"/>
  <c r="S225" i="1" s="1"/>
  <c r="T225" i="1" s="1"/>
  <c r="M225" i="1"/>
  <c r="N225" i="1" s="1"/>
  <c r="G225" i="1"/>
  <c r="R224" i="1"/>
  <c r="S224" i="1" s="1"/>
  <c r="T224" i="1" s="1"/>
  <c r="M224" i="1"/>
  <c r="N224" i="1" s="1"/>
  <c r="G224" i="1"/>
  <c r="R223" i="1"/>
  <c r="S223" i="1" s="1"/>
  <c r="T223" i="1" s="1"/>
  <c r="M223" i="1"/>
  <c r="N223" i="1" s="1"/>
  <c r="G223" i="1"/>
  <c r="S222" i="1"/>
  <c r="T222" i="1" s="1"/>
  <c r="R222" i="1"/>
  <c r="M222" i="1"/>
  <c r="N222" i="1" s="1"/>
  <c r="G222" i="1"/>
  <c r="R221" i="1"/>
  <c r="S221" i="1" s="1"/>
  <c r="T221" i="1" s="1"/>
  <c r="M221" i="1"/>
  <c r="N221" i="1" s="1"/>
  <c r="G221" i="1"/>
  <c r="T220" i="1"/>
  <c r="R220" i="1"/>
  <c r="S220" i="1" s="1"/>
  <c r="M220" i="1"/>
  <c r="N220" i="1" s="1"/>
  <c r="G220" i="1"/>
  <c r="D220" i="1"/>
  <c r="D224" i="1" s="1"/>
  <c r="D228" i="1" s="1"/>
  <c r="D232" i="1" s="1"/>
  <c r="D236" i="1" s="1"/>
  <c r="D240" i="1" s="1"/>
  <c r="D244" i="1" s="1"/>
  <c r="D248" i="1" s="1"/>
  <c r="D252" i="1" s="1"/>
  <c r="D256" i="1" s="1"/>
  <c r="D260" i="1" s="1"/>
  <c r="D264" i="1" s="1"/>
  <c r="D268" i="1" s="1"/>
  <c r="D272" i="1" s="1"/>
  <c r="D276" i="1" s="1"/>
  <c r="D280" i="1" s="1"/>
  <c r="D284" i="1" s="1"/>
  <c r="D288" i="1" s="1"/>
  <c r="D292" i="1" s="1"/>
  <c r="D296" i="1" s="1"/>
  <c r="D300" i="1" s="1"/>
  <c r="D304" i="1" s="1"/>
  <c r="D308" i="1" s="1"/>
  <c r="D312" i="1" s="1"/>
  <c r="D316" i="1" s="1"/>
  <c r="D320" i="1" s="1"/>
  <c r="D324" i="1" s="1"/>
  <c r="D328" i="1" s="1"/>
  <c r="D332" i="1" s="1"/>
  <c r="D336" i="1" s="1"/>
  <c r="D340" i="1" s="1"/>
  <c r="D344" i="1" s="1"/>
  <c r="D348" i="1" s="1"/>
  <c r="D352" i="1" s="1"/>
  <c r="D356" i="1" s="1"/>
  <c r="D360" i="1" s="1"/>
  <c r="D364" i="1" s="1"/>
  <c r="D368" i="1" s="1"/>
  <c r="D372" i="1" s="1"/>
  <c r="D376" i="1" s="1"/>
  <c r="D380" i="1" s="1"/>
  <c r="D384" i="1" s="1"/>
  <c r="D388" i="1" s="1"/>
  <c r="D392" i="1" s="1"/>
  <c r="D396" i="1" s="1"/>
  <c r="D400" i="1" s="1"/>
  <c r="D404" i="1" s="1"/>
  <c r="D408" i="1" s="1"/>
  <c r="D412" i="1" s="1"/>
  <c r="D416" i="1" s="1"/>
  <c r="D420" i="1" s="1"/>
  <c r="D424" i="1" s="1"/>
  <c r="D428" i="1" s="1"/>
  <c r="D432" i="1" s="1"/>
  <c r="D436" i="1" s="1"/>
  <c r="D440" i="1" s="1"/>
  <c r="D444" i="1" s="1"/>
  <c r="D448" i="1" s="1"/>
  <c r="D452" i="1" s="1"/>
  <c r="D456" i="1" s="1"/>
  <c r="D460" i="1" s="1"/>
  <c r="D464" i="1" s="1"/>
  <c r="D468" i="1" s="1"/>
  <c r="D472" i="1" s="1"/>
  <c r="D476" i="1" s="1"/>
  <c r="D480" i="1" s="1"/>
  <c r="D484" i="1" s="1"/>
  <c r="D488" i="1" s="1"/>
  <c r="D492" i="1" s="1"/>
  <c r="D496" i="1" s="1"/>
  <c r="R219" i="1"/>
  <c r="S219" i="1" s="1"/>
  <c r="T219" i="1" s="1"/>
  <c r="M219" i="1"/>
  <c r="N219" i="1" s="1"/>
  <c r="K219" i="1"/>
  <c r="G219" i="1"/>
  <c r="R218" i="1"/>
  <c r="S218" i="1" s="1"/>
  <c r="T218" i="1" s="1"/>
  <c r="M218" i="1"/>
  <c r="N218" i="1" s="1"/>
  <c r="K218" i="1"/>
  <c r="G218" i="1"/>
  <c r="S217" i="1"/>
  <c r="T217" i="1" s="1"/>
  <c r="R217" i="1"/>
  <c r="M217" i="1"/>
  <c r="N217" i="1" s="1"/>
  <c r="K217" i="1"/>
  <c r="G217" i="1"/>
  <c r="R216" i="1"/>
  <c r="S216" i="1" s="1"/>
  <c r="T216" i="1" s="1"/>
  <c r="M216" i="1"/>
  <c r="N216" i="1" s="1"/>
  <c r="K216" i="1"/>
  <c r="G216" i="1"/>
  <c r="S215" i="1"/>
  <c r="T215" i="1" s="1"/>
  <c r="R215" i="1"/>
  <c r="M215" i="1"/>
  <c r="N215" i="1" s="1"/>
  <c r="K215" i="1"/>
  <c r="G215" i="1"/>
  <c r="K214" i="1"/>
  <c r="K213" i="1"/>
  <c r="K212" i="1"/>
  <c r="S211" i="1"/>
  <c r="T211" i="1" s="1"/>
  <c r="R211" i="1"/>
  <c r="K211" i="1"/>
  <c r="G211" i="1"/>
  <c r="K210" i="1"/>
  <c r="K209" i="1"/>
  <c r="K208" i="1"/>
  <c r="R207" i="1"/>
  <c r="K207" i="1"/>
  <c r="G207" i="1"/>
  <c r="K206" i="1"/>
  <c r="K205" i="1"/>
  <c r="K204" i="1"/>
  <c r="R203" i="1"/>
  <c r="S203" i="1" s="1"/>
  <c r="T203" i="1" s="1"/>
  <c r="M203" i="1"/>
  <c r="N203" i="1" s="1"/>
  <c r="K203" i="1"/>
  <c r="G203" i="1"/>
  <c r="K202" i="1"/>
  <c r="K201" i="1"/>
  <c r="K200" i="1"/>
  <c r="S199" i="1"/>
  <c r="T199" i="1" s="1"/>
  <c r="R199" i="1"/>
  <c r="M199" i="1"/>
  <c r="N199" i="1" s="1"/>
  <c r="K199" i="1"/>
  <c r="G199" i="1"/>
  <c r="K198" i="1"/>
  <c r="K197" i="1"/>
  <c r="K196" i="1"/>
  <c r="R195" i="1"/>
  <c r="K195" i="1"/>
  <c r="G195" i="1"/>
  <c r="K194" i="1"/>
  <c r="K193" i="1"/>
  <c r="K192" i="1"/>
  <c r="R191" i="1"/>
  <c r="S191" i="1" s="1"/>
  <c r="K191" i="1"/>
  <c r="G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R202" i="1" l="1"/>
  <c r="M82" i="1"/>
  <c r="N82" i="1" s="1"/>
  <c r="M86" i="1"/>
  <c r="N86" i="1" s="1"/>
  <c r="M94" i="1"/>
  <c r="N94" i="1" s="1"/>
  <c r="M112" i="1"/>
  <c r="N112" i="1" s="1"/>
  <c r="M114" i="1"/>
  <c r="N114" i="1" s="1"/>
  <c r="M118" i="1"/>
  <c r="N118" i="1" s="1"/>
  <c r="M126" i="1"/>
  <c r="N126" i="1" s="1"/>
  <c r="M159" i="1"/>
  <c r="N159" i="1" s="1"/>
  <c r="M175" i="1"/>
  <c r="N175" i="1" s="1"/>
  <c r="M165" i="1"/>
  <c r="N165" i="1" s="1"/>
  <c r="M153" i="1"/>
  <c r="N153" i="1" s="1"/>
  <c r="M169" i="1"/>
  <c r="N169" i="1" s="1"/>
  <c r="M195" i="1"/>
  <c r="N195" i="1" s="1"/>
  <c r="R194" i="1"/>
  <c r="S195" i="1"/>
  <c r="T195" i="1" s="1"/>
  <c r="M79" i="1"/>
  <c r="N79" i="1" s="1"/>
  <c r="M173" i="1"/>
  <c r="N173" i="1" s="1"/>
  <c r="M189" i="1"/>
  <c r="N189" i="1" s="1"/>
  <c r="M191" i="1"/>
  <c r="M67" i="1" s="1"/>
  <c r="N67" i="1" s="1"/>
  <c r="M74" i="1"/>
  <c r="N74" i="1" s="1"/>
  <c r="M147" i="1"/>
  <c r="N147" i="1" s="1"/>
  <c r="M179" i="1"/>
  <c r="N179" i="1" s="1"/>
  <c r="M49" i="1"/>
  <c r="N49" i="1" s="1"/>
  <c r="M53" i="1"/>
  <c r="N53" i="1" s="1"/>
  <c r="M57" i="1"/>
  <c r="N57" i="1" s="1"/>
  <c r="M61" i="1"/>
  <c r="N61" i="1" s="1"/>
  <c r="M65" i="1"/>
  <c r="N65" i="1" s="1"/>
  <c r="M69" i="1"/>
  <c r="N69" i="1" s="1"/>
  <c r="M73" i="1"/>
  <c r="N73" i="1" s="1"/>
  <c r="M76" i="1"/>
  <c r="N76" i="1" s="1"/>
  <c r="M81" i="1"/>
  <c r="N81" i="1" s="1"/>
  <c r="M83" i="1"/>
  <c r="N83" i="1" s="1"/>
  <c r="M85" i="1"/>
  <c r="N85" i="1" s="1"/>
  <c r="M87" i="1"/>
  <c r="N87" i="1" s="1"/>
  <c r="M89" i="1"/>
  <c r="N89" i="1" s="1"/>
  <c r="M91" i="1"/>
  <c r="N91" i="1" s="1"/>
  <c r="M93" i="1"/>
  <c r="N93" i="1" s="1"/>
  <c r="M95" i="1"/>
  <c r="N95" i="1" s="1"/>
  <c r="M97" i="1"/>
  <c r="N97" i="1" s="1"/>
  <c r="M99" i="1"/>
  <c r="N99" i="1" s="1"/>
  <c r="M101" i="1"/>
  <c r="N101" i="1" s="1"/>
  <c r="M103" i="1"/>
  <c r="N103" i="1" s="1"/>
  <c r="M105" i="1"/>
  <c r="N105" i="1" s="1"/>
  <c r="M107" i="1"/>
  <c r="N107" i="1" s="1"/>
  <c r="M109" i="1"/>
  <c r="N109" i="1" s="1"/>
  <c r="M111" i="1"/>
  <c r="N111" i="1" s="1"/>
  <c r="M113" i="1"/>
  <c r="N113" i="1" s="1"/>
  <c r="M115" i="1"/>
  <c r="N115" i="1" s="1"/>
  <c r="M117" i="1"/>
  <c r="N117" i="1" s="1"/>
  <c r="M119" i="1"/>
  <c r="N119" i="1" s="1"/>
  <c r="M121" i="1"/>
  <c r="N121" i="1" s="1"/>
  <c r="M123" i="1"/>
  <c r="N123" i="1" s="1"/>
  <c r="M125" i="1"/>
  <c r="N125" i="1" s="1"/>
  <c r="M127" i="1"/>
  <c r="N127" i="1" s="1"/>
  <c r="M129" i="1"/>
  <c r="N129" i="1" s="1"/>
  <c r="M131" i="1"/>
  <c r="N131" i="1" s="1"/>
  <c r="M133" i="1"/>
  <c r="N133" i="1" s="1"/>
  <c r="M135" i="1"/>
  <c r="N135" i="1" s="1"/>
  <c r="M137" i="1"/>
  <c r="N137" i="1" s="1"/>
  <c r="M139" i="1"/>
  <c r="N139" i="1" s="1"/>
  <c r="M151" i="1"/>
  <c r="N151" i="1" s="1"/>
  <c r="M167" i="1"/>
  <c r="N167" i="1" s="1"/>
  <c r="M183" i="1"/>
  <c r="N183" i="1" s="1"/>
  <c r="S190" i="1"/>
  <c r="T191" i="1"/>
  <c r="N202" i="1"/>
  <c r="N201" i="1"/>
  <c r="M54" i="1"/>
  <c r="N54" i="1" s="1"/>
  <c r="M66" i="1"/>
  <c r="N66" i="1" s="1"/>
  <c r="M163" i="1"/>
  <c r="N163" i="1" s="1"/>
  <c r="R198" i="1"/>
  <c r="M145" i="1"/>
  <c r="N145" i="1" s="1"/>
  <c r="M161" i="1"/>
  <c r="N161" i="1" s="1"/>
  <c r="M177" i="1"/>
  <c r="N177" i="1" s="1"/>
  <c r="M58" i="1"/>
  <c r="N58" i="1" s="1"/>
  <c r="M62" i="1"/>
  <c r="N62" i="1" s="1"/>
  <c r="M48" i="1"/>
  <c r="N48" i="1" s="1"/>
  <c r="M52" i="1"/>
  <c r="N52" i="1" s="1"/>
  <c r="M56" i="1"/>
  <c r="N56" i="1" s="1"/>
  <c r="M60" i="1"/>
  <c r="N60" i="1" s="1"/>
  <c r="M64" i="1"/>
  <c r="N64" i="1" s="1"/>
  <c r="M68" i="1"/>
  <c r="N68" i="1" s="1"/>
  <c r="M72" i="1"/>
  <c r="N72" i="1" s="1"/>
  <c r="M78" i="1"/>
  <c r="N78" i="1" s="1"/>
  <c r="M142" i="1"/>
  <c r="N142" i="1" s="1"/>
  <c r="M155" i="1"/>
  <c r="N155" i="1" s="1"/>
  <c r="M171" i="1"/>
  <c r="N171" i="1" s="1"/>
  <c r="M187" i="1"/>
  <c r="N187" i="1" s="1"/>
  <c r="N200" i="1"/>
  <c r="M141" i="1"/>
  <c r="N141" i="1" s="1"/>
  <c r="M207" i="1"/>
  <c r="N207" i="1" s="1"/>
  <c r="M211" i="1"/>
  <c r="N211" i="1" s="1"/>
  <c r="M140" i="1"/>
  <c r="N140" i="1" s="1"/>
  <c r="R206" i="1"/>
  <c r="S207" i="1"/>
  <c r="T207" i="1" s="1"/>
  <c r="R210" i="1"/>
  <c r="R214" i="1"/>
  <c r="M144" i="1"/>
  <c r="N144" i="1" s="1"/>
  <c r="M146" i="1"/>
  <c r="N146" i="1" s="1"/>
  <c r="M148" i="1"/>
  <c r="N148" i="1" s="1"/>
  <c r="M150" i="1"/>
  <c r="N150" i="1" s="1"/>
  <c r="M152" i="1"/>
  <c r="N152" i="1" s="1"/>
  <c r="M154" i="1"/>
  <c r="N154" i="1" s="1"/>
  <c r="M156" i="1"/>
  <c r="N156" i="1" s="1"/>
  <c r="M158" i="1"/>
  <c r="N158" i="1" s="1"/>
  <c r="M160" i="1"/>
  <c r="N160" i="1" s="1"/>
  <c r="M162" i="1"/>
  <c r="N162" i="1" s="1"/>
  <c r="M164" i="1"/>
  <c r="N164" i="1" s="1"/>
  <c r="M166" i="1"/>
  <c r="N166" i="1" s="1"/>
  <c r="M168" i="1"/>
  <c r="N168" i="1" s="1"/>
  <c r="M170" i="1"/>
  <c r="N170" i="1" s="1"/>
  <c r="M172" i="1"/>
  <c r="N172" i="1" s="1"/>
  <c r="M174" i="1"/>
  <c r="N174" i="1" s="1"/>
  <c r="M176" i="1"/>
  <c r="N176" i="1" s="1"/>
  <c r="M178" i="1"/>
  <c r="N178" i="1" s="1"/>
  <c r="M180" i="1"/>
  <c r="N180" i="1" s="1"/>
  <c r="M182" i="1"/>
  <c r="N182" i="1" s="1"/>
  <c r="M184" i="1"/>
  <c r="N184" i="1" s="1"/>
  <c r="M186" i="1"/>
  <c r="N186" i="1" s="1"/>
  <c r="M188" i="1"/>
  <c r="N188" i="1" s="1"/>
  <c r="M190" i="1"/>
  <c r="N190" i="1" s="1"/>
  <c r="R201" i="1" l="1"/>
  <c r="S202" i="1"/>
  <c r="T202" i="1" s="1"/>
  <c r="M80" i="1"/>
  <c r="N80" i="1" s="1"/>
  <c r="M110" i="1"/>
  <c r="N110" i="1" s="1"/>
  <c r="M71" i="1"/>
  <c r="N71" i="1" s="1"/>
  <c r="M70" i="1"/>
  <c r="N70" i="1" s="1"/>
  <c r="M134" i="1"/>
  <c r="N134" i="1" s="1"/>
  <c r="M102" i="1"/>
  <c r="N102" i="1" s="1"/>
  <c r="M55" i="1"/>
  <c r="N55" i="1" s="1"/>
  <c r="M130" i="1"/>
  <c r="N130" i="1" s="1"/>
  <c r="M98" i="1"/>
  <c r="N98" i="1" s="1"/>
  <c r="M47" i="1"/>
  <c r="N47" i="1" s="1"/>
  <c r="M185" i="1"/>
  <c r="N185" i="1" s="1"/>
  <c r="M128" i="1"/>
  <c r="N128" i="1" s="1"/>
  <c r="M96" i="1"/>
  <c r="N96" i="1" s="1"/>
  <c r="M149" i="1"/>
  <c r="N149" i="1" s="1"/>
  <c r="S214" i="1"/>
  <c r="T214" i="1" s="1"/>
  <c r="R213" i="1"/>
  <c r="N210" i="1"/>
  <c r="M77" i="1"/>
  <c r="N77" i="1" s="1"/>
  <c r="M75" i="1"/>
  <c r="N75" i="1" s="1"/>
  <c r="M143" i="1"/>
  <c r="N143" i="1" s="1"/>
  <c r="M124" i="1"/>
  <c r="N124" i="1" s="1"/>
  <c r="M108" i="1"/>
  <c r="N108" i="1" s="1"/>
  <c r="M92" i="1"/>
  <c r="N92" i="1" s="1"/>
  <c r="R209" i="1"/>
  <c r="S210" i="1"/>
  <c r="T210" i="1" s="1"/>
  <c r="N206" i="1"/>
  <c r="S198" i="1"/>
  <c r="T198" i="1" s="1"/>
  <c r="R197" i="1"/>
  <c r="N191" i="1"/>
  <c r="M43" i="1"/>
  <c r="N43" i="1" s="1"/>
  <c r="M36" i="1"/>
  <c r="N36" i="1" s="1"/>
  <c r="M30" i="1"/>
  <c r="N30" i="1" s="1"/>
  <c r="M25" i="1"/>
  <c r="N25" i="1" s="1"/>
  <c r="M19" i="1"/>
  <c r="N19" i="1" s="1"/>
  <c r="M12" i="1"/>
  <c r="N12" i="1" s="1"/>
  <c r="M8" i="1"/>
  <c r="N8" i="1" s="1"/>
  <c r="M44" i="1"/>
  <c r="N44" i="1" s="1"/>
  <c r="M39" i="1"/>
  <c r="N39" i="1" s="1"/>
  <c r="M34" i="1"/>
  <c r="N34" i="1" s="1"/>
  <c r="M28" i="1"/>
  <c r="N28" i="1" s="1"/>
  <c r="M22" i="1"/>
  <c r="N22" i="1" s="1"/>
  <c r="M16" i="1"/>
  <c r="N16" i="1" s="1"/>
  <c r="M9" i="1"/>
  <c r="N9" i="1" s="1"/>
  <c r="M46" i="1"/>
  <c r="N46" i="1" s="1"/>
  <c r="M41" i="1"/>
  <c r="N41" i="1" s="1"/>
  <c r="M37" i="1"/>
  <c r="N37" i="1" s="1"/>
  <c r="M33" i="1"/>
  <c r="N33" i="1" s="1"/>
  <c r="M29" i="1"/>
  <c r="N29" i="1" s="1"/>
  <c r="M24" i="1"/>
  <c r="N24" i="1" s="1"/>
  <c r="M18" i="1"/>
  <c r="N18" i="1" s="1"/>
  <c r="M13" i="1"/>
  <c r="N13" i="1" s="1"/>
  <c r="M10" i="1"/>
  <c r="N10" i="1" s="1"/>
  <c r="M45" i="1"/>
  <c r="N45" i="1" s="1"/>
  <c r="M42" i="1"/>
  <c r="N42" i="1" s="1"/>
  <c r="M40" i="1"/>
  <c r="N40" i="1" s="1"/>
  <c r="M38" i="1"/>
  <c r="N38" i="1" s="1"/>
  <c r="M35" i="1"/>
  <c r="N35" i="1" s="1"/>
  <c r="M32" i="1"/>
  <c r="N32" i="1" s="1"/>
  <c r="M31" i="1"/>
  <c r="N31" i="1" s="1"/>
  <c r="M27" i="1"/>
  <c r="N27" i="1" s="1"/>
  <c r="M26" i="1"/>
  <c r="N26" i="1" s="1"/>
  <c r="M23" i="1"/>
  <c r="N23" i="1" s="1"/>
  <c r="M21" i="1"/>
  <c r="N21" i="1" s="1"/>
  <c r="M20" i="1"/>
  <c r="N20" i="1" s="1"/>
  <c r="M17" i="1"/>
  <c r="N17" i="1" s="1"/>
  <c r="M15" i="1"/>
  <c r="N15" i="1" s="1"/>
  <c r="M14" i="1"/>
  <c r="N14" i="1" s="1"/>
  <c r="M11" i="1"/>
  <c r="N11" i="1" s="1"/>
  <c r="R193" i="1"/>
  <c r="S194" i="1"/>
  <c r="T194" i="1" s="1"/>
  <c r="M138" i="1"/>
  <c r="N138" i="1" s="1"/>
  <c r="M122" i="1"/>
  <c r="N122" i="1" s="1"/>
  <c r="M106" i="1"/>
  <c r="N106" i="1" s="1"/>
  <c r="M90" i="1"/>
  <c r="N90" i="1" s="1"/>
  <c r="M63" i="1"/>
  <c r="N63" i="1" s="1"/>
  <c r="T190" i="1"/>
  <c r="S189" i="1"/>
  <c r="M136" i="1"/>
  <c r="N136" i="1" s="1"/>
  <c r="M120" i="1"/>
  <c r="N120" i="1" s="1"/>
  <c r="M104" i="1"/>
  <c r="N104" i="1" s="1"/>
  <c r="M88" i="1"/>
  <c r="N88" i="1" s="1"/>
  <c r="M59" i="1"/>
  <c r="N59" i="1" s="1"/>
  <c r="R205" i="1"/>
  <c r="S206" i="1"/>
  <c r="T206" i="1" s="1"/>
  <c r="M157" i="1"/>
  <c r="N157" i="1" s="1"/>
  <c r="M50" i="1"/>
  <c r="N50" i="1" s="1"/>
  <c r="M132" i="1"/>
  <c r="N132" i="1" s="1"/>
  <c r="M116" i="1"/>
  <c r="N116" i="1" s="1"/>
  <c r="M100" i="1"/>
  <c r="N100" i="1" s="1"/>
  <c r="M84" i="1"/>
  <c r="N84" i="1" s="1"/>
  <c r="M51" i="1"/>
  <c r="N51" i="1" s="1"/>
  <c r="M181" i="1"/>
  <c r="N181" i="1" s="1"/>
  <c r="S201" i="1" l="1"/>
  <c r="T201" i="1" s="1"/>
  <c r="R200" i="1"/>
  <c r="S200" i="1" s="1"/>
  <c r="T200" i="1" s="1"/>
  <c r="R204" i="1"/>
  <c r="S204" i="1" s="1"/>
  <c r="T204" i="1" s="1"/>
  <c r="S205" i="1"/>
  <c r="T205" i="1" s="1"/>
  <c r="T189" i="1"/>
  <c r="S188" i="1"/>
  <c r="N205" i="1"/>
  <c r="N204" i="1"/>
  <c r="S197" i="1"/>
  <c r="T197" i="1" s="1"/>
  <c r="R196" i="1"/>
  <c r="S196" i="1" s="1"/>
  <c r="T196" i="1" s="1"/>
  <c r="N208" i="1"/>
  <c r="N209" i="1"/>
  <c r="S193" i="1"/>
  <c r="T193" i="1" s="1"/>
  <c r="R192" i="1"/>
  <c r="S192" i="1" s="1"/>
  <c r="T192" i="1" s="1"/>
  <c r="R208" i="1"/>
  <c r="S208" i="1" s="1"/>
  <c r="T208" i="1" s="1"/>
  <c r="S209" i="1"/>
  <c r="T209" i="1" s="1"/>
  <c r="S213" i="1"/>
  <c r="T213" i="1" s="1"/>
  <c r="R212" i="1"/>
  <c r="S212" i="1" s="1"/>
  <c r="T212" i="1" s="1"/>
  <c r="N505" i="1" l="1"/>
  <c r="O192" i="1" s="1"/>
  <c r="P192" i="1" s="1"/>
  <c r="T188" i="1"/>
  <c r="S187" i="1"/>
  <c r="O208" i="1" l="1"/>
  <c r="P208" i="1" s="1"/>
  <c r="O205" i="1"/>
  <c r="P205" i="1" s="1"/>
  <c r="P454" i="1"/>
  <c r="P422" i="1"/>
  <c r="P485" i="1"/>
  <c r="P463" i="1"/>
  <c r="P426" i="1"/>
  <c r="P392" i="1"/>
  <c r="P448" i="1"/>
  <c r="P403" i="1"/>
  <c r="P393" i="1"/>
  <c r="P421" i="1"/>
  <c r="P491" i="1"/>
  <c r="P427" i="1"/>
  <c r="P486" i="1"/>
  <c r="P398" i="1"/>
  <c r="P501" i="1"/>
  <c r="P370" i="1"/>
  <c r="P356" i="1"/>
  <c r="P364" i="1"/>
  <c r="P346" i="1"/>
  <c r="P416" i="1"/>
  <c r="P402" i="1"/>
  <c r="P367" i="1"/>
  <c r="P299" i="1"/>
  <c r="P296" i="1"/>
  <c r="P294" i="1"/>
  <c r="P289" i="1"/>
  <c r="P369" i="1"/>
  <c r="P453" i="1"/>
  <c r="P269" i="1"/>
  <c r="P243" i="1"/>
  <c r="P237" i="1"/>
  <c r="P232" i="1"/>
  <c r="P284" i="1"/>
  <c r="P219" i="1"/>
  <c r="P241" i="1"/>
  <c r="P277" i="1"/>
  <c r="P339" i="1"/>
  <c r="P246" i="1"/>
  <c r="P242" i="1"/>
  <c r="P251" i="1"/>
  <c r="P217" i="1"/>
  <c r="O199" i="1"/>
  <c r="P199" i="1" s="1"/>
  <c r="P228" i="1"/>
  <c r="P222" i="1"/>
  <c r="P273" i="1"/>
  <c r="P226" i="1"/>
  <c r="P304" i="1"/>
  <c r="P229" i="1"/>
  <c r="P220" i="1"/>
  <c r="P317" i="1"/>
  <c r="P297" i="1"/>
  <c r="P313" i="1"/>
  <c r="P309" i="1"/>
  <c r="P272" i="1"/>
  <c r="P315" i="1"/>
  <c r="P325" i="1"/>
  <c r="P349" i="1"/>
  <c r="P495" i="1"/>
  <c r="P316" i="1"/>
  <c r="P379" i="1"/>
  <c r="P395" i="1"/>
  <c r="P400" i="1"/>
  <c r="P338" i="1"/>
  <c r="P473" i="1"/>
  <c r="P470" i="1"/>
  <c r="P359" i="1"/>
  <c r="P459" i="1"/>
  <c r="P373" i="1"/>
  <c r="P480" i="1"/>
  <c r="P445" i="1"/>
  <c r="P482" i="1"/>
  <c r="P430" i="1"/>
  <c r="O502" i="1"/>
  <c r="P502" i="1" s="1"/>
  <c r="P450" i="1"/>
  <c r="P488" i="1"/>
  <c r="P425" i="1"/>
  <c r="P484" i="1"/>
  <c r="P230" i="1"/>
  <c r="P235" i="1"/>
  <c r="P334" i="1"/>
  <c r="P231" i="1"/>
  <c r="P305" i="1"/>
  <c r="P258" i="1"/>
  <c r="P301" i="1"/>
  <c r="P218" i="1"/>
  <c r="P320" i="1"/>
  <c r="P266" i="1"/>
  <c r="P312" i="1"/>
  <c r="P322" i="1"/>
  <c r="P329" i="1"/>
  <c r="P259" i="1"/>
  <c r="P340" i="1"/>
  <c r="P352" i="1"/>
  <c r="P358" i="1"/>
  <c r="P276" i="1"/>
  <c r="P281" i="1"/>
  <c r="P331" i="1"/>
  <c r="P343" i="1"/>
  <c r="P401" i="1"/>
  <c r="P345" i="1"/>
  <c r="P388" i="1"/>
  <c r="P360" i="1"/>
  <c r="P464" i="1"/>
  <c r="P378" i="1"/>
  <c r="P496" i="1"/>
  <c r="P490" i="1"/>
  <c r="P452" i="1"/>
  <c r="P415" i="1"/>
  <c r="P489" i="1"/>
  <c r="P439" i="1"/>
  <c r="P469" i="1"/>
  <c r="P414" i="1"/>
  <c r="P223" i="1"/>
  <c r="P233" i="1"/>
  <c r="P285" i="1"/>
  <c r="P236" i="1"/>
  <c r="P238" i="1"/>
  <c r="P224" i="1"/>
  <c r="O203" i="1"/>
  <c r="P203" i="1" s="1"/>
  <c r="P264" i="1"/>
  <c r="P323" i="1"/>
  <c r="P275" i="1"/>
  <c r="P335" i="1"/>
  <c r="P265" i="1"/>
  <c r="P374" i="1"/>
  <c r="P342" i="1"/>
  <c r="P341" i="1"/>
  <c r="P351" i="1"/>
  <c r="P407" i="1"/>
  <c r="P348" i="1"/>
  <c r="P394" i="1"/>
  <c r="P397" i="1"/>
  <c r="P381" i="1"/>
  <c r="P376" i="1"/>
  <c r="P412" i="1"/>
  <c r="P383" i="1"/>
  <c r="P391" i="1"/>
  <c r="P466" i="1"/>
  <c r="P456" i="1"/>
  <c r="P443" i="1"/>
  <c r="P418" i="1"/>
  <c r="P461" i="1"/>
  <c r="P492" i="1"/>
  <c r="P429" i="1"/>
  <c r="P327" i="1"/>
  <c r="P354" i="1"/>
  <c r="P250" i="1"/>
  <c r="P245" i="1"/>
  <c r="P336" i="1"/>
  <c r="P244" i="1"/>
  <c r="P333" i="1"/>
  <c r="P307" i="1"/>
  <c r="P270" i="1"/>
  <c r="P279" i="1"/>
  <c r="P319" i="1"/>
  <c r="P254" i="1"/>
  <c r="P278" i="1"/>
  <c r="P366" i="1"/>
  <c r="P268" i="1"/>
  <c r="P286" i="1"/>
  <c r="P380" i="1"/>
  <c r="P321" i="1"/>
  <c r="P410" i="1"/>
  <c r="P361" i="1"/>
  <c r="P476" i="1"/>
  <c r="P385" i="1"/>
  <c r="P481" i="1"/>
  <c r="P411" i="1"/>
  <c r="P404" i="1"/>
  <c r="P487" i="1"/>
  <c r="P467" i="1"/>
  <c r="P457" i="1"/>
  <c r="P435" i="1"/>
  <c r="P499" i="1"/>
  <c r="P447" i="1"/>
  <c r="P478" i="1"/>
  <c r="P462" i="1"/>
  <c r="P497" i="1"/>
  <c r="P240" i="1"/>
  <c r="P257" i="1"/>
  <c r="P365" i="1"/>
  <c r="P247" i="1"/>
  <c r="P260" i="1"/>
  <c r="P249" i="1"/>
  <c r="P227" i="1"/>
  <c r="P255" i="1"/>
  <c r="P287" i="1"/>
  <c r="P298" i="1"/>
  <c r="P271" i="1"/>
  <c r="P311" i="1"/>
  <c r="P302" i="1"/>
  <c r="P350" i="1"/>
  <c r="P357" i="1"/>
  <c r="P442" i="1"/>
  <c r="P371" i="1"/>
  <c r="P437" i="1"/>
  <c r="P390" i="1"/>
  <c r="P431" i="1"/>
  <c r="P483" i="1"/>
  <c r="P436" i="1"/>
  <c r="P500" i="1"/>
  <c r="P451" i="1"/>
  <c r="P433" i="1"/>
  <c r="P330" i="1"/>
  <c r="P252" i="1"/>
  <c r="P253" i="1"/>
  <c r="P216" i="1"/>
  <c r="P267" i="1"/>
  <c r="P263" i="1"/>
  <c r="P215" i="1"/>
  <c r="P262" i="1"/>
  <c r="P283" i="1"/>
  <c r="P324" i="1"/>
  <c r="P234" i="1"/>
  <c r="P280" i="1"/>
  <c r="P292" i="1"/>
  <c r="P256" i="1"/>
  <c r="P347" i="1"/>
  <c r="P290" i="1"/>
  <c r="P384" i="1"/>
  <c r="P303" i="1"/>
  <c r="P363" i="1"/>
  <c r="P386" i="1"/>
  <c r="P372" i="1"/>
  <c r="P399" i="1"/>
  <c r="P396" i="1"/>
  <c r="P494" i="1"/>
  <c r="P441" i="1"/>
  <c r="P368" i="1"/>
  <c r="P417" i="1"/>
  <c r="P424" i="1"/>
  <c r="P472" i="1"/>
  <c r="P465" i="1"/>
  <c r="P440" i="1"/>
  <c r="P493" i="1"/>
  <c r="P434" i="1"/>
  <c r="P413" i="1"/>
  <c r="P460" i="1"/>
  <c r="P225" i="1"/>
  <c r="P293" i="1"/>
  <c r="P306" i="1"/>
  <c r="P408" i="1"/>
  <c r="P444" i="1"/>
  <c r="P432" i="1"/>
  <c r="P438" i="1"/>
  <c r="P337" i="1"/>
  <c r="P353" i="1"/>
  <c r="P318" i="1"/>
  <c r="P479" i="1"/>
  <c r="P405" i="1"/>
  <c r="P355" i="1"/>
  <c r="P389" i="1"/>
  <c r="P375" i="1"/>
  <c r="P406" i="1"/>
  <c r="P419" i="1"/>
  <c r="P221" i="1"/>
  <c r="P282" i="1"/>
  <c r="P239" i="1"/>
  <c r="P261" i="1"/>
  <c r="P314" i="1"/>
  <c r="P409" i="1"/>
  <c r="P446" i="1"/>
  <c r="P474" i="1"/>
  <c r="P274" i="1"/>
  <c r="P248" i="1"/>
  <c r="P362" i="1"/>
  <c r="P344" i="1"/>
  <c r="P387" i="1"/>
  <c r="P475" i="1"/>
  <c r="P308" i="1"/>
  <c r="P423" i="1"/>
  <c r="P300" i="1"/>
  <c r="P332" i="1"/>
  <c r="P291" i="1"/>
  <c r="P326" i="1"/>
  <c r="P382" i="1"/>
  <c r="P428" i="1"/>
  <c r="P449" i="1"/>
  <c r="P420" i="1"/>
  <c r="P310" i="1"/>
  <c r="P295" i="1"/>
  <c r="P458" i="1"/>
  <c r="P471" i="1"/>
  <c r="P328" i="1"/>
  <c r="P468" i="1"/>
  <c r="P498" i="1"/>
  <c r="P477" i="1"/>
  <c r="P288" i="1"/>
  <c r="P377" i="1"/>
  <c r="P455" i="1"/>
  <c r="O179" i="1"/>
  <c r="P179" i="1" s="1"/>
  <c r="O139" i="1"/>
  <c r="P139" i="1" s="1"/>
  <c r="O201" i="1"/>
  <c r="P201" i="1" s="1"/>
  <c r="O172" i="1"/>
  <c r="P172" i="1" s="1"/>
  <c r="O67" i="1"/>
  <c r="P67" i="1" s="1"/>
  <c r="O119" i="1"/>
  <c r="P119" i="1" s="1"/>
  <c r="O163" i="1"/>
  <c r="P163" i="1" s="1"/>
  <c r="O189" i="1"/>
  <c r="P189" i="1" s="1"/>
  <c r="O164" i="1"/>
  <c r="P164" i="1" s="1"/>
  <c r="O113" i="1"/>
  <c r="P113" i="1" s="1"/>
  <c r="O102" i="1"/>
  <c r="P102" i="1" s="1"/>
  <c r="O76" i="1"/>
  <c r="P76" i="1" s="1"/>
  <c r="O79" i="1"/>
  <c r="P79" i="1" s="1"/>
  <c r="O135" i="1"/>
  <c r="P135" i="1" s="1"/>
  <c r="O53" i="1"/>
  <c r="P53" i="1" s="1"/>
  <c r="O129" i="1"/>
  <c r="P129" i="1" s="1"/>
  <c r="O175" i="1"/>
  <c r="P175" i="1" s="1"/>
  <c r="O123" i="1"/>
  <c r="P123" i="1" s="1"/>
  <c r="O137" i="1"/>
  <c r="P137" i="1" s="1"/>
  <c r="O156" i="1"/>
  <c r="P156" i="1" s="1"/>
  <c r="O126" i="1"/>
  <c r="P126" i="1" s="1"/>
  <c r="O103" i="1"/>
  <c r="P103" i="1" s="1"/>
  <c r="O71" i="1"/>
  <c r="P71" i="1" s="1"/>
  <c r="O195" i="1"/>
  <c r="P195" i="1" s="1"/>
  <c r="O148" i="1"/>
  <c r="P148" i="1" s="1"/>
  <c r="O97" i="1"/>
  <c r="P97" i="1" s="1"/>
  <c r="O86" i="1"/>
  <c r="P86" i="1" s="1"/>
  <c r="O78" i="1"/>
  <c r="P78" i="1" s="1"/>
  <c r="O72" i="1"/>
  <c r="P72" i="1" s="1"/>
  <c r="O185" i="1"/>
  <c r="P185" i="1" s="1"/>
  <c r="O112" i="1"/>
  <c r="P112" i="1" s="1"/>
  <c r="O107" i="1"/>
  <c r="P107" i="1" s="1"/>
  <c r="O121" i="1"/>
  <c r="P121" i="1" s="1"/>
  <c r="O68" i="1"/>
  <c r="P68" i="1" s="1"/>
  <c r="O153" i="1"/>
  <c r="P153" i="1" s="1"/>
  <c r="O87" i="1"/>
  <c r="P87" i="1" s="1"/>
  <c r="O182" i="1"/>
  <c r="P182" i="1" s="1"/>
  <c r="O81" i="1"/>
  <c r="P81" i="1" s="1"/>
  <c r="O55" i="1"/>
  <c r="P55" i="1" s="1"/>
  <c r="O177" i="1"/>
  <c r="P177" i="1" s="1"/>
  <c r="O161" i="1"/>
  <c r="P161" i="1" s="1"/>
  <c r="O130" i="1"/>
  <c r="P130" i="1" s="1"/>
  <c r="O80" i="1"/>
  <c r="P80" i="1" s="1"/>
  <c r="O91" i="1"/>
  <c r="P91" i="1" s="1"/>
  <c r="O105" i="1"/>
  <c r="P105" i="1" s="1"/>
  <c r="O128" i="1"/>
  <c r="P128" i="1" s="1"/>
  <c r="O94" i="1"/>
  <c r="P94" i="1" s="1"/>
  <c r="O187" i="1"/>
  <c r="P187" i="1" s="1"/>
  <c r="O61" i="1"/>
  <c r="P61" i="1" s="1"/>
  <c r="O133" i="1"/>
  <c r="P133" i="1" s="1"/>
  <c r="O166" i="1"/>
  <c r="P166" i="1" s="1"/>
  <c r="O131" i="1"/>
  <c r="P131" i="1" s="1"/>
  <c r="O142" i="1"/>
  <c r="P142" i="1" s="1"/>
  <c r="O49" i="1"/>
  <c r="P49" i="1" s="1"/>
  <c r="O178" i="1"/>
  <c r="P178" i="1" s="1"/>
  <c r="O54" i="1"/>
  <c r="P54" i="1" s="1"/>
  <c r="O176" i="1"/>
  <c r="P176" i="1" s="1"/>
  <c r="O151" i="1"/>
  <c r="P151" i="1" s="1"/>
  <c r="O114" i="1"/>
  <c r="P114" i="1" s="1"/>
  <c r="O158" i="1"/>
  <c r="P158" i="1" s="1"/>
  <c r="O95" i="1"/>
  <c r="P95" i="1" s="1"/>
  <c r="O149" i="1"/>
  <c r="P149" i="1" s="1"/>
  <c r="O147" i="1"/>
  <c r="P147" i="1" s="1"/>
  <c r="O69" i="1"/>
  <c r="P69" i="1" s="1"/>
  <c r="O89" i="1"/>
  <c r="P89" i="1" s="1"/>
  <c r="O96" i="1"/>
  <c r="P96" i="1" s="1"/>
  <c r="O186" i="1"/>
  <c r="P186" i="1" s="1"/>
  <c r="O60" i="1"/>
  <c r="P60" i="1" s="1"/>
  <c r="O74" i="1"/>
  <c r="P74" i="1" s="1"/>
  <c r="O165" i="1"/>
  <c r="P165" i="1" s="1"/>
  <c r="O141" i="1"/>
  <c r="P141" i="1" s="1"/>
  <c r="O117" i="1"/>
  <c r="P117" i="1" s="1"/>
  <c r="O150" i="1"/>
  <c r="P150" i="1" s="1"/>
  <c r="O115" i="1"/>
  <c r="P115" i="1" s="1"/>
  <c r="O48" i="1"/>
  <c r="P48" i="1" s="1"/>
  <c r="O173" i="1"/>
  <c r="P173" i="1" s="1"/>
  <c r="O162" i="1"/>
  <c r="P162" i="1" s="1"/>
  <c r="O167" i="1"/>
  <c r="P167" i="1" s="1"/>
  <c r="O160" i="1"/>
  <c r="P160" i="1" s="1"/>
  <c r="O125" i="1"/>
  <c r="P125" i="1" s="1"/>
  <c r="O98" i="1"/>
  <c r="P98" i="1" s="1"/>
  <c r="O64" i="1"/>
  <c r="P64" i="1" s="1"/>
  <c r="O159" i="1"/>
  <c r="P159" i="1" s="1"/>
  <c r="O190" i="1"/>
  <c r="P190" i="1" s="1"/>
  <c r="O65" i="1"/>
  <c r="P65" i="1" s="1"/>
  <c r="O211" i="1"/>
  <c r="P211" i="1" s="1"/>
  <c r="O170" i="1"/>
  <c r="P170" i="1" s="1"/>
  <c r="O62" i="1"/>
  <c r="P62" i="1" s="1"/>
  <c r="O184" i="1"/>
  <c r="P184" i="1" s="1"/>
  <c r="O171" i="1"/>
  <c r="P171" i="1" s="1"/>
  <c r="O101" i="1"/>
  <c r="P101" i="1" s="1"/>
  <c r="O207" i="1"/>
  <c r="P207" i="1" s="1"/>
  <c r="O99" i="1"/>
  <c r="P99" i="1" s="1"/>
  <c r="O66" i="1"/>
  <c r="P66" i="1" s="1"/>
  <c r="O70" i="1"/>
  <c r="P70" i="1" s="1"/>
  <c r="O146" i="1"/>
  <c r="P146" i="1" s="1"/>
  <c r="O127" i="1"/>
  <c r="P127" i="1" s="1"/>
  <c r="O144" i="1"/>
  <c r="P144" i="1" s="1"/>
  <c r="O109" i="1"/>
  <c r="P109" i="1" s="1"/>
  <c r="O82" i="1"/>
  <c r="P82" i="1" s="1"/>
  <c r="O188" i="1"/>
  <c r="P188" i="1" s="1"/>
  <c r="O152" i="1"/>
  <c r="P152" i="1" s="1"/>
  <c r="O58" i="1"/>
  <c r="P58" i="1" s="1"/>
  <c r="O57" i="1"/>
  <c r="P57" i="1" s="1"/>
  <c r="O52" i="1"/>
  <c r="P52" i="1" s="1"/>
  <c r="O180" i="1"/>
  <c r="P180" i="1" s="1"/>
  <c r="O118" i="1"/>
  <c r="P118" i="1" s="1"/>
  <c r="O110" i="1"/>
  <c r="P110" i="1" s="1"/>
  <c r="O174" i="1"/>
  <c r="P174" i="1" s="1"/>
  <c r="O169" i="1"/>
  <c r="P169" i="1" s="1"/>
  <c r="O200" i="1"/>
  <c r="P200" i="1" s="1"/>
  <c r="O154" i="1"/>
  <c r="P154" i="1" s="1"/>
  <c r="O202" i="1"/>
  <c r="P202" i="1" s="1"/>
  <c r="O168" i="1"/>
  <c r="P168" i="1" s="1"/>
  <c r="O56" i="1"/>
  <c r="P56" i="1" s="1"/>
  <c r="O85" i="1"/>
  <c r="P85" i="1" s="1"/>
  <c r="O155" i="1"/>
  <c r="P155" i="1" s="1"/>
  <c r="O83" i="1"/>
  <c r="P83" i="1" s="1"/>
  <c r="O183" i="1"/>
  <c r="P183" i="1" s="1"/>
  <c r="O134" i="1"/>
  <c r="P134" i="1" s="1"/>
  <c r="O111" i="1"/>
  <c r="P111" i="1" s="1"/>
  <c r="O140" i="1"/>
  <c r="P140" i="1" s="1"/>
  <c r="O93" i="1"/>
  <c r="P93" i="1" s="1"/>
  <c r="O47" i="1"/>
  <c r="P47" i="1" s="1"/>
  <c r="O145" i="1"/>
  <c r="P145" i="1" s="1"/>
  <c r="O73" i="1"/>
  <c r="P73" i="1" s="1"/>
  <c r="O90" i="1"/>
  <c r="P90" i="1" s="1"/>
  <c r="O13" i="1"/>
  <c r="P13" i="1" s="1"/>
  <c r="O88" i="1"/>
  <c r="P88" i="1" s="1"/>
  <c r="O11" i="1"/>
  <c r="P11" i="1" s="1"/>
  <c r="O29" i="1"/>
  <c r="P29" i="1" s="1"/>
  <c r="O136" i="1"/>
  <c r="P136" i="1" s="1"/>
  <c r="O36" i="1"/>
  <c r="P36" i="1" s="1"/>
  <c r="O8" i="1"/>
  <c r="O45" i="1"/>
  <c r="P45" i="1" s="1"/>
  <c r="O116" i="1"/>
  <c r="P116" i="1" s="1"/>
  <c r="O9" i="1"/>
  <c r="P9" i="1" s="1"/>
  <c r="O122" i="1"/>
  <c r="P122" i="1" s="1"/>
  <c r="O104" i="1"/>
  <c r="P104" i="1" s="1"/>
  <c r="O28" i="1"/>
  <c r="P28" i="1" s="1"/>
  <c r="O41" i="1"/>
  <c r="P41" i="1" s="1"/>
  <c r="O30" i="1"/>
  <c r="P30" i="1" s="1"/>
  <c r="O23" i="1"/>
  <c r="P23" i="1" s="1"/>
  <c r="O77" i="1"/>
  <c r="P77" i="1" s="1"/>
  <c r="O32" i="1"/>
  <c r="P32" i="1" s="1"/>
  <c r="O17" i="1"/>
  <c r="P17" i="1" s="1"/>
  <c r="O120" i="1"/>
  <c r="P120" i="1" s="1"/>
  <c r="O206" i="1"/>
  <c r="P206" i="1" s="1"/>
  <c r="O108" i="1"/>
  <c r="P108" i="1" s="1"/>
  <c r="O42" i="1"/>
  <c r="P42" i="1" s="1"/>
  <c r="O84" i="1"/>
  <c r="P84" i="1" s="1"/>
  <c r="O191" i="1"/>
  <c r="P191" i="1" s="1"/>
  <c r="O25" i="1"/>
  <c r="P25" i="1" s="1"/>
  <c r="O34" i="1"/>
  <c r="P34" i="1" s="1"/>
  <c r="O59" i="1"/>
  <c r="P59" i="1" s="1"/>
  <c r="O18" i="1"/>
  <c r="P18" i="1" s="1"/>
  <c r="O35" i="1"/>
  <c r="P35" i="1" s="1"/>
  <c r="O92" i="1"/>
  <c r="P92" i="1" s="1"/>
  <c r="O21" i="1"/>
  <c r="P21" i="1" s="1"/>
  <c r="O210" i="1"/>
  <c r="P210" i="1" s="1"/>
  <c r="O37" i="1"/>
  <c r="P37" i="1" s="1"/>
  <c r="O63" i="1"/>
  <c r="P63" i="1" s="1"/>
  <c r="O100" i="1"/>
  <c r="P100" i="1" s="1"/>
  <c r="O38" i="1"/>
  <c r="P38" i="1" s="1"/>
  <c r="O157" i="1"/>
  <c r="P157" i="1" s="1"/>
  <c r="O143" i="1"/>
  <c r="P143" i="1" s="1"/>
  <c r="O15" i="1"/>
  <c r="P15" i="1" s="1"/>
  <c r="O44" i="1"/>
  <c r="P44" i="1" s="1"/>
  <c r="O106" i="1"/>
  <c r="P106" i="1" s="1"/>
  <c r="O10" i="1"/>
  <c r="P10" i="1" s="1"/>
  <c r="O16" i="1"/>
  <c r="P16" i="1" s="1"/>
  <c r="O24" i="1"/>
  <c r="P24" i="1" s="1"/>
  <c r="O40" i="1"/>
  <c r="P40" i="1" s="1"/>
  <c r="O75" i="1"/>
  <c r="P75" i="1" s="1"/>
  <c r="O39" i="1"/>
  <c r="P39" i="1" s="1"/>
  <c r="O132" i="1"/>
  <c r="P132" i="1" s="1"/>
  <c r="O50" i="1"/>
  <c r="P50" i="1" s="1"/>
  <c r="O26" i="1"/>
  <c r="P26" i="1" s="1"/>
  <c r="O12" i="1"/>
  <c r="P12" i="1" s="1"/>
  <c r="O124" i="1"/>
  <c r="P124" i="1" s="1"/>
  <c r="O14" i="1"/>
  <c r="P14" i="1" s="1"/>
  <c r="O46" i="1"/>
  <c r="P46" i="1" s="1"/>
  <c r="O19" i="1"/>
  <c r="P19" i="1" s="1"/>
  <c r="O22" i="1"/>
  <c r="P22" i="1" s="1"/>
  <c r="O20" i="1"/>
  <c r="P20" i="1" s="1"/>
  <c r="O181" i="1"/>
  <c r="P181" i="1" s="1"/>
  <c r="O33" i="1"/>
  <c r="P33" i="1" s="1"/>
  <c r="O51" i="1"/>
  <c r="P51" i="1" s="1"/>
  <c r="O43" i="1"/>
  <c r="P43" i="1" s="1"/>
  <c r="O27" i="1"/>
  <c r="P27" i="1" s="1"/>
  <c r="O31" i="1"/>
  <c r="P31" i="1" s="1"/>
  <c r="O138" i="1"/>
  <c r="P138" i="1" s="1"/>
  <c r="O209" i="1"/>
  <c r="P209" i="1" s="1"/>
  <c r="T187" i="1"/>
  <c r="S186" i="1"/>
  <c r="O204" i="1"/>
  <c r="P204" i="1" s="1"/>
  <c r="O505" i="1" l="1"/>
  <c r="P8" i="1"/>
  <c r="T186" i="1"/>
  <c r="S185" i="1"/>
  <c r="T185" i="1" l="1"/>
  <c r="S184" i="1"/>
  <c r="T184" i="1" l="1"/>
  <c r="S183" i="1"/>
  <c r="T183" i="1" l="1"/>
  <c r="S182" i="1"/>
  <c r="T182" i="1" l="1"/>
  <c r="S181" i="1"/>
  <c r="T181" i="1" l="1"/>
  <c r="S180" i="1"/>
  <c r="T180" i="1" l="1"/>
  <c r="S179" i="1"/>
  <c r="T179" i="1" l="1"/>
  <c r="S178" i="1"/>
  <c r="T178" i="1" l="1"/>
  <c r="S177" i="1"/>
  <c r="T177" i="1" l="1"/>
  <c r="S176" i="1"/>
  <c r="T176" i="1" l="1"/>
  <c r="S175" i="1"/>
  <c r="T175" i="1" l="1"/>
  <c r="S174" i="1"/>
  <c r="T174" i="1" l="1"/>
  <c r="S173" i="1"/>
  <c r="T173" i="1" l="1"/>
  <c r="S172" i="1"/>
  <c r="T172" i="1" l="1"/>
  <c r="S171" i="1"/>
  <c r="T171" i="1" l="1"/>
  <c r="S170" i="1"/>
  <c r="T170" i="1" l="1"/>
  <c r="S169" i="1"/>
  <c r="T169" i="1" l="1"/>
  <c r="S168" i="1"/>
  <c r="T168" i="1" l="1"/>
  <c r="S167" i="1"/>
  <c r="T167" i="1" l="1"/>
  <c r="S166" i="1"/>
  <c r="T166" i="1" l="1"/>
  <c r="S165" i="1"/>
  <c r="T165" i="1" l="1"/>
  <c r="S164" i="1"/>
  <c r="T164" i="1" l="1"/>
  <c r="S163" i="1"/>
  <c r="T163" i="1" l="1"/>
  <c r="S162" i="1"/>
  <c r="T162" i="1" l="1"/>
  <c r="S161" i="1"/>
  <c r="T161" i="1" l="1"/>
  <c r="S160" i="1"/>
  <c r="T160" i="1" l="1"/>
  <c r="S159" i="1"/>
  <c r="T159" i="1" l="1"/>
  <c r="S158" i="1"/>
  <c r="T158" i="1" l="1"/>
  <c r="S157" i="1"/>
  <c r="T157" i="1" l="1"/>
  <c r="S156" i="1"/>
  <c r="T156" i="1" l="1"/>
  <c r="S155" i="1"/>
  <c r="T155" i="1" l="1"/>
  <c r="S154" i="1"/>
  <c r="T154" i="1" l="1"/>
  <c r="S153" i="1"/>
  <c r="T153" i="1" l="1"/>
  <c r="S152" i="1"/>
  <c r="T152" i="1" l="1"/>
  <c r="S151" i="1"/>
  <c r="T151" i="1" l="1"/>
  <c r="S150" i="1"/>
  <c r="T150" i="1" l="1"/>
  <c r="S149" i="1"/>
  <c r="T149" i="1" l="1"/>
  <c r="S148" i="1"/>
  <c r="T148" i="1" l="1"/>
  <c r="S147" i="1"/>
  <c r="T147" i="1" l="1"/>
  <c r="S146" i="1"/>
  <c r="T146" i="1" l="1"/>
  <c r="S145" i="1"/>
  <c r="T145" i="1" l="1"/>
  <c r="S144" i="1"/>
  <c r="T144" i="1" l="1"/>
  <c r="S143" i="1"/>
  <c r="T143" i="1" l="1"/>
  <c r="S142" i="1"/>
  <c r="T142" i="1" l="1"/>
  <c r="S141" i="1"/>
  <c r="T141" i="1" l="1"/>
  <c r="S140" i="1"/>
  <c r="T140" i="1" l="1"/>
  <c r="S139" i="1"/>
  <c r="T139" i="1" l="1"/>
  <c r="S138" i="1"/>
  <c r="T138" i="1" l="1"/>
  <c r="S137" i="1"/>
  <c r="T137" i="1" l="1"/>
  <c r="S136" i="1"/>
  <c r="T136" i="1" l="1"/>
  <c r="S135" i="1"/>
  <c r="T135" i="1" l="1"/>
  <c r="S134" i="1"/>
  <c r="T134" i="1" l="1"/>
  <c r="S133" i="1"/>
  <c r="T133" i="1" l="1"/>
  <c r="S132" i="1"/>
  <c r="T132" i="1" l="1"/>
  <c r="S131" i="1"/>
  <c r="T131" i="1" l="1"/>
  <c r="S130" i="1"/>
  <c r="T130" i="1" l="1"/>
  <c r="S129" i="1"/>
  <c r="T129" i="1" l="1"/>
  <c r="S128" i="1"/>
  <c r="T128" i="1" l="1"/>
  <c r="S127" i="1"/>
  <c r="T127" i="1" l="1"/>
  <c r="S126" i="1"/>
  <c r="T126" i="1" l="1"/>
  <c r="S125" i="1"/>
  <c r="T125" i="1" l="1"/>
  <c r="S124" i="1"/>
  <c r="T124" i="1" l="1"/>
  <c r="S123" i="1"/>
  <c r="T123" i="1" l="1"/>
  <c r="S122" i="1"/>
  <c r="T122" i="1" l="1"/>
  <c r="S121" i="1"/>
  <c r="T121" i="1" l="1"/>
  <c r="S120" i="1"/>
  <c r="T120" i="1" l="1"/>
  <c r="S119" i="1"/>
  <c r="T119" i="1" l="1"/>
  <c r="S118" i="1"/>
  <c r="T118" i="1" l="1"/>
  <c r="S117" i="1"/>
  <c r="T117" i="1" l="1"/>
  <c r="S116" i="1"/>
  <c r="T116" i="1" l="1"/>
  <c r="S115" i="1"/>
  <c r="T115" i="1" l="1"/>
  <c r="S114" i="1"/>
  <c r="T114" i="1" l="1"/>
  <c r="S113" i="1"/>
  <c r="T113" i="1" l="1"/>
  <c r="S112" i="1"/>
  <c r="T112" i="1" l="1"/>
  <c r="S111" i="1"/>
  <c r="T111" i="1" l="1"/>
  <c r="S110" i="1"/>
  <c r="T110" i="1" l="1"/>
  <c r="S109" i="1"/>
  <c r="T109" i="1" l="1"/>
  <c r="S108" i="1"/>
  <c r="T108" i="1" l="1"/>
  <c r="S107" i="1"/>
  <c r="T107" i="1" l="1"/>
  <c r="S106" i="1"/>
  <c r="T106" i="1" l="1"/>
  <c r="S105" i="1"/>
  <c r="T105" i="1" l="1"/>
  <c r="S104" i="1"/>
  <c r="T104" i="1" l="1"/>
  <c r="S103" i="1"/>
  <c r="T103" i="1" l="1"/>
  <c r="S102" i="1"/>
  <c r="T102" i="1" l="1"/>
  <c r="S101" i="1"/>
  <c r="T101" i="1" l="1"/>
  <c r="S100" i="1"/>
  <c r="T100" i="1" l="1"/>
  <c r="S99" i="1"/>
  <c r="T99" i="1" l="1"/>
  <c r="S98" i="1"/>
  <c r="T98" i="1" l="1"/>
  <c r="S97" i="1"/>
  <c r="T97" i="1" l="1"/>
  <c r="S96" i="1"/>
  <c r="T96" i="1" l="1"/>
  <c r="S95" i="1"/>
  <c r="T95" i="1" l="1"/>
  <c r="S94" i="1"/>
  <c r="T94" i="1" l="1"/>
  <c r="S93" i="1"/>
  <c r="T93" i="1" l="1"/>
  <c r="S92" i="1"/>
  <c r="T92" i="1" l="1"/>
  <c r="S91" i="1"/>
  <c r="T91" i="1" l="1"/>
  <c r="S90" i="1"/>
  <c r="T90" i="1" l="1"/>
  <c r="S89" i="1"/>
  <c r="T89" i="1" l="1"/>
  <c r="S88" i="1"/>
  <c r="T88" i="1" l="1"/>
  <c r="S87" i="1"/>
  <c r="T87" i="1" l="1"/>
  <c r="S86" i="1"/>
  <c r="T86" i="1" l="1"/>
  <c r="S85" i="1"/>
  <c r="T85" i="1" l="1"/>
  <c r="S84" i="1"/>
  <c r="T84" i="1" l="1"/>
  <c r="S83" i="1"/>
  <c r="T83" i="1" l="1"/>
  <c r="S82" i="1"/>
  <c r="T82" i="1" l="1"/>
  <c r="S81" i="1"/>
  <c r="T81" i="1" l="1"/>
  <c r="S80" i="1"/>
  <c r="T80" i="1" l="1"/>
  <c r="S79" i="1"/>
  <c r="T79" i="1" l="1"/>
  <c r="S78" i="1"/>
  <c r="T78" i="1" l="1"/>
  <c r="S77" i="1"/>
  <c r="T77" i="1" l="1"/>
  <c r="S76" i="1"/>
  <c r="T76" i="1" l="1"/>
  <c r="S75" i="1"/>
  <c r="T75" i="1" l="1"/>
  <c r="S74" i="1"/>
  <c r="T74" i="1" l="1"/>
  <c r="S73" i="1"/>
  <c r="S72" i="1" l="1"/>
  <c r="T73" i="1"/>
  <c r="S71" i="1" l="1"/>
  <c r="T72" i="1"/>
  <c r="S70" i="1" l="1"/>
  <c r="T71" i="1"/>
  <c r="T70" i="1" l="1"/>
  <c r="S69" i="1"/>
  <c r="S68" i="1" l="1"/>
  <c r="T69" i="1"/>
  <c r="T68" i="1" l="1"/>
  <c r="S67" i="1"/>
  <c r="S66" i="1" l="1"/>
  <c r="T67" i="1"/>
  <c r="T66" i="1" l="1"/>
  <c r="S65" i="1"/>
  <c r="S64" i="1" l="1"/>
  <c r="T65" i="1"/>
  <c r="T64" i="1" l="1"/>
  <c r="S63" i="1"/>
  <c r="S62" i="1" l="1"/>
  <c r="T63" i="1"/>
  <c r="T62" i="1" l="1"/>
  <c r="S61" i="1"/>
  <c r="S60" i="1" l="1"/>
  <c r="T61" i="1"/>
  <c r="T60" i="1" l="1"/>
  <c r="S59" i="1"/>
  <c r="S58" i="1" l="1"/>
  <c r="T59" i="1"/>
  <c r="T58" i="1" l="1"/>
  <c r="S57" i="1"/>
  <c r="S56" i="1" l="1"/>
  <c r="T57" i="1"/>
  <c r="T56" i="1" l="1"/>
  <c r="S55" i="1"/>
  <c r="S54" i="1" l="1"/>
  <c r="T55" i="1"/>
  <c r="T54" i="1" l="1"/>
  <c r="S53" i="1"/>
  <c r="S52" i="1" l="1"/>
  <c r="T53" i="1"/>
  <c r="S51" i="1" l="1"/>
  <c r="T52" i="1"/>
  <c r="S50" i="1" l="1"/>
  <c r="T51" i="1"/>
  <c r="T50" i="1" l="1"/>
  <c r="S49" i="1"/>
  <c r="S48" i="1" l="1"/>
  <c r="T49" i="1"/>
  <c r="T48" i="1" l="1"/>
  <c r="S47" i="1"/>
  <c r="S46" i="1" l="1"/>
  <c r="T47" i="1"/>
  <c r="T46" i="1" l="1"/>
  <c r="S45" i="1"/>
  <c r="S44" i="1" l="1"/>
  <c r="T45" i="1"/>
  <c r="S43" i="1" l="1"/>
  <c r="T44" i="1"/>
  <c r="S42" i="1" l="1"/>
  <c r="T43" i="1"/>
  <c r="S41" i="1" l="1"/>
  <c r="T42" i="1"/>
  <c r="S40" i="1" l="1"/>
  <c r="T41" i="1"/>
  <c r="S39" i="1" l="1"/>
  <c r="T40" i="1"/>
  <c r="S38" i="1" l="1"/>
  <c r="T39" i="1"/>
  <c r="S37" i="1" l="1"/>
  <c r="T38" i="1"/>
  <c r="S36" i="1" l="1"/>
  <c r="T37" i="1"/>
  <c r="S35" i="1" l="1"/>
  <c r="T36" i="1"/>
  <c r="S34" i="1" l="1"/>
  <c r="T35" i="1"/>
  <c r="S33" i="1" l="1"/>
  <c r="T34" i="1"/>
  <c r="S32" i="1" l="1"/>
  <c r="T33" i="1"/>
  <c r="S31" i="1" l="1"/>
  <c r="T32" i="1"/>
  <c r="S30" i="1" l="1"/>
  <c r="T31" i="1"/>
  <c r="S29" i="1" l="1"/>
  <c r="T30" i="1"/>
  <c r="S28" i="1" l="1"/>
  <c r="T29" i="1"/>
  <c r="S27" i="1" l="1"/>
  <c r="T28" i="1"/>
  <c r="S26" i="1" l="1"/>
  <c r="T27" i="1"/>
  <c r="S25" i="1" l="1"/>
  <c r="T26" i="1"/>
  <c r="S24" i="1" l="1"/>
  <c r="T25" i="1"/>
  <c r="S23" i="1" l="1"/>
  <c r="T24" i="1"/>
  <c r="S22" i="1" l="1"/>
  <c r="T23" i="1"/>
  <c r="S21" i="1" l="1"/>
  <c r="T22" i="1"/>
  <c r="S20" i="1" l="1"/>
  <c r="T21" i="1"/>
  <c r="S19" i="1" l="1"/>
  <c r="T20" i="1"/>
  <c r="S18" i="1" l="1"/>
  <c r="T19" i="1"/>
  <c r="S17" i="1" l="1"/>
  <c r="T18" i="1"/>
  <c r="S16" i="1" l="1"/>
  <c r="T17" i="1"/>
  <c r="S15" i="1" l="1"/>
  <c r="T16" i="1"/>
  <c r="S14" i="1" l="1"/>
  <c r="T15" i="1"/>
  <c r="S13" i="1" l="1"/>
  <c r="T14" i="1"/>
  <c r="S12" i="1" l="1"/>
  <c r="T13" i="1"/>
  <c r="S11" i="1" l="1"/>
  <c r="T12" i="1"/>
  <c r="S10" i="1" l="1"/>
  <c r="T11" i="1"/>
  <c r="S9" i="1" l="1"/>
  <c r="T10" i="1"/>
  <c r="S8" i="1" l="1"/>
  <c r="T8" i="1" s="1"/>
  <c r="T9" i="1"/>
  <c r="U505" i="1" l="1"/>
  <c r="T505" i="1"/>
  <c r="U8" i="1" s="1"/>
  <c r="U455" i="1" l="1"/>
  <c r="U444" i="1"/>
  <c r="U440" i="1"/>
  <c r="U486" i="1"/>
  <c r="U427" i="1"/>
  <c r="U423" i="1"/>
  <c r="U397" i="1"/>
  <c r="U395" i="1"/>
  <c r="U472" i="1"/>
  <c r="U449" i="1"/>
  <c r="U418" i="1"/>
  <c r="U422" i="1"/>
  <c r="U365" i="1"/>
  <c r="U352" i="1"/>
  <c r="U450" i="1"/>
  <c r="U394" i="1"/>
  <c r="U445" i="1"/>
  <c r="U310" i="1"/>
  <c r="U305" i="1"/>
  <c r="U384" i="1"/>
  <c r="U347" i="1"/>
  <c r="U417" i="1"/>
  <c r="U360" i="1"/>
  <c r="U371" i="1"/>
  <c r="U357" i="1"/>
  <c r="U262" i="1"/>
  <c r="U345" i="1"/>
  <c r="U228" i="1"/>
  <c r="U295" i="1"/>
  <c r="U278" i="1"/>
  <c r="U266" i="1"/>
  <c r="U238" i="1"/>
  <c r="U290" i="1"/>
  <c r="U232" i="1"/>
  <c r="U229" i="1"/>
  <c r="U233" i="1"/>
  <c r="U211" i="1"/>
  <c r="U201" i="1"/>
  <c r="U297" i="1"/>
  <c r="U280" i="1"/>
  <c r="U237" i="1"/>
  <c r="U224" i="1"/>
  <c r="U370" i="1"/>
  <c r="U292" i="1"/>
  <c r="U234" i="1"/>
  <c r="U332" i="1"/>
  <c r="U243" i="1"/>
  <c r="U342" i="1"/>
  <c r="U261" i="1"/>
  <c r="U220" i="1"/>
  <c r="U296" i="1"/>
  <c r="U254" i="1"/>
  <c r="U454" i="1"/>
  <c r="U241" i="1"/>
  <c r="U257" i="1"/>
  <c r="U216" i="1"/>
  <c r="U244" i="1"/>
  <c r="U338" i="1"/>
  <c r="U326" i="1"/>
  <c r="U333" i="1"/>
  <c r="U328" i="1"/>
  <c r="U334" i="1"/>
  <c r="U319" i="1"/>
  <c r="U386" i="1"/>
  <c r="U322" i="1"/>
  <c r="U388" i="1"/>
  <c r="U447" i="1"/>
  <c r="U460" i="1"/>
  <c r="U424" i="1"/>
  <c r="U491" i="1"/>
  <c r="U438" i="1"/>
  <c r="U421" i="1"/>
  <c r="U496" i="1"/>
  <c r="U466" i="1"/>
  <c r="U276" i="1"/>
  <c r="U245" i="1"/>
  <c r="U230" i="1"/>
  <c r="U286" i="1"/>
  <c r="U225" i="1"/>
  <c r="U321" i="1"/>
  <c r="U291" i="1"/>
  <c r="U251" i="1"/>
  <c r="U217" i="1"/>
  <c r="U273" i="1"/>
  <c r="U272" i="1"/>
  <c r="U331" i="1"/>
  <c r="U339" i="1"/>
  <c r="U324" i="1"/>
  <c r="U391" i="1"/>
  <c r="U372" i="1"/>
  <c r="U402" i="1"/>
  <c r="U467" i="1"/>
  <c r="U364" i="1"/>
  <c r="U469" i="1"/>
  <c r="U433" i="1"/>
  <c r="U443" i="1"/>
  <c r="U453" i="1"/>
  <c r="U456" i="1"/>
  <c r="U489" i="1"/>
  <c r="U426" i="1"/>
  <c r="U485" i="1"/>
  <c r="U255" i="1"/>
  <c r="U239" i="1"/>
  <c r="U346" i="1"/>
  <c r="U325" i="1"/>
  <c r="U242" i="1"/>
  <c r="U311" i="1"/>
  <c r="U260" i="1"/>
  <c r="U302" i="1"/>
  <c r="U221" i="1"/>
  <c r="U267" i="1"/>
  <c r="U313" i="1"/>
  <c r="U246" i="1"/>
  <c r="U330" i="1"/>
  <c r="U343" i="1"/>
  <c r="U279" i="1"/>
  <c r="U349" i="1"/>
  <c r="U380" i="1"/>
  <c r="U316" i="1"/>
  <c r="U287" i="1"/>
  <c r="U329" i="1"/>
  <c r="U473" i="1"/>
  <c r="U476" i="1"/>
  <c r="U400" i="1"/>
  <c r="U481" i="1"/>
  <c r="U439" i="1"/>
  <c r="U497" i="1"/>
  <c r="U477" i="1"/>
  <c r="U420" i="1"/>
  <c r="U490" i="1"/>
  <c r="U471" i="1"/>
  <c r="U493" i="1"/>
  <c r="U231" i="1"/>
  <c r="U253" i="1"/>
  <c r="U298" i="1"/>
  <c r="U240" i="1"/>
  <c r="U247" i="1"/>
  <c r="U265" i="1"/>
  <c r="U222" i="1"/>
  <c r="U337" i="1"/>
  <c r="U341" i="1"/>
  <c r="U356" i="1"/>
  <c r="U378" i="1"/>
  <c r="U403" i="1"/>
  <c r="U348" i="1"/>
  <c r="U289" i="1"/>
  <c r="U353" i="1"/>
  <c r="U359" i="1"/>
  <c r="U410" i="1"/>
  <c r="U361" i="1"/>
  <c r="U432" i="1"/>
  <c r="U382" i="1"/>
  <c r="U377" i="1"/>
  <c r="U428" i="1"/>
  <c r="U483" i="1"/>
  <c r="U441" i="1"/>
  <c r="U396" i="1"/>
  <c r="U419" i="1"/>
  <c r="U430" i="1"/>
  <c r="U226" i="1"/>
  <c r="U458" i="1"/>
  <c r="U362" i="1"/>
  <c r="U256" i="1"/>
  <c r="U250" i="1"/>
  <c r="U274" i="1"/>
  <c r="U308" i="1"/>
  <c r="U277" i="1"/>
  <c r="U340" i="1"/>
  <c r="U283" i="1"/>
  <c r="U354" i="1"/>
  <c r="U344" i="1"/>
  <c r="U381" i="1"/>
  <c r="U405" i="1"/>
  <c r="U284" i="1"/>
  <c r="U358" i="1"/>
  <c r="U294" i="1"/>
  <c r="U369" i="1"/>
  <c r="U487" i="1"/>
  <c r="U366" i="1"/>
  <c r="U390" i="1"/>
  <c r="U492" i="1"/>
  <c r="U401" i="1"/>
  <c r="U407" i="1"/>
  <c r="U406" i="1"/>
  <c r="U502" i="1"/>
  <c r="U468" i="1"/>
  <c r="U461" i="1"/>
  <c r="U436" i="1"/>
  <c r="U500" i="1"/>
  <c r="U448" i="1"/>
  <c r="U479" i="1"/>
  <c r="U431" i="1"/>
  <c r="U470" i="1"/>
  <c r="U499" i="1"/>
  <c r="U259" i="1"/>
  <c r="U218" i="1"/>
  <c r="U275" i="1"/>
  <c r="U258" i="1"/>
  <c r="U248" i="1"/>
  <c r="U269" i="1"/>
  <c r="U223" i="1"/>
  <c r="U355" i="1"/>
  <c r="U375" i="1"/>
  <c r="U288" i="1"/>
  <c r="U306" i="1"/>
  <c r="U314" i="1"/>
  <c r="U408" i="1"/>
  <c r="U303" i="1"/>
  <c r="U368" i="1"/>
  <c r="U299" i="1"/>
  <c r="U363" i="1"/>
  <c r="U307" i="1"/>
  <c r="U480" i="1"/>
  <c r="U374" i="1"/>
  <c r="U442" i="1"/>
  <c r="U434" i="1"/>
  <c r="U495" i="1"/>
  <c r="U412" i="1"/>
  <c r="U459" i="1"/>
  <c r="U413" i="1"/>
  <c r="U411" i="1"/>
  <c r="U451" i="1"/>
  <c r="U474" i="1"/>
  <c r="U203" i="1"/>
  <c r="U281" i="1"/>
  <c r="U315" i="1"/>
  <c r="U376" i="1"/>
  <c r="U398" i="1"/>
  <c r="U383" i="1"/>
  <c r="U452" i="1"/>
  <c r="U457" i="1"/>
  <c r="U462" i="1"/>
  <c r="U227" i="1"/>
  <c r="U202" i="1"/>
  <c r="U387" i="1"/>
  <c r="U367" i="1"/>
  <c r="U309" i="1"/>
  <c r="U350" i="1"/>
  <c r="U425" i="1"/>
  <c r="U416" i="1"/>
  <c r="U475" i="1"/>
  <c r="U301" i="1"/>
  <c r="U335" i="1"/>
  <c r="U199" i="1"/>
  <c r="U271" i="1"/>
  <c r="U235" i="1"/>
  <c r="U404" i="1"/>
  <c r="U320" i="1"/>
  <c r="U312" i="1"/>
  <c r="U327" i="1"/>
  <c r="U351" i="1"/>
  <c r="U429" i="1"/>
  <c r="U478" i="1"/>
  <c r="U409" i="1"/>
  <c r="U215" i="1"/>
  <c r="U252" i="1"/>
  <c r="U282" i="1"/>
  <c r="U323" i="1"/>
  <c r="U379" i="1"/>
  <c r="U484" i="1"/>
  <c r="U464" i="1"/>
  <c r="U414" i="1"/>
  <c r="U300" i="1"/>
  <c r="U501" i="1"/>
  <c r="U285" i="1"/>
  <c r="U393" i="1"/>
  <c r="U389" i="1"/>
  <c r="U392" i="1"/>
  <c r="U437" i="1"/>
  <c r="U435" i="1"/>
  <c r="U270" i="1"/>
  <c r="U264" i="1"/>
  <c r="U263" i="1"/>
  <c r="U488" i="1"/>
  <c r="U465" i="1"/>
  <c r="U415" i="1"/>
  <c r="U293" i="1"/>
  <c r="U236" i="1"/>
  <c r="U219" i="1"/>
  <c r="U336" i="1"/>
  <c r="U318" i="1"/>
  <c r="U385" i="1"/>
  <c r="U482" i="1"/>
  <c r="U399" i="1"/>
  <c r="U498" i="1"/>
  <c r="U494" i="1"/>
  <c r="U463" i="1"/>
  <c r="U268" i="1"/>
  <c r="U249" i="1"/>
  <c r="U317" i="1"/>
  <c r="U304" i="1"/>
  <c r="U373" i="1"/>
  <c r="U446" i="1"/>
  <c r="U200" i="1"/>
  <c r="U191" i="1"/>
  <c r="U207" i="1"/>
  <c r="U195" i="1"/>
  <c r="U190" i="1"/>
  <c r="U194" i="1"/>
  <c r="U210" i="1"/>
  <c r="U198" i="1"/>
  <c r="U214" i="1"/>
  <c r="U206" i="1"/>
  <c r="U204" i="1"/>
  <c r="U197" i="1"/>
  <c r="U212" i="1"/>
  <c r="U189" i="1"/>
  <c r="U209" i="1"/>
  <c r="U192" i="1"/>
  <c r="U208" i="1"/>
  <c r="U193" i="1"/>
  <c r="U205" i="1"/>
  <c r="U213" i="1"/>
  <c r="U196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</calcChain>
</file>

<file path=xl/sharedStrings.xml><?xml version="1.0" encoding="utf-8"?>
<sst xmlns="http://schemas.openxmlformats.org/spreadsheetml/2006/main" count="3008" uniqueCount="592">
  <si>
    <t>Excluding IP</t>
  </si>
  <si>
    <t xml:space="preserve">SHW </t>
  </si>
  <si>
    <t xml:space="preserve">Interpolated </t>
  </si>
  <si>
    <t>SHW</t>
  </si>
  <si>
    <t>q</t>
  </si>
  <si>
    <t xml:space="preserve">Linked </t>
  </si>
  <si>
    <t>Linked q</t>
  </si>
  <si>
    <t xml:space="preserve">MV </t>
  </si>
  <si>
    <t xml:space="preserve">B 103 </t>
  </si>
  <si>
    <t>NW</t>
  </si>
  <si>
    <t>B. 103</t>
  </si>
  <si>
    <t xml:space="preserve">Log q </t>
  </si>
  <si>
    <t>Relative to average</t>
  </si>
  <si>
    <t>Value</t>
  </si>
  <si>
    <t>B 103</t>
  </si>
  <si>
    <t>Q1</t>
  </si>
  <si>
    <t>Q2</t>
  </si>
  <si>
    <t>Q3</t>
  </si>
  <si>
    <t>Q4</t>
  </si>
  <si>
    <t xml:space="preserve">average log q </t>
  </si>
  <si>
    <t>Stock Market Data Used in "Irrational Exuberance" Princeton University Press, 2000, 2005, 2015, updated</t>
  </si>
  <si>
    <t>Cyclically</t>
  </si>
  <si>
    <t xml:space="preserve">Cyclically </t>
  </si>
  <si>
    <t xml:space="preserve">Robert J. Shiller </t>
  </si>
  <si>
    <t>Adjusted</t>
  </si>
  <si>
    <t>Price</t>
  </si>
  <si>
    <t>Total Return Price</t>
  </si>
  <si>
    <t xml:space="preserve">  Consumer</t>
  </si>
  <si>
    <t>Real</t>
  </si>
  <si>
    <t>Earnings</t>
  </si>
  <si>
    <t>Monthly</t>
  </si>
  <si>
    <t>S&amp;P</t>
  </si>
  <si>
    <t>Long</t>
  </si>
  <si>
    <t>Total</t>
  </si>
  <si>
    <t>TR</t>
  </si>
  <si>
    <t>Ratio</t>
  </si>
  <si>
    <t>Excess</t>
  </si>
  <si>
    <t>10 Year</t>
  </si>
  <si>
    <t>Real 10 Year</t>
  </si>
  <si>
    <t>Comp.</t>
  </si>
  <si>
    <t>Dividend</t>
  </si>
  <si>
    <t>Index</t>
  </si>
  <si>
    <t xml:space="preserve">Date  </t>
  </si>
  <si>
    <t>Interest</t>
  </si>
  <si>
    <t>Return</t>
  </si>
  <si>
    <t>Scaled</t>
  </si>
  <si>
    <t>P/E10 or</t>
  </si>
  <si>
    <t>TR P/E10 or</t>
  </si>
  <si>
    <t>CAPE</t>
  </si>
  <si>
    <t>Bond</t>
  </si>
  <si>
    <t>Annualized Stock</t>
  </si>
  <si>
    <t xml:space="preserve">Annualized Bonds </t>
  </si>
  <si>
    <t xml:space="preserve">Excess Annualized </t>
  </si>
  <si>
    <t>Date</t>
  </si>
  <si>
    <t>P</t>
  </si>
  <si>
    <t>D</t>
  </si>
  <si>
    <t>E</t>
  </si>
  <si>
    <t>CPI</t>
  </si>
  <si>
    <t>Fraction</t>
  </si>
  <si>
    <t>Rate GS10</t>
  </si>
  <si>
    <t>TR CAPE</t>
  </si>
  <si>
    <t>Yield</t>
  </si>
  <si>
    <t>Returns</t>
  </si>
  <si>
    <t>Real Return</t>
  </si>
  <si>
    <t xml:space="preserve">Price </t>
  </si>
  <si>
    <t>NA</t>
  </si>
  <si>
    <t>Sept price is Sept 1st close</t>
  </si>
  <si>
    <t>Aug/Sept CPI estimated</t>
  </si>
  <si>
    <t>Sept GS10 is Sept 1st value</t>
  </si>
  <si>
    <t>2023Q4</t>
  </si>
  <si>
    <t>2023Q3</t>
  </si>
  <si>
    <t>2023Q2</t>
  </si>
  <si>
    <t>2023Q1</t>
  </si>
  <si>
    <t>2022Q4</t>
  </si>
  <si>
    <t>2022Q3</t>
  </si>
  <si>
    <t>2022Q2</t>
  </si>
  <si>
    <t>2022Q1</t>
  </si>
  <si>
    <t>2021Q4</t>
  </si>
  <si>
    <t>2021Q3</t>
  </si>
  <si>
    <t>2021Q2</t>
  </si>
  <si>
    <t>2021Q1</t>
  </si>
  <si>
    <t>2020Q4</t>
  </si>
  <si>
    <t>2020Q3</t>
  </si>
  <si>
    <t>2020Q2</t>
  </si>
  <si>
    <t>2020Q1</t>
  </si>
  <si>
    <t>2019Q4</t>
  </si>
  <si>
    <t>2019Q3</t>
  </si>
  <si>
    <t>2019Q2</t>
  </si>
  <si>
    <t>2019Q1</t>
  </si>
  <si>
    <t>2018Q4</t>
  </si>
  <si>
    <t>2018Q3</t>
  </si>
  <si>
    <t>2018Q2</t>
  </si>
  <si>
    <t>2018Q1</t>
  </si>
  <si>
    <t>2017Q4</t>
  </si>
  <si>
    <t>2017Q3</t>
  </si>
  <si>
    <t>2017Q2</t>
  </si>
  <si>
    <t>2017Q1</t>
  </si>
  <si>
    <t>2016Q4</t>
  </si>
  <si>
    <t>2016Q3</t>
  </si>
  <si>
    <t>2016Q2</t>
  </si>
  <si>
    <t>2016Q1</t>
  </si>
  <si>
    <t>2015Q4</t>
  </si>
  <si>
    <t>2015Q3</t>
  </si>
  <si>
    <t>2015Q2</t>
  </si>
  <si>
    <t>2015Q1</t>
  </si>
  <si>
    <t>2014Q4</t>
  </si>
  <si>
    <t>2014Q3</t>
  </si>
  <si>
    <t>2014Q2</t>
  </si>
  <si>
    <t>2014Q1</t>
  </si>
  <si>
    <t>2013Q4</t>
  </si>
  <si>
    <t>2013Q3</t>
  </si>
  <si>
    <t>2013Q2</t>
  </si>
  <si>
    <t>2013Q1</t>
  </si>
  <si>
    <t>2012Q4</t>
  </si>
  <si>
    <t>2012Q3</t>
  </si>
  <si>
    <t>2012Q2</t>
  </si>
  <si>
    <t>2012Q1</t>
  </si>
  <si>
    <t>2011Q4</t>
  </si>
  <si>
    <t>2011Q3</t>
  </si>
  <si>
    <t>2011Q2</t>
  </si>
  <si>
    <t>2011Q1</t>
  </si>
  <si>
    <t>2010Q4</t>
  </si>
  <si>
    <t>2010Q3</t>
  </si>
  <si>
    <t>2010Q2</t>
  </si>
  <si>
    <t>2010Q1</t>
  </si>
  <si>
    <t>2009Q4</t>
  </si>
  <si>
    <t>2009Q3</t>
  </si>
  <si>
    <t>2009Q2</t>
  </si>
  <si>
    <t>2009Q1</t>
  </si>
  <si>
    <t>2008Q4</t>
  </si>
  <si>
    <t>2008Q3</t>
  </si>
  <si>
    <t>2008Q2</t>
  </si>
  <si>
    <t>2008Q1</t>
  </si>
  <si>
    <t>2007Q4</t>
  </si>
  <si>
    <t>2007Q3</t>
  </si>
  <si>
    <t>2007Q2</t>
  </si>
  <si>
    <t>2007Q1</t>
  </si>
  <si>
    <t>2006Q4</t>
  </si>
  <si>
    <t>2006Q3</t>
  </si>
  <si>
    <t>2006Q2</t>
  </si>
  <si>
    <t>2006Q1</t>
  </si>
  <si>
    <t>2005Q4</t>
  </si>
  <si>
    <t>2005Q3</t>
  </si>
  <si>
    <t>2005Q2</t>
  </si>
  <si>
    <t>2005Q1</t>
  </si>
  <si>
    <t>2004Q4</t>
  </si>
  <si>
    <t>2004Q3</t>
  </si>
  <si>
    <t>2004Q2</t>
  </si>
  <si>
    <t>2004Q1</t>
  </si>
  <si>
    <t>2003Q4</t>
  </si>
  <si>
    <t>2003Q3</t>
  </si>
  <si>
    <t>2003Q2</t>
  </si>
  <si>
    <t>2003Q1</t>
  </si>
  <si>
    <t>2002Q4</t>
  </si>
  <si>
    <t>2002Q3</t>
  </si>
  <si>
    <t>2002Q2</t>
  </si>
  <si>
    <t>2002Q1</t>
  </si>
  <si>
    <t>2001Q4</t>
  </si>
  <si>
    <t>2001Q3</t>
  </si>
  <si>
    <t>2001Q2</t>
  </si>
  <si>
    <t>2001Q1</t>
  </si>
  <si>
    <t>2000Q4</t>
  </si>
  <si>
    <t>2000Q3</t>
  </si>
  <si>
    <t>2000Q2</t>
  </si>
  <si>
    <t>2000Q1</t>
  </si>
  <si>
    <t>1999Q4</t>
  </si>
  <si>
    <t>1999Q3</t>
  </si>
  <si>
    <t>1999Q2</t>
  </si>
  <si>
    <t>1999Q1</t>
  </si>
  <si>
    <t>1998Q4</t>
  </si>
  <si>
    <t>1998Q3</t>
  </si>
  <si>
    <t>1998Q2</t>
  </si>
  <si>
    <t>1998Q1</t>
  </si>
  <si>
    <t>1997Q4</t>
  </si>
  <si>
    <t>1997Q3</t>
  </si>
  <si>
    <t>1997Q2</t>
  </si>
  <si>
    <t>1997Q1</t>
  </si>
  <si>
    <t>1996Q4</t>
  </si>
  <si>
    <t>1996Q3</t>
  </si>
  <si>
    <t>1996Q2</t>
  </si>
  <si>
    <t>1996Q1</t>
  </si>
  <si>
    <t>1995Q4</t>
  </si>
  <si>
    <t>1995Q3</t>
  </si>
  <si>
    <t>1995Q2</t>
  </si>
  <si>
    <t>1995Q1</t>
  </si>
  <si>
    <t>1994Q4</t>
  </si>
  <si>
    <t>1994Q3</t>
  </si>
  <si>
    <t>1994Q2</t>
  </si>
  <si>
    <t>1994Q1</t>
  </si>
  <si>
    <t>1993Q4</t>
  </si>
  <si>
    <t>1993Q3</t>
  </si>
  <si>
    <t>1993Q2</t>
  </si>
  <si>
    <t>1993Q1</t>
  </si>
  <si>
    <t>1992Q4</t>
  </si>
  <si>
    <t>1992Q3</t>
  </si>
  <si>
    <t>1992Q2</t>
  </si>
  <si>
    <t>1992Q1</t>
  </si>
  <si>
    <t>1991Q4</t>
  </si>
  <si>
    <t>1991Q3</t>
  </si>
  <si>
    <t>1991Q2</t>
  </si>
  <si>
    <t>1991Q1</t>
  </si>
  <si>
    <t>1990Q4</t>
  </si>
  <si>
    <t>1990Q3</t>
  </si>
  <si>
    <t>1990Q2</t>
  </si>
  <si>
    <t>1990Q1</t>
  </si>
  <si>
    <t>1989Q4</t>
  </si>
  <si>
    <t>1989Q3</t>
  </si>
  <si>
    <t>1989Q2</t>
  </si>
  <si>
    <t>1989Q1</t>
  </si>
  <si>
    <t>1988Q4</t>
  </si>
  <si>
    <t>1988Q3</t>
  </si>
  <si>
    <t>1988Q2</t>
  </si>
  <si>
    <t>1988Q1</t>
  </si>
  <si>
    <t>1987Q4</t>
  </si>
  <si>
    <t>1987Q3</t>
  </si>
  <si>
    <t>1987Q2</t>
  </si>
  <si>
    <t>1987Q1</t>
  </si>
  <si>
    <t>1986Q4</t>
  </si>
  <si>
    <t>1986Q3</t>
  </si>
  <si>
    <t>1986Q2</t>
  </si>
  <si>
    <t>1986Q1</t>
  </si>
  <si>
    <t>1985Q4</t>
  </si>
  <si>
    <t>1985Q3</t>
  </si>
  <si>
    <t>1985Q2</t>
  </si>
  <si>
    <t>1985Q1</t>
  </si>
  <si>
    <t>1984Q4</t>
  </si>
  <si>
    <t>1984Q3</t>
  </si>
  <si>
    <t>1984Q2</t>
  </si>
  <si>
    <t>1984Q1</t>
  </si>
  <si>
    <t>1983Q4</t>
  </si>
  <si>
    <t>1983Q3</t>
  </si>
  <si>
    <t>1983Q2</t>
  </si>
  <si>
    <t>1983Q1</t>
  </si>
  <si>
    <t>1982Q4</t>
  </si>
  <si>
    <t>1982Q3</t>
  </si>
  <si>
    <t>1982Q2</t>
  </si>
  <si>
    <t>1982Q1</t>
  </si>
  <si>
    <t>1981Q4</t>
  </si>
  <si>
    <t>1981Q3</t>
  </si>
  <si>
    <t>1981Q2</t>
  </si>
  <si>
    <t>1981Q1</t>
  </si>
  <si>
    <t>1980Q4</t>
  </si>
  <si>
    <t>1980Q3</t>
  </si>
  <si>
    <t>1980Q2</t>
  </si>
  <si>
    <t>1980Q1</t>
  </si>
  <si>
    <t>1979Q4</t>
  </si>
  <si>
    <t>1979Q3</t>
  </si>
  <si>
    <t>1979Q2</t>
  </si>
  <si>
    <t>1979Q1</t>
  </si>
  <si>
    <t>1978Q4</t>
  </si>
  <si>
    <t>1978Q3</t>
  </si>
  <si>
    <t>1978Q2</t>
  </si>
  <si>
    <t>1978Q1</t>
  </si>
  <si>
    <t>1977Q4</t>
  </si>
  <si>
    <t>1977Q3</t>
  </si>
  <si>
    <t>1977Q2</t>
  </si>
  <si>
    <t>1977Q1</t>
  </si>
  <si>
    <t>1976Q4</t>
  </si>
  <si>
    <t>1976Q3</t>
  </si>
  <si>
    <t>1976Q2</t>
  </si>
  <si>
    <t>1976Q1</t>
  </si>
  <si>
    <t>1975Q4</t>
  </si>
  <si>
    <t>1975Q3</t>
  </si>
  <si>
    <t>1975Q2</t>
  </si>
  <si>
    <t>1975Q1</t>
  </si>
  <si>
    <t>1974Q4</t>
  </si>
  <si>
    <t>1974Q3</t>
  </si>
  <si>
    <t>1974Q2</t>
  </si>
  <si>
    <t>1974Q1</t>
  </si>
  <si>
    <t>1973Q4</t>
  </si>
  <si>
    <t>1973Q3</t>
  </si>
  <si>
    <t>1973Q2</t>
  </si>
  <si>
    <t>1973Q1</t>
  </si>
  <si>
    <t>1972Q4</t>
  </si>
  <si>
    <t>1972Q3</t>
  </si>
  <si>
    <t>1972Q2</t>
  </si>
  <si>
    <t>1972Q1</t>
  </si>
  <si>
    <t>1971Q4</t>
  </si>
  <si>
    <t>1971Q3</t>
  </si>
  <si>
    <t>1971Q2</t>
  </si>
  <si>
    <t>1971Q1</t>
  </si>
  <si>
    <t>1970Q4</t>
  </si>
  <si>
    <t>1970Q3</t>
  </si>
  <si>
    <t>1970Q2</t>
  </si>
  <si>
    <t>1970Q1</t>
  </si>
  <si>
    <t>1969Q4</t>
  </si>
  <si>
    <t>1969Q3</t>
  </si>
  <si>
    <t>1969Q2</t>
  </si>
  <si>
    <t>1969Q1</t>
  </si>
  <si>
    <t>1968Q4</t>
  </si>
  <si>
    <t>1968Q3</t>
  </si>
  <si>
    <t>1968Q2</t>
  </si>
  <si>
    <t>1968Q1</t>
  </si>
  <si>
    <t>1967Q4</t>
  </si>
  <si>
    <t>1967Q3</t>
  </si>
  <si>
    <t>1967Q2</t>
  </si>
  <si>
    <t>1967Q1</t>
  </si>
  <si>
    <t>1966Q4</t>
  </si>
  <si>
    <t>1966Q3</t>
  </si>
  <si>
    <t>1966Q2</t>
  </si>
  <si>
    <t>1966Q1</t>
  </si>
  <si>
    <t>1965Q4</t>
  </si>
  <si>
    <t>1965Q3</t>
  </si>
  <si>
    <t>1965Q2</t>
  </si>
  <si>
    <t>1965Q1</t>
  </si>
  <si>
    <t>1964Q4</t>
  </si>
  <si>
    <t>1964Q3</t>
  </si>
  <si>
    <t>1964Q2</t>
  </si>
  <si>
    <t>1964Q1</t>
  </si>
  <si>
    <t>1963Q4</t>
  </si>
  <si>
    <t>1963Q3</t>
  </si>
  <si>
    <t>1963Q2</t>
  </si>
  <si>
    <t>1963Q1</t>
  </si>
  <si>
    <t>1962Q4</t>
  </si>
  <si>
    <t>1962Q3</t>
  </si>
  <si>
    <t>1962Q2</t>
  </si>
  <si>
    <t>1962Q1</t>
  </si>
  <si>
    <t>1961Q4</t>
  </si>
  <si>
    <t>1961Q3</t>
  </si>
  <si>
    <t>1961Q2</t>
  </si>
  <si>
    <t>1961Q1</t>
  </si>
  <si>
    <t>1960Q4</t>
  </si>
  <si>
    <t>1960Q3</t>
  </si>
  <si>
    <t>1960Q2</t>
  </si>
  <si>
    <t>1960Q1</t>
  </si>
  <si>
    <t>1959Q4</t>
  </si>
  <si>
    <t>1959Q3</t>
  </si>
  <si>
    <t>1959Q2</t>
  </si>
  <si>
    <t>1959Q1</t>
  </si>
  <si>
    <t>1958Q4</t>
  </si>
  <si>
    <t>1958Q3</t>
  </si>
  <si>
    <t>1958Q2</t>
  </si>
  <si>
    <t>1958Q1</t>
  </si>
  <si>
    <t>1957Q4</t>
  </si>
  <si>
    <t>1957Q3</t>
  </si>
  <si>
    <t>1957Q2</t>
  </si>
  <si>
    <t>1957Q1</t>
  </si>
  <si>
    <t>1956Q4</t>
  </si>
  <si>
    <t>1956Q3</t>
  </si>
  <si>
    <t>1956Q2</t>
  </si>
  <si>
    <t>1956Q1</t>
  </si>
  <si>
    <t>1955Q4</t>
  </si>
  <si>
    <t>1955Q3</t>
  </si>
  <si>
    <t>1955Q2</t>
  </si>
  <si>
    <t>1955Q1</t>
  </si>
  <si>
    <t>1954Q4</t>
  </si>
  <si>
    <t>1954Q3</t>
  </si>
  <si>
    <t>1954Q2</t>
  </si>
  <si>
    <t>1954Q1</t>
  </si>
  <si>
    <t>1953Q4</t>
  </si>
  <si>
    <t>1953Q3</t>
  </si>
  <si>
    <t>1953Q2</t>
  </si>
  <si>
    <t>1953Q1</t>
  </si>
  <si>
    <t>1952Q4</t>
  </si>
  <si>
    <t>1952Q3</t>
  </si>
  <si>
    <t>1952Q2</t>
  </si>
  <si>
    <t>1952Q1</t>
  </si>
  <si>
    <t>1951Q4</t>
  </si>
  <si>
    <t>ND</t>
  </si>
  <si>
    <t>1951Q3</t>
  </si>
  <si>
    <t>1951Q2</t>
  </si>
  <si>
    <t>1951Q1</t>
  </si>
  <si>
    <t>1950Q4</t>
  </si>
  <si>
    <t>1950Q3</t>
  </si>
  <si>
    <t>1950Q2</t>
  </si>
  <si>
    <t>1950Q1</t>
  </si>
  <si>
    <t>1949Q4</t>
  </si>
  <si>
    <t>1949Q3</t>
  </si>
  <si>
    <t>1949Q2</t>
  </si>
  <si>
    <t>1949Q1</t>
  </si>
  <si>
    <t>1948Q4</t>
  </si>
  <si>
    <t>1948Q3</t>
  </si>
  <si>
    <t>1948Q2</t>
  </si>
  <si>
    <t>1948Q1</t>
  </si>
  <si>
    <t>1947Q4</t>
  </si>
  <si>
    <t>1947Q3</t>
  </si>
  <si>
    <t>1947Q2</t>
  </si>
  <si>
    <t>1947Q1</t>
  </si>
  <si>
    <t>1946Q4</t>
  </si>
  <si>
    <t>1946Q3</t>
  </si>
  <si>
    <t>1946Q2</t>
  </si>
  <si>
    <t>1946Q1</t>
  </si>
  <si>
    <t>1945Q4</t>
  </si>
  <si>
    <t>FL105013613.Q</t>
  </si>
  <si>
    <t>FL105012613.Q</t>
  </si>
  <si>
    <t>FL102090115.Q</t>
  </si>
  <si>
    <t>FL105020000.Q</t>
  </si>
  <si>
    <t>FL105013715.Q</t>
  </si>
  <si>
    <t>FL105013213.Q</t>
  </si>
  <si>
    <t>FL105035045.Q</t>
  </si>
  <si>
    <t>FL102010115.Q</t>
  </si>
  <si>
    <t>FL102000115.Q</t>
  </si>
  <si>
    <t>FL104104006.Q</t>
  </si>
  <si>
    <t>FL104104016.Q</t>
  </si>
  <si>
    <t>FL103164106.Q</t>
  </si>
  <si>
    <t>FL102090005.Q</t>
  </si>
  <si>
    <t>LM103192105.Q</t>
  </si>
  <si>
    <t>LM103164105.Q</t>
  </si>
  <si>
    <t>LM103181105.Q</t>
  </si>
  <si>
    <t>FL103190005.Q</t>
  </si>
  <si>
    <t>FL103178005.Q</t>
  </si>
  <si>
    <t>FL103170005.Q</t>
  </si>
  <si>
    <t>LM103192305.Q</t>
  </si>
  <si>
    <t>FL103165005.Q</t>
  </si>
  <si>
    <t>FL103169005.Q</t>
  </si>
  <si>
    <t>FL103168005.Q</t>
  </si>
  <si>
    <t>FL104123005.Q</t>
  </si>
  <si>
    <t>FL103163005.Q</t>
  </si>
  <si>
    <t>FL103162000.Q</t>
  </si>
  <si>
    <t>FL103169100.Q</t>
  </si>
  <si>
    <t>FL104122005.Q</t>
  </si>
  <si>
    <t>FL104190005.Q</t>
  </si>
  <si>
    <t>FL104194005.Q</t>
  </si>
  <si>
    <t>FL103090005.Q</t>
  </si>
  <si>
    <t>FL103070005.Q</t>
  </si>
  <si>
    <t>LM103064203.Q</t>
  </si>
  <si>
    <t>FL103092405.Q</t>
  </si>
  <si>
    <t>LM103092105.Q</t>
  </si>
  <si>
    <t>LM103064103.Q</t>
  </si>
  <si>
    <t>LM103092305.Q</t>
  </si>
  <si>
    <t>FL103066005.Q</t>
  </si>
  <si>
    <t>FL103065005.Q</t>
  </si>
  <si>
    <t>FL104023005.Q</t>
  </si>
  <si>
    <t>LM123063003.Q</t>
  </si>
  <si>
    <t>LM103062003.Q</t>
  </si>
  <si>
    <t>LM103061703.Q</t>
  </si>
  <si>
    <t>LM103061103.Q</t>
  </si>
  <si>
    <t>FL103069100.Q</t>
  </si>
  <si>
    <t>LM104022005.Q</t>
  </si>
  <si>
    <t>FL102051003.Q</t>
  </si>
  <si>
    <t>FL103034000.Q</t>
  </si>
  <si>
    <t>FL103030003.Q</t>
  </si>
  <si>
    <t>FL103020005.Q</t>
  </si>
  <si>
    <t>FL103091003.Q</t>
  </si>
  <si>
    <t>FL104090005.Q</t>
  </si>
  <si>
    <t>LM105020015.Q</t>
  </si>
  <si>
    <t>LM105013765.Q</t>
  </si>
  <si>
    <t>LM105015205.Q</t>
  </si>
  <si>
    <t>LM105035005.Q</t>
  </si>
  <si>
    <t>LM102010005.Q</t>
  </si>
  <si>
    <t>FL102000005.Q</t>
  </si>
  <si>
    <t>Time Period</t>
  </si>
  <si>
    <t>Z1/Z1/FL105013613.Q</t>
  </si>
  <si>
    <t>Z1/Z1/FL105012613.Q</t>
  </si>
  <si>
    <t>Z1/Z1/FL102090115.Q</t>
  </si>
  <si>
    <t>Z1/Z1/FL105020000.Q</t>
  </si>
  <si>
    <t>Z1/Z1/FL105013715.Q</t>
  </si>
  <si>
    <t>Z1/Z1/FL105013213.Q</t>
  </si>
  <si>
    <t>Z1/Z1/FL105035045.Q</t>
  </si>
  <si>
    <t>Z1/Z1/FL102010115.Q</t>
  </si>
  <si>
    <t>Z1/Z1/FL102000115.Q</t>
  </si>
  <si>
    <t>Z1/Z1/FL104104006.Q</t>
  </si>
  <si>
    <t>Z1/Z1/FL104104016.Q</t>
  </si>
  <si>
    <t>Z1/Z1/FL103164106.Q</t>
  </si>
  <si>
    <t>Z1/Z1/FL102090005.Q</t>
  </si>
  <si>
    <t>Z1/Z1/LM103192105.Q</t>
  </si>
  <si>
    <t>Z1/Z1/LM103164105.Q</t>
  </si>
  <si>
    <t>Z1/Z1/LM103181105.Q</t>
  </si>
  <si>
    <t>Z1/Z1/FL103190005.Q</t>
  </si>
  <si>
    <t>Z1/Z1/FL103178005.Q</t>
  </si>
  <si>
    <t>Z1/Z1/FL103170005.Q</t>
  </si>
  <si>
    <t>Z1/Z1/LM103192305.Q</t>
  </si>
  <si>
    <t>Z1/Z1/FL103165005.Q</t>
  </si>
  <si>
    <t>Z1/Z1/FL103169005.Q</t>
  </si>
  <si>
    <t>Z1/Z1/FL103168005.Q</t>
  </si>
  <si>
    <t>Z1/Z1/FL104123005.Q</t>
  </si>
  <si>
    <t>Z1/Z1/FL103163005.Q</t>
  </si>
  <si>
    <t>Z1/Z1/FL103162000.Q</t>
  </si>
  <si>
    <t>Z1/Z1/FL103169100.Q</t>
  </si>
  <si>
    <t>Z1/Z1/FL104122005.Q</t>
  </si>
  <si>
    <t>Z1/Z1/FL104190005.Q</t>
  </si>
  <si>
    <t>Z1/Z1/FL104194005.Q</t>
  </si>
  <si>
    <t>Z1/Z1/FL103090005.Q</t>
  </si>
  <si>
    <t>Z1/Z1/FL103070005.Q</t>
  </si>
  <si>
    <t>Z1/Z1/LM103064203.Q</t>
  </si>
  <si>
    <t>Z1/Z1/FL103092405.Q</t>
  </si>
  <si>
    <t>Z1/Z1/LM103092105.Q</t>
  </si>
  <si>
    <t>Z1/Z1/LM103064103.Q</t>
  </si>
  <si>
    <t>Z1/Z1/LM103092305.Q</t>
  </si>
  <si>
    <t>Z1/Z1/FL103066005.Q</t>
  </si>
  <si>
    <t>Z1/Z1/FL103065005.Q</t>
  </si>
  <si>
    <t>Z1/Z1/FL104023005.Q</t>
  </si>
  <si>
    <t>Z1/Z1/LM123063003.Q</t>
  </si>
  <si>
    <t>Z1/Z1/LM103062003.Q</t>
  </si>
  <si>
    <t>Z1/Z1/LM103061703.Q</t>
  </si>
  <si>
    <t>Z1/Z1/LM103061103.Q</t>
  </si>
  <si>
    <t>Z1/Z1/FL103069100.Q</t>
  </si>
  <si>
    <t>Z1/Z1/LM104022005.Q</t>
  </si>
  <si>
    <t>Z1/Z1/FL102051003.Q</t>
  </si>
  <si>
    <t>Z1/Z1/FL103034000.Q</t>
  </si>
  <si>
    <t>Z1/Z1/FL103030003.Q</t>
  </si>
  <si>
    <t>Z1/Z1/FL103020005.Q</t>
  </si>
  <si>
    <t>Z1/Z1/FL103091003.Q</t>
  </si>
  <si>
    <t>Z1/Z1/FL104090005.Q</t>
  </si>
  <si>
    <t>Z1/Z1/LM105020015.Q</t>
  </si>
  <si>
    <t>Z1/Z1/LM105013765.Q</t>
  </si>
  <si>
    <t>Z1/Z1/LM105015205.Q</t>
  </si>
  <si>
    <t>Z1/Z1/LM105035005.Q</t>
  </si>
  <si>
    <t>Z1/Z1/LM102010005.Q</t>
  </si>
  <si>
    <t>Z1/Z1/FL102000005.Q</t>
  </si>
  <si>
    <t>Unique Identifier:</t>
  </si>
  <si>
    <t>USD</t>
  </si>
  <si>
    <t>Currency:</t>
  </si>
  <si>
    <t>Multiplier:</t>
  </si>
  <si>
    <t>Currency</t>
  </si>
  <si>
    <t>Percent</t>
  </si>
  <si>
    <t>Unit:</t>
  </si>
  <si>
    <t>Nonfinancial corporate business; nonresidential structures, historical cost basis</t>
  </si>
  <si>
    <t>Nonfinancial corporate business; residential structures, historical cost basis</t>
  </si>
  <si>
    <t>Nonfinancial corporate business; net worth at historical cost</t>
  </si>
  <si>
    <t>Nonfinancial corporate business; inventories, historical cost basis (SOI)</t>
  </si>
  <si>
    <t>Nonfinancial corporate business; nonresidential intellectual property products, historical cost basis</t>
  </si>
  <si>
    <t>Nonfinancial corporate business; nonresidential equipment, historical cost basis</t>
  </si>
  <si>
    <t>Nonfinancial corporate business; real estate, historical cost basis</t>
  </si>
  <si>
    <t>Nonfinancial corporate business; nonfinancial assets at historical cost</t>
  </si>
  <si>
    <t>Nonfinancial corporate business; total assets at historical cost</t>
  </si>
  <si>
    <t>Nonfinancial corporate business; debt as a percentage of net worth (market value)</t>
  </si>
  <si>
    <t xml:space="preserve">Nonfinancial corporate business; debt as a percentage of the market value of corporate equities </t>
  </si>
  <si>
    <t>Nonfinancial corporate business; corporate equities as a percentage of net worth</t>
  </si>
  <si>
    <t>Nonfinancial corporate business; net worth</t>
  </si>
  <si>
    <t>Nonfinancial corporate business; foreign direct investment in U.S.; liability (market value)</t>
  </si>
  <si>
    <t>Nonfinancial corporate business; corporate equities; liability</t>
  </si>
  <si>
    <t>Nonfinancial corporate business; equity and investment fund shares excluding mutual fund shares and money market fund shares; liability</t>
  </si>
  <si>
    <t>Nonfinancial corporate business; total miscellaneous liabilities</t>
  </si>
  <si>
    <t>Nonfinancial corporate business; total taxes payable; liability</t>
  </si>
  <si>
    <t>Nonfinancial corporate business; trade payables; liability</t>
  </si>
  <si>
    <t>Nonfinancial corporate business; foreign direct investment in U.S.: intercompany debt; liability (market value)</t>
  </si>
  <si>
    <t>Nonfinancial corporate business; total mortgages; liability</t>
  </si>
  <si>
    <t>Nonfinancial corporate business; other loans and advances; liability</t>
  </si>
  <si>
    <t>Nonfinancial corporate business; depository institution loans n.e.c.; liability</t>
  </si>
  <si>
    <t>Nonfinancial corporate business; loans; liability</t>
  </si>
  <si>
    <t>Nonfinancial corporate business; corporate bonds; liability</t>
  </si>
  <si>
    <t>Nonfinancial corporate business; municipal securities; liability</t>
  </si>
  <si>
    <t>Nonfinancial corporate business; commercial paper; liability</t>
  </si>
  <si>
    <t>Nonfinancial corporate business; debt securities; liability</t>
  </si>
  <si>
    <t>Nonfinancial corporate business; total liabilities</t>
  </si>
  <si>
    <t>Nonfinancial corporate business; total liabilities and equity</t>
  </si>
  <si>
    <t>Nonfinancial corporate business; total miscellaneous assets</t>
  </si>
  <si>
    <t>Nonfinancial corporate business; trade receivables; asset</t>
  </si>
  <si>
    <t>Nonfinancial corporate business; mutual fund shares; asset</t>
  </si>
  <si>
    <t xml:space="preserve">Nonfinancial corporate business; equity in Fannie Mae and Farm Credit System; asset </t>
  </si>
  <si>
    <t>Nonfinancial corporate business; U.S. direct investment abroad: equity; asset (market value)</t>
  </si>
  <si>
    <t>Nonfinancial corporate business; corporate equities; asset</t>
  </si>
  <si>
    <t>Nonfinancial corporate business; U.S. direct investment abroad: intercompany debt (market value)</t>
  </si>
  <si>
    <t>Nonfinancial corporate business; consumer credit; asset</t>
  </si>
  <si>
    <t>Nonfinancial corporate business; total mortgages; asset</t>
  </si>
  <si>
    <t>Nonfinancial corporate business; loans; asset</t>
  </si>
  <si>
    <t>Equity real estate investment trusts; corporate and foreign bonds; asset</t>
  </si>
  <si>
    <t>Nonfinancial corporate business; municipal securities; asset</t>
  </si>
  <si>
    <t>Nonfinancial corporate business; agency- and GSE-backed securities; asset</t>
  </si>
  <si>
    <t>Nonfinancial corporate business; Treasury securities; asset</t>
  </si>
  <si>
    <t>Nonfinancial corporate business; commercial paper; asset</t>
  </si>
  <si>
    <t>Nonfinancial corporate business; debt securities; asset</t>
  </si>
  <si>
    <t>Nonfinancial corporate business; security repurchase agreements; asset</t>
  </si>
  <si>
    <t>Nonfinancial corporate business; money market fund shares; asset</t>
  </si>
  <si>
    <t>Nonfinancial corporate business; total time and savings deposits; asset</t>
  </si>
  <si>
    <t>Nonfinancial corporate business; checkable deposits and currency; asset</t>
  </si>
  <si>
    <t>Nonfinancial corporate business; private foreign deposits; asset</t>
  </si>
  <si>
    <t>Nonfinancial corporate business; total financial assets</t>
  </si>
  <si>
    <t>Nonfinancial corporate business; inventories excluding IVA, current cost basis</t>
  </si>
  <si>
    <t>Nonfinancial corporate business; nonresidential intellectual property products, current cost basis</t>
  </si>
  <si>
    <t xml:space="preserve">Nonfinancial corporate business; equipment, current cost basis </t>
  </si>
  <si>
    <t>Nonfinancial corporate business; real estate at market value</t>
  </si>
  <si>
    <t>Nonfinancial corporate business; nonfinancial assets</t>
  </si>
  <si>
    <t>Nonfinancial corporate business; total assets</t>
  </si>
  <si>
    <t>Series Description</t>
  </si>
  <si>
    <t>Z.1 Statistical Release for Mar 07, 2024</t>
  </si>
  <si>
    <t>Download Page</t>
  </si>
  <si>
    <t xml:space="preserve">q as shown </t>
  </si>
  <si>
    <t xml:space="preserve">Stock market value as shown </t>
  </si>
  <si>
    <t>Implied net worth</t>
  </si>
  <si>
    <t>EPS at Junr 2022 CPI</t>
  </si>
  <si>
    <t xml:space="preserve">PE </t>
  </si>
  <si>
    <t xml:space="preserve">Log </t>
  </si>
  <si>
    <t>log ratio to average</t>
  </si>
  <si>
    <t xml:space="preserve">Ratio to average </t>
  </si>
  <si>
    <t xml:space="preserve"> </t>
  </si>
  <si>
    <t xml:space="preserve">Price at Sepp 2023 CPI </t>
  </si>
  <si>
    <t xml:space="preserve">Log q to its own average </t>
  </si>
  <si>
    <t xml:space="preserve">Value </t>
  </si>
  <si>
    <t>Log CAPE</t>
  </si>
  <si>
    <t>Log CAPE to its own average</t>
  </si>
  <si>
    <t>average</t>
  </si>
  <si>
    <t xml:space="preserve">q </t>
  </si>
  <si>
    <t>S&amp;P 500</t>
  </si>
  <si>
    <t xml:space="preserve">Valuation </t>
  </si>
  <si>
    <t>At 30th June 2023</t>
  </si>
  <si>
    <t>30th September 2023</t>
  </si>
  <si>
    <t>30th December 2023</t>
  </si>
  <si>
    <t>28th March 2024</t>
  </si>
  <si>
    <t>AT CLOSE</t>
  </si>
  <si>
    <t>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</si>
</sst>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.00000_);_(* \(#,##0.00000\);_(* &quot;-&quot;??_);_(@_)"/>
    <numFmt numFmtId="166" formatCode="0.0000"/>
    <numFmt numFmtId="167" formatCode="0.00000"/>
  </numFmts>
  <fonts count="25" x14ac:knownFonts="1">
    <font>
      <sz val="10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0"/>
      <name val="Courier"/>
    </font>
    <font>
      <sz val="10"/>
      <name val="Times New Roman"/>
      <family val="1"/>
    </font>
    <font>
      <b/>
      <sz val="10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sz val="10"/>
      <name val="Courier"/>
      <family val="3"/>
    </font>
    <font>
      <sz val="12"/>
      <name val="Times New Roman"/>
      <family val="1"/>
    </font>
    <font>
      <sz val="9"/>
      <name val="Times New Roman"/>
      <family val="1"/>
    </font>
    <font>
      <b/>
      <sz val="9"/>
      <color rgb="FFFF0000"/>
      <name val="Times New Roman"/>
      <family val="1"/>
    </font>
    <font>
      <b/>
      <sz val="9"/>
      <name val="Times New Roman"/>
      <family val="1"/>
    </font>
    <font>
      <i/>
      <sz val="9"/>
      <name val="Courier"/>
    </font>
    <font>
      <sz val="9"/>
      <name val="Courier"/>
    </font>
    <font>
      <b/>
      <sz val="10"/>
      <name val="Courier"/>
    </font>
    <font>
      <sz val="14"/>
      <name val="Times New Roman"/>
      <family val="1"/>
    </font>
    <font>
      <u/>
      <sz val="10"/>
      <color indexed="12"/>
      <name val="Arial"/>
      <family val="2"/>
    </font>
    <font>
      <sz val="10"/>
      <name val="Aptos Narrow"/>
      <family val="2"/>
      <scheme val="minor"/>
    </font>
    <font>
      <sz val="10"/>
      <color rgb="FF232A31"/>
      <name val="Arial"/>
      <family val="2"/>
    </font>
    <font>
      <sz val="10"/>
      <color rgb="FF1E1E1E"/>
      <name val="Arial"/>
      <family val="2"/>
    </font>
    <font>
      <sz val="24"/>
      <color rgb="FF242424"/>
      <name val="Segoe UI"/>
      <family val="2"/>
    </font>
    <font>
      <sz val="8"/>
      <color rgb="FF242424"/>
      <name val="Segoe UI"/>
      <family val="2"/>
    </font>
    <font>
      <sz val="11"/>
      <color rgb="FF107C10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rgb="FF000000"/>
      </top>
      <bottom/>
      <diagonal/>
    </border>
  </borders>
  <cellStyleXfs count="8">
    <xf numFmtId="0" fontId="0" fillId="0" borderId="0"/>
    <xf numFmtId="0" fontId="3" fillId="0" borderId="0"/>
    <xf numFmtId="0" fontId="2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0" fontId="1" fillId="0" borderId="0"/>
  </cellStyleXfs>
  <cellXfs count="74">
    <xf numFmtId="0" fontId="0" fillId="0" borderId="0" xfId="0"/>
    <xf numFmtId="0" fontId="3" fillId="0" borderId="0" xfId="1"/>
    <xf numFmtId="0" fontId="2" fillId="0" borderId="0" xfId="2"/>
    <xf numFmtId="0" fontId="3" fillId="0" borderId="0" xfId="0" applyFont="1"/>
    <xf numFmtId="0" fontId="3" fillId="0" borderId="0" xfId="1" applyAlignment="1">
      <alignment wrapText="1"/>
    </xf>
    <xf numFmtId="0" fontId="2" fillId="0" borderId="0" xfId="2" applyAlignment="1">
      <alignment wrapText="1"/>
    </xf>
    <xf numFmtId="0" fontId="5" fillId="0" borderId="0" xfId="3" applyFont="1"/>
    <xf numFmtId="2" fontId="5" fillId="0" borderId="0" xfId="4" applyNumberFormat="1" applyFont="1" applyAlignment="1">
      <alignment horizontal="center"/>
    </xf>
    <xf numFmtId="2" fontId="5" fillId="0" borderId="0" xfId="4" applyNumberFormat="1" applyFont="1"/>
    <xf numFmtId="2" fontId="5" fillId="0" borderId="0" xfId="4" applyNumberFormat="1" applyFont="1" applyAlignment="1">
      <alignment horizontal="center" vertical="center"/>
    </xf>
    <xf numFmtId="164" fontId="5" fillId="2" borderId="0" xfId="4" applyFont="1" applyFill="1"/>
    <xf numFmtId="2" fontId="6" fillId="0" borderId="0" xfId="4" applyNumberFormat="1" applyFont="1" applyAlignment="1">
      <alignment horizontal="center"/>
    </xf>
    <xf numFmtId="2" fontId="7" fillId="2" borderId="0" xfId="4" applyNumberFormat="1" applyFont="1" applyFill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10" fontId="5" fillId="2" borderId="0" xfId="5" applyNumberFormat="1" applyFont="1" applyFill="1" applyAlignment="1">
      <alignment horizontal="center" vertical="center"/>
    </xf>
    <xf numFmtId="2" fontId="5" fillId="2" borderId="0" xfId="5" applyNumberFormat="1" applyFont="1" applyFill="1" applyAlignment="1">
      <alignment horizontal="center" vertical="center"/>
    </xf>
    <xf numFmtId="165" fontId="0" fillId="0" borderId="0" xfId="4" applyNumberFormat="1" applyFont="1"/>
    <xf numFmtId="0" fontId="4" fillId="0" borderId="0" xfId="3"/>
    <xf numFmtId="0" fontId="5" fillId="0" borderId="0" xfId="3" applyFont="1" applyAlignment="1">
      <alignment horizontal="left"/>
    </xf>
    <xf numFmtId="2" fontId="6" fillId="3" borderId="1" xfId="4" applyNumberFormat="1" applyFont="1" applyFill="1" applyBorder="1" applyAlignment="1">
      <alignment horizontal="center"/>
    </xf>
    <xf numFmtId="2" fontId="8" fillId="2" borderId="0" xfId="4" applyNumberFormat="1" applyFont="1" applyFill="1" applyAlignment="1">
      <alignment horizontal="center"/>
    </xf>
    <xf numFmtId="2" fontId="0" fillId="0" borderId="0" xfId="4" applyNumberFormat="1" applyFont="1" applyAlignment="1">
      <alignment horizontal="center" vertical="center"/>
    </xf>
    <xf numFmtId="2" fontId="6" fillId="3" borderId="2" xfId="4" applyNumberFormat="1" applyFont="1" applyFill="1" applyBorder="1" applyAlignment="1">
      <alignment horizontal="center"/>
    </xf>
    <xf numFmtId="0" fontId="5" fillId="0" borderId="0" xfId="3" applyFont="1" applyAlignment="1">
      <alignment horizontal="center"/>
    </xf>
    <xf numFmtId="2" fontId="0" fillId="0" borderId="0" xfId="4" applyNumberFormat="1" applyFont="1" applyAlignment="1">
      <alignment horizontal="center"/>
    </xf>
    <xf numFmtId="164" fontId="5" fillId="2" borderId="0" xfId="4" applyFont="1" applyFill="1" applyAlignment="1">
      <alignment horizontal="center"/>
    </xf>
    <xf numFmtId="2" fontId="6" fillId="2" borderId="0" xfId="4" applyNumberFormat="1" applyFont="1" applyFill="1" applyAlignment="1">
      <alignment horizontal="center" vertical="center"/>
    </xf>
    <xf numFmtId="2" fontId="5" fillId="2" borderId="0" xfId="4" applyNumberFormat="1" applyFont="1" applyFill="1" applyAlignment="1">
      <alignment horizontal="center" vertical="center"/>
    </xf>
    <xf numFmtId="2" fontId="6" fillId="3" borderId="3" xfId="4" applyNumberFormat="1" applyFont="1" applyFill="1" applyBorder="1" applyAlignment="1">
      <alignment horizontal="center"/>
    </xf>
    <xf numFmtId="2" fontId="6" fillId="3" borderId="4" xfId="4" applyNumberFormat="1" applyFont="1" applyFill="1" applyBorder="1" applyAlignment="1">
      <alignment horizontal="center"/>
    </xf>
    <xf numFmtId="2" fontId="10" fillId="0" borderId="0" xfId="6" applyNumberFormat="1" applyFont="1"/>
    <xf numFmtId="10" fontId="4" fillId="0" borderId="0" xfId="3" applyNumberFormat="1"/>
    <xf numFmtId="10" fontId="6" fillId="2" borderId="0" xfId="5" applyNumberFormat="1" applyFont="1" applyFill="1" applyAlignment="1">
      <alignment horizontal="center" vertical="center"/>
    </xf>
    <xf numFmtId="2" fontId="5" fillId="0" borderId="0" xfId="4" applyNumberFormat="1" applyFont="1" applyAlignment="1">
      <alignment horizontal="right"/>
    </xf>
    <xf numFmtId="2" fontId="5" fillId="0" borderId="0" xfId="4" applyNumberFormat="1" applyFont="1" applyAlignment="1" applyProtection="1">
      <alignment horizontal="center" vertical="center"/>
      <protection locked="0"/>
    </xf>
    <xf numFmtId="2" fontId="5" fillId="0" borderId="0" xfId="4" applyNumberFormat="1" applyFont="1" applyAlignment="1">
      <alignment horizontal="center" wrapText="1"/>
    </xf>
    <xf numFmtId="2" fontId="5" fillId="2" borderId="0" xfId="4" applyNumberFormat="1" applyFont="1" applyFill="1" applyAlignment="1">
      <alignment horizontal="center"/>
    </xf>
    <xf numFmtId="2" fontId="5" fillId="2" borderId="0" xfId="4" applyNumberFormat="1" applyFont="1" applyFill="1"/>
    <xf numFmtId="2" fontId="5" fillId="0" borderId="0" xfId="4" applyNumberFormat="1" applyFont="1" applyFill="1"/>
    <xf numFmtId="2" fontId="5" fillId="0" borderId="0" xfId="3" applyNumberFormat="1" applyFont="1" applyAlignment="1">
      <alignment horizontal="center"/>
    </xf>
    <xf numFmtId="0" fontId="11" fillId="0" borderId="0" xfId="3" applyFont="1" applyAlignment="1">
      <alignment horizontal="center" vertical="center"/>
    </xf>
    <xf numFmtId="2" fontId="11" fillId="0" borderId="0" xfId="4" applyNumberFormat="1" applyFont="1" applyAlignment="1">
      <alignment horizontal="center" vertical="center" wrapText="1"/>
    </xf>
    <xf numFmtId="2" fontId="11" fillId="0" borderId="0" xfId="4" applyNumberFormat="1" applyFont="1" applyAlignment="1">
      <alignment horizontal="center" vertical="center"/>
    </xf>
    <xf numFmtId="164" fontId="11" fillId="2" borderId="0" xfId="4" applyFont="1" applyFill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3" fillId="0" borderId="0" xfId="4" applyNumberFormat="1" applyFont="1" applyAlignment="1">
      <alignment horizontal="center" vertical="center"/>
    </xf>
    <xf numFmtId="2" fontId="14" fillId="2" borderId="0" xfId="4" applyNumberFormat="1" applyFont="1" applyFill="1" applyAlignment="1">
      <alignment horizontal="center" vertical="center"/>
    </xf>
    <xf numFmtId="0" fontId="13" fillId="0" borderId="0" xfId="3" applyFont="1" applyAlignment="1">
      <alignment horizontal="center" vertical="center"/>
    </xf>
    <xf numFmtId="165" fontId="15" fillId="0" borderId="0" xfId="4" applyNumberFormat="1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166" fontId="6" fillId="0" borderId="0" xfId="3" applyNumberFormat="1" applyFont="1" applyAlignment="1">
      <alignment horizontal="center" vertical="center"/>
    </xf>
    <xf numFmtId="166" fontId="5" fillId="0" borderId="0" xfId="3" applyNumberFormat="1" applyFont="1" applyAlignment="1">
      <alignment horizontal="center" vertical="center"/>
    </xf>
    <xf numFmtId="2" fontId="0" fillId="0" borderId="0" xfId="4" applyNumberFormat="1" applyFont="1"/>
    <xf numFmtId="2" fontId="16" fillId="0" borderId="0" xfId="4" applyNumberFormat="1" applyFont="1" applyAlignment="1">
      <alignment horizontal="center"/>
    </xf>
    <xf numFmtId="164" fontId="4" fillId="2" borderId="0" xfId="4" applyFont="1" applyFill="1"/>
    <xf numFmtId="0" fontId="3" fillId="4" borderId="5" xfId="1" applyFill="1" applyBorder="1"/>
    <xf numFmtId="0" fontId="3" fillId="5" borderId="6" xfId="1" applyFill="1" applyBorder="1"/>
    <xf numFmtId="0" fontId="17" fillId="5" borderId="0" xfId="1" applyFont="1" applyFill="1"/>
    <xf numFmtId="0" fontId="18" fillId="5" borderId="0" xfId="1" applyFont="1" applyFill="1"/>
    <xf numFmtId="0" fontId="10" fillId="0" borderId="0" xfId="6" applyFont="1"/>
    <xf numFmtId="0" fontId="10" fillId="0" borderId="0" xfId="6" applyFont="1" applyAlignment="1">
      <alignment wrapText="1"/>
    </xf>
    <xf numFmtId="2" fontId="10" fillId="0" borderId="0" xfId="6" applyNumberFormat="1" applyFont="1" applyAlignment="1">
      <alignment wrapText="1"/>
    </xf>
    <xf numFmtId="167" fontId="10" fillId="0" borderId="0" xfId="6" applyNumberFormat="1" applyFont="1"/>
    <xf numFmtId="0" fontId="1" fillId="0" borderId="0" xfId="7"/>
    <xf numFmtId="0" fontId="3" fillId="6" borderId="0" xfId="1" applyFill="1"/>
    <xf numFmtId="0" fontId="19" fillId="0" borderId="0" xfId="1" applyFont="1"/>
    <xf numFmtId="2" fontId="3" fillId="0" borderId="0" xfId="1" applyNumberFormat="1"/>
    <xf numFmtId="10" fontId="3" fillId="0" borderId="0" xfId="1" applyNumberFormat="1"/>
    <xf numFmtId="4" fontId="20" fillId="7" borderId="7" xfId="0" applyNumberFormat="1" applyFont="1" applyFill="1" applyBorder="1" applyAlignment="1">
      <alignment horizontal="right" vertical="center"/>
    </xf>
    <xf numFmtId="0" fontId="21" fillId="0" borderId="0" xfId="0" applyFont="1"/>
    <xf numFmtId="4" fontId="22" fillId="0" borderId="0" xfId="0" applyNumberFormat="1" applyFont="1" applyAlignment="1">
      <alignment vertical="center" wrapText="1"/>
    </xf>
    <xf numFmtId="0" fontId="23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left" vertical="center" wrapText="1" indent="1"/>
    </xf>
  </cellXfs>
  <cellStyles count="8">
    <cellStyle name="Comma 2" xfId="4" xr:uid="{49027FD4-9481-4F14-8978-E9374B7DFBE8}"/>
    <cellStyle name="Normal" xfId="0" builtinId="0"/>
    <cellStyle name="Normal 2" xfId="3" xr:uid="{994A5754-DDDF-4470-B4A4-3134AA17204E}"/>
    <cellStyle name="Normal 2 2" xfId="1" xr:uid="{028AE26F-BC56-4EE7-AAD4-C5B7A752B5C1}"/>
    <cellStyle name="Normal 3 2" xfId="6" xr:uid="{E1B1EBA2-A569-4BDA-B29F-619CD9C16A09}"/>
    <cellStyle name="Normal 5" xfId="2" xr:uid="{E93D39D8-0A65-400C-9FDF-57D87E4BA6BB}"/>
    <cellStyle name="Normal 5 2" xfId="7" xr:uid="{2AB36DCC-D5D3-415D-9018-AB440F38CFDA}"/>
    <cellStyle name="Percent 2" xfId="5" xr:uid="{0CB1D6D7-0F83-4C77-931D-942F6C8CCFB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r>
              <a:rPr lang="en-GB" sz="1600"/>
              <a:t>US Stock Market: </a:t>
            </a:r>
            <a:r>
              <a:rPr lang="en-GB" sz="1600" i="1"/>
              <a:t>q</a:t>
            </a:r>
            <a:r>
              <a:rPr lang="en-GB" sz="1600"/>
              <a:t> and CAPE.</a:t>
            </a:r>
          </a:p>
        </c:rich>
      </c:tx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021369883144772E-2"/>
          <c:y val="9.0979498487042759E-2"/>
          <c:w val="0.84618009950493944"/>
          <c:h val="0.74218473340495428"/>
        </c:manualLayout>
      </c:layout>
      <c:lineChart>
        <c:grouping val="standard"/>
        <c:varyColors val="0"/>
        <c:ser>
          <c:idx val="0"/>
          <c:order val="0"/>
          <c:tx>
            <c:strRef>
              <c:f>'Q &amp; CAPE for Chart'!$G$5</c:f>
              <c:strCache>
                <c:ptCount val="1"/>
                <c:pt idx="0">
                  <c:v>Log q to its own average </c:v>
                </c:pt>
              </c:strCache>
            </c:strRef>
          </c:tx>
          <c:spPr>
            <a:ln w="50800" cap="rnd">
              <a:solidFill>
                <a:srgbClr val="0033CC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rgbClr val="00FFFF"/>
                </a:solidFill>
              </a:ln>
              <a:effectLst/>
            </c:spPr>
          </c:marker>
          <c:cat>
            <c:numRef>
              <c:f>'Q &amp; CAPE for Chart'!$C$6:$C$501</c:f>
              <c:numCache>
                <c:formatCode>General</c:formatCode>
                <c:ptCount val="496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</c:numCache>
            </c:numRef>
          </c:cat>
          <c:val>
            <c:numRef>
              <c:f>'Q &amp; CAPE for Chart'!$G$6:$G$501</c:f>
              <c:numCache>
                <c:formatCode>General</c:formatCode>
                <c:ptCount val="496"/>
                <c:pt idx="0">
                  <c:v>-7.4070223571519211E-2</c:v>
                </c:pt>
                <c:pt idx="1">
                  <c:v>-0.14691137397429088</c:v>
                </c:pt>
                <c:pt idx="2">
                  <c:v>-0.16396755862987161</c:v>
                </c:pt>
                <c:pt idx="3">
                  <c:v>-1.3804174076087472E-3</c:v>
                </c:pt>
                <c:pt idx="4">
                  <c:v>0.1208168301591962</c:v>
                </c:pt>
                <c:pt idx="5">
                  <c:v>0.23801757469080007</c:v>
                </c:pt>
                <c:pt idx="6">
                  <c:v>0.17080666661423249</c:v>
                </c:pt>
                <c:pt idx="7">
                  <c:v>0.15799386282278963</c:v>
                </c:pt>
                <c:pt idx="8">
                  <c:v>0.28917749973999124</c:v>
                </c:pt>
                <c:pt idx="9">
                  <c:v>0.29611153952903396</c:v>
                </c:pt>
                <c:pt idx="10">
                  <c:v>0.32908502572221943</c:v>
                </c:pt>
                <c:pt idx="11">
                  <c:v>0.21663622782661399</c:v>
                </c:pt>
                <c:pt idx="12">
                  <c:v>0.21409374939834158</c:v>
                </c:pt>
                <c:pt idx="13">
                  <c:v>8.0776766739046907E-2</c:v>
                </c:pt>
                <c:pt idx="14">
                  <c:v>-3.8342687416638321E-2</c:v>
                </c:pt>
                <c:pt idx="15">
                  <c:v>-3.7779576203668452E-2</c:v>
                </c:pt>
                <c:pt idx="16">
                  <c:v>1.9009338477632837E-2</c:v>
                </c:pt>
                <c:pt idx="17">
                  <c:v>1.8255246554534393E-2</c:v>
                </c:pt>
                <c:pt idx="18">
                  <c:v>0.13018179584310249</c:v>
                </c:pt>
                <c:pt idx="19">
                  <c:v>0.24446875576986463</c:v>
                </c:pt>
                <c:pt idx="20">
                  <c:v>0.32576949361970675</c:v>
                </c:pt>
                <c:pt idx="21">
                  <c:v>0.25886708369247369</c:v>
                </c:pt>
                <c:pt idx="22">
                  <c:v>0.31391292729769982</c:v>
                </c:pt>
                <c:pt idx="23">
                  <c:v>0.3315375465229452</c:v>
                </c:pt>
                <c:pt idx="24">
                  <c:v>0.28088236600718891</c:v>
                </c:pt>
                <c:pt idx="25">
                  <c:v>0.23005810070737939</c:v>
                </c:pt>
                <c:pt idx="26">
                  <c:v>0.28290170900898615</c:v>
                </c:pt>
                <c:pt idx="27">
                  <c:v>0.24155909022489647</c:v>
                </c:pt>
                <c:pt idx="28">
                  <c:v>6.450979681667357E-2</c:v>
                </c:pt>
                <c:pt idx="29">
                  <c:v>-1.5179746186715248E-2</c:v>
                </c:pt>
                <c:pt idx="30">
                  <c:v>-8.259815090969902E-2</c:v>
                </c:pt>
                <c:pt idx="31">
                  <c:v>-0.22442753233570323</c:v>
                </c:pt>
                <c:pt idx="32">
                  <c:v>-0.14890740742826269</c:v>
                </c:pt>
                <c:pt idx="33">
                  <c:v>-4.17714523942192E-2</c:v>
                </c:pt>
                <c:pt idx="34">
                  <c:v>2.6203126555448486E-2</c:v>
                </c:pt>
                <c:pt idx="35">
                  <c:v>0.12719067500889625</c:v>
                </c:pt>
                <c:pt idx="36">
                  <c:v>8.6939120059033204E-2</c:v>
                </c:pt>
                <c:pt idx="37">
                  <c:v>0.17470634232181534</c:v>
                </c:pt>
                <c:pt idx="38">
                  <c:v>0.20745126893219168</c:v>
                </c:pt>
                <c:pt idx="39">
                  <c:v>0.21194796859883419</c:v>
                </c:pt>
                <c:pt idx="40">
                  <c:v>0.2148059328082729</c:v>
                </c:pt>
                <c:pt idx="41">
                  <c:v>0.11194806067024843</c:v>
                </c:pt>
                <c:pt idx="42">
                  <c:v>7.8448355379764106E-2</c:v>
                </c:pt>
                <c:pt idx="43">
                  <c:v>8.1791205622060076E-2</c:v>
                </c:pt>
                <c:pt idx="44">
                  <c:v>0.10724274132497252</c:v>
                </c:pt>
                <c:pt idx="45">
                  <c:v>0.14159132423345408</c:v>
                </c:pt>
                <c:pt idx="46">
                  <c:v>2.9921027578692194E-2</c:v>
                </c:pt>
                <c:pt idx="47">
                  <c:v>7.6920458297142058E-2</c:v>
                </c:pt>
                <c:pt idx="48">
                  <c:v>0.11732647820931269</c:v>
                </c:pt>
                <c:pt idx="49">
                  <c:v>0.13731561295881711</c:v>
                </c:pt>
                <c:pt idx="50">
                  <c:v>0.15654282391093588</c:v>
                </c:pt>
                <c:pt idx="51">
                  <c:v>9.7145984639413013E-2</c:v>
                </c:pt>
                <c:pt idx="52">
                  <c:v>0.11823860721009941</c:v>
                </c:pt>
                <c:pt idx="53">
                  <c:v>2.0844714518323565E-2</c:v>
                </c:pt>
                <c:pt idx="54">
                  <c:v>5.3414855418921992E-2</c:v>
                </c:pt>
                <c:pt idx="55">
                  <c:v>-2.2160530251813748E-2</c:v>
                </c:pt>
                <c:pt idx="56">
                  <c:v>-5.1705502291424066E-2</c:v>
                </c:pt>
                <c:pt idx="57">
                  <c:v>-7.8877470732439503E-2</c:v>
                </c:pt>
                <c:pt idx="58">
                  <c:v>-0.13987298136799892</c:v>
                </c:pt>
                <c:pt idx="59">
                  <c:v>-0.18782997987633293</c:v>
                </c:pt>
                <c:pt idx="60">
                  <c:v>-0.12546659442969565</c:v>
                </c:pt>
                <c:pt idx="61">
                  <c:v>-9.5525771040708307E-2</c:v>
                </c:pt>
                <c:pt idx="62">
                  <c:v>-5.0644448446235613E-2</c:v>
                </c:pt>
                <c:pt idx="63">
                  <c:v>1.1260802237792605E-2</c:v>
                </c:pt>
                <c:pt idx="64">
                  <c:v>-9.4081549393217667E-2</c:v>
                </c:pt>
                <c:pt idx="65">
                  <c:v>-0.14015421414915641</c:v>
                </c:pt>
                <c:pt idx="66">
                  <c:v>-0.16896066354253936</c:v>
                </c:pt>
                <c:pt idx="67">
                  <c:v>-0.21539449411514883</c:v>
                </c:pt>
                <c:pt idx="68">
                  <c:v>-0.34342233790061066</c:v>
                </c:pt>
                <c:pt idx="69">
                  <c:v>-0.4486497065712966</c:v>
                </c:pt>
                <c:pt idx="70">
                  <c:v>-0.62643350867295533</c:v>
                </c:pt>
                <c:pt idx="71">
                  <c:v>-0.86965699257714668</c:v>
                </c:pt>
                <c:pt idx="72">
                  <c:v>-0.82188722902097733</c:v>
                </c:pt>
                <c:pt idx="73">
                  <c:v>-0.84732499192923916</c:v>
                </c:pt>
                <c:pt idx="74">
                  <c:v>-0.88159203949356768</c:v>
                </c:pt>
                <c:pt idx="75">
                  <c:v>-0.87917964237231283</c:v>
                </c:pt>
                <c:pt idx="76">
                  <c:v>-0.85275109246914393</c:v>
                </c:pt>
                <c:pt idx="77">
                  <c:v>-0.76583533564604611</c:v>
                </c:pt>
                <c:pt idx="78">
                  <c:v>-0.82536673488748935</c:v>
                </c:pt>
                <c:pt idx="79">
                  <c:v>-0.87162146608242508</c:v>
                </c:pt>
                <c:pt idx="80">
                  <c:v>-0.82201294252280133</c:v>
                </c:pt>
                <c:pt idx="81">
                  <c:v>-0.92030014897294299</c:v>
                </c:pt>
                <c:pt idx="82">
                  <c:v>-0.93438239598273642</c:v>
                </c:pt>
                <c:pt idx="83">
                  <c:v>-1.0867378547077566</c:v>
                </c:pt>
                <c:pt idx="84">
                  <c:v>-1.0327918352404741</c:v>
                </c:pt>
                <c:pt idx="85">
                  <c:v>-1.0392831539297316</c:v>
                </c:pt>
                <c:pt idx="86">
                  <c:v>-0.98560077236646082</c:v>
                </c:pt>
                <c:pt idx="87">
                  <c:v>-0.8382984395851667</c:v>
                </c:pt>
                <c:pt idx="88">
                  <c:v>-0.84040787743141032</c:v>
                </c:pt>
                <c:pt idx="89">
                  <c:v>-0.74634571887027845</c:v>
                </c:pt>
                <c:pt idx="90">
                  <c:v>-0.6703057266293011</c:v>
                </c:pt>
                <c:pt idx="91">
                  <c:v>-0.69532070766236642</c:v>
                </c:pt>
                <c:pt idx="92">
                  <c:v>-0.53493631279566345</c:v>
                </c:pt>
                <c:pt idx="93">
                  <c:v>-0.68029735959587789</c:v>
                </c:pt>
                <c:pt idx="94">
                  <c:v>-0.72537445843160309</c:v>
                </c:pt>
                <c:pt idx="95">
                  <c:v>-0.69901795714180093</c:v>
                </c:pt>
                <c:pt idx="96">
                  <c:v>-0.7097489692254435</c:v>
                </c:pt>
                <c:pt idx="97">
                  <c:v>-0.71964853908949777</c:v>
                </c:pt>
                <c:pt idx="98">
                  <c:v>-0.65208723176591721</c:v>
                </c:pt>
                <c:pt idx="99">
                  <c:v>-0.56006678206420246</c:v>
                </c:pt>
                <c:pt idx="100">
                  <c:v>-0.51315324434308396</c:v>
                </c:pt>
                <c:pt idx="101">
                  <c:v>-0.48176571982691047</c:v>
                </c:pt>
                <c:pt idx="102">
                  <c:v>-0.42535731767428248</c:v>
                </c:pt>
                <c:pt idx="103">
                  <c:v>-0.35325936134617281</c:v>
                </c:pt>
                <c:pt idx="104">
                  <c:v>-0.4369473570671451</c:v>
                </c:pt>
                <c:pt idx="105">
                  <c:v>-0.41601731606592901</c:v>
                </c:pt>
                <c:pt idx="106">
                  <c:v>-0.32491990319741154</c:v>
                </c:pt>
                <c:pt idx="107">
                  <c:v>-0.31635854277490399</c:v>
                </c:pt>
                <c:pt idx="108">
                  <c:v>-0.30717244194529553</c:v>
                </c:pt>
                <c:pt idx="109">
                  <c:v>-0.23758400899914939</c:v>
                </c:pt>
                <c:pt idx="110">
                  <c:v>-0.10996746285791364</c:v>
                </c:pt>
                <c:pt idx="111">
                  <c:v>-8.1102020178174694E-2</c:v>
                </c:pt>
                <c:pt idx="112">
                  <c:v>-3.8643888258560244E-2</c:v>
                </c:pt>
                <c:pt idx="113">
                  <c:v>5.3244357756415672E-4</c:v>
                </c:pt>
                <c:pt idx="114">
                  <c:v>0.1054814374188057</c:v>
                </c:pt>
                <c:pt idx="115">
                  <c:v>0.1927506899408637</c:v>
                </c:pt>
                <c:pt idx="116">
                  <c:v>0.7087758112132454</c:v>
                </c:pt>
                <c:pt idx="117">
                  <c:v>0.73189938036483415</c:v>
                </c:pt>
                <c:pt idx="118">
                  <c:v>0.90689513774423114</c:v>
                </c:pt>
                <c:pt idx="119">
                  <c:v>0.52191748734055987</c:v>
                </c:pt>
                <c:pt idx="120">
                  <c:v>0.25375745812228556</c:v>
                </c:pt>
                <c:pt idx="121">
                  <c:v>0.17474806661373038</c:v>
                </c:pt>
                <c:pt idx="122">
                  <c:v>0.16809594074969705</c:v>
                </c:pt>
                <c:pt idx="123">
                  <c:v>-9.5243826743311666E-2</c:v>
                </c:pt>
                <c:pt idx="124">
                  <c:v>7.0884120873469958E-2</c:v>
                </c:pt>
                <c:pt idx="125">
                  <c:v>-0.13624621441134316</c:v>
                </c:pt>
                <c:pt idx="126">
                  <c:v>-0.26752825841531397</c:v>
                </c:pt>
                <c:pt idx="127">
                  <c:v>-0.57658168609094718</c:v>
                </c:pt>
                <c:pt idx="128">
                  <c:v>-0.49975215303141346</c:v>
                </c:pt>
                <c:pt idx="129">
                  <c:v>-1.0265362147227952</c:v>
                </c:pt>
                <c:pt idx="130">
                  <c:v>-0.45465532321180085</c:v>
                </c:pt>
                <c:pt idx="131">
                  <c:v>-0.62288571380767488</c:v>
                </c:pt>
                <c:pt idx="132">
                  <c:v>-0.77608344063482448</c:v>
                </c:pt>
                <c:pt idx="133">
                  <c:v>-0.25428688958760021</c:v>
                </c:pt>
                <c:pt idx="134">
                  <c:v>-0.22572838517746469</c:v>
                </c:pt>
                <c:pt idx="135">
                  <c:v>-0.27456626612880114</c:v>
                </c:pt>
                <c:pt idx="136">
                  <c:v>-0.19267950497553554</c:v>
                </c:pt>
                <c:pt idx="137">
                  <c:v>-0.26939173577516934</c:v>
                </c:pt>
                <c:pt idx="138">
                  <c:v>-0.3814608772998162</c:v>
                </c:pt>
                <c:pt idx="139">
                  <c:v>-0.33886157830365088</c:v>
                </c:pt>
                <c:pt idx="140">
                  <c:v>-0.45359858610588372</c:v>
                </c:pt>
                <c:pt idx="141">
                  <c:v>-0.27223157453485342</c:v>
                </c:pt>
                <c:pt idx="142">
                  <c:v>-0.1385897955208138</c:v>
                </c:pt>
                <c:pt idx="143">
                  <c:v>-2.6132664344703627E-2</c:v>
                </c:pt>
                <c:pt idx="144">
                  <c:v>0.11762463083120653</c:v>
                </c:pt>
                <c:pt idx="145">
                  <c:v>8.6894173195444124E-2</c:v>
                </c:pt>
                <c:pt idx="146">
                  <c:v>0.1565742417828897</c:v>
                </c:pt>
                <c:pt idx="147">
                  <c:v>0.19908933441403093</c:v>
                </c:pt>
                <c:pt idx="148">
                  <c:v>0.21187986404061443</c:v>
                </c:pt>
                <c:pt idx="149">
                  <c:v>4.2628018984468719E-2</c:v>
                </c:pt>
                <c:pt idx="150">
                  <c:v>-6.5235474264176752E-2</c:v>
                </c:pt>
                <c:pt idx="151">
                  <c:v>-0.35331591497399889</c:v>
                </c:pt>
                <c:pt idx="152">
                  <c:v>-0.41028947871692772</c:v>
                </c:pt>
                <c:pt idx="153">
                  <c:v>-0.4189930628470015</c:v>
                </c:pt>
                <c:pt idx="154">
                  <c:v>-0.27746328355553113</c:v>
                </c:pt>
                <c:pt idx="155">
                  <c:v>-0.19945698010896246</c:v>
                </c:pt>
                <c:pt idx="156">
                  <c:v>-0.22007545956507574</c:v>
                </c:pt>
                <c:pt idx="157">
                  <c:v>-0.30629190592530148</c:v>
                </c:pt>
                <c:pt idx="158">
                  <c:v>-0.20097210865363269</c:v>
                </c:pt>
                <c:pt idx="159">
                  <c:v>-0.2383034932963628</c:v>
                </c:pt>
                <c:pt idx="160">
                  <c:v>-0.28230340627917111</c:v>
                </c:pt>
                <c:pt idx="161">
                  <c:v>-0.53329239926399019</c:v>
                </c:pt>
                <c:pt idx="162">
                  <c:v>-0.46082529668774791</c:v>
                </c:pt>
                <c:pt idx="163">
                  <c:v>-0.49198044142285785</c:v>
                </c:pt>
                <c:pt idx="164">
                  <c:v>-0.56361665820467177</c:v>
                </c:pt>
                <c:pt idx="165">
                  <c:v>-0.62726768976129388</c:v>
                </c:pt>
                <c:pt idx="166">
                  <c:v>-0.6217439376333791</c:v>
                </c:pt>
                <c:pt idx="167">
                  <c:v>-0.81860342638914863</c:v>
                </c:pt>
                <c:pt idx="168">
                  <c:v>-0.84196658818618442</c:v>
                </c:pt>
                <c:pt idx="169">
                  <c:v>-0.84941862932605927</c:v>
                </c:pt>
                <c:pt idx="170">
                  <c:v>-0.8332437172062106</c:v>
                </c:pt>
                <c:pt idx="171">
                  <c:v>-0.7652445823670202</c:v>
                </c:pt>
                <c:pt idx="172">
                  <c:v>-0.61984664520348187</c:v>
                </c:pt>
                <c:pt idx="173">
                  <c:v>-0.54018184744250153</c:v>
                </c:pt>
                <c:pt idx="174">
                  <c:v>-0.55853051045998914</c:v>
                </c:pt>
                <c:pt idx="175">
                  <c:v>-0.6111291051685297</c:v>
                </c:pt>
                <c:pt idx="176">
                  <c:v>-0.56566434699205415</c:v>
                </c:pt>
                <c:pt idx="177">
                  <c:v>-0.53141323815395869</c:v>
                </c:pt>
                <c:pt idx="178">
                  <c:v>-0.54859668710986598</c:v>
                </c:pt>
                <c:pt idx="179">
                  <c:v>-0.52119053251936442</c:v>
                </c:pt>
                <c:pt idx="180">
                  <c:v>-0.52074590333093496</c:v>
                </c:pt>
                <c:pt idx="181">
                  <c:v>-0.46839430754591499</c:v>
                </c:pt>
                <c:pt idx="182">
                  <c:v>-0.44678083506173466</c:v>
                </c:pt>
                <c:pt idx="183">
                  <c:v>-0.38306844424173853</c:v>
                </c:pt>
                <c:pt idx="184">
                  <c:v>-0.39701409060882714</c:v>
                </c:pt>
                <c:pt idx="185">
                  <c:v>0.25799915871115814</c:v>
                </c:pt>
                <c:pt idx="186">
                  <c:v>0.25799915871115814</c:v>
                </c:pt>
                <c:pt idx="187">
                  <c:v>-0.51156262992320767</c:v>
                </c:pt>
                <c:pt idx="188">
                  <c:v>0.25799915871115814</c:v>
                </c:pt>
                <c:pt idx="189">
                  <c:v>0.25799915871115814</c:v>
                </c:pt>
                <c:pt idx="190">
                  <c:v>0.25799915871115814</c:v>
                </c:pt>
                <c:pt idx="191">
                  <c:v>-0.68901433458711137</c:v>
                </c:pt>
                <c:pt idx="192">
                  <c:v>-0.77507784013204239</c:v>
                </c:pt>
                <c:pt idx="193">
                  <c:v>-0.63418891766675345</c:v>
                </c:pt>
                <c:pt idx="194">
                  <c:v>-0.7202534633968829</c:v>
                </c:pt>
                <c:pt idx="195">
                  <c:v>-0.78548549772822107</c:v>
                </c:pt>
                <c:pt idx="196">
                  <c:v>-0.80361510933897762</c:v>
                </c:pt>
                <c:pt idx="197">
                  <c:v>-0.87666140512473123</c:v>
                </c:pt>
                <c:pt idx="198">
                  <c:v>-0.78124293112234011</c:v>
                </c:pt>
                <c:pt idx="199">
                  <c:v>-0.71807852616085888</c:v>
                </c:pt>
                <c:pt idx="200">
                  <c:v>-0.68523336004360957</c:v>
                </c:pt>
                <c:pt idx="201">
                  <c:v>-0.62726815971790129</c:v>
                </c:pt>
                <c:pt idx="202">
                  <c:v>-0.628032261953549</c:v>
                </c:pt>
                <c:pt idx="203">
                  <c:v>-0.59704573184149279</c:v>
                </c:pt>
                <c:pt idx="204">
                  <c:v>-0.53855084764718608</c:v>
                </c:pt>
                <c:pt idx="205">
                  <c:v>-0.56838419232748061</c:v>
                </c:pt>
                <c:pt idx="206">
                  <c:v>-0.50807361350083102</c:v>
                </c:pt>
                <c:pt idx="207">
                  <c:v>-0.48921607808464102</c:v>
                </c:pt>
                <c:pt idx="208">
                  <c:v>-0.49109412548023917</c:v>
                </c:pt>
                <c:pt idx="209">
                  <c:v>-0.44798177524673416</c:v>
                </c:pt>
                <c:pt idx="210">
                  <c:v>-0.45497714585968657</c:v>
                </c:pt>
                <c:pt idx="211">
                  <c:v>-0.56115815348482556</c:v>
                </c:pt>
                <c:pt idx="212">
                  <c:v>-0.60803930694394559</c:v>
                </c:pt>
                <c:pt idx="213">
                  <c:v>-0.7166961012633386</c:v>
                </c:pt>
                <c:pt idx="214">
                  <c:v>-0.77833467071618534</c:v>
                </c:pt>
                <c:pt idx="215">
                  <c:v>-0.6293681170861114</c:v>
                </c:pt>
                <c:pt idx="216">
                  <c:v>-0.52716077816021367</c:v>
                </c:pt>
                <c:pt idx="217">
                  <c:v>-0.39470065626468859</c:v>
                </c:pt>
                <c:pt idx="218">
                  <c:v>-0.2344140905078923</c:v>
                </c:pt>
                <c:pt idx="219">
                  <c:v>-0.2139810252407231</c:v>
                </c:pt>
                <c:pt idx="220">
                  <c:v>-0.17296948528965572</c:v>
                </c:pt>
                <c:pt idx="221">
                  <c:v>-1.491901490129427E-2</c:v>
                </c:pt>
                <c:pt idx="222">
                  <c:v>6.5664748644750581E-2</c:v>
                </c:pt>
                <c:pt idx="223">
                  <c:v>5.3404458524750426E-2</c:v>
                </c:pt>
                <c:pt idx="224">
                  <c:v>0.12793148073721919</c:v>
                </c:pt>
                <c:pt idx="225">
                  <c:v>4.0599156479952214E-2</c:v>
                </c:pt>
                <c:pt idx="226">
                  <c:v>-4.1941339330243632E-2</c:v>
                </c:pt>
                <c:pt idx="227">
                  <c:v>7.7972754274167722E-2</c:v>
                </c:pt>
                <c:pt idx="228">
                  <c:v>-4.8901151490175765E-2</c:v>
                </c:pt>
                <c:pt idx="229">
                  <c:v>5.4890165409590991E-2</c:v>
                </c:pt>
                <c:pt idx="230">
                  <c:v>-0.14647130635702943</c:v>
                </c:pt>
                <c:pt idx="231">
                  <c:v>-0.14637054427153134</c:v>
                </c:pt>
                <c:pt idx="232">
                  <c:v>-5.3770638315187524E-2</c:v>
                </c:pt>
                <c:pt idx="233">
                  <c:v>4.5325877690850058E-2</c:v>
                </c:pt>
                <c:pt idx="234">
                  <c:v>0.23301827710872491</c:v>
                </c:pt>
                <c:pt idx="235">
                  <c:v>0.3102673790268784</c:v>
                </c:pt>
                <c:pt idx="236">
                  <c:v>0.33486381238947127</c:v>
                </c:pt>
                <c:pt idx="237">
                  <c:v>0.40014346446280902</c:v>
                </c:pt>
                <c:pt idx="238">
                  <c:v>0.33843117843814363</c:v>
                </c:pt>
                <c:pt idx="239">
                  <c:v>0.4618087670394917</c:v>
                </c:pt>
                <c:pt idx="240">
                  <c:v>0.31547638158896257</c:v>
                </c:pt>
                <c:pt idx="241">
                  <c:v>0.35920093076111648</c:v>
                </c:pt>
                <c:pt idx="242">
                  <c:v>0.18936284061126271</c:v>
                </c:pt>
                <c:pt idx="243">
                  <c:v>0.45848669745844728</c:v>
                </c:pt>
                <c:pt idx="244">
                  <c:v>0.71547375073199537</c:v>
                </c:pt>
                <c:pt idx="245">
                  <c:v>0.69304201835933421</c:v>
                </c:pt>
                <c:pt idx="246">
                  <c:v>0.74122856024679495</c:v>
                </c:pt>
                <c:pt idx="247">
                  <c:v>0.81469659302230424</c:v>
                </c:pt>
                <c:pt idx="248">
                  <c:v>0.76615145628834602</c:v>
                </c:pt>
                <c:pt idx="249">
                  <c:v>0.49795120752607724</c:v>
                </c:pt>
                <c:pt idx="250">
                  <c:v>0.52702819315734384</c:v>
                </c:pt>
                <c:pt idx="251">
                  <c:v>0.71051867329308771</c:v>
                </c:pt>
                <c:pt idx="252">
                  <c:v>0.74162446444686636</c:v>
                </c:pt>
                <c:pt idx="253">
                  <c:v>0.76375197356801761</c:v>
                </c:pt>
                <c:pt idx="254">
                  <c:v>0.77584615183615901</c:v>
                </c:pt>
                <c:pt idx="255">
                  <c:v>0.72241066686537825</c:v>
                </c:pt>
                <c:pt idx="256">
                  <c:v>0.75114431369743739</c:v>
                </c:pt>
                <c:pt idx="257">
                  <c:v>0.74648411000674664</c:v>
                </c:pt>
                <c:pt idx="258">
                  <c:v>0.75242571979086037</c:v>
                </c:pt>
                <c:pt idx="259">
                  <c:v>0.77208372502175449</c:v>
                </c:pt>
                <c:pt idx="260">
                  <c:v>0.7681033905107415</c:v>
                </c:pt>
                <c:pt idx="261">
                  <c:v>0.70753668019576288</c:v>
                </c:pt>
                <c:pt idx="262">
                  <c:v>0.75966288535231774</c:v>
                </c:pt>
                <c:pt idx="263">
                  <c:v>0.75847442743434956</c:v>
                </c:pt>
                <c:pt idx="264">
                  <c:v>0.70971827785912089</c:v>
                </c:pt>
                <c:pt idx="265">
                  <c:v>0.62433248154836529</c:v>
                </c:pt>
                <c:pt idx="266">
                  <c:v>0.50528287933240335</c:v>
                </c:pt>
                <c:pt idx="267">
                  <c:v>0.52367954766490321</c:v>
                </c:pt>
                <c:pt idx="268">
                  <c:v>0.62273966990259177</c:v>
                </c:pt>
                <c:pt idx="269">
                  <c:v>0.62314762507126664</c:v>
                </c:pt>
                <c:pt idx="270">
                  <c:v>0.6421697643273635</c:v>
                </c:pt>
                <c:pt idx="271">
                  <c:v>0.65536575953591614</c:v>
                </c:pt>
                <c:pt idx="272">
                  <c:v>0.54871150028217075</c:v>
                </c:pt>
                <c:pt idx="273">
                  <c:v>0.61906593987710701</c:v>
                </c:pt>
                <c:pt idx="274">
                  <c:v>0.59089822265296577</c:v>
                </c:pt>
                <c:pt idx="275">
                  <c:v>0.69388687708696684</c:v>
                </c:pt>
                <c:pt idx="276">
                  <c:v>0.61605966365741494</c:v>
                </c:pt>
                <c:pt idx="277">
                  <c:v>0.55259137884416587</c:v>
                </c:pt>
                <c:pt idx="278">
                  <c:v>0.48556836236930889</c:v>
                </c:pt>
                <c:pt idx="279">
                  <c:v>0.39628752377015769</c:v>
                </c:pt>
                <c:pt idx="280">
                  <c:v>0.33427353202921439</c:v>
                </c:pt>
                <c:pt idx="281">
                  <c:v>8.7424891930161591E-2</c:v>
                </c:pt>
                <c:pt idx="282">
                  <c:v>0.21820825602034882</c:v>
                </c:pt>
                <c:pt idx="283">
                  <c:v>0.28089797707162961</c:v>
                </c:pt>
                <c:pt idx="284">
                  <c:v>0.33235835649863416</c:v>
                </c:pt>
                <c:pt idx="285">
                  <c:v>0.30541842981531664</c:v>
                </c:pt>
                <c:pt idx="286">
                  <c:v>0.25404656311114232</c:v>
                </c:pt>
                <c:pt idx="287">
                  <c:v>0.29086300977687141</c:v>
                </c:pt>
                <c:pt idx="288">
                  <c:v>0.30005460831907727</c:v>
                </c:pt>
                <c:pt idx="289">
                  <c:v>0.27582688146474688</c:v>
                </c:pt>
                <c:pt idx="290">
                  <c:v>0.26964553547188236</c:v>
                </c:pt>
                <c:pt idx="291">
                  <c:v>0.34845033425415256</c:v>
                </c:pt>
                <c:pt idx="292">
                  <c:v>0.25603682189448745</c:v>
                </c:pt>
                <c:pt idx="293">
                  <c:v>0.15435300648306891</c:v>
                </c:pt>
                <c:pt idx="294">
                  <c:v>0.16328875432366019</c:v>
                </c:pt>
                <c:pt idx="295">
                  <c:v>-3.5892624004940588E-2</c:v>
                </c:pt>
                <c:pt idx="296">
                  <c:v>-0.11340242254000632</c:v>
                </c:pt>
                <c:pt idx="297">
                  <c:v>-0.24351490630227474</c:v>
                </c:pt>
                <c:pt idx="298">
                  <c:v>-0.58560205010663791</c:v>
                </c:pt>
                <c:pt idx="299">
                  <c:v>-0.68004740348120474</c:v>
                </c:pt>
                <c:pt idx="300">
                  <c:v>-0.43304180492382499</c:v>
                </c:pt>
                <c:pt idx="301">
                  <c:v>-0.33746883098327313</c:v>
                </c:pt>
                <c:pt idx="302">
                  <c:v>-0.46068067586139055</c:v>
                </c:pt>
                <c:pt idx="303">
                  <c:v>-0.41483513990576054</c:v>
                </c:pt>
                <c:pt idx="304">
                  <c:v>-0.31484150689594331</c:v>
                </c:pt>
                <c:pt idx="305">
                  <c:v>-0.33151886155995608</c:v>
                </c:pt>
                <c:pt idx="306">
                  <c:v>-0.34631025992026293</c:v>
                </c:pt>
                <c:pt idx="307">
                  <c:v>-0.35826227993773235</c:v>
                </c:pt>
                <c:pt idx="308">
                  <c:v>-0.45971151495204671</c:v>
                </c:pt>
                <c:pt idx="309">
                  <c:v>-0.46163919939356096</c:v>
                </c:pt>
                <c:pt idx="310">
                  <c:v>-0.52875559749397572</c:v>
                </c:pt>
                <c:pt idx="311">
                  <c:v>-0.58856289125074235</c:v>
                </c:pt>
                <c:pt idx="312">
                  <c:v>-0.66720581232033038</c:v>
                </c:pt>
                <c:pt idx="313">
                  <c:v>-0.63749416912003976</c:v>
                </c:pt>
                <c:pt idx="314">
                  <c:v>-0.60953535614013821</c:v>
                </c:pt>
                <c:pt idx="315">
                  <c:v>-0.68958927879460785</c:v>
                </c:pt>
                <c:pt idx="316">
                  <c:v>-0.66944117385106683</c:v>
                </c:pt>
                <c:pt idx="317">
                  <c:v>-0.69950273262334872</c:v>
                </c:pt>
                <c:pt idx="318">
                  <c:v>-0.68359631470225524</c:v>
                </c:pt>
                <c:pt idx="319">
                  <c:v>-0.68360850110177473</c:v>
                </c:pt>
                <c:pt idx="320">
                  <c:v>-0.76058484272763272</c:v>
                </c:pt>
                <c:pt idx="321">
                  <c:v>-0.68498132970164449</c:v>
                </c:pt>
                <c:pt idx="322">
                  <c:v>-0.61294509934320396</c:v>
                </c:pt>
                <c:pt idx="323">
                  <c:v>-0.54856142513129358</c:v>
                </c:pt>
                <c:pt idx="324">
                  <c:v>-0.57641621332532389</c:v>
                </c:pt>
                <c:pt idx="325">
                  <c:v>-0.62745458719464242</c:v>
                </c:pt>
                <c:pt idx="326">
                  <c:v>-0.7723222251498012</c:v>
                </c:pt>
                <c:pt idx="327">
                  <c:v>-0.7248578792872582</c:v>
                </c:pt>
                <c:pt idx="328">
                  <c:v>-0.88722167779736139</c:v>
                </c:pt>
                <c:pt idx="329">
                  <c:v>-0.9111404497051474</c:v>
                </c:pt>
                <c:pt idx="330">
                  <c:v>-0.84588749655223605</c:v>
                </c:pt>
                <c:pt idx="331">
                  <c:v>-0.69571722960594995</c:v>
                </c:pt>
                <c:pt idx="332">
                  <c:v>-0.61995013708108138</c:v>
                </c:pt>
                <c:pt idx="333">
                  <c:v>-0.51736134918186782</c:v>
                </c:pt>
                <c:pt idx="334">
                  <c:v>-0.5335855271536103</c:v>
                </c:pt>
                <c:pt idx="335">
                  <c:v>-0.58748491954801341</c:v>
                </c:pt>
                <c:pt idx="336">
                  <c:v>-0.64040807014204937</c:v>
                </c:pt>
                <c:pt idx="337">
                  <c:v>-0.68801178696410581</c:v>
                </c:pt>
                <c:pt idx="338">
                  <c:v>-0.65915018124558022</c:v>
                </c:pt>
                <c:pt idx="339">
                  <c:v>-0.67037331243608311</c:v>
                </c:pt>
                <c:pt idx="340">
                  <c:v>-0.6022720090154563</c:v>
                </c:pt>
                <c:pt idx="341">
                  <c:v>-0.57020445595764757</c:v>
                </c:pt>
                <c:pt idx="342">
                  <c:v>-0.6217522466085228</c:v>
                </c:pt>
                <c:pt idx="343">
                  <c:v>-0.53174779916717729</c:v>
                </c:pt>
                <c:pt idx="344">
                  <c:v>-0.44344839921808427</c:v>
                </c:pt>
                <c:pt idx="345">
                  <c:v>-0.40501924693636709</c:v>
                </c:pt>
                <c:pt idx="346">
                  <c:v>-0.48824675914069487</c:v>
                </c:pt>
                <c:pt idx="347">
                  <c:v>-0.41624536154103459</c:v>
                </c:pt>
                <c:pt idx="348">
                  <c:v>-0.27361014806254774</c:v>
                </c:pt>
                <c:pt idx="349">
                  <c:v>-0.25896964336187972</c:v>
                </c:pt>
                <c:pt idx="350">
                  <c:v>-0.22086185835545008</c:v>
                </c:pt>
                <c:pt idx="351">
                  <c:v>-0.4221814500186471</c:v>
                </c:pt>
                <c:pt idx="352">
                  <c:v>-0.37716790087341662</c:v>
                </c:pt>
                <c:pt idx="353">
                  <c:v>-0.3520694330102509</c:v>
                </c:pt>
                <c:pt idx="354">
                  <c:v>-0.37548410224691636</c:v>
                </c:pt>
                <c:pt idx="355">
                  <c:v>-0.36094384672923624</c:v>
                </c:pt>
                <c:pt idx="356">
                  <c:v>-0.36546973288823997</c:v>
                </c:pt>
                <c:pt idx="357">
                  <c:v>-0.31312709427158408</c:v>
                </c:pt>
                <c:pt idx="358">
                  <c:v>-0.24681495428285832</c:v>
                </c:pt>
                <c:pt idx="359">
                  <c:v>-0.20527593533916449</c:v>
                </c:pt>
                <c:pt idx="360">
                  <c:v>-0.22922909760847526</c:v>
                </c:pt>
                <c:pt idx="361">
                  <c:v>-0.19760330028901146</c:v>
                </c:pt>
                <c:pt idx="362">
                  <c:v>-0.3243649148650109</c:v>
                </c:pt>
                <c:pt idx="363">
                  <c:v>-0.2263633032087316</c:v>
                </c:pt>
                <c:pt idx="364">
                  <c:v>-0.11561950674553478</c:v>
                </c:pt>
                <c:pt idx="365">
                  <c:v>-0.1258965996598731</c:v>
                </c:pt>
                <c:pt idx="366">
                  <c:v>-6.7667373803126096E-2</c:v>
                </c:pt>
                <c:pt idx="367">
                  <c:v>6.0981107134744722E-2</c:v>
                </c:pt>
                <c:pt idx="368">
                  <c:v>8.1337706525011211E-2</c:v>
                </c:pt>
                <c:pt idx="369">
                  <c:v>7.974187852823908E-2</c:v>
                </c:pt>
                <c:pt idx="370">
                  <c:v>0.11286825842589171</c:v>
                </c:pt>
                <c:pt idx="371">
                  <c:v>0.21770227565801037</c:v>
                </c:pt>
                <c:pt idx="372">
                  <c:v>0.23553173074896031</c:v>
                </c:pt>
                <c:pt idx="373">
                  <c:v>0.23180160272555728</c:v>
                </c:pt>
                <c:pt idx="374">
                  <c:v>0.24183468928367</c:v>
                </c:pt>
                <c:pt idx="375">
                  <c:v>0.24105724003170567</c:v>
                </c:pt>
                <c:pt idx="376">
                  <c:v>0.19995019758995763</c:v>
                </c:pt>
                <c:pt idx="377">
                  <c:v>0.16306489255547754</c:v>
                </c:pt>
                <c:pt idx="378">
                  <c:v>0.18790599118506499</c:v>
                </c:pt>
                <c:pt idx="379">
                  <c:v>0.15863796121097384</c:v>
                </c:pt>
                <c:pt idx="380">
                  <c:v>0.205349966460567</c:v>
                </c:pt>
                <c:pt idx="381">
                  <c:v>0.25061399886475183</c:v>
                </c:pt>
                <c:pt idx="382">
                  <c:v>0.29488427995104077</c:v>
                </c:pt>
                <c:pt idx="383">
                  <c:v>0.33155262826234627</c:v>
                </c:pt>
                <c:pt idx="384">
                  <c:v>0.35481450727234554</c:v>
                </c:pt>
                <c:pt idx="385">
                  <c:v>0.3819510111580855</c:v>
                </c:pt>
                <c:pt idx="386">
                  <c:v>0.38082843965104612</c:v>
                </c:pt>
                <c:pt idx="387">
                  <c:v>0.36881629605982591</c:v>
                </c:pt>
                <c:pt idx="388">
                  <c:v>0.33954318447836906</c:v>
                </c:pt>
                <c:pt idx="389">
                  <c:v>0.43576249033265158</c:v>
                </c:pt>
                <c:pt idx="390">
                  <c:v>0.46891727789051474</c:v>
                </c:pt>
                <c:pt idx="391">
                  <c:v>0.44591749328606978</c:v>
                </c:pt>
                <c:pt idx="392">
                  <c:v>0.53764608124724456</c:v>
                </c:pt>
                <c:pt idx="393">
                  <c:v>0.5359683669351567</c:v>
                </c:pt>
                <c:pt idx="394">
                  <c:v>0.46441172761923194</c:v>
                </c:pt>
                <c:pt idx="395">
                  <c:v>0.57507088510695881</c:v>
                </c:pt>
                <c:pt idx="396">
                  <c:v>0.59474283071190936</c:v>
                </c:pt>
                <c:pt idx="397">
                  <c:v>0.64603105687665607</c:v>
                </c:pt>
                <c:pt idx="398">
                  <c:v>0.60505068135593665</c:v>
                </c:pt>
                <c:pt idx="399">
                  <c:v>0.7095766309325503</c:v>
                </c:pt>
                <c:pt idx="400">
                  <c:v>0.76384378152079502</c:v>
                </c:pt>
                <c:pt idx="401">
                  <c:v>0.70211453475597485</c:v>
                </c:pt>
                <c:pt idx="402">
                  <c:v>0.64826535713085054</c:v>
                </c:pt>
                <c:pt idx="403">
                  <c:v>0.49976663022318779</c:v>
                </c:pt>
                <c:pt idx="404">
                  <c:v>0.42069201393120553</c:v>
                </c:pt>
                <c:pt idx="405">
                  <c:v>0.47304766920320745</c:v>
                </c:pt>
                <c:pt idx="406">
                  <c:v>0.34376376572677159</c:v>
                </c:pt>
                <c:pt idx="407">
                  <c:v>0.46873151547020642</c:v>
                </c:pt>
                <c:pt idx="408">
                  <c:v>0.46321914983356921</c:v>
                </c:pt>
                <c:pt idx="409">
                  <c:v>0.35917550956012817</c:v>
                </c:pt>
                <c:pt idx="410">
                  <c:v>0.21346470354011871</c:v>
                </c:pt>
                <c:pt idx="411">
                  <c:v>0.22604631454492502</c:v>
                </c:pt>
                <c:pt idx="412">
                  <c:v>0.18194438470051738</c:v>
                </c:pt>
                <c:pt idx="413">
                  <c:v>0.28343161543341711</c:v>
                </c:pt>
                <c:pt idx="414">
                  <c:v>0.32165461810060747</c:v>
                </c:pt>
                <c:pt idx="415">
                  <c:v>0.36701179557326169</c:v>
                </c:pt>
                <c:pt idx="416">
                  <c:v>0.3546476674996617</c:v>
                </c:pt>
                <c:pt idx="417">
                  <c:v>0.33907437070913798</c:v>
                </c:pt>
                <c:pt idx="418">
                  <c:v>0.28472194335665874</c:v>
                </c:pt>
                <c:pt idx="419">
                  <c:v>0.33297586189284251</c:v>
                </c:pt>
                <c:pt idx="420">
                  <c:v>0.30962296472754852</c:v>
                </c:pt>
                <c:pt idx="421">
                  <c:v>0.30838348623995737</c:v>
                </c:pt>
                <c:pt idx="422">
                  <c:v>0.30471448228778208</c:v>
                </c:pt>
                <c:pt idx="423">
                  <c:v>0.26297259404943818</c:v>
                </c:pt>
                <c:pt idx="424">
                  <c:v>0.29616480882596069</c:v>
                </c:pt>
                <c:pt idx="425">
                  <c:v>0.24057802995091374</c:v>
                </c:pt>
                <c:pt idx="426">
                  <c:v>0.24033375656713546</c:v>
                </c:pt>
                <c:pt idx="427">
                  <c:v>0.25819306638258949</c:v>
                </c:pt>
                <c:pt idx="428">
                  <c:v>0.27333195264514198</c:v>
                </c:pt>
                <c:pt idx="429">
                  <c:v>0.27629454134730336</c:v>
                </c:pt>
                <c:pt idx="430">
                  <c:v>0.27107769898286799</c:v>
                </c:pt>
                <c:pt idx="431">
                  <c:v>0.23723064852775169</c:v>
                </c:pt>
                <c:pt idx="432">
                  <c:v>0.2385684560615664</c:v>
                </c:pt>
                <c:pt idx="433">
                  <c:v>0.2343990603206085</c:v>
                </c:pt>
                <c:pt idx="434">
                  <c:v>0.20097063466398155</c:v>
                </c:pt>
                <c:pt idx="435">
                  <c:v>7.9958920768697705E-2</c:v>
                </c:pt>
                <c:pt idx="436">
                  <c:v>2.8045552560973824E-2</c:v>
                </c:pt>
                <c:pt idx="437">
                  <c:v>0.21376216971626077</c:v>
                </c:pt>
                <c:pt idx="438">
                  <c:v>0.30378412856206738</c:v>
                </c:pt>
                <c:pt idx="439">
                  <c:v>0.35742535081289678</c:v>
                </c:pt>
                <c:pt idx="440">
                  <c:v>0.37588472691766528</c:v>
                </c:pt>
                <c:pt idx="441">
                  <c:v>0.26225660487934066</c:v>
                </c:pt>
                <c:pt idx="442">
                  <c:v>0.32873774236369646</c:v>
                </c:pt>
                <c:pt idx="443">
                  <c:v>0.50685298495787945</c:v>
                </c:pt>
                <c:pt idx="444">
                  <c:v>0.5216756163611479</c:v>
                </c:pt>
                <c:pt idx="445">
                  <c:v>0.5227014767827376</c:v>
                </c:pt>
                <c:pt idx="446">
                  <c:v>0.45178196284642208</c:v>
                </c:pt>
                <c:pt idx="447">
                  <c:v>0.5079552893100534</c:v>
                </c:pt>
                <c:pt idx="448">
                  <c:v>0.56315125858777915</c:v>
                </c:pt>
                <c:pt idx="449">
                  <c:v>0.54882811007502941</c:v>
                </c:pt>
                <c:pt idx="450">
                  <c:v>0.5826526661690643</c:v>
                </c:pt>
                <c:pt idx="451">
                  <c:v>0.57077134902257454</c:v>
                </c:pt>
                <c:pt idx="452">
                  <c:v>0.66012778214174817</c:v>
                </c:pt>
                <c:pt idx="453">
                  <c:v>0.66481543093626061</c:v>
                </c:pt>
                <c:pt idx="454">
                  <c:v>0.65281490315294999</c:v>
                </c:pt>
                <c:pt idx="455">
                  <c:v>0.69516799562764153</c:v>
                </c:pt>
                <c:pt idx="456">
                  <c:v>0.72455182136644236</c:v>
                </c:pt>
                <c:pt idx="457">
                  <c:v>0.72262838298008492</c:v>
                </c:pt>
                <c:pt idx="458">
                  <c:v>0.72098839577876817</c:v>
                </c:pt>
                <c:pt idx="459">
                  <c:v>0.76086048887953184</c:v>
                </c:pt>
                <c:pt idx="460">
                  <c:v>0.74467206597932711</c:v>
                </c:pt>
                <c:pt idx="461">
                  <c:v>0.72125728470714789</c:v>
                </c:pt>
                <c:pt idx="462">
                  <c:v>0.68071392745877057</c:v>
                </c:pt>
                <c:pt idx="463">
                  <c:v>0.72944875224493022</c:v>
                </c:pt>
                <c:pt idx="464">
                  <c:v>0.75952599600670245</c:v>
                </c:pt>
                <c:pt idx="465">
                  <c:v>0.75214495616137667</c:v>
                </c:pt>
                <c:pt idx="466">
                  <c:v>0.73831198205801685</c:v>
                </c:pt>
                <c:pt idx="467">
                  <c:v>0.73911448263290569</c:v>
                </c:pt>
                <c:pt idx="468">
                  <c:v>0.77182254247004889</c:v>
                </c:pt>
                <c:pt idx="469">
                  <c:v>0.72619195880968346</c:v>
                </c:pt>
                <c:pt idx="470">
                  <c:v>0.73715358615910143</c:v>
                </c:pt>
                <c:pt idx="471">
                  <c:v>0.75508609447012742</c:v>
                </c:pt>
                <c:pt idx="472">
                  <c:v>0.74657550126869743</c:v>
                </c:pt>
                <c:pt idx="473">
                  <c:v>0.77426008258089762</c:v>
                </c:pt>
                <c:pt idx="474">
                  <c:v>0.8245759971840847</c:v>
                </c:pt>
                <c:pt idx="475">
                  <c:v>0.72121665479847619</c:v>
                </c:pt>
                <c:pt idx="476">
                  <c:v>0.79598783666984807</c:v>
                </c:pt>
                <c:pt idx="477">
                  <c:v>0.77152671397635197</c:v>
                </c:pt>
                <c:pt idx="478">
                  <c:v>0.77417079267167055</c:v>
                </c:pt>
                <c:pt idx="479">
                  <c:v>0.81253454154065841</c:v>
                </c:pt>
                <c:pt idx="480">
                  <c:v>0.66364484768902088</c:v>
                </c:pt>
                <c:pt idx="481">
                  <c:v>0.82801998153835932</c:v>
                </c:pt>
                <c:pt idx="482">
                  <c:v>0.86852986084212236</c:v>
                </c:pt>
                <c:pt idx="483">
                  <c:v>0.92801798261829127</c:v>
                </c:pt>
                <c:pt idx="484">
                  <c:v>0.94943175776587641</c:v>
                </c:pt>
                <c:pt idx="485">
                  <c:v>0.97462374896743187</c:v>
                </c:pt>
                <c:pt idx="486">
                  <c:v>0.91946326620856</c:v>
                </c:pt>
                <c:pt idx="487">
                  <c:v>0.94330487541458541</c:v>
                </c:pt>
                <c:pt idx="488">
                  <c:v>0.9148709720464796</c:v>
                </c:pt>
                <c:pt idx="489">
                  <c:v>0.77726523360024147</c:v>
                </c:pt>
                <c:pt idx="490">
                  <c:v>0.74621377989261228</c:v>
                </c:pt>
                <c:pt idx="491">
                  <c:v>0.75668713856442249</c:v>
                </c:pt>
                <c:pt idx="492">
                  <c:v>0.80633926223974672</c:v>
                </c:pt>
                <c:pt idx="493">
                  <c:v>0.85478990912858288</c:v>
                </c:pt>
                <c:pt idx="494">
                  <c:v>0.82933307940307066</c:v>
                </c:pt>
                <c:pt idx="495">
                  <c:v>0.92332055375687094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708799"/>
        <c:axId val="576781695"/>
      </c:lineChart>
      <c:lineChart>
        <c:grouping val="standard"/>
        <c:varyColors val="0"/>
        <c:ser>
          <c:idx val="1"/>
          <c:order val="1"/>
          <c:tx>
            <c:strRef>
              <c:f>'Q &amp; CAPE for Chart'!$K$5</c:f>
              <c:strCache>
                <c:ptCount val="1"/>
                <c:pt idx="0">
                  <c:v>Log CAPE to its own average</c:v>
                </c:pt>
              </c:strCache>
            </c:strRef>
          </c:tx>
          <c:spPr>
            <a:ln w="508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'Q &amp; CAPE for Chart'!$C$6:$C$501</c:f>
              <c:numCache>
                <c:formatCode>General</c:formatCode>
                <c:ptCount val="496"/>
                <c:pt idx="0">
                  <c:v>1900</c:v>
                </c:pt>
                <c:pt idx="4">
                  <c:v>1901</c:v>
                </c:pt>
                <c:pt idx="8">
                  <c:v>1902</c:v>
                </c:pt>
                <c:pt idx="12">
                  <c:v>1903</c:v>
                </c:pt>
                <c:pt idx="16">
                  <c:v>1904</c:v>
                </c:pt>
                <c:pt idx="20">
                  <c:v>1905</c:v>
                </c:pt>
                <c:pt idx="24">
                  <c:v>1906</c:v>
                </c:pt>
                <c:pt idx="28">
                  <c:v>1907</c:v>
                </c:pt>
                <c:pt idx="32">
                  <c:v>1908</c:v>
                </c:pt>
                <c:pt idx="36">
                  <c:v>1909</c:v>
                </c:pt>
                <c:pt idx="40">
                  <c:v>1910</c:v>
                </c:pt>
                <c:pt idx="44">
                  <c:v>1911</c:v>
                </c:pt>
                <c:pt idx="48">
                  <c:v>1912</c:v>
                </c:pt>
                <c:pt idx="52">
                  <c:v>1913</c:v>
                </c:pt>
                <c:pt idx="56">
                  <c:v>1914</c:v>
                </c:pt>
                <c:pt idx="60">
                  <c:v>1915</c:v>
                </c:pt>
                <c:pt idx="64">
                  <c:v>1916</c:v>
                </c:pt>
                <c:pt idx="68">
                  <c:v>1917</c:v>
                </c:pt>
                <c:pt idx="72">
                  <c:v>1918</c:v>
                </c:pt>
                <c:pt idx="76">
                  <c:v>1919</c:v>
                </c:pt>
                <c:pt idx="80">
                  <c:v>1920</c:v>
                </c:pt>
                <c:pt idx="84">
                  <c:v>1921</c:v>
                </c:pt>
                <c:pt idx="88">
                  <c:v>1922</c:v>
                </c:pt>
                <c:pt idx="92">
                  <c:v>1923</c:v>
                </c:pt>
                <c:pt idx="96">
                  <c:v>1924</c:v>
                </c:pt>
                <c:pt idx="100">
                  <c:v>1925</c:v>
                </c:pt>
                <c:pt idx="104">
                  <c:v>1926</c:v>
                </c:pt>
                <c:pt idx="108">
                  <c:v>1927</c:v>
                </c:pt>
                <c:pt idx="112">
                  <c:v>1928</c:v>
                </c:pt>
                <c:pt idx="116">
                  <c:v>1929</c:v>
                </c:pt>
                <c:pt idx="120">
                  <c:v>1930</c:v>
                </c:pt>
                <c:pt idx="124">
                  <c:v>1931</c:v>
                </c:pt>
                <c:pt idx="128">
                  <c:v>1932</c:v>
                </c:pt>
                <c:pt idx="132">
                  <c:v>1933</c:v>
                </c:pt>
                <c:pt idx="136">
                  <c:v>1934</c:v>
                </c:pt>
                <c:pt idx="140">
                  <c:v>1935</c:v>
                </c:pt>
                <c:pt idx="144">
                  <c:v>1936</c:v>
                </c:pt>
                <c:pt idx="148">
                  <c:v>1937</c:v>
                </c:pt>
                <c:pt idx="152">
                  <c:v>1938</c:v>
                </c:pt>
                <c:pt idx="156">
                  <c:v>1939</c:v>
                </c:pt>
                <c:pt idx="160">
                  <c:v>1940</c:v>
                </c:pt>
                <c:pt idx="164">
                  <c:v>1941</c:v>
                </c:pt>
                <c:pt idx="168">
                  <c:v>1942</c:v>
                </c:pt>
                <c:pt idx="172">
                  <c:v>1943</c:v>
                </c:pt>
                <c:pt idx="176">
                  <c:v>1944</c:v>
                </c:pt>
                <c:pt idx="180">
                  <c:v>1945</c:v>
                </c:pt>
                <c:pt idx="184">
                  <c:v>1946</c:v>
                </c:pt>
                <c:pt idx="188">
                  <c:v>1947</c:v>
                </c:pt>
                <c:pt idx="192">
                  <c:v>1948</c:v>
                </c:pt>
                <c:pt idx="196">
                  <c:v>1949</c:v>
                </c:pt>
                <c:pt idx="200">
                  <c:v>1950</c:v>
                </c:pt>
                <c:pt idx="204">
                  <c:v>1951</c:v>
                </c:pt>
                <c:pt idx="208">
                  <c:v>1952</c:v>
                </c:pt>
                <c:pt idx="212">
                  <c:v>1953</c:v>
                </c:pt>
                <c:pt idx="216">
                  <c:v>1954</c:v>
                </c:pt>
                <c:pt idx="220">
                  <c:v>1955</c:v>
                </c:pt>
                <c:pt idx="224">
                  <c:v>1956</c:v>
                </c:pt>
                <c:pt idx="228">
                  <c:v>1957</c:v>
                </c:pt>
                <c:pt idx="232">
                  <c:v>1958</c:v>
                </c:pt>
                <c:pt idx="236">
                  <c:v>1959</c:v>
                </c:pt>
                <c:pt idx="240">
                  <c:v>1960</c:v>
                </c:pt>
                <c:pt idx="244">
                  <c:v>1961</c:v>
                </c:pt>
                <c:pt idx="248">
                  <c:v>1962</c:v>
                </c:pt>
                <c:pt idx="252">
                  <c:v>1963</c:v>
                </c:pt>
                <c:pt idx="256">
                  <c:v>1964</c:v>
                </c:pt>
                <c:pt idx="260">
                  <c:v>1965</c:v>
                </c:pt>
                <c:pt idx="264">
                  <c:v>1966</c:v>
                </c:pt>
                <c:pt idx="268">
                  <c:v>1967</c:v>
                </c:pt>
                <c:pt idx="272">
                  <c:v>1968</c:v>
                </c:pt>
                <c:pt idx="276">
                  <c:v>1969</c:v>
                </c:pt>
                <c:pt idx="280">
                  <c:v>1970</c:v>
                </c:pt>
                <c:pt idx="284">
                  <c:v>1971</c:v>
                </c:pt>
                <c:pt idx="288">
                  <c:v>1972</c:v>
                </c:pt>
                <c:pt idx="292">
                  <c:v>1973</c:v>
                </c:pt>
                <c:pt idx="296">
                  <c:v>1974</c:v>
                </c:pt>
                <c:pt idx="300">
                  <c:v>1975</c:v>
                </c:pt>
                <c:pt idx="304">
                  <c:v>1976</c:v>
                </c:pt>
                <c:pt idx="308">
                  <c:v>1977</c:v>
                </c:pt>
                <c:pt idx="312">
                  <c:v>1978</c:v>
                </c:pt>
                <c:pt idx="316">
                  <c:v>1979</c:v>
                </c:pt>
                <c:pt idx="320">
                  <c:v>1980</c:v>
                </c:pt>
                <c:pt idx="324">
                  <c:v>1981</c:v>
                </c:pt>
                <c:pt idx="328">
                  <c:v>1982</c:v>
                </c:pt>
                <c:pt idx="332">
                  <c:v>1983</c:v>
                </c:pt>
                <c:pt idx="336">
                  <c:v>1984</c:v>
                </c:pt>
                <c:pt idx="340">
                  <c:v>1985</c:v>
                </c:pt>
                <c:pt idx="344">
                  <c:v>1986</c:v>
                </c:pt>
                <c:pt idx="348">
                  <c:v>1987</c:v>
                </c:pt>
                <c:pt idx="352">
                  <c:v>1988</c:v>
                </c:pt>
                <c:pt idx="356">
                  <c:v>1989</c:v>
                </c:pt>
                <c:pt idx="360">
                  <c:v>1990</c:v>
                </c:pt>
                <c:pt idx="364">
                  <c:v>1991</c:v>
                </c:pt>
                <c:pt idx="368">
                  <c:v>1992</c:v>
                </c:pt>
                <c:pt idx="372">
                  <c:v>1993</c:v>
                </c:pt>
                <c:pt idx="376">
                  <c:v>1994</c:v>
                </c:pt>
                <c:pt idx="380">
                  <c:v>1995</c:v>
                </c:pt>
                <c:pt idx="384">
                  <c:v>1996</c:v>
                </c:pt>
                <c:pt idx="388">
                  <c:v>1997</c:v>
                </c:pt>
                <c:pt idx="392">
                  <c:v>1998</c:v>
                </c:pt>
                <c:pt idx="396">
                  <c:v>1999</c:v>
                </c:pt>
                <c:pt idx="400">
                  <c:v>2000</c:v>
                </c:pt>
                <c:pt idx="404">
                  <c:v>2001</c:v>
                </c:pt>
                <c:pt idx="408">
                  <c:v>2002</c:v>
                </c:pt>
                <c:pt idx="412">
                  <c:v>2003</c:v>
                </c:pt>
                <c:pt idx="416">
                  <c:v>2004</c:v>
                </c:pt>
                <c:pt idx="420">
                  <c:v>2005</c:v>
                </c:pt>
                <c:pt idx="424">
                  <c:v>2006</c:v>
                </c:pt>
                <c:pt idx="428">
                  <c:v>2007</c:v>
                </c:pt>
                <c:pt idx="432">
                  <c:v>2008</c:v>
                </c:pt>
                <c:pt idx="436">
                  <c:v>2009</c:v>
                </c:pt>
                <c:pt idx="440">
                  <c:v>2010</c:v>
                </c:pt>
                <c:pt idx="444">
                  <c:v>2011</c:v>
                </c:pt>
                <c:pt idx="448">
                  <c:v>2012</c:v>
                </c:pt>
                <c:pt idx="452">
                  <c:v>2013</c:v>
                </c:pt>
                <c:pt idx="456">
                  <c:v>2014</c:v>
                </c:pt>
                <c:pt idx="460">
                  <c:v>2015</c:v>
                </c:pt>
                <c:pt idx="464">
                  <c:v>2016</c:v>
                </c:pt>
                <c:pt idx="468">
                  <c:v>2017</c:v>
                </c:pt>
                <c:pt idx="472">
                  <c:v>2018</c:v>
                </c:pt>
                <c:pt idx="476">
                  <c:v>2019</c:v>
                </c:pt>
                <c:pt idx="480">
                  <c:v>2020</c:v>
                </c:pt>
                <c:pt idx="484">
                  <c:v>2021</c:v>
                </c:pt>
                <c:pt idx="488">
                  <c:v>2022</c:v>
                </c:pt>
                <c:pt idx="492">
                  <c:v>2023</c:v>
                </c:pt>
              </c:numCache>
            </c:numRef>
          </c:cat>
          <c:val>
            <c:numRef>
              <c:f>'Q &amp; CAPE for Chart'!$K$6:$K$501</c:f>
              <c:numCache>
                <c:formatCode>General</c:formatCode>
                <c:ptCount val="496"/>
                <c:pt idx="0">
                  <c:v>0.15633000908862582</c:v>
                </c:pt>
                <c:pt idx="1">
                  <c:v>0.11507639295409516</c:v>
                </c:pt>
                <c:pt idx="2">
                  <c:v>7.970193626245424E-2</c:v>
                </c:pt>
                <c:pt idx="3">
                  <c:v>0.26026287180507263</c:v>
                </c:pt>
                <c:pt idx="4">
                  <c:v>0.33645471582595871</c:v>
                </c:pt>
                <c:pt idx="5">
                  <c:v>0.4601376892523632</c:v>
                </c:pt>
                <c:pt idx="6">
                  <c:v>0.35177981298914407</c:v>
                </c:pt>
                <c:pt idx="7">
                  <c:v>0.3126740527727821</c:v>
                </c:pt>
                <c:pt idx="8">
                  <c:v>0.34737314565586624</c:v>
                </c:pt>
                <c:pt idx="9">
                  <c:v>0.32931140162370554</c:v>
                </c:pt>
                <c:pt idx="10">
                  <c:v>0.37087600984043378</c:v>
                </c:pt>
                <c:pt idx="11">
                  <c:v>0.2210873218768063</c:v>
                </c:pt>
                <c:pt idx="12">
                  <c:v>0.2353876610981768</c:v>
                </c:pt>
                <c:pt idx="13">
                  <c:v>0.12749061625490338</c:v>
                </c:pt>
                <c:pt idx="14">
                  <c:v>-7.1124640998652348E-4</c:v>
                </c:pt>
                <c:pt idx="15">
                  <c:v>2.3666949666221994E-2</c:v>
                </c:pt>
                <c:pt idx="16">
                  <c:v>-3.8482321398069647E-2</c:v>
                </c:pt>
                <c:pt idx="17">
                  <c:v>-1.5151630200192862E-2</c:v>
                </c:pt>
                <c:pt idx="18">
                  <c:v>5.9837556477578172E-2</c:v>
                </c:pt>
                <c:pt idx="19">
                  <c:v>0.13574998505945635</c:v>
                </c:pt>
                <c:pt idx="20">
                  <c:v>0.21862839609731433</c:v>
                </c:pt>
                <c:pt idx="21">
                  <c:v>0.15725661562409063</c:v>
                </c:pt>
                <c:pt idx="22">
                  <c:v>0.20716442126942958</c:v>
                </c:pt>
                <c:pt idx="23">
                  <c:v>0.19776336419834273</c:v>
                </c:pt>
                <c:pt idx="24">
                  <c:v>0.18022559703665447</c:v>
                </c:pt>
                <c:pt idx="25">
                  <c:v>0.12103072794880861</c:v>
                </c:pt>
                <c:pt idx="26">
                  <c:v>0.17436466530754294</c:v>
                </c:pt>
                <c:pt idx="27">
                  <c:v>8.7583194803035405E-2</c:v>
                </c:pt>
                <c:pt idx="28">
                  <c:v>-9.8219155677240239E-2</c:v>
                </c:pt>
                <c:pt idx="29">
                  <c:v>-0.20973157587229402</c:v>
                </c:pt>
                <c:pt idx="30">
                  <c:v>-0.27508287964799338</c:v>
                </c:pt>
                <c:pt idx="31">
                  <c:v>-0.36022139207872567</c:v>
                </c:pt>
                <c:pt idx="32">
                  <c:v>-0.30529876254472255</c:v>
                </c:pt>
                <c:pt idx="33">
                  <c:v>-0.22076680050392389</c:v>
                </c:pt>
                <c:pt idx="34">
                  <c:v>-0.17251636763352937</c:v>
                </c:pt>
                <c:pt idx="35">
                  <c:v>-0.11041992964934751</c:v>
                </c:pt>
                <c:pt idx="36">
                  <c:v>-0.12833621832080946</c:v>
                </c:pt>
                <c:pt idx="37">
                  <c:v>-8.0654506923676886E-2</c:v>
                </c:pt>
                <c:pt idx="38">
                  <c:v>-6.7101752942161585E-2</c:v>
                </c:pt>
                <c:pt idx="39">
                  <c:v>-0.10083198933048272</c:v>
                </c:pt>
                <c:pt idx="40">
                  <c:v>-0.14959673646530322</c:v>
                </c:pt>
                <c:pt idx="41">
                  <c:v>-0.22576897168525098</c:v>
                </c:pt>
                <c:pt idx="42">
                  <c:v>-0.23246684119184868</c:v>
                </c:pt>
                <c:pt idx="43">
                  <c:v>-0.17239926386206955</c:v>
                </c:pt>
                <c:pt idx="44">
                  <c:v>-0.12738785149680662</c:v>
                </c:pt>
                <c:pt idx="45">
                  <c:v>-6.2594473615114957E-2</c:v>
                </c:pt>
                <c:pt idx="46">
                  <c:v>-0.22697267808032826</c:v>
                </c:pt>
                <c:pt idx="47">
                  <c:v>-0.1577090378446542</c:v>
                </c:pt>
                <c:pt idx="48">
                  <c:v>-0.17817365472925012</c:v>
                </c:pt>
                <c:pt idx="49">
                  <c:v>-0.16746800109862828</c:v>
                </c:pt>
                <c:pt idx="50">
                  <c:v>-0.15698150211144229</c:v>
                </c:pt>
                <c:pt idx="51">
                  <c:v>-0.19666727107855445</c:v>
                </c:pt>
                <c:pt idx="52">
                  <c:v>-0.26976252197289741</c:v>
                </c:pt>
                <c:pt idx="53">
                  <c:v>-0.34923332622281883</c:v>
                </c:pt>
                <c:pt idx="54">
                  <c:v>-0.31913261215876171</c:v>
                </c:pt>
                <c:pt idx="55">
                  <c:v>-0.37716318463292359</c:v>
                </c:pt>
                <c:pt idx="56">
                  <c:v>-0.33250393917501558</c:v>
                </c:pt>
                <c:pt idx="57">
                  <c:v>-0.35405777594557636</c:v>
                </c:pt>
                <c:pt idx="58">
                  <c:v>-0.43802230318764668</c:v>
                </c:pt>
                <c:pt idx="59">
                  <c:v>-0.46916239197922938</c:v>
                </c:pt>
                <c:pt idx="60">
                  <c:v>-0.41813281841401695</c:v>
                </c:pt>
                <c:pt idx="61">
                  <c:v>-0.37735177912091755</c:v>
                </c:pt>
                <c:pt idx="62">
                  <c:v>-0.30367561163513557</c:v>
                </c:pt>
                <c:pt idx="63">
                  <c:v>-0.23422489153805523</c:v>
                </c:pt>
                <c:pt idx="64">
                  <c:v>-0.29062252052453719</c:v>
                </c:pt>
                <c:pt idx="65">
                  <c:v>-0.30477223067051223</c:v>
                </c:pt>
                <c:pt idx="66">
                  <c:v>-0.30674022861875594</c:v>
                </c:pt>
                <c:pt idx="67">
                  <c:v>-0.34883236436547094</c:v>
                </c:pt>
                <c:pt idx="68">
                  <c:v>-0.44424440629161704</c:v>
                </c:pt>
                <c:pt idx="69">
                  <c:v>-0.56233555325571405</c:v>
                </c:pt>
                <c:pt idx="70">
                  <c:v>-0.70075735715892273</c:v>
                </c:pt>
                <c:pt idx="71">
                  <c:v>-0.91420032307385335</c:v>
                </c:pt>
                <c:pt idx="72">
                  <c:v>-0.87150826320155561</c:v>
                </c:pt>
                <c:pt idx="73">
                  <c:v>-0.89975426564278771</c:v>
                </c:pt>
                <c:pt idx="74">
                  <c:v>-0.95401630852418262</c:v>
                </c:pt>
                <c:pt idx="75">
                  <c:v>-0.95579860285693807</c:v>
                </c:pt>
                <c:pt idx="76">
                  <c:v>-0.91917895245131265</c:v>
                </c:pt>
                <c:pt idx="77">
                  <c:v>-0.81817398728958968</c:v>
                </c:pt>
                <c:pt idx="78">
                  <c:v>-0.88422787173821815</c:v>
                </c:pt>
                <c:pt idx="79">
                  <c:v>-0.94427267457132569</c:v>
                </c:pt>
                <c:pt idx="80">
                  <c:v>-1.0019781604010527</c:v>
                </c:pt>
                <c:pt idx="81">
                  <c:v>-1.1375334942912241</c:v>
                </c:pt>
                <c:pt idx="82">
                  <c:v>-1.0848308265171642</c:v>
                </c:pt>
                <c:pt idx="83">
                  <c:v>-1.1827913082875738</c:v>
                </c:pt>
                <c:pt idx="84">
                  <c:v>-1.0965515184256687</c:v>
                </c:pt>
                <c:pt idx="85">
                  <c:v>-1.0855725947305421</c:v>
                </c:pt>
                <c:pt idx="86">
                  <c:v>-1.0459391888526519</c:v>
                </c:pt>
                <c:pt idx="87">
                  <c:v>-0.9027120972685867</c:v>
                </c:pt>
                <c:pt idx="88">
                  <c:v>-0.78189575133200862</c:v>
                </c:pt>
                <c:pt idx="89">
                  <c:v>-0.672161855658444</c:v>
                </c:pt>
                <c:pt idx="90">
                  <c:v>-0.57852193173709843</c:v>
                </c:pt>
                <c:pt idx="91">
                  <c:v>-0.61298152240867809</c:v>
                </c:pt>
                <c:pt idx="92">
                  <c:v>-0.52389692178733771</c:v>
                </c:pt>
                <c:pt idx="93">
                  <c:v>-0.64953812700795899</c:v>
                </c:pt>
                <c:pt idx="94">
                  <c:v>-0.67813725043700757</c:v>
                </c:pt>
                <c:pt idx="95">
                  <c:v>-0.63258745796685556</c:v>
                </c:pt>
                <c:pt idx="96">
                  <c:v>-0.60141469263563518</c:v>
                </c:pt>
                <c:pt idx="97">
                  <c:v>-0.60242537789619621</c:v>
                </c:pt>
                <c:pt idx="98">
                  <c:v>-0.53915463887540183</c:v>
                </c:pt>
                <c:pt idx="99">
                  <c:v>-0.45788334366927069</c:v>
                </c:pt>
                <c:pt idx="100">
                  <c:v>-0.43505662472952139</c:v>
                </c:pt>
                <c:pt idx="101">
                  <c:v>-0.40582270440662199</c:v>
                </c:pt>
                <c:pt idx="102">
                  <c:v>-0.34970878220810503</c:v>
                </c:pt>
                <c:pt idx="103">
                  <c:v>-0.27689598547255928</c:v>
                </c:pt>
                <c:pt idx="104">
                  <c:v>-0.31728983414632245</c:v>
                </c:pt>
                <c:pt idx="105">
                  <c:v>-0.27584779578896873</c:v>
                </c:pt>
                <c:pt idx="106">
                  <c:v>-0.15617378529455908</c:v>
                </c:pt>
                <c:pt idx="107">
                  <c:v>-0.13972396179064581</c:v>
                </c:pt>
                <c:pt idx="108">
                  <c:v>-7.4583097988531091E-2</c:v>
                </c:pt>
                <c:pt idx="109">
                  <c:v>-8.4829322838646352E-3</c:v>
                </c:pt>
                <c:pt idx="110">
                  <c:v>0.14891272557828431</c:v>
                </c:pt>
                <c:pt idx="111">
                  <c:v>0.18899491914250888</c:v>
                </c:pt>
                <c:pt idx="112">
                  <c:v>0.25152692717365971</c:v>
                </c:pt>
                <c:pt idx="113">
                  <c:v>0.2957539547277816</c:v>
                </c:pt>
                <c:pt idx="114">
                  <c:v>0.38965562739695997</c:v>
                </c:pt>
                <c:pt idx="115">
                  <c:v>0.48474869579732749</c:v>
                </c:pt>
                <c:pt idx="116">
                  <c:v>0.57635548729229757</c:v>
                </c:pt>
                <c:pt idx="117">
                  <c:v>0.58803347580289467</c:v>
                </c:pt>
                <c:pt idx="118">
                  <c:v>0.74373644851269782</c:v>
                </c:pt>
                <c:pt idx="119">
                  <c:v>0.3542970350603869</c:v>
                </c:pt>
                <c:pt idx="120">
                  <c:v>0.46803678674172922</c:v>
                </c:pt>
                <c:pt idx="121">
                  <c:v>0.35177420447638003</c:v>
                </c:pt>
                <c:pt idx="122">
                  <c:v>0.31514660276799239</c:v>
                </c:pt>
                <c:pt idx="123">
                  <c:v>4.2741261364141886E-2</c:v>
                </c:pt>
                <c:pt idx="124">
                  <c:v>0.18653185618970938</c:v>
                </c:pt>
                <c:pt idx="125">
                  <c:v>-2.7228935139479191E-2</c:v>
                </c:pt>
                <c:pt idx="126">
                  <c:v>-0.19520917459145534</c:v>
                </c:pt>
                <c:pt idx="127">
                  <c:v>-0.52648608316982015</c:v>
                </c:pt>
                <c:pt idx="128">
                  <c:v>-0.52252861298252384</c:v>
                </c:pt>
                <c:pt idx="129">
                  <c:v>-1.0511115415710588</c:v>
                </c:pt>
                <c:pt idx="130">
                  <c:v>-0.48862731904042439</c:v>
                </c:pt>
                <c:pt idx="131">
                  <c:v>-0.65280867788296482</c:v>
                </c:pt>
                <c:pt idx="132">
                  <c:v>-0.69691218419786116</c:v>
                </c:pt>
                <c:pt idx="133">
                  <c:v>-0.18438387616628349</c:v>
                </c:pt>
                <c:pt idx="134">
                  <c:v>-0.19351719915460694</c:v>
                </c:pt>
                <c:pt idx="135">
                  <c:v>-0.24013166117157872</c:v>
                </c:pt>
                <c:pt idx="136">
                  <c:v>-0.16043814992844538</c:v>
                </c:pt>
                <c:pt idx="137">
                  <c:v>-0.23308447053616194</c:v>
                </c:pt>
                <c:pt idx="138">
                  <c:v>-0.34925911890309802</c:v>
                </c:pt>
                <c:pt idx="139">
                  <c:v>-0.28236212688973555</c:v>
                </c:pt>
                <c:pt idx="140">
                  <c:v>-0.39616086453994598</c:v>
                </c:pt>
                <c:pt idx="141">
                  <c:v>-0.2091830795841334</c:v>
                </c:pt>
                <c:pt idx="142">
                  <c:v>-6.8567506965044475E-2</c:v>
                </c:pt>
                <c:pt idx="143">
                  <c:v>4.5694288482399807E-2</c:v>
                </c:pt>
                <c:pt idx="144">
                  <c:v>0.18885944195392618</c:v>
                </c:pt>
                <c:pt idx="145">
                  <c:v>0.17316825272783634</c:v>
                </c:pt>
                <c:pt idx="146">
                  <c:v>0.24925747341563922</c:v>
                </c:pt>
                <c:pt idx="147">
                  <c:v>0.31004086240536471</c:v>
                </c:pt>
                <c:pt idx="148">
                  <c:v>0.35229965016938053</c:v>
                </c:pt>
                <c:pt idx="149">
                  <c:v>0.18872192633376755</c:v>
                </c:pt>
                <c:pt idx="150">
                  <c:v>8.4871133997148226E-2</c:v>
                </c:pt>
                <c:pt idx="151">
                  <c:v>-0.17207901215564686</c:v>
                </c:pt>
                <c:pt idx="152">
                  <c:v>-0.21943818754951933</c:v>
                </c:pt>
                <c:pt idx="153">
                  <c:v>-0.22446961073488322</c:v>
                </c:pt>
                <c:pt idx="154">
                  <c:v>-7.2481384295838988E-2</c:v>
                </c:pt>
                <c:pt idx="155">
                  <c:v>2.5555057450186526E-2</c:v>
                </c:pt>
                <c:pt idx="156">
                  <c:v>2.1870605874622754E-2</c:v>
                </c:pt>
                <c:pt idx="157">
                  <c:v>-3.9619224338641533E-2</c:v>
                </c:pt>
                <c:pt idx="158">
                  <c:v>6.0730891830121696E-2</c:v>
                </c:pt>
                <c:pt idx="159">
                  <c:v>4.5880302579884576E-2</c:v>
                </c:pt>
                <c:pt idx="160">
                  <c:v>3.4232191404854492E-2</c:v>
                </c:pt>
                <c:pt idx="161">
                  <c:v>-0.19904173470462852</c:v>
                </c:pt>
                <c:pt idx="162">
                  <c:v>-9.8901490157881092E-2</c:v>
                </c:pt>
                <c:pt idx="163">
                  <c:v>-0.12016607058655683</c:v>
                </c:pt>
                <c:pt idx="164">
                  <c:v>-0.19031423418038693</c:v>
                </c:pt>
                <c:pt idx="165">
                  <c:v>-0.25249609698757647</c:v>
                </c:pt>
                <c:pt idx="166">
                  <c:v>-0.243127084131189</c:v>
                </c:pt>
                <c:pt idx="167">
                  <c:v>-0.43937115437484847</c:v>
                </c:pt>
                <c:pt idx="168">
                  <c:v>-0.5524656854277894</c:v>
                </c:pt>
                <c:pt idx="169">
                  <c:v>-0.56472382568043589</c:v>
                </c:pt>
                <c:pt idx="170">
                  <c:v>-0.54813168412624513</c:v>
                </c:pt>
                <c:pt idx="171">
                  <c:v>-0.49498137341210713</c:v>
                </c:pt>
                <c:pt idx="172">
                  <c:v>-0.3778720263936895</c:v>
                </c:pt>
                <c:pt idx="173">
                  <c:v>-0.32179102662517423</c:v>
                </c:pt>
                <c:pt idx="174">
                  <c:v>-0.34144825288968278</c:v>
                </c:pt>
                <c:pt idx="175">
                  <c:v>-0.39832147065486995</c:v>
                </c:pt>
                <c:pt idx="176">
                  <c:v>-0.35727310412405888</c:v>
                </c:pt>
                <c:pt idx="177">
                  <c:v>-0.33319868968085814</c:v>
                </c:pt>
                <c:pt idx="178">
                  <c:v>-0.35381988360588196</c:v>
                </c:pt>
                <c:pt idx="179">
                  <c:v>-0.32961982903930137</c:v>
                </c:pt>
                <c:pt idx="180">
                  <c:v>-0.27119467122949142</c:v>
                </c:pt>
                <c:pt idx="181">
                  <c:v>-0.20708833926020326</c:v>
                </c:pt>
                <c:pt idx="182">
                  <c:v>-0.15777444328747556</c:v>
                </c:pt>
                <c:pt idx="183">
                  <c:v>-7.2594333209850856E-2</c:v>
                </c:pt>
                <c:pt idx="184">
                  <c:v>-6.3744448382160562E-2</c:v>
                </c:pt>
                <c:pt idx="185">
                  <c:v>-1.9999952347892033E-2</c:v>
                </c:pt>
                <c:pt idx="186">
                  <c:v>-0.3046234850704384</c:v>
                </c:pt>
                <c:pt idx="187">
                  <c:v>-0.34435286757614764</c:v>
                </c:pt>
                <c:pt idx="188">
                  <c:v>-0.35277608286473067</c:v>
                </c:pt>
                <c:pt idx="189">
                  <c:v>-0.37269542264413508</c:v>
                </c:pt>
                <c:pt idx="190">
                  <c:v>-0.39716019541935083</c:v>
                </c:pt>
                <c:pt idx="191">
                  <c:v>-0.41256925711509673</c:v>
                </c:pt>
                <c:pt idx="192">
                  <c:v>-0.46197402394817016</c:v>
                </c:pt>
                <c:pt idx="193">
                  <c:v>-0.33531064768009738</c:v>
                </c:pt>
                <c:pt idx="194">
                  <c:v>-0.43046406359938866</c:v>
                </c:pt>
                <c:pt idx="195">
                  <c:v>-0.46843496250014521</c:v>
                </c:pt>
                <c:pt idx="196">
                  <c:v>-0.49182528469136999</c:v>
                </c:pt>
                <c:pt idx="197">
                  <c:v>-0.57667938309548195</c:v>
                </c:pt>
                <c:pt idx="198">
                  <c:v>-0.48755947760049484</c:v>
                </c:pt>
                <c:pt idx="199">
                  <c:v>-0.42096040138046981</c:v>
                </c:pt>
                <c:pt idx="200">
                  <c:v>-0.38252997715570775</c:v>
                </c:pt>
                <c:pt idx="201">
                  <c:v>-0.32296137507316525</c:v>
                </c:pt>
                <c:pt idx="202">
                  <c:v>-0.33896946125331867</c:v>
                </c:pt>
                <c:pt idx="203">
                  <c:v>-0.33883099827445878</c:v>
                </c:pt>
                <c:pt idx="204">
                  <c:v>-0.28917682675145923</c:v>
                </c:pt>
                <c:pt idx="205">
                  <c:v>-0.30564711998471689</c:v>
                </c:pt>
                <c:pt idx="206">
                  <c:v>-0.23373560393361451</c:v>
                </c:pt>
                <c:pt idx="207">
                  <c:v>-0.25709999116981613</c:v>
                </c:pt>
                <c:pt idx="208">
                  <c:v>-0.23994400623793857</c:v>
                </c:pt>
                <c:pt idx="209">
                  <c:v>-0.23314225191230029</c:v>
                </c:pt>
                <c:pt idx="210">
                  <c:v>-0.23489624294408976</c:v>
                </c:pt>
                <c:pt idx="211">
                  <c:v>-0.19547157509931215</c:v>
                </c:pt>
                <c:pt idx="212">
                  <c:v>-0.20319666404172218</c:v>
                </c:pt>
                <c:pt idx="213">
                  <c:v>-0.30240699649365288</c:v>
                </c:pt>
                <c:pt idx="214">
                  <c:v>-0.34521982852031474</c:v>
                </c:pt>
                <c:pt idx="215">
                  <c:v>-0.292903431954672</c:v>
                </c:pt>
                <c:pt idx="216">
                  <c:v>-0.23927783956940157</c:v>
                </c:pt>
                <c:pt idx="217">
                  <c:v>-0.16832469095325475</c:v>
                </c:pt>
                <c:pt idx="218">
                  <c:v>-9.8276709409572713E-2</c:v>
                </c:pt>
                <c:pt idx="219">
                  <c:v>-5.2834825225876259E-3</c:v>
                </c:pt>
                <c:pt idx="220">
                  <c:v>1.9806567520984045E-2</c:v>
                </c:pt>
                <c:pt idx="221">
                  <c:v>8.6926088718622355E-2</c:v>
                </c:pt>
                <c:pt idx="222">
                  <c:v>0.16731814171958487</c:v>
                </c:pt>
                <c:pt idx="223">
                  <c:v>0.17133082647816247</c:v>
                </c:pt>
                <c:pt idx="224">
                  <c:v>0.19210343779793326</c:v>
                </c:pt>
                <c:pt idx="225">
                  <c:v>0.12469545833577875</c:v>
                </c:pt>
                <c:pt idx="226">
                  <c:v>0.10253460793990408</c:v>
                </c:pt>
                <c:pt idx="227">
                  <c:v>6.248980018813375E-2</c:v>
                </c:pt>
                <c:pt idx="228">
                  <c:v>-1.7928862187104301E-2</c:v>
                </c:pt>
                <c:pt idx="229">
                  <c:v>3.1759231901960734E-2</c:v>
                </c:pt>
                <c:pt idx="230">
                  <c:v>-6.8347766537645932E-2</c:v>
                </c:pt>
                <c:pt idx="231">
                  <c:v>-0.17247739191346109</c:v>
                </c:pt>
                <c:pt idx="232">
                  <c:v>-0.15462786408017457</c:v>
                </c:pt>
                <c:pt idx="233">
                  <c:v>-0.10520725472629656</c:v>
                </c:pt>
                <c:pt idx="234">
                  <c:v>-2.037325631610324E-2</c:v>
                </c:pt>
                <c:pt idx="235">
                  <c:v>6.5938192931228365E-2</c:v>
                </c:pt>
                <c:pt idx="236">
                  <c:v>0.11305605833521917</c:v>
                </c:pt>
                <c:pt idx="237">
                  <c:v>0.12589378449152328</c:v>
                </c:pt>
                <c:pt idx="238">
                  <c:v>0.1081003994422978</c:v>
                </c:pt>
                <c:pt idx="239">
                  <c:v>0.13537695853150247</c:v>
                </c:pt>
                <c:pt idx="240">
                  <c:v>6.0930568434378225E-2</c:v>
                </c:pt>
                <c:pt idx="241">
                  <c:v>9.2421491532767741E-2</c:v>
                </c:pt>
                <c:pt idx="242">
                  <c:v>4.8518617256058327E-2</c:v>
                </c:pt>
                <c:pt idx="243">
                  <c:v>7.8193117272540316E-2</c:v>
                </c:pt>
                <c:pt idx="244">
                  <c:v>0.20053333829352349</c:v>
                </c:pt>
                <c:pt idx="245">
                  <c:v>0.22466731076702728</c:v>
                </c:pt>
                <c:pt idx="246">
                  <c:v>0.24211023774949414</c:v>
                </c:pt>
                <c:pt idx="247">
                  <c:v>0.30372758341324912</c:v>
                </c:pt>
                <c:pt idx="248">
                  <c:v>0.27536790744383716</c:v>
                </c:pt>
                <c:pt idx="249">
                  <c:v>3.2078855372306508E-2</c:v>
                </c:pt>
                <c:pt idx="250">
                  <c:v>6.0393740800048799E-2</c:v>
                </c:pt>
                <c:pt idx="251">
                  <c:v>0.13016296221180526</c:v>
                </c:pt>
                <c:pt idx="252">
                  <c:v>0.16692244182719571</c:v>
                </c:pt>
                <c:pt idx="253">
                  <c:v>0.22181340730777199</c:v>
                </c:pt>
                <c:pt idx="254">
                  <c:v>0.24934192113325129</c:v>
                </c:pt>
                <c:pt idx="255">
                  <c:v>0.25266855201146254</c:v>
                </c:pt>
                <c:pt idx="256">
                  <c:v>0.30452322501412959</c:v>
                </c:pt>
                <c:pt idx="257">
                  <c:v>0.31043241388593446</c:v>
                </c:pt>
                <c:pt idx="258">
                  <c:v>0.3365605637830571</c:v>
                </c:pt>
                <c:pt idx="259">
                  <c:v>0.3310404107295995</c:v>
                </c:pt>
                <c:pt idx="260">
                  <c:v>0.35360849346635165</c:v>
                </c:pt>
                <c:pt idx="261">
                  <c:v>0.31674677399450785</c:v>
                </c:pt>
                <c:pt idx="262">
                  <c:v>0.36105432438582458</c:v>
                </c:pt>
                <c:pt idx="263">
                  <c:v>0.37577407746299141</c:v>
                </c:pt>
                <c:pt idx="264">
                  <c:v>0.33006613303026361</c:v>
                </c:pt>
                <c:pt idx="265">
                  <c:v>0.28297556760629172</c:v>
                </c:pt>
                <c:pt idx="266">
                  <c:v>0.16616115657159988</c:v>
                </c:pt>
                <c:pt idx="267">
                  <c:v>0.19676522416198458</c:v>
                </c:pt>
                <c:pt idx="268">
                  <c:v>0.28096249854377264</c:v>
                </c:pt>
                <c:pt idx="269">
                  <c:v>0.28707257539792286</c:v>
                </c:pt>
                <c:pt idx="270">
                  <c:v>0.31835787180854863</c:v>
                </c:pt>
                <c:pt idx="271">
                  <c:v>0.29734406530699126</c:v>
                </c:pt>
                <c:pt idx="272">
                  <c:v>0.20967222741114402</c:v>
                </c:pt>
                <c:pt idx="273">
                  <c:v>0.30776211043476737</c:v>
                </c:pt>
                <c:pt idx="274">
                  <c:v>0.2923744000144089</c:v>
                </c:pt>
                <c:pt idx="275">
                  <c:v>0.31901880313659431</c:v>
                </c:pt>
                <c:pt idx="276">
                  <c:v>0.2214237484881684</c:v>
                </c:pt>
                <c:pt idx="277">
                  <c:v>0.19750812786581606</c:v>
                </c:pt>
                <c:pt idx="278">
                  <c:v>0.1284600713389486</c:v>
                </c:pt>
                <c:pt idx="279">
                  <c:v>6.8463187410901766E-2</c:v>
                </c:pt>
                <c:pt idx="280">
                  <c:v>2.145679331193677E-2</c:v>
                </c:pt>
                <c:pt idx="281">
                  <c:v>-0.15978790209367105</c:v>
                </c:pt>
                <c:pt idx="282">
                  <c:v>-8.7290146586069373E-2</c:v>
                </c:pt>
                <c:pt idx="283">
                  <c:v>-2.0401895206213258E-2</c:v>
                </c:pt>
                <c:pt idx="284">
                  <c:v>7.0193275206241065E-2</c:v>
                </c:pt>
                <c:pt idx="285">
                  <c:v>5.0323993764176816E-2</c:v>
                </c:pt>
                <c:pt idx="286">
                  <c:v>3.5585415476365075E-2</c:v>
                </c:pt>
                <c:pt idx="287">
                  <c:v>1.9250413860301654E-2</c:v>
                </c:pt>
                <c:pt idx="288">
                  <c:v>8.8497616134266072E-2</c:v>
                </c:pt>
                <c:pt idx="289">
                  <c:v>7.8483531688314456E-2</c:v>
                </c:pt>
                <c:pt idx="290">
                  <c:v>7.6204159269454647E-2</c:v>
                </c:pt>
                <c:pt idx="291">
                  <c:v>0.13255881932353245</c:v>
                </c:pt>
                <c:pt idx="292">
                  <c:v>6.3373782602509809E-2</c:v>
                </c:pt>
                <c:pt idx="293">
                  <c:v>-3.3731478834341903E-2</c:v>
                </c:pt>
                <c:pt idx="294">
                  <c:v>-5.5354003040778241E-2</c:v>
                </c:pt>
                <c:pt idx="295">
                  <c:v>-0.19272638536601863</c:v>
                </c:pt>
                <c:pt idx="296">
                  <c:v>-0.20595464701019539</c:v>
                </c:pt>
                <c:pt idx="297">
                  <c:v>-0.31873624970104902</c:v>
                </c:pt>
                <c:pt idx="298">
                  <c:v>-0.63289483329732743</c:v>
                </c:pt>
                <c:pt idx="299">
                  <c:v>-0.67833776713080152</c:v>
                </c:pt>
                <c:pt idx="300">
                  <c:v>-0.47365857876778472</c:v>
                </c:pt>
                <c:pt idx="301">
                  <c:v>-0.39273620156440542</c:v>
                </c:pt>
                <c:pt idx="302">
                  <c:v>-0.49656010316273347</c:v>
                </c:pt>
                <c:pt idx="303">
                  <c:v>-0.46337851804735397</c:v>
                </c:pt>
                <c:pt idx="304">
                  <c:v>-0.33743137559621855</c:v>
                </c:pt>
                <c:pt idx="305">
                  <c:v>-0.34538729450803496</c:v>
                </c:pt>
                <c:pt idx="306">
                  <c:v>-0.32313064595429536</c:v>
                </c:pt>
                <c:pt idx="307">
                  <c:v>-0.34116471997754377</c:v>
                </c:pt>
                <c:pt idx="308">
                  <c:v>-0.4036927750915949</c:v>
                </c:pt>
                <c:pt idx="309">
                  <c:v>-0.43813292221688499</c:v>
                </c:pt>
                <c:pt idx="310">
                  <c:v>-0.48315005134604</c:v>
                </c:pt>
                <c:pt idx="311">
                  <c:v>-0.52250730099541698</c:v>
                </c:pt>
                <c:pt idx="312">
                  <c:v>-0.60031244540677609</c:v>
                </c:pt>
                <c:pt idx="313">
                  <c:v>-0.53529089438536603</c:v>
                </c:pt>
                <c:pt idx="314">
                  <c:v>-0.494974850209974</c:v>
                </c:pt>
                <c:pt idx="315">
                  <c:v>-0.5933465341884735</c:v>
                </c:pt>
                <c:pt idx="316">
                  <c:v>-0.58694107617854485</c:v>
                </c:pt>
                <c:pt idx="317">
                  <c:v>-0.61087100053959886</c:v>
                </c:pt>
                <c:pt idx="318">
                  <c:v>-0.58169061853013826</c:v>
                </c:pt>
                <c:pt idx="319">
                  <c:v>-0.62252770839690552</c:v>
                </c:pt>
                <c:pt idx="320">
                  <c:v>-0.70132712755088056</c:v>
                </c:pt>
                <c:pt idx="321">
                  <c:v>-0.6490791527542874</c:v>
                </c:pt>
                <c:pt idx="322">
                  <c:v>-0.57198572618719634</c:v>
                </c:pt>
                <c:pt idx="323">
                  <c:v>-0.55193905181869207</c:v>
                </c:pt>
                <c:pt idx="324">
                  <c:v>-0.58560491586200014</c:v>
                </c:pt>
                <c:pt idx="325">
                  <c:v>-0.62166497267823928</c:v>
                </c:pt>
                <c:pt idx="326">
                  <c:v>-0.76723583899021675</c:v>
                </c:pt>
                <c:pt idx="327">
                  <c:v>-0.7347894805124211</c:v>
                </c:pt>
                <c:pt idx="328">
                  <c:v>-0.85418821794182964</c:v>
                </c:pt>
                <c:pt idx="329">
                  <c:v>-0.89160384627277545</c:v>
                </c:pt>
                <c:pt idx="330">
                  <c:v>-0.79059888893449015</c:v>
                </c:pt>
                <c:pt idx="331">
                  <c:v>-0.65444703276399141</c:v>
                </c:pt>
                <c:pt idx="332">
                  <c:v>-0.56672129387441439</c:v>
                </c:pt>
                <c:pt idx="333">
                  <c:v>-0.48566233736085929</c:v>
                </c:pt>
                <c:pt idx="334">
                  <c:v>-0.48650143815372093</c:v>
                </c:pt>
                <c:pt idx="335">
                  <c:v>-0.50316901811433123</c:v>
                </c:pt>
                <c:pt idx="336">
                  <c:v>-0.55465142950425506</c:v>
                </c:pt>
                <c:pt idx="337">
                  <c:v>-0.58940774460868439</c:v>
                </c:pt>
                <c:pt idx="338">
                  <c:v>-0.51702965621494912</c:v>
                </c:pt>
                <c:pt idx="339">
                  <c:v>-0.52710800010165437</c:v>
                </c:pt>
                <c:pt idx="340">
                  <c:v>-0.44946451678808247</c:v>
                </c:pt>
                <c:pt idx="341">
                  <c:v>-0.40830704173332455</c:v>
                </c:pt>
                <c:pt idx="342">
                  <c:v>-0.44021330481960108</c:v>
                </c:pt>
                <c:pt idx="343">
                  <c:v>-0.32946421856908481</c:v>
                </c:pt>
                <c:pt idx="344">
                  <c:v>-0.2078699397145711</c:v>
                </c:pt>
                <c:pt idx="345">
                  <c:v>-0.15541900449483137</c:v>
                </c:pt>
                <c:pt idx="346">
                  <c:v>-0.18573471200192285</c:v>
                </c:pt>
                <c:pt idx="347">
                  <c:v>-0.1400590424754245</c:v>
                </c:pt>
                <c:pt idx="348">
                  <c:v>1.4214406238437068E-2</c:v>
                </c:pt>
                <c:pt idx="349">
                  <c:v>3.8701829575153106E-2</c:v>
                </c:pt>
                <c:pt idx="350">
                  <c:v>8.7756687804809219E-2</c:v>
                </c:pt>
                <c:pt idx="351">
                  <c:v>-0.1907855390775697</c:v>
                </c:pt>
                <c:pt idx="352">
                  <c:v>-0.10022583545706311</c:v>
                </c:pt>
                <c:pt idx="353">
                  <c:v>-9.4817893798228692E-2</c:v>
                </c:pt>
                <c:pt idx="354">
                  <c:v>-0.12198354464217824</c:v>
                </c:pt>
                <c:pt idx="355">
                  <c:v>-9.8647792004999069E-2</c:v>
                </c:pt>
                <c:pt idx="356">
                  <c:v>-5.8333728503392433E-2</c:v>
                </c:pt>
                <c:pt idx="357">
                  <c:v>2.6359583642342709E-2</c:v>
                </c:pt>
                <c:pt idx="358">
                  <c:v>8.9648824007991901E-2</c:v>
                </c:pt>
                <c:pt idx="359">
                  <c:v>8.6043480475334194E-2</c:v>
                </c:pt>
                <c:pt idx="360">
                  <c:v>3.8788956812430969E-2</c:v>
                </c:pt>
                <c:pt idx="361">
                  <c:v>9.4946970259036464E-2</c:v>
                </c:pt>
                <c:pt idx="362">
                  <c:v>-5.7805926122467759E-2</c:v>
                </c:pt>
                <c:pt idx="363">
                  <c:v>-2.2841085544469859E-2</c:v>
                </c:pt>
                <c:pt idx="364">
                  <c:v>9.4253416445176666E-2</c:v>
                </c:pt>
                <c:pt idx="365">
                  <c:v>0.10592588451605503</c:v>
                </c:pt>
                <c:pt idx="366">
                  <c:v>0.12551395982009692</c:v>
                </c:pt>
                <c:pt idx="367">
                  <c:v>0.13146878689490907</c:v>
                </c:pt>
                <c:pt idx="368">
                  <c:v>0.17652915117780477</c:v>
                </c:pt>
                <c:pt idx="369">
                  <c:v>0.17791156295496344</c:v>
                </c:pt>
                <c:pt idx="370">
                  <c:v>0.197648355530747</c:v>
                </c:pt>
                <c:pt idx="371">
                  <c:v>0.23362182629547285</c:v>
                </c:pt>
                <c:pt idx="372">
                  <c:v>0.25275342632006076</c:v>
                </c:pt>
                <c:pt idx="373">
                  <c:v>0.24084878582534403</c:v>
                </c:pt>
                <c:pt idx="374">
                  <c:v>0.2591304405342596</c:v>
                </c:pt>
                <c:pt idx="375">
                  <c:v>0.26697155791700222</c:v>
                </c:pt>
                <c:pt idx="376">
                  <c:v>0.2515050422861384</c:v>
                </c:pt>
                <c:pt idx="377">
                  <c:v>0.22474652388716218</c:v>
                </c:pt>
                <c:pt idx="378">
                  <c:v>0.23845813302678159</c:v>
                </c:pt>
                <c:pt idx="379">
                  <c:v>0.20535604912521241</c:v>
                </c:pt>
                <c:pt idx="380">
                  <c:v>0.26647597907454917</c:v>
                </c:pt>
                <c:pt idx="381">
                  <c:v>0.33863244717155799</c:v>
                </c:pt>
                <c:pt idx="382">
                  <c:v>0.39272634569798726</c:v>
                </c:pt>
                <c:pt idx="383">
                  <c:v>0.43832905320894394</c:v>
                </c:pt>
                <c:pt idx="384">
                  <c:v>0.46314955117430218</c:v>
                </c:pt>
                <c:pt idx="385">
                  <c:v>0.47687251632909028</c:v>
                </c:pt>
                <c:pt idx="386">
                  <c:v>0.46641145947485768</c:v>
                </c:pt>
                <c:pt idx="387">
                  <c:v>0.54310775677990675</c:v>
                </c:pt>
                <c:pt idx="388">
                  <c:v>0.58244701874516558</c:v>
                </c:pt>
                <c:pt idx="389">
                  <c:v>0.66481510867957461</c:v>
                </c:pt>
                <c:pt idx="390">
                  <c:v>0.71045898118949624</c:v>
                </c:pt>
                <c:pt idx="391">
                  <c:v>0.72345255243635964</c:v>
                </c:pt>
                <c:pt idx="392">
                  <c:v>0.81918476989072786</c:v>
                </c:pt>
                <c:pt idx="393">
                  <c:v>0.83526465276200401</c:v>
                </c:pt>
                <c:pt idx="394">
                  <c:v>0.74352627536920624</c:v>
                </c:pt>
                <c:pt idx="395">
                  <c:v>0.89099363262271769</c:v>
                </c:pt>
                <c:pt idx="396">
                  <c:v>0.95500496923449596</c:v>
                </c:pt>
                <c:pt idx="397">
                  <c:v>0.97485378379806553</c:v>
                </c:pt>
                <c:pt idx="398">
                  <c:v>0.95434449946914846</c:v>
                </c:pt>
                <c:pt idx="399">
                  <c:v>1.0221601988781694</c:v>
                </c:pt>
                <c:pt idx="400">
                  <c:v>1.0011337924295658</c:v>
                </c:pt>
                <c:pt idx="401">
                  <c:v>0.99283345903971698</c:v>
                </c:pt>
                <c:pt idx="402">
                  <c:v>0.97382478329154276</c:v>
                </c:pt>
                <c:pt idx="403">
                  <c:v>0.85889838257623286</c:v>
                </c:pt>
                <c:pt idx="404">
                  <c:v>0.7174889780883994</c:v>
                </c:pt>
                <c:pt idx="405">
                  <c:v>0.74043307107688039</c:v>
                </c:pt>
                <c:pt idx="406">
                  <c:v>0.5617404736970566</c:v>
                </c:pt>
                <c:pt idx="407">
                  <c:v>0.65760890499639046</c:v>
                </c:pt>
                <c:pt idx="408">
                  <c:v>0.64906642506455325</c:v>
                </c:pt>
                <c:pt idx="409">
                  <c:v>0.50907717210342796</c:v>
                </c:pt>
                <c:pt idx="410">
                  <c:v>0.34121381221508923</c:v>
                </c:pt>
                <c:pt idx="411">
                  <c:v>0.37298914629398006</c:v>
                </c:pt>
                <c:pt idx="412">
                  <c:v>0.29068895065300454</c:v>
                </c:pt>
                <c:pt idx="413">
                  <c:v>0.44063036119871501</c:v>
                </c:pt>
                <c:pt idx="414">
                  <c:v>0.45442774777383382</c:v>
                </c:pt>
                <c:pt idx="415">
                  <c:v>0.50476080675044921</c:v>
                </c:pt>
                <c:pt idx="416">
                  <c:v>0.51288545524917817</c:v>
                </c:pt>
                <c:pt idx="417">
                  <c:v>0.49438697586953007</c:v>
                </c:pt>
                <c:pt idx="418">
                  <c:v>0.46680826677211451</c:v>
                </c:pt>
                <c:pt idx="419">
                  <c:v>0.52416834060907913</c:v>
                </c:pt>
                <c:pt idx="420">
                  <c:v>0.49528921289313349</c:v>
                </c:pt>
                <c:pt idx="421">
                  <c:v>0.48609939065484081</c:v>
                </c:pt>
                <c:pt idx="422">
                  <c:v>0.47437484377507566</c:v>
                </c:pt>
                <c:pt idx="423">
                  <c:v>0.50255938304550962</c:v>
                </c:pt>
                <c:pt idx="424">
                  <c:v>0.49980301687723516</c:v>
                </c:pt>
                <c:pt idx="425">
                  <c:v>0.44000629073881564</c:v>
                </c:pt>
                <c:pt idx="426">
                  <c:v>0.47733996866248379</c:v>
                </c:pt>
                <c:pt idx="427">
                  <c:v>0.5421178112794478</c:v>
                </c:pt>
                <c:pt idx="428">
                  <c:v>0.50577677306577762</c:v>
                </c:pt>
                <c:pt idx="429">
                  <c:v>0.55284843024607344</c:v>
                </c:pt>
                <c:pt idx="430">
                  <c:v>0.53014196200944408</c:v>
                </c:pt>
                <c:pt idx="431">
                  <c:v>0.50320278902438875</c:v>
                </c:pt>
                <c:pt idx="432">
                  <c:v>0.36593309173475769</c:v>
                </c:pt>
                <c:pt idx="433">
                  <c:v>0.3587446822853595</c:v>
                </c:pt>
                <c:pt idx="434">
                  <c:v>0.26353910156507648</c:v>
                </c:pt>
                <c:pt idx="435">
                  <c:v>-5.3219421516406051E-3</c:v>
                </c:pt>
                <c:pt idx="436">
                  <c:v>-0.1229814310202428</c:v>
                </c:pt>
                <c:pt idx="437">
                  <c:v>0.1135450311903022</c:v>
                </c:pt>
                <c:pt idx="438">
                  <c:v>0.27354865047796079</c:v>
                </c:pt>
                <c:pt idx="439">
                  <c:v>0.34709157503349258</c:v>
                </c:pt>
                <c:pt idx="440">
                  <c:v>0.37878315108174704</c:v>
                </c:pt>
                <c:pt idx="441">
                  <c:v>0.31596177984904056</c:v>
                </c:pt>
                <c:pt idx="442">
                  <c:v>0.34770204182494696</c:v>
                </c:pt>
                <c:pt idx="443">
                  <c:v>0.4415142904573921</c:v>
                </c:pt>
                <c:pt idx="444">
                  <c:v>0.46409485705076703</c:v>
                </c:pt>
                <c:pt idx="445">
                  <c:v>0.42826170291768895</c:v>
                </c:pt>
                <c:pt idx="446">
                  <c:v>0.31148145780326431</c:v>
                </c:pt>
                <c:pt idx="447">
                  <c:v>0.35011295648963264</c:v>
                </c:pt>
                <c:pt idx="448">
                  <c:v>0.41915835742717761</c:v>
                </c:pt>
                <c:pt idx="449">
                  <c:v>0.34595500975370669</c:v>
                </c:pt>
                <c:pt idx="450">
                  <c:v>0.4028904902460515</c:v>
                </c:pt>
                <c:pt idx="451">
                  <c:v>0.37413933176800823</c:v>
                </c:pt>
                <c:pt idx="452">
                  <c:v>0.42563482698661387</c:v>
                </c:pt>
                <c:pt idx="453">
                  <c:v>0.44636929168469081</c:v>
                </c:pt>
                <c:pt idx="454">
                  <c:v>0.46796219133252848</c:v>
                </c:pt>
                <c:pt idx="455">
                  <c:v>0.52819224091414985</c:v>
                </c:pt>
                <c:pt idx="456">
                  <c:v>0.53350815839011589</c:v>
                </c:pt>
                <c:pt idx="457">
                  <c:v>0.55884567761731896</c:v>
                </c:pt>
                <c:pt idx="458">
                  <c:v>0.57408928811320559</c:v>
                </c:pt>
                <c:pt idx="459">
                  <c:v>0.60884778804762618</c:v>
                </c:pt>
                <c:pt idx="460">
                  <c:v>0.60780607927546848</c:v>
                </c:pt>
                <c:pt idx="461">
                  <c:v>0.60051846529757968</c:v>
                </c:pt>
                <c:pt idx="462">
                  <c:v>0.52300958005646025</c:v>
                </c:pt>
                <c:pt idx="463">
                  <c:v>0.58224148797631026</c:v>
                </c:pt>
                <c:pt idx="464">
                  <c:v>0.55944664657355514</c:v>
                </c:pt>
                <c:pt idx="465">
                  <c:v>0.57784692828451734</c:v>
                </c:pt>
                <c:pt idx="466">
                  <c:v>0.61180615375242109</c:v>
                </c:pt>
                <c:pt idx="467">
                  <c:v>0.65316080084204042</c:v>
                </c:pt>
                <c:pt idx="468">
                  <c:v>0.6955927490844811</c:v>
                </c:pt>
                <c:pt idx="469">
                  <c:v>0.71801739037110579</c:v>
                </c:pt>
                <c:pt idx="470">
                  <c:v>0.73162961381501812</c:v>
                </c:pt>
                <c:pt idx="471">
                  <c:v>0.79243818085200113</c:v>
                </c:pt>
                <c:pt idx="472">
                  <c:v>0.78352048913216832</c:v>
                </c:pt>
                <c:pt idx="473">
                  <c:v>0.77658050175361293</c:v>
                </c:pt>
                <c:pt idx="474">
                  <c:v>0.80573156770492049</c:v>
                </c:pt>
                <c:pt idx="475">
                  <c:v>0.6495060116978868</c:v>
                </c:pt>
                <c:pt idx="476">
                  <c:v>0.66364002249296616</c:v>
                </c:pt>
                <c:pt idx="477">
                  <c:v>0.61779055175035991</c:v>
                </c:pt>
                <c:pt idx="478">
                  <c:v>0.58810738819720498</c:v>
                </c:pt>
                <c:pt idx="479">
                  <c:v>0.62182675286713307</c:v>
                </c:pt>
                <c:pt idx="480">
                  <c:v>0.42218060296056809</c:v>
                </c:pt>
                <c:pt idx="481">
                  <c:v>0.57301069144871741</c:v>
                </c:pt>
                <c:pt idx="482">
                  <c:v>0.63999506560370811</c:v>
                </c:pt>
                <c:pt idx="483">
                  <c:v>0.73120016305871349</c:v>
                </c:pt>
                <c:pt idx="484">
                  <c:v>0.76593370738316935</c:v>
                </c:pt>
                <c:pt idx="485">
                  <c:v>0.8109776150513559</c:v>
                </c:pt>
                <c:pt idx="486">
                  <c:v>0.83680205396602814</c:v>
                </c:pt>
                <c:pt idx="487">
                  <c:v>0.85640503347846042</c:v>
                </c:pt>
                <c:pt idx="488">
                  <c:v>0.74836028753981987</c:v>
                </c:pt>
                <c:pt idx="489">
                  <c:v>0.5855688044508911</c:v>
                </c:pt>
                <c:pt idx="490">
                  <c:v>0.55831421980916973</c:v>
                </c:pt>
                <c:pt idx="491">
                  <c:v>0.56270849630082287</c:v>
                </c:pt>
                <c:pt idx="492">
                  <c:v>0.54987084434575006</c:v>
                </c:pt>
                <c:pt idx="493">
                  <c:v>0.61867696846411091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9-417B-A60C-F99AA25A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469376"/>
        <c:axId val="787560992"/>
      </c:lineChart>
      <c:catAx>
        <c:axId val="62070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US"/>
                  <a:t>Data sources: (i) For </a:t>
                </a:r>
                <a:r>
                  <a:rPr lang="en-US" i="1"/>
                  <a:t>q</a:t>
                </a:r>
                <a:r>
                  <a:rPr lang="en-US"/>
                  <a:t>, Stephen Wright Q4 1900 to Q4 1945, then linked</a:t>
                </a:r>
              </a:p>
              <a:p>
                <a:pPr>
                  <a:defRPr/>
                </a:pPr>
                <a:r>
                  <a:rPr lang="en-US"/>
                  <a:t>to Federal Reserve Z1 Table B.103. (ii) For CAPE, Robert Shiller.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576781695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576781695"/>
        <c:scaling>
          <c:orientation val="minMax"/>
          <c:max val="1.2"/>
          <c:min val="-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en-GB"/>
                  <a:t>Log values of </a:t>
                </a:r>
                <a:r>
                  <a:rPr lang="en-GB" i="1"/>
                  <a:t>q</a:t>
                </a:r>
                <a:r>
                  <a:rPr lang="en-GB"/>
                  <a:t> and CAPE to their own averages.</a:t>
                </a:r>
              </a:p>
            </c:rich>
          </c:tx>
          <c:layout>
            <c:manualLayout>
              <c:xMode val="edge"/>
              <c:yMode val="edge"/>
              <c:x val="1.0053542878098272E-2"/>
              <c:y val="0.190946810102501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620708799"/>
        <c:crosses val="autoZero"/>
        <c:crossBetween val="between"/>
        <c:majorUnit val="0.2"/>
      </c:valAx>
      <c:valAx>
        <c:axId val="787560992"/>
        <c:scaling>
          <c:orientation val="minMax"/>
          <c:max val="1.2"/>
          <c:min val="-1.2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en-US"/>
          </a:p>
        </c:txPr>
        <c:crossAx val="831469376"/>
        <c:crosses val="max"/>
        <c:crossBetween val="between"/>
        <c:majorUnit val="0.2"/>
      </c:valAx>
      <c:catAx>
        <c:axId val="83146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75609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757347821540297"/>
          <c:y val="0.1033192086134221"/>
          <c:w val="0.29177173444278143"/>
          <c:h val="7.8537010143058444E-2"/>
        </c:manualLayout>
      </c:layout>
      <c:overlay val="0"/>
      <c:spPr>
        <a:solidFill>
          <a:sysClr val="window" lastClr="FFFFFF"/>
        </a:solidFill>
        <a:ln w="12700"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12700" cap="flat" cmpd="sng" algn="ctr">
      <a:solidFill>
        <a:srgbClr val="0070C0"/>
      </a:solidFill>
      <a:round/>
    </a:ln>
    <a:effectLst/>
  </c:spPr>
  <c:txPr>
    <a:bodyPr/>
    <a:lstStyle/>
    <a:p>
      <a:pPr>
        <a:defRPr sz="1100" b="1" i="0" baseline="0">
          <a:solidFill>
            <a:sysClr val="windowText" lastClr="000000"/>
          </a:solidFill>
          <a:latin typeface="Times New Roman" panose="02020603050405020304" pitchFamily="18" charset="0"/>
        </a:defRPr>
      </a:pPr>
      <a:endParaRPr lang="en-US"/>
    </a:p>
  </c:txPr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0517AEA-5D05-4AAC-9DCF-B95FE0CFAFF5}">
  <sheetPr/>
  <sheetViews>
    <sheetView tabSelected="1" zoomScale="107" workbookViewId="0" zoomToFit="1"/>
  </sheetViews>
  <pageMargins left="0.9055118110236221" right="0.9055118110236221" top="1.1417322834645669" bottom="1.1417322834645669" header="0.31496062992125984" footer="0.31496062992125984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916112" cy="53624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1484E2-DA04-7B8E-9447-BB46FCAD5DB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0.82596</cdr:x>
      <cdr:y>0.9591</cdr:y>
    </cdr:from>
    <cdr:to>
      <cdr:x>0.99521</cdr:x>
      <cdr:y>0.99392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28113C5-2633-57EC-8CE1-C2FC6BFA8C5E}"/>
            </a:ext>
          </a:extLst>
        </cdr:cNvPr>
        <cdr:cNvSpPr txBox="1"/>
      </cdr:nvSpPr>
      <cdr:spPr>
        <a:xfrm xmlns:a="http://schemas.openxmlformats.org/drawingml/2006/main">
          <a:off x="7374005" y="5140475"/>
          <a:ext cx="1511029" cy="18664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© Andrew Smithers 2024 </a:t>
          </a:r>
          <a:endParaRPr lang="en-GB" sz="8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algn="r"/>
          <a:endParaRPr lang="en-GB" sz="105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3\website\Q3%202023\q%20%20and%20CAPE%20calcs%20Dec%202023%20Final.xlsx" TargetMode="External"/><Relationship Id="rId1" Type="http://schemas.openxmlformats.org/officeDocument/2006/relationships/externalLinkPath" Target="https://pelhamsmithersassociates.sharepoint.com/Data%20Backup%20from%20Previous%20Computer/C%20Drive%20backup/Andrew%202023/website/Q3%202023/q%20%20and%20CAPE%20calcs%20Dec%202023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lhamsmithersassociates.sharepoint.com/Andrew%202018/Website/Q3%202018/Copy%20of%20q%20and%20CAPE%20calc%20updated%20for%20Q3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Data%20Backup%20from%20Previous%20Computer\C%20Drive%20backup\Andrew%202023\website\Q2%202023\q%20&amp;%20CAPE%20calcs%2012.09.23.xlsx" TargetMode="External"/><Relationship Id="rId1" Type="http://schemas.openxmlformats.org/officeDocument/2006/relationships/externalLinkPath" Target="https://pelhamsmithersassociates.sharepoint.com/Data%20Backup%20from%20Previous%20Computer/C%20Drive%20backup/Andrew%202023/website/Q2%202023/q%20&amp;%20CAPE%20calcs%2012.09.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"/>
      <sheetName val="B 102 q3Sheet1"/>
      <sheetName val="Data"/>
      <sheetName val="B. 103 q caL Q3 2023"/>
      <sheetName val="q calc"/>
      <sheetName val="CAPE calculation"/>
      <sheetName val="Q &amp; CAPE for Chart"/>
    </sheetNames>
    <sheetDataSet>
      <sheetData sheetId="0" refreshError="1"/>
      <sheetData sheetId="1" refreshError="1"/>
      <sheetData sheetId="2">
        <row r="9">
          <cell r="A9">
            <v>1871.01</v>
          </cell>
          <cell r="B9">
            <v>4.4400000000000004</v>
          </cell>
          <cell r="C9">
            <v>0.26</v>
          </cell>
          <cell r="D9">
            <v>0.4</v>
          </cell>
          <cell r="E9">
            <v>12.46406116</v>
          </cell>
        </row>
        <row r="10">
          <cell r="A10">
            <v>1871.02</v>
          </cell>
          <cell r="B10">
            <v>4.5</v>
          </cell>
          <cell r="C10">
            <v>0.26</v>
          </cell>
          <cell r="D10">
            <v>0.4</v>
          </cell>
          <cell r="E10">
            <v>12.844641319999999</v>
          </cell>
        </row>
        <row r="11">
          <cell r="A11">
            <v>1871.03</v>
          </cell>
          <cell r="B11">
            <v>4.6100000000000003</v>
          </cell>
          <cell r="C11">
            <v>0.26</v>
          </cell>
          <cell r="D11">
            <v>0.4</v>
          </cell>
          <cell r="E11">
            <v>13.0349719</v>
          </cell>
        </row>
        <row r="12">
          <cell r="A12">
            <v>1871.04</v>
          </cell>
          <cell r="B12">
            <v>4.74</v>
          </cell>
          <cell r="C12">
            <v>0.26</v>
          </cell>
          <cell r="D12">
            <v>0.4</v>
          </cell>
          <cell r="E12">
            <v>12.559226450000001</v>
          </cell>
        </row>
        <row r="13">
          <cell r="A13">
            <v>1871.05</v>
          </cell>
          <cell r="B13">
            <v>4.8600000000000003</v>
          </cell>
          <cell r="C13">
            <v>0.26</v>
          </cell>
          <cell r="D13">
            <v>0.4</v>
          </cell>
          <cell r="E13">
            <v>12.273811569999999</v>
          </cell>
        </row>
        <row r="14">
          <cell r="A14">
            <v>1871.06</v>
          </cell>
          <cell r="B14">
            <v>4.82</v>
          </cell>
          <cell r="C14">
            <v>0.26</v>
          </cell>
          <cell r="D14">
            <v>0.4</v>
          </cell>
          <cell r="E14">
            <v>12.08348099</v>
          </cell>
        </row>
        <row r="15">
          <cell r="A15">
            <v>1871.07</v>
          </cell>
          <cell r="B15">
            <v>4.7300000000000004</v>
          </cell>
          <cell r="C15">
            <v>0.26</v>
          </cell>
          <cell r="D15">
            <v>0.4</v>
          </cell>
          <cell r="E15">
            <v>12.08348099</v>
          </cell>
        </row>
        <row r="16">
          <cell r="A16">
            <v>1871.08</v>
          </cell>
          <cell r="B16">
            <v>4.79</v>
          </cell>
          <cell r="C16">
            <v>0.26</v>
          </cell>
          <cell r="D16">
            <v>0.4</v>
          </cell>
          <cell r="E16">
            <v>11.893231399999999</v>
          </cell>
        </row>
        <row r="17">
          <cell r="A17">
            <v>1871.09</v>
          </cell>
          <cell r="B17">
            <v>4.84</v>
          </cell>
          <cell r="C17">
            <v>0.26</v>
          </cell>
          <cell r="D17">
            <v>0.4</v>
          </cell>
          <cell r="E17">
            <v>12.178646280000001</v>
          </cell>
        </row>
        <row r="18">
          <cell r="A18">
            <v>1871.1</v>
          </cell>
          <cell r="B18">
            <v>4.59</v>
          </cell>
          <cell r="C18">
            <v>0.26</v>
          </cell>
          <cell r="D18">
            <v>0.4</v>
          </cell>
          <cell r="E18">
            <v>12.368895869999999</v>
          </cell>
        </row>
        <row r="19">
          <cell r="A19">
            <v>1871.11</v>
          </cell>
          <cell r="B19">
            <v>4.6399999999999997</v>
          </cell>
          <cell r="C19">
            <v>0.26</v>
          </cell>
          <cell r="D19">
            <v>0.4</v>
          </cell>
          <cell r="E19">
            <v>12.368895869999999</v>
          </cell>
        </row>
        <row r="20">
          <cell r="A20">
            <v>1871.12</v>
          </cell>
          <cell r="B20">
            <v>4.74</v>
          </cell>
          <cell r="C20">
            <v>0.26</v>
          </cell>
          <cell r="D20">
            <v>0.4</v>
          </cell>
          <cell r="E20">
            <v>12.654391739999999</v>
          </cell>
        </row>
        <row r="21">
          <cell r="A21">
            <v>1872.01</v>
          </cell>
          <cell r="B21">
            <v>4.8600000000000003</v>
          </cell>
          <cell r="C21">
            <v>0.26329999999999998</v>
          </cell>
          <cell r="D21">
            <v>0.40250000000000002</v>
          </cell>
          <cell r="E21">
            <v>12.654391739999999</v>
          </cell>
        </row>
        <row r="22">
          <cell r="A22">
            <v>1872.02</v>
          </cell>
          <cell r="B22">
            <v>4.88</v>
          </cell>
          <cell r="C22">
            <v>0.26669999999999999</v>
          </cell>
          <cell r="D22">
            <v>0.40500000000000003</v>
          </cell>
          <cell r="E22">
            <v>12.654391739999999</v>
          </cell>
        </row>
        <row r="23">
          <cell r="A23">
            <v>1872.03</v>
          </cell>
          <cell r="B23">
            <v>5.04</v>
          </cell>
          <cell r="C23">
            <v>0.27</v>
          </cell>
          <cell r="D23">
            <v>0.40749999999999997</v>
          </cell>
          <cell r="E23">
            <v>12.844641319999999</v>
          </cell>
        </row>
        <row r="24">
          <cell r="A24">
            <v>1872.04</v>
          </cell>
          <cell r="B24">
            <v>5.18</v>
          </cell>
          <cell r="C24">
            <v>0.27329999999999999</v>
          </cell>
          <cell r="D24">
            <v>0.41</v>
          </cell>
          <cell r="E24">
            <v>13.130137189999999</v>
          </cell>
        </row>
        <row r="25">
          <cell r="A25">
            <v>1872.05</v>
          </cell>
          <cell r="B25">
            <v>5.18</v>
          </cell>
          <cell r="C25">
            <v>0.2767</v>
          </cell>
          <cell r="D25">
            <v>0.41249999999999998</v>
          </cell>
          <cell r="E25">
            <v>13.130137189999999</v>
          </cell>
        </row>
        <row r="26">
          <cell r="A26">
            <v>1872.06</v>
          </cell>
          <cell r="B26">
            <v>5.13</v>
          </cell>
          <cell r="C26">
            <v>0.28000000000000003</v>
          </cell>
          <cell r="D26">
            <v>0.41499999999999998</v>
          </cell>
          <cell r="E26">
            <v>13.0349719</v>
          </cell>
        </row>
        <row r="27">
          <cell r="A27">
            <v>1872.07</v>
          </cell>
          <cell r="B27">
            <v>5.0999999999999996</v>
          </cell>
          <cell r="C27">
            <v>0.2833</v>
          </cell>
          <cell r="D27">
            <v>0.41749999999999998</v>
          </cell>
          <cell r="E27">
            <v>12.844641319999999</v>
          </cell>
        </row>
        <row r="28">
          <cell r="A28">
            <v>1872.08</v>
          </cell>
          <cell r="B28">
            <v>5.04</v>
          </cell>
          <cell r="C28">
            <v>0.28670000000000001</v>
          </cell>
          <cell r="D28">
            <v>0.42</v>
          </cell>
          <cell r="E28">
            <v>12.93980661</v>
          </cell>
        </row>
        <row r="29">
          <cell r="A29">
            <v>1872.09</v>
          </cell>
          <cell r="B29">
            <v>4.95</v>
          </cell>
          <cell r="C29">
            <v>0.28999999999999998</v>
          </cell>
          <cell r="D29">
            <v>0.42249999999999999</v>
          </cell>
          <cell r="E29">
            <v>13.0349719</v>
          </cell>
        </row>
        <row r="30">
          <cell r="A30">
            <v>1872.1</v>
          </cell>
          <cell r="B30">
            <v>4.97</v>
          </cell>
          <cell r="C30">
            <v>0.29330000000000001</v>
          </cell>
          <cell r="D30">
            <v>0.42499999999999999</v>
          </cell>
          <cell r="E30">
            <v>12.74947603</v>
          </cell>
        </row>
        <row r="31">
          <cell r="A31">
            <v>1872.11</v>
          </cell>
          <cell r="B31">
            <v>4.95</v>
          </cell>
          <cell r="C31">
            <v>0.29670000000000002</v>
          </cell>
          <cell r="D31">
            <v>0.42749999999999999</v>
          </cell>
          <cell r="E31">
            <v>13.130137189999999</v>
          </cell>
        </row>
        <row r="32">
          <cell r="A32">
            <v>1872.12</v>
          </cell>
          <cell r="B32">
            <v>5.07</v>
          </cell>
          <cell r="C32">
            <v>0.3</v>
          </cell>
          <cell r="D32">
            <v>0.43</v>
          </cell>
          <cell r="E32">
            <v>12.93980661</v>
          </cell>
        </row>
        <row r="33">
          <cell r="A33">
            <v>1873.01</v>
          </cell>
          <cell r="B33">
            <v>5.1100000000000003</v>
          </cell>
          <cell r="C33">
            <v>0.30249999999999999</v>
          </cell>
          <cell r="D33">
            <v>0.4325</v>
          </cell>
          <cell r="E33">
            <v>12.93980661</v>
          </cell>
        </row>
        <row r="34">
          <cell r="A34">
            <v>1873.02</v>
          </cell>
          <cell r="B34">
            <v>5.15</v>
          </cell>
          <cell r="C34">
            <v>0.30499999999999999</v>
          </cell>
          <cell r="D34">
            <v>0.435</v>
          </cell>
          <cell r="E34">
            <v>13.225221489999999</v>
          </cell>
        </row>
        <row r="35">
          <cell r="A35">
            <v>1873.03</v>
          </cell>
          <cell r="B35">
            <v>5.1100000000000003</v>
          </cell>
          <cell r="C35">
            <v>0.3075</v>
          </cell>
          <cell r="D35">
            <v>0.4375</v>
          </cell>
          <cell r="E35">
            <v>13.225221489999999</v>
          </cell>
        </row>
        <row r="36">
          <cell r="A36">
            <v>1873.04</v>
          </cell>
          <cell r="B36">
            <v>5.04</v>
          </cell>
          <cell r="C36">
            <v>0.31</v>
          </cell>
          <cell r="D36">
            <v>0.44</v>
          </cell>
          <cell r="E36">
            <v>13.225221489999999</v>
          </cell>
        </row>
        <row r="37">
          <cell r="A37">
            <v>1873.05</v>
          </cell>
          <cell r="B37">
            <v>5.05</v>
          </cell>
          <cell r="C37">
            <v>0.3125</v>
          </cell>
          <cell r="D37">
            <v>0.4425</v>
          </cell>
          <cell r="E37">
            <v>12.93980661</v>
          </cell>
        </row>
        <row r="38">
          <cell r="A38">
            <v>1873.06</v>
          </cell>
          <cell r="B38">
            <v>4.9800000000000004</v>
          </cell>
          <cell r="C38">
            <v>0.315</v>
          </cell>
          <cell r="D38">
            <v>0.44500000000000001</v>
          </cell>
          <cell r="E38">
            <v>12.559226450000001</v>
          </cell>
        </row>
        <row r="39">
          <cell r="A39">
            <v>1873.07</v>
          </cell>
          <cell r="B39">
            <v>4.97</v>
          </cell>
          <cell r="C39">
            <v>0.3175</v>
          </cell>
          <cell r="D39">
            <v>0.44750000000000001</v>
          </cell>
          <cell r="E39">
            <v>12.559226450000001</v>
          </cell>
        </row>
        <row r="40">
          <cell r="A40">
            <v>1873.08</v>
          </cell>
          <cell r="B40">
            <v>4.97</v>
          </cell>
          <cell r="C40">
            <v>0.32</v>
          </cell>
          <cell r="D40">
            <v>0.45</v>
          </cell>
          <cell r="E40">
            <v>12.559226450000001</v>
          </cell>
        </row>
        <row r="41">
          <cell r="A41">
            <v>1873.09</v>
          </cell>
          <cell r="B41">
            <v>4.59</v>
          </cell>
          <cell r="C41">
            <v>0.32250000000000001</v>
          </cell>
          <cell r="D41">
            <v>0.45250000000000001</v>
          </cell>
          <cell r="E41">
            <v>12.559226450000001</v>
          </cell>
        </row>
        <row r="42">
          <cell r="A42">
            <v>1873.1</v>
          </cell>
          <cell r="B42">
            <v>4.1900000000000004</v>
          </cell>
          <cell r="C42">
            <v>0.32500000000000001</v>
          </cell>
          <cell r="D42">
            <v>0.45500000000000002</v>
          </cell>
          <cell r="E42">
            <v>12.273811569999999</v>
          </cell>
        </row>
        <row r="43">
          <cell r="A43">
            <v>1873.11</v>
          </cell>
          <cell r="B43">
            <v>4.04</v>
          </cell>
          <cell r="C43">
            <v>0.32750000000000001</v>
          </cell>
          <cell r="D43">
            <v>0.45750000000000002</v>
          </cell>
          <cell r="E43">
            <v>11.893231399999999</v>
          </cell>
        </row>
        <row r="44">
          <cell r="A44">
            <v>1873.12</v>
          </cell>
          <cell r="B44">
            <v>4.42</v>
          </cell>
          <cell r="C44">
            <v>0.33</v>
          </cell>
          <cell r="D44">
            <v>0.46</v>
          </cell>
          <cell r="E44">
            <v>12.178646280000001</v>
          </cell>
        </row>
        <row r="45">
          <cell r="A45">
            <v>1874.01</v>
          </cell>
          <cell r="B45">
            <v>4.66</v>
          </cell>
          <cell r="C45">
            <v>0.33</v>
          </cell>
          <cell r="D45">
            <v>0.46</v>
          </cell>
          <cell r="E45">
            <v>12.368895869999999</v>
          </cell>
        </row>
        <row r="46">
          <cell r="A46">
            <v>1874.02</v>
          </cell>
          <cell r="B46">
            <v>4.8</v>
          </cell>
          <cell r="C46">
            <v>0.33</v>
          </cell>
          <cell r="D46">
            <v>0.46</v>
          </cell>
          <cell r="E46">
            <v>12.368895869999999</v>
          </cell>
        </row>
        <row r="47">
          <cell r="A47">
            <v>1874.03</v>
          </cell>
          <cell r="B47">
            <v>4.7300000000000004</v>
          </cell>
          <cell r="C47">
            <v>0.33</v>
          </cell>
          <cell r="D47">
            <v>0.46</v>
          </cell>
          <cell r="E47">
            <v>12.368895869999999</v>
          </cell>
        </row>
        <row r="48">
          <cell r="A48">
            <v>1874.04</v>
          </cell>
          <cell r="B48">
            <v>4.5999999999999996</v>
          </cell>
          <cell r="C48">
            <v>0.33</v>
          </cell>
          <cell r="D48">
            <v>0.46</v>
          </cell>
          <cell r="E48">
            <v>12.178646280000001</v>
          </cell>
        </row>
        <row r="49">
          <cell r="A49">
            <v>1874.05</v>
          </cell>
          <cell r="B49">
            <v>4.4800000000000004</v>
          </cell>
          <cell r="C49">
            <v>0.33</v>
          </cell>
          <cell r="D49">
            <v>0.46</v>
          </cell>
          <cell r="E49">
            <v>12.08348099</v>
          </cell>
        </row>
        <row r="50">
          <cell r="A50">
            <v>1874.06</v>
          </cell>
          <cell r="B50">
            <v>4.46</v>
          </cell>
          <cell r="C50">
            <v>0.33</v>
          </cell>
          <cell r="D50">
            <v>0.46</v>
          </cell>
          <cell r="E50">
            <v>11.79806612</v>
          </cell>
        </row>
        <row r="51">
          <cell r="A51">
            <v>1874.07</v>
          </cell>
          <cell r="B51">
            <v>4.46</v>
          </cell>
          <cell r="C51">
            <v>0.33</v>
          </cell>
          <cell r="D51">
            <v>0.46</v>
          </cell>
          <cell r="E51">
            <v>11.893231399999999</v>
          </cell>
        </row>
        <row r="52">
          <cell r="A52">
            <v>1874.08</v>
          </cell>
          <cell r="B52">
            <v>4.47</v>
          </cell>
          <cell r="C52">
            <v>0.33</v>
          </cell>
          <cell r="D52">
            <v>0.46</v>
          </cell>
          <cell r="E52">
            <v>11.79806612</v>
          </cell>
        </row>
        <row r="53">
          <cell r="A53">
            <v>1874.09</v>
          </cell>
          <cell r="B53">
            <v>4.54</v>
          </cell>
          <cell r="C53">
            <v>0.33</v>
          </cell>
          <cell r="D53">
            <v>0.46</v>
          </cell>
          <cell r="E53">
            <v>11.79806612</v>
          </cell>
        </row>
        <row r="54">
          <cell r="A54">
            <v>1874.1</v>
          </cell>
          <cell r="B54">
            <v>4.53</v>
          </cell>
          <cell r="C54">
            <v>0.33</v>
          </cell>
          <cell r="D54">
            <v>0.46</v>
          </cell>
          <cell r="E54">
            <v>11.60773554</v>
          </cell>
        </row>
        <row r="55">
          <cell r="A55">
            <v>1874.11</v>
          </cell>
          <cell r="B55">
            <v>4.57</v>
          </cell>
          <cell r="C55">
            <v>0.33</v>
          </cell>
          <cell r="D55">
            <v>0.46</v>
          </cell>
          <cell r="E55">
            <v>11.51265124</v>
          </cell>
        </row>
        <row r="56">
          <cell r="A56">
            <v>1874.12</v>
          </cell>
          <cell r="B56">
            <v>4.54</v>
          </cell>
          <cell r="C56">
            <v>0.33</v>
          </cell>
          <cell r="D56">
            <v>0.46</v>
          </cell>
          <cell r="E56">
            <v>11.51265124</v>
          </cell>
        </row>
        <row r="57">
          <cell r="A57">
            <v>1875.01</v>
          </cell>
          <cell r="B57">
            <v>4.54</v>
          </cell>
          <cell r="C57">
            <v>0.32750000000000001</v>
          </cell>
          <cell r="D57">
            <v>0.45169999999999999</v>
          </cell>
          <cell r="E57">
            <v>11.51265124</v>
          </cell>
        </row>
        <row r="58">
          <cell r="A58">
            <v>1875.02</v>
          </cell>
          <cell r="B58">
            <v>4.53</v>
          </cell>
          <cell r="C58">
            <v>0.32500000000000001</v>
          </cell>
          <cell r="D58">
            <v>0.44330000000000003</v>
          </cell>
          <cell r="E58">
            <v>11.51265124</v>
          </cell>
        </row>
        <row r="59">
          <cell r="A59">
            <v>1875.03</v>
          </cell>
          <cell r="B59">
            <v>4.59</v>
          </cell>
          <cell r="C59">
            <v>0.32250000000000001</v>
          </cell>
          <cell r="D59">
            <v>0.435</v>
          </cell>
          <cell r="E59">
            <v>11.51265124</v>
          </cell>
        </row>
        <row r="60">
          <cell r="A60">
            <v>1875.04</v>
          </cell>
          <cell r="B60">
            <v>4.6500000000000004</v>
          </cell>
          <cell r="C60">
            <v>0.32</v>
          </cell>
          <cell r="D60">
            <v>0.42670000000000002</v>
          </cell>
          <cell r="E60">
            <v>11.60773554</v>
          </cell>
        </row>
        <row r="61">
          <cell r="A61">
            <v>1875.05</v>
          </cell>
          <cell r="B61">
            <v>4.47</v>
          </cell>
          <cell r="C61">
            <v>0.3175</v>
          </cell>
          <cell r="D61">
            <v>0.41830000000000001</v>
          </cell>
          <cell r="E61">
            <v>11.322320660000001</v>
          </cell>
        </row>
        <row r="62">
          <cell r="A62">
            <v>1875.06</v>
          </cell>
          <cell r="B62">
            <v>4.38</v>
          </cell>
          <cell r="C62">
            <v>0.315</v>
          </cell>
          <cell r="D62">
            <v>0.41</v>
          </cell>
          <cell r="E62">
            <v>11.13207107</v>
          </cell>
        </row>
        <row r="63">
          <cell r="A63">
            <v>1875.07</v>
          </cell>
          <cell r="B63">
            <v>4.3899999999999997</v>
          </cell>
          <cell r="C63">
            <v>0.3125</v>
          </cell>
          <cell r="D63">
            <v>0.4017</v>
          </cell>
          <cell r="E63">
            <v>11.13207107</v>
          </cell>
        </row>
        <row r="64">
          <cell r="A64">
            <v>1875.08</v>
          </cell>
          <cell r="B64">
            <v>4.41</v>
          </cell>
          <cell r="C64">
            <v>0.31</v>
          </cell>
          <cell r="D64">
            <v>0.39329999999999998</v>
          </cell>
          <cell r="E64">
            <v>11.22715537</v>
          </cell>
        </row>
        <row r="65">
          <cell r="A65">
            <v>1875.09</v>
          </cell>
          <cell r="B65">
            <v>4.37</v>
          </cell>
          <cell r="C65">
            <v>0.3075</v>
          </cell>
          <cell r="D65">
            <v>0.38500000000000001</v>
          </cell>
          <cell r="E65">
            <v>11.13207107</v>
          </cell>
        </row>
        <row r="66">
          <cell r="A66">
            <v>1875.1</v>
          </cell>
          <cell r="B66">
            <v>4.3</v>
          </cell>
          <cell r="C66">
            <v>0.30499999999999999</v>
          </cell>
          <cell r="D66">
            <v>0.37669999999999998</v>
          </cell>
          <cell r="E66">
            <v>11.13207107</v>
          </cell>
        </row>
        <row r="67">
          <cell r="A67">
            <v>1875.11</v>
          </cell>
          <cell r="B67">
            <v>4.37</v>
          </cell>
          <cell r="C67">
            <v>0.30249999999999999</v>
          </cell>
          <cell r="D67">
            <v>0.36830000000000002</v>
          </cell>
          <cell r="E67">
            <v>11.03690579</v>
          </cell>
        </row>
        <row r="68">
          <cell r="A68">
            <v>1875.12</v>
          </cell>
          <cell r="B68">
            <v>4.37</v>
          </cell>
          <cell r="C68">
            <v>0.3</v>
          </cell>
          <cell r="D68">
            <v>0.36</v>
          </cell>
          <cell r="E68">
            <v>10.9417405</v>
          </cell>
        </row>
        <row r="69">
          <cell r="A69">
            <v>1876.01</v>
          </cell>
          <cell r="B69">
            <v>4.46</v>
          </cell>
          <cell r="C69">
            <v>0.3</v>
          </cell>
          <cell r="D69">
            <v>0.3533</v>
          </cell>
          <cell r="E69">
            <v>10.846575209999999</v>
          </cell>
        </row>
        <row r="70">
          <cell r="A70">
            <v>1876.02</v>
          </cell>
          <cell r="B70">
            <v>4.5199999999999996</v>
          </cell>
          <cell r="C70">
            <v>0.3</v>
          </cell>
          <cell r="D70">
            <v>0.34670000000000001</v>
          </cell>
          <cell r="E70">
            <v>10.846575209999999</v>
          </cell>
        </row>
        <row r="71">
          <cell r="A71">
            <v>1876.03</v>
          </cell>
          <cell r="B71">
            <v>4.51</v>
          </cell>
          <cell r="C71">
            <v>0.3</v>
          </cell>
          <cell r="D71">
            <v>0.34</v>
          </cell>
          <cell r="E71">
            <v>10.846575209999999</v>
          </cell>
        </row>
        <row r="72">
          <cell r="A72">
            <v>1876.04</v>
          </cell>
          <cell r="B72">
            <v>4.34</v>
          </cell>
          <cell r="C72">
            <v>0.3</v>
          </cell>
          <cell r="D72">
            <v>0.33329999999999999</v>
          </cell>
          <cell r="E72">
            <v>10.751490909999999</v>
          </cell>
        </row>
        <row r="73">
          <cell r="A73">
            <v>1876.05</v>
          </cell>
          <cell r="B73">
            <v>4.18</v>
          </cell>
          <cell r="C73">
            <v>0.3</v>
          </cell>
          <cell r="D73">
            <v>0.32669999999999999</v>
          </cell>
          <cell r="E73">
            <v>10.370910739999999</v>
          </cell>
        </row>
        <row r="74">
          <cell r="A74">
            <v>1876.06</v>
          </cell>
          <cell r="B74">
            <v>4.1500000000000004</v>
          </cell>
          <cell r="C74">
            <v>0.3</v>
          </cell>
          <cell r="D74">
            <v>0.32</v>
          </cell>
          <cell r="E74">
            <v>10.08541488</v>
          </cell>
        </row>
        <row r="75">
          <cell r="A75">
            <v>1876.07</v>
          </cell>
          <cell r="B75">
            <v>4.0999999999999996</v>
          </cell>
          <cell r="C75">
            <v>0.3</v>
          </cell>
          <cell r="D75">
            <v>0.31330000000000002</v>
          </cell>
          <cell r="E75">
            <v>10.08541488</v>
          </cell>
        </row>
        <row r="76">
          <cell r="A76">
            <v>1876.08</v>
          </cell>
          <cell r="B76">
            <v>3.93</v>
          </cell>
          <cell r="C76">
            <v>0.3</v>
          </cell>
          <cell r="D76">
            <v>0.30669999999999997</v>
          </cell>
          <cell r="E76">
            <v>10.180580170000001</v>
          </cell>
        </row>
        <row r="77">
          <cell r="A77">
            <v>1876.09</v>
          </cell>
          <cell r="B77">
            <v>3.69</v>
          </cell>
          <cell r="C77">
            <v>0.3</v>
          </cell>
          <cell r="D77">
            <v>0.3</v>
          </cell>
          <cell r="E77">
            <v>10.275745450000001</v>
          </cell>
        </row>
        <row r="78">
          <cell r="A78">
            <v>1876.1</v>
          </cell>
          <cell r="B78">
            <v>3.67</v>
          </cell>
          <cell r="C78">
            <v>0.3</v>
          </cell>
          <cell r="D78">
            <v>0.29330000000000001</v>
          </cell>
          <cell r="E78">
            <v>10.465995039999999</v>
          </cell>
        </row>
        <row r="79">
          <cell r="A79">
            <v>1876.11</v>
          </cell>
          <cell r="B79">
            <v>3.6</v>
          </cell>
          <cell r="C79">
            <v>0.3</v>
          </cell>
          <cell r="D79">
            <v>0.28670000000000001</v>
          </cell>
          <cell r="E79">
            <v>10.56116033</v>
          </cell>
        </row>
        <row r="80">
          <cell r="A80">
            <v>1876.12</v>
          </cell>
          <cell r="B80">
            <v>3.58</v>
          </cell>
          <cell r="C80">
            <v>0.3</v>
          </cell>
          <cell r="D80">
            <v>0.28000000000000003</v>
          </cell>
          <cell r="E80">
            <v>10.751490909999999</v>
          </cell>
        </row>
        <row r="81">
          <cell r="A81">
            <v>1877.01</v>
          </cell>
          <cell r="B81">
            <v>3.55</v>
          </cell>
          <cell r="C81">
            <v>0.2908</v>
          </cell>
          <cell r="D81">
            <v>0.28170000000000001</v>
          </cell>
          <cell r="E81">
            <v>10.9417405</v>
          </cell>
        </row>
        <row r="82">
          <cell r="A82">
            <v>1877.02</v>
          </cell>
          <cell r="B82">
            <v>3.34</v>
          </cell>
          <cell r="C82">
            <v>0.28170000000000001</v>
          </cell>
          <cell r="D82">
            <v>0.2833</v>
          </cell>
          <cell r="E82">
            <v>10.65632562</v>
          </cell>
        </row>
        <row r="83">
          <cell r="A83">
            <v>1877.03</v>
          </cell>
          <cell r="B83">
            <v>3.17</v>
          </cell>
          <cell r="C83">
            <v>0.27250000000000002</v>
          </cell>
          <cell r="D83">
            <v>0.28499999999999998</v>
          </cell>
          <cell r="E83">
            <v>10.180580170000001</v>
          </cell>
        </row>
        <row r="84">
          <cell r="A84">
            <v>1877.04</v>
          </cell>
          <cell r="B84">
            <v>2.94</v>
          </cell>
          <cell r="C84">
            <v>0.26329999999999998</v>
          </cell>
          <cell r="D84">
            <v>0.28670000000000001</v>
          </cell>
          <cell r="E84">
            <v>10.465995039999999</v>
          </cell>
        </row>
        <row r="85">
          <cell r="A85">
            <v>1877.05</v>
          </cell>
          <cell r="B85">
            <v>2.94</v>
          </cell>
          <cell r="C85">
            <v>0.25419999999999998</v>
          </cell>
          <cell r="D85">
            <v>0.2883</v>
          </cell>
          <cell r="E85">
            <v>10.65632562</v>
          </cell>
        </row>
        <row r="86">
          <cell r="A86">
            <v>1877.06</v>
          </cell>
          <cell r="B86">
            <v>2.73</v>
          </cell>
          <cell r="C86">
            <v>0.245</v>
          </cell>
          <cell r="D86">
            <v>0.28999999999999998</v>
          </cell>
          <cell r="E86">
            <v>10.08541488</v>
          </cell>
        </row>
        <row r="87">
          <cell r="A87">
            <v>1877.07</v>
          </cell>
          <cell r="B87">
            <v>2.85</v>
          </cell>
          <cell r="C87">
            <v>0.23580000000000001</v>
          </cell>
          <cell r="D87">
            <v>0.29170000000000001</v>
          </cell>
          <cell r="E87">
            <v>10.180580170000001</v>
          </cell>
        </row>
        <row r="88">
          <cell r="A88">
            <v>1877.08</v>
          </cell>
          <cell r="B88">
            <v>3.05</v>
          </cell>
          <cell r="C88">
            <v>0.22670000000000001</v>
          </cell>
          <cell r="D88">
            <v>0.29330000000000001</v>
          </cell>
          <cell r="E88">
            <v>9.8000000000000007</v>
          </cell>
        </row>
        <row r="89">
          <cell r="A89">
            <v>1877.09</v>
          </cell>
          <cell r="B89">
            <v>3.24</v>
          </cell>
          <cell r="C89">
            <v>0.2175</v>
          </cell>
          <cell r="D89">
            <v>0.29499999999999998</v>
          </cell>
          <cell r="E89">
            <v>9.7048347110000002</v>
          </cell>
        </row>
        <row r="90">
          <cell r="A90">
            <v>1877.1</v>
          </cell>
          <cell r="B90">
            <v>3.31</v>
          </cell>
          <cell r="C90">
            <v>0.20830000000000001</v>
          </cell>
          <cell r="D90">
            <v>0.29670000000000002</v>
          </cell>
          <cell r="E90">
            <v>9.7048347110000002</v>
          </cell>
        </row>
        <row r="91">
          <cell r="A91">
            <v>1877.11</v>
          </cell>
          <cell r="B91">
            <v>3.26</v>
          </cell>
          <cell r="C91">
            <v>0.19919999999999999</v>
          </cell>
          <cell r="D91">
            <v>0.29830000000000001</v>
          </cell>
          <cell r="E91">
            <v>9.5145851239999999</v>
          </cell>
        </row>
        <row r="92">
          <cell r="A92">
            <v>1877.12</v>
          </cell>
          <cell r="B92">
            <v>3.25</v>
          </cell>
          <cell r="C92">
            <v>0.19</v>
          </cell>
          <cell r="D92">
            <v>0.3</v>
          </cell>
          <cell r="E92">
            <v>9.5145851239999999</v>
          </cell>
        </row>
        <row r="93">
          <cell r="A93">
            <v>1878.01</v>
          </cell>
          <cell r="B93">
            <v>3.25</v>
          </cell>
          <cell r="C93">
            <v>0.18920000000000001</v>
          </cell>
          <cell r="D93">
            <v>0.30080000000000001</v>
          </cell>
          <cell r="E93">
            <v>9.229089256</v>
          </cell>
        </row>
        <row r="94">
          <cell r="A94">
            <v>1878.02</v>
          </cell>
          <cell r="B94">
            <v>3.18</v>
          </cell>
          <cell r="C94">
            <v>0.1883</v>
          </cell>
          <cell r="D94">
            <v>0.30170000000000002</v>
          </cell>
          <cell r="E94">
            <v>9.1340049590000003</v>
          </cell>
        </row>
        <row r="95">
          <cell r="A95">
            <v>1878.03</v>
          </cell>
          <cell r="B95">
            <v>3.24</v>
          </cell>
          <cell r="C95">
            <v>0.1875</v>
          </cell>
          <cell r="D95">
            <v>0.30249999999999999</v>
          </cell>
          <cell r="E95">
            <v>8.9436743799999991</v>
          </cell>
        </row>
        <row r="96">
          <cell r="A96">
            <v>1878.04</v>
          </cell>
          <cell r="B96">
            <v>3.33</v>
          </cell>
          <cell r="C96">
            <v>0.1867</v>
          </cell>
          <cell r="D96">
            <v>0.30330000000000001</v>
          </cell>
          <cell r="E96">
            <v>8.8485090910000004</v>
          </cell>
        </row>
        <row r="97">
          <cell r="A97">
            <v>1878.05</v>
          </cell>
          <cell r="B97">
            <v>3.34</v>
          </cell>
          <cell r="C97">
            <v>0.18579999999999999</v>
          </cell>
          <cell r="D97">
            <v>0.30420000000000003</v>
          </cell>
          <cell r="E97">
            <v>8.5630942149999996</v>
          </cell>
        </row>
        <row r="98">
          <cell r="A98">
            <v>1878.06</v>
          </cell>
          <cell r="B98">
            <v>3.41</v>
          </cell>
          <cell r="C98">
            <v>0.185</v>
          </cell>
          <cell r="D98">
            <v>0.30499999999999999</v>
          </cell>
          <cell r="E98">
            <v>8.3728446279999993</v>
          </cell>
        </row>
        <row r="99">
          <cell r="A99">
            <v>1878.07</v>
          </cell>
          <cell r="B99">
            <v>3.48</v>
          </cell>
          <cell r="C99">
            <v>0.1842</v>
          </cell>
          <cell r="D99">
            <v>0.30580000000000002</v>
          </cell>
          <cell r="E99">
            <v>8.4679289260000008</v>
          </cell>
        </row>
        <row r="100">
          <cell r="A100">
            <v>1878.08</v>
          </cell>
          <cell r="B100">
            <v>3.45</v>
          </cell>
          <cell r="C100">
            <v>0.18329999999999999</v>
          </cell>
          <cell r="D100">
            <v>0.30669999999999997</v>
          </cell>
          <cell r="E100">
            <v>8.5630942149999996</v>
          </cell>
        </row>
        <row r="101">
          <cell r="A101">
            <v>1878.09</v>
          </cell>
          <cell r="B101">
            <v>3.52</v>
          </cell>
          <cell r="C101">
            <v>0.1825</v>
          </cell>
          <cell r="D101">
            <v>0.3075</v>
          </cell>
          <cell r="E101">
            <v>8.5630942149999996</v>
          </cell>
        </row>
        <row r="102">
          <cell r="A102">
            <v>1878.1</v>
          </cell>
          <cell r="B102">
            <v>3.48</v>
          </cell>
          <cell r="C102">
            <v>0.1817</v>
          </cell>
          <cell r="D102">
            <v>0.30830000000000002</v>
          </cell>
          <cell r="E102">
            <v>8.4679289260000008</v>
          </cell>
        </row>
        <row r="103">
          <cell r="A103">
            <v>1878.11</v>
          </cell>
          <cell r="B103">
            <v>3.47</v>
          </cell>
          <cell r="C103">
            <v>0.18079999999999999</v>
          </cell>
          <cell r="D103">
            <v>0.30919999999999997</v>
          </cell>
          <cell r="E103">
            <v>8.3728446279999993</v>
          </cell>
        </row>
        <row r="104">
          <cell r="A104">
            <v>1878.12</v>
          </cell>
          <cell r="B104">
            <v>3.45</v>
          </cell>
          <cell r="C104">
            <v>0.18</v>
          </cell>
          <cell r="D104">
            <v>0.31</v>
          </cell>
          <cell r="E104">
            <v>8.18251405</v>
          </cell>
        </row>
        <row r="105">
          <cell r="A105">
            <v>1879.01</v>
          </cell>
          <cell r="B105">
            <v>3.58</v>
          </cell>
          <cell r="C105">
            <v>0.1817</v>
          </cell>
          <cell r="D105">
            <v>0.31580000000000003</v>
          </cell>
          <cell r="E105">
            <v>8.2776793390000005</v>
          </cell>
        </row>
        <row r="106">
          <cell r="A106">
            <v>1879.02</v>
          </cell>
          <cell r="B106">
            <v>3.71</v>
          </cell>
          <cell r="C106">
            <v>0.18329999999999999</v>
          </cell>
          <cell r="D106">
            <v>0.32169999999999999</v>
          </cell>
          <cell r="E106">
            <v>8.3728446279999993</v>
          </cell>
        </row>
        <row r="107">
          <cell r="A107">
            <v>1879.03</v>
          </cell>
          <cell r="B107">
            <v>3.65</v>
          </cell>
          <cell r="C107">
            <v>0.185</v>
          </cell>
          <cell r="D107">
            <v>0.32750000000000001</v>
          </cell>
          <cell r="E107">
            <v>8.2776793390000005</v>
          </cell>
        </row>
        <row r="108">
          <cell r="A108">
            <v>1879.04</v>
          </cell>
          <cell r="B108">
            <v>3.77</v>
          </cell>
          <cell r="C108">
            <v>0.1867</v>
          </cell>
          <cell r="D108">
            <v>0.33329999999999999</v>
          </cell>
          <cell r="E108">
            <v>8.18251405</v>
          </cell>
        </row>
        <row r="109">
          <cell r="A109">
            <v>1879.05</v>
          </cell>
          <cell r="B109">
            <v>3.94</v>
          </cell>
          <cell r="C109">
            <v>0.1883</v>
          </cell>
          <cell r="D109">
            <v>0.3392</v>
          </cell>
          <cell r="E109">
            <v>8.18251405</v>
          </cell>
        </row>
        <row r="110">
          <cell r="A110">
            <v>1879.06</v>
          </cell>
          <cell r="B110">
            <v>3.96</v>
          </cell>
          <cell r="C110">
            <v>0.19</v>
          </cell>
          <cell r="D110">
            <v>0.34499999999999997</v>
          </cell>
          <cell r="E110">
            <v>8.0873811569999994</v>
          </cell>
        </row>
        <row r="111">
          <cell r="A111">
            <v>1879.07</v>
          </cell>
          <cell r="B111">
            <v>4.04</v>
          </cell>
          <cell r="C111">
            <v>0.19170000000000001</v>
          </cell>
          <cell r="D111">
            <v>0.3508</v>
          </cell>
          <cell r="E111">
            <v>8.18251405</v>
          </cell>
        </row>
        <row r="112">
          <cell r="A112">
            <v>1879.08</v>
          </cell>
          <cell r="B112">
            <v>4.07</v>
          </cell>
          <cell r="C112">
            <v>0.1933</v>
          </cell>
          <cell r="D112">
            <v>0.35670000000000002</v>
          </cell>
          <cell r="E112">
            <v>8.18251405</v>
          </cell>
        </row>
        <row r="113">
          <cell r="A113">
            <v>1879.09</v>
          </cell>
          <cell r="B113">
            <v>4.22</v>
          </cell>
          <cell r="C113">
            <v>0.19500000000000001</v>
          </cell>
          <cell r="D113">
            <v>0.36249999999999999</v>
          </cell>
          <cell r="E113">
            <v>8.4679289260000008</v>
          </cell>
        </row>
        <row r="114">
          <cell r="A114">
            <v>1879.1</v>
          </cell>
          <cell r="B114">
            <v>4.68</v>
          </cell>
          <cell r="C114">
            <v>0.19670000000000001</v>
          </cell>
          <cell r="D114">
            <v>0.36830000000000002</v>
          </cell>
          <cell r="E114">
            <v>8.9436743799999991</v>
          </cell>
        </row>
        <row r="115">
          <cell r="A115">
            <v>1879.11</v>
          </cell>
          <cell r="B115">
            <v>4.93</v>
          </cell>
          <cell r="C115">
            <v>0.1983</v>
          </cell>
          <cell r="D115">
            <v>0.37419999999999998</v>
          </cell>
          <cell r="E115">
            <v>9.4194198349999994</v>
          </cell>
        </row>
        <row r="116">
          <cell r="A116">
            <v>1879.12</v>
          </cell>
          <cell r="B116">
            <v>4.92</v>
          </cell>
          <cell r="C116">
            <v>0.2</v>
          </cell>
          <cell r="D116">
            <v>0.38</v>
          </cell>
          <cell r="E116">
            <v>9.7048347110000002</v>
          </cell>
        </row>
        <row r="117">
          <cell r="A117">
            <v>1880.01</v>
          </cell>
          <cell r="B117">
            <v>5.1100000000000003</v>
          </cell>
          <cell r="C117">
            <v>0.20499999999999999</v>
          </cell>
          <cell r="D117">
            <v>0.38919999999999999</v>
          </cell>
          <cell r="E117">
            <v>9.9903305790000001</v>
          </cell>
        </row>
        <row r="118">
          <cell r="A118">
            <v>1880.02</v>
          </cell>
          <cell r="B118">
            <v>5.2</v>
          </cell>
          <cell r="C118">
            <v>0.21</v>
          </cell>
          <cell r="D118">
            <v>0.39829999999999999</v>
          </cell>
          <cell r="E118">
            <v>9.9903305790000001</v>
          </cell>
        </row>
        <row r="119">
          <cell r="A119">
            <v>1880.03</v>
          </cell>
          <cell r="B119">
            <v>5.3</v>
          </cell>
          <cell r="C119">
            <v>0.215</v>
          </cell>
          <cell r="D119">
            <v>0.40749999999999997</v>
          </cell>
          <cell r="E119">
            <v>10.08541488</v>
          </cell>
        </row>
        <row r="120">
          <cell r="A120">
            <v>1880.04</v>
          </cell>
          <cell r="B120">
            <v>5.18</v>
          </cell>
          <cell r="C120">
            <v>0.22</v>
          </cell>
          <cell r="D120">
            <v>0.41670000000000001</v>
          </cell>
          <cell r="E120">
            <v>9.7048347110000002</v>
          </cell>
        </row>
        <row r="121">
          <cell r="A121">
            <v>1880.05</v>
          </cell>
          <cell r="B121">
            <v>4.7699999999999996</v>
          </cell>
          <cell r="C121">
            <v>0.22500000000000001</v>
          </cell>
          <cell r="D121">
            <v>0.42580000000000001</v>
          </cell>
          <cell r="E121">
            <v>9.4194198349999994</v>
          </cell>
        </row>
        <row r="122">
          <cell r="A122">
            <v>1880.06</v>
          </cell>
          <cell r="B122">
            <v>4.79</v>
          </cell>
          <cell r="C122">
            <v>0.23</v>
          </cell>
          <cell r="D122">
            <v>0.435</v>
          </cell>
          <cell r="E122">
            <v>9.229089256</v>
          </cell>
        </row>
        <row r="123">
          <cell r="A123">
            <v>1880.07</v>
          </cell>
          <cell r="B123">
            <v>5.01</v>
          </cell>
          <cell r="C123">
            <v>0.23499999999999999</v>
          </cell>
          <cell r="D123">
            <v>0.44419999999999998</v>
          </cell>
          <cell r="E123">
            <v>9.229089256</v>
          </cell>
        </row>
        <row r="124">
          <cell r="A124">
            <v>1880.08</v>
          </cell>
          <cell r="B124">
            <v>5.19</v>
          </cell>
          <cell r="C124">
            <v>0.24</v>
          </cell>
          <cell r="D124">
            <v>0.45329999999999998</v>
          </cell>
          <cell r="E124">
            <v>9.229089256</v>
          </cell>
        </row>
        <row r="125">
          <cell r="A125">
            <v>1880.09</v>
          </cell>
          <cell r="B125">
            <v>5.18</v>
          </cell>
          <cell r="C125">
            <v>0.245</v>
          </cell>
          <cell r="D125">
            <v>0.46250000000000002</v>
          </cell>
          <cell r="E125">
            <v>9.3242545450000005</v>
          </cell>
        </row>
        <row r="126">
          <cell r="A126">
            <v>1880.1</v>
          </cell>
          <cell r="B126">
            <v>5.33</v>
          </cell>
          <cell r="C126">
            <v>0.25</v>
          </cell>
          <cell r="D126">
            <v>0.47170000000000001</v>
          </cell>
          <cell r="E126">
            <v>9.3242545450000005</v>
          </cell>
        </row>
        <row r="127">
          <cell r="A127">
            <v>1880.11</v>
          </cell>
          <cell r="B127">
            <v>5.61</v>
          </cell>
          <cell r="C127">
            <v>0.255</v>
          </cell>
          <cell r="D127">
            <v>0.48080000000000001</v>
          </cell>
          <cell r="E127">
            <v>9.4194198349999994</v>
          </cell>
        </row>
        <row r="128">
          <cell r="A128">
            <v>1880.12</v>
          </cell>
          <cell r="B128">
            <v>5.84</v>
          </cell>
          <cell r="C128">
            <v>0.26</v>
          </cell>
          <cell r="D128">
            <v>0.49</v>
          </cell>
          <cell r="E128">
            <v>9.5145851239999999</v>
          </cell>
        </row>
        <row r="129">
          <cell r="A129">
            <v>1881.01</v>
          </cell>
          <cell r="B129">
            <v>6.19</v>
          </cell>
          <cell r="C129">
            <v>0.26500000000000001</v>
          </cell>
          <cell r="D129">
            <v>0.48580000000000001</v>
          </cell>
          <cell r="E129">
            <v>9.4194198349999994</v>
          </cell>
        </row>
        <row r="130">
          <cell r="A130">
            <v>1881.02</v>
          </cell>
          <cell r="B130">
            <v>6.17</v>
          </cell>
          <cell r="C130">
            <v>0.27</v>
          </cell>
          <cell r="D130">
            <v>0.48170000000000002</v>
          </cell>
          <cell r="E130">
            <v>9.5145851239999999</v>
          </cell>
        </row>
        <row r="131">
          <cell r="A131">
            <v>1881.03</v>
          </cell>
          <cell r="B131">
            <v>6.24</v>
          </cell>
          <cell r="C131">
            <v>0.27500000000000002</v>
          </cell>
          <cell r="D131">
            <v>0.47749999999999998</v>
          </cell>
          <cell r="E131">
            <v>9.5145851239999999</v>
          </cell>
        </row>
        <row r="132">
          <cell r="A132">
            <v>1881.04</v>
          </cell>
          <cell r="B132">
            <v>6.22</v>
          </cell>
          <cell r="C132">
            <v>0.28000000000000003</v>
          </cell>
          <cell r="D132">
            <v>0.4733</v>
          </cell>
          <cell r="E132">
            <v>9.6096694209999995</v>
          </cell>
        </row>
        <row r="133">
          <cell r="A133">
            <v>1881.05</v>
          </cell>
          <cell r="B133">
            <v>6.5</v>
          </cell>
          <cell r="C133">
            <v>0.28499999999999998</v>
          </cell>
          <cell r="D133">
            <v>0.46920000000000001</v>
          </cell>
          <cell r="E133">
            <v>9.5145851239999999</v>
          </cell>
        </row>
        <row r="134">
          <cell r="A134">
            <v>1881.06</v>
          </cell>
          <cell r="B134">
            <v>6.58</v>
          </cell>
          <cell r="C134">
            <v>0.28999999999999998</v>
          </cell>
          <cell r="D134">
            <v>0.46500000000000002</v>
          </cell>
          <cell r="E134">
            <v>9.5145851239999999</v>
          </cell>
        </row>
        <row r="135">
          <cell r="A135">
            <v>1881.07</v>
          </cell>
          <cell r="B135">
            <v>6.35</v>
          </cell>
          <cell r="C135">
            <v>0.29499999999999998</v>
          </cell>
          <cell r="D135">
            <v>0.46079999999999999</v>
          </cell>
          <cell r="E135">
            <v>9.6096694209999995</v>
          </cell>
        </row>
        <row r="136">
          <cell r="A136">
            <v>1881.08</v>
          </cell>
          <cell r="B136">
            <v>6.2</v>
          </cell>
          <cell r="C136">
            <v>0.3</v>
          </cell>
          <cell r="D136">
            <v>0.45669999999999999</v>
          </cell>
          <cell r="E136">
            <v>9.8000000000000007</v>
          </cell>
        </row>
        <row r="137">
          <cell r="A137">
            <v>1881.09</v>
          </cell>
          <cell r="B137">
            <v>6.25</v>
          </cell>
          <cell r="C137">
            <v>0.30499999999999999</v>
          </cell>
          <cell r="D137">
            <v>0.45250000000000001</v>
          </cell>
          <cell r="E137">
            <v>10.180580170000001</v>
          </cell>
        </row>
        <row r="138">
          <cell r="A138">
            <v>1881.1</v>
          </cell>
          <cell r="B138">
            <v>6.15</v>
          </cell>
          <cell r="C138">
            <v>0.31</v>
          </cell>
          <cell r="D138">
            <v>0.44829999999999998</v>
          </cell>
          <cell r="E138">
            <v>10.275745450000001</v>
          </cell>
        </row>
        <row r="139">
          <cell r="A139">
            <v>1881.11</v>
          </cell>
          <cell r="B139">
            <v>6.19</v>
          </cell>
          <cell r="C139">
            <v>0.315</v>
          </cell>
          <cell r="D139">
            <v>0.44419999999999998</v>
          </cell>
          <cell r="E139">
            <v>10.180580170000001</v>
          </cell>
        </row>
        <row r="140">
          <cell r="A140">
            <v>1881.12</v>
          </cell>
          <cell r="B140">
            <v>6.01</v>
          </cell>
          <cell r="C140">
            <v>0.32</v>
          </cell>
          <cell r="D140">
            <v>0.44</v>
          </cell>
          <cell r="E140">
            <v>10.180580170000001</v>
          </cell>
        </row>
        <row r="141">
          <cell r="A141">
            <v>1882.01</v>
          </cell>
          <cell r="B141">
            <v>5.92</v>
          </cell>
          <cell r="C141">
            <v>0.32</v>
          </cell>
          <cell r="D141">
            <v>0.43919999999999998</v>
          </cell>
          <cell r="E141">
            <v>10.180580170000001</v>
          </cell>
        </row>
        <row r="142">
          <cell r="A142">
            <v>1882.02</v>
          </cell>
          <cell r="B142">
            <v>5.79</v>
          </cell>
          <cell r="C142">
            <v>0.32</v>
          </cell>
          <cell r="D142">
            <v>0.43830000000000002</v>
          </cell>
          <cell r="E142">
            <v>10.275745450000001</v>
          </cell>
        </row>
        <row r="143">
          <cell r="A143">
            <v>1882.03</v>
          </cell>
          <cell r="B143">
            <v>5.78</v>
          </cell>
          <cell r="C143">
            <v>0.32</v>
          </cell>
          <cell r="D143">
            <v>0.4375</v>
          </cell>
          <cell r="E143">
            <v>10.275745450000001</v>
          </cell>
        </row>
        <row r="144">
          <cell r="A144">
            <v>1882.04</v>
          </cell>
          <cell r="B144">
            <v>5.78</v>
          </cell>
          <cell r="C144">
            <v>0.32</v>
          </cell>
          <cell r="D144">
            <v>0.43669999999999998</v>
          </cell>
          <cell r="E144">
            <v>10.370910739999999</v>
          </cell>
        </row>
        <row r="145">
          <cell r="A145">
            <v>1882.05</v>
          </cell>
          <cell r="B145">
            <v>5.71</v>
          </cell>
          <cell r="C145">
            <v>0.32</v>
          </cell>
          <cell r="D145">
            <v>0.43580000000000002</v>
          </cell>
          <cell r="E145">
            <v>10.465995039999999</v>
          </cell>
        </row>
        <row r="146">
          <cell r="A146">
            <v>1882.06</v>
          </cell>
          <cell r="B146">
            <v>5.68</v>
          </cell>
          <cell r="C146">
            <v>0.32</v>
          </cell>
          <cell r="D146">
            <v>0.435</v>
          </cell>
          <cell r="E146">
            <v>10.56116033</v>
          </cell>
        </row>
        <row r="147">
          <cell r="A147">
            <v>1882.07</v>
          </cell>
          <cell r="B147">
            <v>6</v>
          </cell>
          <cell r="C147">
            <v>0.32</v>
          </cell>
          <cell r="D147">
            <v>0.43419999999999997</v>
          </cell>
          <cell r="E147">
            <v>10.465995039999999</v>
          </cell>
        </row>
        <row r="148">
          <cell r="A148">
            <v>1882.08</v>
          </cell>
          <cell r="B148">
            <v>6.18</v>
          </cell>
          <cell r="C148">
            <v>0.32</v>
          </cell>
          <cell r="D148">
            <v>0.43330000000000002</v>
          </cell>
          <cell r="E148">
            <v>10.56116033</v>
          </cell>
        </row>
        <row r="149">
          <cell r="A149">
            <v>1882.09</v>
          </cell>
          <cell r="B149">
            <v>6.24</v>
          </cell>
          <cell r="C149">
            <v>0.32</v>
          </cell>
          <cell r="D149">
            <v>0.4325</v>
          </cell>
          <cell r="E149">
            <v>10.275745450000001</v>
          </cell>
        </row>
        <row r="150">
          <cell r="A150">
            <v>1882.1</v>
          </cell>
          <cell r="B150">
            <v>6.07</v>
          </cell>
          <cell r="C150">
            <v>0.32</v>
          </cell>
          <cell r="D150">
            <v>0.43169999999999997</v>
          </cell>
          <cell r="E150">
            <v>10.180580170000001</v>
          </cell>
        </row>
        <row r="151">
          <cell r="A151">
            <v>1882.11</v>
          </cell>
          <cell r="B151">
            <v>5.81</v>
          </cell>
          <cell r="C151">
            <v>0.32</v>
          </cell>
          <cell r="D151">
            <v>0.43080000000000002</v>
          </cell>
          <cell r="E151">
            <v>10.08541488</v>
          </cell>
        </row>
        <row r="152">
          <cell r="A152">
            <v>1882.12</v>
          </cell>
          <cell r="B152">
            <v>5.84</v>
          </cell>
          <cell r="C152">
            <v>0.32</v>
          </cell>
          <cell r="D152">
            <v>0.43</v>
          </cell>
          <cell r="E152">
            <v>9.9903305790000001</v>
          </cell>
        </row>
        <row r="153">
          <cell r="A153">
            <v>1883.01</v>
          </cell>
          <cell r="B153">
            <v>5.81</v>
          </cell>
          <cell r="C153">
            <v>0.32079999999999997</v>
          </cell>
          <cell r="D153">
            <v>0.42749999999999999</v>
          </cell>
          <cell r="E153">
            <v>9.9903305790000001</v>
          </cell>
        </row>
        <row r="154">
          <cell r="A154">
            <v>1883.02</v>
          </cell>
          <cell r="B154">
            <v>5.68</v>
          </cell>
          <cell r="C154">
            <v>0.32169999999999999</v>
          </cell>
          <cell r="D154">
            <v>0.42499999999999999</v>
          </cell>
          <cell r="E154">
            <v>10.08541488</v>
          </cell>
        </row>
        <row r="155">
          <cell r="A155">
            <v>1883.03</v>
          </cell>
          <cell r="B155">
            <v>5.75</v>
          </cell>
          <cell r="C155">
            <v>0.32250000000000001</v>
          </cell>
          <cell r="D155">
            <v>0.42249999999999999</v>
          </cell>
          <cell r="E155">
            <v>9.9903305790000001</v>
          </cell>
        </row>
        <row r="156">
          <cell r="A156">
            <v>1883.04</v>
          </cell>
          <cell r="B156">
            <v>5.87</v>
          </cell>
          <cell r="C156">
            <v>0.32329999999999998</v>
          </cell>
          <cell r="D156">
            <v>0.42</v>
          </cell>
          <cell r="E156">
            <v>9.8951652889999995</v>
          </cell>
        </row>
        <row r="157">
          <cell r="A157">
            <v>1883.05</v>
          </cell>
          <cell r="B157">
            <v>5.77</v>
          </cell>
          <cell r="C157">
            <v>0.32419999999999999</v>
          </cell>
          <cell r="D157">
            <v>0.41749999999999998</v>
          </cell>
          <cell r="E157">
            <v>9.8000000000000007</v>
          </cell>
        </row>
        <row r="158">
          <cell r="A158">
            <v>1883.06</v>
          </cell>
          <cell r="B158">
            <v>5.82</v>
          </cell>
          <cell r="C158">
            <v>0.32500000000000001</v>
          </cell>
          <cell r="D158">
            <v>0.41499999999999998</v>
          </cell>
          <cell r="E158">
            <v>9.5145851239999999</v>
          </cell>
        </row>
        <row r="159">
          <cell r="A159">
            <v>1883.07</v>
          </cell>
          <cell r="B159">
            <v>5.73</v>
          </cell>
          <cell r="C159">
            <v>0.32579999999999998</v>
          </cell>
          <cell r="D159">
            <v>0.41249999999999998</v>
          </cell>
          <cell r="E159">
            <v>9.3242545450000005</v>
          </cell>
        </row>
        <row r="160">
          <cell r="A160">
            <v>1883.08</v>
          </cell>
          <cell r="B160">
            <v>5.47</v>
          </cell>
          <cell r="C160">
            <v>0.32669999999999999</v>
          </cell>
          <cell r="D160">
            <v>0.41</v>
          </cell>
          <cell r="E160">
            <v>9.3242545450000005</v>
          </cell>
        </row>
        <row r="161">
          <cell r="A161">
            <v>1883.09</v>
          </cell>
          <cell r="B161">
            <v>5.53</v>
          </cell>
          <cell r="C161">
            <v>0.32750000000000001</v>
          </cell>
          <cell r="D161">
            <v>0.40749999999999997</v>
          </cell>
          <cell r="E161">
            <v>9.229089256</v>
          </cell>
        </row>
        <row r="162">
          <cell r="A162">
            <v>1883.1</v>
          </cell>
          <cell r="B162">
            <v>5.38</v>
          </cell>
          <cell r="C162">
            <v>0.32829999999999998</v>
          </cell>
          <cell r="D162">
            <v>0.40500000000000003</v>
          </cell>
          <cell r="E162">
            <v>9.229089256</v>
          </cell>
        </row>
        <row r="163">
          <cell r="A163">
            <v>1883.11</v>
          </cell>
          <cell r="B163">
            <v>5.46</v>
          </cell>
          <cell r="C163">
            <v>0.32919999999999999</v>
          </cell>
          <cell r="D163">
            <v>0.40250000000000002</v>
          </cell>
          <cell r="E163">
            <v>9.1340049590000003</v>
          </cell>
        </row>
        <row r="164">
          <cell r="A164">
            <v>1883.12</v>
          </cell>
          <cell r="B164">
            <v>5.34</v>
          </cell>
          <cell r="C164">
            <v>0.33</v>
          </cell>
          <cell r="D164">
            <v>0.4</v>
          </cell>
          <cell r="E164">
            <v>9.229089256</v>
          </cell>
        </row>
        <row r="165">
          <cell r="A165">
            <v>1884.01</v>
          </cell>
          <cell r="B165">
            <v>5.18</v>
          </cell>
          <cell r="C165">
            <v>0.32829999999999998</v>
          </cell>
          <cell r="D165">
            <v>0.39250000000000002</v>
          </cell>
          <cell r="E165">
            <v>9.229089256</v>
          </cell>
        </row>
        <row r="166">
          <cell r="A166">
            <v>1884.02</v>
          </cell>
          <cell r="B166">
            <v>5.32</v>
          </cell>
          <cell r="C166">
            <v>0.32669999999999999</v>
          </cell>
          <cell r="D166">
            <v>0.38500000000000001</v>
          </cell>
          <cell r="E166">
            <v>9.229089256</v>
          </cell>
        </row>
        <row r="167">
          <cell r="A167">
            <v>1884.03</v>
          </cell>
          <cell r="B167">
            <v>5.3</v>
          </cell>
          <cell r="C167">
            <v>0.32500000000000001</v>
          </cell>
          <cell r="D167">
            <v>0.3775</v>
          </cell>
          <cell r="E167">
            <v>9.229089256</v>
          </cell>
        </row>
        <row r="168">
          <cell r="A168">
            <v>1884.04</v>
          </cell>
          <cell r="B168">
            <v>5.0599999999999996</v>
          </cell>
          <cell r="C168">
            <v>0.32329999999999998</v>
          </cell>
          <cell r="D168">
            <v>0.37</v>
          </cell>
          <cell r="E168">
            <v>9.0388396689999997</v>
          </cell>
        </row>
        <row r="169">
          <cell r="A169">
            <v>1884.05</v>
          </cell>
          <cell r="B169">
            <v>4.6500000000000004</v>
          </cell>
          <cell r="C169">
            <v>0.32169999999999999</v>
          </cell>
          <cell r="D169">
            <v>0.36249999999999999</v>
          </cell>
          <cell r="E169">
            <v>8.8485090910000004</v>
          </cell>
        </row>
        <row r="170">
          <cell r="A170">
            <v>1884.06</v>
          </cell>
          <cell r="B170">
            <v>4.46</v>
          </cell>
          <cell r="C170">
            <v>0.32</v>
          </cell>
          <cell r="D170">
            <v>0.35499999999999998</v>
          </cell>
          <cell r="E170">
            <v>8.8485090910000004</v>
          </cell>
        </row>
        <row r="171">
          <cell r="A171">
            <v>1884.07</v>
          </cell>
          <cell r="B171">
            <v>4.46</v>
          </cell>
          <cell r="C171">
            <v>0.31830000000000003</v>
          </cell>
          <cell r="D171">
            <v>0.34749999999999998</v>
          </cell>
          <cell r="E171">
            <v>8.7534247930000006</v>
          </cell>
        </row>
        <row r="172">
          <cell r="A172">
            <v>1884.08</v>
          </cell>
          <cell r="B172">
            <v>4.74</v>
          </cell>
          <cell r="C172">
            <v>0.31669999999999998</v>
          </cell>
          <cell r="D172">
            <v>0.34</v>
          </cell>
          <cell r="E172">
            <v>8.7534247930000006</v>
          </cell>
        </row>
        <row r="173">
          <cell r="A173">
            <v>1884.09</v>
          </cell>
          <cell r="B173">
            <v>4.59</v>
          </cell>
          <cell r="C173">
            <v>0.315</v>
          </cell>
          <cell r="D173">
            <v>0.33250000000000002</v>
          </cell>
          <cell r="E173">
            <v>8.6582595040000001</v>
          </cell>
        </row>
        <row r="174">
          <cell r="A174">
            <v>1884.1</v>
          </cell>
          <cell r="B174">
            <v>4.4400000000000004</v>
          </cell>
          <cell r="C174">
            <v>0.31330000000000002</v>
          </cell>
          <cell r="D174">
            <v>0.32500000000000001</v>
          </cell>
          <cell r="E174">
            <v>8.5630942149999996</v>
          </cell>
        </row>
        <row r="175">
          <cell r="A175">
            <v>1884.11</v>
          </cell>
          <cell r="B175">
            <v>4.3499999999999996</v>
          </cell>
          <cell r="C175">
            <v>0.31169999999999998</v>
          </cell>
          <cell r="D175">
            <v>0.3175</v>
          </cell>
          <cell r="E175">
            <v>8.3728446279999993</v>
          </cell>
        </row>
        <row r="176">
          <cell r="A176">
            <v>1884.12</v>
          </cell>
          <cell r="B176">
            <v>4.34</v>
          </cell>
          <cell r="C176">
            <v>0.31</v>
          </cell>
          <cell r="D176">
            <v>0.31</v>
          </cell>
          <cell r="E176">
            <v>8.2776793390000005</v>
          </cell>
        </row>
        <row r="177">
          <cell r="A177">
            <v>1885.01</v>
          </cell>
          <cell r="B177">
            <v>4.24</v>
          </cell>
          <cell r="C177">
            <v>0.30420000000000003</v>
          </cell>
          <cell r="D177">
            <v>0.30669999999999997</v>
          </cell>
          <cell r="E177">
            <v>8.2776793390000005</v>
          </cell>
        </row>
        <row r="178">
          <cell r="A178">
            <v>1885.02</v>
          </cell>
          <cell r="B178">
            <v>4.37</v>
          </cell>
          <cell r="C178">
            <v>0.29830000000000001</v>
          </cell>
          <cell r="D178">
            <v>0.30330000000000001</v>
          </cell>
          <cell r="E178">
            <v>8.3728446279999993</v>
          </cell>
        </row>
        <row r="179">
          <cell r="A179">
            <v>1885.03</v>
          </cell>
          <cell r="B179">
            <v>4.38</v>
          </cell>
          <cell r="C179">
            <v>0.29249999999999998</v>
          </cell>
          <cell r="D179">
            <v>0.3</v>
          </cell>
          <cell r="E179">
            <v>8.18251405</v>
          </cell>
        </row>
        <row r="180">
          <cell r="A180">
            <v>1885.04</v>
          </cell>
          <cell r="B180">
            <v>4.37</v>
          </cell>
          <cell r="C180">
            <v>0.28670000000000001</v>
          </cell>
          <cell r="D180">
            <v>0.29670000000000002</v>
          </cell>
          <cell r="E180">
            <v>8.2776793390000005</v>
          </cell>
        </row>
        <row r="181">
          <cell r="A181">
            <v>1885.05</v>
          </cell>
          <cell r="B181">
            <v>4.32</v>
          </cell>
          <cell r="C181">
            <v>0.28079999999999999</v>
          </cell>
          <cell r="D181">
            <v>0.29330000000000001</v>
          </cell>
          <cell r="E181">
            <v>8.0873811569999994</v>
          </cell>
        </row>
        <row r="182">
          <cell r="A182">
            <v>1885.06</v>
          </cell>
          <cell r="B182">
            <v>4.3</v>
          </cell>
          <cell r="C182">
            <v>0.27500000000000002</v>
          </cell>
          <cell r="D182">
            <v>0.28999999999999998</v>
          </cell>
          <cell r="E182">
            <v>7.8970910740000004</v>
          </cell>
        </row>
        <row r="183">
          <cell r="A183">
            <v>1885.07</v>
          </cell>
          <cell r="B183">
            <v>4.46</v>
          </cell>
          <cell r="C183">
            <v>0.26919999999999999</v>
          </cell>
          <cell r="D183">
            <v>0.28670000000000001</v>
          </cell>
          <cell r="E183">
            <v>7.9922320659999997</v>
          </cell>
        </row>
        <row r="184">
          <cell r="A184">
            <v>1885.08</v>
          </cell>
          <cell r="B184">
            <v>4.71</v>
          </cell>
          <cell r="C184">
            <v>0.26329999999999998</v>
          </cell>
          <cell r="D184">
            <v>0.2833</v>
          </cell>
          <cell r="E184">
            <v>7.9922320659999997</v>
          </cell>
        </row>
        <row r="185">
          <cell r="A185">
            <v>1885.09</v>
          </cell>
          <cell r="B185">
            <v>4.6500000000000004</v>
          </cell>
          <cell r="C185">
            <v>0.25750000000000001</v>
          </cell>
          <cell r="D185">
            <v>0.28000000000000003</v>
          </cell>
          <cell r="E185">
            <v>7.8970910740000004</v>
          </cell>
        </row>
        <row r="186">
          <cell r="A186">
            <v>1885.1</v>
          </cell>
          <cell r="B186">
            <v>4.92</v>
          </cell>
          <cell r="C186">
            <v>0.25169999999999998</v>
          </cell>
          <cell r="D186">
            <v>0.2767</v>
          </cell>
          <cell r="E186">
            <v>7.8970910740000004</v>
          </cell>
        </row>
        <row r="187">
          <cell r="A187">
            <v>1885.11</v>
          </cell>
          <cell r="B187">
            <v>5.24</v>
          </cell>
          <cell r="C187">
            <v>0.24579999999999999</v>
          </cell>
          <cell r="D187">
            <v>0.27329999999999999</v>
          </cell>
          <cell r="E187">
            <v>7.9922320659999997</v>
          </cell>
        </row>
        <row r="188">
          <cell r="A188">
            <v>1885.12</v>
          </cell>
          <cell r="B188">
            <v>5.2</v>
          </cell>
          <cell r="C188">
            <v>0.24</v>
          </cell>
          <cell r="D188">
            <v>0.27</v>
          </cell>
          <cell r="E188">
            <v>8.18251405</v>
          </cell>
        </row>
        <row r="189">
          <cell r="A189">
            <v>1886.01</v>
          </cell>
          <cell r="B189">
            <v>5.2</v>
          </cell>
          <cell r="C189">
            <v>0.23830000000000001</v>
          </cell>
          <cell r="D189">
            <v>0.27500000000000002</v>
          </cell>
          <cell r="E189">
            <v>7.9922320659999997</v>
          </cell>
        </row>
        <row r="190">
          <cell r="A190">
            <v>1886.02</v>
          </cell>
          <cell r="B190">
            <v>5.3</v>
          </cell>
          <cell r="C190">
            <v>0.23669999999999999</v>
          </cell>
          <cell r="D190">
            <v>0.28000000000000003</v>
          </cell>
          <cell r="E190">
            <v>7.9922320659999997</v>
          </cell>
        </row>
        <row r="191">
          <cell r="A191">
            <v>1886.03</v>
          </cell>
          <cell r="B191">
            <v>5.19</v>
          </cell>
          <cell r="C191">
            <v>0.23499999999999999</v>
          </cell>
          <cell r="D191">
            <v>0.28499999999999998</v>
          </cell>
          <cell r="E191">
            <v>7.8970910740000004</v>
          </cell>
        </row>
        <row r="192">
          <cell r="A192">
            <v>1886.04</v>
          </cell>
          <cell r="B192">
            <v>5.12</v>
          </cell>
          <cell r="C192">
            <v>0.23330000000000001</v>
          </cell>
          <cell r="D192">
            <v>0.28999999999999998</v>
          </cell>
          <cell r="E192">
            <v>7.8019419829999999</v>
          </cell>
        </row>
        <row r="193">
          <cell r="A193">
            <v>1886.05</v>
          </cell>
          <cell r="B193">
            <v>5.0199999999999996</v>
          </cell>
          <cell r="C193">
            <v>0.23169999999999999</v>
          </cell>
          <cell r="D193">
            <v>0.29499999999999998</v>
          </cell>
          <cell r="E193">
            <v>7.6116519010000001</v>
          </cell>
        </row>
        <row r="194">
          <cell r="A194">
            <v>1886.06</v>
          </cell>
          <cell r="B194">
            <v>5.25</v>
          </cell>
          <cell r="C194">
            <v>0.23</v>
          </cell>
          <cell r="D194">
            <v>0.3</v>
          </cell>
          <cell r="E194">
            <v>7.5165028100000004</v>
          </cell>
        </row>
        <row r="195">
          <cell r="A195">
            <v>1886.07</v>
          </cell>
          <cell r="B195">
            <v>5.33</v>
          </cell>
          <cell r="C195">
            <v>0.2283</v>
          </cell>
          <cell r="D195">
            <v>0.30499999999999999</v>
          </cell>
          <cell r="E195">
            <v>7.6116519010000001</v>
          </cell>
        </row>
        <row r="196">
          <cell r="A196">
            <v>1886.08</v>
          </cell>
          <cell r="B196">
            <v>5.37</v>
          </cell>
          <cell r="C196">
            <v>0.22670000000000001</v>
          </cell>
          <cell r="D196">
            <v>0.31</v>
          </cell>
          <cell r="E196">
            <v>7.7067928930000003</v>
          </cell>
        </row>
        <row r="197">
          <cell r="A197">
            <v>1886.09</v>
          </cell>
          <cell r="B197">
            <v>5.51</v>
          </cell>
          <cell r="C197">
            <v>0.22500000000000001</v>
          </cell>
          <cell r="D197">
            <v>0.315</v>
          </cell>
          <cell r="E197">
            <v>7.7067928930000003</v>
          </cell>
        </row>
        <row r="198">
          <cell r="A198">
            <v>1886.1</v>
          </cell>
          <cell r="B198">
            <v>5.65</v>
          </cell>
          <cell r="C198">
            <v>0.2233</v>
          </cell>
          <cell r="D198">
            <v>0.32</v>
          </cell>
          <cell r="E198">
            <v>7.7067928930000003</v>
          </cell>
        </row>
        <row r="199">
          <cell r="A199">
            <v>1886.11</v>
          </cell>
          <cell r="B199">
            <v>5.79</v>
          </cell>
          <cell r="C199">
            <v>0.22170000000000001</v>
          </cell>
          <cell r="D199">
            <v>0.32500000000000001</v>
          </cell>
          <cell r="E199">
            <v>7.7067928930000003</v>
          </cell>
        </row>
        <row r="200">
          <cell r="A200">
            <v>1886.12</v>
          </cell>
          <cell r="B200">
            <v>5.64</v>
          </cell>
          <cell r="C200">
            <v>0.22</v>
          </cell>
          <cell r="D200">
            <v>0.33</v>
          </cell>
          <cell r="E200">
            <v>7.8019419829999999</v>
          </cell>
        </row>
        <row r="201">
          <cell r="A201">
            <v>1887.01</v>
          </cell>
          <cell r="B201">
            <v>5.58</v>
          </cell>
          <cell r="C201">
            <v>0.2225</v>
          </cell>
          <cell r="D201">
            <v>0.33250000000000002</v>
          </cell>
          <cell r="E201">
            <v>7.9922320659999997</v>
          </cell>
        </row>
        <row r="202">
          <cell r="A202">
            <v>1887.02</v>
          </cell>
          <cell r="B202">
            <v>5.54</v>
          </cell>
          <cell r="C202">
            <v>0.22500000000000001</v>
          </cell>
          <cell r="D202">
            <v>0.33500000000000002</v>
          </cell>
          <cell r="E202">
            <v>8.0873811569999994</v>
          </cell>
        </row>
        <row r="203">
          <cell r="A203">
            <v>1887.03</v>
          </cell>
          <cell r="B203">
            <v>5.67</v>
          </cell>
          <cell r="C203">
            <v>0.22750000000000001</v>
          </cell>
          <cell r="D203">
            <v>0.33750000000000002</v>
          </cell>
          <cell r="E203">
            <v>8.0873811569999994</v>
          </cell>
        </row>
        <row r="204">
          <cell r="A204">
            <v>1887.04</v>
          </cell>
          <cell r="B204">
            <v>5.8</v>
          </cell>
          <cell r="C204">
            <v>0.23</v>
          </cell>
          <cell r="D204">
            <v>0.34</v>
          </cell>
          <cell r="E204">
            <v>8.0873811569999994</v>
          </cell>
        </row>
        <row r="205">
          <cell r="A205">
            <v>1887.05</v>
          </cell>
          <cell r="B205">
            <v>5.9</v>
          </cell>
          <cell r="C205">
            <v>0.23250000000000001</v>
          </cell>
          <cell r="D205">
            <v>0.34250000000000003</v>
          </cell>
          <cell r="E205">
            <v>8.0873811569999994</v>
          </cell>
        </row>
        <row r="206">
          <cell r="A206">
            <v>1887.06</v>
          </cell>
          <cell r="B206">
            <v>5.73</v>
          </cell>
          <cell r="C206">
            <v>0.23499999999999999</v>
          </cell>
          <cell r="D206">
            <v>0.34499999999999997</v>
          </cell>
          <cell r="E206">
            <v>7.9922320659999997</v>
          </cell>
        </row>
        <row r="207">
          <cell r="A207">
            <v>1887.07</v>
          </cell>
          <cell r="B207">
            <v>5.59</v>
          </cell>
          <cell r="C207">
            <v>0.23749999999999999</v>
          </cell>
          <cell r="D207">
            <v>0.34749999999999998</v>
          </cell>
          <cell r="E207">
            <v>7.8970910740000004</v>
          </cell>
        </row>
        <row r="208">
          <cell r="A208">
            <v>1887.08</v>
          </cell>
          <cell r="B208">
            <v>5.45</v>
          </cell>
          <cell r="C208">
            <v>0.24</v>
          </cell>
          <cell r="D208">
            <v>0.35</v>
          </cell>
          <cell r="E208">
            <v>7.9922320659999997</v>
          </cell>
        </row>
        <row r="209">
          <cell r="A209">
            <v>1887.09</v>
          </cell>
          <cell r="B209">
            <v>5.38</v>
          </cell>
          <cell r="C209">
            <v>0.24249999999999999</v>
          </cell>
          <cell r="D209">
            <v>0.35249999999999998</v>
          </cell>
          <cell r="E209">
            <v>7.8970910740000004</v>
          </cell>
        </row>
        <row r="210">
          <cell r="A210">
            <v>1887.1</v>
          </cell>
          <cell r="B210">
            <v>5.2</v>
          </cell>
          <cell r="C210">
            <v>0.245</v>
          </cell>
          <cell r="D210">
            <v>0.35499999999999998</v>
          </cell>
          <cell r="E210">
            <v>7.9922320659999997</v>
          </cell>
        </row>
        <row r="211">
          <cell r="A211">
            <v>1887.11</v>
          </cell>
          <cell r="B211">
            <v>5.3</v>
          </cell>
          <cell r="C211">
            <v>0.2475</v>
          </cell>
          <cell r="D211">
            <v>0.35749999999999998</v>
          </cell>
          <cell r="E211">
            <v>8.0873811569999994</v>
          </cell>
        </row>
        <row r="212">
          <cell r="A212">
            <v>1887.12</v>
          </cell>
          <cell r="B212">
            <v>5.27</v>
          </cell>
          <cell r="C212">
            <v>0.25</v>
          </cell>
          <cell r="D212">
            <v>0.36</v>
          </cell>
          <cell r="E212">
            <v>8.2776793390000005</v>
          </cell>
        </row>
        <row r="213">
          <cell r="A213">
            <v>1888.01</v>
          </cell>
          <cell r="B213">
            <v>5.31</v>
          </cell>
          <cell r="C213">
            <v>0.24829999999999999</v>
          </cell>
          <cell r="D213">
            <v>0.35170000000000001</v>
          </cell>
          <cell r="E213">
            <v>8.3728446279999993</v>
          </cell>
        </row>
        <row r="214">
          <cell r="A214">
            <v>1888.02</v>
          </cell>
          <cell r="B214">
            <v>5.28</v>
          </cell>
          <cell r="C214">
            <v>0.2467</v>
          </cell>
          <cell r="D214">
            <v>0.34329999999999999</v>
          </cell>
          <cell r="E214">
            <v>8.2776793390000005</v>
          </cell>
        </row>
        <row r="215">
          <cell r="A215">
            <v>1888.03</v>
          </cell>
          <cell r="B215">
            <v>5.08</v>
          </cell>
          <cell r="C215">
            <v>0.245</v>
          </cell>
          <cell r="D215">
            <v>0.33500000000000002</v>
          </cell>
          <cell r="E215">
            <v>8.2776793390000005</v>
          </cell>
        </row>
        <row r="216">
          <cell r="A216">
            <v>1888.04</v>
          </cell>
          <cell r="B216">
            <v>5.0999999999999996</v>
          </cell>
          <cell r="C216">
            <v>0.24329999999999999</v>
          </cell>
          <cell r="D216">
            <v>0.32669999999999999</v>
          </cell>
          <cell r="E216">
            <v>8.18251405</v>
          </cell>
        </row>
        <row r="217">
          <cell r="A217">
            <v>1888.05</v>
          </cell>
          <cell r="B217">
            <v>5.17</v>
          </cell>
          <cell r="C217">
            <v>0.2417</v>
          </cell>
          <cell r="D217">
            <v>0.31830000000000003</v>
          </cell>
          <cell r="E217">
            <v>8.0873811569999994</v>
          </cell>
        </row>
        <row r="218">
          <cell r="A218">
            <v>1888.06</v>
          </cell>
          <cell r="B218">
            <v>5.01</v>
          </cell>
          <cell r="C218">
            <v>0.24</v>
          </cell>
          <cell r="D218">
            <v>0.31</v>
          </cell>
          <cell r="E218">
            <v>7.9922320659999997</v>
          </cell>
        </row>
        <row r="219">
          <cell r="A219">
            <v>1888.07</v>
          </cell>
          <cell r="B219">
            <v>5.14</v>
          </cell>
          <cell r="C219">
            <v>0.23830000000000001</v>
          </cell>
          <cell r="D219">
            <v>0.30170000000000002</v>
          </cell>
          <cell r="E219">
            <v>8.0873811569999994</v>
          </cell>
        </row>
        <row r="220">
          <cell r="A220">
            <v>1888.08</v>
          </cell>
          <cell r="B220">
            <v>5.25</v>
          </cell>
          <cell r="C220">
            <v>0.23669999999999999</v>
          </cell>
          <cell r="D220">
            <v>0.29330000000000001</v>
          </cell>
          <cell r="E220">
            <v>8.0873811569999994</v>
          </cell>
        </row>
        <row r="221">
          <cell r="A221">
            <v>1888.09</v>
          </cell>
          <cell r="B221">
            <v>5.38</v>
          </cell>
          <cell r="C221">
            <v>0.23499999999999999</v>
          </cell>
          <cell r="D221">
            <v>0.28499999999999998</v>
          </cell>
          <cell r="E221">
            <v>8.0873811569999994</v>
          </cell>
        </row>
        <row r="222">
          <cell r="A222">
            <v>1888.1</v>
          </cell>
          <cell r="B222">
            <v>5.35</v>
          </cell>
          <cell r="C222">
            <v>0.23330000000000001</v>
          </cell>
          <cell r="D222">
            <v>0.2767</v>
          </cell>
          <cell r="E222">
            <v>8.18251405</v>
          </cell>
        </row>
        <row r="223">
          <cell r="A223">
            <v>1888.11</v>
          </cell>
          <cell r="B223">
            <v>5.24</v>
          </cell>
          <cell r="C223">
            <v>0.23169999999999999</v>
          </cell>
          <cell r="D223">
            <v>0.26829999999999998</v>
          </cell>
          <cell r="E223">
            <v>8.2776793390000005</v>
          </cell>
        </row>
        <row r="224">
          <cell r="A224">
            <v>1888.12</v>
          </cell>
          <cell r="B224">
            <v>5.14</v>
          </cell>
          <cell r="C224">
            <v>0.23</v>
          </cell>
          <cell r="D224">
            <v>0.26</v>
          </cell>
          <cell r="E224">
            <v>8.2776793390000005</v>
          </cell>
        </row>
        <row r="225">
          <cell r="A225">
            <v>1889.01</v>
          </cell>
          <cell r="B225">
            <v>5.24</v>
          </cell>
          <cell r="C225">
            <v>0.22919999999999999</v>
          </cell>
          <cell r="D225">
            <v>0.26329999999999998</v>
          </cell>
          <cell r="E225">
            <v>7.9922320659999997</v>
          </cell>
        </row>
        <row r="226">
          <cell r="A226">
            <v>1889.02</v>
          </cell>
          <cell r="B226">
            <v>5.3</v>
          </cell>
          <cell r="C226">
            <v>0.2283</v>
          </cell>
          <cell r="D226">
            <v>0.26669999999999999</v>
          </cell>
          <cell r="E226">
            <v>7.8970910740000004</v>
          </cell>
        </row>
        <row r="227">
          <cell r="A227">
            <v>1889.03</v>
          </cell>
          <cell r="B227">
            <v>5.19</v>
          </cell>
          <cell r="C227">
            <v>0.22750000000000001</v>
          </cell>
          <cell r="D227">
            <v>0.27</v>
          </cell>
          <cell r="E227">
            <v>7.8019419829999999</v>
          </cell>
        </row>
        <row r="228">
          <cell r="A228">
            <v>1889.04</v>
          </cell>
          <cell r="B228">
            <v>5.18</v>
          </cell>
          <cell r="C228">
            <v>0.22670000000000001</v>
          </cell>
          <cell r="D228">
            <v>0.27329999999999999</v>
          </cell>
          <cell r="E228">
            <v>7.8019419829999999</v>
          </cell>
        </row>
        <row r="229">
          <cell r="A229">
            <v>1889.05</v>
          </cell>
          <cell r="B229">
            <v>5.32</v>
          </cell>
          <cell r="C229">
            <v>0.2258</v>
          </cell>
          <cell r="D229">
            <v>0.2767</v>
          </cell>
          <cell r="E229">
            <v>7.6116519010000001</v>
          </cell>
        </row>
        <row r="230">
          <cell r="A230">
            <v>1889.06</v>
          </cell>
          <cell r="B230">
            <v>5.41</v>
          </cell>
          <cell r="C230">
            <v>0.22500000000000001</v>
          </cell>
          <cell r="D230">
            <v>0.28000000000000003</v>
          </cell>
          <cell r="E230">
            <v>7.6116519010000001</v>
          </cell>
        </row>
        <row r="231">
          <cell r="A231">
            <v>1889.07</v>
          </cell>
          <cell r="B231">
            <v>5.3</v>
          </cell>
          <cell r="C231">
            <v>0.22420000000000001</v>
          </cell>
          <cell r="D231">
            <v>0.2833</v>
          </cell>
          <cell r="E231">
            <v>7.6116519010000001</v>
          </cell>
        </row>
        <row r="232">
          <cell r="A232">
            <v>1889.08</v>
          </cell>
          <cell r="B232">
            <v>5.37</v>
          </cell>
          <cell r="C232">
            <v>0.2233</v>
          </cell>
          <cell r="D232">
            <v>0.28670000000000001</v>
          </cell>
          <cell r="E232">
            <v>7.6116519010000001</v>
          </cell>
        </row>
        <row r="233">
          <cell r="A233">
            <v>1889.09</v>
          </cell>
          <cell r="B233">
            <v>5.5</v>
          </cell>
          <cell r="C233">
            <v>0.2225</v>
          </cell>
          <cell r="D233">
            <v>0.28999999999999998</v>
          </cell>
          <cell r="E233">
            <v>7.7067928930000003</v>
          </cell>
        </row>
        <row r="234">
          <cell r="A234">
            <v>1889.1</v>
          </cell>
          <cell r="B234">
            <v>5.4</v>
          </cell>
          <cell r="C234">
            <v>0.22170000000000001</v>
          </cell>
          <cell r="D234">
            <v>0.29330000000000001</v>
          </cell>
          <cell r="E234">
            <v>7.7067928930000003</v>
          </cell>
        </row>
        <row r="235">
          <cell r="A235">
            <v>1889.11</v>
          </cell>
          <cell r="B235">
            <v>5.35</v>
          </cell>
          <cell r="C235">
            <v>0.2208</v>
          </cell>
          <cell r="D235">
            <v>0.29670000000000002</v>
          </cell>
          <cell r="E235">
            <v>7.7067928930000003</v>
          </cell>
        </row>
        <row r="236">
          <cell r="A236">
            <v>1889.12</v>
          </cell>
          <cell r="B236">
            <v>5.32</v>
          </cell>
          <cell r="C236">
            <v>0.22</v>
          </cell>
          <cell r="D236">
            <v>0.3</v>
          </cell>
          <cell r="E236">
            <v>7.8019419829999999</v>
          </cell>
        </row>
        <row r="237">
          <cell r="A237">
            <v>1890.01</v>
          </cell>
          <cell r="B237">
            <v>5.38</v>
          </cell>
          <cell r="C237">
            <v>0.22</v>
          </cell>
          <cell r="D237">
            <v>0.29920000000000002</v>
          </cell>
          <cell r="E237">
            <v>7.6116519010000001</v>
          </cell>
        </row>
        <row r="238">
          <cell r="A238">
            <v>1890.02</v>
          </cell>
          <cell r="B238">
            <v>5.32</v>
          </cell>
          <cell r="C238">
            <v>0.22</v>
          </cell>
          <cell r="D238">
            <v>0.29830000000000001</v>
          </cell>
          <cell r="E238">
            <v>7.6116519010000001</v>
          </cell>
        </row>
        <row r="239">
          <cell r="A239">
            <v>1890.03</v>
          </cell>
          <cell r="B239">
            <v>5.28</v>
          </cell>
          <cell r="C239">
            <v>0.22</v>
          </cell>
          <cell r="D239">
            <v>0.29749999999999999</v>
          </cell>
          <cell r="E239">
            <v>7.6116519010000001</v>
          </cell>
        </row>
        <row r="240">
          <cell r="A240">
            <v>1890.04</v>
          </cell>
          <cell r="B240">
            <v>5.39</v>
          </cell>
          <cell r="C240">
            <v>0.22</v>
          </cell>
          <cell r="D240">
            <v>0.29670000000000002</v>
          </cell>
          <cell r="E240">
            <v>7.6116519010000001</v>
          </cell>
        </row>
        <row r="241">
          <cell r="A241">
            <v>1890.05</v>
          </cell>
          <cell r="B241">
            <v>5.62</v>
          </cell>
          <cell r="C241">
            <v>0.22</v>
          </cell>
          <cell r="D241">
            <v>0.29580000000000001</v>
          </cell>
          <cell r="E241">
            <v>7.7067928930000003</v>
          </cell>
        </row>
        <row r="242">
          <cell r="A242">
            <v>1890.06</v>
          </cell>
          <cell r="B242">
            <v>5.58</v>
          </cell>
          <cell r="C242">
            <v>0.22</v>
          </cell>
          <cell r="D242">
            <v>0.29499999999999998</v>
          </cell>
          <cell r="E242">
            <v>7.7067928930000003</v>
          </cell>
        </row>
        <row r="243">
          <cell r="A243">
            <v>1890.07</v>
          </cell>
          <cell r="B243">
            <v>5.54</v>
          </cell>
          <cell r="C243">
            <v>0.22</v>
          </cell>
          <cell r="D243">
            <v>0.29420000000000002</v>
          </cell>
          <cell r="E243">
            <v>7.7067928930000003</v>
          </cell>
        </row>
        <row r="244">
          <cell r="A244">
            <v>1890.08</v>
          </cell>
          <cell r="B244">
            <v>5.41</v>
          </cell>
          <cell r="C244">
            <v>0.22</v>
          </cell>
          <cell r="D244">
            <v>0.29330000000000001</v>
          </cell>
          <cell r="E244">
            <v>7.9922320659999997</v>
          </cell>
        </row>
        <row r="245">
          <cell r="A245">
            <v>1890.09</v>
          </cell>
          <cell r="B245">
            <v>5.32</v>
          </cell>
          <cell r="C245">
            <v>0.22</v>
          </cell>
          <cell r="D245">
            <v>0.29249999999999998</v>
          </cell>
          <cell r="E245">
            <v>8.0873811569999994</v>
          </cell>
        </row>
        <row r="246">
          <cell r="A246">
            <v>1890.1</v>
          </cell>
          <cell r="B246">
            <v>5.08</v>
          </cell>
          <cell r="C246">
            <v>0.22</v>
          </cell>
          <cell r="D246">
            <v>0.29170000000000001</v>
          </cell>
          <cell r="E246">
            <v>8.0873811569999994</v>
          </cell>
        </row>
        <row r="247">
          <cell r="A247">
            <v>1890.11</v>
          </cell>
          <cell r="B247">
            <v>4.71</v>
          </cell>
          <cell r="C247">
            <v>0.22</v>
          </cell>
          <cell r="D247">
            <v>0.2908</v>
          </cell>
          <cell r="E247">
            <v>7.8970910740000004</v>
          </cell>
        </row>
        <row r="248">
          <cell r="A248">
            <v>1890.12</v>
          </cell>
          <cell r="B248">
            <v>4.5999999999999996</v>
          </cell>
          <cell r="C248">
            <v>0.22</v>
          </cell>
          <cell r="D248">
            <v>0.28999999999999998</v>
          </cell>
          <cell r="E248">
            <v>7.8970910740000004</v>
          </cell>
        </row>
        <row r="249">
          <cell r="A249">
            <v>1891.01</v>
          </cell>
          <cell r="B249">
            <v>4.84</v>
          </cell>
          <cell r="C249">
            <v>0.22</v>
          </cell>
          <cell r="D249">
            <v>0.29420000000000002</v>
          </cell>
          <cell r="E249">
            <v>7.8019419829999999</v>
          </cell>
        </row>
        <row r="250">
          <cell r="A250">
            <v>1891.02</v>
          </cell>
          <cell r="B250">
            <v>4.9000000000000004</v>
          </cell>
          <cell r="C250">
            <v>0.22</v>
          </cell>
          <cell r="D250">
            <v>0.29830000000000001</v>
          </cell>
          <cell r="E250">
            <v>7.8970910740000004</v>
          </cell>
        </row>
        <row r="251">
          <cell r="A251">
            <v>1891.03</v>
          </cell>
          <cell r="B251">
            <v>4.8099999999999996</v>
          </cell>
          <cell r="C251">
            <v>0.22</v>
          </cell>
          <cell r="D251">
            <v>0.30249999999999999</v>
          </cell>
          <cell r="E251">
            <v>7.9922320659999997</v>
          </cell>
        </row>
        <row r="252">
          <cell r="A252">
            <v>1891.04</v>
          </cell>
          <cell r="B252">
            <v>4.97</v>
          </cell>
          <cell r="C252">
            <v>0.22</v>
          </cell>
          <cell r="D252">
            <v>0.30669999999999997</v>
          </cell>
          <cell r="E252">
            <v>8.0873811569999994</v>
          </cell>
        </row>
        <row r="253">
          <cell r="A253">
            <v>1891.05</v>
          </cell>
          <cell r="B253">
            <v>4.95</v>
          </cell>
          <cell r="C253">
            <v>0.22</v>
          </cell>
          <cell r="D253">
            <v>0.31080000000000002</v>
          </cell>
          <cell r="E253">
            <v>7.9922320659999997</v>
          </cell>
        </row>
        <row r="254">
          <cell r="A254">
            <v>1891.06</v>
          </cell>
          <cell r="B254">
            <v>4.8499999999999996</v>
          </cell>
          <cell r="C254">
            <v>0.22</v>
          </cell>
          <cell r="D254">
            <v>0.315</v>
          </cell>
          <cell r="E254">
            <v>7.8019419829999999</v>
          </cell>
        </row>
        <row r="255">
          <cell r="A255">
            <v>1891.07</v>
          </cell>
          <cell r="B255">
            <v>4.7699999999999996</v>
          </cell>
          <cell r="C255">
            <v>0.22</v>
          </cell>
          <cell r="D255">
            <v>0.31919999999999998</v>
          </cell>
          <cell r="E255">
            <v>7.7067928930000003</v>
          </cell>
        </row>
        <row r="256">
          <cell r="A256">
            <v>1891.08</v>
          </cell>
          <cell r="B256">
            <v>4.93</v>
          </cell>
          <cell r="C256">
            <v>0.22</v>
          </cell>
          <cell r="D256">
            <v>0.32329999999999998</v>
          </cell>
          <cell r="E256">
            <v>7.7067928930000003</v>
          </cell>
        </row>
        <row r="257">
          <cell r="A257">
            <v>1891.09</v>
          </cell>
          <cell r="B257">
            <v>5.33</v>
          </cell>
          <cell r="C257">
            <v>0.22</v>
          </cell>
          <cell r="D257">
            <v>0.32750000000000001</v>
          </cell>
          <cell r="E257">
            <v>7.6116519010000001</v>
          </cell>
        </row>
        <row r="258">
          <cell r="A258">
            <v>1891.1</v>
          </cell>
          <cell r="B258">
            <v>5.33</v>
          </cell>
          <cell r="C258">
            <v>0.22</v>
          </cell>
          <cell r="D258">
            <v>0.33169999999999999</v>
          </cell>
          <cell r="E258">
            <v>7.6116519010000001</v>
          </cell>
        </row>
        <row r="259">
          <cell r="A259">
            <v>1891.11</v>
          </cell>
          <cell r="B259">
            <v>5.25</v>
          </cell>
          <cell r="C259">
            <v>0.22</v>
          </cell>
          <cell r="D259">
            <v>0.33579999999999999</v>
          </cell>
          <cell r="E259">
            <v>7.5165028100000004</v>
          </cell>
        </row>
        <row r="260">
          <cell r="A260">
            <v>1891.12</v>
          </cell>
          <cell r="B260">
            <v>5.41</v>
          </cell>
          <cell r="C260">
            <v>0.22</v>
          </cell>
          <cell r="D260">
            <v>0.34</v>
          </cell>
          <cell r="E260">
            <v>7.5165028100000004</v>
          </cell>
        </row>
        <row r="261">
          <cell r="A261">
            <v>1892.01</v>
          </cell>
          <cell r="B261">
            <v>5.51</v>
          </cell>
          <cell r="C261">
            <v>0.22170000000000001</v>
          </cell>
          <cell r="D261">
            <v>0.34250000000000003</v>
          </cell>
          <cell r="E261">
            <v>7.3262127269999997</v>
          </cell>
        </row>
        <row r="262">
          <cell r="A262">
            <v>1892.02</v>
          </cell>
          <cell r="B262">
            <v>5.52</v>
          </cell>
          <cell r="C262">
            <v>0.2233</v>
          </cell>
          <cell r="D262">
            <v>0.34499999999999997</v>
          </cell>
          <cell r="E262">
            <v>7.3262127269999997</v>
          </cell>
        </row>
        <row r="263">
          <cell r="A263">
            <v>1892.03</v>
          </cell>
          <cell r="B263">
            <v>5.58</v>
          </cell>
          <cell r="C263">
            <v>0.22500000000000001</v>
          </cell>
          <cell r="D263">
            <v>0.34749999999999998</v>
          </cell>
          <cell r="E263">
            <v>7.135922645</v>
          </cell>
        </row>
        <row r="264">
          <cell r="A264">
            <v>1892.04</v>
          </cell>
          <cell r="B264">
            <v>5.57</v>
          </cell>
          <cell r="C264">
            <v>0.22670000000000001</v>
          </cell>
          <cell r="D264">
            <v>0.35</v>
          </cell>
          <cell r="E264">
            <v>7.0407735540000003</v>
          </cell>
        </row>
        <row r="265">
          <cell r="A265">
            <v>1892.05</v>
          </cell>
          <cell r="B265">
            <v>5.57</v>
          </cell>
          <cell r="C265">
            <v>0.2283</v>
          </cell>
          <cell r="D265">
            <v>0.35249999999999998</v>
          </cell>
          <cell r="E265">
            <v>7.0407735540000003</v>
          </cell>
        </row>
        <row r="266">
          <cell r="A266">
            <v>1892.06</v>
          </cell>
          <cell r="B266">
            <v>5.54</v>
          </cell>
          <cell r="C266">
            <v>0.23</v>
          </cell>
          <cell r="D266">
            <v>0.35499999999999998</v>
          </cell>
          <cell r="E266">
            <v>7.0407735540000003</v>
          </cell>
        </row>
        <row r="267">
          <cell r="A267">
            <v>1892.07</v>
          </cell>
          <cell r="B267">
            <v>5.54</v>
          </cell>
          <cell r="C267">
            <v>0.23169999999999999</v>
          </cell>
          <cell r="D267">
            <v>0.35749999999999998</v>
          </cell>
          <cell r="E267">
            <v>7.2310717359999996</v>
          </cell>
        </row>
        <row r="268">
          <cell r="A268">
            <v>1892.08</v>
          </cell>
          <cell r="B268">
            <v>5.62</v>
          </cell>
          <cell r="C268">
            <v>0.23330000000000001</v>
          </cell>
          <cell r="D268">
            <v>0.36</v>
          </cell>
          <cell r="E268">
            <v>7.3262127269999997</v>
          </cell>
        </row>
        <row r="269">
          <cell r="A269">
            <v>1892.09</v>
          </cell>
          <cell r="B269">
            <v>5.48</v>
          </cell>
          <cell r="C269">
            <v>0.23499999999999999</v>
          </cell>
          <cell r="D269">
            <v>0.36249999999999999</v>
          </cell>
          <cell r="E269">
            <v>7.3262127269999997</v>
          </cell>
        </row>
        <row r="270">
          <cell r="A270">
            <v>1892.1</v>
          </cell>
          <cell r="B270">
            <v>5.59</v>
          </cell>
          <cell r="C270">
            <v>0.23669999999999999</v>
          </cell>
          <cell r="D270">
            <v>0.36499999999999999</v>
          </cell>
          <cell r="E270">
            <v>7.3262127269999997</v>
          </cell>
        </row>
        <row r="271">
          <cell r="A271">
            <v>1892.11</v>
          </cell>
          <cell r="B271">
            <v>5.57</v>
          </cell>
          <cell r="C271">
            <v>0.23830000000000001</v>
          </cell>
          <cell r="D271">
            <v>0.36749999999999999</v>
          </cell>
          <cell r="E271">
            <v>7.5165028100000004</v>
          </cell>
        </row>
        <row r="272">
          <cell r="A272">
            <v>1892.12</v>
          </cell>
          <cell r="B272">
            <v>5.51</v>
          </cell>
          <cell r="C272">
            <v>0.24</v>
          </cell>
          <cell r="D272">
            <v>0.37</v>
          </cell>
          <cell r="E272">
            <v>7.6116519010000001</v>
          </cell>
        </row>
        <row r="273">
          <cell r="A273">
            <v>1893.01</v>
          </cell>
          <cell r="B273">
            <v>5.61</v>
          </cell>
          <cell r="C273">
            <v>0.24079999999999999</v>
          </cell>
          <cell r="D273">
            <v>0.36080000000000001</v>
          </cell>
          <cell r="E273">
            <v>7.8970910740000004</v>
          </cell>
        </row>
        <row r="274">
          <cell r="A274">
            <v>1893.02</v>
          </cell>
          <cell r="B274">
            <v>5.51</v>
          </cell>
          <cell r="C274">
            <v>0.2417</v>
          </cell>
          <cell r="D274">
            <v>0.35170000000000001</v>
          </cell>
          <cell r="E274">
            <v>7.9922320659999997</v>
          </cell>
        </row>
        <row r="275">
          <cell r="A275">
            <v>1893.03</v>
          </cell>
          <cell r="B275">
            <v>5.31</v>
          </cell>
          <cell r="C275">
            <v>0.24249999999999999</v>
          </cell>
          <cell r="D275">
            <v>0.34250000000000003</v>
          </cell>
          <cell r="E275">
            <v>7.8019419829999999</v>
          </cell>
        </row>
        <row r="276">
          <cell r="A276">
            <v>1893.04</v>
          </cell>
          <cell r="B276">
            <v>5.31</v>
          </cell>
          <cell r="C276">
            <v>0.24329999999999999</v>
          </cell>
          <cell r="D276">
            <v>0.33329999999999999</v>
          </cell>
          <cell r="E276">
            <v>7.7067928930000003</v>
          </cell>
        </row>
        <row r="277">
          <cell r="A277">
            <v>1893.05</v>
          </cell>
          <cell r="B277">
            <v>4.84</v>
          </cell>
          <cell r="C277">
            <v>0.2442</v>
          </cell>
          <cell r="D277">
            <v>0.32419999999999999</v>
          </cell>
          <cell r="E277">
            <v>7.6116519010000001</v>
          </cell>
        </row>
        <row r="278">
          <cell r="A278">
            <v>1893.06</v>
          </cell>
          <cell r="B278">
            <v>4.6100000000000003</v>
          </cell>
          <cell r="C278">
            <v>0.245</v>
          </cell>
          <cell r="D278">
            <v>0.315</v>
          </cell>
          <cell r="E278">
            <v>7.4213618180000003</v>
          </cell>
        </row>
        <row r="279">
          <cell r="A279">
            <v>1893.07</v>
          </cell>
          <cell r="B279">
            <v>4.18</v>
          </cell>
          <cell r="C279">
            <v>0.24579999999999999</v>
          </cell>
          <cell r="D279">
            <v>0.30580000000000002</v>
          </cell>
          <cell r="E279">
            <v>7.2310717359999996</v>
          </cell>
        </row>
        <row r="280">
          <cell r="A280">
            <v>1893.08</v>
          </cell>
          <cell r="B280">
            <v>4.08</v>
          </cell>
          <cell r="C280">
            <v>0.2467</v>
          </cell>
          <cell r="D280">
            <v>0.29670000000000002</v>
          </cell>
          <cell r="E280">
            <v>6.9456325620000001</v>
          </cell>
        </row>
        <row r="281">
          <cell r="A281">
            <v>1893.09</v>
          </cell>
          <cell r="B281">
            <v>4.37</v>
          </cell>
          <cell r="C281">
            <v>0.2475</v>
          </cell>
          <cell r="D281">
            <v>0.28749999999999998</v>
          </cell>
          <cell r="E281">
            <v>7.2310717359999996</v>
          </cell>
        </row>
        <row r="282">
          <cell r="A282">
            <v>1893.1</v>
          </cell>
          <cell r="B282">
            <v>4.5</v>
          </cell>
          <cell r="C282">
            <v>0.24829999999999999</v>
          </cell>
          <cell r="D282">
            <v>0.27829999999999999</v>
          </cell>
          <cell r="E282">
            <v>7.3262127269999997</v>
          </cell>
        </row>
        <row r="283">
          <cell r="A283">
            <v>1893.11</v>
          </cell>
          <cell r="B283">
            <v>4.57</v>
          </cell>
          <cell r="C283">
            <v>0.2492</v>
          </cell>
          <cell r="D283">
            <v>0.26919999999999999</v>
          </cell>
          <cell r="E283">
            <v>7.135922645</v>
          </cell>
        </row>
        <row r="284">
          <cell r="A284">
            <v>1893.12</v>
          </cell>
          <cell r="B284">
            <v>4.41</v>
          </cell>
          <cell r="C284">
            <v>0.25</v>
          </cell>
          <cell r="D284">
            <v>0.26</v>
          </cell>
          <cell r="E284">
            <v>7.0407735540000003</v>
          </cell>
        </row>
        <row r="285">
          <cell r="A285">
            <v>1894.01</v>
          </cell>
          <cell r="B285">
            <v>4.32</v>
          </cell>
          <cell r="C285">
            <v>0.2467</v>
          </cell>
          <cell r="D285">
            <v>0.25169999999999998</v>
          </cell>
          <cell r="E285">
            <v>6.8504834710000004</v>
          </cell>
        </row>
        <row r="286">
          <cell r="A286">
            <v>1894.02</v>
          </cell>
          <cell r="B286">
            <v>4.38</v>
          </cell>
          <cell r="C286">
            <v>0.24329999999999999</v>
          </cell>
          <cell r="D286">
            <v>0.24329999999999999</v>
          </cell>
          <cell r="E286">
            <v>6.7553424790000003</v>
          </cell>
        </row>
        <row r="287">
          <cell r="A287">
            <v>1894.03</v>
          </cell>
          <cell r="B287">
            <v>4.51</v>
          </cell>
          <cell r="C287">
            <v>0.24</v>
          </cell>
          <cell r="D287">
            <v>0.23499999999999999</v>
          </cell>
          <cell r="E287">
            <v>6.5650523969999997</v>
          </cell>
        </row>
        <row r="288">
          <cell r="A288">
            <v>1894.04</v>
          </cell>
          <cell r="B288">
            <v>4.57</v>
          </cell>
          <cell r="C288">
            <v>0.23669999999999999</v>
          </cell>
          <cell r="D288">
            <v>0.22670000000000001</v>
          </cell>
          <cell r="E288">
            <v>6.5650523969999997</v>
          </cell>
        </row>
        <row r="289">
          <cell r="A289">
            <v>1894.05</v>
          </cell>
          <cell r="B289">
            <v>4.4000000000000004</v>
          </cell>
          <cell r="C289">
            <v>0.23330000000000001</v>
          </cell>
          <cell r="D289">
            <v>0.21829999999999999</v>
          </cell>
          <cell r="E289">
            <v>6.5650523969999997</v>
          </cell>
        </row>
        <row r="290">
          <cell r="A290">
            <v>1894.06</v>
          </cell>
          <cell r="B290">
            <v>4.34</v>
          </cell>
          <cell r="C290">
            <v>0.23</v>
          </cell>
          <cell r="D290">
            <v>0.21</v>
          </cell>
          <cell r="E290">
            <v>6.5650523969999997</v>
          </cell>
        </row>
        <row r="291">
          <cell r="A291">
            <v>1894.07</v>
          </cell>
          <cell r="B291">
            <v>4.25</v>
          </cell>
          <cell r="C291">
            <v>0.22670000000000001</v>
          </cell>
          <cell r="D291">
            <v>0.20169999999999999</v>
          </cell>
          <cell r="E291">
            <v>6.5650523969999997</v>
          </cell>
        </row>
        <row r="292">
          <cell r="A292">
            <v>1894.08</v>
          </cell>
          <cell r="B292">
            <v>4.41</v>
          </cell>
          <cell r="C292">
            <v>0.2233</v>
          </cell>
          <cell r="D292">
            <v>0.1933</v>
          </cell>
          <cell r="E292">
            <v>6.7553424790000003</v>
          </cell>
        </row>
        <row r="293">
          <cell r="A293">
            <v>1894.09</v>
          </cell>
          <cell r="B293">
            <v>4.4800000000000004</v>
          </cell>
          <cell r="C293">
            <v>0.22</v>
          </cell>
          <cell r="D293">
            <v>0.185</v>
          </cell>
          <cell r="E293">
            <v>6.8504834710000004</v>
          </cell>
        </row>
        <row r="294">
          <cell r="A294">
            <v>1894.1</v>
          </cell>
          <cell r="B294">
            <v>4.34</v>
          </cell>
          <cell r="C294">
            <v>0.2167</v>
          </cell>
          <cell r="D294">
            <v>0.1767</v>
          </cell>
          <cell r="E294">
            <v>6.6601933879999997</v>
          </cell>
        </row>
        <row r="295">
          <cell r="A295">
            <v>1894.11</v>
          </cell>
          <cell r="B295">
            <v>4.34</v>
          </cell>
          <cell r="C295">
            <v>0.21329999999999999</v>
          </cell>
          <cell r="D295">
            <v>0.16830000000000001</v>
          </cell>
          <cell r="E295">
            <v>6.6601933879999997</v>
          </cell>
        </row>
        <row r="296">
          <cell r="A296">
            <v>1894.12</v>
          </cell>
          <cell r="B296">
            <v>4.3</v>
          </cell>
          <cell r="C296">
            <v>0.21</v>
          </cell>
          <cell r="D296">
            <v>0.16</v>
          </cell>
          <cell r="E296">
            <v>6.5650523969999997</v>
          </cell>
        </row>
        <row r="297">
          <cell r="A297">
            <v>1895.01</v>
          </cell>
          <cell r="B297">
            <v>4.25</v>
          </cell>
          <cell r="C297">
            <v>0.20830000000000001</v>
          </cell>
          <cell r="D297">
            <v>0.16750000000000001</v>
          </cell>
          <cell r="E297">
            <v>6.5650523969999997</v>
          </cell>
        </row>
        <row r="298">
          <cell r="A298">
            <v>1895.02</v>
          </cell>
          <cell r="B298">
            <v>4.1900000000000004</v>
          </cell>
          <cell r="C298">
            <v>0.20669999999999999</v>
          </cell>
          <cell r="D298">
            <v>0.17499999999999999</v>
          </cell>
          <cell r="E298">
            <v>6.5650523969999997</v>
          </cell>
        </row>
        <row r="299">
          <cell r="A299">
            <v>1895.03</v>
          </cell>
          <cell r="B299">
            <v>4.1900000000000004</v>
          </cell>
          <cell r="C299">
            <v>0.20499999999999999</v>
          </cell>
          <cell r="D299">
            <v>0.1825</v>
          </cell>
          <cell r="E299">
            <v>6.5650523969999997</v>
          </cell>
        </row>
        <row r="300">
          <cell r="A300">
            <v>1895.04</v>
          </cell>
          <cell r="B300">
            <v>4.37</v>
          </cell>
          <cell r="C300">
            <v>0.20330000000000001</v>
          </cell>
          <cell r="D300">
            <v>0.19</v>
          </cell>
          <cell r="E300">
            <v>6.8504834710000004</v>
          </cell>
        </row>
        <row r="301">
          <cell r="A301">
            <v>1895.05</v>
          </cell>
          <cell r="B301">
            <v>4.6100000000000003</v>
          </cell>
          <cell r="C301">
            <v>0.20169999999999999</v>
          </cell>
          <cell r="D301">
            <v>0.19750000000000001</v>
          </cell>
          <cell r="E301">
            <v>6.9456325620000001</v>
          </cell>
        </row>
        <row r="302">
          <cell r="A302">
            <v>1895.06</v>
          </cell>
          <cell r="B302">
            <v>4.7</v>
          </cell>
          <cell r="C302">
            <v>0.2</v>
          </cell>
          <cell r="D302">
            <v>0.20499999999999999</v>
          </cell>
          <cell r="E302">
            <v>7.0407735540000003</v>
          </cell>
        </row>
        <row r="303">
          <cell r="A303">
            <v>1895.07</v>
          </cell>
          <cell r="B303">
            <v>4.72</v>
          </cell>
          <cell r="C303">
            <v>0.1983</v>
          </cell>
          <cell r="D303">
            <v>0.21249999999999999</v>
          </cell>
          <cell r="E303">
            <v>6.9456325620000001</v>
          </cell>
        </row>
        <row r="304">
          <cell r="A304">
            <v>1895.08</v>
          </cell>
          <cell r="B304">
            <v>4.79</v>
          </cell>
          <cell r="C304">
            <v>0.19670000000000001</v>
          </cell>
          <cell r="D304">
            <v>0.22</v>
          </cell>
          <cell r="E304">
            <v>6.8504834710000004</v>
          </cell>
        </row>
        <row r="305">
          <cell r="A305">
            <v>1895.09</v>
          </cell>
          <cell r="B305">
            <v>4.82</v>
          </cell>
          <cell r="C305">
            <v>0.19500000000000001</v>
          </cell>
          <cell r="D305">
            <v>0.22750000000000001</v>
          </cell>
          <cell r="E305">
            <v>6.8504834710000004</v>
          </cell>
        </row>
        <row r="306">
          <cell r="A306">
            <v>1895.1</v>
          </cell>
          <cell r="B306">
            <v>4.75</v>
          </cell>
          <cell r="C306">
            <v>0.1933</v>
          </cell>
          <cell r="D306">
            <v>0.23499999999999999</v>
          </cell>
          <cell r="E306">
            <v>6.8504834710000004</v>
          </cell>
        </row>
        <row r="307">
          <cell r="A307">
            <v>1895.11</v>
          </cell>
          <cell r="B307">
            <v>4.59</v>
          </cell>
          <cell r="C307">
            <v>0.19170000000000001</v>
          </cell>
          <cell r="D307">
            <v>0.24249999999999999</v>
          </cell>
          <cell r="E307">
            <v>6.8504834710000004</v>
          </cell>
        </row>
        <row r="308">
          <cell r="A308">
            <v>1895.12</v>
          </cell>
          <cell r="B308">
            <v>4.32</v>
          </cell>
          <cell r="C308">
            <v>0.19</v>
          </cell>
          <cell r="D308">
            <v>0.25</v>
          </cell>
          <cell r="E308">
            <v>6.7553424790000003</v>
          </cell>
        </row>
        <row r="309">
          <cell r="A309">
            <v>1896.01</v>
          </cell>
          <cell r="B309">
            <v>4.2699999999999996</v>
          </cell>
          <cell r="C309">
            <v>0.18920000000000001</v>
          </cell>
          <cell r="D309">
            <v>0.2467</v>
          </cell>
          <cell r="E309">
            <v>6.6601933879999997</v>
          </cell>
        </row>
        <row r="310">
          <cell r="A310">
            <v>1896.02</v>
          </cell>
          <cell r="B310">
            <v>4.45</v>
          </cell>
          <cell r="C310">
            <v>0.1883</v>
          </cell>
          <cell r="D310">
            <v>0.24329999999999999</v>
          </cell>
          <cell r="E310">
            <v>6.5650523969999997</v>
          </cell>
        </row>
        <row r="311">
          <cell r="A311">
            <v>1896.03</v>
          </cell>
          <cell r="B311">
            <v>4.38</v>
          </cell>
          <cell r="C311">
            <v>0.1875</v>
          </cell>
          <cell r="D311">
            <v>0.24</v>
          </cell>
          <cell r="E311">
            <v>6.5650523969999997</v>
          </cell>
        </row>
        <row r="312">
          <cell r="A312">
            <v>1896.04</v>
          </cell>
          <cell r="B312">
            <v>4.42</v>
          </cell>
          <cell r="C312">
            <v>0.1867</v>
          </cell>
          <cell r="D312">
            <v>0.23669999999999999</v>
          </cell>
          <cell r="E312">
            <v>6.469903306</v>
          </cell>
        </row>
        <row r="313">
          <cell r="A313">
            <v>1896.05</v>
          </cell>
          <cell r="B313">
            <v>4.4000000000000004</v>
          </cell>
          <cell r="C313">
            <v>0.18579999999999999</v>
          </cell>
          <cell r="D313">
            <v>0.23330000000000001</v>
          </cell>
          <cell r="E313">
            <v>6.3747542150000003</v>
          </cell>
        </row>
        <row r="314">
          <cell r="A314">
            <v>1896.06</v>
          </cell>
          <cell r="B314">
            <v>4.32</v>
          </cell>
          <cell r="C314">
            <v>0.185</v>
          </cell>
          <cell r="D314">
            <v>0.23</v>
          </cell>
          <cell r="E314">
            <v>6.2796132230000001</v>
          </cell>
        </row>
        <row r="315">
          <cell r="A315">
            <v>1896.07</v>
          </cell>
          <cell r="B315">
            <v>4.04</v>
          </cell>
          <cell r="C315">
            <v>0.1842</v>
          </cell>
          <cell r="D315">
            <v>0.22670000000000001</v>
          </cell>
          <cell r="E315">
            <v>6.2796132230000001</v>
          </cell>
        </row>
        <row r="316">
          <cell r="A316">
            <v>1896.08</v>
          </cell>
          <cell r="B316">
            <v>3.81</v>
          </cell>
          <cell r="C316">
            <v>0.18329999999999999</v>
          </cell>
          <cell r="D316">
            <v>0.2233</v>
          </cell>
          <cell r="E316">
            <v>6.2796132230000001</v>
          </cell>
        </row>
        <row r="317">
          <cell r="A317">
            <v>1896.09</v>
          </cell>
          <cell r="B317">
            <v>4.01</v>
          </cell>
          <cell r="C317">
            <v>0.1825</v>
          </cell>
          <cell r="D317">
            <v>0.22</v>
          </cell>
          <cell r="E317">
            <v>6.2796132230000001</v>
          </cell>
        </row>
        <row r="318">
          <cell r="A318">
            <v>1896.1</v>
          </cell>
          <cell r="B318">
            <v>4.0999999999999996</v>
          </cell>
          <cell r="C318">
            <v>0.1817</v>
          </cell>
          <cell r="D318">
            <v>0.2167</v>
          </cell>
          <cell r="E318">
            <v>6.469903306</v>
          </cell>
        </row>
        <row r="319">
          <cell r="A319">
            <v>1896.11</v>
          </cell>
          <cell r="B319">
            <v>4.38</v>
          </cell>
          <cell r="C319">
            <v>0.18079999999999999</v>
          </cell>
          <cell r="D319">
            <v>0.21329999999999999</v>
          </cell>
          <cell r="E319">
            <v>6.6601933879999997</v>
          </cell>
        </row>
        <row r="320">
          <cell r="A320">
            <v>1896.12</v>
          </cell>
          <cell r="B320">
            <v>4.22</v>
          </cell>
          <cell r="C320">
            <v>0.18</v>
          </cell>
          <cell r="D320">
            <v>0.21</v>
          </cell>
          <cell r="E320">
            <v>6.6601933879999997</v>
          </cell>
        </row>
        <row r="321">
          <cell r="A321">
            <v>1897.01</v>
          </cell>
          <cell r="B321">
            <v>4.22</v>
          </cell>
          <cell r="C321">
            <v>0.18</v>
          </cell>
          <cell r="D321">
            <v>0.21829999999999999</v>
          </cell>
          <cell r="E321">
            <v>6.469903306</v>
          </cell>
        </row>
        <row r="322">
          <cell r="A322">
            <v>1897.02</v>
          </cell>
          <cell r="B322">
            <v>4.18</v>
          </cell>
          <cell r="C322">
            <v>0.18</v>
          </cell>
          <cell r="D322">
            <v>0.22670000000000001</v>
          </cell>
          <cell r="E322">
            <v>6.469903306</v>
          </cell>
        </row>
        <row r="323">
          <cell r="A323">
            <v>1897.03</v>
          </cell>
          <cell r="B323">
            <v>4.1900000000000004</v>
          </cell>
          <cell r="C323">
            <v>0.18</v>
          </cell>
          <cell r="D323">
            <v>0.23499999999999999</v>
          </cell>
          <cell r="E323">
            <v>6.469903306</v>
          </cell>
        </row>
        <row r="324">
          <cell r="A324">
            <v>1897.04</v>
          </cell>
          <cell r="B324">
            <v>4.0599999999999996</v>
          </cell>
          <cell r="C324">
            <v>0.18</v>
          </cell>
          <cell r="D324">
            <v>0.24329999999999999</v>
          </cell>
          <cell r="E324">
            <v>6.3747542150000003</v>
          </cell>
        </row>
        <row r="325">
          <cell r="A325">
            <v>1897.05</v>
          </cell>
          <cell r="B325">
            <v>4.08</v>
          </cell>
          <cell r="C325">
            <v>0.18</v>
          </cell>
          <cell r="D325">
            <v>0.25169999999999998</v>
          </cell>
          <cell r="E325">
            <v>6.2796132230000001</v>
          </cell>
        </row>
        <row r="326">
          <cell r="A326">
            <v>1897.06</v>
          </cell>
          <cell r="B326">
            <v>4.2699999999999996</v>
          </cell>
          <cell r="C326">
            <v>0.18</v>
          </cell>
          <cell r="D326">
            <v>0.26</v>
          </cell>
          <cell r="E326">
            <v>6.2796132230000001</v>
          </cell>
        </row>
        <row r="327">
          <cell r="A327">
            <v>1897.07</v>
          </cell>
          <cell r="B327">
            <v>4.46</v>
          </cell>
          <cell r="C327">
            <v>0.18</v>
          </cell>
          <cell r="D327">
            <v>0.26829999999999998</v>
          </cell>
          <cell r="E327">
            <v>6.2796132230000001</v>
          </cell>
        </row>
        <row r="328">
          <cell r="A328">
            <v>1897.08</v>
          </cell>
          <cell r="B328">
            <v>4.75</v>
          </cell>
          <cell r="C328">
            <v>0.18</v>
          </cell>
          <cell r="D328">
            <v>0.2767</v>
          </cell>
          <cell r="E328">
            <v>6.5650523969999997</v>
          </cell>
        </row>
        <row r="329">
          <cell r="A329">
            <v>1897.09</v>
          </cell>
          <cell r="B329">
            <v>4.9800000000000004</v>
          </cell>
          <cell r="C329">
            <v>0.18</v>
          </cell>
          <cell r="D329">
            <v>0.28499999999999998</v>
          </cell>
          <cell r="E329">
            <v>6.7553424790000003</v>
          </cell>
        </row>
        <row r="330">
          <cell r="A330">
            <v>1897.1</v>
          </cell>
          <cell r="B330">
            <v>4.82</v>
          </cell>
          <cell r="C330">
            <v>0.18</v>
          </cell>
          <cell r="D330">
            <v>0.29330000000000001</v>
          </cell>
          <cell r="E330">
            <v>6.6601933879999997</v>
          </cell>
        </row>
        <row r="331">
          <cell r="A331">
            <v>1897.11</v>
          </cell>
          <cell r="B331">
            <v>4.6500000000000004</v>
          </cell>
          <cell r="C331">
            <v>0.18</v>
          </cell>
          <cell r="D331">
            <v>0.30170000000000002</v>
          </cell>
          <cell r="E331">
            <v>6.6601933879999997</v>
          </cell>
        </row>
        <row r="332">
          <cell r="A332">
            <v>1897.12</v>
          </cell>
          <cell r="B332">
            <v>4.75</v>
          </cell>
          <cell r="C332">
            <v>0.18</v>
          </cell>
          <cell r="D332">
            <v>0.31</v>
          </cell>
          <cell r="E332">
            <v>6.6601933879999997</v>
          </cell>
        </row>
        <row r="333">
          <cell r="A333">
            <v>1898.01</v>
          </cell>
          <cell r="B333">
            <v>4.88</v>
          </cell>
          <cell r="C333">
            <v>0.1817</v>
          </cell>
          <cell r="D333">
            <v>0.31330000000000002</v>
          </cell>
          <cell r="E333">
            <v>6.6601933879999997</v>
          </cell>
        </row>
        <row r="334">
          <cell r="A334">
            <v>1898.02</v>
          </cell>
          <cell r="B334">
            <v>4.87</v>
          </cell>
          <cell r="C334">
            <v>0.18329999999999999</v>
          </cell>
          <cell r="D334">
            <v>0.31669999999999998</v>
          </cell>
          <cell r="E334">
            <v>6.7553424790000003</v>
          </cell>
        </row>
        <row r="335">
          <cell r="A335">
            <v>1898.03</v>
          </cell>
          <cell r="B335">
            <v>4.6500000000000004</v>
          </cell>
          <cell r="C335">
            <v>0.185</v>
          </cell>
          <cell r="D335">
            <v>0.32</v>
          </cell>
          <cell r="E335">
            <v>6.7553424790000003</v>
          </cell>
        </row>
        <row r="336">
          <cell r="A336">
            <v>1898.04</v>
          </cell>
          <cell r="B336">
            <v>4.57</v>
          </cell>
          <cell r="C336">
            <v>0.1867</v>
          </cell>
          <cell r="D336">
            <v>0.32329999999999998</v>
          </cell>
          <cell r="E336">
            <v>6.7553424790000003</v>
          </cell>
        </row>
        <row r="337">
          <cell r="A337">
            <v>1898.05</v>
          </cell>
          <cell r="B337">
            <v>4.87</v>
          </cell>
          <cell r="C337">
            <v>0.1883</v>
          </cell>
          <cell r="D337">
            <v>0.32669999999999999</v>
          </cell>
          <cell r="E337">
            <v>7.2310717359999996</v>
          </cell>
        </row>
        <row r="338">
          <cell r="A338">
            <v>1898.06</v>
          </cell>
          <cell r="B338">
            <v>5.0599999999999996</v>
          </cell>
          <cell r="C338">
            <v>0.19</v>
          </cell>
          <cell r="D338">
            <v>0.33</v>
          </cell>
          <cell r="E338">
            <v>6.7553424790000003</v>
          </cell>
        </row>
        <row r="339">
          <cell r="A339">
            <v>1898.07</v>
          </cell>
          <cell r="B339">
            <v>5.08</v>
          </cell>
          <cell r="C339">
            <v>0.19170000000000001</v>
          </cell>
          <cell r="D339">
            <v>0.33329999999999999</v>
          </cell>
          <cell r="E339">
            <v>6.6601933879999997</v>
          </cell>
        </row>
        <row r="340">
          <cell r="A340">
            <v>1898.08</v>
          </cell>
          <cell r="B340">
            <v>5.27</v>
          </cell>
          <cell r="C340">
            <v>0.1933</v>
          </cell>
          <cell r="D340">
            <v>0.3367</v>
          </cell>
          <cell r="E340">
            <v>6.6601933879999997</v>
          </cell>
        </row>
        <row r="341">
          <cell r="A341">
            <v>1898.09</v>
          </cell>
          <cell r="B341">
            <v>5.26</v>
          </cell>
          <cell r="C341">
            <v>0.19500000000000001</v>
          </cell>
          <cell r="D341">
            <v>0.34</v>
          </cell>
          <cell r="E341">
            <v>6.6601933879999997</v>
          </cell>
        </row>
        <row r="342">
          <cell r="A342">
            <v>1898.1</v>
          </cell>
          <cell r="B342">
            <v>5.15</v>
          </cell>
          <cell r="C342">
            <v>0.19670000000000001</v>
          </cell>
          <cell r="D342">
            <v>0.34329999999999999</v>
          </cell>
          <cell r="E342">
            <v>6.6601933879999997</v>
          </cell>
        </row>
        <row r="343">
          <cell r="A343">
            <v>1898.11</v>
          </cell>
          <cell r="B343">
            <v>5.32</v>
          </cell>
          <cell r="C343">
            <v>0.1983</v>
          </cell>
          <cell r="D343">
            <v>0.34670000000000001</v>
          </cell>
          <cell r="E343">
            <v>6.6601933879999997</v>
          </cell>
        </row>
        <row r="344">
          <cell r="A344">
            <v>1898.12</v>
          </cell>
          <cell r="B344">
            <v>5.65</v>
          </cell>
          <cell r="C344">
            <v>0.2</v>
          </cell>
          <cell r="D344">
            <v>0.35</v>
          </cell>
          <cell r="E344">
            <v>6.7553424790000003</v>
          </cell>
        </row>
        <row r="345">
          <cell r="A345">
            <v>1899.01</v>
          </cell>
          <cell r="B345">
            <v>6.08</v>
          </cell>
          <cell r="C345">
            <v>0.20080000000000001</v>
          </cell>
          <cell r="D345">
            <v>0.36080000000000001</v>
          </cell>
          <cell r="E345">
            <v>6.7553424790000003</v>
          </cell>
        </row>
        <row r="346">
          <cell r="A346">
            <v>1899.02</v>
          </cell>
          <cell r="B346">
            <v>6.31</v>
          </cell>
          <cell r="C346">
            <v>0.20169999999999999</v>
          </cell>
          <cell r="D346">
            <v>0.37169999999999997</v>
          </cell>
          <cell r="E346">
            <v>6.9456325620000001</v>
          </cell>
        </row>
        <row r="347">
          <cell r="A347">
            <v>1899.03</v>
          </cell>
          <cell r="B347">
            <v>6.4</v>
          </cell>
          <cell r="C347">
            <v>0.20250000000000001</v>
          </cell>
          <cell r="D347">
            <v>0.38250000000000001</v>
          </cell>
          <cell r="E347">
            <v>6.9456325620000001</v>
          </cell>
        </row>
        <row r="348">
          <cell r="A348">
            <v>1899.04</v>
          </cell>
          <cell r="B348">
            <v>6.48</v>
          </cell>
          <cell r="C348">
            <v>0.20330000000000001</v>
          </cell>
          <cell r="D348">
            <v>0.39329999999999998</v>
          </cell>
          <cell r="E348">
            <v>7.0407735540000003</v>
          </cell>
        </row>
        <row r="349">
          <cell r="A349">
            <v>1899.05</v>
          </cell>
          <cell r="B349">
            <v>6.21</v>
          </cell>
          <cell r="C349">
            <v>0.20419999999999999</v>
          </cell>
          <cell r="D349">
            <v>0.4042</v>
          </cell>
          <cell r="E349">
            <v>7.0407735540000003</v>
          </cell>
        </row>
        <row r="350">
          <cell r="A350">
            <v>1899.06</v>
          </cell>
          <cell r="B350">
            <v>6.07</v>
          </cell>
          <cell r="C350">
            <v>0.20499999999999999</v>
          </cell>
          <cell r="D350">
            <v>0.41499999999999998</v>
          </cell>
          <cell r="E350">
            <v>7.135922645</v>
          </cell>
        </row>
        <row r="351">
          <cell r="A351">
            <v>1899.07</v>
          </cell>
          <cell r="B351">
            <v>6.28</v>
          </cell>
          <cell r="C351">
            <v>0.20580000000000001</v>
          </cell>
          <cell r="D351">
            <v>0.42580000000000001</v>
          </cell>
          <cell r="E351">
            <v>7.2310717359999996</v>
          </cell>
        </row>
        <row r="352">
          <cell r="A352">
            <v>1899.08</v>
          </cell>
          <cell r="B352">
            <v>6.44</v>
          </cell>
          <cell r="C352">
            <v>0.20669999999999999</v>
          </cell>
          <cell r="D352">
            <v>0.43669999999999998</v>
          </cell>
          <cell r="E352">
            <v>7.3262127269999997</v>
          </cell>
        </row>
        <row r="353">
          <cell r="A353">
            <v>1899.09</v>
          </cell>
          <cell r="B353">
            <v>6.37</v>
          </cell>
          <cell r="C353">
            <v>0.20749999999999999</v>
          </cell>
          <cell r="D353">
            <v>0.44750000000000001</v>
          </cell>
          <cell r="E353">
            <v>7.6116519010000001</v>
          </cell>
        </row>
        <row r="354">
          <cell r="A354">
            <v>1899.1</v>
          </cell>
          <cell r="B354">
            <v>6.34</v>
          </cell>
          <cell r="C354">
            <v>0.20830000000000001</v>
          </cell>
          <cell r="D354">
            <v>0.45829999999999999</v>
          </cell>
          <cell r="E354">
            <v>7.7067928930000003</v>
          </cell>
        </row>
        <row r="355">
          <cell r="A355">
            <v>1899.11</v>
          </cell>
          <cell r="B355">
            <v>6.46</v>
          </cell>
          <cell r="C355">
            <v>0.2092</v>
          </cell>
          <cell r="D355">
            <v>0.46920000000000001</v>
          </cell>
          <cell r="E355">
            <v>7.8019419829999999</v>
          </cell>
        </row>
        <row r="356">
          <cell r="A356">
            <v>1899.12</v>
          </cell>
          <cell r="B356">
            <v>6.02</v>
          </cell>
          <cell r="C356">
            <v>0.21</v>
          </cell>
          <cell r="D356">
            <v>0.48</v>
          </cell>
          <cell r="E356">
            <v>7.8970910740000004</v>
          </cell>
        </row>
        <row r="357">
          <cell r="A357">
            <v>1900.01</v>
          </cell>
          <cell r="B357">
            <v>6.1</v>
          </cell>
          <cell r="C357">
            <v>0.2175</v>
          </cell>
          <cell r="D357">
            <v>0.48</v>
          </cell>
          <cell r="E357">
            <v>7.8970910740000004</v>
          </cell>
        </row>
        <row r="358">
          <cell r="A358">
            <v>1900.02</v>
          </cell>
          <cell r="B358">
            <v>6.21</v>
          </cell>
          <cell r="C358">
            <v>0.22500000000000001</v>
          </cell>
          <cell r="D358">
            <v>0.48</v>
          </cell>
          <cell r="E358">
            <v>7.9922320659999997</v>
          </cell>
        </row>
        <row r="359">
          <cell r="A359">
            <v>1900.03</v>
          </cell>
          <cell r="B359">
            <v>6.26</v>
          </cell>
          <cell r="C359">
            <v>0.23250000000000001</v>
          </cell>
          <cell r="D359">
            <v>0.48</v>
          </cell>
          <cell r="E359">
            <v>7.9922320659999997</v>
          </cell>
        </row>
        <row r="360">
          <cell r="A360">
            <v>1900.04</v>
          </cell>
          <cell r="B360">
            <v>6.34</v>
          </cell>
          <cell r="C360">
            <v>0.24</v>
          </cell>
          <cell r="D360">
            <v>0.48</v>
          </cell>
          <cell r="E360">
            <v>7.9922320659999997</v>
          </cell>
        </row>
        <row r="361">
          <cell r="A361">
            <v>1900.05</v>
          </cell>
          <cell r="B361">
            <v>6.04</v>
          </cell>
          <cell r="C361">
            <v>0.2475</v>
          </cell>
          <cell r="D361">
            <v>0.48</v>
          </cell>
          <cell r="E361">
            <v>7.8019419829999999</v>
          </cell>
        </row>
        <row r="362">
          <cell r="A362">
            <v>1900.06</v>
          </cell>
          <cell r="B362">
            <v>5.86</v>
          </cell>
          <cell r="C362">
            <v>0.255</v>
          </cell>
          <cell r="D362">
            <v>0.48</v>
          </cell>
          <cell r="E362">
            <v>7.7067928930000003</v>
          </cell>
        </row>
        <row r="363">
          <cell r="A363">
            <v>1900.07</v>
          </cell>
          <cell r="B363">
            <v>5.86</v>
          </cell>
          <cell r="C363">
            <v>0.26250000000000001</v>
          </cell>
          <cell r="D363">
            <v>0.48</v>
          </cell>
          <cell r="E363">
            <v>7.8019419829999999</v>
          </cell>
        </row>
        <row r="364">
          <cell r="A364">
            <v>1900.08</v>
          </cell>
          <cell r="B364">
            <v>5.94</v>
          </cell>
          <cell r="C364">
            <v>0.27</v>
          </cell>
          <cell r="D364">
            <v>0.48</v>
          </cell>
          <cell r="E364">
            <v>7.7067928930000003</v>
          </cell>
        </row>
        <row r="365">
          <cell r="A365">
            <v>1900.09</v>
          </cell>
          <cell r="B365">
            <v>5.8</v>
          </cell>
          <cell r="C365">
            <v>0.27750000000000002</v>
          </cell>
          <cell r="D365">
            <v>0.48</v>
          </cell>
          <cell r="E365">
            <v>7.8019419829999999</v>
          </cell>
        </row>
        <row r="366">
          <cell r="A366">
            <v>1900.1</v>
          </cell>
          <cell r="B366">
            <v>6.01</v>
          </cell>
          <cell r="C366">
            <v>0.28499999999999998</v>
          </cell>
          <cell r="D366">
            <v>0.48</v>
          </cell>
          <cell r="E366">
            <v>7.7067928930000003</v>
          </cell>
        </row>
        <row r="367">
          <cell r="A367">
            <v>1900.11</v>
          </cell>
          <cell r="B367">
            <v>6.48</v>
          </cell>
          <cell r="C367">
            <v>0.29249999999999998</v>
          </cell>
          <cell r="D367">
            <v>0.48</v>
          </cell>
          <cell r="E367">
            <v>7.7067928930000003</v>
          </cell>
        </row>
        <row r="368">
          <cell r="A368">
            <v>1900.12</v>
          </cell>
          <cell r="B368">
            <v>6.87</v>
          </cell>
          <cell r="C368">
            <v>0.3</v>
          </cell>
          <cell r="D368">
            <v>0.48</v>
          </cell>
          <cell r="E368">
            <v>7.6116519010000001</v>
          </cell>
        </row>
        <row r="369">
          <cell r="A369">
            <v>1901.01</v>
          </cell>
          <cell r="B369">
            <v>7.07</v>
          </cell>
          <cell r="C369">
            <v>0.30170000000000002</v>
          </cell>
          <cell r="D369">
            <v>0.48170000000000002</v>
          </cell>
          <cell r="E369">
            <v>7.7067928930000003</v>
          </cell>
        </row>
        <row r="370">
          <cell r="A370">
            <v>1901.02</v>
          </cell>
          <cell r="B370">
            <v>7.25</v>
          </cell>
          <cell r="C370">
            <v>0.30330000000000001</v>
          </cell>
          <cell r="D370">
            <v>0.48330000000000001</v>
          </cell>
          <cell r="E370">
            <v>7.6116519010000001</v>
          </cell>
        </row>
        <row r="371">
          <cell r="A371">
            <v>1901.03</v>
          </cell>
          <cell r="B371">
            <v>7.51</v>
          </cell>
          <cell r="C371">
            <v>0.30499999999999999</v>
          </cell>
          <cell r="D371">
            <v>0.48499999999999999</v>
          </cell>
          <cell r="E371">
            <v>7.6116519010000001</v>
          </cell>
        </row>
        <row r="372">
          <cell r="A372">
            <v>1901.04</v>
          </cell>
          <cell r="B372">
            <v>8.14</v>
          </cell>
          <cell r="C372">
            <v>0.30669999999999997</v>
          </cell>
          <cell r="D372">
            <v>0.48670000000000002</v>
          </cell>
          <cell r="E372">
            <v>7.5165028100000004</v>
          </cell>
        </row>
        <row r="373">
          <cell r="A373">
            <v>1901.05</v>
          </cell>
          <cell r="B373">
            <v>7.73</v>
          </cell>
          <cell r="C373">
            <v>0.30830000000000002</v>
          </cell>
          <cell r="D373">
            <v>0.48830000000000001</v>
          </cell>
          <cell r="E373">
            <v>7.5165028100000004</v>
          </cell>
        </row>
        <row r="374">
          <cell r="A374">
            <v>1901.06</v>
          </cell>
          <cell r="B374">
            <v>8.5</v>
          </cell>
          <cell r="C374">
            <v>0.31</v>
          </cell>
          <cell r="D374">
            <v>0.49</v>
          </cell>
          <cell r="E374">
            <v>7.5165028100000004</v>
          </cell>
        </row>
        <row r="375">
          <cell r="A375">
            <v>1901.07</v>
          </cell>
          <cell r="B375">
            <v>7.93</v>
          </cell>
          <cell r="C375">
            <v>0.31169999999999998</v>
          </cell>
          <cell r="D375">
            <v>0.49170000000000003</v>
          </cell>
          <cell r="E375">
            <v>7.6116519010000001</v>
          </cell>
        </row>
        <row r="376">
          <cell r="A376">
            <v>1901.08</v>
          </cell>
          <cell r="B376">
            <v>8.0399999999999991</v>
          </cell>
          <cell r="C376">
            <v>0.31330000000000002</v>
          </cell>
          <cell r="D376">
            <v>0.49330000000000002</v>
          </cell>
          <cell r="E376">
            <v>7.7067928930000003</v>
          </cell>
        </row>
        <row r="377">
          <cell r="A377">
            <v>1901.09</v>
          </cell>
          <cell r="B377">
            <v>8</v>
          </cell>
          <cell r="C377">
            <v>0.315</v>
          </cell>
          <cell r="D377">
            <v>0.495</v>
          </cell>
          <cell r="E377">
            <v>7.8019419829999999</v>
          </cell>
        </row>
        <row r="378">
          <cell r="A378">
            <v>1901.1</v>
          </cell>
          <cell r="B378">
            <v>7.91</v>
          </cell>
          <cell r="C378">
            <v>0.31669999999999998</v>
          </cell>
          <cell r="D378">
            <v>0.49669999999999997</v>
          </cell>
          <cell r="E378">
            <v>7.8019419829999999</v>
          </cell>
        </row>
        <row r="379">
          <cell r="A379">
            <v>1901.11</v>
          </cell>
          <cell r="B379">
            <v>8.08</v>
          </cell>
          <cell r="C379">
            <v>0.31830000000000003</v>
          </cell>
          <cell r="D379">
            <v>0.49830000000000002</v>
          </cell>
          <cell r="E379">
            <v>7.8970910740000004</v>
          </cell>
        </row>
        <row r="380">
          <cell r="A380">
            <v>1901.12</v>
          </cell>
          <cell r="B380">
            <v>7.95</v>
          </cell>
          <cell r="C380">
            <v>0.32</v>
          </cell>
          <cell r="D380">
            <v>0.5</v>
          </cell>
          <cell r="E380">
            <v>7.9922320659999997</v>
          </cell>
        </row>
        <row r="381">
          <cell r="A381">
            <v>1902.01</v>
          </cell>
          <cell r="B381">
            <v>8.1199999999999992</v>
          </cell>
          <cell r="C381">
            <v>0.32079999999999997</v>
          </cell>
          <cell r="D381">
            <v>0.51080000000000003</v>
          </cell>
          <cell r="E381">
            <v>7.8970910740000004</v>
          </cell>
        </row>
        <row r="382">
          <cell r="A382">
            <v>1902.02</v>
          </cell>
          <cell r="B382">
            <v>8.19</v>
          </cell>
          <cell r="C382">
            <v>0.32169999999999999</v>
          </cell>
          <cell r="D382">
            <v>0.52170000000000005</v>
          </cell>
          <cell r="E382">
            <v>7.8970910740000004</v>
          </cell>
        </row>
        <row r="383">
          <cell r="A383">
            <v>1902.03</v>
          </cell>
          <cell r="B383">
            <v>8.1999999999999993</v>
          </cell>
          <cell r="C383">
            <v>0.32250000000000001</v>
          </cell>
          <cell r="D383">
            <v>0.53249999999999997</v>
          </cell>
          <cell r="E383">
            <v>7.8970910740000004</v>
          </cell>
        </row>
        <row r="384">
          <cell r="A384">
            <v>1902.04</v>
          </cell>
          <cell r="B384">
            <v>8.48</v>
          </cell>
          <cell r="C384">
            <v>0.32329999999999998</v>
          </cell>
          <cell r="D384">
            <v>0.54330000000000001</v>
          </cell>
          <cell r="E384">
            <v>7.9922320659999997</v>
          </cell>
        </row>
        <row r="385">
          <cell r="A385">
            <v>1902.05</v>
          </cell>
          <cell r="B385">
            <v>8.4600000000000009</v>
          </cell>
          <cell r="C385">
            <v>0.32419999999999999</v>
          </cell>
          <cell r="D385">
            <v>0.55420000000000003</v>
          </cell>
          <cell r="E385">
            <v>8.0873811569999994</v>
          </cell>
        </row>
        <row r="386">
          <cell r="A386">
            <v>1902.06</v>
          </cell>
          <cell r="B386">
            <v>8.41</v>
          </cell>
          <cell r="C386">
            <v>0.32500000000000001</v>
          </cell>
          <cell r="D386">
            <v>0.56499999999999995</v>
          </cell>
          <cell r="E386">
            <v>8.18251405</v>
          </cell>
        </row>
        <row r="387">
          <cell r="A387">
            <v>1902.07</v>
          </cell>
          <cell r="B387">
            <v>8.6</v>
          </cell>
          <cell r="C387">
            <v>0.32579999999999998</v>
          </cell>
          <cell r="D387">
            <v>0.57579999999999998</v>
          </cell>
          <cell r="E387">
            <v>8.18251405</v>
          </cell>
        </row>
        <row r="388">
          <cell r="A388">
            <v>1902.08</v>
          </cell>
          <cell r="B388">
            <v>8.83</v>
          </cell>
          <cell r="C388">
            <v>0.32669999999999999</v>
          </cell>
          <cell r="D388">
            <v>0.5867</v>
          </cell>
          <cell r="E388">
            <v>8.0873811569999994</v>
          </cell>
        </row>
        <row r="389">
          <cell r="A389">
            <v>1902.09</v>
          </cell>
          <cell r="B389">
            <v>8.85</v>
          </cell>
          <cell r="C389">
            <v>0.32750000000000001</v>
          </cell>
          <cell r="D389">
            <v>0.59750000000000003</v>
          </cell>
          <cell r="E389">
            <v>8.18251405</v>
          </cell>
        </row>
        <row r="390">
          <cell r="A390">
            <v>1902.1</v>
          </cell>
          <cell r="B390">
            <v>8.57</v>
          </cell>
          <cell r="C390">
            <v>0.32829999999999998</v>
          </cell>
          <cell r="D390">
            <v>0.60829999999999995</v>
          </cell>
          <cell r="E390">
            <v>8.7534247930000006</v>
          </cell>
        </row>
        <row r="391">
          <cell r="A391">
            <v>1902.11</v>
          </cell>
          <cell r="B391">
            <v>8.24</v>
          </cell>
          <cell r="C391">
            <v>0.32919999999999999</v>
          </cell>
          <cell r="D391">
            <v>0.61919999999999997</v>
          </cell>
          <cell r="E391">
            <v>8.4679289260000008</v>
          </cell>
        </row>
        <row r="392">
          <cell r="A392">
            <v>1902.12</v>
          </cell>
          <cell r="B392">
            <v>8.0500000000000007</v>
          </cell>
          <cell r="C392">
            <v>0.33</v>
          </cell>
          <cell r="D392">
            <v>0.63</v>
          </cell>
          <cell r="E392">
            <v>8.5630942149999996</v>
          </cell>
        </row>
        <row r="393">
          <cell r="A393">
            <v>1903.01</v>
          </cell>
          <cell r="B393">
            <v>8.4600000000000009</v>
          </cell>
          <cell r="C393">
            <v>0.33169999999999999</v>
          </cell>
          <cell r="D393">
            <v>0.62170000000000003</v>
          </cell>
          <cell r="E393">
            <v>8.6582595040000001</v>
          </cell>
        </row>
        <row r="394">
          <cell r="A394">
            <v>1903.02</v>
          </cell>
          <cell r="B394">
            <v>8.41</v>
          </cell>
          <cell r="C394">
            <v>0.33329999999999999</v>
          </cell>
          <cell r="D394">
            <v>0.61329999999999996</v>
          </cell>
          <cell r="E394">
            <v>8.6582595040000001</v>
          </cell>
        </row>
        <row r="395">
          <cell r="A395">
            <v>1903.03</v>
          </cell>
          <cell r="B395">
            <v>8.08</v>
          </cell>
          <cell r="C395">
            <v>0.33500000000000002</v>
          </cell>
          <cell r="D395">
            <v>0.60499999999999998</v>
          </cell>
          <cell r="E395">
            <v>8.3728446279999993</v>
          </cell>
        </row>
        <row r="396">
          <cell r="A396">
            <v>1903.04</v>
          </cell>
          <cell r="B396">
            <v>7.75</v>
          </cell>
          <cell r="C396">
            <v>0.3367</v>
          </cell>
          <cell r="D396">
            <v>0.59670000000000001</v>
          </cell>
          <cell r="E396">
            <v>8.3728446279999993</v>
          </cell>
        </row>
        <row r="397">
          <cell r="A397">
            <v>1903.05</v>
          </cell>
          <cell r="B397">
            <v>7.6</v>
          </cell>
          <cell r="C397">
            <v>0.33829999999999999</v>
          </cell>
          <cell r="D397">
            <v>0.58830000000000005</v>
          </cell>
          <cell r="E397">
            <v>8.18251405</v>
          </cell>
        </row>
        <row r="398">
          <cell r="A398">
            <v>1903.06</v>
          </cell>
          <cell r="B398">
            <v>7.18</v>
          </cell>
          <cell r="C398">
            <v>0.34</v>
          </cell>
          <cell r="D398">
            <v>0.57999999999999996</v>
          </cell>
          <cell r="E398">
            <v>8.18251405</v>
          </cell>
        </row>
        <row r="399">
          <cell r="A399">
            <v>1903.07</v>
          </cell>
          <cell r="B399">
            <v>6.85</v>
          </cell>
          <cell r="C399">
            <v>0.3417</v>
          </cell>
          <cell r="D399">
            <v>0.57169999999999999</v>
          </cell>
          <cell r="E399">
            <v>8.18251405</v>
          </cell>
        </row>
        <row r="400">
          <cell r="A400">
            <v>1903.08</v>
          </cell>
          <cell r="B400">
            <v>6.63</v>
          </cell>
          <cell r="C400">
            <v>0.34329999999999999</v>
          </cell>
          <cell r="D400">
            <v>0.56330000000000002</v>
          </cell>
          <cell r="E400">
            <v>8.18251405</v>
          </cell>
        </row>
        <row r="401">
          <cell r="A401">
            <v>1903.09</v>
          </cell>
          <cell r="B401">
            <v>6.47</v>
          </cell>
          <cell r="C401">
            <v>0.34499999999999997</v>
          </cell>
          <cell r="D401">
            <v>0.55500000000000005</v>
          </cell>
          <cell r="E401">
            <v>8.2776793390000005</v>
          </cell>
        </row>
        <row r="402">
          <cell r="A402">
            <v>1903.1</v>
          </cell>
          <cell r="B402">
            <v>6.26</v>
          </cell>
          <cell r="C402">
            <v>0.34670000000000001</v>
          </cell>
          <cell r="D402">
            <v>0.54669999999999996</v>
          </cell>
          <cell r="E402">
            <v>8.18251405</v>
          </cell>
        </row>
        <row r="403">
          <cell r="A403">
            <v>1903.11</v>
          </cell>
          <cell r="B403">
            <v>6.28</v>
          </cell>
          <cell r="C403">
            <v>0.3483</v>
          </cell>
          <cell r="D403">
            <v>0.5383</v>
          </cell>
          <cell r="E403">
            <v>8.0873811569999994</v>
          </cell>
        </row>
        <row r="404">
          <cell r="A404">
            <v>1903.12</v>
          </cell>
          <cell r="B404">
            <v>6.57</v>
          </cell>
          <cell r="C404">
            <v>0.35</v>
          </cell>
          <cell r="D404">
            <v>0.53</v>
          </cell>
          <cell r="E404">
            <v>8.0873811569999994</v>
          </cell>
        </row>
        <row r="405">
          <cell r="A405">
            <v>1904.01</v>
          </cell>
          <cell r="B405">
            <v>6.68</v>
          </cell>
          <cell r="C405">
            <v>0.34670000000000001</v>
          </cell>
          <cell r="D405">
            <v>0.52669999999999995</v>
          </cell>
          <cell r="E405">
            <v>8.2776793390000005</v>
          </cell>
        </row>
        <row r="406">
          <cell r="A406">
            <v>1904.02</v>
          </cell>
          <cell r="B406">
            <v>6.5</v>
          </cell>
          <cell r="C406">
            <v>0.34329999999999999</v>
          </cell>
          <cell r="D406">
            <v>0.52329999999999999</v>
          </cell>
          <cell r="E406">
            <v>8.4679289260000008</v>
          </cell>
        </row>
        <row r="407">
          <cell r="A407">
            <v>1904.03</v>
          </cell>
          <cell r="B407">
            <v>6.48</v>
          </cell>
          <cell r="C407">
            <v>0.34</v>
          </cell>
          <cell r="D407">
            <v>0.52</v>
          </cell>
          <cell r="E407">
            <v>8.3728446279999993</v>
          </cell>
        </row>
        <row r="408">
          <cell r="A408">
            <v>1904.04</v>
          </cell>
          <cell r="B408">
            <v>6.64</v>
          </cell>
          <cell r="C408">
            <v>0.3367</v>
          </cell>
          <cell r="D408">
            <v>0.51670000000000005</v>
          </cell>
          <cell r="E408">
            <v>8.2776793390000005</v>
          </cell>
        </row>
        <row r="409">
          <cell r="A409">
            <v>1904.05</v>
          </cell>
          <cell r="B409">
            <v>6.5</v>
          </cell>
          <cell r="C409">
            <v>0.33329999999999999</v>
          </cell>
          <cell r="D409">
            <v>0.51329999999999998</v>
          </cell>
          <cell r="E409">
            <v>8.0873811569999994</v>
          </cell>
        </row>
        <row r="410">
          <cell r="A410">
            <v>1904.06</v>
          </cell>
          <cell r="B410">
            <v>6.51</v>
          </cell>
          <cell r="C410">
            <v>0.33</v>
          </cell>
          <cell r="D410">
            <v>0.51</v>
          </cell>
          <cell r="E410">
            <v>8.0873811569999994</v>
          </cell>
        </row>
        <row r="411">
          <cell r="A411">
            <v>1904.07</v>
          </cell>
          <cell r="B411">
            <v>6.78</v>
          </cell>
          <cell r="C411">
            <v>0.32669999999999999</v>
          </cell>
          <cell r="D411">
            <v>0.50670000000000004</v>
          </cell>
          <cell r="E411">
            <v>8.0873811569999994</v>
          </cell>
        </row>
        <row r="412">
          <cell r="A412">
            <v>1904.08</v>
          </cell>
          <cell r="B412">
            <v>7.01</v>
          </cell>
          <cell r="C412">
            <v>0.32329999999999998</v>
          </cell>
          <cell r="D412">
            <v>0.50329999999999997</v>
          </cell>
          <cell r="E412">
            <v>8.18251405</v>
          </cell>
        </row>
        <row r="413">
          <cell r="A413">
            <v>1904.09</v>
          </cell>
          <cell r="B413">
            <v>7.32</v>
          </cell>
          <cell r="C413">
            <v>0.32</v>
          </cell>
          <cell r="D413">
            <v>0.5</v>
          </cell>
          <cell r="E413">
            <v>8.2776793390000005</v>
          </cell>
        </row>
        <row r="414">
          <cell r="A414">
            <v>1904.1</v>
          </cell>
          <cell r="B414">
            <v>7.75</v>
          </cell>
          <cell r="C414">
            <v>0.31669999999999998</v>
          </cell>
          <cell r="D414">
            <v>0.49669999999999997</v>
          </cell>
          <cell r="E414">
            <v>8.2776793390000005</v>
          </cell>
        </row>
        <row r="415">
          <cell r="A415">
            <v>1904.11</v>
          </cell>
          <cell r="B415">
            <v>8.17</v>
          </cell>
          <cell r="C415">
            <v>0.31330000000000002</v>
          </cell>
          <cell r="D415">
            <v>0.49330000000000002</v>
          </cell>
          <cell r="E415">
            <v>8.4679289260000008</v>
          </cell>
        </row>
        <row r="416">
          <cell r="A416">
            <v>1904.12</v>
          </cell>
          <cell r="B416">
            <v>8.25</v>
          </cell>
          <cell r="C416">
            <v>0.31</v>
          </cell>
          <cell r="D416">
            <v>0.49</v>
          </cell>
          <cell r="E416">
            <v>8.4679289260000008</v>
          </cell>
        </row>
        <row r="417">
          <cell r="A417">
            <v>1905.01</v>
          </cell>
          <cell r="B417">
            <v>8.43</v>
          </cell>
          <cell r="C417">
            <v>0.31169999999999998</v>
          </cell>
          <cell r="D417">
            <v>0.505</v>
          </cell>
          <cell r="E417">
            <v>8.4679289260000008</v>
          </cell>
        </row>
        <row r="418">
          <cell r="A418">
            <v>1905.02</v>
          </cell>
          <cell r="B418">
            <v>8.8000000000000007</v>
          </cell>
          <cell r="C418">
            <v>0.31330000000000002</v>
          </cell>
          <cell r="D418">
            <v>0.52</v>
          </cell>
          <cell r="E418">
            <v>8.4679289260000008</v>
          </cell>
        </row>
        <row r="419">
          <cell r="A419">
            <v>1905.03</v>
          </cell>
          <cell r="B419">
            <v>9.0500000000000007</v>
          </cell>
          <cell r="C419">
            <v>0.315</v>
          </cell>
          <cell r="D419">
            <v>0.53500000000000003</v>
          </cell>
          <cell r="E419">
            <v>8.3728446279999993</v>
          </cell>
        </row>
        <row r="420">
          <cell r="A420">
            <v>1905.04</v>
          </cell>
          <cell r="B420">
            <v>8.94</v>
          </cell>
          <cell r="C420">
            <v>0.31669999999999998</v>
          </cell>
          <cell r="D420">
            <v>0.55000000000000004</v>
          </cell>
          <cell r="E420">
            <v>8.3728446279999993</v>
          </cell>
        </row>
        <row r="421">
          <cell r="A421">
            <v>1905.05</v>
          </cell>
          <cell r="B421">
            <v>8.5</v>
          </cell>
          <cell r="C421">
            <v>0.31830000000000003</v>
          </cell>
          <cell r="D421">
            <v>0.56499999999999995</v>
          </cell>
          <cell r="E421">
            <v>8.2776793390000005</v>
          </cell>
        </row>
        <row r="422">
          <cell r="A422">
            <v>1905.06</v>
          </cell>
          <cell r="B422">
            <v>8.6</v>
          </cell>
          <cell r="C422">
            <v>0.32</v>
          </cell>
          <cell r="D422">
            <v>0.57999999999999996</v>
          </cell>
          <cell r="E422">
            <v>8.2776793390000005</v>
          </cell>
        </row>
        <row r="423">
          <cell r="A423">
            <v>1905.07</v>
          </cell>
          <cell r="B423">
            <v>8.8699999999999992</v>
          </cell>
          <cell r="C423">
            <v>0.32169999999999999</v>
          </cell>
          <cell r="D423">
            <v>0.59499999999999997</v>
          </cell>
          <cell r="E423">
            <v>8.2776793390000005</v>
          </cell>
        </row>
        <row r="424">
          <cell r="A424">
            <v>1905.08</v>
          </cell>
          <cell r="B424">
            <v>9.1999999999999993</v>
          </cell>
          <cell r="C424">
            <v>0.32329999999999998</v>
          </cell>
          <cell r="D424">
            <v>0.61</v>
          </cell>
          <cell r="E424">
            <v>8.3728446279999993</v>
          </cell>
        </row>
        <row r="425">
          <cell r="A425">
            <v>1905.09</v>
          </cell>
          <cell r="B425">
            <v>9.23</v>
          </cell>
          <cell r="C425">
            <v>0.32500000000000001</v>
          </cell>
          <cell r="D425">
            <v>0.625</v>
          </cell>
          <cell r="E425">
            <v>8.2776793390000005</v>
          </cell>
        </row>
        <row r="426">
          <cell r="A426">
            <v>1905.1</v>
          </cell>
          <cell r="B426">
            <v>9.36</v>
          </cell>
          <cell r="C426">
            <v>0.32669999999999999</v>
          </cell>
          <cell r="D426">
            <v>0.64</v>
          </cell>
          <cell r="E426">
            <v>8.2776793390000005</v>
          </cell>
        </row>
        <row r="427">
          <cell r="A427">
            <v>1905.11</v>
          </cell>
          <cell r="B427">
            <v>9.31</v>
          </cell>
          <cell r="C427">
            <v>0.32829999999999998</v>
          </cell>
          <cell r="D427">
            <v>0.65500000000000003</v>
          </cell>
          <cell r="E427">
            <v>8.3728446279999993</v>
          </cell>
        </row>
        <row r="428">
          <cell r="A428">
            <v>1905.12</v>
          </cell>
          <cell r="B428">
            <v>9.5399999999999991</v>
          </cell>
          <cell r="C428">
            <v>0.33</v>
          </cell>
          <cell r="D428">
            <v>0.67</v>
          </cell>
          <cell r="E428">
            <v>8.4679289260000008</v>
          </cell>
        </row>
        <row r="429">
          <cell r="A429">
            <v>1906.01</v>
          </cell>
          <cell r="B429">
            <v>9.8699999999999992</v>
          </cell>
          <cell r="C429">
            <v>0.33579999999999999</v>
          </cell>
          <cell r="D429">
            <v>0.67749999999999999</v>
          </cell>
          <cell r="E429">
            <v>8.4679289260000008</v>
          </cell>
        </row>
        <row r="430">
          <cell r="A430">
            <v>1906.02</v>
          </cell>
          <cell r="B430">
            <v>9.8000000000000007</v>
          </cell>
          <cell r="C430">
            <v>0.3417</v>
          </cell>
          <cell r="D430">
            <v>0.68500000000000005</v>
          </cell>
          <cell r="E430">
            <v>8.4679289260000008</v>
          </cell>
        </row>
        <row r="431">
          <cell r="A431">
            <v>1906.03</v>
          </cell>
          <cell r="B431">
            <v>9.56</v>
          </cell>
          <cell r="C431">
            <v>0.34749999999999998</v>
          </cell>
          <cell r="D431">
            <v>0.6925</v>
          </cell>
          <cell r="E431">
            <v>8.4679289260000008</v>
          </cell>
        </row>
        <row r="432">
          <cell r="A432">
            <v>1906.04</v>
          </cell>
          <cell r="B432">
            <v>9.43</v>
          </cell>
          <cell r="C432">
            <v>0.3533</v>
          </cell>
          <cell r="D432">
            <v>0.7</v>
          </cell>
          <cell r="E432">
            <v>8.4679289260000008</v>
          </cell>
        </row>
        <row r="433">
          <cell r="A433">
            <v>1906.05</v>
          </cell>
          <cell r="B433">
            <v>9.18</v>
          </cell>
          <cell r="C433">
            <v>0.35920000000000002</v>
          </cell>
          <cell r="D433">
            <v>0.70750000000000002</v>
          </cell>
          <cell r="E433">
            <v>8.5630942149999996</v>
          </cell>
        </row>
        <row r="434">
          <cell r="A434">
            <v>1906.06</v>
          </cell>
          <cell r="B434">
            <v>9.3000000000000007</v>
          </cell>
          <cell r="C434">
            <v>0.36499999999999999</v>
          </cell>
          <cell r="D434">
            <v>0.71499999999999997</v>
          </cell>
          <cell r="E434">
            <v>8.5630942149999996</v>
          </cell>
        </row>
        <row r="435">
          <cell r="A435">
            <v>1906.07</v>
          </cell>
          <cell r="B435">
            <v>9.06</v>
          </cell>
          <cell r="C435">
            <v>0.37080000000000002</v>
          </cell>
          <cell r="D435">
            <v>0.72250000000000003</v>
          </cell>
          <cell r="E435">
            <v>8.2776793390000005</v>
          </cell>
        </row>
        <row r="436">
          <cell r="A436">
            <v>1906.08</v>
          </cell>
          <cell r="B436">
            <v>9.73</v>
          </cell>
          <cell r="C436">
            <v>0.37669999999999998</v>
          </cell>
          <cell r="D436">
            <v>0.73</v>
          </cell>
          <cell r="E436">
            <v>8.4679289260000008</v>
          </cell>
        </row>
        <row r="437">
          <cell r="A437">
            <v>1906.09</v>
          </cell>
          <cell r="B437">
            <v>10.029999999999999</v>
          </cell>
          <cell r="C437">
            <v>0.38250000000000001</v>
          </cell>
          <cell r="D437">
            <v>0.73750000000000004</v>
          </cell>
          <cell r="E437">
            <v>8.5630942149999996</v>
          </cell>
        </row>
        <row r="438">
          <cell r="A438">
            <v>1906.1</v>
          </cell>
          <cell r="B438">
            <v>9.73</v>
          </cell>
          <cell r="C438">
            <v>0.38829999999999998</v>
          </cell>
          <cell r="D438">
            <v>0.745</v>
          </cell>
          <cell r="E438">
            <v>8.7534247930000006</v>
          </cell>
        </row>
        <row r="439">
          <cell r="A439">
            <v>1906.11</v>
          </cell>
          <cell r="B439">
            <v>9.93</v>
          </cell>
          <cell r="C439">
            <v>0.39419999999999999</v>
          </cell>
          <cell r="D439">
            <v>0.75249999999999995</v>
          </cell>
          <cell r="E439">
            <v>8.8485090910000004</v>
          </cell>
        </row>
        <row r="440">
          <cell r="A440">
            <v>1906.12</v>
          </cell>
          <cell r="B440">
            <v>9.84</v>
          </cell>
          <cell r="C440">
            <v>0.4</v>
          </cell>
          <cell r="D440">
            <v>0.76</v>
          </cell>
          <cell r="E440">
            <v>8.9436743799999991</v>
          </cell>
        </row>
        <row r="441">
          <cell r="A441">
            <v>1907.01</v>
          </cell>
          <cell r="B441">
            <v>9.56</v>
          </cell>
          <cell r="C441">
            <v>0.40329999999999999</v>
          </cell>
          <cell r="D441">
            <v>0.75170000000000003</v>
          </cell>
          <cell r="E441">
            <v>8.8485090910000004</v>
          </cell>
        </row>
        <row r="442">
          <cell r="A442">
            <v>1907.02</v>
          </cell>
          <cell r="B442">
            <v>9.26</v>
          </cell>
          <cell r="C442">
            <v>0.40670000000000001</v>
          </cell>
          <cell r="D442">
            <v>0.74329999999999996</v>
          </cell>
          <cell r="E442">
            <v>9.0388396689999997</v>
          </cell>
        </row>
        <row r="443">
          <cell r="A443">
            <v>1907.03</v>
          </cell>
          <cell r="B443">
            <v>8.35</v>
          </cell>
          <cell r="C443">
            <v>0.41</v>
          </cell>
          <cell r="D443">
            <v>0.73499999999999999</v>
          </cell>
          <cell r="E443">
            <v>8.9436743799999991</v>
          </cell>
        </row>
        <row r="444">
          <cell r="A444">
            <v>1907.04</v>
          </cell>
          <cell r="B444">
            <v>8.39</v>
          </cell>
          <cell r="C444">
            <v>0.4133</v>
          </cell>
          <cell r="D444">
            <v>0.72670000000000001</v>
          </cell>
          <cell r="E444">
            <v>8.9436743799999991</v>
          </cell>
        </row>
        <row r="445">
          <cell r="A445">
            <v>1907.05</v>
          </cell>
          <cell r="B445">
            <v>8.1</v>
          </cell>
          <cell r="C445">
            <v>0.41670000000000001</v>
          </cell>
          <cell r="D445">
            <v>0.71830000000000005</v>
          </cell>
          <cell r="E445">
            <v>9.1340049590000003</v>
          </cell>
        </row>
        <row r="446">
          <cell r="A446">
            <v>1907.06</v>
          </cell>
          <cell r="B446">
            <v>7.84</v>
          </cell>
          <cell r="C446">
            <v>0.42</v>
          </cell>
          <cell r="D446">
            <v>0.71</v>
          </cell>
          <cell r="E446">
            <v>9.229089256</v>
          </cell>
        </row>
        <row r="447">
          <cell r="A447">
            <v>1907.07</v>
          </cell>
          <cell r="B447">
            <v>8.14</v>
          </cell>
          <cell r="C447">
            <v>0.42330000000000001</v>
          </cell>
          <cell r="D447">
            <v>0.70169999999999999</v>
          </cell>
          <cell r="E447">
            <v>9.229089256</v>
          </cell>
        </row>
        <row r="448">
          <cell r="A448">
            <v>1907.08</v>
          </cell>
          <cell r="B448">
            <v>7.53</v>
          </cell>
          <cell r="C448">
            <v>0.42670000000000002</v>
          </cell>
          <cell r="D448">
            <v>0.69330000000000003</v>
          </cell>
          <cell r="E448">
            <v>9.229089256</v>
          </cell>
        </row>
        <row r="449">
          <cell r="A449">
            <v>1907.09</v>
          </cell>
          <cell r="B449">
            <v>7.45</v>
          </cell>
          <cell r="C449">
            <v>0.43</v>
          </cell>
          <cell r="D449">
            <v>0.68500000000000005</v>
          </cell>
          <cell r="E449">
            <v>9.229089256</v>
          </cell>
        </row>
        <row r="450">
          <cell r="A450">
            <v>1907.1</v>
          </cell>
          <cell r="B450">
            <v>6.64</v>
          </cell>
          <cell r="C450">
            <v>0.43330000000000002</v>
          </cell>
          <cell r="D450">
            <v>0.67669999999999997</v>
          </cell>
          <cell r="E450">
            <v>9.3242545450000005</v>
          </cell>
        </row>
        <row r="451">
          <cell r="A451">
            <v>1907.11</v>
          </cell>
          <cell r="B451">
            <v>6.25</v>
          </cell>
          <cell r="C451">
            <v>0.43669999999999998</v>
          </cell>
          <cell r="D451">
            <v>0.66830000000000001</v>
          </cell>
          <cell r="E451">
            <v>8.9436743799999991</v>
          </cell>
        </row>
        <row r="452">
          <cell r="A452">
            <v>1907.12</v>
          </cell>
          <cell r="B452">
            <v>6.57</v>
          </cell>
          <cell r="C452">
            <v>0.44</v>
          </cell>
          <cell r="D452">
            <v>0.66</v>
          </cell>
          <cell r="E452">
            <v>8.7534247930000006</v>
          </cell>
        </row>
        <row r="453">
          <cell r="A453">
            <v>1908.01</v>
          </cell>
          <cell r="B453">
            <v>6.85</v>
          </cell>
          <cell r="C453">
            <v>0.43669999999999998</v>
          </cell>
          <cell r="D453">
            <v>0.65329999999999999</v>
          </cell>
          <cell r="E453">
            <v>8.6582595040000001</v>
          </cell>
        </row>
        <row r="454">
          <cell r="A454">
            <v>1908.02</v>
          </cell>
          <cell r="B454">
            <v>6.6</v>
          </cell>
          <cell r="C454">
            <v>0.43330000000000002</v>
          </cell>
          <cell r="D454">
            <v>0.64670000000000005</v>
          </cell>
          <cell r="E454">
            <v>8.5630942149999996</v>
          </cell>
        </row>
        <row r="455">
          <cell r="A455">
            <v>1908.03</v>
          </cell>
          <cell r="B455">
            <v>6.87</v>
          </cell>
          <cell r="C455">
            <v>0.43</v>
          </cell>
          <cell r="D455">
            <v>0.64</v>
          </cell>
          <cell r="E455">
            <v>8.5630942149999996</v>
          </cell>
        </row>
        <row r="456">
          <cell r="A456">
            <v>1908.04</v>
          </cell>
          <cell r="B456">
            <v>7.24</v>
          </cell>
          <cell r="C456">
            <v>0.42670000000000002</v>
          </cell>
          <cell r="D456">
            <v>0.63329999999999997</v>
          </cell>
          <cell r="E456">
            <v>8.6582595040000001</v>
          </cell>
        </row>
        <row r="457">
          <cell r="A457">
            <v>1908.05</v>
          </cell>
          <cell r="B457">
            <v>7.63</v>
          </cell>
          <cell r="C457">
            <v>0.42330000000000001</v>
          </cell>
          <cell r="D457">
            <v>0.62670000000000003</v>
          </cell>
          <cell r="E457">
            <v>8.6582595040000001</v>
          </cell>
        </row>
        <row r="458">
          <cell r="A458">
            <v>1908.06</v>
          </cell>
          <cell r="B458">
            <v>7.64</v>
          </cell>
          <cell r="C458">
            <v>0.42</v>
          </cell>
          <cell r="D458">
            <v>0.62</v>
          </cell>
          <cell r="E458">
            <v>8.6582595040000001</v>
          </cell>
        </row>
        <row r="459">
          <cell r="A459">
            <v>1908.07</v>
          </cell>
          <cell r="B459">
            <v>7.92</v>
          </cell>
          <cell r="C459">
            <v>0.41670000000000001</v>
          </cell>
          <cell r="D459">
            <v>0.61329999999999996</v>
          </cell>
          <cell r="E459">
            <v>8.7534247930000006</v>
          </cell>
        </row>
        <row r="460">
          <cell r="A460">
            <v>1908.08</v>
          </cell>
          <cell r="B460">
            <v>8.26</v>
          </cell>
          <cell r="C460">
            <v>0.4133</v>
          </cell>
          <cell r="D460">
            <v>0.60670000000000002</v>
          </cell>
          <cell r="E460">
            <v>8.7534247930000006</v>
          </cell>
        </row>
        <row r="461">
          <cell r="A461">
            <v>1908.09</v>
          </cell>
          <cell r="B461">
            <v>8.17</v>
          </cell>
          <cell r="C461">
            <v>0.41</v>
          </cell>
          <cell r="D461">
            <v>0.6</v>
          </cell>
          <cell r="E461">
            <v>8.7534247930000006</v>
          </cell>
        </row>
        <row r="462">
          <cell r="A462">
            <v>1908.1</v>
          </cell>
          <cell r="B462">
            <v>8.27</v>
          </cell>
          <cell r="C462">
            <v>0.40670000000000001</v>
          </cell>
          <cell r="D462">
            <v>0.59330000000000005</v>
          </cell>
          <cell r="E462">
            <v>8.8485090910000004</v>
          </cell>
        </row>
        <row r="463">
          <cell r="A463">
            <v>1908.11</v>
          </cell>
          <cell r="B463">
            <v>8.83</v>
          </cell>
          <cell r="C463">
            <v>0.40329999999999999</v>
          </cell>
          <cell r="D463">
            <v>0.5867</v>
          </cell>
          <cell r="E463">
            <v>8.9436743799999991</v>
          </cell>
        </row>
        <row r="464">
          <cell r="A464">
            <v>1908.12</v>
          </cell>
          <cell r="B464">
            <v>9.0299999999999994</v>
          </cell>
          <cell r="C464">
            <v>0.4</v>
          </cell>
          <cell r="D464">
            <v>0.57999999999999996</v>
          </cell>
          <cell r="E464">
            <v>9.0388396689999997</v>
          </cell>
        </row>
        <row r="465">
          <cell r="A465">
            <v>1909.01</v>
          </cell>
          <cell r="B465">
            <v>9.06</v>
          </cell>
          <cell r="C465">
            <v>0.40329999999999999</v>
          </cell>
          <cell r="D465">
            <v>0.59499999999999997</v>
          </cell>
          <cell r="E465">
            <v>8.9436743799999991</v>
          </cell>
        </row>
        <row r="466">
          <cell r="A466">
            <v>1909.02</v>
          </cell>
          <cell r="B466">
            <v>8.8000000000000007</v>
          </cell>
          <cell r="C466">
            <v>0.40670000000000001</v>
          </cell>
          <cell r="D466">
            <v>0.61</v>
          </cell>
          <cell r="E466">
            <v>9.0388396689999997</v>
          </cell>
        </row>
        <row r="467">
          <cell r="A467">
            <v>1909.03</v>
          </cell>
          <cell r="B467">
            <v>8.92</v>
          </cell>
          <cell r="C467">
            <v>0.41</v>
          </cell>
          <cell r="D467">
            <v>0.625</v>
          </cell>
          <cell r="E467">
            <v>9.0388396689999997</v>
          </cell>
        </row>
        <row r="468">
          <cell r="A468">
            <v>1909.04</v>
          </cell>
          <cell r="B468">
            <v>9.32</v>
          </cell>
          <cell r="C468">
            <v>0.4133</v>
          </cell>
          <cell r="D468">
            <v>0.64</v>
          </cell>
          <cell r="E468">
            <v>9.229089256</v>
          </cell>
        </row>
        <row r="469">
          <cell r="A469">
            <v>1909.05</v>
          </cell>
          <cell r="B469">
            <v>9.6300000000000008</v>
          </cell>
          <cell r="C469">
            <v>0.41670000000000001</v>
          </cell>
          <cell r="D469">
            <v>0.65500000000000003</v>
          </cell>
          <cell r="E469">
            <v>9.3242545450000005</v>
          </cell>
        </row>
        <row r="470">
          <cell r="A470">
            <v>1909.06</v>
          </cell>
          <cell r="B470">
            <v>9.8000000000000007</v>
          </cell>
          <cell r="C470">
            <v>0.42</v>
          </cell>
          <cell r="D470">
            <v>0.67</v>
          </cell>
          <cell r="E470">
            <v>9.4194198349999994</v>
          </cell>
        </row>
        <row r="471">
          <cell r="A471">
            <v>1909.07</v>
          </cell>
          <cell r="B471">
            <v>9.94</v>
          </cell>
          <cell r="C471">
            <v>0.42330000000000001</v>
          </cell>
          <cell r="D471">
            <v>0.68500000000000005</v>
          </cell>
          <cell r="E471">
            <v>9.4194198349999994</v>
          </cell>
        </row>
        <row r="472">
          <cell r="A472">
            <v>1909.08</v>
          </cell>
          <cell r="B472">
            <v>10.18</v>
          </cell>
          <cell r="C472">
            <v>0.42670000000000002</v>
          </cell>
          <cell r="D472">
            <v>0.7</v>
          </cell>
          <cell r="E472">
            <v>9.5145851239999999</v>
          </cell>
        </row>
        <row r="473">
          <cell r="A473">
            <v>1909.09</v>
          </cell>
          <cell r="B473">
            <v>10.19</v>
          </cell>
          <cell r="C473">
            <v>0.43</v>
          </cell>
          <cell r="D473">
            <v>0.71499999999999997</v>
          </cell>
          <cell r="E473">
            <v>9.6096694209999995</v>
          </cell>
        </row>
        <row r="474">
          <cell r="A474">
            <v>1909.1</v>
          </cell>
          <cell r="B474">
            <v>10.23</v>
          </cell>
          <cell r="C474">
            <v>0.43330000000000002</v>
          </cell>
          <cell r="D474">
            <v>0.73</v>
          </cell>
          <cell r="E474">
            <v>9.8000000000000007</v>
          </cell>
        </row>
        <row r="475">
          <cell r="A475">
            <v>1909.11</v>
          </cell>
          <cell r="B475">
            <v>10.18</v>
          </cell>
          <cell r="C475">
            <v>0.43669999999999998</v>
          </cell>
          <cell r="D475">
            <v>0.745</v>
          </cell>
          <cell r="E475">
            <v>9.8951652889999995</v>
          </cell>
        </row>
        <row r="476">
          <cell r="A476">
            <v>1909.12</v>
          </cell>
          <cell r="B476">
            <v>10.3</v>
          </cell>
          <cell r="C476">
            <v>0.44</v>
          </cell>
          <cell r="D476">
            <v>0.76</v>
          </cell>
          <cell r="E476">
            <v>9.9903305790000001</v>
          </cell>
        </row>
        <row r="477">
          <cell r="A477">
            <v>1910.01</v>
          </cell>
          <cell r="B477">
            <v>10.08</v>
          </cell>
          <cell r="C477">
            <v>0.4425</v>
          </cell>
          <cell r="D477">
            <v>0.75749999999999995</v>
          </cell>
          <cell r="E477">
            <v>9.8951652889999995</v>
          </cell>
        </row>
        <row r="478">
          <cell r="A478">
            <v>1910.02</v>
          </cell>
          <cell r="B478">
            <v>9.7200000000000006</v>
          </cell>
          <cell r="C478">
            <v>0.44500000000000001</v>
          </cell>
          <cell r="D478">
            <v>0.755</v>
          </cell>
          <cell r="E478">
            <v>9.8951652889999995</v>
          </cell>
        </row>
        <row r="479">
          <cell r="A479">
            <v>1910.03</v>
          </cell>
          <cell r="B479">
            <v>9.9600000000000009</v>
          </cell>
          <cell r="C479">
            <v>0.44750000000000001</v>
          </cell>
          <cell r="D479">
            <v>0.75249999999999995</v>
          </cell>
          <cell r="E479">
            <v>10.08541488</v>
          </cell>
        </row>
        <row r="480">
          <cell r="A480">
            <v>1910.04</v>
          </cell>
          <cell r="B480">
            <v>9.7200000000000006</v>
          </cell>
          <cell r="C480">
            <v>0.45</v>
          </cell>
          <cell r="D480">
            <v>0.75</v>
          </cell>
          <cell r="E480">
            <v>10.180580170000001</v>
          </cell>
        </row>
        <row r="481">
          <cell r="A481">
            <v>1910.05</v>
          </cell>
          <cell r="B481">
            <v>9.56</v>
          </cell>
          <cell r="C481">
            <v>0.45250000000000001</v>
          </cell>
          <cell r="D481">
            <v>0.74750000000000005</v>
          </cell>
          <cell r="E481">
            <v>9.9903305790000001</v>
          </cell>
        </row>
        <row r="482">
          <cell r="A482">
            <v>1910.06</v>
          </cell>
          <cell r="B482">
            <v>9.1</v>
          </cell>
          <cell r="C482">
            <v>0.45500000000000002</v>
          </cell>
          <cell r="D482">
            <v>0.745</v>
          </cell>
          <cell r="E482">
            <v>9.8951652889999995</v>
          </cell>
        </row>
        <row r="483">
          <cell r="A483">
            <v>1910.07</v>
          </cell>
          <cell r="B483">
            <v>8.64</v>
          </cell>
          <cell r="C483">
            <v>0.45750000000000002</v>
          </cell>
          <cell r="D483">
            <v>0.74250000000000005</v>
          </cell>
          <cell r="E483">
            <v>9.8951652889999995</v>
          </cell>
        </row>
        <row r="484">
          <cell r="A484">
            <v>1910.08</v>
          </cell>
          <cell r="B484">
            <v>8.85</v>
          </cell>
          <cell r="C484">
            <v>0.46</v>
          </cell>
          <cell r="D484">
            <v>0.74</v>
          </cell>
          <cell r="E484">
            <v>9.8000000000000007</v>
          </cell>
        </row>
        <row r="485">
          <cell r="A485">
            <v>1910.09</v>
          </cell>
          <cell r="B485">
            <v>8.91</v>
          </cell>
          <cell r="C485">
            <v>0.46250000000000002</v>
          </cell>
          <cell r="D485">
            <v>0.73750000000000004</v>
          </cell>
          <cell r="E485">
            <v>9.7048347110000002</v>
          </cell>
        </row>
        <row r="486">
          <cell r="A486">
            <v>1910.1</v>
          </cell>
          <cell r="B486">
            <v>9.32</v>
          </cell>
          <cell r="C486">
            <v>0.46500000000000002</v>
          </cell>
          <cell r="D486">
            <v>0.73499999999999999</v>
          </cell>
          <cell r="E486">
            <v>9.4194198349999994</v>
          </cell>
        </row>
        <row r="487">
          <cell r="A487">
            <v>1910.11</v>
          </cell>
          <cell r="B487">
            <v>9.31</v>
          </cell>
          <cell r="C487">
            <v>0.46750000000000003</v>
          </cell>
          <cell r="D487">
            <v>0.73250000000000004</v>
          </cell>
          <cell r="E487">
            <v>9.229089256</v>
          </cell>
        </row>
        <row r="488">
          <cell r="A488">
            <v>1910.12</v>
          </cell>
          <cell r="B488">
            <v>9.0500000000000007</v>
          </cell>
          <cell r="C488">
            <v>0.47</v>
          </cell>
          <cell r="D488">
            <v>0.73</v>
          </cell>
          <cell r="E488">
            <v>9.229089256</v>
          </cell>
        </row>
        <row r="489">
          <cell r="A489">
            <v>1911.01</v>
          </cell>
          <cell r="B489">
            <v>9.27</v>
          </cell>
          <cell r="C489">
            <v>0.47</v>
          </cell>
          <cell r="D489">
            <v>0.71830000000000005</v>
          </cell>
          <cell r="E489">
            <v>9.229089256</v>
          </cell>
        </row>
        <row r="490">
          <cell r="A490">
            <v>1911.02</v>
          </cell>
          <cell r="B490">
            <v>9.43</v>
          </cell>
          <cell r="C490">
            <v>0.47</v>
          </cell>
          <cell r="D490">
            <v>0.70669999999999999</v>
          </cell>
          <cell r="E490">
            <v>8.9436743799999991</v>
          </cell>
        </row>
        <row r="491">
          <cell r="A491">
            <v>1911.03</v>
          </cell>
          <cell r="B491">
            <v>9.32</v>
          </cell>
          <cell r="C491">
            <v>0.47</v>
          </cell>
          <cell r="D491">
            <v>0.69499999999999995</v>
          </cell>
          <cell r="E491">
            <v>9.0388396689999997</v>
          </cell>
        </row>
        <row r="492">
          <cell r="A492">
            <v>1911.04</v>
          </cell>
          <cell r="B492">
            <v>9.2799999999999994</v>
          </cell>
          <cell r="C492">
            <v>0.47</v>
          </cell>
          <cell r="D492">
            <v>0.68330000000000002</v>
          </cell>
          <cell r="E492">
            <v>8.7534247930000006</v>
          </cell>
        </row>
        <row r="493">
          <cell r="A493">
            <v>1911.05</v>
          </cell>
          <cell r="B493">
            <v>9.48</v>
          </cell>
          <cell r="C493">
            <v>0.47</v>
          </cell>
          <cell r="D493">
            <v>0.67169999999999996</v>
          </cell>
          <cell r="E493">
            <v>8.7534247930000006</v>
          </cell>
        </row>
        <row r="494">
          <cell r="A494">
            <v>1911.06</v>
          </cell>
          <cell r="B494">
            <v>9.67</v>
          </cell>
          <cell r="C494">
            <v>0.47</v>
          </cell>
          <cell r="D494">
            <v>0.66</v>
          </cell>
          <cell r="E494">
            <v>8.7534247930000006</v>
          </cell>
        </row>
        <row r="495">
          <cell r="A495">
            <v>1911.07</v>
          </cell>
          <cell r="B495">
            <v>9.6300000000000008</v>
          </cell>
          <cell r="C495">
            <v>0.47</v>
          </cell>
          <cell r="D495">
            <v>0.64829999999999999</v>
          </cell>
          <cell r="E495">
            <v>8.8485090910000004</v>
          </cell>
        </row>
        <row r="496">
          <cell r="A496">
            <v>1911.08</v>
          </cell>
          <cell r="B496">
            <v>9.17</v>
          </cell>
          <cell r="C496">
            <v>0.47</v>
          </cell>
          <cell r="D496">
            <v>0.63670000000000004</v>
          </cell>
          <cell r="E496">
            <v>9.1340049590000003</v>
          </cell>
        </row>
        <row r="497">
          <cell r="A497">
            <v>1911.09</v>
          </cell>
          <cell r="B497">
            <v>8.67</v>
          </cell>
          <cell r="C497">
            <v>0.47</v>
          </cell>
          <cell r="D497">
            <v>0.625</v>
          </cell>
          <cell r="E497">
            <v>9.229089256</v>
          </cell>
        </row>
        <row r="498">
          <cell r="A498">
            <v>1911.1</v>
          </cell>
          <cell r="B498">
            <v>8.7200000000000006</v>
          </cell>
          <cell r="C498">
            <v>0.47</v>
          </cell>
          <cell r="D498">
            <v>0.61329999999999996</v>
          </cell>
          <cell r="E498">
            <v>9.229089256</v>
          </cell>
        </row>
        <row r="499">
          <cell r="A499">
            <v>1911.11</v>
          </cell>
          <cell r="B499">
            <v>9.07</v>
          </cell>
          <cell r="C499">
            <v>0.47</v>
          </cell>
          <cell r="D499">
            <v>0.60170000000000001</v>
          </cell>
          <cell r="E499">
            <v>9.1340049590000003</v>
          </cell>
        </row>
        <row r="500">
          <cell r="A500">
            <v>1911.12</v>
          </cell>
          <cell r="B500">
            <v>9.11</v>
          </cell>
          <cell r="C500">
            <v>0.47</v>
          </cell>
          <cell r="D500">
            <v>0.59</v>
          </cell>
          <cell r="E500">
            <v>9.0388396689999997</v>
          </cell>
        </row>
        <row r="501">
          <cell r="A501">
            <v>1912.01</v>
          </cell>
          <cell r="B501">
            <v>9.1199999999999992</v>
          </cell>
          <cell r="C501">
            <v>0.4708</v>
          </cell>
          <cell r="D501">
            <v>0.59919999999999995</v>
          </cell>
          <cell r="E501">
            <v>9.1340049590000003</v>
          </cell>
        </row>
        <row r="502">
          <cell r="A502">
            <v>1912.02</v>
          </cell>
          <cell r="B502">
            <v>9.0399999999999991</v>
          </cell>
          <cell r="C502">
            <v>0.47170000000000001</v>
          </cell>
          <cell r="D502">
            <v>0.60829999999999995</v>
          </cell>
          <cell r="E502">
            <v>9.229089256</v>
          </cell>
        </row>
        <row r="503">
          <cell r="A503">
            <v>1912.03</v>
          </cell>
          <cell r="B503">
            <v>9.3000000000000007</v>
          </cell>
          <cell r="C503">
            <v>0.47249999999999998</v>
          </cell>
          <cell r="D503">
            <v>0.61750000000000005</v>
          </cell>
          <cell r="E503">
            <v>9.4194198349999994</v>
          </cell>
        </row>
        <row r="504">
          <cell r="A504">
            <v>1912.04</v>
          </cell>
          <cell r="B504">
            <v>9.59</v>
          </cell>
          <cell r="C504">
            <v>0.4733</v>
          </cell>
          <cell r="D504">
            <v>0.62670000000000003</v>
          </cell>
          <cell r="E504">
            <v>9.7048347110000002</v>
          </cell>
        </row>
        <row r="505">
          <cell r="A505">
            <v>1912.05</v>
          </cell>
          <cell r="B505">
            <v>9.58</v>
          </cell>
          <cell r="C505">
            <v>0.47420000000000001</v>
          </cell>
          <cell r="D505">
            <v>0.63580000000000003</v>
          </cell>
          <cell r="E505">
            <v>9.7048347110000002</v>
          </cell>
        </row>
        <row r="506">
          <cell r="A506">
            <v>1912.06</v>
          </cell>
          <cell r="B506">
            <v>9.58</v>
          </cell>
          <cell r="C506">
            <v>0.47499999999999998</v>
          </cell>
          <cell r="D506">
            <v>0.64500000000000002</v>
          </cell>
          <cell r="E506">
            <v>9.6096694209999995</v>
          </cell>
        </row>
        <row r="507">
          <cell r="A507">
            <v>1912.07</v>
          </cell>
          <cell r="B507">
            <v>9.59</v>
          </cell>
          <cell r="C507">
            <v>0.4758</v>
          </cell>
          <cell r="D507">
            <v>0.6542</v>
          </cell>
          <cell r="E507">
            <v>9.6096694209999995</v>
          </cell>
        </row>
        <row r="508">
          <cell r="A508">
            <v>1912.08</v>
          </cell>
          <cell r="B508">
            <v>9.81</v>
          </cell>
          <cell r="C508">
            <v>0.47670000000000001</v>
          </cell>
          <cell r="D508">
            <v>0.6633</v>
          </cell>
          <cell r="E508">
            <v>9.7048347110000002</v>
          </cell>
        </row>
        <row r="509">
          <cell r="A509">
            <v>1912.09</v>
          </cell>
          <cell r="B509">
            <v>9.86</v>
          </cell>
          <cell r="C509">
            <v>0.47749999999999998</v>
          </cell>
          <cell r="D509">
            <v>0.67249999999999999</v>
          </cell>
          <cell r="E509">
            <v>9.8000000000000007</v>
          </cell>
        </row>
        <row r="510">
          <cell r="A510">
            <v>1912.1</v>
          </cell>
          <cell r="B510">
            <v>9.84</v>
          </cell>
          <cell r="C510">
            <v>0.4783</v>
          </cell>
          <cell r="D510">
            <v>0.68169999999999997</v>
          </cell>
          <cell r="E510">
            <v>9.8000000000000007</v>
          </cell>
        </row>
        <row r="511">
          <cell r="A511">
            <v>1912.11</v>
          </cell>
          <cell r="B511">
            <v>9.73</v>
          </cell>
          <cell r="C511">
            <v>0.47920000000000001</v>
          </cell>
          <cell r="D511">
            <v>0.69079999999999997</v>
          </cell>
          <cell r="E511">
            <v>9.8000000000000007</v>
          </cell>
        </row>
        <row r="512">
          <cell r="A512">
            <v>1912.12</v>
          </cell>
          <cell r="B512">
            <v>9.3800000000000008</v>
          </cell>
          <cell r="C512">
            <v>0.48</v>
          </cell>
          <cell r="D512">
            <v>0.7</v>
          </cell>
          <cell r="E512">
            <v>9.7048347110000002</v>
          </cell>
        </row>
        <row r="513">
          <cell r="A513">
            <v>1913.01</v>
          </cell>
          <cell r="B513">
            <v>9.3000000000000007</v>
          </cell>
          <cell r="C513">
            <v>0.48</v>
          </cell>
          <cell r="D513">
            <v>0.69420000000000004</v>
          </cell>
          <cell r="E513">
            <v>9.8000000000000007</v>
          </cell>
        </row>
        <row r="514">
          <cell r="A514">
            <v>1913.02</v>
          </cell>
          <cell r="B514">
            <v>8.9700000000000006</v>
          </cell>
          <cell r="C514">
            <v>0.48</v>
          </cell>
          <cell r="D514">
            <v>0.68830000000000002</v>
          </cell>
          <cell r="E514">
            <v>9.8000000000000007</v>
          </cell>
        </row>
        <row r="515">
          <cell r="A515">
            <v>1913.03</v>
          </cell>
          <cell r="B515">
            <v>8.8000000000000007</v>
          </cell>
          <cell r="C515">
            <v>0.48</v>
          </cell>
          <cell r="D515">
            <v>0.6825</v>
          </cell>
          <cell r="E515">
            <v>9.8000000000000007</v>
          </cell>
        </row>
        <row r="516">
          <cell r="A516">
            <v>1913.04</v>
          </cell>
          <cell r="B516">
            <v>8.7899999999999991</v>
          </cell>
          <cell r="C516">
            <v>0.48</v>
          </cell>
          <cell r="D516">
            <v>0.67669999999999997</v>
          </cell>
          <cell r="E516">
            <v>9.8000000000000007</v>
          </cell>
        </row>
        <row r="517">
          <cell r="A517">
            <v>1913.05</v>
          </cell>
          <cell r="B517">
            <v>8.5500000000000007</v>
          </cell>
          <cell r="C517">
            <v>0.48</v>
          </cell>
          <cell r="D517">
            <v>0.67079999999999995</v>
          </cell>
          <cell r="E517">
            <v>9.6999999999999993</v>
          </cell>
        </row>
        <row r="518">
          <cell r="A518">
            <v>1913.06</v>
          </cell>
          <cell r="B518">
            <v>8.1199999999999992</v>
          </cell>
          <cell r="C518">
            <v>0.48</v>
          </cell>
          <cell r="D518">
            <v>0.66500000000000004</v>
          </cell>
          <cell r="E518">
            <v>9.8000000000000007</v>
          </cell>
        </row>
        <row r="519">
          <cell r="A519">
            <v>1913.07</v>
          </cell>
          <cell r="B519">
            <v>8.23</v>
          </cell>
          <cell r="C519">
            <v>0.48</v>
          </cell>
          <cell r="D519">
            <v>0.65920000000000001</v>
          </cell>
          <cell r="E519">
            <v>9.9</v>
          </cell>
        </row>
        <row r="520">
          <cell r="A520">
            <v>1913.08</v>
          </cell>
          <cell r="B520">
            <v>8.4499999999999993</v>
          </cell>
          <cell r="C520">
            <v>0.48</v>
          </cell>
          <cell r="D520">
            <v>0.65329999999999999</v>
          </cell>
          <cell r="E520">
            <v>9.9</v>
          </cell>
        </row>
        <row r="521">
          <cell r="A521">
            <v>1913.09</v>
          </cell>
          <cell r="B521">
            <v>8.5299999999999994</v>
          </cell>
          <cell r="C521">
            <v>0.48</v>
          </cell>
          <cell r="D521">
            <v>0.64749999999999996</v>
          </cell>
          <cell r="E521">
            <v>10</v>
          </cell>
        </row>
        <row r="522">
          <cell r="A522">
            <v>1913.1</v>
          </cell>
          <cell r="B522">
            <v>8.26</v>
          </cell>
          <cell r="C522">
            <v>0.48</v>
          </cell>
          <cell r="D522">
            <v>0.64170000000000005</v>
          </cell>
          <cell r="E522">
            <v>10</v>
          </cell>
        </row>
        <row r="523">
          <cell r="A523">
            <v>1913.11</v>
          </cell>
          <cell r="B523">
            <v>8.0500000000000007</v>
          </cell>
          <cell r="C523">
            <v>0.48</v>
          </cell>
          <cell r="D523">
            <v>0.63580000000000003</v>
          </cell>
          <cell r="E523">
            <v>10.1</v>
          </cell>
        </row>
        <row r="524">
          <cell r="A524">
            <v>1913.12</v>
          </cell>
          <cell r="B524">
            <v>8.0399999999999991</v>
          </cell>
          <cell r="C524">
            <v>0.48</v>
          </cell>
          <cell r="D524">
            <v>0.63</v>
          </cell>
          <cell r="E524">
            <v>10</v>
          </cell>
        </row>
        <row r="525">
          <cell r="A525">
            <v>1914.01</v>
          </cell>
          <cell r="B525">
            <v>8.3699999999999992</v>
          </cell>
          <cell r="C525">
            <v>0.47499999999999998</v>
          </cell>
          <cell r="D525">
            <v>0.62080000000000002</v>
          </cell>
          <cell r="E525">
            <v>10</v>
          </cell>
        </row>
        <row r="526">
          <cell r="A526">
            <v>1914.02</v>
          </cell>
          <cell r="B526">
            <v>8.48</v>
          </cell>
          <cell r="C526">
            <v>0.47</v>
          </cell>
          <cell r="D526">
            <v>0.61170000000000002</v>
          </cell>
          <cell r="E526">
            <v>9.9</v>
          </cell>
        </row>
        <row r="527">
          <cell r="A527">
            <v>1914.03</v>
          </cell>
          <cell r="B527">
            <v>8.32</v>
          </cell>
          <cell r="C527">
            <v>0.46500000000000002</v>
          </cell>
          <cell r="D527">
            <v>0.60250000000000004</v>
          </cell>
          <cell r="E527">
            <v>9.9</v>
          </cell>
        </row>
        <row r="528">
          <cell r="A528">
            <v>1914.04</v>
          </cell>
          <cell r="B528">
            <v>8.1199999999999992</v>
          </cell>
          <cell r="C528">
            <v>0.46</v>
          </cell>
          <cell r="D528">
            <v>0.59330000000000005</v>
          </cell>
          <cell r="E528">
            <v>9.8000000000000007</v>
          </cell>
        </row>
        <row r="529">
          <cell r="A529">
            <v>1914.05</v>
          </cell>
          <cell r="B529">
            <v>8.17</v>
          </cell>
          <cell r="C529">
            <v>0.45500000000000002</v>
          </cell>
          <cell r="D529">
            <v>0.58420000000000005</v>
          </cell>
          <cell r="E529">
            <v>9.9</v>
          </cell>
        </row>
        <row r="530">
          <cell r="A530">
            <v>1914.06</v>
          </cell>
          <cell r="B530">
            <v>8.1300000000000008</v>
          </cell>
          <cell r="C530">
            <v>0.45</v>
          </cell>
          <cell r="D530">
            <v>0.57499999999999996</v>
          </cell>
          <cell r="E530">
            <v>9.9</v>
          </cell>
        </row>
        <row r="531">
          <cell r="A531">
            <v>1914.07</v>
          </cell>
          <cell r="B531">
            <v>7.68</v>
          </cell>
          <cell r="C531">
            <v>0.44500000000000001</v>
          </cell>
          <cell r="D531">
            <v>0.56579999999999997</v>
          </cell>
          <cell r="E531">
            <v>10</v>
          </cell>
        </row>
        <row r="532">
          <cell r="A532">
            <v>1914.08</v>
          </cell>
          <cell r="B532">
            <v>7.68</v>
          </cell>
          <cell r="C532">
            <v>0.44</v>
          </cell>
          <cell r="D532">
            <v>0.55669999999999997</v>
          </cell>
          <cell r="E532">
            <v>10.199999999999999</v>
          </cell>
        </row>
        <row r="533">
          <cell r="A533">
            <v>1914.09</v>
          </cell>
          <cell r="B533">
            <v>7.68</v>
          </cell>
          <cell r="C533">
            <v>0.435</v>
          </cell>
          <cell r="D533">
            <v>0.54749999999999999</v>
          </cell>
          <cell r="E533">
            <v>10.199999999999999</v>
          </cell>
        </row>
        <row r="534">
          <cell r="A534">
            <v>1914.1</v>
          </cell>
          <cell r="B534">
            <v>7.68</v>
          </cell>
          <cell r="C534">
            <v>0.43</v>
          </cell>
          <cell r="D534">
            <v>0.5383</v>
          </cell>
          <cell r="E534">
            <v>10.1</v>
          </cell>
        </row>
        <row r="535">
          <cell r="A535">
            <v>1914.11</v>
          </cell>
          <cell r="B535">
            <v>7.68</v>
          </cell>
          <cell r="C535">
            <v>0.42499999999999999</v>
          </cell>
          <cell r="D535">
            <v>0.5292</v>
          </cell>
          <cell r="E535">
            <v>10.199999999999999</v>
          </cell>
        </row>
        <row r="536">
          <cell r="A536">
            <v>1914.12</v>
          </cell>
          <cell r="B536">
            <v>7.35</v>
          </cell>
          <cell r="C536">
            <v>0.42</v>
          </cell>
          <cell r="D536">
            <v>0.52</v>
          </cell>
          <cell r="E536">
            <v>10.1</v>
          </cell>
        </row>
        <row r="537">
          <cell r="A537">
            <v>1915.01</v>
          </cell>
          <cell r="B537">
            <v>7.48</v>
          </cell>
          <cell r="C537">
            <v>0.42080000000000001</v>
          </cell>
          <cell r="D537">
            <v>0.55000000000000004</v>
          </cell>
          <cell r="E537">
            <v>10.1</v>
          </cell>
        </row>
        <row r="538">
          <cell r="A538">
            <v>1915.02</v>
          </cell>
          <cell r="B538">
            <v>7.38</v>
          </cell>
          <cell r="C538">
            <v>0.42170000000000002</v>
          </cell>
          <cell r="D538">
            <v>0.57999999999999996</v>
          </cell>
          <cell r="E538">
            <v>10</v>
          </cell>
        </row>
        <row r="539">
          <cell r="A539">
            <v>1915.03</v>
          </cell>
          <cell r="B539">
            <v>7.57</v>
          </cell>
          <cell r="C539">
            <v>0.42249999999999999</v>
          </cell>
          <cell r="D539">
            <v>0.61</v>
          </cell>
          <cell r="E539">
            <v>9.9</v>
          </cell>
        </row>
        <row r="540">
          <cell r="A540">
            <v>1915.04</v>
          </cell>
          <cell r="B540">
            <v>8.14</v>
          </cell>
          <cell r="C540">
            <v>0.42330000000000001</v>
          </cell>
          <cell r="D540">
            <v>0.64</v>
          </cell>
          <cell r="E540">
            <v>10</v>
          </cell>
        </row>
        <row r="541">
          <cell r="A541">
            <v>1915.05</v>
          </cell>
          <cell r="B541">
            <v>7.95</v>
          </cell>
          <cell r="C541">
            <v>0.42420000000000002</v>
          </cell>
          <cell r="D541">
            <v>0.67</v>
          </cell>
          <cell r="E541">
            <v>10.1</v>
          </cell>
        </row>
        <row r="542">
          <cell r="A542">
            <v>1915.06</v>
          </cell>
          <cell r="B542">
            <v>8.0399999999999991</v>
          </cell>
          <cell r="C542">
            <v>0.42499999999999999</v>
          </cell>
          <cell r="D542">
            <v>0.7</v>
          </cell>
          <cell r="E542">
            <v>10.1</v>
          </cell>
        </row>
        <row r="543">
          <cell r="A543">
            <v>1915.07</v>
          </cell>
          <cell r="B543">
            <v>8.01</v>
          </cell>
          <cell r="C543">
            <v>0.42580000000000001</v>
          </cell>
          <cell r="D543">
            <v>0.73</v>
          </cell>
          <cell r="E543">
            <v>10.1</v>
          </cell>
        </row>
        <row r="544">
          <cell r="A544">
            <v>1915.08</v>
          </cell>
          <cell r="B544">
            <v>8.35</v>
          </cell>
          <cell r="C544">
            <v>0.42670000000000002</v>
          </cell>
          <cell r="D544">
            <v>0.76</v>
          </cell>
          <cell r="E544">
            <v>10.1</v>
          </cell>
        </row>
        <row r="545">
          <cell r="A545">
            <v>1915.09</v>
          </cell>
          <cell r="B545">
            <v>8.66</v>
          </cell>
          <cell r="C545">
            <v>0.42749999999999999</v>
          </cell>
          <cell r="D545">
            <v>0.79</v>
          </cell>
          <cell r="E545">
            <v>10.1</v>
          </cell>
        </row>
        <row r="546">
          <cell r="A546">
            <v>1915.1</v>
          </cell>
          <cell r="B546">
            <v>9.14</v>
          </cell>
          <cell r="C546">
            <v>0.42830000000000001</v>
          </cell>
          <cell r="D546">
            <v>0.82</v>
          </cell>
          <cell r="E546">
            <v>10.199999999999999</v>
          </cell>
        </row>
        <row r="547">
          <cell r="A547">
            <v>1915.11</v>
          </cell>
          <cell r="B547">
            <v>9.4600000000000009</v>
          </cell>
          <cell r="C547">
            <v>0.42920000000000003</v>
          </cell>
          <cell r="D547">
            <v>0.85</v>
          </cell>
          <cell r="E547">
            <v>10.3</v>
          </cell>
        </row>
        <row r="548">
          <cell r="A548">
            <v>1915.12</v>
          </cell>
          <cell r="B548">
            <v>9.48</v>
          </cell>
          <cell r="C548">
            <v>0.43</v>
          </cell>
          <cell r="D548">
            <v>0.88</v>
          </cell>
          <cell r="E548">
            <v>10.3</v>
          </cell>
        </row>
        <row r="549">
          <cell r="A549">
            <v>1916.01</v>
          </cell>
          <cell r="B549">
            <v>9.33</v>
          </cell>
          <cell r="C549">
            <v>0.44080000000000003</v>
          </cell>
          <cell r="D549">
            <v>0.93420000000000003</v>
          </cell>
          <cell r="E549">
            <v>10.4</v>
          </cell>
        </row>
        <row r="550">
          <cell r="A550">
            <v>1916.02</v>
          </cell>
          <cell r="B550">
            <v>9.1999999999999993</v>
          </cell>
          <cell r="C550">
            <v>0.45169999999999999</v>
          </cell>
          <cell r="D550">
            <v>0.98829999999999996</v>
          </cell>
          <cell r="E550">
            <v>10.4</v>
          </cell>
        </row>
        <row r="551">
          <cell r="A551">
            <v>1916.03</v>
          </cell>
          <cell r="B551">
            <v>9.17</v>
          </cell>
          <cell r="C551">
            <v>0.46250000000000002</v>
          </cell>
          <cell r="D551">
            <v>1.042</v>
          </cell>
          <cell r="E551">
            <v>10.5</v>
          </cell>
        </row>
        <row r="552">
          <cell r="A552">
            <v>1916.04</v>
          </cell>
          <cell r="B552">
            <v>9.07</v>
          </cell>
          <cell r="C552">
            <v>0.4733</v>
          </cell>
          <cell r="D552">
            <v>1.097</v>
          </cell>
          <cell r="E552">
            <v>10.6</v>
          </cell>
        </row>
        <row r="553">
          <cell r="A553">
            <v>1916.05</v>
          </cell>
          <cell r="B553">
            <v>9.27</v>
          </cell>
          <cell r="C553">
            <v>0.48420000000000002</v>
          </cell>
          <cell r="D553">
            <v>1.151</v>
          </cell>
          <cell r="E553">
            <v>10.7</v>
          </cell>
        </row>
        <row r="554">
          <cell r="A554">
            <v>1916.06</v>
          </cell>
          <cell r="B554">
            <v>9.36</v>
          </cell>
          <cell r="C554">
            <v>0.495</v>
          </cell>
          <cell r="D554">
            <v>1.2050000000000001</v>
          </cell>
          <cell r="E554">
            <v>10.8</v>
          </cell>
        </row>
        <row r="555">
          <cell r="A555">
            <v>1916.07</v>
          </cell>
          <cell r="B555">
            <v>9.23</v>
          </cell>
          <cell r="C555">
            <v>0.50580000000000003</v>
          </cell>
          <cell r="D555">
            <v>1.2589999999999999</v>
          </cell>
          <cell r="E555">
            <v>10.8</v>
          </cell>
        </row>
        <row r="556">
          <cell r="A556">
            <v>1916.08</v>
          </cell>
          <cell r="B556">
            <v>9.3000000000000007</v>
          </cell>
          <cell r="C556">
            <v>0.51670000000000005</v>
          </cell>
          <cell r="D556">
            <v>1.3129999999999999</v>
          </cell>
          <cell r="E556">
            <v>10.9</v>
          </cell>
        </row>
        <row r="557">
          <cell r="A557">
            <v>1916.09</v>
          </cell>
          <cell r="B557">
            <v>9.68</v>
          </cell>
          <cell r="C557">
            <v>0.52749999999999997</v>
          </cell>
          <cell r="D557">
            <v>1.3680000000000001</v>
          </cell>
          <cell r="E557">
            <v>11.1</v>
          </cell>
        </row>
        <row r="558">
          <cell r="A558">
            <v>1916.1</v>
          </cell>
          <cell r="B558">
            <v>9.98</v>
          </cell>
          <cell r="C558">
            <v>0.5383</v>
          </cell>
          <cell r="D558">
            <v>1.4219999999999999</v>
          </cell>
          <cell r="E558">
            <v>11.3</v>
          </cell>
        </row>
        <row r="559">
          <cell r="A559">
            <v>1916.11</v>
          </cell>
          <cell r="B559">
            <v>10.210000000000001</v>
          </cell>
          <cell r="C559">
            <v>0.54920000000000002</v>
          </cell>
          <cell r="D559">
            <v>1.476</v>
          </cell>
          <cell r="E559">
            <v>11.5</v>
          </cell>
        </row>
        <row r="560">
          <cell r="A560">
            <v>1916.12</v>
          </cell>
          <cell r="B560">
            <v>9.8000000000000007</v>
          </cell>
          <cell r="C560">
            <v>0.56000000000000005</v>
          </cell>
          <cell r="D560">
            <v>1.53</v>
          </cell>
          <cell r="E560">
            <v>11.6</v>
          </cell>
        </row>
        <row r="561">
          <cell r="A561">
            <v>1917.01</v>
          </cell>
          <cell r="B561">
            <v>9.57</v>
          </cell>
          <cell r="C561">
            <v>0.57079999999999997</v>
          </cell>
          <cell r="D561">
            <v>1.5089999999999999</v>
          </cell>
          <cell r="E561">
            <v>11.7</v>
          </cell>
        </row>
        <row r="562">
          <cell r="A562">
            <v>1917.02</v>
          </cell>
          <cell r="B562">
            <v>9.0299999999999994</v>
          </cell>
          <cell r="C562">
            <v>0.58169999999999999</v>
          </cell>
          <cell r="D562">
            <v>1.488</v>
          </cell>
          <cell r="E562">
            <v>12</v>
          </cell>
        </row>
        <row r="563">
          <cell r="A563">
            <v>1917.03</v>
          </cell>
          <cell r="B563">
            <v>9.31</v>
          </cell>
          <cell r="C563">
            <v>0.59250000000000003</v>
          </cell>
          <cell r="D563">
            <v>1.468</v>
          </cell>
          <cell r="E563">
            <v>12</v>
          </cell>
        </row>
        <row r="564">
          <cell r="A564">
            <v>1917.04</v>
          </cell>
          <cell r="B564">
            <v>9.17</v>
          </cell>
          <cell r="C564">
            <v>0.60329999999999995</v>
          </cell>
          <cell r="D564">
            <v>1.4470000000000001</v>
          </cell>
          <cell r="E564">
            <v>12.6</v>
          </cell>
        </row>
        <row r="565">
          <cell r="A565">
            <v>1917.05</v>
          </cell>
          <cell r="B565">
            <v>8.86</v>
          </cell>
          <cell r="C565">
            <v>0.61419999999999997</v>
          </cell>
          <cell r="D565">
            <v>1.4259999999999999</v>
          </cell>
          <cell r="E565">
            <v>12.8</v>
          </cell>
        </row>
        <row r="566">
          <cell r="A566">
            <v>1917.06</v>
          </cell>
          <cell r="B566">
            <v>9.0399999999999991</v>
          </cell>
          <cell r="C566">
            <v>0.625</v>
          </cell>
          <cell r="D566">
            <v>1.405</v>
          </cell>
          <cell r="E566">
            <v>13</v>
          </cell>
        </row>
        <row r="567">
          <cell r="A567">
            <v>1917.07</v>
          </cell>
          <cell r="B567">
            <v>8.7899999999999991</v>
          </cell>
          <cell r="C567">
            <v>0.63580000000000003</v>
          </cell>
          <cell r="D567">
            <v>1.3839999999999999</v>
          </cell>
          <cell r="E567">
            <v>12.8</v>
          </cell>
        </row>
        <row r="568">
          <cell r="A568">
            <v>1917.08</v>
          </cell>
          <cell r="B568">
            <v>8.5299999999999994</v>
          </cell>
          <cell r="C568">
            <v>0.64670000000000005</v>
          </cell>
          <cell r="D568">
            <v>1.363</v>
          </cell>
          <cell r="E568">
            <v>13</v>
          </cell>
        </row>
        <row r="569">
          <cell r="A569">
            <v>1917.09</v>
          </cell>
          <cell r="B569">
            <v>8.1199999999999992</v>
          </cell>
          <cell r="C569">
            <v>0.65749999999999997</v>
          </cell>
          <cell r="D569">
            <v>1.343</v>
          </cell>
          <cell r="E569">
            <v>13.3</v>
          </cell>
        </row>
        <row r="570">
          <cell r="A570">
            <v>1917.1</v>
          </cell>
          <cell r="B570">
            <v>7.68</v>
          </cell>
          <cell r="C570">
            <v>0.66830000000000001</v>
          </cell>
          <cell r="D570">
            <v>1.3220000000000001</v>
          </cell>
          <cell r="E570">
            <v>13.5</v>
          </cell>
        </row>
        <row r="571">
          <cell r="A571">
            <v>1917.11</v>
          </cell>
          <cell r="B571">
            <v>7.04</v>
          </cell>
          <cell r="C571">
            <v>0.67920000000000003</v>
          </cell>
          <cell r="D571">
            <v>1.3009999999999999</v>
          </cell>
          <cell r="E571">
            <v>13.5</v>
          </cell>
        </row>
        <row r="572">
          <cell r="A572">
            <v>1917.12</v>
          </cell>
          <cell r="B572">
            <v>6.8</v>
          </cell>
          <cell r="C572">
            <v>0.69</v>
          </cell>
          <cell r="D572">
            <v>1.28</v>
          </cell>
          <cell r="E572">
            <v>13.7</v>
          </cell>
        </row>
        <row r="573">
          <cell r="A573">
            <v>1918.01</v>
          </cell>
          <cell r="B573">
            <v>7.21</v>
          </cell>
          <cell r="C573">
            <v>0.68</v>
          </cell>
          <cell r="D573">
            <v>1.256</v>
          </cell>
          <cell r="E573">
            <v>14</v>
          </cell>
        </row>
        <row r="574">
          <cell r="A574">
            <v>1918.02</v>
          </cell>
          <cell r="B574">
            <v>7.43</v>
          </cell>
          <cell r="C574">
            <v>0.67</v>
          </cell>
          <cell r="D574">
            <v>1.232</v>
          </cell>
          <cell r="E574">
            <v>14.1</v>
          </cell>
        </row>
        <row r="575">
          <cell r="A575">
            <v>1918.03</v>
          </cell>
          <cell r="B575">
            <v>7.28</v>
          </cell>
          <cell r="C575">
            <v>0.66</v>
          </cell>
          <cell r="D575">
            <v>1.208</v>
          </cell>
          <cell r="E575">
            <v>14</v>
          </cell>
        </row>
        <row r="576">
          <cell r="A576">
            <v>1918.04</v>
          </cell>
          <cell r="B576">
            <v>7.21</v>
          </cell>
          <cell r="C576">
            <v>0.65</v>
          </cell>
          <cell r="D576">
            <v>1.1830000000000001</v>
          </cell>
          <cell r="E576">
            <v>14.2</v>
          </cell>
        </row>
        <row r="577">
          <cell r="A577">
            <v>1918.05</v>
          </cell>
          <cell r="B577">
            <v>7.44</v>
          </cell>
          <cell r="C577">
            <v>0.64</v>
          </cell>
          <cell r="D577">
            <v>1.159</v>
          </cell>
          <cell r="E577">
            <v>14.5</v>
          </cell>
        </row>
        <row r="578">
          <cell r="A578">
            <v>1918.06</v>
          </cell>
          <cell r="B578">
            <v>7.45</v>
          </cell>
          <cell r="C578">
            <v>0.63</v>
          </cell>
          <cell r="D578">
            <v>1.135</v>
          </cell>
          <cell r="E578">
            <v>14.7</v>
          </cell>
        </row>
        <row r="579">
          <cell r="A579">
            <v>1918.07</v>
          </cell>
          <cell r="B579">
            <v>7.51</v>
          </cell>
          <cell r="C579">
            <v>0.62</v>
          </cell>
          <cell r="D579">
            <v>1.111</v>
          </cell>
          <cell r="E579">
            <v>15.1</v>
          </cell>
        </row>
        <row r="580">
          <cell r="A580">
            <v>1918.08</v>
          </cell>
          <cell r="B580">
            <v>7.58</v>
          </cell>
          <cell r="C580">
            <v>0.61</v>
          </cell>
          <cell r="D580">
            <v>1.087</v>
          </cell>
          <cell r="E580">
            <v>15.4</v>
          </cell>
        </row>
        <row r="581">
          <cell r="A581">
            <v>1918.09</v>
          </cell>
          <cell r="B581">
            <v>7.54</v>
          </cell>
          <cell r="C581">
            <v>0.6</v>
          </cell>
          <cell r="D581">
            <v>1.0629999999999999</v>
          </cell>
          <cell r="E581">
            <v>15.7</v>
          </cell>
        </row>
        <row r="582">
          <cell r="A582">
            <v>1918.1</v>
          </cell>
          <cell r="B582">
            <v>7.86</v>
          </cell>
          <cell r="C582">
            <v>0.59</v>
          </cell>
          <cell r="D582">
            <v>1.038</v>
          </cell>
          <cell r="E582">
            <v>16</v>
          </cell>
        </row>
        <row r="583">
          <cell r="A583">
            <v>1918.11</v>
          </cell>
          <cell r="B583">
            <v>8.06</v>
          </cell>
          <cell r="C583">
            <v>0.57999999999999996</v>
          </cell>
          <cell r="D583">
            <v>1.014</v>
          </cell>
          <cell r="E583">
            <v>16.3</v>
          </cell>
        </row>
        <row r="584">
          <cell r="A584">
            <v>1918.12</v>
          </cell>
          <cell r="B584">
            <v>7.9</v>
          </cell>
          <cell r="C584">
            <v>0.56999999999999995</v>
          </cell>
          <cell r="D584">
            <v>0.99</v>
          </cell>
          <cell r="E584">
            <v>16.5</v>
          </cell>
        </row>
        <row r="585">
          <cell r="A585">
            <v>1919.01</v>
          </cell>
          <cell r="B585">
            <v>7.85</v>
          </cell>
          <cell r="C585">
            <v>0.56669999999999998</v>
          </cell>
          <cell r="D585">
            <v>0.98499999999999999</v>
          </cell>
          <cell r="E585">
            <v>16.5</v>
          </cell>
        </row>
        <row r="586">
          <cell r="A586">
            <v>1919.02</v>
          </cell>
          <cell r="B586">
            <v>7.88</v>
          </cell>
          <cell r="C586">
            <v>0.56330000000000002</v>
          </cell>
          <cell r="D586">
            <v>0.98</v>
          </cell>
          <cell r="E586">
            <v>16.2</v>
          </cell>
        </row>
        <row r="587">
          <cell r="A587">
            <v>1919.03</v>
          </cell>
          <cell r="B587">
            <v>8.1199999999999992</v>
          </cell>
          <cell r="C587">
            <v>0.56000000000000005</v>
          </cell>
          <cell r="D587">
            <v>0.97499999999999998</v>
          </cell>
          <cell r="E587">
            <v>16.399999999999999</v>
          </cell>
        </row>
        <row r="588">
          <cell r="A588">
            <v>1919.04</v>
          </cell>
          <cell r="B588">
            <v>8.39</v>
          </cell>
          <cell r="C588">
            <v>0.55669999999999997</v>
          </cell>
          <cell r="D588">
            <v>0.97</v>
          </cell>
          <cell r="E588">
            <v>16.7</v>
          </cell>
        </row>
        <row r="589">
          <cell r="A589">
            <v>1919.05</v>
          </cell>
          <cell r="B589">
            <v>8.9700000000000006</v>
          </cell>
          <cell r="C589">
            <v>0.55330000000000001</v>
          </cell>
          <cell r="D589">
            <v>0.96499999999999997</v>
          </cell>
          <cell r="E589">
            <v>16.899999999999999</v>
          </cell>
        </row>
        <row r="590">
          <cell r="A590">
            <v>1919.06</v>
          </cell>
          <cell r="B590">
            <v>9.2100000000000009</v>
          </cell>
          <cell r="C590">
            <v>0.55000000000000004</v>
          </cell>
          <cell r="D590">
            <v>0.96</v>
          </cell>
          <cell r="E590">
            <v>16.899999999999999</v>
          </cell>
        </row>
        <row r="591">
          <cell r="A591">
            <v>1919.07</v>
          </cell>
          <cell r="B591">
            <v>9.51</v>
          </cell>
          <cell r="C591">
            <v>0.54669999999999996</v>
          </cell>
          <cell r="D591">
            <v>0.95499999999999996</v>
          </cell>
          <cell r="E591">
            <v>17.399999999999999</v>
          </cell>
        </row>
        <row r="592">
          <cell r="A592">
            <v>1919.08</v>
          </cell>
          <cell r="B592">
            <v>8.8699999999999992</v>
          </cell>
          <cell r="C592">
            <v>0.54330000000000001</v>
          </cell>
          <cell r="D592">
            <v>0.95</v>
          </cell>
          <cell r="E592">
            <v>17.7</v>
          </cell>
        </row>
        <row r="593">
          <cell r="A593">
            <v>1919.09</v>
          </cell>
          <cell r="B593">
            <v>9.01</v>
          </cell>
          <cell r="C593">
            <v>0.54</v>
          </cell>
          <cell r="D593">
            <v>0.94499999999999995</v>
          </cell>
          <cell r="E593">
            <v>17.8</v>
          </cell>
        </row>
        <row r="594">
          <cell r="A594">
            <v>1919.1</v>
          </cell>
          <cell r="B594">
            <v>9.4700000000000006</v>
          </cell>
          <cell r="C594">
            <v>0.53669999999999995</v>
          </cell>
          <cell r="D594">
            <v>0.94</v>
          </cell>
          <cell r="E594">
            <v>18.100000000000001</v>
          </cell>
        </row>
        <row r="595">
          <cell r="A595">
            <v>1919.11</v>
          </cell>
          <cell r="B595">
            <v>9.19</v>
          </cell>
          <cell r="C595">
            <v>0.5333</v>
          </cell>
          <cell r="D595">
            <v>0.93500000000000005</v>
          </cell>
          <cell r="E595">
            <v>18.5</v>
          </cell>
        </row>
        <row r="596">
          <cell r="A596">
            <v>1919.12</v>
          </cell>
          <cell r="B596">
            <v>8.92</v>
          </cell>
          <cell r="C596">
            <v>0.53</v>
          </cell>
          <cell r="D596">
            <v>0.93</v>
          </cell>
          <cell r="E596">
            <v>18.899999999999999</v>
          </cell>
        </row>
        <row r="597">
          <cell r="A597">
            <v>1920.01</v>
          </cell>
          <cell r="B597">
            <v>8.83</v>
          </cell>
          <cell r="C597">
            <v>0.52829999999999999</v>
          </cell>
          <cell r="D597">
            <v>0.91920000000000002</v>
          </cell>
          <cell r="E597">
            <v>19.3</v>
          </cell>
        </row>
        <row r="598">
          <cell r="A598">
            <v>1920.02</v>
          </cell>
          <cell r="B598">
            <v>8.1</v>
          </cell>
          <cell r="C598">
            <v>0.52669999999999995</v>
          </cell>
          <cell r="D598">
            <v>0.9083</v>
          </cell>
          <cell r="E598">
            <v>19.5</v>
          </cell>
        </row>
        <row r="599">
          <cell r="A599">
            <v>1920.03</v>
          </cell>
          <cell r="B599">
            <v>8.67</v>
          </cell>
          <cell r="C599">
            <v>0.52500000000000002</v>
          </cell>
          <cell r="D599">
            <v>0.89749999999999996</v>
          </cell>
          <cell r="E599">
            <v>19.7</v>
          </cell>
        </row>
        <row r="600">
          <cell r="A600">
            <v>1920.04</v>
          </cell>
          <cell r="B600">
            <v>8.6</v>
          </cell>
          <cell r="C600">
            <v>0.52329999999999999</v>
          </cell>
          <cell r="D600">
            <v>0.88670000000000004</v>
          </cell>
          <cell r="E600">
            <v>20.3</v>
          </cell>
        </row>
        <row r="601">
          <cell r="A601">
            <v>1920.05</v>
          </cell>
          <cell r="B601">
            <v>8.06</v>
          </cell>
          <cell r="C601">
            <v>0.52170000000000005</v>
          </cell>
          <cell r="D601">
            <v>0.87580000000000002</v>
          </cell>
          <cell r="E601">
            <v>20.6</v>
          </cell>
        </row>
        <row r="602">
          <cell r="A602">
            <v>1920.06</v>
          </cell>
          <cell r="B602">
            <v>7.92</v>
          </cell>
          <cell r="C602">
            <v>0.52</v>
          </cell>
          <cell r="D602">
            <v>0.86499999999999999</v>
          </cell>
          <cell r="E602">
            <v>20.9</v>
          </cell>
        </row>
        <row r="603">
          <cell r="A603">
            <v>1920.07</v>
          </cell>
          <cell r="B603">
            <v>7.91</v>
          </cell>
          <cell r="C603">
            <v>0.51829999999999998</v>
          </cell>
          <cell r="D603">
            <v>0.85419999999999996</v>
          </cell>
          <cell r="E603">
            <v>20.8</v>
          </cell>
        </row>
        <row r="604">
          <cell r="A604">
            <v>1920.08</v>
          </cell>
          <cell r="B604">
            <v>7.6</v>
          </cell>
          <cell r="C604">
            <v>0.51670000000000005</v>
          </cell>
          <cell r="D604">
            <v>0.84330000000000005</v>
          </cell>
          <cell r="E604">
            <v>20.3</v>
          </cell>
        </row>
        <row r="605">
          <cell r="A605">
            <v>1920.09</v>
          </cell>
          <cell r="B605">
            <v>7.87</v>
          </cell>
          <cell r="C605">
            <v>0.51500000000000001</v>
          </cell>
          <cell r="D605">
            <v>0.83250000000000002</v>
          </cell>
          <cell r="E605">
            <v>20</v>
          </cell>
        </row>
        <row r="606">
          <cell r="A606">
            <v>1920.1</v>
          </cell>
          <cell r="B606">
            <v>7.88</v>
          </cell>
          <cell r="C606">
            <v>0.51329999999999998</v>
          </cell>
          <cell r="D606">
            <v>0.82169999999999999</v>
          </cell>
          <cell r="E606">
            <v>19.899999999999999</v>
          </cell>
        </row>
        <row r="607">
          <cell r="A607">
            <v>1920.11</v>
          </cell>
          <cell r="B607">
            <v>7.48</v>
          </cell>
          <cell r="C607">
            <v>0.51170000000000004</v>
          </cell>
          <cell r="D607">
            <v>0.81079999999999997</v>
          </cell>
          <cell r="E607">
            <v>19.8</v>
          </cell>
        </row>
        <row r="608">
          <cell r="A608">
            <v>1920.12</v>
          </cell>
          <cell r="B608">
            <v>6.81</v>
          </cell>
          <cell r="C608">
            <v>0.51</v>
          </cell>
          <cell r="D608">
            <v>0.8</v>
          </cell>
          <cell r="E608">
            <v>19.399999999999999</v>
          </cell>
        </row>
        <row r="609">
          <cell r="A609">
            <v>1921.01</v>
          </cell>
          <cell r="B609">
            <v>7.11</v>
          </cell>
          <cell r="C609">
            <v>0.50580000000000003</v>
          </cell>
          <cell r="D609">
            <v>0.75749999999999995</v>
          </cell>
          <cell r="E609">
            <v>19</v>
          </cell>
        </row>
        <row r="610">
          <cell r="A610">
            <v>1921.02</v>
          </cell>
          <cell r="B610">
            <v>7.06</v>
          </cell>
          <cell r="C610">
            <v>0.50170000000000003</v>
          </cell>
          <cell r="D610">
            <v>0.71499999999999997</v>
          </cell>
          <cell r="E610">
            <v>18.399999999999999</v>
          </cell>
        </row>
        <row r="611">
          <cell r="A611">
            <v>1921.03</v>
          </cell>
          <cell r="B611">
            <v>6.88</v>
          </cell>
          <cell r="C611">
            <v>0.4975</v>
          </cell>
          <cell r="D611">
            <v>0.67249999999999999</v>
          </cell>
          <cell r="E611">
            <v>18.3</v>
          </cell>
        </row>
        <row r="612">
          <cell r="A612">
            <v>1921.04</v>
          </cell>
          <cell r="B612">
            <v>6.91</v>
          </cell>
          <cell r="C612">
            <v>0.49330000000000002</v>
          </cell>
          <cell r="D612">
            <v>0.63</v>
          </cell>
          <cell r="E612">
            <v>18.100000000000001</v>
          </cell>
        </row>
        <row r="613">
          <cell r="A613">
            <v>1921.05</v>
          </cell>
          <cell r="B613">
            <v>7.12</v>
          </cell>
          <cell r="C613">
            <v>0.48920000000000002</v>
          </cell>
          <cell r="D613">
            <v>0.58750000000000002</v>
          </cell>
          <cell r="E613">
            <v>17.7</v>
          </cell>
        </row>
        <row r="614">
          <cell r="A614">
            <v>1921.06</v>
          </cell>
          <cell r="B614">
            <v>6.55</v>
          </cell>
          <cell r="C614">
            <v>0.48499999999999999</v>
          </cell>
          <cell r="D614">
            <v>0.54500000000000004</v>
          </cell>
          <cell r="E614">
            <v>17.600000000000001</v>
          </cell>
        </row>
        <row r="615">
          <cell r="A615">
            <v>1921.07</v>
          </cell>
          <cell r="B615">
            <v>6.53</v>
          </cell>
          <cell r="C615">
            <v>0.48080000000000001</v>
          </cell>
          <cell r="D615">
            <v>0.50249999999999995</v>
          </cell>
          <cell r="E615">
            <v>17.7</v>
          </cell>
        </row>
        <row r="616">
          <cell r="A616">
            <v>1921.08</v>
          </cell>
          <cell r="B616">
            <v>6.45</v>
          </cell>
          <cell r="C616">
            <v>0.47670000000000001</v>
          </cell>
          <cell r="D616">
            <v>0.46</v>
          </cell>
          <cell r="E616">
            <v>17.7</v>
          </cell>
        </row>
        <row r="617">
          <cell r="A617">
            <v>1921.09</v>
          </cell>
          <cell r="B617">
            <v>6.61</v>
          </cell>
          <cell r="C617">
            <v>0.47249999999999998</v>
          </cell>
          <cell r="D617">
            <v>0.41749999999999998</v>
          </cell>
          <cell r="E617">
            <v>17.5</v>
          </cell>
        </row>
        <row r="618">
          <cell r="A618">
            <v>1921.1</v>
          </cell>
          <cell r="B618">
            <v>6.7</v>
          </cell>
          <cell r="C618">
            <v>0.46829999999999999</v>
          </cell>
          <cell r="D618">
            <v>0.375</v>
          </cell>
          <cell r="E618">
            <v>17.5</v>
          </cell>
        </row>
        <row r="619">
          <cell r="A619">
            <v>1921.11</v>
          </cell>
          <cell r="B619">
            <v>7.06</v>
          </cell>
          <cell r="C619">
            <v>0.4642</v>
          </cell>
          <cell r="D619">
            <v>0.33250000000000002</v>
          </cell>
          <cell r="E619">
            <v>17.399999999999999</v>
          </cell>
        </row>
        <row r="620">
          <cell r="A620">
            <v>1921.12</v>
          </cell>
          <cell r="B620">
            <v>7.31</v>
          </cell>
          <cell r="C620">
            <v>0.46</v>
          </cell>
          <cell r="D620">
            <v>0.28999999999999998</v>
          </cell>
          <cell r="E620">
            <v>17.3</v>
          </cell>
        </row>
        <row r="621">
          <cell r="A621">
            <v>1922.01</v>
          </cell>
          <cell r="B621">
            <v>7.3</v>
          </cell>
          <cell r="C621">
            <v>0.4642</v>
          </cell>
          <cell r="D621">
            <v>0.32329999999999998</v>
          </cell>
          <cell r="E621">
            <v>16.899999999999999</v>
          </cell>
        </row>
        <row r="622">
          <cell r="A622">
            <v>1922.02</v>
          </cell>
          <cell r="B622">
            <v>7.46</v>
          </cell>
          <cell r="C622">
            <v>0.46829999999999999</v>
          </cell>
          <cell r="D622">
            <v>0.35670000000000002</v>
          </cell>
          <cell r="E622">
            <v>16.899999999999999</v>
          </cell>
        </row>
        <row r="623">
          <cell r="A623">
            <v>1922.03</v>
          </cell>
          <cell r="B623">
            <v>7.74</v>
          </cell>
          <cell r="C623">
            <v>0.47249999999999998</v>
          </cell>
          <cell r="D623">
            <v>0.39</v>
          </cell>
          <cell r="E623">
            <v>16.7</v>
          </cell>
        </row>
        <row r="624">
          <cell r="A624">
            <v>1922.04</v>
          </cell>
          <cell r="B624">
            <v>8.2100000000000009</v>
          </cell>
          <cell r="C624">
            <v>0.47670000000000001</v>
          </cell>
          <cell r="D624">
            <v>0.42330000000000001</v>
          </cell>
          <cell r="E624">
            <v>16.7</v>
          </cell>
        </row>
        <row r="625">
          <cell r="A625">
            <v>1922.05</v>
          </cell>
          <cell r="B625">
            <v>8.5299999999999994</v>
          </cell>
          <cell r="C625">
            <v>0.48080000000000001</v>
          </cell>
          <cell r="D625">
            <v>0.45669999999999999</v>
          </cell>
          <cell r="E625">
            <v>16.7</v>
          </cell>
        </row>
        <row r="626">
          <cell r="A626">
            <v>1922.06</v>
          </cell>
          <cell r="B626">
            <v>8.4499999999999993</v>
          </cell>
          <cell r="C626">
            <v>0.48499999999999999</v>
          </cell>
          <cell r="D626">
            <v>0.49</v>
          </cell>
          <cell r="E626">
            <v>16.7</v>
          </cell>
        </row>
        <row r="627">
          <cell r="A627">
            <v>1922.07</v>
          </cell>
          <cell r="B627">
            <v>8.51</v>
          </cell>
          <cell r="C627">
            <v>0.48920000000000002</v>
          </cell>
          <cell r="D627">
            <v>0.52329999999999999</v>
          </cell>
          <cell r="E627">
            <v>16.8</v>
          </cell>
        </row>
        <row r="628">
          <cell r="A628">
            <v>1922.08</v>
          </cell>
          <cell r="B628">
            <v>8.83</v>
          </cell>
          <cell r="C628">
            <v>0.49330000000000002</v>
          </cell>
          <cell r="D628">
            <v>0.55669999999999997</v>
          </cell>
          <cell r="E628">
            <v>16.600000000000001</v>
          </cell>
        </row>
        <row r="629">
          <cell r="A629">
            <v>1922.09</v>
          </cell>
          <cell r="B629">
            <v>9.06</v>
          </cell>
          <cell r="C629">
            <v>0.4975</v>
          </cell>
          <cell r="D629">
            <v>0.59</v>
          </cell>
          <cell r="E629">
            <v>16.600000000000001</v>
          </cell>
        </row>
        <row r="630">
          <cell r="A630">
            <v>1922.1</v>
          </cell>
          <cell r="B630">
            <v>9.26</v>
          </cell>
          <cell r="C630">
            <v>0.50170000000000003</v>
          </cell>
          <cell r="D630">
            <v>0.62329999999999997</v>
          </cell>
          <cell r="E630">
            <v>16.7</v>
          </cell>
        </row>
        <row r="631">
          <cell r="A631">
            <v>1922.11</v>
          </cell>
          <cell r="B631">
            <v>8.8000000000000007</v>
          </cell>
          <cell r="C631">
            <v>0.50580000000000003</v>
          </cell>
          <cell r="D631">
            <v>0.65669999999999995</v>
          </cell>
          <cell r="E631">
            <v>16.8</v>
          </cell>
        </row>
        <row r="632">
          <cell r="A632">
            <v>1922.12</v>
          </cell>
          <cell r="B632">
            <v>8.7799999999999994</v>
          </cell>
          <cell r="C632">
            <v>0.51</v>
          </cell>
          <cell r="D632">
            <v>0.69</v>
          </cell>
          <cell r="E632">
            <v>16.899999999999999</v>
          </cell>
        </row>
        <row r="633">
          <cell r="A633">
            <v>1923.01</v>
          </cell>
          <cell r="B633">
            <v>8.9</v>
          </cell>
          <cell r="C633">
            <v>0.51170000000000004</v>
          </cell>
          <cell r="D633">
            <v>0.71419999999999995</v>
          </cell>
          <cell r="E633">
            <v>16.8</v>
          </cell>
        </row>
        <row r="634">
          <cell r="A634">
            <v>1923.02</v>
          </cell>
          <cell r="B634">
            <v>9.2799999999999994</v>
          </cell>
          <cell r="C634">
            <v>0.51329999999999998</v>
          </cell>
          <cell r="D634">
            <v>0.73829999999999996</v>
          </cell>
          <cell r="E634">
            <v>16.8</v>
          </cell>
        </row>
        <row r="635">
          <cell r="A635">
            <v>1923.03</v>
          </cell>
          <cell r="B635">
            <v>9.43</v>
          </cell>
          <cell r="C635">
            <v>0.51500000000000001</v>
          </cell>
          <cell r="D635">
            <v>0.76249999999999996</v>
          </cell>
          <cell r="E635">
            <v>16.8</v>
          </cell>
        </row>
        <row r="636">
          <cell r="A636">
            <v>1923.04</v>
          </cell>
          <cell r="B636">
            <v>9.1</v>
          </cell>
          <cell r="C636">
            <v>0.51670000000000005</v>
          </cell>
          <cell r="D636">
            <v>0.78669999999999995</v>
          </cell>
          <cell r="E636">
            <v>16.899999999999999</v>
          </cell>
        </row>
        <row r="637">
          <cell r="A637">
            <v>1923.05</v>
          </cell>
          <cell r="B637">
            <v>8.67</v>
          </cell>
          <cell r="C637">
            <v>0.51829999999999998</v>
          </cell>
          <cell r="D637">
            <v>0.81079999999999997</v>
          </cell>
          <cell r="E637">
            <v>16.899999999999999</v>
          </cell>
        </row>
        <row r="638">
          <cell r="A638">
            <v>1923.06</v>
          </cell>
          <cell r="B638">
            <v>8.34</v>
          </cell>
          <cell r="C638">
            <v>0.52</v>
          </cell>
          <cell r="D638">
            <v>0.83499999999999996</v>
          </cell>
          <cell r="E638">
            <v>17</v>
          </cell>
        </row>
        <row r="639">
          <cell r="A639">
            <v>1923.07</v>
          </cell>
          <cell r="B639">
            <v>8.06</v>
          </cell>
          <cell r="C639">
            <v>0.52170000000000005</v>
          </cell>
          <cell r="D639">
            <v>0.85919999999999996</v>
          </cell>
          <cell r="E639">
            <v>17.2</v>
          </cell>
        </row>
        <row r="640">
          <cell r="A640">
            <v>1923.08</v>
          </cell>
          <cell r="B640">
            <v>8.1</v>
          </cell>
          <cell r="C640">
            <v>0.52329999999999999</v>
          </cell>
          <cell r="D640">
            <v>0.88329999999999997</v>
          </cell>
          <cell r="E640">
            <v>17.100000000000001</v>
          </cell>
        </row>
        <row r="641">
          <cell r="A641">
            <v>1923.09</v>
          </cell>
          <cell r="B641">
            <v>8.15</v>
          </cell>
          <cell r="C641">
            <v>0.52500000000000002</v>
          </cell>
          <cell r="D641">
            <v>0.90749999999999997</v>
          </cell>
          <cell r="E641">
            <v>17.2</v>
          </cell>
        </row>
        <row r="642">
          <cell r="A642">
            <v>1923.1</v>
          </cell>
          <cell r="B642">
            <v>8.0299999999999994</v>
          </cell>
          <cell r="C642">
            <v>0.52669999999999995</v>
          </cell>
          <cell r="D642">
            <v>0.93169999999999997</v>
          </cell>
          <cell r="E642">
            <v>17.3</v>
          </cell>
        </row>
        <row r="643">
          <cell r="A643">
            <v>1923.11</v>
          </cell>
          <cell r="B643">
            <v>8.27</v>
          </cell>
          <cell r="C643">
            <v>0.52829999999999999</v>
          </cell>
          <cell r="D643">
            <v>0.95579999999999998</v>
          </cell>
          <cell r="E643">
            <v>17.3</v>
          </cell>
        </row>
        <row r="644">
          <cell r="A644">
            <v>1923.12</v>
          </cell>
          <cell r="B644">
            <v>8.5500000000000007</v>
          </cell>
          <cell r="C644">
            <v>0.53</v>
          </cell>
          <cell r="D644">
            <v>0.98</v>
          </cell>
          <cell r="E644">
            <v>17.3</v>
          </cell>
        </row>
        <row r="645">
          <cell r="A645">
            <v>1924.01</v>
          </cell>
          <cell r="B645">
            <v>8.83</v>
          </cell>
          <cell r="C645">
            <v>0.53169999999999995</v>
          </cell>
          <cell r="D645">
            <v>0.9758</v>
          </cell>
          <cell r="E645">
            <v>17.3</v>
          </cell>
        </row>
        <row r="646">
          <cell r="A646">
            <v>1924.02</v>
          </cell>
          <cell r="B646">
            <v>8.8699999999999992</v>
          </cell>
          <cell r="C646">
            <v>0.5333</v>
          </cell>
          <cell r="D646">
            <v>0.97170000000000001</v>
          </cell>
          <cell r="E646">
            <v>17.2</v>
          </cell>
        </row>
        <row r="647">
          <cell r="A647">
            <v>1924.03</v>
          </cell>
          <cell r="B647">
            <v>8.6999999999999993</v>
          </cell>
          <cell r="C647">
            <v>0.53500000000000003</v>
          </cell>
          <cell r="D647">
            <v>0.96750000000000003</v>
          </cell>
          <cell r="E647">
            <v>17.100000000000001</v>
          </cell>
        </row>
        <row r="648">
          <cell r="A648">
            <v>1924.04</v>
          </cell>
          <cell r="B648">
            <v>8.5</v>
          </cell>
          <cell r="C648">
            <v>0.53669999999999995</v>
          </cell>
          <cell r="D648">
            <v>0.96330000000000005</v>
          </cell>
          <cell r="E648">
            <v>17</v>
          </cell>
        </row>
        <row r="649">
          <cell r="A649">
            <v>1924.05</v>
          </cell>
          <cell r="B649">
            <v>8.4700000000000006</v>
          </cell>
          <cell r="C649">
            <v>0.5383</v>
          </cell>
          <cell r="D649">
            <v>0.95920000000000005</v>
          </cell>
          <cell r="E649">
            <v>17</v>
          </cell>
        </row>
        <row r="650">
          <cell r="A650">
            <v>1924.06</v>
          </cell>
          <cell r="B650">
            <v>8.6300000000000008</v>
          </cell>
          <cell r="C650">
            <v>0.54</v>
          </cell>
          <cell r="D650">
            <v>0.95499999999999996</v>
          </cell>
          <cell r="E650">
            <v>17</v>
          </cell>
        </row>
        <row r="651">
          <cell r="A651">
            <v>1924.07</v>
          </cell>
          <cell r="B651">
            <v>9.0299999999999994</v>
          </cell>
          <cell r="C651">
            <v>0.54169999999999996</v>
          </cell>
          <cell r="D651">
            <v>0.95079999999999998</v>
          </cell>
          <cell r="E651">
            <v>17.100000000000001</v>
          </cell>
        </row>
        <row r="652">
          <cell r="A652">
            <v>1924.08</v>
          </cell>
          <cell r="B652">
            <v>9.34</v>
          </cell>
          <cell r="C652">
            <v>0.54330000000000001</v>
          </cell>
          <cell r="D652">
            <v>0.94669999999999999</v>
          </cell>
          <cell r="E652">
            <v>17</v>
          </cell>
        </row>
        <row r="653">
          <cell r="A653">
            <v>1924.09</v>
          </cell>
          <cell r="B653">
            <v>9.25</v>
          </cell>
          <cell r="C653">
            <v>0.54500000000000004</v>
          </cell>
          <cell r="D653">
            <v>0.9425</v>
          </cell>
          <cell r="E653">
            <v>17.100000000000001</v>
          </cell>
        </row>
        <row r="654">
          <cell r="A654">
            <v>1924.1</v>
          </cell>
          <cell r="B654">
            <v>9.1300000000000008</v>
          </cell>
          <cell r="C654">
            <v>0.54669999999999996</v>
          </cell>
          <cell r="D654">
            <v>0.93830000000000002</v>
          </cell>
          <cell r="E654">
            <v>17.2</v>
          </cell>
        </row>
        <row r="655">
          <cell r="A655">
            <v>1924.11</v>
          </cell>
          <cell r="B655">
            <v>9.64</v>
          </cell>
          <cell r="C655">
            <v>0.54830000000000001</v>
          </cell>
          <cell r="D655">
            <v>0.93420000000000003</v>
          </cell>
          <cell r="E655">
            <v>17.2</v>
          </cell>
        </row>
        <row r="656">
          <cell r="A656">
            <v>1924.12</v>
          </cell>
          <cell r="B656">
            <v>10.16</v>
          </cell>
          <cell r="C656">
            <v>0.55000000000000004</v>
          </cell>
          <cell r="D656">
            <v>0.93</v>
          </cell>
          <cell r="E656">
            <v>17.3</v>
          </cell>
        </row>
        <row r="657">
          <cell r="A657">
            <v>1925.01</v>
          </cell>
          <cell r="B657">
            <v>10.58</v>
          </cell>
          <cell r="C657">
            <v>0.55420000000000003</v>
          </cell>
          <cell r="D657">
            <v>0.95669999999999999</v>
          </cell>
          <cell r="E657">
            <v>17.3</v>
          </cell>
        </row>
        <row r="658">
          <cell r="A658">
            <v>1925.02</v>
          </cell>
          <cell r="B658">
            <v>10.67</v>
          </cell>
          <cell r="C658">
            <v>0.55830000000000002</v>
          </cell>
          <cell r="D658">
            <v>0.98329999999999995</v>
          </cell>
          <cell r="E658">
            <v>17.2</v>
          </cell>
        </row>
        <row r="659">
          <cell r="A659">
            <v>1925.03</v>
          </cell>
          <cell r="B659">
            <v>10.39</v>
          </cell>
          <cell r="C659">
            <v>0.5625</v>
          </cell>
          <cell r="D659">
            <v>1.01</v>
          </cell>
          <cell r="E659">
            <v>17.3</v>
          </cell>
        </row>
        <row r="660">
          <cell r="A660">
            <v>1925.04</v>
          </cell>
          <cell r="B660">
            <v>10.28</v>
          </cell>
          <cell r="C660">
            <v>0.56669999999999998</v>
          </cell>
          <cell r="D660">
            <v>1.0369999999999999</v>
          </cell>
          <cell r="E660">
            <v>17.2</v>
          </cell>
        </row>
        <row r="661">
          <cell r="A661">
            <v>1925.05</v>
          </cell>
          <cell r="B661">
            <v>10.61</v>
          </cell>
          <cell r="C661">
            <v>0.57079999999999997</v>
          </cell>
          <cell r="D661">
            <v>1.0629999999999999</v>
          </cell>
          <cell r="E661">
            <v>17.3</v>
          </cell>
        </row>
        <row r="662">
          <cell r="A662">
            <v>1925.06</v>
          </cell>
          <cell r="B662">
            <v>10.8</v>
          </cell>
          <cell r="C662">
            <v>0.57499999999999996</v>
          </cell>
          <cell r="D662">
            <v>1.0900000000000001</v>
          </cell>
          <cell r="E662">
            <v>17.5</v>
          </cell>
        </row>
        <row r="663">
          <cell r="A663">
            <v>1925.07</v>
          </cell>
          <cell r="B663">
            <v>11.1</v>
          </cell>
          <cell r="C663">
            <v>0.57920000000000005</v>
          </cell>
          <cell r="D663">
            <v>1.117</v>
          </cell>
          <cell r="E663">
            <v>17.7</v>
          </cell>
        </row>
        <row r="664">
          <cell r="A664">
            <v>1925.08</v>
          </cell>
          <cell r="B664">
            <v>11.25</v>
          </cell>
          <cell r="C664">
            <v>0.58330000000000004</v>
          </cell>
          <cell r="D664">
            <v>1.143</v>
          </cell>
          <cell r="E664">
            <v>17.7</v>
          </cell>
        </row>
        <row r="665">
          <cell r="A665">
            <v>1925.09</v>
          </cell>
          <cell r="B665">
            <v>11.51</v>
          </cell>
          <cell r="C665">
            <v>0.58750000000000002</v>
          </cell>
          <cell r="D665">
            <v>1.17</v>
          </cell>
          <cell r="E665">
            <v>17.7</v>
          </cell>
        </row>
        <row r="666">
          <cell r="A666">
            <v>1925.1</v>
          </cell>
          <cell r="B666">
            <v>11.89</v>
          </cell>
          <cell r="C666">
            <v>0.5917</v>
          </cell>
          <cell r="D666">
            <v>1.1970000000000001</v>
          </cell>
          <cell r="E666">
            <v>17.7</v>
          </cell>
        </row>
        <row r="667">
          <cell r="A667">
            <v>1925.11</v>
          </cell>
          <cell r="B667">
            <v>12.26</v>
          </cell>
          <cell r="C667">
            <v>0.5958</v>
          </cell>
          <cell r="D667">
            <v>1.2230000000000001</v>
          </cell>
          <cell r="E667">
            <v>18</v>
          </cell>
        </row>
        <row r="668">
          <cell r="A668">
            <v>1925.12</v>
          </cell>
          <cell r="B668">
            <v>12.46</v>
          </cell>
          <cell r="C668">
            <v>0.6</v>
          </cell>
          <cell r="D668">
            <v>1.25</v>
          </cell>
          <cell r="E668">
            <v>17.899999999999999</v>
          </cell>
        </row>
        <row r="669">
          <cell r="A669">
            <v>1926.01</v>
          </cell>
          <cell r="B669">
            <v>12.65</v>
          </cell>
          <cell r="C669">
            <v>0.60750000000000004</v>
          </cell>
          <cell r="D669">
            <v>1.2490000000000001</v>
          </cell>
          <cell r="E669">
            <v>17.899999999999999</v>
          </cell>
        </row>
        <row r="670">
          <cell r="A670">
            <v>1926.02</v>
          </cell>
          <cell r="B670">
            <v>12.67</v>
          </cell>
          <cell r="C670">
            <v>0.61499999999999999</v>
          </cell>
          <cell r="D670">
            <v>1.248</v>
          </cell>
          <cell r="E670">
            <v>17.899999999999999</v>
          </cell>
        </row>
        <row r="671">
          <cell r="A671">
            <v>1926.03</v>
          </cell>
          <cell r="B671">
            <v>11.81</v>
          </cell>
          <cell r="C671">
            <v>0.62250000000000005</v>
          </cell>
          <cell r="D671">
            <v>1.248</v>
          </cell>
          <cell r="E671">
            <v>17.8</v>
          </cell>
        </row>
        <row r="672">
          <cell r="A672">
            <v>1926.04</v>
          </cell>
          <cell r="B672">
            <v>11.48</v>
          </cell>
          <cell r="C672">
            <v>0.63</v>
          </cell>
          <cell r="D672">
            <v>1.2470000000000001</v>
          </cell>
          <cell r="E672">
            <v>17.899999999999999</v>
          </cell>
        </row>
        <row r="673">
          <cell r="A673">
            <v>1926.05</v>
          </cell>
          <cell r="B673">
            <v>11.56</v>
          </cell>
          <cell r="C673">
            <v>0.63749999999999996</v>
          </cell>
          <cell r="D673">
            <v>1.246</v>
          </cell>
          <cell r="E673">
            <v>17.8</v>
          </cell>
        </row>
        <row r="674">
          <cell r="A674">
            <v>1926.06</v>
          </cell>
          <cell r="B674">
            <v>12.11</v>
          </cell>
          <cell r="C674">
            <v>0.64500000000000002</v>
          </cell>
          <cell r="D674">
            <v>1.2450000000000001</v>
          </cell>
          <cell r="E674">
            <v>17.7</v>
          </cell>
        </row>
        <row r="675">
          <cell r="A675">
            <v>1926.07</v>
          </cell>
          <cell r="B675">
            <v>12.62</v>
          </cell>
          <cell r="C675">
            <v>0.65249999999999997</v>
          </cell>
          <cell r="D675">
            <v>1.244</v>
          </cell>
          <cell r="E675">
            <v>17.5</v>
          </cell>
        </row>
        <row r="676">
          <cell r="A676">
            <v>1926.08</v>
          </cell>
          <cell r="B676">
            <v>13.12</v>
          </cell>
          <cell r="C676">
            <v>0.66</v>
          </cell>
          <cell r="D676">
            <v>1.2430000000000001</v>
          </cell>
          <cell r="E676">
            <v>17.399999999999999</v>
          </cell>
        </row>
        <row r="677">
          <cell r="A677">
            <v>1926.09</v>
          </cell>
          <cell r="B677">
            <v>13.32</v>
          </cell>
          <cell r="C677">
            <v>0.66749999999999998</v>
          </cell>
          <cell r="D677">
            <v>1.242</v>
          </cell>
          <cell r="E677">
            <v>17.5</v>
          </cell>
        </row>
        <row r="678">
          <cell r="A678">
            <v>1926.1</v>
          </cell>
          <cell r="B678">
            <v>13.02</v>
          </cell>
          <cell r="C678">
            <v>0.67500000000000004</v>
          </cell>
          <cell r="D678">
            <v>1.242</v>
          </cell>
          <cell r="E678">
            <v>17.600000000000001</v>
          </cell>
        </row>
        <row r="679">
          <cell r="A679">
            <v>1926.11</v>
          </cell>
          <cell r="B679">
            <v>13.19</v>
          </cell>
          <cell r="C679">
            <v>0.6825</v>
          </cell>
          <cell r="D679">
            <v>1.2410000000000001</v>
          </cell>
          <cell r="E679">
            <v>17.7</v>
          </cell>
        </row>
        <row r="680">
          <cell r="A680">
            <v>1926.12</v>
          </cell>
          <cell r="B680">
            <v>13.49</v>
          </cell>
          <cell r="C680">
            <v>0.69</v>
          </cell>
          <cell r="D680">
            <v>1.24</v>
          </cell>
          <cell r="E680">
            <v>17.7</v>
          </cell>
        </row>
        <row r="681">
          <cell r="A681">
            <v>1927.01</v>
          </cell>
          <cell r="B681">
            <v>13.4</v>
          </cell>
          <cell r="C681">
            <v>0.69669999999999999</v>
          </cell>
          <cell r="D681">
            <v>1.2290000000000001</v>
          </cell>
          <cell r="E681">
            <v>17.5</v>
          </cell>
        </row>
        <row r="682">
          <cell r="A682">
            <v>1927.02</v>
          </cell>
          <cell r="B682">
            <v>13.66</v>
          </cell>
          <cell r="C682">
            <v>0.70330000000000004</v>
          </cell>
          <cell r="D682">
            <v>1.218</v>
          </cell>
          <cell r="E682">
            <v>17.399999999999999</v>
          </cell>
        </row>
        <row r="683">
          <cell r="A683">
            <v>1927.03</v>
          </cell>
          <cell r="B683">
            <v>13.87</v>
          </cell>
          <cell r="C683">
            <v>0.71</v>
          </cell>
          <cell r="D683">
            <v>1.208</v>
          </cell>
          <cell r="E683">
            <v>17.3</v>
          </cell>
        </row>
        <row r="684">
          <cell r="A684">
            <v>1927.04</v>
          </cell>
          <cell r="B684">
            <v>14.21</v>
          </cell>
          <cell r="C684">
            <v>0.7167</v>
          </cell>
          <cell r="D684">
            <v>1.1970000000000001</v>
          </cell>
          <cell r="E684">
            <v>17.3</v>
          </cell>
        </row>
        <row r="685">
          <cell r="A685">
            <v>1927.05</v>
          </cell>
          <cell r="B685">
            <v>14.7</v>
          </cell>
          <cell r="C685">
            <v>0.72330000000000005</v>
          </cell>
          <cell r="D685">
            <v>1.1859999999999999</v>
          </cell>
          <cell r="E685">
            <v>17.399999999999999</v>
          </cell>
        </row>
        <row r="686">
          <cell r="A686">
            <v>1927.06</v>
          </cell>
          <cell r="B686">
            <v>14.89</v>
          </cell>
          <cell r="C686">
            <v>0.73</v>
          </cell>
          <cell r="D686">
            <v>1.175</v>
          </cell>
          <cell r="E686">
            <v>17.600000000000001</v>
          </cell>
        </row>
        <row r="687">
          <cell r="A687">
            <v>1927.07</v>
          </cell>
          <cell r="B687">
            <v>15.22</v>
          </cell>
          <cell r="C687">
            <v>0.73670000000000002</v>
          </cell>
          <cell r="D687">
            <v>1.1639999999999999</v>
          </cell>
          <cell r="E687">
            <v>17.3</v>
          </cell>
        </row>
        <row r="688">
          <cell r="A688">
            <v>1927.08</v>
          </cell>
          <cell r="B688">
            <v>16.03</v>
          </cell>
          <cell r="C688">
            <v>0.74329999999999996</v>
          </cell>
          <cell r="D688">
            <v>1.153</v>
          </cell>
          <cell r="E688">
            <v>17.2</v>
          </cell>
        </row>
        <row r="689">
          <cell r="A689">
            <v>1927.09</v>
          </cell>
          <cell r="B689">
            <v>16.940000000000001</v>
          </cell>
          <cell r="C689">
            <v>0.75</v>
          </cell>
          <cell r="D689">
            <v>1.143</v>
          </cell>
          <cell r="E689">
            <v>17.3</v>
          </cell>
        </row>
        <row r="690">
          <cell r="A690">
            <v>1927.1</v>
          </cell>
          <cell r="B690">
            <v>16.68</v>
          </cell>
          <cell r="C690">
            <v>0.75670000000000004</v>
          </cell>
          <cell r="D690">
            <v>1.1319999999999999</v>
          </cell>
          <cell r="E690">
            <v>17.399999999999999</v>
          </cell>
        </row>
        <row r="691">
          <cell r="A691">
            <v>1927.11</v>
          </cell>
          <cell r="B691">
            <v>17.059999999999999</v>
          </cell>
          <cell r="C691">
            <v>0.76329999999999998</v>
          </cell>
          <cell r="D691">
            <v>1.121</v>
          </cell>
          <cell r="E691">
            <v>17.3</v>
          </cell>
        </row>
        <row r="692">
          <cell r="A692">
            <v>1927.12</v>
          </cell>
          <cell r="B692">
            <v>17.46</v>
          </cell>
          <cell r="C692">
            <v>0.77</v>
          </cell>
          <cell r="D692">
            <v>1.1100000000000001</v>
          </cell>
          <cell r="E692">
            <v>17.3</v>
          </cell>
        </row>
        <row r="693">
          <cell r="A693">
            <v>1928.01</v>
          </cell>
          <cell r="B693">
            <v>17.53</v>
          </cell>
          <cell r="C693">
            <v>0.77669999999999995</v>
          </cell>
          <cell r="D693">
            <v>1.133</v>
          </cell>
          <cell r="E693">
            <v>17.3</v>
          </cell>
        </row>
        <row r="694">
          <cell r="A694">
            <v>1928.02</v>
          </cell>
          <cell r="B694">
            <v>17.32</v>
          </cell>
          <cell r="C694">
            <v>0.7833</v>
          </cell>
          <cell r="D694">
            <v>1.155</v>
          </cell>
          <cell r="E694">
            <v>17.100000000000001</v>
          </cell>
        </row>
        <row r="695">
          <cell r="A695">
            <v>1928.03</v>
          </cell>
          <cell r="B695">
            <v>18.25</v>
          </cell>
          <cell r="C695">
            <v>0.79</v>
          </cell>
          <cell r="D695">
            <v>1.177</v>
          </cell>
          <cell r="E695">
            <v>17.100000000000001</v>
          </cell>
        </row>
        <row r="696">
          <cell r="A696">
            <v>1928.04</v>
          </cell>
          <cell r="B696">
            <v>19.399999999999999</v>
          </cell>
          <cell r="C696">
            <v>0.79669999999999996</v>
          </cell>
          <cell r="D696">
            <v>1.2</v>
          </cell>
          <cell r="E696">
            <v>17.100000000000001</v>
          </cell>
        </row>
        <row r="697">
          <cell r="A697">
            <v>1928.05</v>
          </cell>
          <cell r="B697">
            <v>20</v>
          </cell>
          <cell r="C697">
            <v>0.80330000000000001</v>
          </cell>
          <cell r="D697">
            <v>1.222</v>
          </cell>
          <cell r="E697">
            <v>17.2</v>
          </cell>
        </row>
        <row r="698">
          <cell r="A698">
            <v>1928.06</v>
          </cell>
          <cell r="B698">
            <v>19.02</v>
          </cell>
          <cell r="C698">
            <v>0.81</v>
          </cell>
          <cell r="D698">
            <v>1.2450000000000001</v>
          </cell>
          <cell r="E698">
            <v>17.100000000000001</v>
          </cell>
        </row>
        <row r="699">
          <cell r="A699">
            <v>1928.07</v>
          </cell>
          <cell r="B699">
            <v>19.16</v>
          </cell>
          <cell r="C699">
            <v>0.81669999999999998</v>
          </cell>
          <cell r="D699">
            <v>1.268</v>
          </cell>
          <cell r="E699">
            <v>17.100000000000001</v>
          </cell>
        </row>
        <row r="700">
          <cell r="A700">
            <v>1928.08</v>
          </cell>
          <cell r="B700">
            <v>19.78</v>
          </cell>
          <cell r="C700">
            <v>0.82330000000000003</v>
          </cell>
          <cell r="D700">
            <v>1.29</v>
          </cell>
          <cell r="E700">
            <v>17.100000000000001</v>
          </cell>
        </row>
        <row r="701">
          <cell r="A701">
            <v>1928.09</v>
          </cell>
          <cell r="B701">
            <v>21.17</v>
          </cell>
          <cell r="C701">
            <v>0.83</v>
          </cell>
          <cell r="D701">
            <v>1.3120000000000001</v>
          </cell>
          <cell r="E701">
            <v>17.3</v>
          </cell>
        </row>
        <row r="702">
          <cell r="A702">
            <v>1928.1</v>
          </cell>
          <cell r="B702">
            <v>21.6</v>
          </cell>
          <cell r="C702">
            <v>0.8367</v>
          </cell>
          <cell r="D702">
            <v>1.335</v>
          </cell>
          <cell r="E702">
            <v>17.2</v>
          </cell>
        </row>
        <row r="703">
          <cell r="A703">
            <v>1928.11</v>
          </cell>
          <cell r="B703">
            <v>23.06</v>
          </cell>
          <cell r="C703">
            <v>0.84330000000000005</v>
          </cell>
          <cell r="D703">
            <v>1.357</v>
          </cell>
          <cell r="E703">
            <v>17.2</v>
          </cell>
        </row>
        <row r="704">
          <cell r="A704">
            <v>1928.12</v>
          </cell>
          <cell r="B704">
            <v>23.15</v>
          </cell>
          <cell r="C704">
            <v>0.85</v>
          </cell>
          <cell r="D704">
            <v>1.38</v>
          </cell>
          <cell r="E704">
            <v>17.100000000000001</v>
          </cell>
        </row>
        <row r="705">
          <cell r="A705">
            <v>1929.01</v>
          </cell>
          <cell r="B705">
            <v>24.86</v>
          </cell>
          <cell r="C705">
            <v>0.86</v>
          </cell>
          <cell r="D705">
            <v>1.399</v>
          </cell>
          <cell r="E705">
            <v>17.100000000000001</v>
          </cell>
        </row>
        <row r="706">
          <cell r="A706">
            <v>1929.02</v>
          </cell>
          <cell r="B706">
            <v>24.99</v>
          </cell>
          <cell r="C706">
            <v>0.87</v>
          </cell>
          <cell r="D706">
            <v>1.4179999999999999</v>
          </cell>
          <cell r="E706">
            <v>17.100000000000001</v>
          </cell>
        </row>
        <row r="707">
          <cell r="A707">
            <v>1929.03</v>
          </cell>
          <cell r="B707">
            <v>25.43</v>
          </cell>
          <cell r="C707">
            <v>0.88</v>
          </cell>
          <cell r="D707">
            <v>1.4379999999999999</v>
          </cell>
          <cell r="E707">
            <v>17</v>
          </cell>
        </row>
        <row r="708">
          <cell r="A708">
            <v>1929.04</v>
          </cell>
          <cell r="B708">
            <v>25.28</v>
          </cell>
          <cell r="C708">
            <v>0.89</v>
          </cell>
          <cell r="D708">
            <v>1.4570000000000001</v>
          </cell>
          <cell r="E708">
            <v>16.899999999999999</v>
          </cell>
        </row>
        <row r="709">
          <cell r="A709">
            <v>1929.05</v>
          </cell>
          <cell r="B709">
            <v>25.66</v>
          </cell>
          <cell r="C709">
            <v>0.9</v>
          </cell>
          <cell r="D709">
            <v>1.476</v>
          </cell>
          <cell r="E709">
            <v>17</v>
          </cell>
        </row>
        <row r="710">
          <cell r="A710">
            <v>1929.06</v>
          </cell>
          <cell r="B710">
            <v>26.15</v>
          </cell>
          <cell r="C710">
            <v>0.91</v>
          </cell>
          <cell r="D710">
            <v>1.4950000000000001</v>
          </cell>
          <cell r="E710">
            <v>17.100000000000001</v>
          </cell>
        </row>
        <row r="711">
          <cell r="A711">
            <v>1929.07</v>
          </cell>
          <cell r="B711">
            <v>28.48</v>
          </cell>
          <cell r="C711">
            <v>0.92</v>
          </cell>
          <cell r="D711">
            <v>1.514</v>
          </cell>
          <cell r="E711">
            <v>17.3</v>
          </cell>
        </row>
        <row r="712">
          <cell r="A712">
            <v>1929.08</v>
          </cell>
          <cell r="B712">
            <v>30.1</v>
          </cell>
          <cell r="C712">
            <v>0.93</v>
          </cell>
          <cell r="D712">
            <v>1.5329999999999999</v>
          </cell>
          <cell r="E712">
            <v>17.3</v>
          </cell>
        </row>
        <row r="713">
          <cell r="A713">
            <v>1929.09</v>
          </cell>
          <cell r="B713">
            <v>31.3</v>
          </cell>
          <cell r="C713">
            <v>0.94</v>
          </cell>
          <cell r="D713">
            <v>1.552</v>
          </cell>
          <cell r="E713">
            <v>17.3</v>
          </cell>
        </row>
        <row r="714">
          <cell r="A714">
            <v>1929.1</v>
          </cell>
          <cell r="B714">
            <v>27.99</v>
          </cell>
          <cell r="C714">
            <v>0.95</v>
          </cell>
          <cell r="D714">
            <v>1.5720000000000001</v>
          </cell>
          <cell r="E714">
            <v>17.3</v>
          </cell>
        </row>
        <row r="715">
          <cell r="A715">
            <v>1929.11</v>
          </cell>
          <cell r="B715">
            <v>20.58</v>
          </cell>
          <cell r="C715">
            <v>0.96</v>
          </cell>
          <cell r="D715">
            <v>1.591</v>
          </cell>
          <cell r="E715">
            <v>17.3</v>
          </cell>
        </row>
        <row r="716">
          <cell r="A716">
            <v>1929.12</v>
          </cell>
          <cell r="B716">
            <v>21.4</v>
          </cell>
          <cell r="C716">
            <v>0.97</v>
          </cell>
          <cell r="D716">
            <v>1.61</v>
          </cell>
          <cell r="E716">
            <v>17.2</v>
          </cell>
        </row>
        <row r="717">
          <cell r="A717">
            <v>1930.01</v>
          </cell>
          <cell r="B717">
            <v>21.71</v>
          </cell>
          <cell r="C717">
            <v>0.9708</v>
          </cell>
          <cell r="D717">
            <v>1.5569999999999999</v>
          </cell>
          <cell r="E717">
            <v>17.100000000000001</v>
          </cell>
        </row>
        <row r="718">
          <cell r="A718">
            <v>1930.02</v>
          </cell>
          <cell r="B718">
            <v>23.07</v>
          </cell>
          <cell r="C718">
            <v>0.97170000000000001</v>
          </cell>
          <cell r="D718">
            <v>1.5029999999999999</v>
          </cell>
          <cell r="E718">
            <v>17</v>
          </cell>
        </row>
        <row r="719">
          <cell r="A719">
            <v>1930.03</v>
          </cell>
          <cell r="B719">
            <v>23.94</v>
          </cell>
          <cell r="C719">
            <v>0.97250000000000003</v>
          </cell>
          <cell r="D719">
            <v>1.45</v>
          </cell>
          <cell r="E719">
            <v>16.899999999999999</v>
          </cell>
        </row>
        <row r="720">
          <cell r="A720">
            <v>1930.04</v>
          </cell>
          <cell r="B720">
            <v>25.46</v>
          </cell>
          <cell r="C720">
            <v>0.97330000000000005</v>
          </cell>
          <cell r="D720">
            <v>1.397</v>
          </cell>
          <cell r="E720">
            <v>17</v>
          </cell>
        </row>
        <row r="721">
          <cell r="A721">
            <v>1930.05</v>
          </cell>
          <cell r="B721">
            <v>23.94</v>
          </cell>
          <cell r="C721">
            <v>0.97419999999999995</v>
          </cell>
          <cell r="D721">
            <v>1.343</v>
          </cell>
          <cell r="E721">
            <v>16.899999999999999</v>
          </cell>
        </row>
        <row r="722">
          <cell r="A722">
            <v>1930.06</v>
          </cell>
          <cell r="B722">
            <v>21.52</v>
          </cell>
          <cell r="C722">
            <v>0.97499999999999998</v>
          </cell>
          <cell r="D722">
            <v>1.29</v>
          </cell>
          <cell r="E722">
            <v>16.8</v>
          </cell>
        </row>
        <row r="723">
          <cell r="A723">
            <v>1930.07</v>
          </cell>
          <cell r="B723">
            <v>21.06</v>
          </cell>
          <cell r="C723">
            <v>0.9758</v>
          </cell>
          <cell r="D723">
            <v>1.2370000000000001</v>
          </cell>
          <cell r="E723">
            <v>16.600000000000001</v>
          </cell>
        </row>
        <row r="724">
          <cell r="A724">
            <v>1930.08</v>
          </cell>
          <cell r="B724">
            <v>20.79</v>
          </cell>
          <cell r="C724">
            <v>0.97670000000000001</v>
          </cell>
          <cell r="D724">
            <v>1.1830000000000001</v>
          </cell>
          <cell r="E724">
            <v>16.5</v>
          </cell>
        </row>
        <row r="725">
          <cell r="A725">
            <v>1930.09</v>
          </cell>
          <cell r="B725">
            <v>20.78</v>
          </cell>
          <cell r="C725">
            <v>0.97750000000000004</v>
          </cell>
          <cell r="D725">
            <v>1.1299999999999999</v>
          </cell>
          <cell r="E725">
            <v>16.600000000000001</v>
          </cell>
        </row>
        <row r="726">
          <cell r="A726">
            <v>1930.1</v>
          </cell>
          <cell r="B726">
            <v>17.920000000000002</v>
          </cell>
          <cell r="C726">
            <v>0.97829999999999995</v>
          </cell>
          <cell r="D726">
            <v>1.077</v>
          </cell>
          <cell r="E726">
            <v>16.5</v>
          </cell>
        </row>
        <row r="727">
          <cell r="A727">
            <v>1930.11</v>
          </cell>
          <cell r="B727">
            <v>16.62</v>
          </cell>
          <cell r="C727">
            <v>0.97919999999999996</v>
          </cell>
          <cell r="D727">
            <v>1.0229999999999999</v>
          </cell>
          <cell r="E727">
            <v>16.399999999999999</v>
          </cell>
        </row>
        <row r="728">
          <cell r="A728">
            <v>1930.12</v>
          </cell>
          <cell r="B728">
            <v>15.51</v>
          </cell>
          <cell r="C728">
            <v>0.98</v>
          </cell>
          <cell r="D728">
            <v>0.97</v>
          </cell>
          <cell r="E728">
            <v>16.100000000000001</v>
          </cell>
        </row>
        <row r="729">
          <cell r="A729">
            <v>1931.01</v>
          </cell>
          <cell r="B729">
            <v>15.98</v>
          </cell>
          <cell r="C729">
            <v>0.9667</v>
          </cell>
          <cell r="D729">
            <v>0.94</v>
          </cell>
          <cell r="E729">
            <v>15.9</v>
          </cell>
        </row>
        <row r="730">
          <cell r="A730">
            <v>1931.02</v>
          </cell>
          <cell r="B730">
            <v>17.2</v>
          </cell>
          <cell r="C730">
            <v>0.95330000000000004</v>
          </cell>
          <cell r="D730">
            <v>0.91</v>
          </cell>
          <cell r="E730">
            <v>15.7</v>
          </cell>
        </row>
        <row r="731">
          <cell r="A731">
            <v>1931.03</v>
          </cell>
          <cell r="B731">
            <v>17.53</v>
          </cell>
          <cell r="C731">
            <v>0.94</v>
          </cell>
          <cell r="D731">
            <v>0.88</v>
          </cell>
          <cell r="E731">
            <v>15.6</v>
          </cell>
        </row>
        <row r="732">
          <cell r="A732">
            <v>1931.04</v>
          </cell>
          <cell r="B732">
            <v>15.86</v>
          </cell>
          <cell r="C732">
            <v>0.92669999999999997</v>
          </cell>
          <cell r="D732">
            <v>0.85</v>
          </cell>
          <cell r="E732">
            <v>15.5</v>
          </cell>
        </row>
        <row r="733">
          <cell r="A733">
            <v>1931.05</v>
          </cell>
          <cell r="B733">
            <v>14.33</v>
          </cell>
          <cell r="C733">
            <v>0.9133</v>
          </cell>
          <cell r="D733">
            <v>0.82</v>
          </cell>
          <cell r="E733">
            <v>15.3</v>
          </cell>
        </row>
        <row r="734">
          <cell r="A734">
            <v>1931.06</v>
          </cell>
          <cell r="B734">
            <v>13.87</v>
          </cell>
          <cell r="C734">
            <v>0.9</v>
          </cell>
          <cell r="D734">
            <v>0.79</v>
          </cell>
          <cell r="E734">
            <v>15.1</v>
          </cell>
        </row>
        <row r="735">
          <cell r="A735">
            <v>1931.07</v>
          </cell>
          <cell r="B735">
            <v>14.33</v>
          </cell>
          <cell r="C735">
            <v>0.88670000000000004</v>
          </cell>
          <cell r="D735">
            <v>0.76</v>
          </cell>
          <cell r="E735">
            <v>15.1</v>
          </cell>
        </row>
        <row r="736">
          <cell r="A736">
            <v>1931.08</v>
          </cell>
          <cell r="B736">
            <v>13.9</v>
          </cell>
          <cell r="C736">
            <v>0.87329999999999997</v>
          </cell>
          <cell r="D736">
            <v>0.73</v>
          </cell>
          <cell r="E736">
            <v>15.1</v>
          </cell>
        </row>
        <row r="737">
          <cell r="A737">
            <v>1931.09</v>
          </cell>
          <cell r="B737">
            <v>11.83</v>
          </cell>
          <cell r="C737">
            <v>0.86</v>
          </cell>
          <cell r="D737">
            <v>0.7</v>
          </cell>
          <cell r="E737">
            <v>15</v>
          </cell>
        </row>
        <row r="738">
          <cell r="A738">
            <v>1931.1</v>
          </cell>
          <cell r="B738">
            <v>10.25</v>
          </cell>
          <cell r="C738">
            <v>0.84670000000000001</v>
          </cell>
          <cell r="D738">
            <v>0.67</v>
          </cell>
          <cell r="E738">
            <v>14.9</v>
          </cell>
        </row>
        <row r="739">
          <cell r="A739">
            <v>1931.11</v>
          </cell>
          <cell r="B739">
            <v>10.39</v>
          </cell>
          <cell r="C739">
            <v>0.83330000000000004</v>
          </cell>
          <cell r="D739">
            <v>0.64</v>
          </cell>
          <cell r="E739">
            <v>14.7</v>
          </cell>
        </row>
        <row r="740">
          <cell r="A740">
            <v>1931.12</v>
          </cell>
          <cell r="B740">
            <v>8.44</v>
          </cell>
          <cell r="C740">
            <v>0.82</v>
          </cell>
          <cell r="D740">
            <v>0.61</v>
          </cell>
          <cell r="E740">
            <v>14.6</v>
          </cell>
        </row>
        <row r="741">
          <cell r="A741">
            <v>1932.01</v>
          </cell>
          <cell r="B741">
            <v>8.3000000000000007</v>
          </cell>
          <cell r="C741">
            <v>0.79330000000000001</v>
          </cell>
          <cell r="D741">
            <v>0.59330000000000005</v>
          </cell>
          <cell r="E741">
            <v>14.3</v>
          </cell>
        </row>
        <row r="742">
          <cell r="A742">
            <v>1932.02</v>
          </cell>
          <cell r="B742">
            <v>8.23</v>
          </cell>
          <cell r="C742">
            <v>0.76670000000000005</v>
          </cell>
          <cell r="D742">
            <v>0.57669999999999999</v>
          </cell>
          <cell r="E742">
            <v>14.1</v>
          </cell>
        </row>
        <row r="743">
          <cell r="A743">
            <v>1932.03</v>
          </cell>
          <cell r="B743">
            <v>8.26</v>
          </cell>
          <cell r="C743">
            <v>0.74</v>
          </cell>
          <cell r="D743">
            <v>0.56000000000000005</v>
          </cell>
          <cell r="E743">
            <v>14</v>
          </cell>
        </row>
        <row r="744">
          <cell r="A744">
            <v>1932.04</v>
          </cell>
          <cell r="B744">
            <v>6.28</v>
          </cell>
          <cell r="C744">
            <v>0.71330000000000005</v>
          </cell>
          <cell r="D744">
            <v>0.54330000000000001</v>
          </cell>
          <cell r="E744">
            <v>13.9</v>
          </cell>
        </row>
        <row r="745">
          <cell r="A745">
            <v>1932.05</v>
          </cell>
          <cell r="B745">
            <v>5.51</v>
          </cell>
          <cell r="C745">
            <v>0.68669999999999998</v>
          </cell>
          <cell r="D745">
            <v>0.52669999999999995</v>
          </cell>
          <cell r="E745">
            <v>13.7</v>
          </cell>
        </row>
        <row r="746">
          <cell r="A746">
            <v>1932.06</v>
          </cell>
          <cell r="B746">
            <v>4.7699999999999996</v>
          </cell>
          <cell r="C746">
            <v>0.66</v>
          </cell>
          <cell r="D746">
            <v>0.51</v>
          </cell>
          <cell r="E746">
            <v>13.6</v>
          </cell>
        </row>
        <row r="747">
          <cell r="A747">
            <v>1932.07</v>
          </cell>
          <cell r="B747">
            <v>5.01</v>
          </cell>
          <cell r="C747">
            <v>0.63329999999999997</v>
          </cell>
          <cell r="D747">
            <v>0.49330000000000002</v>
          </cell>
          <cell r="E747">
            <v>13.6</v>
          </cell>
        </row>
        <row r="748">
          <cell r="A748">
            <v>1932.08</v>
          </cell>
          <cell r="B748">
            <v>7.53</v>
          </cell>
          <cell r="C748">
            <v>0.60670000000000002</v>
          </cell>
          <cell r="D748">
            <v>0.47670000000000001</v>
          </cell>
          <cell r="E748">
            <v>13.5</v>
          </cell>
        </row>
        <row r="749">
          <cell r="A749">
            <v>1932.09</v>
          </cell>
          <cell r="B749">
            <v>8.26</v>
          </cell>
          <cell r="C749">
            <v>0.57999999999999996</v>
          </cell>
          <cell r="D749">
            <v>0.46</v>
          </cell>
          <cell r="E749">
            <v>13.4</v>
          </cell>
        </row>
        <row r="750">
          <cell r="A750">
            <v>1932.1</v>
          </cell>
          <cell r="B750">
            <v>7.12</v>
          </cell>
          <cell r="C750">
            <v>0.55330000000000001</v>
          </cell>
          <cell r="D750">
            <v>0.44330000000000003</v>
          </cell>
          <cell r="E750">
            <v>13.3</v>
          </cell>
        </row>
        <row r="751">
          <cell r="A751">
            <v>1932.11</v>
          </cell>
          <cell r="B751">
            <v>7.05</v>
          </cell>
          <cell r="C751">
            <v>0.52669999999999995</v>
          </cell>
          <cell r="D751">
            <v>0.42670000000000002</v>
          </cell>
          <cell r="E751">
            <v>13.2</v>
          </cell>
        </row>
        <row r="752">
          <cell r="A752">
            <v>1932.12</v>
          </cell>
          <cell r="B752">
            <v>6.82</v>
          </cell>
          <cell r="C752">
            <v>0.5</v>
          </cell>
          <cell r="D752">
            <v>0.41</v>
          </cell>
          <cell r="E752">
            <v>13.1</v>
          </cell>
        </row>
        <row r="753">
          <cell r="A753">
            <v>1933.01</v>
          </cell>
          <cell r="B753">
            <v>7.09</v>
          </cell>
          <cell r="C753">
            <v>0.495</v>
          </cell>
          <cell r="D753">
            <v>0.41249999999999998</v>
          </cell>
          <cell r="E753">
            <v>12.9</v>
          </cell>
        </row>
        <row r="754">
          <cell r="A754">
            <v>1933.02</v>
          </cell>
          <cell r="B754">
            <v>6.25</v>
          </cell>
          <cell r="C754">
            <v>0.49</v>
          </cell>
          <cell r="D754">
            <v>0.41499999999999998</v>
          </cell>
          <cell r="E754">
            <v>12.7</v>
          </cell>
        </row>
        <row r="755">
          <cell r="A755">
            <v>1933.03</v>
          </cell>
          <cell r="B755">
            <v>6.23</v>
          </cell>
          <cell r="C755">
            <v>0.48499999999999999</v>
          </cell>
          <cell r="D755">
            <v>0.41749999999999998</v>
          </cell>
          <cell r="E755">
            <v>12.6</v>
          </cell>
        </row>
        <row r="756">
          <cell r="A756">
            <v>1933.04</v>
          </cell>
          <cell r="B756">
            <v>6.89</v>
          </cell>
          <cell r="C756">
            <v>0.48</v>
          </cell>
          <cell r="D756">
            <v>0.42</v>
          </cell>
          <cell r="E756">
            <v>12.6</v>
          </cell>
        </row>
        <row r="757">
          <cell r="A757">
            <v>1933.05</v>
          </cell>
          <cell r="B757">
            <v>8.8699999999999992</v>
          </cell>
          <cell r="C757">
            <v>0.47499999999999998</v>
          </cell>
          <cell r="D757">
            <v>0.42249999999999999</v>
          </cell>
          <cell r="E757">
            <v>12.6</v>
          </cell>
        </row>
        <row r="758">
          <cell r="A758">
            <v>1933.06</v>
          </cell>
          <cell r="B758">
            <v>10.39</v>
          </cell>
          <cell r="C758">
            <v>0.47</v>
          </cell>
          <cell r="D758">
            <v>0.42499999999999999</v>
          </cell>
          <cell r="E758">
            <v>12.7</v>
          </cell>
        </row>
        <row r="759">
          <cell r="A759">
            <v>1933.07</v>
          </cell>
          <cell r="B759">
            <v>11.23</v>
          </cell>
          <cell r="C759">
            <v>0.46500000000000002</v>
          </cell>
          <cell r="D759">
            <v>0.42749999999999999</v>
          </cell>
          <cell r="E759">
            <v>13.1</v>
          </cell>
        </row>
        <row r="760">
          <cell r="A760">
            <v>1933.08</v>
          </cell>
          <cell r="B760">
            <v>10.67</v>
          </cell>
          <cell r="C760">
            <v>0.46</v>
          </cell>
          <cell r="D760">
            <v>0.43</v>
          </cell>
          <cell r="E760">
            <v>13.2</v>
          </cell>
        </row>
        <row r="761">
          <cell r="A761">
            <v>1933.09</v>
          </cell>
          <cell r="B761">
            <v>10.58</v>
          </cell>
          <cell r="C761">
            <v>0.45500000000000002</v>
          </cell>
          <cell r="D761">
            <v>0.4325</v>
          </cell>
          <cell r="E761">
            <v>13.2</v>
          </cell>
        </row>
        <row r="762">
          <cell r="A762">
            <v>1933.1</v>
          </cell>
          <cell r="B762">
            <v>9.5500000000000007</v>
          </cell>
          <cell r="C762">
            <v>0.45</v>
          </cell>
          <cell r="D762">
            <v>0.435</v>
          </cell>
          <cell r="E762">
            <v>13.2</v>
          </cell>
        </row>
        <row r="763">
          <cell r="A763">
            <v>1933.11</v>
          </cell>
          <cell r="B763">
            <v>9.7799999999999994</v>
          </cell>
          <cell r="C763">
            <v>0.44500000000000001</v>
          </cell>
          <cell r="D763">
            <v>0.4375</v>
          </cell>
          <cell r="E763">
            <v>13.2</v>
          </cell>
        </row>
        <row r="764">
          <cell r="A764">
            <v>1933.12</v>
          </cell>
          <cell r="B764">
            <v>9.9700000000000006</v>
          </cell>
          <cell r="C764">
            <v>0.44</v>
          </cell>
          <cell r="D764">
            <v>0.44</v>
          </cell>
          <cell r="E764">
            <v>13.2</v>
          </cell>
        </row>
        <row r="765">
          <cell r="A765">
            <v>1934.01</v>
          </cell>
          <cell r="B765">
            <v>10.54</v>
          </cell>
          <cell r="C765">
            <v>0.44080000000000003</v>
          </cell>
          <cell r="D765">
            <v>0.44419999999999998</v>
          </cell>
          <cell r="E765">
            <v>13.2</v>
          </cell>
        </row>
        <row r="766">
          <cell r="A766">
            <v>1934.02</v>
          </cell>
          <cell r="B766">
            <v>11.32</v>
          </cell>
          <cell r="C766">
            <v>0.44169999999999998</v>
          </cell>
          <cell r="D766">
            <v>0.44829999999999998</v>
          </cell>
          <cell r="E766">
            <v>13.3</v>
          </cell>
        </row>
        <row r="767">
          <cell r="A767">
            <v>1934.03</v>
          </cell>
          <cell r="B767">
            <v>10.74</v>
          </cell>
          <cell r="C767">
            <v>0.4425</v>
          </cell>
          <cell r="D767">
            <v>0.45250000000000001</v>
          </cell>
          <cell r="E767">
            <v>13.3</v>
          </cell>
        </row>
        <row r="768">
          <cell r="A768">
            <v>1934.04</v>
          </cell>
          <cell r="B768">
            <v>10.92</v>
          </cell>
          <cell r="C768">
            <v>0.44330000000000003</v>
          </cell>
          <cell r="D768">
            <v>0.45669999999999999</v>
          </cell>
          <cell r="E768">
            <v>13.3</v>
          </cell>
        </row>
        <row r="769">
          <cell r="A769">
            <v>1934.05</v>
          </cell>
          <cell r="B769">
            <v>9.81</v>
          </cell>
          <cell r="C769">
            <v>0.44419999999999998</v>
          </cell>
          <cell r="D769">
            <v>0.46079999999999999</v>
          </cell>
          <cell r="E769">
            <v>13.3</v>
          </cell>
        </row>
        <row r="770">
          <cell r="A770">
            <v>1934.06</v>
          </cell>
          <cell r="B770">
            <v>9.94</v>
          </cell>
          <cell r="C770">
            <v>0.44500000000000001</v>
          </cell>
          <cell r="D770">
            <v>0.46500000000000002</v>
          </cell>
          <cell r="E770">
            <v>13.4</v>
          </cell>
        </row>
        <row r="771">
          <cell r="A771">
            <v>1934.07</v>
          </cell>
          <cell r="B771">
            <v>9.4700000000000006</v>
          </cell>
          <cell r="C771">
            <v>0.44579999999999997</v>
          </cell>
          <cell r="D771">
            <v>0.46920000000000001</v>
          </cell>
          <cell r="E771">
            <v>13.4</v>
          </cell>
        </row>
        <row r="772">
          <cell r="A772">
            <v>1934.08</v>
          </cell>
          <cell r="B772">
            <v>9.1</v>
          </cell>
          <cell r="C772">
            <v>0.44669999999999999</v>
          </cell>
          <cell r="D772">
            <v>0.4733</v>
          </cell>
          <cell r="E772">
            <v>13.4</v>
          </cell>
        </row>
        <row r="773">
          <cell r="A773">
            <v>1934.09</v>
          </cell>
          <cell r="B773">
            <v>8.8800000000000008</v>
          </cell>
          <cell r="C773">
            <v>0.44750000000000001</v>
          </cell>
          <cell r="D773">
            <v>0.47749999999999998</v>
          </cell>
          <cell r="E773">
            <v>13.6</v>
          </cell>
        </row>
        <row r="774">
          <cell r="A774">
            <v>1934.1</v>
          </cell>
          <cell r="B774">
            <v>8.9499999999999993</v>
          </cell>
          <cell r="C774">
            <v>0.44829999999999998</v>
          </cell>
          <cell r="D774">
            <v>0.48170000000000002</v>
          </cell>
          <cell r="E774">
            <v>13.5</v>
          </cell>
        </row>
        <row r="775">
          <cell r="A775">
            <v>1934.11</v>
          </cell>
          <cell r="B775">
            <v>9.1999999999999993</v>
          </cell>
          <cell r="C775">
            <v>0.44919999999999999</v>
          </cell>
          <cell r="D775">
            <v>0.48580000000000001</v>
          </cell>
          <cell r="E775">
            <v>13.5</v>
          </cell>
        </row>
        <row r="776">
          <cell r="A776">
            <v>1934.12</v>
          </cell>
          <cell r="B776">
            <v>9.26</v>
          </cell>
          <cell r="C776">
            <v>0.45</v>
          </cell>
          <cell r="D776">
            <v>0.49</v>
          </cell>
          <cell r="E776">
            <v>13.4</v>
          </cell>
        </row>
        <row r="777">
          <cell r="A777">
            <v>1935.01</v>
          </cell>
          <cell r="B777">
            <v>9.26</v>
          </cell>
          <cell r="C777">
            <v>0.45</v>
          </cell>
          <cell r="D777">
            <v>0.56999999999999995</v>
          </cell>
          <cell r="E777">
            <v>13.6</v>
          </cell>
        </row>
        <row r="778">
          <cell r="A778">
            <v>1935.02</v>
          </cell>
          <cell r="B778">
            <v>8.98</v>
          </cell>
          <cell r="C778">
            <v>0.45</v>
          </cell>
          <cell r="D778">
            <v>0.65</v>
          </cell>
          <cell r="E778">
            <v>13.7</v>
          </cell>
        </row>
        <row r="779">
          <cell r="A779">
            <v>1935.03</v>
          </cell>
          <cell r="B779">
            <v>8.41</v>
          </cell>
          <cell r="C779">
            <v>0.45</v>
          </cell>
          <cell r="D779">
            <v>0.73</v>
          </cell>
          <cell r="E779">
            <v>13.7</v>
          </cell>
        </row>
        <row r="780">
          <cell r="A780">
            <v>1935.04</v>
          </cell>
          <cell r="B780">
            <v>9.0399999999999991</v>
          </cell>
          <cell r="C780">
            <v>0.44666699999999998</v>
          </cell>
          <cell r="D780">
            <v>0.75666699999999998</v>
          </cell>
          <cell r="E780">
            <v>13.8</v>
          </cell>
        </row>
        <row r="781">
          <cell r="A781">
            <v>1935.05</v>
          </cell>
          <cell r="B781">
            <v>9.75</v>
          </cell>
          <cell r="C781">
            <v>0.44333299999999998</v>
          </cell>
          <cell r="D781">
            <v>0.78333299999999995</v>
          </cell>
          <cell r="E781">
            <v>13.8</v>
          </cell>
        </row>
        <row r="782">
          <cell r="A782">
            <v>1935.06</v>
          </cell>
          <cell r="B782">
            <v>10.119999999999999</v>
          </cell>
          <cell r="C782">
            <v>0.44</v>
          </cell>
          <cell r="D782">
            <v>0.81</v>
          </cell>
          <cell r="E782">
            <v>13.7</v>
          </cell>
        </row>
        <row r="783">
          <cell r="A783">
            <v>1935.07</v>
          </cell>
          <cell r="B783">
            <v>10.65</v>
          </cell>
          <cell r="C783">
            <v>0.44</v>
          </cell>
          <cell r="D783">
            <v>0.79333299999999995</v>
          </cell>
          <cell r="E783">
            <v>13.7</v>
          </cell>
        </row>
        <row r="784">
          <cell r="A784">
            <v>1935.08</v>
          </cell>
          <cell r="B784">
            <v>11.37</v>
          </cell>
          <cell r="C784">
            <v>0.44</v>
          </cell>
          <cell r="D784">
            <v>0.776667</v>
          </cell>
          <cell r="E784">
            <v>13.7</v>
          </cell>
        </row>
        <row r="785">
          <cell r="A785">
            <v>1935.09</v>
          </cell>
          <cell r="B785">
            <v>11.61</v>
          </cell>
          <cell r="C785">
            <v>0.44</v>
          </cell>
          <cell r="D785">
            <v>0.76</v>
          </cell>
          <cell r="E785">
            <v>13.7</v>
          </cell>
        </row>
        <row r="786">
          <cell r="A786">
            <v>1935.1</v>
          </cell>
          <cell r="B786">
            <v>11.92</v>
          </cell>
          <cell r="C786">
            <v>0.45</v>
          </cell>
          <cell r="D786">
            <v>0.76</v>
          </cell>
          <cell r="E786">
            <v>13.7</v>
          </cell>
        </row>
        <row r="787">
          <cell r="A787">
            <v>1935.11</v>
          </cell>
          <cell r="B787">
            <v>13.04</v>
          </cell>
          <cell r="C787">
            <v>0.46</v>
          </cell>
          <cell r="D787">
            <v>0.76</v>
          </cell>
          <cell r="E787">
            <v>13.8</v>
          </cell>
        </row>
        <row r="788">
          <cell r="A788">
            <v>1935.12</v>
          </cell>
          <cell r="B788">
            <v>13.04</v>
          </cell>
          <cell r="C788">
            <v>0.47</v>
          </cell>
          <cell r="D788">
            <v>0.76</v>
          </cell>
          <cell r="E788">
            <v>13.8</v>
          </cell>
        </row>
        <row r="789">
          <cell r="A789">
            <v>1936.01</v>
          </cell>
          <cell r="B789">
            <v>13.76</v>
          </cell>
          <cell r="C789">
            <v>0.48</v>
          </cell>
          <cell r="D789">
            <v>0.77</v>
          </cell>
          <cell r="E789">
            <v>13.8</v>
          </cell>
        </row>
        <row r="790">
          <cell r="A790">
            <v>1936.02</v>
          </cell>
          <cell r="B790">
            <v>14.55</v>
          </cell>
          <cell r="C790">
            <v>0.49</v>
          </cell>
          <cell r="D790">
            <v>0.78</v>
          </cell>
          <cell r="E790">
            <v>13.8</v>
          </cell>
        </row>
        <row r="791">
          <cell r="A791">
            <v>1936.03</v>
          </cell>
          <cell r="B791">
            <v>14.86</v>
          </cell>
          <cell r="C791">
            <v>0.5</v>
          </cell>
          <cell r="D791">
            <v>0.79</v>
          </cell>
          <cell r="E791">
            <v>13.7</v>
          </cell>
        </row>
        <row r="792">
          <cell r="A792">
            <v>1936.04</v>
          </cell>
          <cell r="B792">
            <v>14.88</v>
          </cell>
          <cell r="C792">
            <v>0.51666699999999999</v>
          </cell>
          <cell r="D792">
            <v>0.82</v>
          </cell>
          <cell r="E792">
            <v>13.7</v>
          </cell>
        </row>
        <row r="793">
          <cell r="A793">
            <v>1936.05</v>
          </cell>
          <cell r="B793">
            <v>14.09</v>
          </cell>
          <cell r="C793">
            <v>0.53333299999999995</v>
          </cell>
          <cell r="D793">
            <v>0.85</v>
          </cell>
          <cell r="E793">
            <v>13.7</v>
          </cell>
        </row>
        <row r="794">
          <cell r="A794">
            <v>1936.06</v>
          </cell>
          <cell r="B794">
            <v>14.69</v>
          </cell>
          <cell r="C794">
            <v>0.55000000000000004</v>
          </cell>
          <cell r="D794">
            <v>0.88</v>
          </cell>
          <cell r="E794">
            <v>13.8</v>
          </cell>
        </row>
        <row r="795">
          <cell r="A795">
            <v>1936.07</v>
          </cell>
          <cell r="B795">
            <v>15.56</v>
          </cell>
          <cell r="C795">
            <v>0.56999999999999995</v>
          </cell>
          <cell r="D795">
            <v>0.9</v>
          </cell>
          <cell r="E795">
            <v>13.9</v>
          </cell>
        </row>
        <row r="796">
          <cell r="A796">
            <v>1936.08</v>
          </cell>
          <cell r="B796">
            <v>15.87</v>
          </cell>
          <cell r="C796">
            <v>0.59</v>
          </cell>
          <cell r="D796">
            <v>0.92</v>
          </cell>
          <cell r="E796">
            <v>14</v>
          </cell>
        </row>
        <row r="797">
          <cell r="A797">
            <v>1936.09</v>
          </cell>
          <cell r="B797">
            <v>16.05</v>
          </cell>
          <cell r="C797">
            <v>0.61</v>
          </cell>
          <cell r="D797">
            <v>0.94</v>
          </cell>
          <cell r="E797">
            <v>14</v>
          </cell>
        </row>
        <row r="798">
          <cell r="A798">
            <v>1936.1</v>
          </cell>
          <cell r="B798">
            <v>16.89</v>
          </cell>
          <cell r="C798">
            <v>0.64666699999999999</v>
          </cell>
          <cell r="D798">
            <v>0.96666700000000005</v>
          </cell>
          <cell r="E798">
            <v>14</v>
          </cell>
        </row>
        <row r="799">
          <cell r="A799">
            <v>1936.11</v>
          </cell>
          <cell r="B799">
            <v>17.36</v>
          </cell>
          <cell r="C799">
            <v>0.68333299999999997</v>
          </cell>
          <cell r="D799">
            <v>0.99333300000000002</v>
          </cell>
          <cell r="E799">
            <v>14</v>
          </cell>
        </row>
        <row r="800">
          <cell r="A800">
            <v>1936.12</v>
          </cell>
          <cell r="B800">
            <v>17.059999999999999</v>
          </cell>
          <cell r="C800">
            <v>0.72</v>
          </cell>
          <cell r="D800">
            <v>1.02</v>
          </cell>
          <cell r="E800">
            <v>14</v>
          </cell>
        </row>
        <row r="801">
          <cell r="A801">
            <v>1937.01</v>
          </cell>
          <cell r="B801">
            <v>17.59</v>
          </cell>
          <cell r="C801">
            <v>0.73</v>
          </cell>
          <cell r="D801">
            <v>1.05</v>
          </cell>
          <cell r="E801">
            <v>14.1</v>
          </cell>
        </row>
        <row r="802">
          <cell r="A802">
            <v>1937.02</v>
          </cell>
          <cell r="B802">
            <v>18.11</v>
          </cell>
          <cell r="C802">
            <v>0.74</v>
          </cell>
          <cell r="D802">
            <v>1.08</v>
          </cell>
          <cell r="E802">
            <v>14.1</v>
          </cell>
        </row>
        <row r="803">
          <cell r="A803">
            <v>1937.03</v>
          </cell>
          <cell r="B803">
            <v>18.09</v>
          </cell>
          <cell r="C803">
            <v>0.75</v>
          </cell>
          <cell r="D803">
            <v>1.1100000000000001</v>
          </cell>
          <cell r="E803">
            <v>14.2</v>
          </cell>
        </row>
        <row r="804">
          <cell r="A804">
            <v>1937.04</v>
          </cell>
          <cell r="B804">
            <v>17.010000000000002</v>
          </cell>
          <cell r="C804">
            <v>0.78</v>
          </cell>
          <cell r="D804">
            <v>1.1299999999999999</v>
          </cell>
          <cell r="E804">
            <v>14.3</v>
          </cell>
        </row>
        <row r="805">
          <cell r="A805">
            <v>1937.05</v>
          </cell>
          <cell r="B805">
            <v>16.25</v>
          </cell>
          <cell r="C805">
            <v>0.81</v>
          </cell>
          <cell r="D805">
            <v>1.1499999999999999</v>
          </cell>
          <cell r="E805">
            <v>14.4</v>
          </cell>
        </row>
        <row r="806">
          <cell r="A806">
            <v>1937.06</v>
          </cell>
          <cell r="B806">
            <v>15.64</v>
          </cell>
          <cell r="C806">
            <v>0.84</v>
          </cell>
          <cell r="D806">
            <v>1.17</v>
          </cell>
          <cell r="E806">
            <v>14.4</v>
          </cell>
        </row>
        <row r="807">
          <cell r="A807">
            <v>1937.07</v>
          </cell>
          <cell r="B807">
            <v>16.57</v>
          </cell>
          <cell r="C807">
            <v>0.81666700000000003</v>
          </cell>
          <cell r="D807">
            <v>1.1866699999999999</v>
          </cell>
          <cell r="E807">
            <v>14.5</v>
          </cell>
        </row>
        <row r="808">
          <cell r="A808">
            <v>1937.08</v>
          </cell>
          <cell r="B808">
            <v>16.739999999999998</v>
          </cell>
          <cell r="C808">
            <v>0.79333299999999995</v>
          </cell>
          <cell r="D808">
            <v>1.20333</v>
          </cell>
          <cell r="E808">
            <v>14.5</v>
          </cell>
        </row>
        <row r="809">
          <cell r="A809">
            <v>1937.09</v>
          </cell>
          <cell r="B809">
            <v>14.37</v>
          </cell>
          <cell r="C809">
            <v>0.77</v>
          </cell>
          <cell r="D809">
            <v>1.22</v>
          </cell>
          <cell r="E809">
            <v>14.6</v>
          </cell>
        </row>
        <row r="810">
          <cell r="A810">
            <v>1937.1</v>
          </cell>
          <cell r="B810">
            <v>12.28</v>
          </cell>
          <cell r="C810">
            <v>0.78</v>
          </cell>
          <cell r="D810">
            <v>1.19</v>
          </cell>
          <cell r="E810">
            <v>14.6</v>
          </cell>
        </row>
        <row r="811">
          <cell r="A811">
            <v>1937.11</v>
          </cell>
          <cell r="B811">
            <v>11.2</v>
          </cell>
          <cell r="C811">
            <v>0.79</v>
          </cell>
          <cell r="D811">
            <v>1.1599999999999999</v>
          </cell>
          <cell r="E811">
            <v>14.5</v>
          </cell>
        </row>
        <row r="812">
          <cell r="A812">
            <v>1937.12</v>
          </cell>
          <cell r="B812">
            <v>11.02</v>
          </cell>
          <cell r="C812">
            <v>0.8</v>
          </cell>
          <cell r="D812">
            <v>1.1299999999999999</v>
          </cell>
          <cell r="E812">
            <v>14.4</v>
          </cell>
        </row>
        <row r="813">
          <cell r="A813">
            <v>1938.01</v>
          </cell>
          <cell r="B813">
            <v>11.31</v>
          </cell>
          <cell r="C813">
            <v>0.79333299999999995</v>
          </cell>
          <cell r="D813">
            <v>1.07667</v>
          </cell>
          <cell r="E813">
            <v>14.2</v>
          </cell>
        </row>
        <row r="814">
          <cell r="A814">
            <v>1938.02</v>
          </cell>
          <cell r="B814">
            <v>11.04</v>
          </cell>
          <cell r="C814">
            <v>0.78666700000000001</v>
          </cell>
          <cell r="D814">
            <v>1.0233300000000001</v>
          </cell>
          <cell r="E814">
            <v>14.1</v>
          </cell>
        </row>
        <row r="815">
          <cell r="A815">
            <v>1938.03</v>
          </cell>
          <cell r="B815">
            <v>10.31</v>
          </cell>
          <cell r="C815">
            <v>0.78</v>
          </cell>
          <cell r="D815">
            <v>0.97</v>
          </cell>
          <cell r="E815">
            <v>14.1</v>
          </cell>
        </row>
        <row r="816">
          <cell r="A816">
            <v>1938.04</v>
          </cell>
          <cell r="B816">
            <v>9.89</v>
          </cell>
          <cell r="C816">
            <v>0.76666699999999999</v>
          </cell>
          <cell r="D816">
            <v>0.90333300000000005</v>
          </cell>
          <cell r="E816">
            <v>14.2</v>
          </cell>
        </row>
        <row r="817">
          <cell r="A817">
            <v>1938.05</v>
          </cell>
          <cell r="B817">
            <v>9.98</v>
          </cell>
          <cell r="C817">
            <v>0.75333300000000003</v>
          </cell>
          <cell r="D817">
            <v>0.83666700000000005</v>
          </cell>
          <cell r="E817">
            <v>14.1</v>
          </cell>
        </row>
        <row r="818">
          <cell r="A818">
            <v>1938.06</v>
          </cell>
          <cell r="B818">
            <v>10.210000000000001</v>
          </cell>
          <cell r="C818">
            <v>0.74</v>
          </cell>
          <cell r="D818">
            <v>0.77</v>
          </cell>
          <cell r="E818">
            <v>14.1</v>
          </cell>
        </row>
        <row r="819">
          <cell r="A819">
            <v>1938.07</v>
          </cell>
          <cell r="B819">
            <v>12.24</v>
          </cell>
          <cell r="C819">
            <v>0.71333299999999999</v>
          </cell>
          <cell r="D819">
            <v>0.72</v>
          </cell>
          <cell r="E819">
            <v>14.1</v>
          </cell>
        </row>
        <row r="820">
          <cell r="A820">
            <v>1938.08</v>
          </cell>
          <cell r="B820">
            <v>12.31</v>
          </cell>
          <cell r="C820">
            <v>0.68666700000000003</v>
          </cell>
          <cell r="D820">
            <v>0.67</v>
          </cell>
          <cell r="E820">
            <v>14.1</v>
          </cell>
        </row>
        <row r="821">
          <cell r="A821">
            <v>1938.09</v>
          </cell>
          <cell r="B821">
            <v>11.75</v>
          </cell>
          <cell r="C821">
            <v>0.66</v>
          </cell>
          <cell r="D821">
            <v>0.62</v>
          </cell>
          <cell r="E821">
            <v>14.1</v>
          </cell>
        </row>
        <row r="822">
          <cell r="A822">
            <v>1938.1</v>
          </cell>
          <cell r="B822">
            <v>13.06</v>
          </cell>
          <cell r="C822">
            <v>0.61</v>
          </cell>
          <cell r="D822">
            <v>0.62666699999999997</v>
          </cell>
          <cell r="E822">
            <v>14</v>
          </cell>
        </row>
        <row r="823">
          <cell r="A823">
            <v>1938.11</v>
          </cell>
          <cell r="B823">
            <v>13.07</v>
          </cell>
          <cell r="C823">
            <v>0.56000000000000005</v>
          </cell>
          <cell r="D823">
            <v>0.63333300000000003</v>
          </cell>
          <cell r="E823">
            <v>14</v>
          </cell>
        </row>
        <row r="824">
          <cell r="A824">
            <v>1938.12</v>
          </cell>
          <cell r="B824">
            <v>12.69</v>
          </cell>
          <cell r="C824">
            <v>0.51</v>
          </cell>
          <cell r="D824">
            <v>0.64</v>
          </cell>
          <cell r="E824">
            <v>14</v>
          </cell>
        </row>
        <row r="825">
          <cell r="A825">
            <v>1939.01</v>
          </cell>
          <cell r="B825">
            <v>12.5</v>
          </cell>
          <cell r="C825">
            <v>0.51333300000000004</v>
          </cell>
          <cell r="D825">
            <v>0.66333299999999995</v>
          </cell>
          <cell r="E825">
            <v>14</v>
          </cell>
        </row>
        <row r="826">
          <cell r="A826">
            <v>1939.02</v>
          </cell>
          <cell r="B826">
            <v>12.4</v>
          </cell>
          <cell r="C826">
            <v>0.51666699999999999</v>
          </cell>
          <cell r="D826">
            <v>0.68666700000000003</v>
          </cell>
          <cell r="E826">
            <v>13.9</v>
          </cell>
        </row>
        <row r="827">
          <cell r="A827">
            <v>1939.03</v>
          </cell>
          <cell r="B827">
            <v>12.39</v>
          </cell>
          <cell r="C827">
            <v>0.52</v>
          </cell>
          <cell r="D827">
            <v>0.71</v>
          </cell>
          <cell r="E827">
            <v>13.9</v>
          </cell>
        </row>
        <row r="828">
          <cell r="A828">
            <v>1939.04</v>
          </cell>
          <cell r="B828">
            <v>10.83</v>
          </cell>
          <cell r="C828">
            <v>0.52333300000000005</v>
          </cell>
          <cell r="D828">
            <v>0.72666699999999995</v>
          </cell>
          <cell r="E828">
            <v>13.8</v>
          </cell>
        </row>
        <row r="829">
          <cell r="A829">
            <v>1939.05</v>
          </cell>
          <cell r="B829">
            <v>11.23</v>
          </cell>
          <cell r="C829">
            <v>0.526667</v>
          </cell>
          <cell r="D829">
            <v>0.74333300000000002</v>
          </cell>
          <cell r="E829">
            <v>13.8</v>
          </cell>
        </row>
        <row r="830">
          <cell r="A830">
            <v>1939.06</v>
          </cell>
          <cell r="B830">
            <v>11.43</v>
          </cell>
          <cell r="C830">
            <v>0.53</v>
          </cell>
          <cell r="D830">
            <v>0.76</v>
          </cell>
          <cell r="E830">
            <v>13.8</v>
          </cell>
        </row>
        <row r="831">
          <cell r="A831">
            <v>1939.07</v>
          </cell>
          <cell r="B831">
            <v>11.71</v>
          </cell>
          <cell r="C831">
            <v>0.54</v>
          </cell>
          <cell r="D831">
            <v>0.776667</v>
          </cell>
          <cell r="E831">
            <v>13.8</v>
          </cell>
        </row>
        <row r="832">
          <cell r="A832">
            <v>1939.08</v>
          </cell>
          <cell r="B832">
            <v>11.54</v>
          </cell>
          <cell r="C832">
            <v>0.55000000000000004</v>
          </cell>
          <cell r="D832">
            <v>0.79333299999999995</v>
          </cell>
          <cell r="E832">
            <v>13.8</v>
          </cell>
        </row>
        <row r="833">
          <cell r="A833">
            <v>1939.09</v>
          </cell>
          <cell r="B833">
            <v>12.77</v>
          </cell>
          <cell r="C833">
            <v>0.56000000000000005</v>
          </cell>
          <cell r="D833">
            <v>0.81</v>
          </cell>
          <cell r="E833">
            <v>14.1</v>
          </cell>
        </row>
        <row r="834">
          <cell r="A834">
            <v>1939.1</v>
          </cell>
          <cell r="B834">
            <v>12.9</v>
          </cell>
          <cell r="C834">
            <v>0.57999999999999996</v>
          </cell>
          <cell r="D834">
            <v>0.84</v>
          </cell>
          <cell r="E834">
            <v>14</v>
          </cell>
        </row>
        <row r="835">
          <cell r="A835">
            <v>1939.11</v>
          </cell>
          <cell r="B835">
            <v>12.67</v>
          </cell>
          <cell r="C835">
            <v>0.6</v>
          </cell>
          <cell r="D835">
            <v>0.87</v>
          </cell>
          <cell r="E835">
            <v>14</v>
          </cell>
        </row>
        <row r="836">
          <cell r="A836">
            <v>1939.12</v>
          </cell>
          <cell r="B836">
            <v>12.37</v>
          </cell>
          <cell r="C836">
            <v>0.62</v>
          </cell>
          <cell r="D836">
            <v>0.9</v>
          </cell>
          <cell r="E836">
            <v>14</v>
          </cell>
        </row>
        <row r="837">
          <cell r="A837">
            <v>1940.01</v>
          </cell>
          <cell r="B837">
            <v>12.3</v>
          </cell>
          <cell r="C837">
            <v>0.62333300000000003</v>
          </cell>
          <cell r="D837">
            <v>0.93</v>
          </cell>
          <cell r="E837">
            <v>13.9</v>
          </cell>
        </row>
        <row r="838">
          <cell r="A838">
            <v>1940.02</v>
          </cell>
          <cell r="B838">
            <v>12.22</v>
          </cell>
          <cell r="C838">
            <v>0.62666699999999997</v>
          </cell>
          <cell r="D838">
            <v>0.96</v>
          </cell>
          <cell r="E838">
            <v>14</v>
          </cell>
        </row>
        <row r="839">
          <cell r="A839">
            <v>1940.03</v>
          </cell>
          <cell r="B839">
            <v>12.15</v>
          </cell>
          <cell r="C839">
            <v>0.63</v>
          </cell>
          <cell r="D839">
            <v>0.99</v>
          </cell>
          <cell r="E839">
            <v>14</v>
          </cell>
        </row>
        <row r="840">
          <cell r="A840">
            <v>1940.04</v>
          </cell>
          <cell r="B840">
            <v>12.27</v>
          </cell>
          <cell r="C840">
            <v>0.63666699999999998</v>
          </cell>
          <cell r="D840">
            <v>1.00667</v>
          </cell>
          <cell r="E840">
            <v>14</v>
          </cell>
        </row>
        <row r="841">
          <cell r="A841">
            <v>1940.05</v>
          </cell>
          <cell r="B841">
            <v>10.58</v>
          </cell>
          <cell r="C841">
            <v>0.64333300000000004</v>
          </cell>
          <cell r="D841">
            <v>1.0233300000000001</v>
          </cell>
          <cell r="E841">
            <v>14</v>
          </cell>
        </row>
        <row r="842">
          <cell r="A842">
            <v>1940.06</v>
          </cell>
          <cell r="B842">
            <v>9.67</v>
          </cell>
          <cell r="C842">
            <v>0.65</v>
          </cell>
          <cell r="D842">
            <v>1.04</v>
          </cell>
          <cell r="E842">
            <v>14.1</v>
          </cell>
        </row>
        <row r="843">
          <cell r="A843">
            <v>1940.07</v>
          </cell>
          <cell r="B843">
            <v>9.99</v>
          </cell>
          <cell r="C843">
            <v>0.656667</v>
          </cell>
          <cell r="D843">
            <v>1.0533300000000001</v>
          </cell>
          <cell r="E843">
            <v>14</v>
          </cell>
        </row>
        <row r="844">
          <cell r="A844">
            <v>1940.08</v>
          </cell>
          <cell r="B844">
            <v>10.199999999999999</v>
          </cell>
          <cell r="C844">
            <v>0.66333299999999995</v>
          </cell>
          <cell r="D844">
            <v>1.06667</v>
          </cell>
          <cell r="E844">
            <v>14</v>
          </cell>
        </row>
        <row r="845">
          <cell r="A845">
            <v>1940.09</v>
          </cell>
          <cell r="B845">
            <v>10.63</v>
          </cell>
          <cell r="C845">
            <v>0.67</v>
          </cell>
          <cell r="D845">
            <v>1.08</v>
          </cell>
          <cell r="E845">
            <v>14</v>
          </cell>
        </row>
        <row r="846">
          <cell r="A846">
            <v>1940.1</v>
          </cell>
          <cell r="B846">
            <v>10.73</v>
          </cell>
          <cell r="C846">
            <v>0.67</v>
          </cell>
          <cell r="D846">
            <v>1.07</v>
          </cell>
          <cell r="E846">
            <v>14</v>
          </cell>
        </row>
        <row r="847">
          <cell r="A847">
            <v>1940.11</v>
          </cell>
          <cell r="B847">
            <v>10.98</v>
          </cell>
          <cell r="C847">
            <v>0.67</v>
          </cell>
          <cell r="D847">
            <v>1.06</v>
          </cell>
          <cell r="E847">
            <v>14</v>
          </cell>
        </row>
        <row r="848">
          <cell r="A848">
            <v>1940.12</v>
          </cell>
          <cell r="B848">
            <v>10.53</v>
          </cell>
          <cell r="C848">
            <v>0.67</v>
          </cell>
          <cell r="D848">
            <v>1.05</v>
          </cell>
          <cell r="E848">
            <v>14.1</v>
          </cell>
        </row>
        <row r="849">
          <cell r="A849">
            <v>1941.01</v>
          </cell>
          <cell r="B849">
            <v>10.55</v>
          </cell>
          <cell r="C849">
            <v>0.67333299999999996</v>
          </cell>
          <cell r="D849">
            <v>1.0533300000000001</v>
          </cell>
          <cell r="E849">
            <v>14.1</v>
          </cell>
        </row>
        <row r="850">
          <cell r="A850">
            <v>1941.02</v>
          </cell>
          <cell r="B850">
            <v>9.89</v>
          </cell>
          <cell r="C850">
            <v>0.67666700000000002</v>
          </cell>
          <cell r="D850">
            <v>1.05667</v>
          </cell>
          <cell r="E850">
            <v>14.1</v>
          </cell>
        </row>
        <row r="851">
          <cell r="A851">
            <v>1941.03</v>
          </cell>
          <cell r="B851">
            <v>9.9499999999999993</v>
          </cell>
          <cell r="C851">
            <v>0.68</v>
          </cell>
          <cell r="D851">
            <v>1.06</v>
          </cell>
          <cell r="E851">
            <v>14.2</v>
          </cell>
        </row>
        <row r="852">
          <cell r="A852">
            <v>1941.04</v>
          </cell>
          <cell r="B852">
            <v>9.64</v>
          </cell>
          <cell r="C852">
            <v>0.68333299999999997</v>
          </cell>
          <cell r="D852">
            <v>1.07</v>
          </cell>
          <cell r="E852">
            <v>14.3</v>
          </cell>
        </row>
        <row r="853">
          <cell r="A853">
            <v>1941.05</v>
          </cell>
          <cell r="B853">
            <v>9.43</v>
          </cell>
          <cell r="C853">
            <v>0.68666700000000003</v>
          </cell>
          <cell r="D853">
            <v>1.08</v>
          </cell>
          <cell r="E853">
            <v>14.4</v>
          </cell>
        </row>
        <row r="854">
          <cell r="A854">
            <v>1941.06</v>
          </cell>
          <cell r="B854">
            <v>9.76</v>
          </cell>
          <cell r="C854">
            <v>0.69</v>
          </cell>
          <cell r="D854">
            <v>1.0900000000000001</v>
          </cell>
          <cell r="E854">
            <v>14.7</v>
          </cell>
        </row>
        <row r="855">
          <cell r="A855">
            <v>1941.07</v>
          </cell>
          <cell r="B855">
            <v>10.26</v>
          </cell>
          <cell r="C855">
            <v>0.69333299999999998</v>
          </cell>
          <cell r="D855">
            <v>1.1233299999999999</v>
          </cell>
          <cell r="E855">
            <v>14.7</v>
          </cell>
        </row>
        <row r="856">
          <cell r="A856">
            <v>1941.08</v>
          </cell>
          <cell r="B856">
            <v>10.210000000000001</v>
          </cell>
          <cell r="C856">
            <v>0.69666700000000004</v>
          </cell>
          <cell r="D856">
            <v>1.1566700000000001</v>
          </cell>
          <cell r="E856">
            <v>14.9</v>
          </cell>
        </row>
        <row r="857">
          <cell r="A857">
            <v>1941.09</v>
          </cell>
          <cell r="B857">
            <v>10.24</v>
          </cell>
          <cell r="C857">
            <v>0.7</v>
          </cell>
          <cell r="D857">
            <v>1.19</v>
          </cell>
          <cell r="E857">
            <v>15.1</v>
          </cell>
        </row>
        <row r="858">
          <cell r="A858">
            <v>1941.1</v>
          </cell>
          <cell r="B858">
            <v>9.83</v>
          </cell>
          <cell r="C858">
            <v>0.70333299999999999</v>
          </cell>
          <cell r="D858">
            <v>1.18</v>
          </cell>
          <cell r="E858">
            <v>15.3</v>
          </cell>
        </row>
        <row r="859">
          <cell r="A859">
            <v>1941.11</v>
          </cell>
          <cell r="B859">
            <v>9.3699999999999992</v>
          </cell>
          <cell r="C859">
            <v>0.70666700000000005</v>
          </cell>
          <cell r="D859">
            <v>1.17</v>
          </cell>
          <cell r="E859">
            <v>15.4</v>
          </cell>
        </row>
        <row r="860">
          <cell r="A860">
            <v>1941.12</v>
          </cell>
          <cell r="B860">
            <v>8.76</v>
          </cell>
          <cell r="C860">
            <v>0.71</v>
          </cell>
          <cell r="D860">
            <v>1.1599999999999999</v>
          </cell>
          <cell r="E860">
            <v>15.5</v>
          </cell>
        </row>
        <row r="861">
          <cell r="A861">
            <v>1942.01</v>
          </cell>
          <cell r="B861">
            <v>8.93</v>
          </cell>
          <cell r="C861">
            <v>0.70333299999999999</v>
          </cell>
          <cell r="D861">
            <v>1.1200000000000001</v>
          </cell>
          <cell r="E861">
            <v>15.7</v>
          </cell>
        </row>
        <row r="862">
          <cell r="A862">
            <v>1942.02</v>
          </cell>
          <cell r="B862">
            <v>8.65</v>
          </cell>
          <cell r="C862">
            <v>0.69666700000000004</v>
          </cell>
          <cell r="D862">
            <v>1.08</v>
          </cell>
          <cell r="E862">
            <v>15.8</v>
          </cell>
        </row>
        <row r="863">
          <cell r="A863">
            <v>1942.03</v>
          </cell>
          <cell r="B863">
            <v>8.18</v>
          </cell>
          <cell r="C863">
            <v>0.69</v>
          </cell>
          <cell r="D863">
            <v>1.04</v>
          </cell>
          <cell r="E863">
            <v>16</v>
          </cell>
        </row>
        <row r="864">
          <cell r="A864">
            <v>1942.04</v>
          </cell>
          <cell r="B864">
            <v>7.84</v>
          </cell>
          <cell r="C864">
            <v>0.68</v>
          </cell>
          <cell r="D864">
            <v>1.02</v>
          </cell>
          <cell r="E864">
            <v>16.100000000000001</v>
          </cell>
        </row>
        <row r="865">
          <cell r="A865">
            <v>1942.05</v>
          </cell>
          <cell r="B865">
            <v>7.93</v>
          </cell>
          <cell r="C865">
            <v>0.67</v>
          </cell>
          <cell r="D865">
            <v>1</v>
          </cell>
          <cell r="E865">
            <v>16.3</v>
          </cell>
        </row>
        <row r="866">
          <cell r="A866">
            <v>1942.06</v>
          </cell>
          <cell r="B866">
            <v>8.33</v>
          </cell>
          <cell r="C866">
            <v>0.66</v>
          </cell>
          <cell r="D866">
            <v>0.98</v>
          </cell>
          <cell r="E866">
            <v>16.3</v>
          </cell>
        </row>
        <row r="867">
          <cell r="A867">
            <v>1942.07</v>
          </cell>
          <cell r="B867">
            <v>8.64</v>
          </cell>
          <cell r="C867">
            <v>0.64666699999999999</v>
          </cell>
          <cell r="D867">
            <v>0.96666700000000005</v>
          </cell>
          <cell r="E867">
            <v>16.399999999999999</v>
          </cell>
        </row>
        <row r="868">
          <cell r="A868">
            <v>1942.08</v>
          </cell>
          <cell r="B868">
            <v>8.59</v>
          </cell>
          <cell r="C868">
            <v>0.63333300000000003</v>
          </cell>
          <cell r="D868">
            <v>0.95333299999999999</v>
          </cell>
          <cell r="E868">
            <v>16.5</v>
          </cell>
        </row>
        <row r="869">
          <cell r="A869">
            <v>1942.09</v>
          </cell>
          <cell r="B869">
            <v>8.68</v>
          </cell>
          <cell r="C869">
            <v>0.62</v>
          </cell>
          <cell r="D869">
            <v>0.94</v>
          </cell>
          <cell r="E869">
            <v>16.5</v>
          </cell>
        </row>
        <row r="870">
          <cell r="A870">
            <v>1942.1</v>
          </cell>
          <cell r="B870">
            <v>9.32</v>
          </cell>
          <cell r="C870">
            <v>0.61</v>
          </cell>
          <cell r="D870">
            <v>0.97</v>
          </cell>
          <cell r="E870">
            <v>16.7</v>
          </cell>
        </row>
        <row r="871">
          <cell r="A871">
            <v>1942.11</v>
          </cell>
          <cell r="B871">
            <v>9.4700000000000006</v>
          </cell>
          <cell r="C871">
            <v>0.6</v>
          </cell>
          <cell r="D871">
            <v>1</v>
          </cell>
          <cell r="E871">
            <v>16.8</v>
          </cell>
        </row>
        <row r="872">
          <cell r="A872">
            <v>1942.12</v>
          </cell>
          <cell r="B872">
            <v>9.52</v>
          </cell>
          <cell r="C872">
            <v>0.59</v>
          </cell>
          <cell r="D872">
            <v>1.03</v>
          </cell>
          <cell r="E872">
            <v>16.899999999999999</v>
          </cell>
        </row>
        <row r="873">
          <cell r="A873">
            <v>1943.01</v>
          </cell>
          <cell r="B873">
            <v>10.09</v>
          </cell>
          <cell r="C873">
            <v>0.59</v>
          </cell>
          <cell r="D873">
            <v>1.0433300000000001</v>
          </cell>
          <cell r="E873">
            <v>16.899999999999999</v>
          </cell>
        </row>
        <row r="874">
          <cell r="A874">
            <v>1943.02</v>
          </cell>
          <cell r="B874">
            <v>10.69</v>
          </cell>
          <cell r="C874">
            <v>0.59</v>
          </cell>
          <cell r="D874">
            <v>1.05667</v>
          </cell>
          <cell r="E874">
            <v>16.899999999999999</v>
          </cell>
        </row>
        <row r="875">
          <cell r="A875">
            <v>1943.03</v>
          </cell>
          <cell r="B875">
            <v>11.07</v>
          </cell>
          <cell r="C875">
            <v>0.59</v>
          </cell>
          <cell r="D875">
            <v>1.07</v>
          </cell>
          <cell r="E875">
            <v>17.2</v>
          </cell>
        </row>
        <row r="876">
          <cell r="A876">
            <v>1943.04</v>
          </cell>
          <cell r="B876">
            <v>11.44</v>
          </cell>
          <cell r="C876">
            <v>0.59</v>
          </cell>
          <cell r="D876">
            <v>1.08</v>
          </cell>
          <cell r="E876">
            <v>17.399999999999999</v>
          </cell>
        </row>
        <row r="877">
          <cell r="A877">
            <v>1943.05</v>
          </cell>
          <cell r="B877">
            <v>11.89</v>
          </cell>
          <cell r="C877">
            <v>0.59</v>
          </cell>
          <cell r="D877">
            <v>1.0900000000000001</v>
          </cell>
          <cell r="E877">
            <v>17.5</v>
          </cell>
        </row>
        <row r="878">
          <cell r="A878">
            <v>1943.06</v>
          </cell>
          <cell r="B878">
            <v>12.1</v>
          </cell>
          <cell r="C878">
            <v>0.59</v>
          </cell>
          <cell r="D878">
            <v>1.1000000000000001</v>
          </cell>
          <cell r="E878">
            <v>17.5</v>
          </cell>
        </row>
        <row r="879">
          <cell r="A879">
            <v>1943.07</v>
          </cell>
          <cell r="B879">
            <v>12.35</v>
          </cell>
          <cell r="C879">
            <v>0.593333</v>
          </cell>
          <cell r="D879">
            <v>1.0933299999999999</v>
          </cell>
          <cell r="E879">
            <v>17.399999999999999</v>
          </cell>
        </row>
        <row r="880">
          <cell r="A880">
            <v>1943.08</v>
          </cell>
          <cell r="B880">
            <v>11.74</v>
          </cell>
          <cell r="C880">
            <v>0.59666699999999995</v>
          </cell>
          <cell r="D880">
            <v>1.08667</v>
          </cell>
          <cell r="E880">
            <v>17.3</v>
          </cell>
        </row>
        <row r="881">
          <cell r="A881">
            <v>1943.09</v>
          </cell>
          <cell r="B881">
            <v>11.99</v>
          </cell>
          <cell r="C881">
            <v>0.6</v>
          </cell>
          <cell r="D881">
            <v>1.08</v>
          </cell>
          <cell r="E881">
            <v>17.399999999999999</v>
          </cell>
        </row>
        <row r="882">
          <cell r="A882">
            <v>1943.1</v>
          </cell>
          <cell r="B882">
            <v>11.88</v>
          </cell>
          <cell r="C882">
            <v>0.60333300000000001</v>
          </cell>
          <cell r="D882">
            <v>1.0333300000000001</v>
          </cell>
          <cell r="E882">
            <v>17.399999999999999</v>
          </cell>
        </row>
        <row r="883">
          <cell r="A883">
            <v>1943.11</v>
          </cell>
          <cell r="B883">
            <v>11.33</v>
          </cell>
          <cell r="C883">
            <v>0.60666699999999996</v>
          </cell>
          <cell r="D883">
            <v>0.98666699999999996</v>
          </cell>
          <cell r="E883">
            <v>17.399999999999999</v>
          </cell>
        </row>
        <row r="884">
          <cell r="A884">
            <v>1943.12</v>
          </cell>
          <cell r="B884">
            <v>11.48</v>
          </cell>
          <cell r="C884">
            <v>0.61</v>
          </cell>
          <cell r="D884">
            <v>0.94</v>
          </cell>
          <cell r="E884">
            <v>17.399999999999999</v>
          </cell>
        </row>
        <row r="885">
          <cell r="A885">
            <v>1944.01</v>
          </cell>
          <cell r="B885">
            <v>11.85</v>
          </cell>
          <cell r="C885">
            <v>0.61333300000000002</v>
          </cell>
          <cell r="D885">
            <v>0.93666700000000003</v>
          </cell>
          <cell r="E885">
            <v>17.399999999999999</v>
          </cell>
        </row>
        <row r="886">
          <cell r="A886">
            <v>1944.02</v>
          </cell>
          <cell r="B886">
            <v>11.77</v>
          </cell>
          <cell r="C886">
            <v>0.61666699999999997</v>
          </cell>
          <cell r="D886">
            <v>0.93333299999999997</v>
          </cell>
          <cell r="E886">
            <v>17.399999999999999</v>
          </cell>
        </row>
        <row r="887">
          <cell r="A887">
            <v>1944.03</v>
          </cell>
          <cell r="B887">
            <v>12.1</v>
          </cell>
          <cell r="C887">
            <v>0.62</v>
          </cell>
          <cell r="D887">
            <v>0.93</v>
          </cell>
          <cell r="E887">
            <v>17.399999999999999</v>
          </cell>
        </row>
        <row r="888">
          <cell r="A888">
            <v>1944.04</v>
          </cell>
          <cell r="B888">
            <v>11.89</v>
          </cell>
          <cell r="C888">
            <v>0.62333300000000003</v>
          </cell>
          <cell r="D888">
            <v>0.92666700000000002</v>
          </cell>
          <cell r="E888">
            <v>17.5</v>
          </cell>
        </row>
        <row r="889">
          <cell r="A889">
            <v>1944.05</v>
          </cell>
          <cell r="B889">
            <v>12.1</v>
          </cell>
          <cell r="C889">
            <v>0.62666699999999997</v>
          </cell>
          <cell r="D889">
            <v>0.92333299999999996</v>
          </cell>
          <cell r="E889">
            <v>17.5</v>
          </cell>
        </row>
        <row r="890">
          <cell r="A890">
            <v>1944.06</v>
          </cell>
          <cell r="B890">
            <v>12.67</v>
          </cell>
          <cell r="C890">
            <v>0.63</v>
          </cell>
          <cell r="D890">
            <v>0.92</v>
          </cell>
          <cell r="E890">
            <v>17.600000000000001</v>
          </cell>
        </row>
        <row r="891">
          <cell r="A891">
            <v>1944.07</v>
          </cell>
          <cell r="B891">
            <v>13</v>
          </cell>
          <cell r="C891">
            <v>0.63333300000000003</v>
          </cell>
          <cell r="D891">
            <v>0.91333299999999995</v>
          </cell>
          <cell r="E891">
            <v>17.7</v>
          </cell>
        </row>
        <row r="892">
          <cell r="A892">
            <v>1944.08</v>
          </cell>
          <cell r="B892">
            <v>12.81</v>
          </cell>
          <cell r="C892">
            <v>0.63666699999999998</v>
          </cell>
          <cell r="D892">
            <v>0.906667</v>
          </cell>
          <cell r="E892">
            <v>17.7</v>
          </cell>
        </row>
        <row r="893">
          <cell r="A893">
            <v>1944.09</v>
          </cell>
          <cell r="B893">
            <v>12.6</v>
          </cell>
          <cell r="C893">
            <v>0.64</v>
          </cell>
          <cell r="D893">
            <v>0.9</v>
          </cell>
          <cell r="E893">
            <v>17.7</v>
          </cell>
        </row>
        <row r="894">
          <cell r="A894">
            <v>1944.1</v>
          </cell>
          <cell r="B894">
            <v>12.91</v>
          </cell>
          <cell r="C894">
            <v>0.64</v>
          </cell>
          <cell r="D894">
            <v>0.91</v>
          </cell>
          <cell r="E894">
            <v>17.7</v>
          </cell>
        </row>
        <row r="895">
          <cell r="A895">
            <v>1944.11</v>
          </cell>
          <cell r="B895">
            <v>12.82</v>
          </cell>
          <cell r="C895">
            <v>0.64</v>
          </cell>
          <cell r="D895">
            <v>0.92</v>
          </cell>
          <cell r="E895">
            <v>17.7</v>
          </cell>
        </row>
        <row r="896">
          <cell r="A896">
            <v>1944.12</v>
          </cell>
          <cell r="B896">
            <v>13.1</v>
          </cell>
          <cell r="C896">
            <v>0.64</v>
          </cell>
          <cell r="D896">
            <v>0.93</v>
          </cell>
          <cell r="E896">
            <v>17.8</v>
          </cell>
        </row>
        <row r="897">
          <cell r="A897">
            <v>1945.01</v>
          </cell>
          <cell r="B897">
            <v>13.49</v>
          </cell>
          <cell r="C897">
            <v>0.64333300000000004</v>
          </cell>
          <cell r="D897">
            <v>0.94</v>
          </cell>
          <cell r="E897">
            <v>17.8</v>
          </cell>
        </row>
        <row r="898">
          <cell r="A898">
            <v>1945.02</v>
          </cell>
          <cell r="B898">
            <v>13.94</v>
          </cell>
          <cell r="C898">
            <v>0.64666699999999999</v>
          </cell>
          <cell r="D898">
            <v>0.95</v>
          </cell>
          <cell r="E898">
            <v>17.8</v>
          </cell>
        </row>
        <row r="899">
          <cell r="A899">
            <v>1945.03</v>
          </cell>
          <cell r="B899">
            <v>13.93</v>
          </cell>
          <cell r="C899">
            <v>0.65</v>
          </cell>
          <cell r="D899">
            <v>0.96</v>
          </cell>
          <cell r="E899">
            <v>17.8</v>
          </cell>
        </row>
        <row r="900">
          <cell r="A900">
            <v>1945.04</v>
          </cell>
          <cell r="B900">
            <v>14.28</v>
          </cell>
          <cell r="C900">
            <v>0.65</v>
          </cell>
          <cell r="D900">
            <v>0.973333</v>
          </cell>
          <cell r="E900">
            <v>17.8</v>
          </cell>
        </row>
        <row r="901">
          <cell r="A901">
            <v>1945.05</v>
          </cell>
          <cell r="B901">
            <v>14.82</v>
          </cell>
          <cell r="C901">
            <v>0.65</v>
          </cell>
          <cell r="D901">
            <v>0.98666699999999996</v>
          </cell>
          <cell r="E901">
            <v>17.899999999999999</v>
          </cell>
        </row>
        <row r="902">
          <cell r="A902">
            <v>1945.06</v>
          </cell>
          <cell r="B902">
            <v>15.09</v>
          </cell>
          <cell r="C902">
            <v>0.65</v>
          </cell>
          <cell r="D902">
            <v>1</v>
          </cell>
          <cell r="E902">
            <v>18.100000000000001</v>
          </cell>
        </row>
        <row r="903">
          <cell r="A903">
            <v>1945.07</v>
          </cell>
          <cell r="B903">
            <v>14.78</v>
          </cell>
          <cell r="C903">
            <v>0.65333300000000005</v>
          </cell>
          <cell r="D903">
            <v>0.99666699999999997</v>
          </cell>
          <cell r="E903">
            <v>18.100000000000001</v>
          </cell>
        </row>
        <row r="904">
          <cell r="A904">
            <v>1945.08</v>
          </cell>
          <cell r="B904">
            <v>14.83</v>
          </cell>
          <cell r="C904">
            <v>0.656667</v>
          </cell>
          <cell r="D904">
            <v>0.99333300000000002</v>
          </cell>
          <cell r="E904">
            <v>18.100000000000001</v>
          </cell>
        </row>
        <row r="905">
          <cell r="A905">
            <v>1945.09</v>
          </cell>
          <cell r="B905">
            <v>15.84</v>
          </cell>
          <cell r="C905">
            <v>0.66</v>
          </cell>
          <cell r="D905">
            <v>0.99</v>
          </cell>
          <cell r="E905">
            <v>18.100000000000001</v>
          </cell>
        </row>
        <row r="906">
          <cell r="A906">
            <v>1945.1</v>
          </cell>
          <cell r="B906">
            <v>16.5</v>
          </cell>
          <cell r="C906">
            <v>0.66</v>
          </cell>
          <cell r="D906">
            <v>0.98</v>
          </cell>
          <cell r="E906">
            <v>18.100000000000001</v>
          </cell>
        </row>
        <row r="907">
          <cell r="A907">
            <v>1945.11</v>
          </cell>
          <cell r="B907">
            <v>17.04</v>
          </cell>
          <cell r="C907">
            <v>0.66</v>
          </cell>
          <cell r="D907">
            <v>0.97</v>
          </cell>
          <cell r="E907">
            <v>18.100000000000001</v>
          </cell>
        </row>
        <row r="908">
          <cell r="A908">
            <v>1945.12</v>
          </cell>
          <cell r="B908">
            <v>17.329999999999998</v>
          </cell>
          <cell r="C908">
            <v>0.66</v>
          </cell>
          <cell r="D908">
            <v>0.96</v>
          </cell>
          <cell r="E908">
            <v>18.2</v>
          </cell>
        </row>
        <row r="909">
          <cell r="A909">
            <v>1946.01</v>
          </cell>
          <cell r="B909">
            <v>18.02</v>
          </cell>
          <cell r="C909">
            <v>0.66666700000000001</v>
          </cell>
          <cell r="D909">
            <v>0.94</v>
          </cell>
          <cell r="E909">
            <v>18.2</v>
          </cell>
        </row>
        <row r="910">
          <cell r="A910">
            <v>1946.02</v>
          </cell>
          <cell r="B910">
            <v>18.07</v>
          </cell>
          <cell r="C910">
            <v>0.67333299999999996</v>
          </cell>
          <cell r="D910">
            <v>0.92</v>
          </cell>
          <cell r="E910">
            <v>18.100000000000001</v>
          </cell>
        </row>
        <row r="911">
          <cell r="A911">
            <v>1946.03</v>
          </cell>
          <cell r="B911">
            <v>17.53</v>
          </cell>
          <cell r="C911">
            <v>0.68</v>
          </cell>
          <cell r="D911">
            <v>0.9</v>
          </cell>
          <cell r="E911">
            <v>18.3</v>
          </cell>
        </row>
        <row r="912">
          <cell r="A912">
            <v>1946.04</v>
          </cell>
          <cell r="B912">
            <v>18.66</v>
          </cell>
          <cell r="C912">
            <v>0.68</v>
          </cell>
          <cell r="D912">
            <v>0.88</v>
          </cell>
          <cell r="E912">
            <v>18.399999999999999</v>
          </cell>
        </row>
        <row r="913">
          <cell r="A913">
            <v>1946.05</v>
          </cell>
          <cell r="B913">
            <v>18.7</v>
          </cell>
          <cell r="C913">
            <v>0.68</v>
          </cell>
          <cell r="D913">
            <v>0.86</v>
          </cell>
          <cell r="E913">
            <v>18.5</v>
          </cell>
        </row>
        <row r="914">
          <cell r="A914">
            <v>1946.06</v>
          </cell>
          <cell r="B914">
            <v>18.579999999999998</v>
          </cell>
          <cell r="C914">
            <v>0.68</v>
          </cell>
          <cell r="D914">
            <v>0.84</v>
          </cell>
          <cell r="E914">
            <v>18.7</v>
          </cell>
        </row>
        <row r="915">
          <cell r="A915">
            <v>1946.07</v>
          </cell>
          <cell r="B915">
            <v>18.05</v>
          </cell>
          <cell r="C915">
            <v>0.68333299999999997</v>
          </cell>
          <cell r="D915">
            <v>0.85666699999999996</v>
          </cell>
          <cell r="E915">
            <v>19.8</v>
          </cell>
        </row>
        <row r="916">
          <cell r="A916">
            <v>1946.08</v>
          </cell>
          <cell r="B916">
            <v>17.7</v>
          </cell>
          <cell r="C916">
            <v>0.68666700000000003</v>
          </cell>
          <cell r="D916">
            <v>0.87333300000000003</v>
          </cell>
          <cell r="E916">
            <v>20.2</v>
          </cell>
        </row>
        <row r="917">
          <cell r="A917">
            <v>1946.09</v>
          </cell>
          <cell r="B917">
            <v>15.09</v>
          </cell>
          <cell r="C917">
            <v>0.69</v>
          </cell>
          <cell r="D917">
            <v>0.89</v>
          </cell>
          <cell r="E917">
            <v>20.399999999999999</v>
          </cell>
        </row>
        <row r="918">
          <cell r="A918">
            <v>1946.1</v>
          </cell>
          <cell r="B918">
            <v>14.75</v>
          </cell>
          <cell r="C918">
            <v>0.69666700000000004</v>
          </cell>
          <cell r="D918">
            <v>0.94666700000000004</v>
          </cell>
          <cell r="E918">
            <v>20.8</v>
          </cell>
        </row>
        <row r="919">
          <cell r="A919">
            <v>1946.11</v>
          </cell>
          <cell r="B919">
            <v>14.69</v>
          </cell>
          <cell r="C919">
            <v>0.70333299999999999</v>
          </cell>
          <cell r="D919">
            <v>1.0033300000000001</v>
          </cell>
          <cell r="E919">
            <v>21.3</v>
          </cell>
        </row>
        <row r="920">
          <cell r="A920">
            <v>1946.12</v>
          </cell>
          <cell r="B920">
            <v>15.13</v>
          </cell>
          <cell r="C920">
            <v>0.71</v>
          </cell>
          <cell r="D920">
            <v>1.06</v>
          </cell>
          <cell r="E920">
            <v>21.5</v>
          </cell>
        </row>
        <row r="921">
          <cell r="A921">
            <v>1947.01</v>
          </cell>
          <cell r="B921">
            <v>15.21</v>
          </cell>
          <cell r="C921">
            <v>0.71333299999999999</v>
          </cell>
          <cell r="D921">
            <v>1.1299999999999999</v>
          </cell>
          <cell r="E921">
            <v>21.5</v>
          </cell>
        </row>
        <row r="922">
          <cell r="A922">
            <v>1947.02</v>
          </cell>
          <cell r="B922">
            <v>15.8</v>
          </cell>
          <cell r="C922">
            <v>0.71666700000000005</v>
          </cell>
          <cell r="D922">
            <v>1.2</v>
          </cell>
          <cell r="E922">
            <v>21.5</v>
          </cell>
        </row>
        <row r="923">
          <cell r="A923">
            <v>1947.03</v>
          </cell>
          <cell r="B923">
            <v>15.16</v>
          </cell>
          <cell r="C923">
            <v>0.72</v>
          </cell>
          <cell r="D923">
            <v>1.27</v>
          </cell>
          <cell r="E923">
            <v>21.9</v>
          </cell>
        </row>
        <row r="924">
          <cell r="A924">
            <v>1947.04</v>
          </cell>
          <cell r="B924">
            <v>14.6</v>
          </cell>
          <cell r="C924">
            <v>0.73333300000000001</v>
          </cell>
          <cell r="D924">
            <v>1.32667</v>
          </cell>
          <cell r="E924">
            <v>21.9</v>
          </cell>
        </row>
        <row r="925">
          <cell r="A925">
            <v>1947.05</v>
          </cell>
          <cell r="B925">
            <v>14.34</v>
          </cell>
          <cell r="C925">
            <v>0.74666699999999997</v>
          </cell>
          <cell r="D925">
            <v>1.3833299999999999</v>
          </cell>
          <cell r="E925">
            <v>21.9</v>
          </cell>
        </row>
        <row r="926">
          <cell r="A926">
            <v>1947.06</v>
          </cell>
          <cell r="B926">
            <v>14.84</v>
          </cell>
          <cell r="C926">
            <v>0.76</v>
          </cell>
          <cell r="D926">
            <v>1.44</v>
          </cell>
          <cell r="E926">
            <v>22</v>
          </cell>
        </row>
        <row r="927">
          <cell r="A927">
            <v>1947.07</v>
          </cell>
          <cell r="B927">
            <v>15.77</v>
          </cell>
          <cell r="C927">
            <v>0.77</v>
          </cell>
          <cell r="D927">
            <v>1.4766699999999999</v>
          </cell>
          <cell r="E927">
            <v>22.2</v>
          </cell>
        </row>
        <row r="928">
          <cell r="A928">
            <v>1947.08</v>
          </cell>
          <cell r="B928">
            <v>15.46</v>
          </cell>
          <cell r="C928">
            <v>0.78</v>
          </cell>
          <cell r="D928">
            <v>1.5133300000000001</v>
          </cell>
          <cell r="E928">
            <v>22.5</v>
          </cell>
        </row>
        <row r="929">
          <cell r="A929">
            <v>1947.09</v>
          </cell>
          <cell r="B929">
            <v>15.06</v>
          </cell>
          <cell r="C929">
            <v>0.79</v>
          </cell>
          <cell r="D929">
            <v>1.55</v>
          </cell>
          <cell r="E929">
            <v>23</v>
          </cell>
        </row>
        <row r="930">
          <cell r="A930">
            <v>1947.1</v>
          </cell>
          <cell r="B930">
            <v>15.45</v>
          </cell>
          <cell r="C930">
            <v>0.80666700000000002</v>
          </cell>
          <cell r="D930">
            <v>1.57</v>
          </cell>
          <cell r="E930">
            <v>23</v>
          </cell>
        </row>
        <row r="931">
          <cell r="A931">
            <v>1947.11</v>
          </cell>
          <cell r="B931">
            <v>15.27</v>
          </cell>
          <cell r="C931">
            <v>0.82333299999999998</v>
          </cell>
          <cell r="D931">
            <v>1.59</v>
          </cell>
          <cell r="E931">
            <v>23.1</v>
          </cell>
        </row>
        <row r="932">
          <cell r="A932">
            <v>1947.12</v>
          </cell>
          <cell r="B932">
            <v>15.03</v>
          </cell>
          <cell r="C932">
            <v>0.84</v>
          </cell>
          <cell r="D932">
            <v>1.61</v>
          </cell>
          <cell r="E932">
            <v>23.4</v>
          </cell>
        </row>
        <row r="933">
          <cell r="A933">
            <v>1948.01</v>
          </cell>
          <cell r="B933">
            <v>14.83</v>
          </cell>
          <cell r="C933">
            <v>0.843333</v>
          </cell>
          <cell r="D933">
            <v>1.64333</v>
          </cell>
          <cell r="E933">
            <v>23.7</v>
          </cell>
        </row>
        <row r="934">
          <cell r="A934">
            <v>1948.02</v>
          </cell>
          <cell r="B934">
            <v>14.1</v>
          </cell>
          <cell r="C934">
            <v>0.84666699999999995</v>
          </cell>
          <cell r="D934">
            <v>1.6766700000000001</v>
          </cell>
          <cell r="E934">
            <v>23.5</v>
          </cell>
        </row>
        <row r="935">
          <cell r="A935">
            <v>1948.03</v>
          </cell>
          <cell r="B935">
            <v>14.3</v>
          </cell>
          <cell r="C935">
            <v>0.85</v>
          </cell>
          <cell r="D935">
            <v>1.71</v>
          </cell>
          <cell r="E935">
            <v>23.4</v>
          </cell>
        </row>
        <row r="936">
          <cell r="A936">
            <v>1948.04</v>
          </cell>
          <cell r="B936">
            <v>15.4</v>
          </cell>
          <cell r="C936">
            <v>0.85</v>
          </cell>
          <cell r="D936">
            <v>1.76</v>
          </cell>
          <cell r="E936">
            <v>23.8</v>
          </cell>
        </row>
        <row r="937">
          <cell r="A937">
            <v>1948.05</v>
          </cell>
          <cell r="B937">
            <v>16.149999999999999</v>
          </cell>
          <cell r="C937">
            <v>0.85</v>
          </cell>
          <cell r="D937">
            <v>1.81</v>
          </cell>
          <cell r="E937">
            <v>23.9</v>
          </cell>
        </row>
        <row r="938">
          <cell r="A938">
            <v>1948.06</v>
          </cell>
          <cell r="B938">
            <v>16.82</v>
          </cell>
          <cell r="C938">
            <v>0.85</v>
          </cell>
          <cell r="D938">
            <v>1.86</v>
          </cell>
          <cell r="E938">
            <v>24.1</v>
          </cell>
        </row>
        <row r="939">
          <cell r="A939">
            <v>1948.07</v>
          </cell>
          <cell r="B939">
            <v>16.420000000000002</v>
          </cell>
          <cell r="C939">
            <v>0.85666699999999996</v>
          </cell>
          <cell r="D939">
            <v>1.93</v>
          </cell>
          <cell r="E939">
            <v>24.4</v>
          </cell>
        </row>
        <row r="940">
          <cell r="A940">
            <v>1948.08</v>
          </cell>
          <cell r="B940">
            <v>15.94</v>
          </cell>
          <cell r="C940">
            <v>0.86333300000000002</v>
          </cell>
          <cell r="D940">
            <v>2</v>
          </cell>
          <cell r="E940">
            <v>24.5</v>
          </cell>
        </row>
        <row r="941">
          <cell r="A941">
            <v>1948.09</v>
          </cell>
          <cell r="B941">
            <v>15.76</v>
          </cell>
          <cell r="C941">
            <v>0.87</v>
          </cell>
          <cell r="D941">
            <v>2.0699999999999998</v>
          </cell>
          <cell r="E941">
            <v>24.5</v>
          </cell>
        </row>
        <row r="942">
          <cell r="A942">
            <v>1948.1</v>
          </cell>
          <cell r="B942">
            <v>16.190000000000001</v>
          </cell>
          <cell r="C942">
            <v>0.89</v>
          </cell>
          <cell r="D942">
            <v>2.1433300000000002</v>
          </cell>
          <cell r="E942">
            <v>24.4</v>
          </cell>
        </row>
        <row r="943">
          <cell r="A943">
            <v>1948.11</v>
          </cell>
          <cell r="B943">
            <v>15.29</v>
          </cell>
          <cell r="C943">
            <v>0.91</v>
          </cell>
          <cell r="D943">
            <v>2.2166700000000001</v>
          </cell>
          <cell r="E943">
            <v>24.2</v>
          </cell>
        </row>
        <row r="944">
          <cell r="A944">
            <v>1948.12</v>
          </cell>
          <cell r="B944">
            <v>15.19</v>
          </cell>
          <cell r="C944">
            <v>0.93</v>
          </cell>
          <cell r="D944">
            <v>2.29</v>
          </cell>
          <cell r="E944">
            <v>24.1</v>
          </cell>
        </row>
        <row r="945">
          <cell r="A945">
            <v>1949.01</v>
          </cell>
          <cell r="B945">
            <v>15.36</v>
          </cell>
          <cell r="C945">
            <v>0.94666700000000004</v>
          </cell>
          <cell r="D945">
            <v>2.3199999999999998</v>
          </cell>
          <cell r="E945">
            <v>24</v>
          </cell>
        </row>
        <row r="946">
          <cell r="A946">
            <v>1949.02</v>
          </cell>
          <cell r="B946">
            <v>14.77</v>
          </cell>
          <cell r="C946">
            <v>0.96333299999999999</v>
          </cell>
          <cell r="D946">
            <v>2.35</v>
          </cell>
          <cell r="E946">
            <v>23.8</v>
          </cell>
        </row>
        <row r="947">
          <cell r="A947">
            <v>1949.03</v>
          </cell>
          <cell r="B947">
            <v>14.91</v>
          </cell>
          <cell r="C947">
            <v>0.98</v>
          </cell>
          <cell r="D947">
            <v>2.38</v>
          </cell>
          <cell r="E947">
            <v>23.8</v>
          </cell>
        </row>
        <row r="948">
          <cell r="A948">
            <v>1949.04</v>
          </cell>
          <cell r="B948">
            <v>14.89</v>
          </cell>
          <cell r="C948">
            <v>0.99333300000000002</v>
          </cell>
          <cell r="D948">
            <v>2.3866700000000001</v>
          </cell>
          <cell r="E948">
            <v>23.9</v>
          </cell>
        </row>
        <row r="949">
          <cell r="A949">
            <v>1949.05</v>
          </cell>
          <cell r="B949">
            <v>14.78</v>
          </cell>
          <cell r="C949">
            <v>1.00667</v>
          </cell>
          <cell r="D949">
            <v>2.3933300000000002</v>
          </cell>
          <cell r="E949">
            <v>23.8</v>
          </cell>
        </row>
        <row r="950">
          <cell r="A950">
            <v>1949.06</v>
          </cell>
          <cell r="B950">
            <v>13.97</v>
          </cell>
          <cell r="C950">
            <v>1.02</v>
          </cell>
          <cell r="D950">
            <v>2.4</v>
          </cell>
          <cell r="E950">
            <v>23.9</v>
          </cell>
        </row>
        <row r="951">
          <cell r="A951">
            <v>1949.07</v>
          </cell>
          <cell r="B951">
            <v>14.76</v>
          </cell>
          <cell r="C951">
            <v>1.02667</v>
          </cell>
          <cell r="D951">
            <v>2.3966699999999999</v>
          </cell>
          <cell r="E951">
            <v>23.7</v>
          </cell>
        </row>
        <row r="952">
          <cell r="A952">
            <v>1949.08</v>
          </cell>
          <cell r="B952">
            <v>15.29</v>
          </cell>
          <cell r="C952">
            <v>1.0333300000000001</v>
          </cell>
          <cell r="D952">
            <v>2.3933300000000002</v>
          </cell>
          <cell r="E952">
            <v>23.8</v>
          </cell>
        </row>
        <row r="953">
          <cell r="A953">
            <v>1949.09</v>
          </cell>
          <cell r="B953">
            <v>15.49</v>
          </cell>
          <cell r="C953">
            <v>1.04</v>
          </cell>
          <cell r="D953">
            <v>2.39</v>
          </cell>
          <cell r="E953">
            <v>23.9</v>
          </cell>
        </row>
        <row r="954">
          <cell r="A954">
            <v>1949.1</v>
          </cell>
          <cell r="B954">
            <v>15.89</v>
          </cell>
          <cell r="C954">
            <v>1.0733299999999999</v>
          </cell>
          <cell r="D954">
            <v>2.3666700000000001</v>
          </cell>
          <cell r="E954">
            <v>23.7</v>
          </cell>
        </row>
        <row r="955">
          <cell r="A955">
            <v>1949.11</v>
          </cell>
          <cell r="B955">
            <v>16.11</v>
          </cell>
          <cell r="C955">
            <v>1.10667</v>
          </cell>
          <cell r="D955">
            <v>2.3433299999999999</v>
          </cell>
          <cell r="E955">
            <v>23.8</v>
          </cell>
        </row>
        <row r="956">
          <cell r="A956">
            <v>1949.12</v>
          </cell>
          <cell r="B956">
            <v>16.54</v>
          </cell>
          <cell r="C956">
            <v>1.1399999999999999</v>
          </cell>
          <cell r="D956">
            <v>2.3199999999999998</v>
          </cell>
          <cell r="E956">
            <v>23.6</v>
          </cell>
        </row>
        <row r="957">
          <cell r="A957">
            <v>1950.01</v>
          </cell>
          <cell r="B957">
            <v>16.88</v>
          </cell>
          <cell r="C957">
            <v>1.1499999999999999</v>
          </cell>
          <cell r="D957">
            <v>2.3366699999999998</v>
          </cell>
          <cell r="E957">
            <v>23.5</v>
          </cell>
        </row>
        <row r="958">
          <cell r="A958">
            <v>1950.02</v>
          </cell>
          <cell r="B958">
            <v>17.21</v>
          </cell>
          <cell r="C958">
            <v>1.1599999999999999</v>
          </cell>
          <cell r="D958">
            <v>2.3533300000000001</v>
          </cell>
          <cell r="E958">
            <v>23.5</v>
          </cell>
        </row>
        <row r="959">
          <cell r="A959">
            <v>1950.03</v>
          </cell>
          <cell r="B959">
            <v>17.350000000000001</v>
          </cell>
          <cell r="C959">
            <v>1.17</v>
          </cell>
          <cell r="D959">
            <v>2.37</v>
          </cell>
          <cell r="E959">
            <v>23.6</v>
          </cell>
        </row>
        <row r="960">
          <cell r="A960">
            <v>1950.04</v>
          </cell>
          <cell r="B960">
            <v>17.84</v>
          </cell>
          <cell r="C960">
            <v>1.18</v>
          </cell>
          <cell r="D960">
            <v>2.4266700000000001</v>
          </cell>
          <cell r="E960">
            <v>23.6</v>
          </cell>
        </row>
        <row r="961">
          <cell r="A961">
            <v>1950.05</v>
          </cell>
          <cell r="B961">
            <v>18.440000000000001</v>
          </cell>
          <cell r="C961">
            <v>1.19</v>
          </cell>
          <cell r="D961">
            <v>2.48333</v>
          </cell>
          <cell r="E961">
            <v>23.7</v>
          </cell>
        </row>
        <row r="962">
          <cell r="A962">
            <v>1950.06</v>
          </cell>
          <cell r="B962">
            <v>18.739999999999998</v>
          </cell>
          <cell r="C962">
            <v>1.2</v>
          </cell>
          <cell r="D962">
            <v>2.54</v>
          </cell>
          <cell r="E962">
            <v>23.8</v>
          </cell>
        </row>
        <row r="963">
          <cell r="A963">
            <v>1950.07</v>
          </cell>
          <cell r="B963">
            <v>17.38</v>
          </cell>
          <cell r="C963">
            <v>1.24333</v>
          </cell>
          <cell r="D963">
            <v>2.6</v>
          </cell>
          <cell r="E963">
            <v>24.1</v>
          </cell>
        </row>
        <row r="964">
          <cell r="A964">
            <v>1950.08</v>
          </cell>
          <cell r="B964">
            <v>18.43</v>
          </cell>
          <cell r="C964">
            <v>1.28667</v>
          </cell>
          <cell r="D964">
            <v>2.66</v>
          </cell>
          <cell r="E964">
            <v>24.3</v>
          </cell>
        </row>
        <row r="965">
          <cell r="A965">
            <v>1950.09</v>
          </cell>
          <cell r="B965">
            <v>19.079999999999998</v>
          </cell>
          <cell r="C965">
            <v>1.33</v>
          </cell>
          <cell r="D965">
            <v>2.72</v>
          </cell>
          <cell r="E965">
            <v>24.4</v>
          </cell>
        </row>
        <row r="966">
          <cell r="A966">
            <v>1950.1</v>
          </cell>
          <cell r="B966">
            <v>19.87</v>
          </cell>
          <cell r="C966">
            <v>1.3766700000000001</v>
          </cell>
          <cell r="D966">
            <v>2.76</v>
          </cell>
          <cell r="E966">
            <v>24.6</v>
          </cell>
        </row>
        <row r="967">
          <cell r="A967">
            <v>1950.11</v>
          </cell>
          <cell r="B967">
            <v>19.829999999999998</v>
          </cell>
          <cell r="C967">
            <v>1.42333</v>
          </cell>
          <cell r="D967">
            <v>2.8</v>
          </cell>
          <cell r="E967">
            <v>24.7</v>
          </cell>
        </row>
        <row r="968">
          <cell r="A968">
            <v>1950.12</v>
          </cell>
          <cell r="B968">
            <v>19.75</v>
          </cell>
          <cell r="C968">
            <v>1.47</v>
          </cell>
          <cell r="D968">
            <v>2.84</v>
          </cell>
          <cell r="E968">
            <v>25</v>
          </cell>
        </row>
        <row r="969">
          <cell r="A969">
            <v>1951.01</v>
          </cell>
          <cell r="B969">
            <v>21.21</v>
          </cell>
          <cell r="C969">
            <v>1.4866699999999999</v>
          </cell>
          <cell r="D969">
            <v>2.8366699999999998</v>
          </cell>
          <cell r="E969">
            <v>25.4</v>
          </cell>
        </row>
        <row r="970">
          <cell r="A970">
            <v>1951.02</v>
          </cell>
          <cell r="B970">
            <v>22</v>
          </cell>
          <cell r="C970">
            <v>1.5033300000000001</v>
          </cell>
          <cell r="D970">
            <v>2.8333300000000001</v>
          </cell>
          <cell r="E970">
            <v>25.7</v>
          </cell>
        </row>
        <row r="971">
          <cell r="A971">
            <v>1951.03</v>
          </cell>
          <cell r="B971">
            <v>21.63</v>
          </cell>
          <cell r="C971">
            <v>1.52</v>
          </cell>
          <cell r="D971">
            <v>2.83</v>
          </cell>
          <cell r="E971">
            <v>25.8</v>
          </cell>
        </row>
        <row r="972">
          <cell r="A972">
            <v>1951.04</v>
          </cell>
          <cell r="B972">
            <v>21.92</v>
          </cell>
          <cell r="C972">
            <v>1.5333300000000001</v>
          </cell>
          <cell r="D972">
            <v>2.7933300000000001</v>
          </cell>
          <cell r="E972">
            <v>25.8</v>
          </cell>
        </row>
        <row r="973">
          <cell r="A973">
            <v>1951.05</v>
          </cell>
          <cell r="B973">
            <v>21.93</v>
          </cell>
          <cell r="C973">
            <v>1.54667</v>
          </cell>
          <cell r="D973">
            <v>2.7566700000000002</v>
          </cell>
          <cell r="E973">
            <v>25.9</v>
          </cell>
        </row>
        <row r="974">
          <cell r="A974">
            <v>1951.06</v>
          </cell>
          <cell r="B974">
            <v>21.55</v>
          </cell>
          <cell r="C974">
            <v>1.56</v>
          </cell>
          <cell r="D974">
            <v>2.72</v>
          </cell>
          <cell r="E974">
            <v>25.9</v>
          </cell>
        </row>
        <row r="975">
          <cell r="A975">
            <v>1951.07</v>
          </cell>
          <cell r="B975">
            <v>21.93</v>
          </cell>
          <cell r="C975">
            <v>1.54667</v>
          </cell>
          <cell r="D975">
            <v>2.65</v>
          </cell>
          <cell r="E975">
            <v>25.9</v>
          </cell>
        </row>
        <row r="976">
          <cell r="A976">
            <v>1951.08</v>
          </cell>
          <cell r="B976">
            <v>22.89</v>
          </cell>
          <cell r="C976">
            <v>1.5333300000000001</v>
          </cell>
          <cell r="D976">
            <v>2.58</v>
          </cell>
          <cell r="E976">
            <v>25.9</v>
          </cell>
        </row>
        <row r="977">
          <cell r="A977">
            <v>1951.09</v>
          </cell>
          <cell r="B977">
            <v>23.48</v>
          </cell>
          <cell r="C977">
            <v>1.52</v>
          </cell>
          <cell r="D977">
            <v>2.5099999999999998</v>
          </cell>
          <cell r="E977">
            <v>26.1</v>
          </cell>
        </row>
        <row r="978">
          <cell r="A978">
            <v>1951.1</v>
          </cell>
          <cell r="B978">
            <v>23.36</v>
          </cell>
          <cell r="C978">
            <v>1.48333</v>
          </cell>
          <cell r="D978">
            <v>2.4866700000000002</v>
          </cell>
          <cell r="E978">
            <v>26.2</v>
          </cell>
        </row>
        <row r="979">
          <cell r="A979">
            <v>1951.11</v>
          </cell>
          <cell r="B979">
            <v>22.71</v>
          </cell>
          <cell r="C979">
            <v>1.4466699999999999</v>
          </cell>
          <cell r="D979">
            <v>2.46333</v>
          </cell>
          <cell r="E979">
            <v>26.4</v>
          </cell>
        </row>
        <row r="980">
          <cell r="A980">
            <v>1951.12</v>
          </cell>
          <cell r="B980">
            <v>23.41</v>
          </cell>
          <cell r="C980">
            <v>1.41</v>
          </cell>
          <cell r="D980">
            <v>2.44</v>
          </cell>
          <cell r="E980">
            <v>26.5</v>
          </cell>
        </row>
        <row r="981">
          <cell r="A981">
            <v>1952.01</v>
          </cell>
          <cell r="B981">
            <v>24.19</v>
          </cell>
          <cell r="C981">
            <v>1.41333</v>
          </cell>
          <cell r="D981">
            <v>2.4266700000000001</v>
          </cell>
          <cell r="E981">
            <v>26.5</v>
          </cell>
        </row>
        <row r="982">
          <cell r="A982">
            <v>1952.02</v>
          </cell>
          <cell r="B982">
            <v>23.75</v>
          </cell>
          <cell r="C982">
            <v>1.4166700000000001</v>
          </cell>
          <cell r="D982">
            <v>2.4133300000000002</v>
          </cell>
          <cell r="E982">
            <v>26.3</v>
          </cell>
        </row>
        <row r="983">
          <cell r="A983">
            <v>1952.03</v>
          </cell>
          <cell r="B983">
            <v>23.81</v>
          </cell>
          <cell r="C983">
            <v>1.42</v>
          </cell>
          <cell r="D983">
            <v>2.4</v>
          </cell>
          <cell r="E983">
            <v>26.3</v>
          </cell>
        </row>
        <row r="984">
          <cell r="A984">
            <v>1952.04</v>
          </cell>
          <cell r="B984">
            <v>23.74</v>
          </cell>
          <cell r="C984">
            <v>1.43</v>
          </cell>
          <cell r="D984">
            <v>2.38</v>
          </cell>
          <cell r="E984">
            <v>26.4</v>
          </cell>
        </row>
        <row r="985">
          <cell r="A985">
            <v>1952.05</v>
          </cell>
          <cell r="B985">
            <v>23.73</v>
          </cell>
          <cell r="C985">
            <v>1.44</v>
          </cell>
          <cell r="D985">
            <v>2.36</v>
          </cell>
          <cell r="E985">
            <v>26.4</v>
          </cell>
        </row>
        <row r="986">
          <cell r="A986">
            <v>1952.06</v>
          </cell>
          <cell r="B986">
            <v>24.38</v>
          </cell>
          <cell r="C986">
            <v>1.45</v>
          </cell>
          <cell r="D986">
            <v>2.34</v>
          </cell>
          <cell r="E986">
            <v>26.5</v>
          </cell>
        </row>
        <row r="987">
          <cell r="A987">
            <v>1952.07</v>
          </cell>
          <cell r="B987">
            <v>25.08</v>
          </cell>
          <cell r="C987">
            <v>1.45</v>
          </cell>
          <cell r="D987">
            <v>2.34667</v>
          </cell>
          <cell r="E987">
            <v>26.7</v>
          </cell>
        </row>
        <row r="988">
          <cell r="A988">
            <v>1952.08</v>
          </cell>
          <cell r="B988">
            <v>25.18</v>
          </cell>
          <cell r="C988">
            <v>1.45</v>
          </cell>
          <cell r="D988">
            <v>2.3533300000000001</v>
          </cell>
          <cell r="E988">
            <v>26.7</v>
          </cell>
        </row>
        <row r="989">
          <cell r="A989">
            <v>1952.09</v>
          </cell>
          <cell r="B989">
            <v>24.78</v>
          </cell>
          <cell r="C989">
            <v>1.45</v>
          </cell>
          <cell r="D989">
            <v>2.36</v>
          </cell>
          <cell r="E989">
            <v>26.7</v>
          </cell>
        </row>
        <row r="990">
          <cell r="A990">
            <v>1952.1</v>
          </cell>
          <cell r="B990">
            <v>24.26</v>
          </cell>
          <cell r="C990">
            <v>1.4366699999999999</v>
          </cell>
          <cell r="D990">
            <v>2.3733300000000002</v>
          </cell>
          <cell r="E990">
            <v>26.7</v>
          </cell>
        </row>
        <row r="991">
          <cell r="A991">
            <v>1952.11</v>
          </cell>
          <cell r="B991">
            <v>25.03</v>
          </cell>
          <cell r="C991">
            <v>1.42333</v>
          </cell>
          <cell r="D991">
            <v>2.3866700000000001</v>
          </cell>
          <cell r="E991">
            <v>26.7</v>
          </cell>
        </row>
        <row r="992">
          <cell r="A992">
            <v>1952.12</v>
          </cell>
          <cell r="B992">
            <v>26.04</v>
          </cell>
          <cell r="C992">
            <v>1.41</v>
          </cell>
          <cell r="D992">
            <v>2.4</v>
          </cell>
          <cell r="E992">
            <v>26.7</v>
          </cell>
        </row>
        <row r="993">
          <cell r="A993">
            <v>1953.01</v>
          </cell>
          <cell r="B993">
            <v>26.18</v>
          </cell>
          <cell r="C993">
            <v>1.41</v>
          </cell>
          <cell r="D993">
            <v>2.41</v>
          </cell>
          <cell r="E993">
            <v>26.6</v>
          </cell>
        </row>
        <row r="994">
          <cell r="A994">
            <v>1953.02</v>
          </cell>
          <cell r="B994">
            <v>25.86</v>
          </cell>
          <cell r="C994">
            <v>1.41</v>
          </cell>
          <cell r="D994">
            <v>2.42</v>
          </cell>
          <cell r="E994">
            <v>26.5</v>
          </cell>
        </row>
        <row r="995">
          <cell r="A995">
            <v>1953.03</v>
          </cell>
          <cell r="B995">
            <v>25.99</v>
          </cell>
          <cell r="C995">
            <v>1.41</v>
          </cell>
          <cell r="D995">
            <v>2.4300000000000002</v>
          </cell>
          <cell r="E995">
            <v>26.6</v>
          </cell>
        </row>
        <row r="996">
          <cell r="A996">
            <v>1953.04</v>
          </cell>
          <cell r="B996">
            <v>24.71</v>
          </cell>
          <cell r="C996">
            <v>1.41333</v>
          </cell>
          <cell r="D996">
            <v>2.4566699999999999</v>
          </cell>
          <cell r="E996">
            <v>26.6</v>
          </cell>
        </row>
        <row r="997">
          <cell r="A997">
            <v>1953.05</v>
          </cell>
          <cell r="B997">
            <v>24.84</v>
          </cell>
          <cell r="C997">
            <v>1.4166700000000001</v>
          </cell>
          <cell r="D997">
            <v>2.48333</v>
          </cell>
          <cell r="E997">
            <v>26.7</v>
          </cell>
        </row>
        <row r="998">
          <cell r="A998">
            <v>1953.06</v>
          </cell>
          <cell r="B998">
            <v>23.95</v>
          </cell>
          <cell r="C998">
            <v>1.42</v>
          </cell>
          <cell r="D998">
            <v>2.5099999999999998</v>
          </cell>
          <cell r="E998">
            <v>26.8</v>
          </cell>
        </row>
        <row r="999">
          <cell r="A999">
            <v>1953.07</v>
          </cell>
          <cell r="B999">
            <v>24.29</v>
          </cell>
          <cell r="C999">
            <v>1.42</v>
          </cell>
          <cell r="D999">
            <v>2.5233300000000001</v>
          </cell>
          <cell r="E999">
            <v>26.8</v>
          </cell>
        </row>
        <row r="1000">
          <cell r="A1000">
            <v>1953.08</v>
          </cell>
          <cell r="B1000">
            <v>24.39</v>
          </cell>
          <cell r="C1000">
            <v>1.42</v>
          </cell>
          <cell r="D1000">
            <v>2.53667</v>
          </cell>
          <cell r="E1000">
            <v>26.9</v>
          </cell>
        </row>
        <row r="1001">
          <cell r="A1001">
            <v>1953.09</v>
          </cell>
          <cell r="B1001">
            <v>23.27</v>
          </cell>
          <cell r="C1001">
            <v>1.42</v>
          </cell>
          <cell r="D1001">
            <v>2.5499999999999998</v>
          </cell>
          <cell r="E1001">
            <v>26.9</v>
          </cell>
        </row>
        <row r="1002">
          <cell r="A1002">
            <v>1953.1</v>
          </cell>
          <cell r="B1002">
            <v>23.97</v>
          </cell>
          <cell r="C1002">
            <v>1.43</v>
          </cell>
          <cell r="D1002">
            <v>2.53667</v>
          </cell>
          <cell r="E1002">
            <v>27</v>
          </cell>
        </row>
        <row r="1003">
          <cell r="A1003">
            <v>1953.11</v>
          </cell>
          <cell r="B1003">
            <v>24.5</v>
          </cell>
          <cell r="C1003">
            <v>1.44</v>
          </cell>
          <cell r="D1003">
            <v>2.5233300000000001</v>
          </cell>
          <cell r="E1003">
            <v>26.9</v>
          </cell>
        </row>
        <row r="1004">
          <cell r="A1004">
            <v>1953.12</v>
          </cell>
          <cell r="B1004">
            <v>24.83</v>
          </cell>
          <cell r="C1004">
            <v>1.45</v>
          </cell>
          <cell r="D1004">
            <v>2.5099999999999998</v>
          </cell>
          <cell r="E1004">
            <v>26.9</v>
          </cell>
        </row>
        <row r="1005">
          <cell r="A1005">
            <v>1954.01</v>
          </cell>
          <cell r="B1005">
            <v>25.46</v>
          </cell>
          <cell r="C1005">
            <v>1.4566699999999999</v>
          </cell>
          <cell r="D1005">
            <v>2.5233300000000001</v>
          </cell>
          <cell r="E1005">
            <v>26.9</v>
          </cell>
        </row>
        <row r="1006">
          <cell r="A1006">
            <v>1954.02</v>
          </cell>
          <cell r="B1006">
            <v>26.02</v>
          </cell>
          <cell r="C1006">
            <v>1.46333</v>
          </cell>
          <cell r="D1006">
            <v>2.53667</v>
          </cell>
          <cell r="E1006">
            <v>26.9</v>
          </cell>
        </row>
        <row r="1007">
          <cell r="A1007">
            <v>1954.03</v>
          </cell>
          <cell r="B1007">
            <v>26.57</v>
          </cell>
          <cell r="C1007">
            <v>1.47</v>
          </cell>
          <cell r="D1007">
            <v>2.5499999999999998</v>
          </cell>
          <cell r="E1007">
            <v>26.9</v>
          </cell>
        </row>
        <row r="1008">
          <cell r="A1008">
            <v>1954.04</v>
          </cell>
          <cell r="B1008">
            <v>27.63</v>
          </cell>
          <cell r="C1008">
            <v>1.46333</v>
          </cell>
          <cell r="D1008">
            <v>2.5733299999999999</v>
          </cell>
          <cell r="E1008">
            <v>26.8</v>
          </cell>
        </row>
        <row r="1009">
          <cell r="A1009">
            <v>1954.05</v>
          </cell>
          <cell r="B1009">
            <v>28.73</v>
          </cell>
          <cell r="C1009">
            <v>1.4566699999999999</v>
          </cell>
          <cell r="D1009">
            <v>2.59667</v>
          </cell>
          <cell r="E1009">
            <v>26.9</v>
          </cell>
        </row>
        <row r="1010">
          <cell r="A1010">
            <v>1954.06</v>
          </cell>
          <cell r="B1010">
            <v>28.96</v>
          </cell>
          <cell r="C1010">
            <v>1.45</v>
          </cell>
          <cell r="D1010">
            <v>2.62</v>
          </cell>
          <cell r="E1010">
            <v>26.9</v>
          </cell>
        </row>
        <row r="1011">
          <cell r="A1011">
            <v>1954.07</v>
          </cell>
          <cell r="B1011">
            <v>30.13</v>
          </cell>
          <cell r="C1011">
            <v>1.4566699999999999</v>
          </cell>
          <cell r="D1011">
            <v>2.6233300000000002</v>
          </cell>
          <cell r="E1011">
            <v>26.9</v>
          </cell>
        </row>
        <row r="1012">
          <cell r="A1012">
            <v>1954.08</v>
          </cell>
          <cell r="B1012">
            <v>30.73</v>
          </cell>
          <cell r="C1012">
            <v>1.46333</v>
          </cell>
          <cell r="D1012">
            <v>2.6266699999999998</v>
          </cell>
          <cell r="E1012">
            <v>26.9</v>
          </cell>
        </row>
        <row r="1013">
          <cell r="A1013">
            <v>1954.09</v>
          </cell>
          <cell r="B1013">
            <v>31.45</v>
          </cell>
          <cell r="C1013">
            <v>1.47</v>
          </cell>
          <cell r="D1013">
            <v>2.63</v>
          </cell>
          <cell r="E1013">
            <v>26.8</v>
          </cell>
        </row>
        <row r="1014">
          <cell r="A1014">
            <v>1954.1</v>
          </cell>
          <cell r="B1014">
            <v>32.18</v>
          </cell>
          <cell r="C1014">
            <v>1.49333</v>
          </cell>
          <cell r="D1014">
            <v>2.6766700000000001</v>
          </cell>
          <cell r="E1014">
            <v>26.8</v>
          </cell>
        </row>
        <row r="1015">
          <cell r="A1015">
            <v>1954.11</v>
          </cell>
          <cell r="B1015">
            <v>33.44</v>
          </cell>
          <cell r="C1015">
            <v>1.51667</v>
          </cell>
          <cell r="D1015">
            <v>2.7233299999999998</v>
          </cell>
          <cell r="E1015">
            <v>26.8</v>
          </cell>
        </row>
        <row r="1016">
          <cell r="A1016">
            <v>1954.12</v>
          </cell>
          <cell r="B1016">
            <v>34.97</v>
          </cell>
          <cell r="C1016">
            <v>1.54</v>
          </cell>
          <cell r="D1016">
            <v>2.77</v>
          </cell>
          <cell r="E1016">
            <v>26.7</v>
          </cell>
        </row>
        <row r="1017">
          <cell r="A1017">
            <v>1955.01</v>
          </cell>
          <cell r="B1017">
            <v>35.6</v>
          </cell>
          <cell r="C1017">
            <v>1.54667</v>
          </cell>
          <cell r="D1017">
            <v>2.8333300000000001</v>
          </cell>
          <cell r="E1017">
            <v>26.7</v>
          </cell>
        </row>
        <row r="1018">
          <cell r="A1018">
            <v>1955.02</v>
          </cell>
          <cell r="B1018">
            <v>36.79</v>
          </cell>
          <cell r="C1018">
            <v>1.5533300000000001</v>
          </cell>
          <cell r="D1018">
            <v>2.8966699999999999</v>
          </cell>
          <cell r="E1018">
            <v>26.7</v>
          </cell>
        </row>
        <row r="1019">
          <cell r="A1019">
            <v>1955.03</v>
          </cell>
          <cell r="B1019">
            <v>36.5</v>
          </cell>
          <cell r="C1019">
            <v>1.56</v>
          </cell>
          <cell r="D1019">
            <v>2.96</v>
          </cell>
          <cell r="E1019">
            <v>26.7</v>
          </cell>
        </row>
        <row r="1020">
          <cell r="A1020">
            <v>1955.04</v>
          </cell>
          <cell r="B1020">
            <v>37.76</v>
          </cell>
          <cell r="C1020">
            <v>1.5633300000000001</v>
          </cell>
          <cell r="D1020">
            <v>3.0466700000000002</v>
          </cell>
          <cell r="E1020">
            <v>26.7</v>
          </cell>
        </row>
        <row r="1021">
          <cell r="A1021">
            <v>1955.05</v>
          </cell>
          <cell r="B1021">
            <v>37.6</v>
          </cell>
          <cell r="C1021">
            <v>1.56667</v>
          </cell>
          <cell r="D1021">
            <v>3.1333299999999999</v>
          </cell>
          <cell r="E1021">
            <v>26.7</v>
          </cell>
        </row>
        <row r="1022">
          <cell r="A1022">
            <v>1955.06</v>
          </cell>
          <cell r="B1022">
            <v>39.78</v>
          </cell>
          <cell r="C1022">
            <v>1.57</v>
          </cell>
          <cell r="D1022">
            <v>3.22</v>
          </cell>
          <cell r="E1022">
            <v>26.7</v>
          </cell>
        </row>
        <row r="1023">
          <cell r="A1023">
            <v>1955.07</v>
          </cell>
          <cell r="B1023">
            <v>42.69</v>
          </cell>
          <cell r="C1023">
            <v>1.58667</v>
          </cell>
          <cell r="D1023">
            <v>3.2933300000000001</v>
          </cell>
          <cell r="E1023">
            <v>26.8</v>
          </cell>
        </row>
        <row r="1024">
          <cell r="A1024">
            <v>1955.08</v>
          </cell>
          <cell r="B1024">
            <v>42.43</v>
          </cell>
          <cell r="C1024">
            <v>1.6033299999999999</v>
          </cell>
          <cell r="D1024">
            <v>3.3666700000000001</v>
          </cell>
          <cell r="E1024">
            <v>26.8</v>
          </cell>
        </row>
        <row r="1025">
          <cell r="A1025">
            <v>1955.09</v>
          </cell>
          <cell r="B1025">
            <v>44.34</v>
          </cell>
          <cell r="C1025">
            <v>1.62</v>
          </cell>
          <cell r="D1025">
            <v>3.44</v>
          </cell>
          <cell r="E1025">
            <v>26.9</v>
          </cell>
        </row>
        <row r="1026">
          <cell r="A1026">
            <v>1955.1</v>
          </cell>
          <cell r="B1026">
            <v>42.11</v>
          </cell>
          <cell r="C1026">
            <v>1.6266700000000001</v>
          </cell>
          <cell r="D1026">
            <v>3.5</v>
          </cell>
          <cell r="E1026">
            <v>26.9</v>
          </cell>
        </row>
        <row r="1027">
          <cell r="A1027">
            <v>1955.11</v>
          </cell>
          <cell r="B1027">
            <v>44.95</v>
          </cell>
          <cell r="C1027">
            <v>1.6333299999999999</v>
          </cell>
          <cell r="D1027">
            <v>3.56</v>
          </cell>
          <cell r="E1027">
            <v>26.9</v>
          </cell>
        </row>
        <row r="1028">
          <cell r="A1028">
            <v>1955.12</v>
          </cell>
          <cell r="B1028">
            <v>45.37</v>
          </cell>
          <cell r="C1028">
            <v>1.64</v>
          </cell>
          <cell r="D1028">
            <v>3.62</v>
          </cell>
          <cell r="E1028">
            <v>26.8</v>
          </cell>
        </row>
        <row r="1029">
          <cell r="A1029">
            <v>1956.01</v>
          </cell>
          <cell r="B1029">
            <v>44.15</v>
          </cell>
          <cell r="C1029">
            <v>1.67</v>
          </cell>
          <cell r="D1029">
            <v>3.6433300000000002</v>
          </cell>
          <cell r="E1029">
            <v>26.8</v>
          </cell>
        </row>
        <row r="1030">
          <cell r="A1030">
            <v>1956.02</v>
          </cell>
          <cell r="B1030">
            <v>44.43</v>
          </cell>
          <cell r="C1030">
            <v>1.7</v>
          </cell>
          <cell r="D1030">
            <v>3.6666699999999999</v>
          </cell>
          <cell r="E1030">
            <v>26.8</v>
          </cell>
        </row>
        <row r="1031">
          <cell r="A1031">
            <v>1956.03</v>
          </cell>
          <cell r="B1031">
            <v>47.49</v>
          </cell>
          <cell r="C1031">
            <v>1.73</v>
          </cell>
          <cell r="D1031">
            <v>3.69</v>
          </cell>
          <cell r="E1031">
            <v>26.8</v>
          </cell>
        </row>
        <row r="1032">
          <cell r="A1032">
            <v>1956.04</v>
          </cell>
          <cell r="B1032">
            <v>48.05</v>
          </cell>
          <cell r="C1032">
            <v>1.7533300000000001</v>
          </cell>
          <cell r="D1032">
            <v>3.66</v>
          </cell>
          <cell r="E1032">
            <v>26.9</v>
          </cell>
        </row>
        <row r="1033">
          <cell r="A1033">
            <v>1956.05</v>
          </cell>
          <cell r="B1033">
            <v>46.54</v>
          </cell>
          <cell r="C1033">
            <v>1.77667</v>
          </cell>
          <cell r="D1033">
            <v>3.63</v>
          </cell>
          <cell r="E1033">
            <v>27</v>
          </cell>
        </row>
        <row r="1034">
          <cell r="A1034">
            <v>1956.06</v>
          </cell>
          <cell r="B1034">
            <v>46.27</v>
          </cell>
          <cell r="C1034">
            <v>1.8</v>
          </cell>
          <cell r="D1034">
            <v>3.6</v>
          </cell>
          <cell r="E1034">
            <v>27.2</v>
          </cell>
        </row>
        <row r="1035">
          <cell r="A1035">
            <v>1956.07</v>
          </cell>
          <cell r="B1035">
            <v>48.78</v>
          </cell>
          <cell r="C1035">
            <v>1.8133300000000001</v>
          </cell>
          <cell r="D1035">
            <v>3.5533299999999999</v>
          </cell>
          <cell r="E1035">
            <v>27.4</v>
          </cell>
        </row>
        <row r="1036">
          <cell r="A1036">
            <v>1956.08</v>
          </cell>
          <cell r="B1036">
            <v>48.49</v>
          </cell>
          <cell r="C1036">
            <v>1.82667</v>
          </cell>
          <cell r="D1036">
            <v>3.5066700000000002</v>
          </cell>
          <cell r="E1036">
            <v>27.3</v>
          </cell>
        </row>
        <row r="1037">
          <cell r="A1037">
            <v>1956.09</v>
          </cell>
          <cell r="B1037">
            <v>46.84</v>
          </cell>
          <cell r="C1037">
            <v>1.84</v>
          </cell>
          <cell r="D1037">
            <v>3.46</v>
          </cell>
          <cell r="E1037">
            <v>27.4</v>
          </cell>
        </row>
        <row r="1038">
          <cell r="A1038">
            <v>1956.1</v>
          </cell>
          <cell r="B1038">
            <v>46.24</v>
          </cell>
          <cell r="C1038">
            <v>1.80667</v>
          </cell>
          <cell r="D1038">
            <v>3.44333</v>
          </cell>
          <cell r="E1038">
            <v>27.5</v>
          </cell>
        </row>
        <row r="1039">
          <cell r="A1039">
            <v>1956.11</v>
          </cell>
          <cell r="B1039">
            <v>45.76</v>
          </cell>
          <cell r="C1039">
            <v>1.7733300000000001</v>
          </cell>
          <cell r="D1039">
            <v>3.4266700000000001</v>
          </cell>
          <cell r="E1039">
            <v>27.5</v>
          </cell>
        </row>
        <row r="1040">
          <cell r="A1040">
            <v>1956.12</v>
          </cell>
          <cell r="B1040">
            <v>46.44</v>
          </cell>
          <cell r="C1040">
            <v>1.74</v>
          </cell>
          <cell r="D1040">
            <v>3.41</v>
          </cell>
          <cell r="E1040">
            <v>27.6</v>
          </cell>
        </row>
        <row r="1041">
          <cell r="A1041">
            <v>1957.01</v>
          </cell>
          <cell r="B1041">
            <v>45.43</v>
          </cell>
          <cell r="C1041">
            <v>1.7366699999999999</v>
          </cell>
          <cell r="D1041">
            <v>3.4066700000000001</v>
          </cell>
          <cell r="E1041">
            <v>27.6</v>
          </cell>
        </row>
        <row r="1042">
          <cell r="A1042">
            <v>1957.02</v>
          </cell>
          <cell r="B1042">
            <v>43.47</v>
          </cell>
          <cell r="C1042">
            <v>1.73333</v>
          </cell>
          <cell r="D1042">
            <v>3.40333</v>
          </cell>
          <cell r="E1042">
            <v>27.7</v>
          </cell>
        </row>
        <row r="1043">
          <cell r="A1043">
            <v>1957.03</v>
          </cell>
          <cell r="B1043">
            <v>44.03</v>
          </cell>
          <cell r="C1043">
            <v>1.73</v>
          </cell>
          <cell r="D1043">
            <v>3.4</v>
          </cell>
          <cell r="E1043">
            <v>27.8</v>
          </cell>
        </row>
        <row r="1044">
          <cell r="A1044">
            <v>1957.04</v>
          </cell>
          <cell r="B1044">
            <v>45.05</v>
          </cell>
          <cell r="C1044">
            <v>1.73</v>
          </cell>
          <cell r="D1044">
            <v>3.4066700000000001</v>
          </cell>
          <cell r="E1044">
            <v>27.9</v>
          </cell>
        </row>
        <row r="1045">
          <cell r="A1045">
            <v>1957.05</v>
          </cell>
          <cell r="B1045">
            <v>46.78</v>
          </cell>
          <cell r="C1045">
            <v>1.73</v>
          </cell>
          <cell r="D1045">
            <v>3.4133300000000002</v>
          </cell>
          <cell r="E1045">
            <v>28</v>
          </cell>
        </row>
        <row r="1046">
          <cell r="A1046">
            <v>1957.06</v>
          </cell>
          <cell r="B1046">
            <v>47.55</v>
          </cell>
          <cell r="C1046">
            <v>1.73</v>
          </cell>
          <cell r="D1046">
            <v>3.42</v>
          </cell>
          <cell r="E1046">
            <v>28.1</v>
          </cell>
        </row>
        <row r="1047">
          <cell r="A1047">
            <v>1957.07</v>
          </cell>
          <cell r="B1047">
            <v>48.51</v>
          </cell>
          <cell r="C1047">
            <v>1.74</v>
          </cell>
          <cell r="D1047">
            <v>3.4366699999999999</v>
          </cell>
          <cell r="E1047">
            <v>28.3</v>
          </cell>
        </row>
        <row r="1048">
          <cell r="A1048">
            <v>1957.08</v>
          </cell>
          <cell r="B1048">
            <v>45.84</v>
          </cell>
          <cell r="C1048">
            <v>1.75</v>
          </cell>
          <cell r="D1048">
            <v>3.4533299999999998</v>
          </cell>
          <cell r="E1048">
            <v>28.3</v>
          </cell>
        </row>
        <row r="1049">
          <cell r="A1049">
            <v>1957.09</v>
          </cell>
          <cell r="B1049">
            <v>43.98</v>
          </cell>
          <cell r="C1049">
            <v>1.76</v>
          </cell>
          <cell r="D1049">
            <v>3.47</v>
          </cell>
          <cell r="E1049">
            <v>28.3</v>
          </cell>
        </row>
        <row r="1050">
          <cell r="A1050">
            <v>1957.1</v>
          </cell>
          <cell r="B1050">
            <v>41.24</v>
          </cell>
          <cell r="C1050">
            <v>1.77</v>
          </cell>
          <cell r="D1050">
            <v>3.4366699999999999</v>
          </cell>
          <cell r="E1050">
            <v>28.3</v>
          </cell>
        </row>
        <row r="1051">
          <cell r="A1051">
            <v>1957.11</v>
          </cell>
          <cell r="B1051">
            <v>40.35</v>
          </cell>
          <cell r="C1051">
            <v>1.78</v>
          </cell>
          <cell r="D1051">
            <v>3.40333</v>
          </cell>
          <cell r="E1051">
            <v>28.4</v>
          </cell>
        </row>
        <row r="1052">
          <cell r="A1052">
            <v>1957.12</v>
          </cell>
          <cell r="B1052">
            <v>40.33</v>
          </cell>
          <cell r="C1052">
            <v>1.79</v>
          </cell>
          <cell r="D1052">
            <v>3.37</v>
          </cell>
          <cell r="E1052">
            <v>28.4</v>
          </cell>
        </row>
        <row r="1053">
          <cell r="A1053">
            <v>1958.01</v>
          </cell>
          <cell r="B1053">
            <v>41.12</v>
          </cell>
          <cell r="C1053">
            <v>1.7833300000000001</v>
          </cell>
          <cell r="D1053">
            <v>3.2933300000000001</v>
          </cell>
          <cell r="E1053">
            <v>28.6</v>
          </cell>
        </row>
        <row r="1054">
          <cell r="A1054">
            <v>1958.02</v>
          </cell>
          <cell r="B1054">
            <v>41.26</v>
          </cell>
          <cell r="C1054">
            <v>1.77667</v>
          </cell>
          <cell r="D1054">
            <v>3.2166700000000001</v>
          </cell>
          <cell r="E1054">
            <v>28.6</v>
          </cell>
        </row>
        <row r="1055">
          <cell r="A1055">
            <v>1958.03</v>
          </cell>
          <cell r="B1055">
            <v>42.11</v>
          </cell>
          <cell r="C1055">
            <v>1.77</v>
          </cell>
          <cell r="D1055">
            <v>3.14</v>
          </cell>
          <cell r="E1055">
            <v>28.8</v>
          </cell>
        </row>
        <row r="1056">
          <cell r="A1056">
            <v>1958.04</v>
          </cell>
          <cell r="B1056">
            <v>42.34</v>
          </cell>
          <cell r="C1056">
            <v>1.75667</v>
          </cell>
          <cell r="D1056">
            <v>3.07</v>
          </cell>
          <cell r="E1056">
            <v>28.9</v>
          </cell>
        </row>
        <row r="1057">
          <cell r="A1057">
            <v>1958.05</v>
          </cell>
          <cell r="B1057">
            <v>43.7</v>
          </cell>
          <cell r="C1057">
            <v>1.74333</v>
          </cell>
          <cell r="D1057">
            <v>3</v>
          </cell>
          <cell r="E1057">
            <v>28.9</v>
          </cell>
        </row>
        <row r="1058">
          <cell r="A1058">
            <v>1958.06</v>
          </cell>
          <cell r="B1058">
            <v>44.75</v>
          </cell>
          <cell r="C1058">
            <v>1.73</v>
          </cell>
          <cell r="D1058">
            <v>2.93</v>
          </cell>
          <cell r="E1058">
            <v>28.9</v>
          </cell>
        </row>
        <row r="1059">
          <cell r="A1059">
            <v>1958.07</v>
          </cell>
          <cell r="B1059">
            <v>45.98</v>
          </cell>
          <cell r="C1059">
            <v>1.73</v>
          </cell>
          <cell r="D1059">
            <v>2.9133300000000002</v>
          </cell>
          <cell r="E1059">
            <v>29</v>
          </cell>
        </row>
        <row r="1060">
          <cell r="A1060">
            <v>1958.08</v>
          </cell>
          <cell r="B1060">
            <v>47.7</v>
          </cell>
          <cell r="C1060">
            <v>1.73</v>
          </cell>
          <cell r="D1060">
            <v>2.8966699999999999</v>
          </cell>
          <cell r="E1060">
            <v>28.9</v>
          </cell>
        </row>
        <row r="1061">
          <cell r="A1061">
            <v>1958.09</v>
          </cell>
          <cell r="B1061">
            <v>48.96</v>
          </cell>
          <cell r="C1061">
            <v>1.73</v>
          </cell>
          <cell r="D1061">
            <v>2.88</v>
          </cell>
          <cell r="E1061">
            <v>28.9</v>
          </cell>
        </row>
        <row r="1062">
          <cell r="A1062">
            <v>1958.1</v>
          </cell>
          <cell r="B1062">
            <v>50.95</v>
          </cell>
          <cell r="C1062">
            <v>1.7366699999999999</v>
          </cell>
          <cell r="D1062">
            <v>2.8833299999999999</v>
          </cell>
          <cell r="E1062">
            <v>28.9</v>
          </cell>
        </row>
        <row r="1063">
          <cell r="A1063">
            <v>1958.11</v>
          </cell>
          <cell r="B1063">
            <v>52.5</v>
          </cell>
          <cell r="C1063">
            <v>1.74333</v>
          </cell>
          <cell r="D1063">
            <v>2.8866700000000001</v>
          </cell>
          <cell r="E1063">
            <v>29</v>
          </cell>
        </row>
        <row r="1064">
          <cell r="A1064">
            <v>1958.12</v>
          </cell>
          <cell r="B1064">
            <v>53.49</v>
          </cell>
          <cell r="C1064">
            <v>1.75</v>
          </cell>
          <cell r="D1064">
            <v>2.89</v>
          </cell>
          <cell r="E1064">
            <v>28.9</v>
          </cell>
        </row>
        <row r="1065">
          <cell r="A1065">
            <v>1959.01</v>
          </cell>
          <cell r="B1065">
            <v>55.62</v>
          </cell>
          <cell r="C1065">
            <v>1.75667</v>
          </cell>
          <cell r="D1065">
            <v>2.96333</v>
          </cell>
          <cell r="E1065">
            <v>29</v>
          </cell>
        </row>
        <row r="1066">
          <cell r="A1066">
            <v>1959.02</v>
          </cell>
          <cell r="B1066">
            <v>54.77</v>
          </cell>
          <cell r="C1066">
            <v>1.7633300000000001</v>
          </cell>
          <cell r="D1066">
            <v>3.03667</v>
          </cell>
          <cell r="E1066">
            <v>28.9</v>
          </cell>
        </row>
        <row r="1067">
          <cell r="A1067">
            <v>1959.03</v>
          </cell>
          <cell r="B1067">
            <v>56.16</v>
          </cell>
          <cell r="C1067">
            <v>1.77</v>
          </cell>
          <cell r="D1067">
            <v>3.11</v>
          </cell>
          <cell r="E1067">
            <v>28.9</v>
          </cell>
        </row>
        <row r="1068">
          <cell r="A1068">
            <v>1959.04</v>
          </cell>
          <cell r="B1068">
            <v>57.1</v>
          </cell>
          <cell r="C1068">
            <v>1.77667</v>
          </cell>
          <cell r="D1068">
            <v>3.2066699999999999</v>
          </cell>
          <cell r="E1068">
            <v>29</v>
          </cell>
        </row>
        <row r="1069">
          <cell r="A1069">
            <v>1959.05</v>
          </cell>
          <cell r="B1069">
            <v>57.96</v>
          </cell>
          <cell r="C1069">
            <v>1.7833300000000001</v>
          </cell>
          <cell r="D1069">
            <v>3.3033299999999999</v>
          </cell>
          <cell r="E1069">
            <v>29</v>
          </cell>
        </row>
        <row r="1070">
          <cell r="A1070">
            <v>1959.06</v>
          </cell>
          <cell r="B1070">
            <v>57.46</v>
          </cell>
          <cell r="C1070">
            <v>1.79</v>
          </cell>
          <cell r="D1070">
            <v>3.4</v>
          </cell>
          <cell r="E1070">
            <v>29.1</v>
          </cell>
        </row>
        <row r="1071">
          <cell r="A1071">
            <v>1959.07</v>
          </cell>
          <cell r="B1071">
            <v>59.74</v>
          </cell>
          <cell r="C1071">
            <v>1.79667</v>
          </cell>
          <cell r="D1071">
            <v>3.41</v>
          </cell>
          <cell r="E1071">
            <v>29.2</v>
          </cell>
        </row>
        <row r="1072">
          <cell r="A1072">
            <v>1959.08</v>
          </cell>
          <cell r="B1072">
            <v>59.4</v>
          </cell>
          <cell r="C1072">
            <v>1.8033300000000001</v>
          </cell>
          <cell r="D1072">
            <v>3.42</v>
          </cell>
          <cell r="E1072">
            <v>29.2</v>
          </cell>
        </row>
        <row r="1073">
          <cell r="A1073">
            <v>1959.09</v>
          </cell>
          <cell r="B1073">
            <v>57.05</v>
          </cell>
          <cell r="C1073">
            <v>1.81</v>
          </cell>
          <cell r="D1073">
            <v>3.43</v>
          </cell>
          <cell r="E1073">
            <v>29.3</v>
          </cell>
        </row>
        <row r="1074">
          <cell r="A1074">
            <v>1959.1</v>
          </cell>
          <cell r="B1074">
            <v>57</v>
          </cell>
          <cell r="C1074">
            <v>1.81667</v>
          </cell>
          <cell r="D1074">
            <v>3.4166699999999999</v>
          </cell>
          <cell r="E1074">
            <v>29.4</v>
          </cell>
        </row>
        <row r="1075">
          <cell r="A1075">
            <v>1959.11</v>
          </cell>
          <cell r="B1075">
            <v>57.23</v>
          </cell>
          <cell r="C1075">
            <v>1.8233299999999999</v>
          </cell>
          <cell r="D1075">
            <v>3.40333</v>
          </cell>
          <cell r="E1075">
            <v>29.4</v>
          </cell>
        </row>
        <row r="1076">
          <cell r="A1076">
            <v>1959.12</v>
          </cell>
          <cell r="B1076">
            <v>59.06</v>
          </cell>
          <cell r="C1076">
            <v>1.83</v>
          </cell>
          <cell r="D1076">
            <v>3.39</v>
          </cell>
          <cell r="E1076">
            <v>29.4</v>
          </cell>
        </row>
        <row r="1077">
          <cell r="A1077">
            <v>1960.01</v>
          </cell>
          <cell r="B1077">
            <v>58.03</v>
          </cell>
          <cell r="C1077">
            <v>1.8666700000000001</v>
          </cell>
          <cell r="D1077">
            <v>3.39</v>
          </cell>
          <cell r="E1077">
            <v>29.3</v>
          </cell>
        </row>
        <row r="1078">
          <cell r="A1078">
            <v>1960.02</v>
          </cell>
          <cell r="B1078">
            <v>55.78</v>
          </cell>
          <cell r="C1078">
            <v>1.90333</v>
          </cell>
          <cell r="D1078">
            <v>3.39</v>
          </cell>
          <cell r="E1078">
            <v>29.4</v>
          </cell>
        </row>
        <row r="1079">
          <cell r="A1079">
            <v>1960.03</v>
          </cell>
          <cell r="B1079">
            <v>55.02</v>
          </cell>
          <cell r="C1079">
            <v>1.94</v>
          </cell>
          <cell r="D1079">
            <v>3.39</v>
          </cell>
          <cell r="E1079">
            <v>29.4</v>
          </cell>
        </row>
        <row r="1080">
          <cell r="A1080">
            <v>1960.04</v>
          </cell>
          <cell r="B1080">
            <v>55.73</v>
          </cell>
          <cell r="C1080">
            <v>1.94333</v>
          </cell>
          <cell r="D1080">
            <v>3.34667</v>
          </cell>
          <cell r="E1080">
            <v>29.5</v>
          </cell>
        </row>
        <row r="1081">
          <cell r="A1081">
            <v>1960.05</v>
          </cell>
          <cell r="B1081">
            <v>55.22</v>
          </cell>
          <cell r="C1081">
            <v>1.9466699999999999</v>
          </cell>
          <cell r="D1081">
            <v>3.3033299999999999</v>
          </cell>
          <cell r="E1081">
            <v>29.5</v>
          </cell>
        </row>
        <row r="1082">
          <cell r="A1082">
            <v>1960.06</v>
          </cell>
          <cell r="B1082">
            <v>57.26</v>
          </cell>
          <cell r="C1082">
            <v>1.95</v>
          </cell>
          <cell r="D1082">
            <v>3.26</v>
          </cell>
          <cell r="E1082">
            <v>29.6</v>
          </cell>
        </row>
        <row r="1083">
          <cell r="A1083">
            <v>1960.07</v>
          </cell>
          <cell r="B1083">
            <v>55.84</v>
          </cell>
          <cell r="C1083">
            <v>1.95</v>
          </cell>
          <cell r="D1083">
            <v>3.2633299999999998</v>
          </cell>
          <cell r="E1083">
            <v>29.6</v>
          </cell>
        </row>
        <row r="1084">
          <cell r="A1084">
            <v>1960.08</v>
          </cell>
          <cell r="B1084">
            <v>56.51</v>
          </cell>
          <cell r="C1084">
            <v>1.95</v>
          </cell>
          <cell r="D1084">
            <v>3.26667</v>
          </cell>
          <cell r="E1084">
            <v>29.6</v>
          </cell>
        </row>
        <row r="1085">
          <cell r="A1085">
            <v>1960.09</v>
          </cell>
          <cell r="B1085">
            <v>54.81</v>
          </cell>
          <cell r="C1085">
            <v>1.95</v>
          </cell>
          <cell r="D1085">
            <v>3.27</v>
          </cell>
          <cell r="E1085">
            <v>29.6</v>
          </cell>
        </row>
        <row r="1086">
          <cell r="A1086">
            <v>1960.1</v>
          </cell>
          <cell r="B1086">
            <v>53.73</v>
          </cell>
          <cell r="C1086">
            <v>1.95</v>
          </cell>
          <cell r="D1086">
            <v>3.27</v>
          </cell>
          <cell r="E1086">
            <v>29.8</v>
          </cell>
        </row>
        <row r="1087">
          <cell r="A1087">
            <v>1960.11</v>
          </cell>
          <cell r="B1087">
            <v>55.47</v>
          </cell>
          <cell r="C1087">
            <v>1.95</v>
          </cell>
          <cell r="D1087">
            <v>3.27</v>
          </cell>
          <cell r="E1087">
            <v>29.8</v>
          </cell>
        </row>
        <row r="1088">
          <cell r="A1088">
            <v>1960.12</v>
          </cell>
          <cell r="B1088">
            <v>56.8</v>
          </cell>
          <cell r="C1088">
            <v>1.95</v>
          </cell>
          <cell r="D1088">
            <v>3.27</v>
          </cell>
          <cell r="E1088">
            <v>29.8</v>
          </cell>
        </row>
        <row r="1089">
          <cell r="A1089">
            <v>1961.01</v>
          </cell>
          <cell r="B1089">
            <v>59.72</v>
          </cell>
          <cell r="C1089">
            <v>1.9466699999999999</v>
          </cell>
          <cell r="D1089">
            <v>3.21</v>
          </cell>
          <cell r="E1089">
            <v>29.8</v>
          </cell>
        </row>
        <row r="1090">
          <cell r="A1090">
            <v>1961.02</v>
          </cell>
          <cell r="B1090">
            <v>62.17</v>
          </cell>
          <cell r="C1090">
            <v>1.94333</v>
          </cell>
          <cell r="D1090">
            <v>3.15</v>
          </cell>
          <cell r="E1090">
            <v>29.8</v>
          </cell>
        </row>
        <row r="1091">
          <cell r="A1091">
            <v>1961.03</v>
          </cell>
          <cell r="B1091">
            <v>64.12</v>
          </cell>
          <cell r="C1091">
            <v>1.94</v>
          </cell>
          <cell r="D1091">
            <v>3.09</v>
          </cell>
          <cell r="E1091">
            <v>29.8</v>
          </cell>
        </row>
        <row r="1092">
          <cell r="A1092">
            <v>1961.04</v>
          </cell>
          <cell r="B1092">
            <v>65.83</v>
          </cell>
          <cell r="C1092">
            <v>1.94</v>
          </cell>
          <cell r="D1092">
            <v>3.07</v>
          </cell>
          <cell r="E1092">
            <v>29.8</v>
          </cell>
        </row>
        <row r="1093">
          <cell r="A1093">
            <v>1961.05</v>
          </cell>
          <cell r="B1093">
            <v>66.5</v>
          </cell>
          <cell r="C1093">
            <v>1.94</v>
          </cell>
          <cell r="D1093">
            <v>3.05</v>
          </cell>
          <cell r="E1093">
            <v>29.8</v>
          </cell>
        </row>
        <row r="1094">
          <cell r="A1094">
            <v>1961.06</v>
          </cell>
          <cell r="B1094">
            <v>65.62</v>
          </cell>
          <cell r="C1094">
            <v>1.94</v>
          </cell>
          <cell r="D1094">
            <v>3.03</v>
          </cell>
          <cell r="E1094">
            <v>29.8</v>
          </cell>
        </row>
        <row r="1095">
          <cell r="A1095">
            <v>1961.07</v>
          </cell>
          <cell r="B1095">
            <v>65.44</v>
          </cell>
          <cell r="C1095">
            <v>1.9466699999999999</v>
          </cell>
          <cell r="D1095">
            <v>3.03667</v>
          </cell>
          <cell r="E1095">
            <v>30</v>
          </cell>
        </row>
        <row r="1096">
          <cell r="A1096">
            <v>1961.08</v>
          </cell>
          <cell r="B1096">
            <v>67.790000000000006</v>
          </cell>
          <cell r="C1096">
            <v>1.95333</v>
          </cell>
          <cell r="D1096">
            <v>3.0433300000000001</v>
          </cell>
          <cell r="E1096">
            <v>29.9</v>
          </cell>
        </row>
        <row r="1097">
          <cell r="A1097">
            <v>1961.09</v>
          </cell>
          <cell r="B1097">
            <v>67.260000000000005</v>
          </cell>
          <cell r="C1097">
            <v>1.96</v>
          </cell>
          <cell r="D1097">
            <v>3.05</v>
          </cell>
          <cell r="E1097">
            <v>30</v>
          </cell>
        </row>
        <row r="1098">
          <cell r="A1098">
            <v>1961.1</v>
          </cell>
          <cell r="B1098">
            <v>68</v>
          </cell>
          <cell r="C1098">
            <v>1.98</v>
          </cell>
          <cell r="D1098">
            <v>3.09667</v>
          </cell>
          <cell r="E1098">
            <v>30</v>
          </cell>
        </row>
        <row r="1099">
          <cell r="A1099">
            <v>1961.11</v>
          </cell>
          <cell r="B1099">
            <v>71.08</v>
          </cell>
          <cell r="C1099">
            <v>2</v>
          </cell>
          <cell r="D1099">
            <v>3.1433300000000002</v>
          </cell>
          <cell r="E1099">
            <v>30</v>
          </cell>
        </row>
        <row r="1100">
          <cell r="A1100">
            <v>1961.12</v>
          </cell>
          <cell r="B1100">
            <v>71.739999999999995</v>
          </cell>
          <cell r="C1100">
            <v>2.02</v>
          </cell>
          <cell r="D1100">
            <v>3.19</v>
          </cell>
          <cell r="E1100">
            <v>30</v>
          </cell>
        </row>
        <row r="1101">
          <cell r="A1101">
            <v>1962.01</v>
          </cell>
          <cell r="B1101">
            <v>69.069999999999993</v>
          </cell>
          <cell r="C1101">
            <v>2.0266700000000002</v>
          </cell>
          <cell r="D1101">
            <v>3.25</v>
          </cell>
          <cell r="E1101">
            <v>30</v>
          </cell>
        </row>
        <row r="1102">
          <cell r="A1102">
            <v>1962.02</v>
          </cell>
          <cell r="B1102">
            <v>70.22</v>
          </cell>
          <cell r="C1102">
            <v>2.0333299999999999</v>
          </cell>
          <cell r="D1102">
            <v>3.31</v>
          </cell>
          <cell r="E1102">
            <v>30.1</v>
          </cell>
        </row>
        <row r="1103">
          <cell r="A1103">
            <v>1962.03</v>
          </cell>
          <cell r="B1103">
            <v>70.290000000000006</v>
          </cell>
          <cell r="C1103">
            <v>2.04</v>
          </cell>
          <cell r="D1103">
            <v>3.37</v>
          </cell>
          <cell r="E1103">
            <v>30.1</v>
          </cell>
        </row>
        <row r="1104">
          <cell r="A1104">
            <v>1962.04</v>
          </cell>
          <cell r="B1104">
            <v>68.05</v>
          </cell>
          <cell r="C1104">
            <v>2.0466700000000002</v>
          </cell>
          <cell r="D1104">
            <v>3.40333</v>
          </cell>
          <cell r="E1104">
            <v>30.2</v>
          </cell>
        </row>
        <row r="1105">
          <cell r="A1105">
            <v>1962.05</v>
          </cell>
          <cell r="B1105">
            <v>62.99</v>
          </cell>
          <cell r="C1105">
            <v>2.0533299999999999</v>
          </cell>
          <cell r="D1105">
            <v>3.4366699999999999</v>
          </cell>
          <cell r="E1105">
            <v>30.2</v>
          </cell>
        </row>
        <row r="1106">
          <cell r="A1106">
            <v>1962.06</v>
          </cell>
          <cell r="B1106">
            <v>55.63</v>
          </cell>
          <cell r="C1106">
            <v>2.06</v>
          </cell>
          <cell r="D1106">
            <v>3.47</v>
          </cell>
          <cell r="E1106">
            <v>30.2</v>
          </cell>
        </row>
        <row r="1107">
          <cell r="A1107">
            <v>1962.07</v>
          </cell>
          <cell r="B1107">
            <v>56.97</v>
          </cell>
          <cell r="C1107">
            <v>2.0666699999999998</v>
          </cell>
          <cell r="D1107">
            <v>3.49</v>
          </cell>
          <cell r="E1107">
            <v>30.3</v>
          </cell>
        </row>
        <row r="1108">
          <cell r="A1108">
            <v>1962.08</v>
          </cell>
          <cell r="B1108">
            <v>58.52</v>
          </cell>
          <cell r="C1108">
            <v>2.0733299999999999</v>
          </cell>
          <cell r="D1108">
            <v>3.51</v>
          </cell>
          <cell r="E1108">
            <v>30.3</v>
          </cell>
        </row>
        <row r="1109">
          <cell r="A1109">
            <v>1962.09</v>
          </cell>
          <cell r="B1109">
            <v>58</v>
          </cell>
          <cell r="C1109">
            <v>2.08</v>
          </cell>
          <cell r="D1109">
            <v>3.53</v>
          </cell>
          <cell r="E1109">
            <v>30.4</v>
          </cell>
        </row>
        <row r="1110">
          <cell r="A1110">
            <v>1962.1</v>
          </cell>
          <cell r="B1110">
            <v>56.17</v>
          </cell>
          <cell r="C1110">
            <v>2.09667</v>
          </cell>
          <cell r="D1110">
            <v>3.57667</v>
          </cell>
          <cell r="E1110">
            <v>30.4</v>
          </cell>
        </row>
        <row r="1111">
          <cell r="A1111">
            <v>1962.11</v>
          </cell>
          <cell r="B1111">
            <v>60.04</v>
          </cell>
          <cell r="C1111">
            <v>2.1133299999999999</v>
          </cell>
          <cell r="D1111">
            <v>3.6233300000000002</v>
          </cell>
          <cell r="E1111">
            <v>30.4</v>
          </cell>
        </row>
        <row r="1112">
          <cell r="A1112">
            <v>1962.12</v>
          </cell>
          <cell r="B1112">
            <v>62.64</v>
          </cell>
          <cell r="C1112">
            <v>2.13</v>
          </cell>
          <cell r="D1112">
            <v>3.67</v>
          </cell>
          <cell r="E1112">
            <v>30.4</v>
          </cell>
        </row>
        <row r="1113">
          <cell r="A1113">
            <v>1963.01</v>
          </cell>
          <cell r="B1113">
            <v>65.06</v>
          </cell>
          <cell r="C1113">
            <v>2.1366700000000001</v>
          </cell>
          <cell r="D1113">
            <v>3.6833300000000002</v>
          </cell>
          <cell r="E1113">
            <v>30.4</v>
          </cell>
        </row>
        <row r="1114">
          <cell r="A1114">
            <v>1963.02</v>
          </cell>
          <cell r="B1114">
            <v>65.92</v>
          </cell>
          <cell r="C1114">
            <v>2.1433300000000002</v>
          </cell>
          <cell r="D1114">
            <v>3.6966700000000001</v>
          </cell>
          <cell r="E1114">
            <v>30.4</v>
          </cell>
        </row>
        <row r="1115">
          <cell r="A1115">
            <v>1963.03</v>
          </cell>
          <cell r="B1115">
            <v>65.67</v>
          </cell>
          <cell r="C1115">
            <v>2.15</v>
          </cell>
          <cell r="D1115">
            <v>3.71</v>
          </cell>
          <cell r="E1115">
            <v>30.5</v>
          </cell>
        </row>
        <row r="1116">
          <cell r="A1116">
            <v>1963.04</v>
          </cell>
          <cell r="B1116">
            <v>68.760000000000005</v>
          </cell>
          <cell r="C1116">
            <v>2.1666699999999999</v>
          </cell>
          <cell r="D1116">
            <v>3.7533300000000001</v>
          </cell>
          <cell r="E1116">
            <v>30.5</v>
          </cell>
        </row>
        <row r="1117">
          <cell r="A1117">
            <v>1963.05</v>
          </cell>
          <cell r="B1117">
            <v>70.14</v>
          </cell>
          <cell r="C1117">
            <v>2.1833300000000002</v>
          </cell>
          <cell r="D1117">
            <v>3.7966700000000002</v>
          </cell>
          <cell r="E1117">
            <v>30.5</v>
          </cell>
        </row>
        <row r="1118">
          <cell r="A1118">
            <v>1963.06</v>
          </cell>
          <cell r="B1118">
            <v>70.11</v>
          </cell>
          <cell r="C1118">
            <v>2.2000000000000002</v>
          </cell>
          <cell r="D1118">
            <v>3.84</v>
          </cell>
          <cell r="E1118">
            <v>30.6</v>
          </cell>
        </row>
        <row r="1119">
          <cell r="A1119">
            <v>1963.07</v>
          </cell>
          <cell r="B1119">
            <v>69.069999999999993</v>
          </cell>
          <cell r="C1119">
            <v>2.2033299999999998</v>
          </cell>
          <cell r="D1119">
            <v>3.88</v>
          </cell>
          <cell r="E1119">
            <v>30.7</v>
          </cell>
        </row>
        <row r="1120">
          <cell r="A1120">
            <v>1963.08</v>
          </cell>
          <cell r="B1120">
            <v>70.98</v>
          </cell>
          <cell r="C1120">
            <v>2.2066699999999999</v>
          </cell>
          <cell r="D1120">
            <v>3.92</v>
          </cell>
          <cell r="E1120">
            <v>30.7</v>
          </cell>
        </row>
        <row r="1121">
          <cell r="A1121">
            <v>1963.09</v>
          </cell>
          <cell r="B1121">
            <v>72.849999999999994</v>
          </cell>
          <cell r="C1121">
            <v>2.21</v>
          </cell>
          <cell r="D1121">
            <v>3.96</v>
          </cell>
          <cell r="E1121">
            <v>30.7</v>
          </cell>
        </row>
        <row r="1122">
          <cell r="A1122">
            <v>1963.1</v>
          </cell>
          <cell r="B1122">
            <v>73.03</v>
          </cell>
          <cell r="C1122">
            <v>2.23333</v>
          </cell>
          <cell r="D1122">
            <v>3.98</v>
          </cell>
          <cell r="E1122">
            <v>30.8</v>
          </cell>
        </row>
        <row r="1123">
          <cell r="A1123">
            <v>1963.11</v>
          </cell>
          <cell r="B1123">
            <v>72.62</v>
          </cell>
          <cell r="C1123">
            <v>2.2566700000000002</v>
          </cell>
          <cell r="D1123">
            <v>4</v>
          </cell>
          <cell r="E1123">
            <v>30.8</v>
          </cell>
        </row>
        <row r="1124">
          <cell r="A1124">
            <v>1963.12</v>
          </cell>
          <cell r="B1124">
            <v>74.17</v>
          </cell>
          <cell r="C1124">
            <v>2.2799999999999998</v>
          </cell>
          <cell r="D1124">
            <v>4.0199999999999996</v>
          </cell>
          <cell r="E1124">
            <v>30.9</v>
          </cell>
        </row>
        <row r="1125">
          <cell r="A1125">
            <v>1964.01</v>
          </cell>
          <cell r="B1125">
            <v>76.45</v>
          </cell>
          <cell r="C1125">
            <v>2.2966700000000002</v>
          </cell>
          <cell r="D1125">
            <v>4.0733300000000003</v>
          </cell>
          <cell r="E1125">
            <v>30.9</v>
          </cell>
        </row>
        <row r="1126">
          <cell r="A1126">
            <v>1964.02</v>
          </cell>
          <cell r="B1126">
            <v>77.39</v>
          </cell>
          <cell r="C1126">
            <v>2.3133300000000001</v>
          </cell>
          <cell r="D1126">
            <v>4.1266699999999998</v>
          </cell>
          <cell r="E1126">
            <v>30.9</v>
          </cell>
        </row>
        <row r="1127">
          <cell r="A1127">
            <v>1964.03</v>
          </cell>
          <cell r="B1127">
            <v>78.8</v>
          </cell>
          <cell r="C1127">
            <v>2.33</v>
          </cell>
          <cell r="D1127">
            <v>4.18</v>
          </cell>
          <cell r="E1127">
            <v>30.9</v>
          </cell>
        </row>
        <row r="1128">
          <cell r="A1128">
            <v>1964.04</v>
          </cell>
          <cell r="B1128">
            <v>79.94</v>
          </cell>
          <cell r="C1128">
            <v>2.34667</v>
          </cell>
          <cell r="D1128">
            <v>4.2300000000000004</v>
          </cell>
          <cell r="E1128">
            <v>30.9</v>
          </cell>
        </row>
        <row r="1129">
          <cell r="A1129">
            <v>1964.05</v>
          </cell>
          <cell r="B1129">
            <v>80.72</v>
          </cell>
          <cell r="C1129">
            <v>2.3633299999999999</v>
          </cell>
          <cell r="D1129">
            <v>4.28</v>
          </cell>
          <cell r="E1129">
            <v>30.9</v>
          </cell>
        </row>
        <row r="1130">
          <cell r="A1130">
            <v>1964.06</v>
          </cell>
          <cell r="B1130">
            <v>80.239999999999995</v>
          </cell>
          <cell r="C1130">
            <v>2.38</v>
          </cell>
          <cell r="D1130">
            <v>4.33</v>
          </cell>
          <cell r="E1130">
            <v>31</v>
          </cell>
        </row>
        <row r="1131">
          <cell r="A1131">
            <v>1964.07</v>
          </cell>
          <cell r="B1131">
            <v>83.22</v>
          </cell>
          <cell r="C1131">
            <v>2.4</v>
          </cell>
          <cell r="D1131">
            <v>4.3766699999999998</v>
          </cell>
          <cell r="E1131">
            <v>31.1</v>
          </cell>
        </row>
        <row r="1132">
          <cell r="A1132">
            <v>1964.08</v>
          </cell>
          <cell r="B1132">
            <v>82</v>
          </cell>
          <cell r="C1132">
            <v>2.42</v>
          </cell>
          <cell r="D1132">
            <v>4.42333</v>
          </cell>
          <cell r="E1132">
            <v>31</v>
          </cell>
        </row>
        <row r="1133">
          <cell r="A1133">
            <v>1964.09</v>
          </cell>
          <cell r="B1133">
            <v>83.41</v>
          </cell>
          <cell r="C1133">
            <v>2.44</v>
          </cell>
          <cell r="D1133">
            <v>4.47</v>
          </cell>
          <cell r="E1133">
            <v>31.1</v>
          </cell>
        </row>
        <row r="1134">
          <cell r="A1134">
            <v>1964.1</v>
          </cell>
          <cell r="B1134">
            <v>84.85</v>
          </cell>
          <cell r="C1134">
            <v>2.46</v>
          </cell>
          <cell r="D1134">
            <v>4.4966699999999999</v>
          </cell>
          <cell r="E1134">
            <v>31.1</v>
          </cell>
        </row>
        <row r="1135">
          <cell r="A1135">
            <v>1964.11</v>
          </cell>
          <cell r="B1135">
            <v>85.44</v>
          </cell>
          <cell r="C1135">
            <v>2.48</v>
          </cell>
          <cell r="D1135">
            <v>4.5233299999999996</v>
          </cell>
          <cell r="E1135">
            <v>31.2</v>
          </cell>
        </row>
        <row r="1136">
          <cell r="A1136">
            <v>1964.12</v>
          </cell>
          <cell r="B1136">
            <v>83.96</v>
          </cell>
          <cell r="C1136">
            <v>2.5</v>
          </cell>
          <cell r="D1136">
            <v>4.55</v>
          </cell>
          <cell r="E1136">
            <v>31.2</v>
          </cell>
        </row>
        <row r="1137">
          <cell r="A1137">
            <v>1965.01</v>
          </cell>
          <cell r="B1137">
            <v>86.12</v>
          </cell>
          <cell r="C1137">
            <v>2.51667</v>
          </cell>
          <cell r="D1137">
            <v>4.5933299999999999</v>
          </cell>
          <cell r="E1137">
            <v>31.2</v>
          </cell>
        </row>
        <row r="1138">
          <cell r="A1138">
            <v>1965.02</v>
          </cell>
          <cell r="B1138">
            <v>86.75</v>
          </cell>
          <cell r="C1138">
            <v>2.5333299999999999</v>
          </cell>
          <cell r="D1138">
            <v>4.6366699999999996</v>
          </cell>
          <cell r="E1138">
            <v>31.2</v>
          </cell>
        </row>
        <row r="1139">
          <cell r="A1139">
            <v>1965.03</v>
          </cell>
          <cell r="B1139">
            <v>86.83</v>
          </cell>
          <cell r="C1139">
            <v>2.5499999999999998</v>
          </cell>
          <cell r="D1139">
            <v>4.68</v>
          </cell>
          <cell r="E1139">
            <v>31.3</v>
          </cell>
        </row>
        <row r="1140">
          <cell r="A1140">
            <v>1965.04</v>
          </cell>
          <cell r="B1140">
            <v>87.97</v>
          </cell>
          <cell r="C1140">
            <v>2.57</v>
          </cell>
          <cell r="D1140">
            <v>4.7333299999999996</v>
          </cell>
          <cell r="E1140">
            <v>31.4</v>
          </cell>
        </row>
        <row r="1141">
          <cell r="A1141">
            <v>1965.05</v>
          </cell>
          <cell r="B1141">
            <v>89.28</v>
          </cell>
          <cell r="C1141">
            <v>2.59</v>
          </cell>
          <cell r="D1141">
            <v>4.78667</v>
          </cell>
          <cell r="E1141">
            <v>31.4</v>
          </cell>
        </row>
        <row r="1142">
          <cell r="A1142">
            <v>1965.06</v>
          </cell>
          <cell r="B1142">
            <v>85.04</v>
          </cell>
          <cell r="C1142">
            <v>2.61</v>
          </cell>
          <cell r="D1142">
            <v>4.84</v>
          </cell>
          <cell r="E1142">
            <v>31.6</v>
          </cell>
        </row>
        <row r="1143">
          <cell r="A1143">
            <v>1965.07</v>
          </cell>
          <cell r="B1143">
            <v>84.91</v>
          </cell>
          <cell r="C1143">
            <v>2.6266699999999998</v>
          </cell>
          <cell r="D1143">
            <v>4.8866699999999996</v>
          </cell>
          <cell r="E1143">
            <v>31.6</v>
          </cell>
        </row>
        <row r="1144">
          <cell r="A1144">
            <v>1965.08</v>
          </cell>
          <cell r="B1144">
            <v>86.49</v>
          </cell>
          <cell r="C1144">
            <v>2.6433300000000002</v>
          </cell>
          <cell r="D1144">
            <v>4.9333299999999998</v>
          </cell>
          <cell r="E1144">
            <v>31.6</v>
          </cell>
        </row>
        <row r="1145">
          <cell r="A1145">
            <v>1965.09</v>
          </cell>
          <cell r="B1145">
            <v>89.38</v>
          </cell>
          <cell r="C1145">
            <v>2.66</v>
          </cell>
          <cell r="D1145">
            <v>4.9800000000000004</v>
          </cell>
          <cell r="E1145">
            <v>31.6</v>
          </cell>
        </row>
        <row r="1146">
          <cell r="A1146">
            <v>1965.1</v>
          </cell>
          <cell r="B1146">
            <v>91.39</v>
          </cell>
          <cell r="C1146">
            <v>2.68</v>
          </cell>
          <cell r="D1146">
            <v>5.05</v>
          </cell>
          <cell r="E1146">
            <v>31.7</v>
          </cell>
        </row>
        <row r="1147">
          <cell r="A1147">
            <v>1965.11</v>
          </cell>
          <cell r="B1147">
            <v>92.15</v>
          </cell>
          <cell r="C1147">
            <v>2.7</v>
          </cell>
          <cell r="D1147">
            <v>5.12</v>
          </cell>
          <cell r="E1147">
            <v>31.7</v>
          </cell>
        </row>
        <row r="1148">
          <cell r="A1148">
            <v>1965.12</v>
          </cell>
          <cell r="B1148">
            <v>91.73</v>
          </cell>
          <cell r="C1148">
            <v>2.72</v>
          </cell>
          <cell r="D1148">
            <v>5.19</v>
          </cell>
          <cell r="E1148">
            <v>31.8</v>
          </cell>
        </row>
        <row r="1149">
          <cell r="A1149">
            <v>1966.01</v>
          </cell>
          <cell r="B1149">
            <v>93.32</v>
          </cell>
          <cell r="C1149">
            <v>2.74</v>
          </cell>
          <cell r="D1149">
            <v>5.24</v>
          </cell>
          <cell r="E1149">
            <v>31.8</v>
          </cell>
        </row>
        <row r="1150">
          <cell r="A1150">
            <v>1966.02</v>
          </cell>
          <cell r="B1150">
            <v>92.69</v>
          </cell>
          <cell r="C1150">
            <v>2.76</v>
          </cell>
          <cell r="D1150">
            <v>5.29</v>
          </cell>
          <cell r="E1150">
            <v>32</v>
          </cell>
        </row>
        <row r="1151">
          <cell r="A1151">
            <v>1966.03</v>
          </cell>
          <cell r="B1151">
            <v>88.88</v>
          </cell>
          <cell r="C1151">
            <v>2.78</v>
          </cell>
          <cell r="D1151">
            <v>5.34</v>
          </cell>
          <cell r="E1151">
            <v>32.1</v>
          </cell>
        </row>
        <row r="1152">
          <cell r="A1152">
            <v>1966.04</v>
          </cell>
          <cell r="B1152">
            <v>91.6</v>
          </cell>
          <cell r="C1152">
            <v>2.7966700000000002</v>
          </cell>
          <cell r="D1152">
            <v>5.38</v>
          </cell>
          <cell r="E1152">
            <v>32.299999999999997</v>
          </cell>
        </row>
        <row r="1153">
          <cell r="A1153">
            <v>1966.05</v>
          </cell>
          <cell r="B1153">
            <v>86.78</v>
          </cell>
          <cell r="C1153">
            <v>2.8133300000000001</v>
          </cell>
          <cell r="D1153">
            <v>5.42</v>
          </cell>
          <cell r="E1153">
            <v>32.299999999999997</v>
          </cell>
        </row>
        <row r="1154">
          <cell r="A1154">
            <v>1966.06</v>
          </cell>
          <cell r="B1154">
            <v>86.06</v>
          </cell>
          <cell r="C1154">
            <v>2.83</v>
          </cell>
          <cell r="D1154">
            <v>5.46</v>
          </cell>
          <cell r="E1154">
            <v>32.4</v>
          </cell>
        </row>
        <row r="1155">
          <cell r="A1155">
            <v>1966.07</v>
          </cell>
          <cell r="B1155">
            <v>85.84</v>
          </cell>
          <cell r="C1155">
            <v>2.85</v>
          </cell>
          <cell r="D1155">
            <v>5.4766700000000004</v>
          </cell>
          <cell r="E1155">
            <v>32.5</v>
          </cell>
        </row>
        <row r="1156">
          <cell r="A1156">
            <v>1966.08</v>
          </cell>
          <cell r="B1156">
            <v>80.650000000000006</v>
          </cell>
          <cell r="C1156">
            <v>2.87</v>
          </cell>
          <cell r="D1156">
            <v>5.4933300000000003</v>
          </cell>
          <cell r="E1156">
            <v>32.700000000000003</v>
          </cell>
        </row>
        <row r="1157">
          <cell r="A1157">
            <v>1966.09</v>
          </cell>
          <cell r="B1157">
            <v>77.81</v>
          </cell>
          <cell r="C1157">
            <v>2.89</v>
          </cell>
          <cell r="D1157">
            <v>5.51</v>
          </cell>
          <cell r="E1157">
            <v>32.700000000000003</v>
          </cell>
        </row>
        <row r="1158">
          <cell r="A1158">
            <v>1966.1</v>
          </cell>
          <cell r="B1158">
            <v>77.13</v>
          </cell>
          <cell r="C1158">
            <v>2.8833299999999999</v>
          </cell>
          <cell r="D1158">
            <v>5.5233299999999996</v>
          </cell>
          <cell r="E1158">
            <v>32.9</v>
          </cell>
        </row>
        <row r="1159">
          <cell r="A1159">
            <v>1966.11</v>
          </cell>
          <cell r="B1159">
            <v>80.989999999999995</v>
          </cell>
          <cell r="C1159">
            <v>2.8766699999999998</v>
          </cell>
          <cell r="D1159">
            <v>5.53667</v>
          </cell>
          <cell r="E1159">
            <v>32.9</v>
          </cell>
        </row>
        <row r="1160">
          <cell r="A1160">
            <v>1966.12</v>
          </cell>
          <cell r="B1160">
            <v>81.33</v>
          </cell>
          <cell r="C1160">
            <v>2.87</v>
          </cell>
          <cell r="D1160">
            <v>5.55</v>
          </cell>
          <cell r="E1160">
            <v>32.9</v>
          </cell>
        </row>
        <row r="1161">
          <cell r="A1161">
            <v>1967.01</v>
          </cell>
          <cell r="B1161">
            <v>84.45</v>
          </cell>
          <cell r="C1161">
            <v>2.88</v>
          </cell>
          <cell r="D1161">
            <v>5.5166700000000004</v>
          </cell>
          <cell r="E1161">
            <v>32.9</v>
          </cell>
        </row>
        <row r="1162">
          <cell r="A1162">
            <v>1967.02</v>
          </cell>
          <cell r="B1162">
            <v>87.36</v>
          </cell>
          <cell r="C1162">
            <v>2.89</v>
          </cell>
          <cell r="D1162">
            <v>5.4833299999999996</v>
          </cell>
          <cell r="E1162">
            <v>32.9</v>
          </cell>
        </row>
        <row r="1163">
          <cell r="A1163">
            <v>1967.03</v>
          </cell>
          <cell r="B1163">
            <v>89.42</v>
          </cell>
          <cell r="C1163">
            <v>2.9</v>
          </cell>
          <cell r="D1163">
            <v>5.45</v>
          </cell>
          <cell r="E1163">
            <v>33</v>
          </cell>
        </row>
        <row r="1164">
          <cell r="A1164">
            <v>1967.04</v>
          </cell>
          <cell r="B1164">
            <v>90.96</v>
          </cell>
          <cell r="C1164">
            <v>2.9</v>
          </cell>
          <cell r="D1164">
            <v>5.41</v>
          </cell>
          <cell r="E1164">
            <v>33.1</v>
          </cell>
        </row>
        <row r="1165">
          <cell r="A1165">
            <v>1967.05</v>
          </cell>
          <cell r="B1165">
            <v>92.59</v>
          </cell>
          <cell r="C1165">
            <v>2.9</v>
          </cell>
          <cell r="D1165">
            <v>5.37</v>
          </cell>
          <cell r="E1165">
            <v>33.200000000000003</v>
          </cell>
        </row>
        <row r="1166">
          <cell r="A1166">
            <v>1967.06</v>
          </cell>
          <cell r="B1166">
            <v>91.43</v>
          </cell>
          <cell r="C1166">
            <v>2.9</v>
          </cell>
          <cell r="D1166">
            <v>5.33</v>
          </cell>
          <cell r="E1166">
            <v>33.299999999999997</v>
          </cell>
        </row>
        <row r="1167">
          <cell r="A1167">
            <v>1967.07</v>
          </cell>
          <cell r="B1167">
            <v>93.01</v>
          </cell>
          <cell r="C1167">
            <v>2.9066700000000001</v>
          </cell>
          <cell r="D1167">
            <v>5.32</v>
          </cell>
          <cell r="E1167">
            <v>33.4</v>
          </cell>
        </row>
        <row r="1168">
          <cell r="A1168">
            <v>1967.08</v>
          </cell>
          <cell r="B1168">
            <v>94.49</v>
          </cell>
          <cell r="C1168">
            <v>2.9133300000000002</v>
          </cell>
          <cell r="D1168">
            <v>5.31</v>
          </cell>
          <cell r="E1168">
            <v>33.5</v>
          </cell>
        </row>
        <row r="1169">
          <cell r="A1169">
            <v>1967.09</v>
          </cell>
          <cell r="B1169">
            <v>95.81</v>
          </cell>
          <cell r="C1169">
            <v>2.92</v>
          </cell>
          <cell r="D1169">
            <v>5.3</v>
          </cell>
          <cell r="E1169">
            <v>33.6</v>
          </cell>
        </row>
        <row r="1170">
          <cell r="A1170">
            <v>1967.1</v>
          </cell>
          <cell r="B1170">
            <v>95.66</v>
          </cell>
          <cell r="C1170">
            <v>2.92</v>
          </cell>
          <cell r="D1170">
            <v>5.31</v>
          </cell>
          <cell r="E1170">
            <v>33.700000000000003</v>
          </cell>
        </row>
        <row r="1171">
          <cell r="A1171">
            <v>1967.11</v>
          </cell>
          <cell r="B1171">
            <v>92.66</v>
          </cell>
          <cell r="C1171">
            <v>2.92</v>
          </cell>
          <cell r="D1171">
            <v>5.32</v>
          </cell>
          <cell r="E1171">
            <v>33.799999999999997</v>
          </cell>
        </row>
        <row r="1172">
          <cell r="A1172">
            <v>1967.12</v>
          </cell>
          <cell r="B1172">
            <v>95.3</v>
          </cell>
          <cell r="C1172">
            <v>2.92</v>
          </cell>
          <cell r="D1172">
            <v>5.33</v>
          </cell>
          <cell r="E1172">
            <v>33.9</v>
          </cell>
        </row>
        <row r="1173">
          <cell r="A1173">
            <v>1968.01</v>
          </cell>
          <cell r="B1173">
            <v>95.04</v>
          </cell>
          <cell r="C1173">
            <v>2.93</v>
          </cell>
          <cell r="D1173">
            <v>5.3666700000000001</v>
          </cell>
          <cell r="E1173">
            <v>34.1</v>
          </cell>
        </row>
        <row r="1174">
          <cell r="A1174">
            <v>1968.02</v>
          </cell>
          <cell r="B1174">
            <v>90.75</v>
          </cell>
          <cell r="C1174">
            <v>2.94</v>
          </cell>
          <cell r="D1174">
            <v>5.4033300000000004</v>
          </cell>
          <cell r="E1174">
            <v>34.200000000000003</v>
          </cell>
        </row>
        <row r="1175">
          <cell r="A1175">
            <v>1968.03</v>
          </cell>
          <cell r="B1175">
            <v>89.09</v>
          </cell>
          <cell r="C1175">
            <v>2.95</v>
          </cell>
          <cell r="D1175">
            <v>5.44</v>
          </cell>
          <cell r="E1175">
            <v>34.299999999999997</v>
          </cell>
        </row>
        <row r="1176">
          <cell r="A1176">
            <v>1968.04</v>
          </cell>
          <cell r="B1176">
            <v>95.67</v>
          </cell>
          <cell r="C1176">
            <v>2.96333</v>
          </cell>
          <cell r="D1176">
            <v>5.4833299999999996</v>
          </cell>
          <cell r="E1176">
            <v>34.4</v>
          </cell>
        </row>
        <row r="1177">
          <cell r="A1177">
            <v>1968.05</v>
          </cell>
          <cell r="B1177">
            <v>97.87</v>
          </cell>
          <cell r="C1177">
            <v>2.9766699999999999</v>
          </cell>
          <cell r="D1177">
            <v>5.5266700000000002</v>
          </cell>
          <cell r="E1177">
            <v>34.5</v>
          </cell>
        </row>
        <row r="1178">
          <cell r="A1178">
            <v>1968.06</v>
          </cell>
          <cell r="B1178">
            <v>100.5</v>
          </cell>
          <cell r="C1178">
            <v>2.99</v>
          </cell>
          <cell r="D1178">
            <v>5.57</v>
          </cell>
          <cell r="E1178">
            <v>34.700000000000003</v>
          </cell>
        </row>
        <row r="1179">
          <cell r="A1179">
            <v>1968.07</v>
          </cell>
          <cell r="B1179">
            <v>100.3</v>
          </cell>
          <cell r="C1179">
            <v>3.0033300000000001</v>
          </cell>
          <cell r="D1179">
            <v>5.6</v>
          </cell>
          <cell r="E1179">
            <v>34.9</v>
          </cell>
        </row>
        <row r="1180">
          <cell r="A1180">
            <v>1968.08</v>
          </cell>
          <cell r="B1180">
            <v>98.11</v>
          </cell>
          <cell r="C1180">
            <v>3.01667</v>
          </cell>
          <cell r="D1180">
            <v>5.63</v>
          </cell>
          <cell r="E1180">
            <v>35</v>
          </cell>
        </row>
        <row r="1181">
          <cell r="A1181">
            <v>1968.09</v>
          </cell>
          <cell r="B1181">
            <v>101.3</v>
          </cell>
          <cell r="C1181">
            <v>3.03</v>
          </cell>
          <cell r="D1181">
            <v>5.66</v>
          </cell>
          <cell r="E1181">
            <v>35.1</v>
          </cell>
        </row>
        <row r="1182">
          <cell r="A1182">
            <v>1968.1</v>
          </cell>
          <cell r="B1182">
            <v>103.8</v>
          </cell>
          <cell r="C1182">
            <v>3.0433300000000001</v>
          </cell>
          <cell r="D1182">
            <v>5.6933299999999996</v>
          </cell>
          <cell r="E1182">
            <v>35.299999999999997</v>
          </cell>
        </row>
        <row r="1183">
          <cell r="A1183">
            <v>1968.11</v>
          </cell>
          <cell r="B1183">
            <v>105.4</v>
          </cell>
          <cell r="C1183">
            <v>3.05667</v>
          </cell>
          <cell r="D1183">
            <v>5.7266700000000004</v>
          </cell>
          <cell r="E1183">
            <v>35.4</v>
          </cell>
        </row>
        <row r="1184">
          <cell r="A1184">
            <v>1968.12</v>
          </cell>
          <cell r="B1184">
            <v>106.5</v>
          </cell>
          <cell r="C1184">
            <v>3.07</v>
          </cell>
          <cell r="D1184">
            <v>5.76</v>
          </cell>
          <cell r="E1184">
            <v>35.5</v>
          </cell>
        </row>
        <row r="1185">
          <cell r="A1185">
            <v>1969.01</v>
          </cell>
          <cell r="B1185">
            <v>102</v>
          </cell>
          <cell r="C1185">
            <v>3.08</v>
          </cell>
          <cell r="D1185">
            <v>5.78</v>
          </cell>
          <cell r="E1185">
            <v>35.6</v>
          </cell>
        </row>
        <row r="1186">
          <cell r="A1186">
            <v>1969.02</v>
          </cell>
          <cell r="B1186">
            <v>101.5</v>
          </cell>
          <cell r="C1186">
            <v>3.09</v>
          </cell>
          <cell r="D1186">
            <v>5.8</v>
          </cell>
          <cell r="E1186">
            <v>35.799999999999997</v>
          </cell>
        </row>
        <row r="1187">
          <cell r="A1187">
            <v>1969.03</v>
          </cell>
          <cell r="B1187">
            <v>99.3</v>
          </cell>
          <cell r="C1187">
            <v>3.1</v>
          </cell>
          <cell r="D1187">
            <v>5.82</v>
          </cell>
          <cell r="E1187">
            <v>36.1</v>
          </cell>
        </row>
        <row r="1188">
          <cell r="A1188">
            <v>1969.04</v>
          </cell>
          <cell r="B1188">
            <v>101.3</v>
          </cell>
          <cell r="C1188">
            <v>3.11</v>
          </cell>
          <cell r="D1188">
            <v>5.82667</v>
          </cell>
          <cell r="E1188">
            <v>36.299999999999997</v>
          </cell>
        </row>
        <row r="1189">
          <cell r="A1189">
            <v>1969.05</v>
          </cell>
          <cell r="B1189">
            <v>104.6</v>
          </cell>
          <cell r="C1189">
            <v>3.12</v>
          </cell>
          <cell r="D1189">
            <v>5.8333300000000001</v>
          </cell>
          <cell r="E1189">
            <v>36.4</v>
          </cell>
        </row>
        <row r="1190">
          <cell r="A1190">
            <v>1969.06</v>
          </cell>
          <cell r="B1190">
            <v>99.14</v>
          </cell>
          <cell r="C1190">
            <v>3.13</v>
          </cell>
          <cell r="D1190">
            <v>5.84</v>
          </cell>
          <cell r="E1190">
            <v>36.6</v>
          </cell>
        </row>
        <row r="1191">
          <cell r="A1191">
            <v>1969.07</v>
          </cell>
          <cell r="B1191">
            <v>94.71</v>
          </cell>
          <cell r="C1191">
            <v>3.1366700000000001</v>
          </cell>
          <cell r="D1191">
            <v>5.8566700000000003</v>
          </cell>
          <cell r="E1191">
            <v>36.799999999999997</v>
          </cell>
        </row>
        <row r="1192">
          <cell r="A1192">
            <v>1969.08</v>
          </cell>
          <cell r="B1192">
            <v>94.18</v>
          </cell>
          <cell r="C1192">
            <v>3.1433300000000002</v>
          </cell>
          <cell r="D1192">
            <v>5.8733300000000002</v>
          </cell>
          <cell r="E1192">
            <v>37</v>
          </cell>
        </row>
        <row r="1193">
          <cell r="A1193">
            <v>1969.09</v>
          </cell>
          <cell r="B1193">
            <v>94.51</v>
          </cell>
          <cell r="C1193">
            <v>3.15</v>
          </cell>
          <cell r="D1193">
            <v>5.89</v>
          </cell>
          <cell r="E1193">
            <v>37.1</v>
          </cell>
        </row>
        <row r="1194">
          <cell r="A1194">
            <v>1969.1</v>
          </cell>
          <cell r="B1194">
            <v>95.52</v>
          </cell>
          <cell r="C1194">
            <v>3.15333</v>
          </cell>
          <cell r="D1194">
            <v>5.8533299999999997</v>
          </cell>
          <cell r="E1194">
            <v>37.299999999999997</v>
          </cell>
        </row>
        <row r="1195">
          <cell r="A1195">
            <v>1969.11</v>
          </cell>
          <cell r="B1195">
            <v>96.21</v>
          </cell>
          <cell r="C1195">
            <v>3.1566700000000001</v>
          </cell>
          <cell r="D1195">
            <v>5.8166700000000002</v>
          </cell>
          <cell r="E1195">
            <v>37.5</v>
          </cell>
        </row>
        <row r="1196">
          <cell r="A1196">
            <v>1969.12</v>
          </cell>
          <cell r="B1196">
            <v>91.11</v>
          </cell>
          <cell r="C1196">
            <v>3.16</v>
          </cell>
          <cell r="D1196">
            <v>5.78</v>
          </cell>
          <cell r="E1196">
            <v>37.700000000000003</v>
          </cell>
        </row>
        <row r="1197">
          <cell r="A1197">
            <v>1970.01</v>
          </cell>
          <cell r="B1197">
            <v>90.31</v>
          </cell>
          <cell r="C1197">
            <v>3.1633300000000002</v>
          </cell>
          <cell r="D1197">
            <v>5.73</v>
          </cell>
          <cell r="E1197">
            <v>37.799999999999997</v>
          </cell>
        </row>
        <row r="1198">
          <cell r="A1198">
            <v>1970.02</v>
          </cell>
          <cell r="B1198">
            <v>87.16</v>
          </cell>
          <cell r="C1198">
            <v>3.1666699999999999</v>
          </cell>
          <cell r="D1198">
            <v>5.68</v>
          </cell>
          <cell r="E1198">
            <v>38</v>
          </cell>
        </row>
        <row r="1199">
          <cell r="A1199">
            <v>1970.03</v>
          </cell>
          <cell r="B1199">
            <v>88.65</v>
          </cell>
          <cell r="C1199">
            <v>3.17</v>
          </cell>
          <cell r="D1199">
            <v>5.63</v>
          </cell>
          <cell r="E1199">
            <v>38.200000000000003</v>
          </cell>
        </row>
        <row r="1200">
          <cell r="A1200">
            <v>1970.04</v>
          </cell>
          <cell r="B1200">
            <v>85.95</v>
          </cell>
          <cell r="C1200">
            <v>3.17333</v>
          </cell>
          <cell r="D1200">
            <v>5.5933299999999999</v>
          </cell>
          <cell r="E1200">
            <v>38.5</v>
          </cell>
        </row>
        <row r="1201">
          <cell r="A1201">
            <v>1970.05</v>
          </cell>
          <cell r="B1201">
            <v>76.06</v>
          </cell>
          <cell r="C1201">
            <v>3.1766700000000001</v>
          </cell>
          <cell r="D1201">
            <v>5.5566700000000004</v>
          </cell>
          <cell r="E1201">
            <v>38.6</v>
          </cell>
        </row>
        <row r="1202">
          <cell r="A1202">
            <v>1970.06</v>
          </cell>
          <cell r="B1202">
            <v>75.59</v>
          </cell>
          <cell r="C1202">
            <v>3.18</v>
          </cell>
          <cell r="D1202">
            <v>5.52</v>
          </cell>
          <cell r="E1202">
            <v>38.799999999999997</v>
          </cell>
        </row>
        <row r="1203">
          <cell r="A1203">
            <v>1970.07</v>
          </cell>
          <cell r="B1203">
            <v>75.72</v>
          </cell>
          <cell r="C1203">
            <v>3.1833300000000002</v>
          </cell>
          <cell r="D1203">
            <v>5.4666699999999997</v>
          </cell>
          <cell r="E1203">
            <v>39</v>
          </cell>
        </row>
        <row r="1204">
          <cell r="A1204">
            <v>1970.08</v>
          </cell>
          <cell r="B1204">
            <v>77.92</v>
          </cell>
          <cell r="C1204">
            <v>3.1866699999999999</v>
          </cell>
          <cell r="D1204">
            <v>5.4133300000000002</v>
          </cell>
          <cell r="E1204">
            <v>39</v>
          </cell>
        </row>
        <row r="1205">
          <cell r="A1205">
            <v>1970.09</v>
          </cell>
          <cell r="B1205">
            <v>82.58</v>
          </cell>
          <cell r="C1205">
            <v>3.19</v>
          </cell>
          <cell r="D1205">
            <v>5.36</v>
          </cell>
          <cell r="E1205">
            <v>39.200000000000003</v>
          </cell>
        </row>
        <row r="1206">
          <cell r="A1206">
            <v>1970.1</v>
          </cell>
          <cell r="B1206">
            <v>84.37</v>
          </cell>
          <cell r="C1206">
            <v>3.17333</v>
          </cell>
          <cell r="D1206">
            <v>5.2833300000000003</v>
          </cell>
          <cell r="E1206">
            <v>39.4</v>
          </cell>
        </row>
        <row r="1207">
          <cell r="A1207">
            <v>1970.11</v>
          </cell>
          <cell r="B1207">
            <v>84.28</v>
          </cell>
          <cell r="C1207">
            <v>3.1566700000000001</v>
          </cell>
          <cell r="D1207">
            <v>5.2066699999999999</v>
          </cell>
          <cell r="E1207">
            <v>39.6</v>
          </cell>
        </row>
        <row r="1208">
          <cell r="A1208">
            <v>1970.12</v>
          </cell>
          <cell r="B1208">
            <v>90.05</v>
          </cell>
          <cell r="C1208">
            <v>3.14</v>
          </cell>
          <cell r="D1208">
            <v>5.13</v>
          </cell>
          <cell r="E1208">
            <v>39.799999999999997</v>
          </cell>
        </row>
        <row r="1209">
          <cell r="A1209">
            <v>1971.01</v>
          </cell>
          <cell r="B1209">
            <v>93.49</v>
          </cell>
          <cell r="C1209">
            <v>3.13</v>
          </cell>
          <cell r="D1209">
            <v>5.16</v>
          </cell>
          <cell r="E1209">
            <v>39.799999999999997</v>
          </cell>
        </row>
        <row r="1210">
          <cell r="A1210">
            <v>1971.02</v>
          </cell>
          <cell r="B1210">
            <v>97.11</v>
          </cell>
          <cell r="C1210">
            <v>3.12</v>
          </cell>
          <cell r="D1210">
            <v>5.19</v>
          </cell>
          <cell r="E1210">
            <v>39.9</v>
          </cell>
        </row>
        <row r="1211">
          <cell r="A1211">
            <v>1971.03</v>
          </cell>
          <cell r="B1211">
            <v>99.6</v>
          </cell>
          <cell r="C1211">
            <v>3.11</v>
          </cell>
          <cell r="D1211">
            <v>5.22</v>
          </cell>
          <cell r="E1211">
            <v>40</v>
          </cell>
        </row>
        <row r="1212">
          <cell r="A1212">
            <v>1971.04</v>
          </cell>
          <cell r="B1212">
            <v>103</v>
          </cell>
          <cell r="C1212">
            <v>3.1066699999999998</v>
          </cell>
          <cell r="D1212">
            <v>5.2533300000000001</v>
          </cell>
          <cell r="E1212">
            <v>40.1</v>
          </cell>
        </row>
        <row r="1213">
          <cell r="A1213">
            <v>1971.05</v>
          </cell>
          <cell r="B1213">
            <v>101.6</v>
          </cell>
          <cell r="C1213">
            <v>3.1033300000000001</v>
          </cell>
          <cell r="D1213">
            <v>5.28667</v>
          </cell>
          <cell r="E1213">
            <v>40.299999999999997</v>
          </cell>
        </row>
        <row r="1214">
          <cell r="A1214">
            <v>1971.06</v>
          </cell>
          <cell r="B1214">
            <v>99.72</v>
          </cell>
          <cell r="C1214">
            <v>3.1</v>
          </cell>
          <cell r="D1214">
            <v>5.32</v>
          </cell>
          <cell r="E1214">
            <v>40.6</v>
          </cell>
        </row>
        <row r="1215">
          <cell r="A1215">
            <v>1971.07</v>
          </cell>
          <cell r="B1215">
            <v>99</v>
          </cell>
          <cell r="C1215">
            <v>3.09667</v>
          </cell>
          <cell r="D1215">
            <v>5.3566700000000003</v>
          </cell>
          <cell r="E1215">
            <v>40.700000000000003</v>
          </cell>
        </row>
        <row r="1216">
          <cell r="A1216">
            <v>1971.08</v>
          </cell>
          <cell r="B1216">
            <v>97.24</v>
          </cell>
          <cell r="C1216">
            <v>3.0933299999999999</v>
          </cell>
          <cell r="D1216">
            <v>5.3933299999999997</v>
          </cell>
          <cell r="E1216">
            <v>40.799999999999997</v>
          </cell>
        </row>
        <row r="1217">
          <cell r="A1217">
            <v>1971.09</v>
          </cell>
          <cell r="B1217">
            <v>99.4</v>
          </cell>
          <cell r="C1217">
            <v>3.09</v>
          </cell>
          <cell r="D1217">
            <v>5.43</v>
          </cell>
          <cell r="E1217">
            <v>40.799999999999997</v>
          </cell>
        </row>
        <row r="1218">
          <cell r="A1218">
            <v>1971.1</v>
          </cell>
          <cell r="B1218">
            <v>97.29</v>
          </cell>
          <cell r="C1218">
            <v>3.0833300000000001</v>
          </cell>
          <cell r="D1218">
            <v>5.52</v>
          </cell>
          <cell r="E1218">
            <v>40.9</v>
          </cell>
        </row>
        <row r="1219">
          <cell r="A1219">
            <v>1971.11</v>
          </cell>
          <cell r="B1219">
            <v>92.78</v>
          </cell>
          <cell r="C1219">
            <v>3.07667</v>
          </cell>
          <cell r="D1219">
            <v>5.61</v>
          </cell>
          <cell r="E1219">
            <v>40.9</v>
          </cell>
        </row>
        <row r="1220">
          <cell r="A1220">
            <v>1971.12</v>
          </cell>
          <cell r="B1220">
            <v>99.17</v>
          </cell>
          <cell r="C1220">
            <v>3.07</v>
          </cell>
          <cell r="D1220">
            <v>5.7</v>
          </cell>
          <cell r="E1220">
            <v>41.1</v>
          </cell>
        </row>
        <row r="1221">
          <cell r="A1221">
            <v>1972.01</v>
          </cell>
          <cell r="B1221">
            <v>103.3</v>
          </cell>
          <cell r="C1221">
            <v>3.07</v>
          </cell>
          <cell r="D1221">
            <v>5.7366700000000002</v>
          </cell>
          <cell r="E1221">
            <v>41.1</v>
          </cell>
        </row>
        <row r="1222">
          <cell r="A1222">
            <v>1972.02</v>
          </cell>
          <cell r="B1222">
            <v>105.2</v>
          </cell>
          <cell r="C1222">
            <v>3.07</v>
          </cell>
          <cell r="D1222">
            <v>5.7733299999999996</v>
          </cell>
          <cell r="E1222">
            <v>41.3</v>
          </cell>
        </row>
        <row r="1223">
          <cell r="A1223">
            <v>1972.03</v>
          </cell>
          <cell r="B1223">
            <v>107.7</v>
          </cell>
          <cell r="C1223">
            <v>3.07</v>
          </cell>
          <cell r="D1223">
            <v>5.81</v>
          </cell>
          <cell r="E1223">
            <v>41.4</v>
          </cell>
        </row>
        <row r="1224">
          <cell r="A1224">
            <v>1972.04</v>
          </cell>
          <cell r="B1224">
            <v>108.8</v>
          </cell>
          <cell r="C1224">
            <v>3.07</v>
          </cell>
          <cell r="D1224">
            <v>5.8633300000000004</v>
          </cell>
          <cell r="E1224">
            <v>41.5</v>
          </cell>
        </row>
        <row r="1225">
          <cell r="A1225">
            <v>1972.05</v>
          </cell>
          <cell r="B1225">
            <v>107.7</v>
          </cell>
          <cell r="C1225">
            <v>3.07</v>
          </cell>
          <cell r="D1225">
            <v>5.9166699999999999</v>
          </cell>
          <cell r="E1225">
            <v>41.6</v>
          </cell>
        </row>
        <row r="1226">
          <cell r="A1226">
            <v>1972.06</v>
          </cell>
          <cell r="B1226">
            <v>108</v>
          </cell>
          <cell r="C1226">
            <v>3.07</v>
          </cell>
          <cell r="D1226">
            <v>5.97</v>
          </cell>
          <cell r="E1226">
            <v>41.7</v>
          </cell>
        </row>
        <row r="1227">
          <cell r="A1227">
            <v>1972.07</v>
          </cell>
          <cell r="B1227">
            <v>107.2</v>
          </cell>
          <cell r="C1227">
            <v>3.0733299999999999</v>
          </cell>
          <cell r="D1227">
            <v>6.0266700000000002</v>
          </cell>
          <cell r="E1227">
            <v>41.9</v>
          </cell>
        </row>
        <row r="1228">
          <cell r="A1228">
            <v>1972.08</v>
          </cell>
          <cell r="B1228">
            <v>111</v>
          </cell>
          <cell r="C1228">
            <v>3.07667</v>
          </cell>
          <cell r="D1228">
            <v>6.0833300000000001</v>
          </cell>
          <cell r="E1228">
            <v>42</v>
          </cell>
        </row>
        <row r="1229">
          <cell r="A1229">
            <v>1972.09</v>
          </cell>
          <cell r="B1229">
            <v>109.4</v>
          </cell>
          <cell r="C1229">
            <v>3.08</v>
          </cell>
          <cell r="D1229">
            <v>6.14</v>
          </cell>
          <cell r="E1229">
            <v>42.1</v>
          </cell>
        </row>
        <row r="1230">
          <cell r="A1230">
            <v>1972.1</v>
          </cell>
          <cell r="B1230">
            <v>109.6</v>
          </cell>
          <cell r="C1230">
            <v>3.1033300000000001</v>
          </cell>
          <cell r="D1230">
            <v>6.2333299999999996</v>
          </cell>
          <cell r="E1230">
            <v>42.3</v>
          </cell>
        </row>
        <row r="1231">
          <cell r="A1231">
            <v>1972.11</v>
          </cell>
          <cell r="B1231">
            <v>115.1</v>
          </cell>
          <cell r="C1231">
            <v>3.1266699999999998</v>
          </cell>
          <cell r="D1231">
            <v>6.32667</v>
          </cell>
          <cell r="E1231">
            <v>42.4</v>
          </cell>
        </row>
        <row r="1232">
          <cell r="A1232">
            <v>1972.12</v>
          </cell>
          <cell r="B1232">
            <v>117.5</v>
          </cell>
          <cell r="C1232">
            <v>3.15</v>
          </cell>
          <cell r="D1232">
            <v>6.42</v>
          </cell>
          <cell r="E1232">
            <v>42.5</v>
          </cell>
        </row>
        <row r="1233">
          <cell r="A1233">
            <v>1973.01</v>
          </cell>
          <cell r="B1233">
            <v>118.4</v>
          </cell>
          <cell r="C1233">
            <v>3.1566700000000001</v>
          </cell>
          <cell r="D1233">
            <v>6.5466699999999998</v>
          </cell>
          <cell r="E1233">
            <v>42.6</v>
          </cell>
        </row>
        <row r="1234">
          <cell r="A1234">
            <v>1973.02</v>
          </cell>
          <cell r="B1234">
            <v>114.2</v>
          </cell>
          <cell r="C1234">
            <v>3.1633300000000002</v>
          </cell>
          <cell r="D1234">
            <v>6.67333</v>
          </cell>
          <cell r="E1234">
            <v>42.9</v>
          </cell>
        </row>
        <row r="1235">
          <cell r="A1235">
            <v>1973.03</v>
          </cell>
          <cell r="B1235">
            <v>112.4</v>
          </cell>
          <cell r="C1235">
            <v>3.17</v>
          </cell>
          <cell r="D1235">
            <v>6.8</v>
          </cell>
          <cell r="E1235">
            <v>43.3</v>
          </cell>
        </row>
        <row r="1236">
          <cell r="A1236">
            <v>1973.04</v>
          </cell>
          <cell r="B1236">
            <v>110.3</v>
          </cell>
          <cell r="C1236">
            <v>3.1866699999999999</v>
          </cell>
          <cell r="D1236">
            <v>6.9433299999999996</v>
          </cell>
          <cell r="E1236">
            <v>43.6</v>
          </cell>
        </row>
        <row r="1237">
          <cell r="A1237">
            <v>1973.05</v>
          </cell>
          <cell r="B1237">
            <v>107.2</v>
          </cell>
          <cell r="C1237">
            <v>3.2033299999999998</v>
          </cell>
          <cell r="D1237">
            <v>7.0866699999999998</v>
          </cell>
          <cell r="E1237">
            <v>43.9</v>
          </cell>
        </row>
        <row r="1238">
          <cell r="A1238">
            <v>1973.06</v>
          </cell>
          <cell r="B1238">
            <v>104.8</v>
          </cell>
          <cell r="C1238">
            <v>3.22</v>
          </cell>
          <cell r="D1238">
            <v>7.23</v>
          </cell>
          <cell r="E1238">
            <v>44.2</v>
          </cell>
        </row>
        <row r="1239">
          <cell r="A1239">
            <v>1973.07</v>
          </cell>
          <cell r="B1239">
            <v>105.8</v>
          </cell>
          <cell r="C1239">
            <v>3.2366700000000002</v>
          </cell>
          <cell r="D1239">
            <v>7.3833299999999999</v>
          </cell>
          <cell r="E1239">
            <v>44.3</v>
          </cell>
        </row>
        <row r="1240">
          <cell r="A1240">
            <v>1973.08</v>
          </cell>
          <cell r="B1240">
            <v>103.8</v>
          </cell>
          <cell r="C1240">
            <v>3.2533300000000001</v>
          </cell>
          <cell r="D1240">
            <v>7.53667</v>
          </cell>
          <cell r="E1240">
            <v>45.1</v>
          </cell>
        </row>
        <row r="1241">
          <cell r="A1241">
            <v>1973.09</v>
          </cell>
          <cell r="B1241">
            <v>105.6</v>
          </cell>
          <cell r="C1241">
            <v>3.27</v>
          </cell>
          <cell r="D1241">
            <v>7.69</v>
          </cell>
          <cell r="E1241">
            <v>45.2</v>
          </cell>
        </row>
        <row r="1242">
          <cell r="A1242">
            <v>1973.1</v>
          </cell>
          <cell r="B1242">
            <v>109.8</v>
          </cell>
          <cell r="C1242">
            <v>3.30667</v>
          </cell>
          <cell r="D1242">
            <v>7.8466699999999996</v>
          </cell>
          <cell r="E1242">
            <v>45.6</v>
          </cell>
        </row>
        <row r="1243">
          <cell r="A1243">
            <v>1973.11</v>
          </cell>
          <cell r="B1243">
            <v>102</v>
          </cell>
          <cell r="C1243">
            <v>3.3433299999999999</v>
          </cell>
          <cell r="D1243">
            <v>8.0033300000000001</v>
          </cell>
          <cell r="E1243">
            <v>45.9</v>
          </cell>
        </row>
        <row r="1244">
          <cell r="A1244">
            <v>1973.12</v>
          </cell>
          <cell r="B1244">
            <v>94.78</v>
          </cell>
          <cell r="C1244">
            <v>3.38</v>
          </cell>
          <cell r="D1244">
            <v>8.16</v>
          </cell>
          <cell r="E1244">
            <v>46.2</v>
          </cell>
        </row>
        <row r="1245">
          <cell r="A1245">
            <v>1974.01</v>
          </cell>
          <cell r="B1245">
            <v>96.11</v>
          </cell>
          <cell r="C1245">
            <v>3.4</v>
          </cell>
          <cell r="D1245">
            <v>8.2266700000000004</v>
          </cell>
          <cell r="E1245">
            <v>46.6</v>
          </cell>
        </row>
        <row r="1246">
          <cell r="A1246">
            <v>1974.02</v>
          </cell>
          <cell r="B1246">
            <v>93.45</v>
          </cell>
          <cell r="C1246">
            <v>3.42</v>
          </cell>
          <cell r="D1246">
            <v>8.2933299999999992</v>
          </cell>
          <cell r="E1246">
            <v>47.2</v>
          </cell>
        </row>
        <row r="1247">
          <cell r="A1247">
            <v>1974.03</v>
          </cell>
          <cell r="B1247">
            <v>97.44</v>
          </cell>
          <cell r="C1247">
            <v>3.44</v>
          </cell>
          <cell r="D1247">
            <v>8.36</v>
          </cell>
          <cell r="E1247">
            <v>47.8</v>
          </cell>
        </row>
        <row r="1248">
          <cell r="A1248">
            <v>1974.04</v>
          </cell>
          <cell r="B1248">
            <v>92.46</v>
          </cell>
          <cell r="C1248">
            <v>3.46</v>
          </cell>
          <cell r="D1248">
            <v>8.4866700000000002</v>
          </cell>
          <cell r="E1248">
            <v>48</v>
          </cell>
        </row>
        <row r="1249">
          <cell r="A1249">
            <v>1974.05</v>
          </cell>
          <cell r="B1249">
            <v>89.67</v>
          </cell>
          <cell r="C1249">
            <v>3.48</v>
          </cell>
          <cell r="D1249">
            <v>8.6133299999999995</v>
          </cell>
          <cell r="E1249">
            <v>48.6</v>
          </cell>
        </row>
        <row r="1250">
          <cell r="A1250">
            <v>1974.06</v>
          </cell>
          <cell r="B1250">
            <v>89.79</v>
          </cell>
          <cell r="C1250">
            <v>3.5</v>
          </cell>
          <cell r="D1250">
            <v>8.74</v>
          </cell>
          <cell r="E1250">
            <v>49</v>
          </cell>
        </row>
        <row r="1251">
          <cell r="A1251">
            <v>1974.07</v>
          </cell>
          <cell r="B1251">
            <v>79.31</v>
          </cell>
          <cell r="C1251">
            <v>3.53</v>
          </cell>
          <cell r="D1251">
            <v>8.8633299999999995</v>
          </cell>
          <cell r="E1251">
            <v>49.4</v>
          </cell>
        </row>
        <row r="1252">
          <cell r="A1252">
            <v>1974.08</v>
          </cell>
          <cell r="B1252">
            <v>76.03</v>
          </cell>
          <cell r="C1252">
            <v>3.56</v>
          </cell>
          <cell r="D1252">
            <v>8.9866700000000002</v>
          </cell>
          <cell r="E1252">
            <v>50</v>
          </cell>
        </row>
        <row r="1253">
          <cell r="A1253">
            <v>1974.09</v>
          </cell>
          <cell r="B1253">
            <v>68.12</v>
          </cell>
          <cell r="C1253">
            <v>3.59</v>
          </cell>
          <cell r="D1253">
            <v>9.11</v>
          </cell>
          <cell r="E1253">
            <v>50.6</v>
          </cell>
        </row>
        <row r="1254">
          <cell r="A1254">
            <v>1974.1</v>
          </cell>
          <cell r="B1254">
            <v>69.44</v>
          </cell>
          <cell r="C1254">
            <v>3.5933299999999999</v>
          </cell>
          <cell r="D1254">
            <v>9.0366700000000009</v>
          </cell>
          <cell r="E1254">
            <v>51.1</v>
          </cell>
        </row>
        <row r="1255">
          <cell r="A1255">
            <v>1974.11</v>
          </cell>
          <cell r="B1255">
            <v>71.739999999999995</v>
          </cell>
          <cell r="C1255">
            <v>3.59667</v>
          </cell>
          <cell r="D1255">
            <v>8.9633299999999991</v>
          </cell>
          <cell r="E1255">
            <v>51.5</v>
          </cell>
        </row>
        <row r="1256">
          <cell r="A1256">
            <v>1974.12</v>
          </cell>
          <cell r="B1256">
            <v>67.069999999999993</v>
          </cell>
          <cell r="C1256">
            <v>3.6</v>
          </cell>
          <cell r="D1256">
            <v>8.89</v>
          </cell>
          <cell r="E1256">
            <v>51.9</v>
          </cell>
        </row>
        <row r="1257">
          <cell r="A1257">
            <v>1975.01</v>
          </cell>
          <cell r="B1257">
            <v>72.56</v>
          </cell>
          <cell r="C1257">
            <v>3.6233300000000002</v>
          </cell>
          <cell r="D1257">
            <v>8.7433300000000003</v>
          </cell>
          <cell r="E1257">
            <v>52.1</v>
          </cell>
        </row>
        <row r="1258">
          <cell r="A1258">
            <v>1975.02</v>
          </cell>
          <cell r="B1258">
            <v>80.099999999999994</v>
          </cell>
          <cell r="C1258">
            <v>3.6466699999999999</v>
          </cell>
          <cell r="D1258">
            <v>8.5966699999999996</v>
          </cell>
          <cell r="E1258">
            <v>52.5</v>
          </cell>
        </row>
        <row r="1259">
          <cell r="A1259">
            <v>1975.03</v>
          </cell>
          <cell r="B1259">
            <v>83.78</v>
          </cell>
          <cell r="C1259">
            <v>3.67</v>
          </cell>
          <cell r="D1259">
            <v>8.4499999999999993</v>
          </cell>
          <cell r="E1259">
            <v>52.7</v>
          </cell>
        </row>
        <row r="1260">
          <cell r="A1260">
            <v>1975.04</v>
          </cell>
          <cell r="B1260">
            <v>84.72</v>
          </cell>
          <cell r="C1260">
            <v>3.6833300000000002</v>
          </cell>
          <cell r="D1260">
            <v>8.2866700000000009</v>
          </cell>
          <cell r="E1260">
            <v>52.9</v>
          </cell>
        </row>
        <row r="1261">
          <cell r="A1261">
            <v>1975.05</v>
          </cell>
          <cell r="B1261">
            <v>90.1</v>
          </cell>
          <cell r="C1261">
            <v>3.6966700000000001</v>
          </cell>
          <cell r="D1261">
            <v>8.1233299999999993</v>
          </cell>
          <cell r="E1261">
            <v>53.2</v>
          </cell>
        </row>
        <row r="1262">
          <cell r="A1262">
            <v>1975.06</v>
          </cell>
          <cell r="B1262">
            <v>92.4</v>
          </cell>
          <cell r="C1262">
            <v>3.71</v>
          </cell>
          <cell r="D1262">
            <v>7.96</v>
          </cell>
          <cell r="E1262">
            <v>53.6</v>
          </cell>
        </row>
        <row r="1263">
          <cell r="A1263">
            <v>1975.07</v>
          </cell>
          <cell r="B1263">
            <v>92.49</v>
          </cell>
          <cell r="C1263">
            <v>3.71</v>
          </cell>
          <cell r="D1263">
            <v>7.8933299999999997</v>
          </cell>
          <cell r="E1263">
            <v>54.2</v>
          </cell>
        </row>
        <row r="1264">
          <cell r="A1264">
            <v>1975.08</v>
          </cell>
          <cell r="B1264">
            <v>85.71</v>
          </cell>
          <cell r="C1264">
            <v>3.71</v>
          </cell>
          <cell r="D1264">
            <v>7.82667</v>
          </cell>
          <cell r="E1264">
            <v>54.3</v>
          </cell>
        </row>
        <row r="1265">
          <cell r="A1265">
            <v>1975.09</v>
          </cell>
          <cell r="B1265">
            <v>84.67</v>
          </cell>
          <cell r="C1265">
            <v>3.71</v>
          </cell>
          <cell r="D1265">
            <v>7.76</v>
          </cell>
          <cell r="E1265">
            <v>54.6</v>
          </cell>
        </row>
        <row r="1266">
          <cell r="A1266">
            <v>1975.1</v>
          </cell>
          <cell r="B1266">
            <v>88.57</v>
          </cell>
          <cell r="C1266">
            <v>3.7</v>
          </cell>
          <cell r="D1266">
            <v>7.82667</v>
          </cell>
          <cell r="E1266">
            <v>54.9</v>
          </cell>
        </row>
        <row r="1267">
          <cell r="A1267">
            <v>1975.11</v>
          </cell>
          <cell r="B1267">
            <v>90.07</v>
          </cell>
          <cell r="C1267">
            <v>3.69</v>
          </cell>
          <cell r="D1267">
            <v>7.8933299999999997</v>
          </cell>
          <cell r="E1267">
            <v>55.3</v>
          </cell>
        </row>
        <row r="1268">
          <cell r="A1268">
            <v>1975.12</v>
          </cell>
          <cell r="B1268">
            <v>88.7</v>
          </cell>
          <cell r="C1268">
            <v>3.68</v>
          </cell>
          <cell r="D1268">
            <v>7.96</v>
          </cell>
          <cell r="E1268">
            <v>55.5</v>
          </cell>
        </row>
        <row r="1269">
          <cell r="A1269">
            <v>1976.01</v>
          </cell>
          <cell r="B1269">
            <v>96.86</v>
          </cell>
          <cell r="C1269">
            <v>3.6833300000000002</v>
          </cell>
          <cell r="D1269">
            <v>8.1933299999999996</v>
          </cell>
          <cell r="E1269">
            <v>55.6</v>
          </cell>
        </row>
        <row r="1270">
          <cell r="A1270">
            <v>1976.02</v>
          </cell>
          <cell r="B1270">
            <v>100.6</v>
          </cell>
          <cell r="C1270">
            <v>3.6866699999999999</v>
          </cell>
          <cell r="D1270">
            <v>8.4266699999999997</v>
          </cell>
          <cell r="E1270">
            <v>55.8</v>
          </cell>
        </row>
        <row r="1271">
          <cell r="A1271">
            <v>1976.03</v>
          </cell>
          <cell r="B1271">
            <v>101.1</v>
          </cell>
          <cell r="C1271">
            <v>3.69</v>
          </cell>
          <cell r="D1271">
            <v>8.66</v>
          </cell>
          <cell r="E1271">
            <v>55.9</v>
          </cell>
        </row>
        <row r="1272">
          <cell r="A1272">
            <v>1976.04</v>
          </cell>
          <cell r="B1272">
            <v>101.9</v>
          </cell>
          <cell r="C1272">
            <v>3.71333</v>
          </cell>
          <cell r="D1272">
            <v>8.8566699999999994</v>
          </cell>
          <cell r="E1272">
            <v>56.1</v>
          </cell>
        </row>
        <row r="1273">
          <cell r="A1273">
            <v>1976.05</v>
          </cell>
          <cell r="B1273">
            <v>101.2</v>
          </cell>
          <cell r="C1273">
            <v>3.7366700000000002</v>
          </cell>
          <cell r="D1273">
            <v>9.0533300000000008</v>
          </cell>
          <cell r="E1273">
            <v>56.5</v>
          </cell>
        </row>
        <row r="1274">
          <cell r="A1274">
            <v>1976.06</v>
          </cell>
          <cell r="B1274">
            <v>101.8</v>
          </cell>
          <cell r="C1274">
            <v>3.76</v>
          </cell>
          <cell r="D1274">
            <v>9.25</v>
          </cell>
          <cell r="E1274">
            <v>56.8</v>
          </cell>
        </row>
        <row r="1275">
          <cell r="A1275">
            <v>1976.07</v>
          </cell>
          <cell r="B1275">
            <v>104.2</v>
          </cell>
          <cell r="C1275">
            <v>3.79</v>
          </cell>
          <cell r="D1275">
            <v>9.35</v>
          </cell>
          <cell r="E1275">
            <v>57.1</v>
          </cell>
        </row>
        <row r="1276">
          <cell r="A1276">
            <v>1976.08</v>
          </cell>
          <cell r="B1276">
            <v>103.3</v>
          </cell>
          <cell r="C1276">
            <v>3.82</v>
          </cell>
          <cell r="D1276">
            <v>9.4499999999999993</v>
          </cell>
          <cell r="E1276">
            <v>57.4</v>
          </cell>
        </row>
        <row r="1277">
          <cell r="A1277">
            <v>1976.09</v>
          </cell>
          <cell r="B1277">
            <v>105.5</v>
          </cell>
          <cell r="C1277">
            <v>3.85</v>
          </cell>
          <cell r="D1277">
            <v>9.5500000000000007</v>
          </cell>
          <cell r="E1277">
            <v>57.6</v>
          </cell>
        </row>
        <row r="1278">
          <cell r="A1278">
            <v>1976.1</v>
          </cell>
          <cell r="B1278">
            <v>101.9</v>
          </cell>
          <cell r="C1278">
            <v>3.9166699999999999</v>
          </cell>
          <cell r="D1278">
            <v>9.67</v>
          </cell>
          <cell r="E1278">
            <v>57.9</v>
          </cell>
        </row>
        <row r="1279">
          <cell r="A1279">
            <v>1976.11</v>
          </cell>
          <cell r="B1279">
            <v>101.2</v>
          </cell>
          <cell r="C1279">
            <v>3.98333</v>
          </cell>
          <cell r="D1279">
            <v>9.7899999999999991</v>
          </cell>
          <cell r="E1279">
            <v>58</v>
          </cell>
        </row>
        <row r="1280">
          <cell r="A1280">
            <v>1976.12</v>
          </cell>
          <cell r="B1280">
            <v>104.7</v>
          </cell>
          <cell r="C1280">
            <v>4.05</v>
          </cell>
          <cell r="D1280">
            <v>9.91</v>
          </cell>
          <cell r="E1280">
            <v>58.2</v>
          </cell>
        </row>
        <row r="1281">
          <cell r="A1281">
            <v>1977.01</v>
          </cell>
          <cell r="B1281">
            <v>103.8</v>
          </cell>
          <cell r="C1281">
            <v>4.0966699999999996</v>
          </cell>
          <cell r="D1281">
            <v>9.9666700000000006</v>
          </cell>
          <cell r="E1281">
            <v>58.5</v>
          </cell>
        </row>
        <row r="1282">
          <cell r="A1282">
            <v>1977.02</v>
          </cell>
          <cell r="B1282">
            <v>101</v>
          </cell>
          <cell r="C1282">
            <v>4.1433299999999997</v>
          </cell>
          <cell r="D1282">
            <v>10.023300000000001</v>
          </cell>
          <cell r="E1282">
            <v>59.1</v>
          </cell>
        </row>
        <row r="1283">
          <cell r="A1283">
            <v>1977.03</v>
          </cell>
          <cell r="B1283">
            <v>100.6</v>
          </cell>
          <cell r="C1283">
            <v>4.1900000000000004</v>
          </cell>
          <cell r="D1283">
            <v>10.08</v>
          </cell>
          <cell r="E1283">
            <v>59.5</v>
          </cell>
        </row>
        <row r="1284">
          <cell r="A1284">
            <v>1977.04</v>
          </cell>
          <cell r="B1284">
            <v>99.05</v>
          </cell>
          <cell r="C1284">
            <v>4.2466699999999999</v>
          </cell>
          <cell r="D1284">
            <v>10.193300000000001</v>
          </cell>
          <cell r="E1284">
            <v>60</v>
          </cell>
        </row>
        <row r="1285">
          <cell r="A1285">
            <v>1977.05</v>
          </cell>
          <cell r="B1285">
            <v>98.76</v>
          </cell>
          <cell r="C1285">
            <v>4.3033299999999999</v>
          </cell>
          <cell r="D1285">
            <v>10.306699999999999</v>
          </cell>
          <cell r="E1285">
            <v>60.3</v>
          </cell>
        </row>
        <row r="1286">
          <cell r="A1286">
            <v>1977.06</v>
          </cell>
          <cell r="B1286">
            <v>99.29</v>
          </cell>
          <cell r="C1286">
            <v>4.3600000000000003</v>
          </cell>
          <cell r="D1286">
            <v>10.42</v>
          </cell>
          <cell r="E1286">
            <v>60.7</v>
          </cell>
        </row>
        <row r="1287">
          <cell r="A1287">
            <v>1977.07</v>
          </cell>
          <cell r="B1287">
            <v>100.2</v>
          </cell>
          <cell r="C1287">
            <v>4.4066700000000001</v>
          </cell>
          <cell r="D1287">
            <v>10.5167</v>
          </cell>
          <cell r="E1287">
            <v>61</v>
          </cell>
        </row>
        <row r="1288">
          <cell r="A1288">
            <v>1977.08</v>
          </cell>
          <cell r="B1288">
            <v>97.75</v>
          </cell>
          <cell r="C1288">
            <v>4.4533300000000002</v>
          </cell>
          <cell r="D1288">
            <v>10.613300000000001</v>
          </cell>
          <cell r="E1288">
            <v>61.2</v>
          </cell>
        </row>
        <row r="1289">
          <cell r="A1289">
            <v>1977.09</v>
          </cell>
          <cell r="B1289">
            <v>96.23</v>
          </cell>
          <cell r="C1289">
            <v>4.5</v>
          </cell>
          <cell r="D1289">
            <v>10.71</v>
          </cell>
          <cell r="E1289">
            <v>61.4</v>
          </cell>
        </row>
        <row r="1290">
          <cell r="A1290">
            <v>1977.1</v>
          </cell>
          <cell r="B1290">
            <v>93.74</v>
          </cell>
          <cell r="C1290">
            <v>4.5566700000000004</v>
          </cell>
          <cell r="D1290">
            <v>10.77</v>
          </cell>
          <cell r="E1290">
            <v>61.6</v>
          </cell>
        </row>
        <row r="1291">
          <cell r="A1291">
            <v>1977.11</v>
          </cell>
          <cell r="B1291">
            <v>94.28</v>
          </cell>
          <cell r="C1291">
            <v>4.6133300000000004</v>
          </cell>
          <cell r="D1291">
            <v>10.83</v>
          </cell>
          <cell r="E1291">
            <v>61.9</v>
          </cell>
        </row>
        <row r="1292">
          <cell r="A1292">
            <v>1977.12</v>
          </cell>
          <cell r="B1292">
            <v>93.82</v>
          </cell>
          <cell r="C1292">
            <v>4.67</v>
          </cell>
          <cell r="D1292">
            <v>10.89</v>
          </cell>
          <cell r="E1292">
            <v>62.1</v>
          </cell>
        </row>
        <row r="1293">
          <cell r="A1293">
            <v>1978.01</v>
          </cell>
          <cell r="B1293">
            <v>90.25</v>
          </cell>
          <cell r="C1293">
            <v>4.71333</v>
          </cell>
          <cell r="D1293">
            <v>10.9</v>
          </cell>
          <cell r="E1293">
            <v>62.5</v>
          </cell>
        </row>
        <row r="1294">
          <cell r="A1294">
            <v>1978.02</v>
          </cell>
          <cell r="B1294">
            <v>88.98</v>
          </cell>
          <cell r="C1294">
            <v>4.7566699999999997</v>
          </cell>
          <cell r="D1294">
            <v>10.91</v>
          </cell>
          <cell r="E1294">
            <v>62.9</v>
          </cell>
        </row>
        <row r="1295">
          <cell r="A1295">
            <v>1978.03</v>
          </cell>
          <cell r="B1295">
            <v>88.82</v>
          </cell>
          <cell r="C1295">
            <v>4.8</v>
          </cell>
          <cell r="D1295">
            <v>10.92</v>
          </cell>
          <cell r="E1295">
            <v>63.4</v>
          </cell>
        </row>
        <row r="1296">
          <cell r="A1296">
            <v>1978.04</v>
          </cell>
          <cell r="B1296">
            <v>92.71</v>
          </cell>
          <cell r="C1296">
            <v>4.8366699999999998</v>
          </cell>
          <cell r="D1296">
            <v>11.023300000000001</v>
          </cell>
          <cell r="E1296">
            <v>63.9</v>
          </cell>
        </row>
        <row r="1297">
          <cell r="A1297">
            <v>1978.05</v>
          </cell>
          <cell r="B1297">
            <v>97.41</v>
          </cell>
          <cell r="C1297">
            <v>4.8733300000000002</v>
          </cell>
          <cell r="D1297">
            <v>11.1267</v>
          </cell>
          <cell r="E1297">
            <v>64.5</v>
          </cell>
        </row>
        <row r="1298">
          <cell r="A1298">
            <v>1978.06</v>
          </cell>
          <cell r="B1298">
            <v>97.66</v>
          </cell>
          <cell r="C1298">
            <v>4.91</v>
          </cell>
          <cell r="D1298">
            <v>11.23</v>
          </cell>
          <cell r="E1298">
            <v>65.2</v>
          </cell>
        </row>
        <row r="1299">
          <cell r="A1299">
            <v>1978.07</v>
          </cell>
          <cell r="B1299">
            <v>97.19</v>
          </cell>
          <cell r="C1299">
            <v>4.9466700000000001</v>
          </cell>
          <cell r="D1299">
            <v>11.343299999999999</v>
          </cell>
          <cell r="E1299">
            <v>65.7</v>
          </cell>
        </row>
        <row r="1300">
          <cell r="A1300">
            <v>1978.08</v>
          </cell>
          <cell r="B1300">
            <v>103.9</v>
          </cell>
          <cell r="C1300">
            <v>4.9833299999999996</v>
          </cell>
          <cell r="D1300">
            <v>11.4567</v>
          </cell>
          <cell r="E1300">
            <v>66</v>
          </cell>
        </row>
        <row r="1301">
          <cell r="A1301">
            <v>1978.09</v>
          </cell>
          <cell r="B1301">
            <v>103.9</v>
          </cell>
          <cell r="C1301">
            <v>5.0199999999999996</v>
          </cell>
          <cell r="D1301">
            <v>11.57</v>
          </cell>
          <cell r="E1301">
            <v>66.5</v>
          </cell>
        </row>
        <row r="1302">
          <cell r="A1302">
            <v>1978.1</v>
          </cell>
          <cell r="B1302">
            <v>100.6</v>
          </cell>
          <cell r="C1302">
            <v>5.03667</v>
          </cell>
          <cell r="D1302">
            <v>11.8233</v>
          </cell>
          <cell r="E1302">
            <v>67.099999999999994</v>
          </cell>
        </row>
        <row r="1303">
          <cell r="A1303">
            <v>1978.11</v>
          </cell>
          <cell r="B1303">
            <v>94.71</v>
          </cell>
          <cell r="C1303">
            <v>5.0533299999999999</v>
          </cell>
          <cell r="D1303">
            <v>12.076700000000001</v>
          </cell>
          <cell r="E1303">
            <v>67.400000000000006</v>
          </cell>
        </row>
        <row r="1304">
          <cell r="A1304">
            <v>1978.12</v>
          </cell>
          <cell r="B1304">
            <v>96.11</v>
          </cell>
          <cell r="C1304">
            <v>5.07</v>
          </cell>
          <cell r="D1304">
            <v>12.33</v>
          </cell>
          <cell r="E1304">
            <v>67.7</v>
          </cell>
        </row>
        <row r="1305">
          <cell r="A1305">
            <v>1979.01</v>
          </cell>
          <cell r="B1305">
            <v>99.71</v>
          </cell>
          <cell r="C1305">
            <v>5.1133300000000004</v>
          </cell>
          <cell r="D1305">
            <v>12.6533</v>
          </cell>
          <cell r="E1305">
            <v>68.3</v>
          </cell>
        </row>
        <row r="1306">
          <cell r="A1306">
            <v>1979.02</v>
          </cell>
          <cell r="B1306">
            <v>98.23</v>
          </cell>
          <cell r="C1306">
            <v>5.1566700000000001</v>
          </cell>
          <cell r="D1306">
            <v>12.976699999999999</v>
          </cell>
          <cell r="E1306">
            <v>69.099999999999994</v>
          </cell>
        </row>
        <row r="1307">
          <cell r="A1307">
            <v>1979.03</v>
          </cell>
          <cell r="B1307">
            <v>100.1</v>
          </cell>
          <cell r="C1307">
            <v>5.2</v>
          </cell>
          <cell r="D1307">
            <v>13.3</v>
          </cell>
          <cell r="E1307">
            <v>69.8</v>
          </cell>
        </row>
        <row r="1308">
          <cell r="A1308">
            <v>1979.04</v>
          </cell>
          <cell r="B1308">
            <v>102.1</v>
          </cell>
          <cell r="C1308">
            <v>5.2466699999999999</v>
          </cell>
          <cell r="D1308">
            <v>13.5267</v>
          </cell>
          <cell r="E1308">
            <v>70.599999999999994</v>
          </cell>
        </row>
        <row r="1309">
          <cell r="A1309">
            <v>1979.05</v>
          </cell>
          <cell r="B1309">
            <v>99.73</v>
          </cell>
          <cell r="C1309">
            <v>5.2933300000000001</v>
          </cell>
          <cell r="D1309">
            <v>13.753299999999999</v>
          </cell>
          <cell r="E1309">
            <v>71.5</v>
          </cell>
        </row>
        <row r="1310">
          <cell r="A1310">
            <v>1979.06</v>
          </cell>
          <cell r="B1310">
            <v>101.7</v>
          </cell>
          <cell r="C1310">
            <v>5.34</v>
          </cell>
          <cell r="D1310">
            <v>13.98</v>
          </cell>
          <cell r="E1310">
            <v>72.3</v>
          </cell>
        </row>
        <row r="1311">
          <cell r="A1311">
            <v>1979.07</v>
          </cell>
          <cell r="B1311">
            <v>102.7</v>
          </cell>
          <cell r="C1311">
            <v>5.3966700000000003</v>
          </cell>
          <cell r="D1311">
            <v>14.1967</v>
          </cell>
          <cell r="E1311">
            <v>73.099999999999994</v>
          </cell>
        </row>
        <row r="1312">
          <cell r="A1312">
            <v>1979.08</v>
          </cell>
          <cell r="B1312">
            <v>107.4</v>
          </cell>
          <cell r="C1312">
            <v>5.4533300000000002</v>
          </cell>
          <cell r="D1312">
            <v>14.4133</v>
          </cell>
          <cell r="E1312">
            <v>73.8</v>
          </cell>
        </row>
        <row r="1313">
          <cell r="A1313">
            <v>1979.09</v>
          </cell>
          <cell r="B1313">
            <v>108.6</v>
          </cell>
          <cell r="C1313">
            <v>5.51</v>
          </cell>
          <cell r="D1313">
            <v>14.63</v>
          </cell>
          <cell r="E1313">
            <v>74.599999999999994</v>
          </cell>
        </row>
        <row r="1314">
          <cell r="A1314">
            <v>1979.1</v>
          </cell>
          <cell r="B1314">
            <v>104.5</v>
          </cell>
          <cell r="C1314">
            <v>5.5566700000000004</v>
          </cell>
          <cell r="D1314">
            <v>14.7067</v>
          </cell>
          <cell r="E1314">
            <v>75.2</v>
          </cell>
        </row>
        <row r="1315">
          <cell r="A1315">
            <v>1979.11</v>
          </cell>
          <cell r="B1315">
            <v>103.7</v>
          </cell>
          <cell r="C1315">
            <v>5.6033299999999997</v>
          </cell>
          <cell r="D1315">
            <v>14.783300000000001</v>
          </cell>
          <cell r="E1315">
            <v>75.900000000000006</v>
          </cell>
        </row>
        <row r="1316">
          <cell r="A1316">
            <v>1979.12</v>
          </cell>
          <cell r="B1316">
            <v>107.8</v>
          </cell>
          <cell r="C1316">
            <v>5.65</v>
          </cell>
          <cell r="D1316">
            <v>14.86</v>
          </cell>
          <cell r="E1316">
            <v>76.7</v>
          </cell>
        </row>
        <row r="1317">
          <cell r="A1317">
            <v>1980.01</v>
          </cell>
          <cell r="B1317">
            <v>110.9</v>
          </cell>
          <cell r="C1317">
            <v>5.7</v>
          </cell>
          <cell r="D1317">
            <v>15.003299999999999</v>
          </cell>
          <cell r="E1317">
            <v>77.8</v>
          </cell>
        </row>
        <row r="1318">
          <cell r="A1318">
            <v>1980.02</v>
          </cell>
          <cell r="B1318">
            <v>115.3</v>
          </cell>
          <cell r="C1318">
            <v>5.75</v>
          </cell>
          <cell r="D1318">
            <v>15.146699999999999</v>
          </cell>
          <cell r="E1318">
            <v>78.900000000000006</v>
          </cell>
        </row>
        <row r="1319">
          <cell r="A1319">
            <v>1980.03</v>
          </cell>
          <cell r="B1319">
            <v>104.7</v>
          </cell>
          <cell r="C1319">
            <v>5.8</v>
          </cell>
          <cell r="D1319">
            <v>15.29</v>
          </cell>
          <cell r="E1319">
            <v>80.099999999999994</v>
          </cell>
        </row>
        <row r="1320">
          <cell r="A1320">
            <v>1980.04</v>
          </cell>
          <cell r="B1320">
            <v>103</v>
          </cell>
          <cell r="C1320">
            <v>5.8466699999999996</v>
          </cell>
          <cell r="D1320">
            <v>15.173299999999999</v>
          </cell>
          <cell r="E1320">
            <v>81</v>
          </cell>
        </row>
        <row r="1321">
          <cell r="A1321">
            <v>1980.05</v>
          </cell>
          <cell r="B1321">
            <v>107.7</v>
          </cell>
          <cell r="C1321">
            <v>5.8933299999999997</v>
          </cell>
          <cell r="D1321">
            <v>15.056699999999999</v>
          </cell>
          <cell r="E1321">
            <v>81.8</v>
          </cell>
        </row>
        <row r="1322">
          <cell r="A1322">
            <v>1980.06</v>
          </cell>
          <cell r="B1322">
            <v>114.6</v>
          </cell>
          <cell r="C1322">
            <v>5.94</v>
          </cell>
          <cell r="D1322">
            <v>14.94</v>
          </cell>
          <cell r="E1322">
            <v>82.7</v>
          </cell>
        </row>
        <row r="1323">
          <cell r="A1323">
            <v>1980.07</v>
          </cell>
          <cell r="B1323">
            <v>119.8</v>
          </cell>
          <cell r="C1323">
            <v>5.9833299999999996</v>
          </cell>
          <cell r="D1323">
            <v>14.84</v>
          </cell>
          <cell r="E1323">
            <v>82.7</v>
          </cell>
        </row>
        <row r="1324">
          <cell r="A1324">
            <v>1980.08</v>
          </cell>
          <cell r="B1324">
            <v>123.5</v>
          </cell>
          <cell r="C1324">
            <v>6.0266700000000002</v>
          </cell>
          <cell r="D1324">
            <v>14.74</v>
          </cell>
          <cell r="E1324">
            <v>83.3</v>
          </cell>
        </row>
        <row r="1325">
          <cell r="A1325">
            <v>1980.09</v>
          </cell>
          <cell r="B1325">
            <v>126.5</v>
          </cell>
          <cell r="C1325">
            <v>6.07</v>
          </cell>
          <cell r="D1325">
            <v>14.64</v>
          </cell>
          <cell r="E1325">
            <v>84</v>
          </cell>
        </row>
        <row r="1326">
          <cell r="A1326">
            <v>1980.1</v>
          </cell>
          <cell r="B1326">
            <v>130.19999999999999</v>
          </cell>
          <cell r="C1326">
            <v>6.1</v>
          </cell>
          <cell r="D1326">
            <v>14.7</v>
          </cell>
          <cell r="E1326">
            <v>84.8</v>
          </cell>
        </row>
        <row r="1327">
          <cell r="A1327">
            <v>1980.11</v>
          </cell>
          <cell r="B1327">
            <v>135.69999999999999</v>
          </cell>
          <cell r="C1327">
            <v>6.13</v>
          </cell>
          <cell r="D1327">
            <v>14.76</v>
          </cell>
          <cell r="E1327">
            <v>85.5</v>
          </cell>
        </row>
        <row r="1328">
          <cell r="A1328">
            <v>1980.12</v>
          </cell>
          <cell r="B1328">
            <v>133.5</v>
          </cell>
          <cell r="C1328">
            <v>6.16</v>
          </cell>
          <cell r="D1328">
            <v>14.82</v>
          </cell>
          <cell r="E1328">
            <v>86.3</v>
          </cell>
        </row>
        <row r="1329">
          <cell r="A1329">
            <v>1981.01</v>
          </cell>
          <cell r="B1329">
            <v>133</v>
          </cell>
          <cell r="C1329">
            <v>6.2</v>
          </cell>
          <cell r="D1329">
            <v>14.74</v>
          </cell>
          <cell r="E1329">
            <v>87</v>
          </cell>
        </row>
        <row r="1330">
          <cell r="A1330">
            <v>1981.02</v>
          </cell>
          <cell r="B1330">
            <v>128.4</v>
          </cell>
          <cell r="C1330">
            <v>6.24</v>
          </cell>
          <cell r="D1330">
            <v>14.66</v>
          </cell>
          <cell r="E1330">
            <v>87.9</v>
          </cell>
        </row>
        <row r="1331">
          <cell r="A1331">
            <v>1981.03</v>
          </cell>
          <cell r="B1331">
            <v>133.19999999999999</v>
          </cell>
          <cell r="C1331">
            <v>6.28</v>
          </cell>
          <cell r="D1331">
            <v>14.58</v>
          </cell>
          <cell r="E1331">
            <v>88.5</v>
          </cell>
        </row>
        <row r="1332">
          <cell r="A1332">
            <v>1981.04</v>
          </cell>
          <cell r="B1332">
            <v>134.4</v>
          </cell>
          <cell r="C1332">
            <v>6.3166700000000002</v>
          </cell>
          <cell r="D1332">
            <v>14.7233</v>
          </cell>
          <cell r="E1332">
            <v>89.1</v>
          </cell>
        </row>
        <row r="1333">
          <cell r="A1333">
            <v>1981.05</v>
          </cell>
          <cell r="B1333">
            <v>131.69999999999999</v>
          </cell>
          <cell r="C1333">
            <v>6.3533299999999997</v>
          </cell>
          <cell r="D1333">
            <v>14.8667</v>
          </cell>
          <cell r="E1333">
            <v>89.8</v>
          </cell>
        </row>
        <row r="1334">
          <cell r="A1334">
            <v>1981.06</v>
          </cell>
          <cell r="B1334">
            <v>132.30000000000001</v>
          </cell>
          <cell r="C1334">
            <v>6.39</v>
          </cell>
          <cell r="D1334">
            <v>15.01</v>
          </cell>
          <cell r="E1334">
            <v>90.6</v>
          </cell>
        </row>
        <row r="1335">
          <cell r="A1335">
            <v>1981.07</v>
          </cell>
          <cell r="B1335">
            <v>129.1</v>
          </cell>
          <cell r="C1335">
            <v>6.4333299999999998</v>
          </cell>
          <cell r="D1335">
            <v>15.0967</v>
          </cell>
          <cell r="E1335">
            <v>91.6</v>
          </cell>
        </row>
        <row r="1336">
          <cell r="A1336">
            <v>1981.08</v>
          </cell>
          <cell r="B1336">
            <v>129.6</v>
          </cell>
          <cell r="C1336">
            <v>6.4766700000000004</v>
          </cell>
          <cell r="D1336">
            <v>15.183299999999999</v>
          </cell>
          <cell r="E1336">
            <v>92.3</v>
          </cell>
        </row>
        <row r="1337">
          <cell r="A1337">
            <v>1981.09</v>
          </cell>
          <cell r="B1337">
            <v>118.3</v>
          </cell>
          <cell r="C1337">
            <v>6.52</v>
          </cell>
          <cell r="D1337">
            <v>15.27</v>
          </cell>
          <cell r="E1337">
            <v>93.2</v>
          </cell>
        </row>
        <row r="1338">
          <cell r="A1338">
            <v>1981.1</v>
          </cell>
          <cell r="B1338">
            <v>119.8</v>
          </cell>
          <cell r="C1338">
            <v>6.5566700000000004</v>
          </cell>
          <cell r="D1338">
            <v>15.3</v>
          </cell>
          <cell r="E1338">
            <v>93.4</v>
          </cell>
        </row>
        <row r="1339">
          <cell r="A1339">
            <v>1981.11</v>
          </cell>
          <cell r="B1339">
            <v>122.9</v>
          </cell>
          <cell r="C1339">
            <v>6.5933299999999999</v>
          </cell>
          <cell r="D1339">
            <v>15.33</v>
          </cell>
          <cell r="E1339">
            <v>93.7</v>
          </cell>
        </row>
        <row r="1340">
          <cell r="A1340">
            <v>1981.12</v>
          </cell>
          <cell r="B1340">
            <v>123.8</v>
          </cell>
          <cell r="C1340">
            <v>6.63</v>
          </cell>
          <cell r="D1340">
            <v>15.36</v>
          </cell>
          <cell r="E1340">
            <v>94</v>
          </cell>
        </row>
        <row r="1341">
          <cell r="A1341">
            <v>1982.01</v>
          </cell>
          <cell r="B1341">
            <v>117.3</v>
          </cell>
          <cell r="C1341">
            <v>6.66</v>
          </cell>
          <cell r="D1341">
            <v>15.1767</v>
          </cell>
          <cell r="E1341">
            <v>94.3</v>
          </cell>
        </row>
        <row r="1342">
          <cell r="A1342">
            <v>1982.02</v>
          </cell>
          <cell r="B1342">
            <v>114.5</v>
          </cell>
          <cell r="C1342">
            <v>6.69</v>
          </cell>
          <cell r="D1342">
            <v>14.9933</v>
          </cell>
          <cell r="E1342">
            <v>94.6</v>
          </cell>
        </row>
        <row r="1343">
          <cell r="A1343">
            <v>1982.03</v>
          </cell>
          <cell r="B1343">
            <v>110.8</v>
          </cell>
          <cell r="C1343">
            <v>6.72</v>
          </cell>
          <cell r="D1343">
            <v>14.81</v>
          </cell>
          <cell r="E1343">
            <v>94.5</v>
          </cell>
        </row>
        <row r="1344">
          <cell r="A1344">
            <v>1982.04</v>
          </cell>
          <cell r="B1344">
            <v>116.3</v>
          </cell>
          <cell r="C1344">
            <v>6.75</v>
          </cell>
          <cell r="D1344">
            <v>14.5967</v>
          </cell>
          <cell r="E1344">
            <v>94.9</v>
          </cell>
        </row>
        <row r="1345">
          <cell r="A1345">
            <v>1982.05</v>
          </cell>
          <cell r="B1345">
            <v>116.4</v>
          </cell>
          <cell r="C1345">
            <v>6.78</v>
          </cell>
          <cell r="D1345">
            <v>14.3833</v>
          </cell>
          <cell r="E1345">
            <v>95.8</v>
          </cell>
        </row>
        <row r="1346">
          <cell r="A1346">
            <v>1982.06</v>
          </cell>
          <cell r="B1346">
            <v>109.7</v>
          </cell>
          <cell r="C1346">
            <v>6.81</v>
          </cell>
          <cell r="D1346">
            <v>14.17</v>
          </cell>
          <cell r="E1346">
            <v>97</v>
          </cell>
        </row>
        <row r="1347">
          <cell r="A1347">
            <v>1982.07</v>
          </cell>
          <cell r="B1347">
            <v>109.4</v>
          </cell>
          <cell r="C1347">
            <v>6.8233300000000003</v>
          </cell>
          <cell r="D1347">
            <v>13.966699999999999</v>
          </cell>
          <cell r="E1347">
            <v>97.5</v>
          </cell>
        </row>
        <row r="1348">
          <cell r="A1348">
            <v>1982.08</v>
          </cell>
          <cell r="B1348">
            <v>109.7</v>
          </cell>
          <cell r="C1348">
            <v>6.8366699999999998</v>
          </cell>
          <cell r="D1348">
            <v>13.763299999999999</v>
          </cell>
          <cell r="E1348">
            <v>97.7</v>
          </cell>
        </row>
        <row r="1349">
          <cell r="A1349">
            <v>1982.09</v>
          </cell>
          <cell r="B1349">
            <v>122.4</v>
          </cell>
          <cell r="C1349">
            <v>6.85</v>
          </cell>
          <cell r="D1349">
            <v>13.56</v>
          </cell>
          <cell r="E1349">
            <v>97.9</v>
          </cell>
        </row>
        <row r="1350">
          <cell r="A1350">
            <v>1982.1</v>
          </cell>
          <cell r="B1350">
            <v>132.69999999999999</v>
          </cell>
          <cell r="C1350">
            <v>6.8566700000000003</v>
          </cell>
          <cell r="D1350">
            <v>13.253299999999999</v>
          </cell>
          <cell r="E1350">
            <v>98.2</v>
          </cell>
        </row>
        <row r="1351">
          <cell r="A1351">
            <v>1982.11</v>
          </cell>
          <cell r="B1351">
            <v>138.1</v>
          </cell>
          <cell r="C1351">
            <v>6.8633300000000004</v>
          </cell>
          <cell r="D1351">
            <v>12.9467</v>
          </cell>
          <cell r="E1351">
            <v>98</v>
          </cell>
        </row>
        <row r="1352">
          <cell r="A1352">
            <v>1982.12</v>
          </cell>
          <cell r="B1352">
            <v>139.4</v>
          </cell>
          <cell r="C1352">
            <v>6.87</v>
          </cell>
          <cell r="D1352">
            <v>12.64</v>
          </cell>
          <cell r="E1352">
            <v>97.6</v>
          </cell>
        </row>
        <row r="1353">
          <cell r="A1353">
            <v>1983.01</v>
          </cell>
          <cell r="B1353">
            <v>144.30000000000001</v>
          </cell>
          <cell r="C1353">
            <v>6.8833299999999999</v>
          </cell>
          <cell r="D1353">
            <v>12.566700000000001</v>
          </cell>
          <cell r="E1353">
            <v>97.8</v>
          </cell>
        </row>
        <row r="1354">
          <cell r="A1354">
            <v>1983.02</v>
          </cell>
          <cell r="B1354">
            <v>146.80000000000001</v>
          </cell>
          <cell r="C1354">
            <v>6.8966700000000003</v>
          </cell>
          <cell r="D1354">
            <v>12.4933</v>
          </cell>
          <cell r="E1354">
            <v>97.9</v>
          </cell>
        </row>
        <row r="1355">
          <cell r="A1355">
            <v>1983.03</v>
          </cell>
          <cell r="B1355">
            <v>151.9</v>
          </cell>
          <cell r="C1355">
            <v>6.91</v>
          </cell>
          <cell r="D1355">
            <v>12.42</v>
          </cell>
          <cell r="E1355">
            <v>97.9</v>
          </cell>
        </row>
        <row r="1356">
          <cell r="A1356">
            <v>1983.04</v>
          </cell>
          <cell r="B1356">
            <v>157.69999999999999</v>
          </cell>
          <cell r="C1356">
            <v>6.92</v>
          </cell>
          <cell r="D1356">
            <v>12.476699999999999</v>
          </cell>
          <cell r="E1356">
            <v>98.6</v>
          </cell>
        </row>
        <row r="1357">
          <cell r="A1357">
            <v>1983.05</v>
          </cell>
          <cell r="B1357">
            <v>164.1</v>
          </cell>
          <cell r="C1357">
            <v>6.93</v>
          </cell>
          <cell r="D1357">
            <v>12.533300000000001</v>
          </cell>
          <cell r="E1357">
            <v>99.2</v>
          </cell>
        </row>
        <row r="1358">
          <cell r="A1358">
            <v>1983.06</v>
          </cell>
          <cell r="B1358">
            <v>166.4</v>
          </cell>
          <cell r="C1358">
            <v>6.94</v>
          </cell>
          <cell r="D1358">
            <v>12.59</v>
          </cell>
          <cell r="E1358">
            <v>99.5</v>
          </cell>
        </row>
        <row r="1359">
          <cell r="A1359">
            <v>1983.07</v>
          </cell>
          <cell r="B1359">
            <v>167</v>
          </cell>
          <cell r="C1359">
            <v>6.96</v>
          </cell>
          <cell r="D1359">
            <v>12.826700000000001</v>
          </cell>
          <cell r="E1359">
            <v>99.9</v>
          </cell>
        </row>
        <row r="1360">
          <cell r="A1360">
            <v>1983.08</v>
          </cell>
          <cell r="B1360">
            <v>162.4</v>
          </cell>
          <cell r="C1360">
            <v>6.98</v>
          </cell>
          <cell r="D1360">
            <v>13.0633</v>
          </cell>
          <cell r="E1360">
            <v>100.2</v>
          </cell>
        </row>
        <row r="1361">
          <cell r="A1361">
            <v>1983.09</v>
          </cell>
          <cell r="B1361">
            <v>167.2</v>
          </cell>
          <cell r="C1361">
            <v>7</v>
          </cell>
          <cell r="D1361">
            <v>13.3</v>
          </cell>
          <cell r="E1361">
            <v>100.7</v>
          </cell>
        </row>
        <row r="1362">
          <cell r="A1362">
            <v>1983.1</v>
          </cell>
          <cell r="B1362">
            <v>167.7</v>
          </cell>
          <cell r="C1362">
            <v>7.03</v>
          </cell>
          <cell r="D1362">
            <v>13.5433</v>
          </cell>
          <cell r="E1362">
            <v>101</v>
          </cell>
        </row>
        <row r="1363">
          <cell r="A1363">
            <v>1983.11</v>
          </cell>
          <cell r="B1363">
            <v>165.2</v>
          </cell>
          <cell r="C1363">
            <v>7.06</v>
          </cell>
          <cell r="D1363">
            <v>13.7867</v>
          </cell>
          <cell r="E1363">
            <v>101.2</v>
          </cell>
        </row>
        <row r="1364">
          <cell r="A1364">
            <v>1983.12</v>
          </cell>
          <cell r="B1364">
            <v>164.4</v>
          </cell>
          <cell r="C1364">
            <v>7.09</v>
          </cell>
          <cell r="D1364">
            <v>14.03</v>
          </cell>
          <cell r="E1364">
            <v>101.3</v>
          </cell>
        </row>
        <row r="1365">
          <cell r="A1365">
            <v>1984.01</v>
          </cell>
          <cell r="B1365">
            <v>166.4</v>
          </cell>
          <cell r="C1365">
            <v>7.12</v>
          </cell>
          <cell r="D1365">
            <v>14.44</v>
          </cell>
          <cell r="E1365">
            <v>101.9</v>
          </cell>
        </row>
        <row r="1366">
          <cell r="A1366">
            <v>1984.02</v>
          </cell>
          <cell r="B1366">
            <v>157.30000000000001</v>
          </cell>
          <cell r="C1366">
            <v>7.15</v>
          </cell>
          <cell r="D1366">
            <v>14.85</v>
          </cell>
          <cell r="E1366">
            <v>102.4</v>
          </cell>
        </row>
        <row r="1367">
          <cell r="A1367">
            <v>1984.03</v>
          </cell>
          <cell r="B1367">
            <v>157.4</v>
          </cell>
          <cell r="C1367">
            <v>7.18</v>
          </cell>
          <cell r="D1367">
            <v>15.26</v>
          </cell>
          <cell r="E1367">
            <v>102.6</v>
          </cell>
        </row>
        <row r="1368">
          <cell r="A1368">
            <v>1984.04</v>
          </cell>
          <cell r="B1368">
            <v>157.6</v>
          </cell>
          <cell r="C1368">
            <v>7.2233299999999998</v>
          </cell>
          <cell r="D1368">
            <v>15.5733</v>
          </cell>
          <cell r="E1368">
            <v>103.1</v>
          </cell>
        </row>
        <row r="1369">
          <cell r="A1369">
            <v>1984.05</v>
          </cell>
          <cell r="B1369">
            <v>156.6</v>
          </cell>
          <cell r="C1369">
            <v>7.2666700000000004</v>
          </cell>
          <cell r="D1369">
            <v>15.886699999999999</v>
          </cell>
          <cell r="E1369">
            <v>103.4</v>
          </cell>
        </row>
        <row r="1370">
          <cell r="A1370">
            <v>1984.06</v>
          </cell>
          <cell r="B1370">
            <v>153.1</v>
          </cell>
          <cell r="C1370">
            <v>7.31</v>
          </cell>
          <cell r="D1370">
            <v>16.2</v>
          </cell>
          <cell r="E1370">
            <v>103.7</v>
          </cell>
        </row>
        <row r="1371">
          <cell r="A1371">
            <v>1984.07</v>
          </cell>
          <cell r="B1371">
            <v>151.1</v>
          </cell>
          <cell r="C1371">
            <v>7.3333300000000001</v>
          </cell>
          <cell r="D1371">
            <v>16.32</v>
          </cell>
          <cell r="E1371">
            <v>104.1</v>
          </cell>
        </row>
        <row r="1372">
          <cell r="A1372">
            <v>1984.08</v>
          </cell>
          <cell r="B1372">
            <v>164.4</v>
          </cell>
          <cell r="C1372">
            <v>7.3566700000000003</v>
          </cell>
          <cell r="D1372">
            <v>16.440000000000001</v>
          </cell>
          <cell r="E1372">
            <v>104.5</v>
          </cell>
        </row>
        <row r="1373">
          <cell r="A1373">
            <v>1984.09</v>
          </cell>
          <cell r="B1373">
            <v>166.1</v>
          </cell>
          <cell r="C1373">
            <v>7.38</v>
          </cell>
          <cell r="D1373">
            <v>16.559999999999999</v>
          </cell>
          <cell r="E1373">
            <v>105</v>
          </cell>
        </row>
        <row r="1374">
          <cell r="A1374">
            <v>1984.1</v>
          </cell>
          <cell r="B1374">
            <v>164.8</v>
          </cell>
          <cell r="C1374">
            <v>7.43</v>
          </cell>
          <cell r="D1374">
            <v>16.5867</v>
          </cell>
          <cell r="E1374">
            <v>105.3</v>
          </cell>
        </row>
        <row r="1375">
          <cell r="A1375">
            <v>1984.11</v>
          </cell>
          <cell r="B1375">
            <v>166.3</v>
          </cell>
          <cell r="C1375">
            <v>7.48</v>
          </cell>
          <cell r="D1375">
            <v>16.613299999999999</v>
          </cell>
          <cell r="E1375">
            <v>105.3</v>
          </cell>
        </row>
        <row r="1376">
          <cell r="A1376">
            <v>1984.12</v>
          </cell>
          <cell r="B1376">
            <v>164.5</v>
          </cell>
          <cell r="C1376">
            <v>7.53</v>
          </cell>
          <cell r="D1376">
            <v>16.64</v>
          </cell>
          <cell r="E1376">
            <v>105.3</v>
          </cell>
        </row>
        <row r="1377">
          <cell r="A1377">
            <v>1985.01</v>
          </cell>
          <cell r="B1377">
            <v>171.6</v>
          </cell>
          <cell r="C1377">
            <v>7.5733300000000003</v>
          </cell>
          <cell r="D1377">
            <v>16.556699999999999</v>
          </cell>
          <cell r="E1377">
            <v>105.5</v>
          </cell>
        </row>
        <row r="1378">
          <cell r="A1378">
            <v>1985.02</v>
          </cell>
          <cell r="B1378">
            <v>180.9</v>
          </cell>
          <cell r="C1378">
            <v>7.6166700000000001</v>
          </cell>
          <cell r="D1378">
            <v>16.473299999999998</v>
          </cell>
          <cell r="E1378">
            <v>106</v>
          </cell>
        </row>
        <row r="1379">
          <cell r="A1379">
            <v>1985.03</v>
          </cell>
          <cell r="B1379">
            <v>179.4</v>
          </cell>
          <cell r="C1379">
            <v>7.66</v>
          </cell>
          <cell r="D1379">
            <v>16.39</v>
          </cell>
          <cell r="E1379">
            <v>106.4</v>
          </cell>
        </row>
        <row r="1380">
          <cell r="A1380">
            <v>1985.04</v>
          </cell>
          <cell r="B1380">
            <v>180.6</v>
          </cell>
          <cell r="C1380">
            <v>7.6866700000000003</v>
          </cell>
          <cell r="D1380">
            <v>16.13</v>
          </cell>
          <cell r="E1380">
            <v>106.9</v>
          </cell>
        </row>
        <row r="1381">
          <cell r="A1381">
            <v>1985.05</v>
          </cell>
          <cell r="B1381">
            <v>184.9</v>
          </cell>
          <cell r="C1381">
            <v>7.71333</v>
          </cell>
          <cell r="D1381">
            <v>15.87</v>
          </cell>
          <cell r="E1381">
            <v>107.3</v>
          </cell>
        </row>
        <row r="1382">
          <cell r="A1382">
            <v>1985.06</v>
          </cell>
          <cell r="B1382">
            <v>188.9</v>
          </cell>
          <cell r="C1382">
            <v>7.74</v>
          </cell>
          <cell r="D1382">
            <v>15.61</v>
          </cell>
          <cell r="E1382">
            <v>107.6</v>
          </cell>
        </row>
        <row r="1383">
          <cell r="A1383">
            <v>1985.07</v>
          </cell>
          <cell r="B1383">
            <v>192.5</v>
          </cell>
          <cell r="C1383">
            <v>7.7733299999999996</v>
          </cell>
          <cell r="D1383">
            <v>15.4833</v>
          </cell>
          <cell r="E1383">
            <v>107.8</v>
          </cell>
        </row>
        <row r="1384">
          <cell r="A1384">
            <v>1985.08</v>
          </cell>
          <cell r="B1384">
            <v>188.3</v>
          </cell>
          <cell r="C1384">
            <v>7.8066700000000004</v>
          </cell>
          <cell r="D1384">
            <v>15.3567</v>
          </cell>
          <cell r="E1384">
            <v>108</v>
          </cell>
        </row>
        <row r="1385">
          <cell r="A1385">
            <v>1985.09</v>
          </cell>
          <cell r="B1385">
            <v>184.1</v>
          </cell>
          <cell r="C1385">
            <v>7.84</v>
          </cell>
          <cell r="D1385">
            <v>15.23</v>
          </cell>
          <cell r="E1385">
            <v>108.3</v>
          </cell>
        </row>
        <row r="1386">
          <cell r="A1386">
            <v>1985.1</v>
          </cell>
          <cell r="B1386">
            <v>186.2</v>
          </cell>
          <cell r="C1386">
            <v>7.86</v>
          </cell>
          <cell r="D1386">
            <v>15.023300000000001</v>
          </cell>
          <cell r="E1386">
            <v>108.7</v>
          </cell>
        </row>
        <row r="1387">
          <cell r="A1387">
            <v>1985.11</v>
          </cell>
          <cell r="B1387">
            <v>197.5</v>
          </cell>
          <cell r="C1387">
            <v>7.88</v>
          </cell>
          <cell r="D1387">
            <v>14.816700000000001</v>
          </cell>
          <cell r="E1387">
            <v>109</v>
          </cell>
        </row>
        <row r="1388">
          <cell r="A1388">
            <v>1985.12</v>
          </cell>
          <cell r="B1388">
            <v>207.3</v>
          </cell>
          <cell r="C1388">
            <v>7.9</v>
          </cell>
          <cell r="D1388">
            <v>14.61</v>
          </cell>
          <cell r="E1388">
            <v>109.3</v>
          </cell>
        </row>
        <row r="1389">
          <cell r="A1389">
            <v>1986.01</v>
          </cell>
          <cell r="B1389">
            <v>208.2</v>
          </cell>
          <cell r="C1389">
            <v>7.94</v>
          </cell>
          <cell r="D1389">
            <v>14.58</v>
          </cell>
          <cell r="E1389">
            <v>109.6</v>
          </cell>
        </row>
        <row r="1390">
          <cell r="A1390">
            <v>1986.02</v>
          </cell>
          <cell r="B1390">
            <v>219.4</v>
          </cell>
          <cell r="C1390">
            <v>7.98</v>
          </cell>
          <cell r="D1390">
            <v>14.55</v>
          </cell>
          <cell r="E1390">
            <v>109.3</v>
          </cell>
        </row>
        <row r="1391">
          <cell r="A1391">
            <v>1986.03</v>
          </cell>
          <cell r="B1391">
            <v>232.3</v>
          </cell>
          <cell r="C1391">
            <v>8.02</v>
          </cell>
          <cell r="D1391">
            <v>14.52</v>
          </cell>
          <cell r="E1391">
            <v>108.8</v>
          </cell>
        </row>
        <row r="1392">
          <cell r="A1392">
            <v>1986.04</v>
          </cell>
          <cell r="B1392">
            <v>238</v>
          </cell>
          <cell r="C1392">
            <v>8.0466700000000007</v>
          </cell>
          <cell r="D1392">
            <v>14.583299999999999</v>
          </cell>
          <cell r="E1392">
            <v>108.6</v>
          </cell>
        </row>
        <row r="1393">
          <cell r="A1393">
            <v>1986.05</v>
          </cell>
          <cell r="B1393">
            <v>238.5</v>
          </cell>
          <cell r="C1393">
            <v>8.0733300000000003</v>
          </cell>
          <cell r="D1393">
            <v>14.646699999999999</v>
          </cell>
          <cell r="E1393">
            <v>108.9</v>
          </cell>
        </row>
        <row r="1394">
          <cell r="A1394">
            <v>1986.06</v>
          </cell>
          <cell r="B1394">
            <v>245.3</v>
          </cell>
          <cell r="C1394">
            <v>8.1</v>
          </cell>
          <cell r="D1394">
            <v>14.71</v>
          </cell>
          <cell r="E1394">
            <v>109.5</v>
          </cell>
        </row>
        <row r="1395">
          <cell r="A1395">
            <v>1986.07</v>
          </cell>
          <cell r="B1395">
            <v>240.2</v>
          </cell>
          <cell r="C1395">
            <v>8.1433300000000006</v>
          </cell>
          <cell r="D1395">
            <v>14.7567</v>
          </cell>
          <cell r="E1395">
            <v>109.5</v>
          </cell>
        </row>
        <row r="1396">
          <cell r="A1396">
            <v>1986.08</v>
          </cell>
          <cell r="B1396">
            <v>245</v>
          </cell>
          <cell r="C1396">
            <v>8.1866699999999994</v>
          </cell>
          <cell r="D1396">
            <v>14.8033</v>
          </cell>
          <cell r="E1396">
            <v>109.7</v>
          </cell>
        </row>
        <row r="1397">
          <cell r="A1397">
            <v>1986.09</v>
          </cell>
          <cell r="B1397">
            <v>238.3</v>
          </cell>
          <cell r="C1397">
            <v>8.23</v>
          </cell>
          <cell r="D1397">
            <v>14.85</v>
          </cell>
          <cell r="E1397">
            <v>110.2</v>
          </cell>
        </row>
        <row r="1398">
          <cell r="A1398">
            <v>1986.1</v>
          </cell>
          <cell r="B1398">
            <v>237.4</v>
          </cell>
          <cell r="C1398">
            <v>8.2466699999999999</v>
          </cell>
          <cell r="D1398">
            <v>14.726699999999999</v>
          </cell>
          <cell r="E1398">
            <v>110.3</v>
          </cell>
        </row>
        <row r="1399">
          <cell r="A1399">
            <v>1986.11</v>
          </cell>
          <cell r="B1399">
            <v>245.1</v>
          </cell>
          <cell r="C1399">
            <v>8.2633299999999998</v>
          </cell>
          <cell r="D1399">
            <v>14.603300000000001</v>
          </cell>
          <cell r="E1399">
            <v>110.4</v>
          </cell>
        </row>
        <row r="1400">
          <cell r="A1400">
            <v>1986.12</v>
          </cell>
          <cell r="B1400">
            <v>248.6</v>
          </cell>
          <cell r="C1400">
            <v>8.2799999999999994</v>
          </cell>
          <cell r="D1400">
            <v>14.48</v>
          </cell>
          <cell r="E1400">
            <v>110.5</v>
          </cell>
        </row>
        <row r="1401">
          <cell r="A1401">
            <v>1987.01</v>
          </cell>
          <cell r="B1401">
            <v>264.5</v>
          </cell>
          <cell r="C1401">
            <v>8.3000000000000007</v>
          </cell>
          <cell r="D1401">
            <v>14.6867</v>
          </cell>
          <cell r="E1401">
            <v>111.2</v>
          </cell>
        </row>
        <row r="1402">
          <cell r="A1402">
            <v>1987.02</v>
          </cell>
          <cell r="B1402">
            <v>280.89999999999998</v>
          </cell>
          <cell r="C1402">
            <v>8.32</v>
          </cell>
          <cell r="D1402">
            <v>14.8933</v>
          </cell>
          <cell r="E1402">
            <v>111.6</v>
          </cell>
        </row>
        <row r="1403">
          <cell r="A1403">
            <v>1987.03</v>
          </cell>
          <cell r="B1403">
            <v>292.5</v>
          </cell>
          <cell r="C1403">
            <v>8.34</v>
          </cell>
          <cell r="D1403">
            <v>15.1</v>
          </cell>
          <cell r="E1403">
            <v>112.1</v>
          </cell>
        </row>
        <row r="1404">
          <cell r="A1404">
            <v>1987.04</v>
          </cell>
          <cell r="B1404">
            <v>289.3</v>
          </cell>
          <cell r="C1404">
            <v>8.4</v>
          </cell>
          <cell r="D1404">
            <v>14.8733</v>
          </cell>
          <cell r="E1404">
            <v>112.7</v>
          </cell>
        </row>
        <row r="1405">
          <cell r="A1405">
            <v>1987.05</v>
          </cell>
          <cell r="B1405">
            <v>289.10000000000002</v>
          </cell>
          <cell r="C1405">
            <v>8.4600000000000009</v>
          </cell>
          <cell r="D1405">
            <v>14.646699999999999</v>
          </cell>
          <cell r="E1405">
            <v>113.1</v>
          </cell>
        </row>
        <row r="1406">
          <cell r="A1406">
            <v>1987.06</v>
          </cell>
          <cell r="B1406">
            <v>301.39999999999998</v>
          </cell>
          <cell r="C1406">
            <v>8.52</v>
          </cell>
          <cell r="D1406">
            <v>14.42</v>
          </cell>
          <cell r="E1406">
            <v>113.5</v>
          </cell>
        </row>
        <row r="1407">
          <cell r="A1407">
            <v>1987.07</v>
          </cell>
          <cell r="B1407">
            <v>310.10000000000002</v>
          </cell>
          <cell r="C1407">
            <v>8.5666700000000002</v>
          </cell>
          <cell r="D1407">
            <v>14.9</v>
          </cell>
          <cell r="E1407">
            <v>113.8</v>
          </cell>
        </row>
        <row r="1408">
          <cell r="A1408">
            <v>1987.08</v>
          </cell>
          <cell r="B1408">
            <v>329.4</v>
          </cell>
          <cell r="C1408">
            <v>8.6133299999999995</v>
          </cell>
          <cell r="D1408">
            <v>15.38</v>
          </cell>
          <cell r="E1408">
            <v>114.4</v>
          </cell>
        </row>
        <row r="1409">
          <cell r="A1409">
            <v>1987.09</v>
          </cell>
          <cell r="B1409">
            <v>318.7</v>
          </cell>
          <cell r="C1409">
            <v>8.66</v>
          </cell>
          <cell r="D1409">
            <v>15.86</v>
          </cell>
          <cell r="E1409">
            <v>115</v>
          </cell>
        </row>
        <row r="1410">
          <cell r="A1410">
            <v>1987.1</v>
          </cell>
          <cell r="B1410">
            <v>280.2</v>
          </cell>
          <cell r="C1410">
            <v>8.7100000000000009</v>
          </cell>
          <cell r="D1410">
            <v>16.406700000000001</v>
          </cell>
          <cell r="E1410">
            <v>115.3</v>
          </cell>
        </row>
        <row r="1411">
          <cell r="A1411">
            <v>1987.11</v>
          </cell>
          <cell r="B1411">
            <v>245</v>
          </cell>
          <cell r="C1411">
            <v>8.76</v>
          </cell>
          <cell r="D1411">
            <v>16.953299999999999</v>
          </cell>
          <cell r="E1411">
            <v>115.4</v>
          </cell>
        </row>
        <row r="1412">
          <cell r="A1412">
            <v>1987.12</v>
          </cell>
          <cell r="B1412">
            <v>241</v>
          </cell>
          <cell r="C1412">
            <v>8.81</v>
          </cell>
          <cell r="D1412">
            <v>17.5</v>
          </cell>
          <cell r="E1412">
            <v>115.4</v>
          </cell>
        </row>
        <row r="1413">
          <cell r="A1413">
            <v>1988.01</v>
          </cell>
          <cell r="B1413">
            <v>250.5</v>
          </cell>
          <cell r="C1413">
            <v>8.8566699999999994</v>
          </cell>
          <cell r="D1413">
            <v>17.863299999999999</v>
          </cell>
          <cell r="E1413">
            <v>115.7</v>
          </cell>
        </row>
        <row r="1414">
          <cell r="A1414">
            <v>1988.02</v>
          </cell>
          <cell r="B1414">
            <v>258.10000000000002</v>
          </cell>
          <cell r="C1414">
            <v>8.9033300000000004</v>
          </cell>
          <cell r="D1414">
            <v>18.226700000000001</v>
          </cell>
          <cell r="E1414">
            <v>116</v>
          </cell>
        </row>
        <row r="1415">
          <cell r="A1415">
            <v>1988.03</v>
          </cell>
          <cell r="B1415">
            <v>265.7</v>
          </cell>
          <cell r="C1415">
            <v>8.9499999999999993</v>
          </cell>
          <cell r="D1415">
            <v>18.59</v>
          </cell>
          <cell r="E1415">
            <v>116.5</v>
          </cell>
        </row>
        <row r="1416">
          <cell r="A1416">
            <v>1988.04</v>
          </cell>
          <cell r="B1416">
            <v>262.60000000000002</v>
          </cell>
          <cell r="C1416">
            <v>9.0433299999999992</v>
          </cell>
          <cell r="D1416">
            <v>19.616700000000002</v>
          </cell>
          <cell r="E1416">
            <v>117.1</v>
          </cell>
        </row>
        <row r="1417">
          <cell r="A1417">
            <v>1988.05</v>
          </cell>
          <cell r="B1417">
            <v>256.10000000000002</v>
          </cell>
          <cell r="C1417">
            <v>9.1366700000000005</v>
          </cell>
          <cell r="D1417">
            <v>20.6433</v>
          </cell>
          <cell r="E1417">
            <v>117.5</v>
          </cell>
        </row>
        <row r="1418">
          <cell r="A1418">
            <v>1988.06</v>
          </cell>
          <cell r="B1418">
            <v>270.7</v>
          </cell>
          <cell r="C1418">
            <v>9.23</v>
          </cell>
          <cell r="D1418">
            <v>21.67</v>
          </cell>
          <cell r="E1418">
            <v>118</v>
          </cell>
        </row>
        <row r="1419">
          <cell r="A1419">
            <v>1988.07</v>
          </cell>
          <cell r="B1419">
            <v>269.10000000000002</v>
          </cell>
          <cell r="C1419">
            <v>9.3066700000000004</v>
          </cell>
          <cell r="D1419">
            <v>22.023299999999999</v>
          </cell>
          <cell r="E1419">
            <v>118.5</v>
          </cell>
        </row>
        <row r="1420">
          <cell r="A1420">
            <v>1988.08</v>
          </cell>
          <cell r="B1420">
            <v>263.7</v>
          </cell>
          <cell r="C1420">
            <v>9.3833300000000008</v>
          </cell>
          <cell r="D1420">
            <v>22.3767</v>
          </cell>
          <cell r="E1420">
            <v>119</v>
          </cell>
        </row>
        <row r="1421">
          <cell r="A1421">
            <v>1988.09</v>
          </cell>
          <cell r="B1421">
            <v>268</v>
          </cell>
          <cell r="C1421">
            <v>9.4600000000000009</v>
          </cell>
          <cell r="D1421">
            <v>22.73</v>
          </cell>
          <cell r="E1421">
            <v>119.8</v>
          </cell>
        </row>
        <row r="1422">
          <cell r="A1422">
            <v>1988.1</v>
          </cell>
          <cell r="B1422">
            <v>277.39999999999998</v>
          </cell>
          <cell r="C1422">
            <v>9.5500000000000007</v>
          </cell>
          <cell r="D1422">
            <v>23.0733</v>
          </cell>
          <cell r="E1422">
            <v>120.2</v>
          </cell>
        </row>
        <row r="1423">
          <cell r="A1423">
            <v>1988.11</v>
          </cell>
          <cell r="B1423">
            <v>271</v>
          </cell>
          <cell r="C1423">
            <v>9.64</v>
          </cell>
          <cell r="D1423">
            <v>23.416699999999999</v>
          </cell>
          <cell r="E1423">
            <v>120.3</v>
          </cell>
        </row>
        <row r="1424">
          <cell r="A1424">
            <v>1988.12</v>
          </cell>
          <cell r="B1424">
            <v>276.5</v>
          </cell>
          <cell r="C1424">
            <v>9.75</v>
          </cell>
          <cell r="D1424">
            <v>23.75</v>
          </cell>
          <cell r="E1424">
            <v>120.5</v>
          </cell>
        </row>
        <row r="1425">
          <cell r="A1425">
            <v>1989.01</v>
          </cell>
          <cell r="B1425">
            <v>285.39999999999998</v>
          </cell>
          <cell r="C1425">
            <v>9.8133300000000006</v>
          </cell>
          <cell r="D1425">
            <v>24.16</v>
          </cell>
          <cell r="E1425">
            <v>121.1</v>
          </cell>
        </row>
        <row r="1426">
          <cell r="A1426">
            <v>1989.02</v>
          </cell>
          <cell r="B1426">
            <v>294</v>
          </cell>
          <cell r="C1426">
            <v>9.8966700000000003</v>
          </cell>
          <cell r="D1426">
            <v>24.56</v>
          </cell>
          <cell r="E1426">
            <v>121.6</v>
          </cell>
        </row>
        <row r="1427">
          <cell r="A1427">
            <v>1989.03</v>
          </cell>
          <cell r="B1427">
            <v>292.7</v>
          </cell>
          <cell r="C1427">
            <v>10.01</v>
          </cell>
          <cell r="D1427">
            <v>24.96</v>
          </cell>
          <cell r="E1427">
            <v>122.3</v>
          </cell>
        </row>
        <row r="1428">
          <cell r="A1428">
            <v>1989.04</v>
          </cell>
          <cell r="B1428">
            <v>302.3</v>
          </cell>
          <cell r="C1428">
            <v>10.0867</v>
          </cell>
          <cell r="D1428">
            <v>25.046700000000001</v>
          </cell>
          <cell r="E1428">
            <v>123.1</v>
          </cell>
        </row>
        <row r="1429">
          <cell r="A1429">
            <v>1989.05</v>
          </cell>
          <cell r="B1429">
            <v>313.89999999999998</v>
          </cell>
          <cell r="C1429">
            <v>10.193300000000001</v>
          </cell>
          <cell r="D1429">
            <v>25.133299999999998</v>
          </cell>
          <cell r="E1429">
            <v>123.8</v>
          </cell>
        </row>
        <row r="1430">
          <cell r="A1430">
            <v>1989.06</v>
          </cell>
          <cell r="B1430">
            <v>323.7</v>
          </cell>
          <cell r="C1430">
            <v>10.37</v>
          </cell>
          <cell r="D1430">
            <v>25.22</v>
          </cell>
          <cell r="E1430">
            <v>124.1</v>
          </cell>
        </row>
        <row r="1431">
          <cell r="A1431">
            <v>1989.07</v>
          </cell>
          <cell r="B1431">
            <v>331.9</v>
          </cell>
          <cell r="C1431">
            <v>10.423299999999999</v>
          </cell>
          <cell r="D1431">
            <v>24.71</v>
          </cell>
          <cell r="E1431">
            <v>124.4</v>
          </cell>
        </row>
        <row r="1432">
          <cell r="A1432">
            <v>1989.08</v>
          </cell>
          <cell r="B1432">
            <v>346.6</v>
          </cell>
          <cell r="C1432">
            <v>10.5467</v>
          </cell>
          <cell r="D1432">
            <v>24.2</v>
          </cell>
          <cell r="E1432">
            <v>124.6</v>
          </cell>
        </row>
        <row r="1433">
          <cell r="A1433">
            <v>1989.09</v>
          </cell>
          <cell r="B1433">
            <v>347.3</v>
          </cell>
          <cell r="C1433">
            <v>10.73</v>
          </cell>
          <cell r="D1433">
            <v>23.69</v>
          </cell>
          <cell r="E1433">
            <v>125</v>
          </cell>
        </row>
        <row r="1434">
          <cell r="A1434">
            <v>1989.1</v>
          </cell>
          <cell r="B1434">
            <v>347.4</v>
          </cell>
          <cell r="C1434">
            <v>10.7967</v>
          </cell>
          <cell r="D1434">
            <v>23.4267</v>
          </cell>
          <cell r="E1434">
            <v>125.6</v>
          </cell>
        </row>
        <row r="1435">
          <cell r="A1435">
            <v>1989.11</v>
          </cell>
          <cell r="B1435">
            <v>340.2</v>
          </cell>
          <cell r="C1435">
            <v>10.923299999999999</v>
          </cell>
          <cell r="D1435">
            <v>23.1633</v>
          </cell>
          <cell r="E1435">
            <v>125.9</v>
          </cell>
        </row>
        <row r="1436">
          <cell r="A1436">
            <v>1989.12</v>
          </cell>
          <cell r="B1436">
            <v>348.6</v>
          </cell>
          <cell r="C1436">
            <v>11.06</v>
          </cell>
          <cell r="D1436">
            <v>22.87</v>
          </cell>
          <cell r="E1436">
            <v>126.1</v>
          </cell>
        </row>
        <row r="1437">
          <cell r="A1437">
            <v>1990.01</v>
          </cell>
          <cell r="B1437">
            <v>339.97</v>
          </cell>
          <cell r="C1437">
            <v>11.14</v>
          </cell>
          <cell r="D1437">
            <v>22.49</v>
          </cell>
          <cell r="E1437">
            <v>127.4</v>
          </cell>
        </row>
        <row r="1438">
          <cell r="A1438">
            <v>1990.02</v>
          </cell>
          <cell r="B1438">
            <v>330.45</v>
          </cell>
          <cell r="C1438">
            <v>11.23</v>
          </cell>
          <cell r="D1438">
            <v>22.08</v>
          </cell>
          <cell r="E1438">
            <v>128</v>
          </cell>
        </row>
        <row r="1439">
          <cell r="A1439">
            <v>1990.03</v>
          </cell>
          <cell r="B1439">
            <v>338.46</v>
          </cell>
          <cell r="C1439">
            <v>11.32</v>
          </cell>
          <cell r="D1439">
            <v>21.67</v>
          </cell>
          <cell r="E1439">
            <v>128.69999999999999</v>
          </cell>
        </row>
        <row r="1440">
          <cell r="A1440">
            <v>1990.04</v>
          </cell>
          <cell r="B1440">
            <v>338.18</v>
          </cell>
          <cell r="C1440">
            <v>11.4367</v>
          </cell>
          <cell r="D1440">
            <v>21.533300000000001</v>
          </cell>
          <cell r="E1440">
            <v>128.9</v>
          </cell>
        </row>
        <row r="1441">
          <cell r="A1441">
            <v>1990.05</v>
          </cell>
          <cell r="B1441">
            <v>350.25</v>
          </cell>
          <cell r="C1441">
            <v>11.5533</v>
          </cell>
          <cell r="D1441">
            <v>21.396699999999999</v>
          </cell>
          <cell r="E1441">
            <v>129.19999999999999</v>
          </cell>
        </row>
        <row r="1442">
          <cell r="A1442">
            <v>1990.06</v>
          </cell>
          <cell r="B1442">
            <v>360.39</v>
          </cell>
          <cell r="C1442">
            <v>11.66</v>
          </cell>
          <cell r="D1442">
            <v>21.26</v>
          </cell>
          <cell r="E1442">
            <v>129.9</v>
          </cell>
        </row>
        <row r="1443">
          <cell r="A1443">
            <v>1990.07</v>
          </cell>
          <cell r="B1443">
            <v>360.03</v>
          </cell>
          <cell r="C1443">
            <v>11.726699999999999</v>
          </cell>
          <cell r="D1443">
            <v>21.42</v>
          </cell>
          <cell r="E1443">
            <v>130.4</v>
          </cell>
        </row>
        <row r="1444">
          <cell r="A1444">
            <v>1990.08</v>
          </cell>
          <cell r="B1444">
            <v>330.75</v>
          </cell>
          <cell r="C1444">
            <v>11.783300000000001</v>
          </cell>
          <cell r="D1444">
            <v>21.58</v>
          </cell>
          <cell r="E1444">
            <v>131.6</v>
          </cell>
        </row>
        <row r="1445">
          <cell r="A1445">
            <v>1990.09</v>
          </cell>
          <cell r="B1445">
            <v>315.41000000000003</v>
          </cell>
          <cell r="C1445">
            <v>11.83</v>
          </cell>
          <cell r="D1445">
            <v>21.74</v>
          </cell>
          <cell r="E1445">
            <v>132.69999999999999</v>
          </cell>
        </row>
        <row r="1446">
          <cell r="A1446">
            <v>1990.1</v>
          </cell>
          <cell r="B1446">
            <v>307.12</v>
          </cell>
          <cell r="C1446">
            <v>11.9267</v>
          </cell>
          <cell r="D1446">
            <v>21.6067</v>
          </cell>
          <cell r="E1446">
            <v>133.5</v>
          </cell>
        </row>
        <row r="1447">
          <cell r="A1447">
            <v>1990.11</v>
          </cell>
          <cell r="B1447">
            <v>315.29000000000002</v>
          </cell>
          <cell r="C1447">
            <v>12.013299999999999</v>
          </cell>
          <cell r="D1447">
            <v>21.473299999999998</v>
          </cell>
          <cell r="E1447">
            <v>133.80000000000001</v>
          </cell>
        </row>
        <row r="1448">
          <cell r="A1448">
            <v>1990.12</v>
          </cell>
          <cell r="B1448">
            <v>328.75</v>
          </cell>
          <cell r="C1448">
            <v>12.09</v>
          </cell>
          <cell r="D1448">
            <v>21.34</v>
          </cell>
          <cell r="E1448">
            <v>133.80000000000001</v>
          </cell>
        </row>
        <row r="1449">
          <cell r="A1449">
            <v>1991.01</v>
          </cell>
          <cell r="B1449">
            <v>325.49</v>
          </cell>
          <cell r="C1449">
            <v>12.1067</v>
          </cell>
          <cell r="D1449">
            <v>21.183299999999999</v>
          </cell>
          <cell r="E1449">
            <v>134.6</v>
          </cell>
        </row>
        <row r="1450">
          <cell r="A1450">
            <v>1991.02</v>
          </cell>
          <cell r="B1450">
            <v>362.26</v>
          </cell>
          <cell r="C1450">
            <v>12.113300000000001</v>
          </cell>
          <cell r="D1450">
            <v>21.026700000000002</v>
          </cell>
          <cell r="E1450">
            <v>134.80000000000001</v>
          </cell>
        </row>
        <row r="1451">
          <cell r="A1451">
            <v>1991.03</v>
          </cell>
          <cell r="B1451">
            <v>372.28</v>
          </cell>
          <cell r="C1451">
            <v>12.11</v>
          </cell>
          <cell r="D1451">
            <v>20.94</v>
          </cell>
          <cell r="E1451">
            <v>135</v>
          </cell>
        </row>
        <row r="1452">
          <cell r="A1452">
            <v>1991.04</v>
          </cell>
          <cell r="B1452">
            <v>379.68</v>
          </cell>
          <cell r="C1452">
            <v>12.13</v>
          </cell>
          <cell r="D1452">
            <v>20.363299999999999</v>
          </cell>
          <cell r="E1452">
            <v>135.19999999999999</v>
          </cell>
        </row>
        <row r="1453">
          <cell r="A1453">
            <v>1991.05</v>
          </cell>
          <cell r="B1453">
            <v>377.99</v>
          </cell>
          <cell r="C1453">
            <v>12.14</v>
          </cell>
          <cell r="D1453">
            <v>19.8567</v>
          </cell>
          <cell r="E1453">
            <v>135.6</v>
          </cell>
        </row>
        <row r="1454">
          <cell r="A1454">
            <v>1991.06</v>
          </cell>
          <cell r="B1454">
            <v>378.29</v>
          </cell>
          <cell r="C1454">
            <v>12.15</v>
          </cell>
          <cell r="D1454">
            <v>19.41</v>
          </cell>
          <cell r="E1454">
            <v>136</v>
          </cell>
        </row>
        <row r="1455">
          <cell r="A1455">
            <v>1991.07</v>
          </cell>
          <cell r="B1455">
            <v>380.23</v>
          </cell>
          <cell r="C1455">
            <v>12.193300000000001</v>
          </cell>
          <cell r="D1455">
            <v>18.84</v>
          </cell>
          <cell r="E1455">
            <v>136.19999999999999</v>
          </cell>
        </row>
        <row r="1456">
          <cell r="A1456">
            <v>1991.08</v>
          </cell>
          <cell r="B1456">
            <v>389.4</v>
          </cell>
          <cell r="C1456">
            <v>12.236700000000001</v>
          </cell>
          <cell r="D1456">
            <v>18.329999999999998</v>
          </cell>
          <cell r="E1456">
            <v>136.6</v>
          </cell>
        </row>
        <row r="1457">
          <cell r="A1457">
            <v>1991.09</v>
          </cell>
          <cell r="B1457">
            <v>387.2</v>
          </cell>
          <cell r="C1457">
            <v>12.28</v>
          </cell>
          <cell r="D1457">
            <v>17.82</v>
          </cell>
          <cell r="E1457">
            <v>137.19999999999999</v>
          </cell>
        </row>
        <row r="1458">
          <cell r="A1458">
            <v>1991.1</v>
          </cell>
          <cell r="B1458">
            <v>386.88</v>
          </cell>
          <cell r="C1458">
            <v>12.253299999999999</v>
          </cell>
          <cell r="D1458">
            <v>17.203299999999999</v>
          </cell>
          <cell r="E1458">
            <v>137.4</v>
          </cell>
        </row>
        <row r="1459">
          <cell r="A1459">
            <v>1991.11</v>
          </cell>
          <cell r="B1459">
            <v>385.92</v>
          </cell>
          <cell r="C1459">
            <v>12.226699999999999</v>
          </cell>
          <cell r="D1459">
            <v>16.5867</v>
          </cell>
          <cell r="E1459">
            <v>137.80000000000001</v>
          </cell>
        </row>
        <row r="1460">
          <cell r="A1460">
            <v>1991.12</v>
          </cell>
          <cell r="B1460">
            <v>388.51</v>
          </cell>
          <cell r="C1460">
            <v>12.2</v>
          </cell>
          <cell r="D1460">
            <v>15.97</v>
          </cell>
          <cell r="E1460">
            <v>137.9</v>
          </cell>
        </row>
        <row r="1461">
          <cell r="A1461">
            <v>1992.01</v>
          </cell>
          <cell r="B1461">
            <v>416.08</v>
          </cell>
          <cell r="C1461">
            <v>12.24</v>
          </cell>
          <cell r="D1461">
            <v>16.046700000000001</v>
          </cell>
          <cell r="E1461">
            <v>138.1</v>
          </cell>
        </row>
        <row r="1462">
          <cell r="A1462">
            <v>1992.02</v>
          </cell>
          <cell r="B1462">
            <v>412.56</v>
          </cell>
          <cell r="C1462">
            <v>12.28</v>
          </cell>
          <cell r="D1462">
            <v>16.1233</v>
          </cell>
          <cell r="E1462">
            <v>138.6</v>
          </cell>
        </row>
        <row r="1463">
          <cell r="A1463">
            <v>1992.03</v>
          </cell>
          <cell r="B1463">
            <v>407.36</v>
          </cell>
          <cell r="C1463">
            <v>12.32</v>
          </cell>
          <cell r="D1463">
            <v>16.190000000000001</v>
          </cell>
          <cell r="E1463">
            <v>139.30000000000001</v>
          </cell>
        </row>
        <row r="1464">
          <cell r="A1464">
            <v>1992.04</v>
          </cell>
          <cell r="B1464">
            <v>407.41</v>
          </cell>
          <cell r="C1464">
            <v>12.32</v>
          </cell>
          <cell r="D1464">
            <v>16.4833</v>
          </cell>
          <cell r="E1464">
            <v>139.5</v>
          </cell>
        </row>
        <row r="1465">
          <cell r="A1465">
            <v>1992.05</v>
          </cell>
          <cell r="B1465">
            <v>414.81</v>
          </cell>
          <cell r="C1465">
            <v>12.32</v>
          </cell>
          <cell r="D1465">
            <v>16.7667</v>
          </cell>
          <cell r="E1465">
            <v>139.69999999999999</v>
          </cell>
        </row>
        <row r="1466">
          <cell r="A1466">
            <v>1992.06</v>
          </cell>
          <cell r="B1466">
            <v>408.27</v>
          </cell>
          <cell r="C1466">
            <v>12.32</v>
          </cell>
          <cell r="D1466">
            <v>17.05</v>
          </cell>
          <cell r="E1466">
            <v>140.19999999999999</v>
          </cell>
        </row>
        <row r="1467">
          <cell r="A1467">
            <v>1992.07</v>
          </cell>
          <cell r="B1467">
            <v>415.05</v>
          </cell>
          <cell r="C1467">
            <v>12.343299999999999</v>
          </cell>
          <cell r="D1467">
            <v>17.38</v>
          </cell>
          <cell r="E1467">
            <v>140.5</v>
          </cell>
        </row>
        <row r="1468">
          <cell r="A1468">
            <v>1992.08</v>
          </cell>
          <cell r="B1468">
            <v>417.93</v>
          </cell>
          <cell r="C1468">
            <v>12.3667</v>
          </cell>
          <cell r="D1468">
            <v>17.71</v>
          </cell>
          <cell r="E1468">
            <v>140.9</v>
          </cell>
        </row>
        <row r="1469">
          <cell r="A1469">
            <v>1992.09</v>
          </cell>
          <cell r="B1469">
            <v>418.48</v>
          </cell>
          <cell r="C1469">
            <v>12.4</v>
          </cell>
          <cell r="D1469">
            <v>18.04</v>
          </cell>
          <cell r="E1469">
            <v>141.30000000000001</v>
          </cell>
        </row>
        <row r="1470">
          <cell r="A1470">
            <v>1992.1</v>
          </cell>
          <cell r="B1470">
            <v>412.5</v>
          </cell>
          <cell r="C1470">
            <v>12.386699999999999</v>
          </cell>
          <cell r="D1470">
            <v>18.39</v>
          </cell>
          <cell r="E1470">
            <v>141.80000000000001</v>
          </cell>
        </row>
        <row r="1471">
          <cell r="A1471">
            <v>1992.11</v>
          </cell>
          <cell r="B1471">
            <v>422.84</v>
          </cell>
          <cell r="C1471">
            <v>12.3833</v>
          </cell>
          <cell r="D1471">
            <v>18.739999999999998</v>
          </cell>
          <cell r="E1471">
            <v>142</v>
          </cell>
        </row>
        <row r="1472">
          <cell r="A1472">
            <v>1992.12</v>
          </cell>
          <cell r="B1472">
            <v>435.64</v>
          </cell>
          <cell r="C1472">
            <v>12.39</v>
          </cell>
          <cell r="D1472">
            <v>19.09</v>
          </cell>
          <cell r="E1472">
            <v>141.9</v>
          </cell>
        </row>
        <row r="1473">
          <cell r="A1473">
            <v>1993.01</v>
          </cell>
          <cell r="B1473">
            <v>435.23</v>
          </cell>
          <cell r="C1473">
            <v>12.4133</v>
          </cell>
          <cell r="D1473">
            <v>19.34</v>
          </cell>
          <cell r="E1473">
            <v>142.6</v>
          </cell>
        </row>
        <row r="1474">
          <cell r="A1474">
            <v>1993.02</v>
          </cell>
          <cell r="B1474">
            <v>441.7</v>
          </cell>
          <cell r="C1474">
            <v>12.4467</v>
          </cell>
          <cell r="D1474">
            <v>19.59</v>
          </cell>
          <cell r="E1474">
            <v>143.1</v>
          </cell>
        </row>
        <row r="1475">
          <cell r="A1475">
            <v>1993.03</v>
          </cell>
          <cell r="B1475">
            <v>450.16</v>
          </cell>
          <cell r="C1475">
            <v>12.48</v>
          </cell>
          <cell r="D1475">
            <v>19.84</v>
          </cell>
          <cell r="E1475">
            <v>143.6</v>
          </cell>
        </row>
        <row r="1476">
          <cell r="A1476">
            <v>1993.04</v>
          </cell>
          <cell r="B1476">
            <v>443.08</v>
          </cell>
          <cell r="C1476">
            <v>12.4933</v>
          </cell>
          <cell r="D1476">
            <v>19.670000000000002</v>
          </cell>
          <cell r="E1476">
            <v>144</v>
          </cell>
        </row>
        <row r="1477">
          <cell r="A1477">
            <v>1993.05</v>
          </cell>
          <cell r="B1477">
            <v>445.25</v>
          </cell>
          <cell r="C1477">
            <v>12.5067</v>
          </cell>
          <cell r="D1477">
            <v>19.5</v>
          </cell>
          <cell r="E1477">
            <v>144.19999999999999</v>
          </cell>
        </row>
        <row r="1478">
          <cell r="A1478">
            <v>1993.06</v>
          </cell>
          <cell r="B1478">
            <v>448.06</v>
          </cell>
          <cell r="C1478">
            <v>12.52</v>
          </cell>
          <cell r="D1478">
            <v>19.329999999999998</v>
          </cell>
          <cell r="E1478">
            <v>144.4</v>
          </cell>
        </row>
        <row r="1479">
          <cell r="A1479">
            <v>1993.07</v>
          </cell>
          <cell r="B1479">
            <v>447.29</v>
          </cell>
          <cell r="C1479">
            <v>12.52</v>
          </cell>
          <cell r="D1479">
            <v>19.690000000000001</v>
          </cell>
          <cell r="E1479">
            <v>144.4</v>
          </cell>
        </row>
        <row r="1480">
          <cell r="A1480">
            <v>1993.08</v>
          </cell>
          <cell r="B1480">
            <v>454.13</v>
          </cell>
          <cell r="C1480">
            <v>12.52</v>
          </cell>
          <cell r="D1480">
            <v>20.05</v>
          </cell>
          <cell r="E1480">
            <v>144.80000000000001</v>
          </cell>
        </row>
        <row r="1481">
          <cell r="A1481">
            <v>1993.09</v>
          </cell>
          <cell r="B1481">
            <v>459.24</v>
          </cell>
          <cell r="C1481">
            <v>12.52</v>
          </cell>
          <cell r="D1481">
            <v>20.41</v>
          </cell>
          <cell r="E1481">
            <v>145.1</v>
          </cell>
        </row>
        <row r="1482">
          <cell r="A1482">
            <v>1993.1</v>
          </cell>
          <cell r="B1482">
            <v>463.9</v>
          </cell>
          <cell r="C1482">
            <v>12.54</v>
          </cell>
          <cell r="D1482">
            <v>20.9</v>
          </cell>
          <cell r="E1482">
            <v>145.69999999999999</v>
          </cell>
        </row>
        <row r="1483">
          <cell r="A1483">
            <v>1993.11</v>
          </cell>
          <cell r="B1483">
            <v>462.89</v>
          </cell>
          <cell r="C1483">
            <v>12.56</v>
          </cell>
          <cell r="D1483">
            <v>21.39</v>
          </cell>
          <cell r="E1483">
            <v>145.80000000000001</v>
          </cell>
        </row>
        <row r="1484">
          <cell r="A1484">
            <v>1993.12</v>
          </cell>
          <cell r="B1484">
            <v>465.95</v>
          </cell>
          <cell r="C1484">
            <v>12.58</v>
          </cell>
          <cell r="D1484">
            <v>21.89</v>
          </cell>
          <cell r="E1484">
            <v>145.80000000000001</v>
          </cell>
        </row>
        <row r="1485">
          <cell r="A1485">
            <v>1994.01</v>
          </cell>
          <cell r="B1485">
            <v>472.99</v>
          </cell>
          <cell r="C1485">
            <v>12.6233</v>
          </cell>
          <cell r="D1485">
            <v>22.156700000000001</v>
          </cell>
          <cell r="E1485">
            <v>146.19999999999999</v>
          </cell>
        </row>
        <row r="1486">
          <cell r="A1486">
            <v>1994.02</v>
          </cell>
          <cell r="B1486">
            <v>471.58</v>
          </cell>
          <cell r="C1486">
            <v>12.666700000000001</v>
          </cell>
          <cell r="D1486">
            <v>22.433299999999999</v>
          </cell>
          <cell r="E1486">
            <v>146.69999999999999</v>
          </cell>
        </row>
        <row r="1487">
          <cell r="A1487">
            <v>1994.03</v>
          </cell>
          <cell r="B1487">
            <v>463.81</v>
          </cell>
          <cell r="C1487">
            <v>12.71</v>
          </cell>
          <cell r="D1487">
            <v>22.71</v>
          </cell>
          <cell r="E1487">
            <v>147.19999999999999</v>
          </cell>
        </row>
        <row r="1488">
          <cell r="A1488">
            <v>1994.04</v>
          </cell>
          <cell r="B1488">
            <v>447.23</v>
          </cell>
          <cell r="C1488">
            <v>12.753299999999999</v>
          </cell>
          <cell r="D1488">
            <v>23.54</v>
          </cell>
          <cell r="E1488">
            <v>147.4</v>
          </cell>
        </row>
        <row r="1489">
          <cell r="A1489">
            <v>1994.05</v>
          </cell>
          <cell r="B1489">
            <v>450.9</v>
          </cell>
          <cell r="C1489">
            <v>12.7967</v>
          </cell>
          <cell r="D1489">
            <v>24.37</v>
          </cell>
          <cell r="E1489">
            <v>147.5</v>
          </cell>
        </row>
        <row r="1490">
          <cell r="A1490">
            <v>1994.06</v>
          </cell>
          <cell r="B1490">
            <v>454.83</v>
          </cell>
          <cell r="C1490">
            <v>12.84</v>
          </cell>
          <cell r="D1490">
            <v>25.2</v>
          </cell>
          <cell r="E1490">
            <v>148</v>
          </cell>
        </row>
        <row r="1491">
          <cell r="A1491">
            <v>1994.07</v>
          </cell>
          <cell r="B1491">
            <v>451.4</v>
          </cell>
          <cell r="C1491">
            <v>12.87</v>
          </cell>
          <cell r="D1491">
            <v>25.91</v>
          </cell>
          <cell r="E1491">
            <v>148.4</v>
          </cell>
        </row>
        <row r="1492">
          <cell r="A1492">
            <v>1994.08</v>
          </cell>
          <cell r="B1492">
            <v>464.24</v>
          </cell>
          <cell r="C1492">
            <v>12.9</v>
          </cell>
          <cell r="D1492">
            <v>26.62</v>
          </cell>
          <cell r="E1492">
            <v>149</v>
          </cell>
        </row>
        <row r="1493">
          <cell r="A1493">
            <v>1994.09</v>
          </cell>
          <cell r="B1493">
            <v>466.96</v>
          </cell>
          <cell r="C1493">
            <v>12.92</v>
          </cell>
          <cell r="D1493">
            <v>27.33</v>
          </cell>
          <cell r="E1493">
            <v>149.4</v>
          </cell>
        </row>
        <row r="1494">
          <cell r="A1494">
            <v>1994.1</v>
          </cell>
          <cell r="B1494">
            <v>463.81</v>
          </cell>
          <cell r="C1494">
            <v>13.013299999999999</v>
          </cell>
          <cell r="D1494">
            <v>28.42</v>
          </cell>
          <cell r="E1494">
            <v>149.5</v>
          </cell>
        </row>
        <row r="1495">
          <cell r="A1495">
            <v>1994.11</v>
          </cell>
          <cell r="B1495">
            <v>461.01</v>
          </cell>
          <cell r="C1495">
            <v>13.0967</v>
          </cell>
          <cell r="D1495">
            <v>29.51</v>
          </cell>
          <cell r="E1495">
            <v>149.69999999999999</v>
          </cell>
        </row>
        <row r="1496">
          <cell r="A1496">
            <v>1994.12</v>
          </cell>
          <cell r="B1496">
            <v>455.19</v>
          </cell>
          <cell r="C1496">
            <v>13.17</v>
          </cell>
          <cell r="D1496">
            <v>30.6</v>
          </cell>
          <cell r="E1496">
            <v>149.69999999999999</v>
          </cell>
        </row>
        <row r="1497">
          <cell r="A1497">
            <v>1995.01</v>
          </cell>
          <cell r="B1497">
            <v>465.25</v>
          </cell>
          <cell r="C1497">
            <v>13.18</v>
          </cell>
          <cell r="D1497">
            <v>31.25</v>
          </cell>
          <cell r="E1497">
            <v>150.30000000000001</v>
          </cell>
        </row>
        <row r="1498">
          <cell r="A1498">
            <v>1995.02</v>
          </cell>
          <cell r="B1498">
            <v>481.92</v>
          </cell>
          <cell r="C1498">
            <v>13.18</v>
          </cell>
          <cell r="D1498">
            <v>31.9</v>
          </cell>
          <cell r="E1498">
            <v>150.9</v>
          </cell>
        </row>
        <row r="1499">
          <cell r="A1499">
            <v>1995.03</v>
          </cell>
          <cell r="B1499">
            <v>493.15</v>
          </cell>
          <cell r="C1499">
            <v>13.17</v>
          </cell>
          <cell r="D1499">
            <v>32.549999999999997</v>
          </cell>
          <cell r="E1499">
            <v>151.4</v>
          </cell>
        </row>
        <row r="1500">
          <cell r="A1500">
            <v>1995.04</v>
          </cell>
          <cell r="B1500">
            <v>507.91</v>
          </cell>
          <cell r="C1500">
            <v>13.2433</v>
          </cell>
          <cell r="D1500">
            <v>33.176699999999997</v>
          </cell>
          <cell r="E1500">
            <v>151.9</v>
          </cell>
        </row>
        <row r="1501">
          <cell r="A1501">
            <v>1995.05</v>
          </cell>
          <cell r="B1501">
            <v>523.80999999999995</v>
          </cell>
          <cell r="C1501">
            <v>13.306699999999999</v>
          </cell>
          <cell r="D1501">
            <v>33.8033</v>
          </cell>
          <cell r="E1501">
            <v>152.19999999999999</v>
          </cell>
        </row>
        <row r="1502">
          <cell r="A1502">
            <v>1995.06</v>
          </cell>
          <cell r="B1502">
            <v>539.35</v>
          </cell>
          <cell r="C1502">
            <v>13.36</v>
          </cell>
          <cell r="D1502">
            <v>34.43</v>
          </cell>
          <cell r="E1502">
            <v>152.5</v>
          </cell>
        </row>
        <row r="1503">
          <cell r="A1503">
            <v>1995.07</v>
          </cell>
          <cell r="B1503">
            <v>557.37</v>
          </cell>
          <cell r="C1503">
            <v>13.44</v>
          </cell>
          <cell r="D1503">
            <v>34.68</v>
          </cell>
          <cell r="E1503">
            <v>152.5</v>
          </cell>
        </row>
        <row r="1504">
          <cell r="A1504">
            <v>1995.08</v>
          </cell>
          <cell r="B1504">
            <v>559.11</v>
          </cell>
          <cell r="C1504">
            <v>13.51</v>
          </cell>
          <cell r="D1504">
            <v>34.93</v>
          </cell>
          <cell r="E1504">
            <v>152.9</v>
          </cell>
        </row>
        <row r="1505">
          <cell r="A1505">
            <v>1995.09</v>
          </cell>
          <cell r="B1505">
            <v>578.77</v>
          </cell>
          <cell r="C1505">
            <v>13.58</v>
          </cell>
          <cell r="D1505">
            <v>35.18</v>
          </cell>
          <cell r="E1505">
            <v>153.19999999999999</v>
          </cell>
        </row>
        <row r="1506">
          <cell r="A1506">
            <v>1995.1</v>
          </cell>
          <cell r="B1506">
            <v>582.91999999999996</v>
          </cell>
          <cell r="C1506">
            <v>13.65</v>
          </cell>
          <cell r="D1506">
            <v>34.773299999999999</v>
          </cell>
          <cell r="E1506">
            <v>153.69999999999999</v>
          </cell>
        </row>
        <row r="1507">
          <cell r="A1507">
            <v>1995.11</v>
          </cell>
          <cell r="B1507">
            <v>595.53</v>
          </cell>
          <cell r="C1507">
            <v>13.72</v>
          </cell>
          <cell r="D1507">
            <v>34.366700000000002</v>
          </cell>
          <cell r="E1507">
            <v>153.6</v>
          </cell>
        </row>
        <row r="1508">
          <cell r="A1508">
            <v>1995.12</v>
          </cell>
          <cell r="B1508">
            <v>614.57000000000005</v>
          </cell>
          <cell r="C1508">
            <v>13.79</v>
          </cell>
          <cell r="D1508">
            <v>33.96</v>
          </cell>
          <cell r="E1508">
            <v>153.5</v>
          </cell>
        </row>
        <row r="1509">
          <cell r="A1509">
            <v>1996.01</v>
          </cell>
          <cell r="B1509">
            <v>614.41999999999996</v>
          </cell>
          <cell r="C1509">
            <v>13.8933</v>
          </cell>
          <cell r="D1509">
            <v>33.986699999999999</v>
          </cell>
          <cell r="E1509">
            <v>154.4</v>
          </cell>
        </row>
        <row r="1510">
          <cell r="A1510">
            <v>1996.02</v>
          </cell>
          <cell r="B1510">
            <v>649.54</v>
          </cell>
          <cell r="C1510">
            <v>13.996700000000001</v>
          </cell>
          <cell r="D1510">
            <v>34.013300000000001</v>
          </cell>
          <cell r="E1510">
            <v>154.9</v>
          </cell>
        </row>
        <row r="1511">
          <cell r="A1511">
            <v>1996.03</v>
          </cell>
          <cell r="B1511">
            <v>647.07000000000005</v>
          </cell>
          <cell r="C1511">
            <v>14.1</v>
          </cell>
          <cell r="D1511">
            <v>34.04</v>
          </cell>
          <cell r="E1511">
            <v>155.69999999999999</v>
          </cell>
        </row>
        <row r="1512">
          <cell r="A1512">
            <v>1996.04</v>
          </cell>
          <cell r="B1512">
            <v>647.16999999999996</v>
          </cell>
          <cell r="C1512">
            <v>14.156700000000001</v>
          </cell>
          <cell r="D1512">
            <v>34.33</v>
          </cell>
          <cell r="E1512">
            <v>156.30000000000001</v>
          </cell>
        </row>
        <row r="1513">
          <cell r="A1513">
            <v>1996.05</v>
          </cell>
          <cell r="B1513">
            <v>661.23</v>
          </cell>
          <cell r="C1513">
            <v>14.2133</v>
          </cell>
          <cell r="D1513">
            <v>34.619999999999997</v>
          </cell>
          <cell r="E1513">
            <v>156.6</v>
          </cell>
        </row>
        <row r="1514">
          <cell r="A1514">
            <v>1996.06</v>
          </cell>
          <cell r="B1514">
            <v>668.5</v>
          </cell>
          <cell r="C1514">
            <v>14.27</v>
          </cell>
          <cell r="D1514">
            <v>34.909999999999997</v>
          </cell>
          <cell r="E1514">
            <v>156.69999999999999</v>
          </cell>
        </row>
        <row r="1515">
          <cell r="A1515">
            <v>1996.07</v>
          </cell>
          <cell r="B1515">
            <v>644.07000000000005</v>
          </cell>
          <cell r="C1515">
            <v>14.4</v>
          </cell>
          <cell r="D1515">
            <v>35.273299999999999</v>
          </cell>
          <cell r="E1515">
            <v>157</v>
          </cell>
        </row>
        <row r="1516">
          <cell r="A1516">
            <v>1996.08</v>
          </cell>
          <cell r="B1516">
            <v>662.68</v>
          </cell>
          <cell r="C1516">
            <v>14.53</v>
          </cell>
          <cell r="D1516">
            <v>35.636699999999998</v>
          </cell>
          <cell r="E1516">
            <v>157.30000000000001</v>
          </cell>
        </row>
        <row r="1517">
          <cell r="A1517">
            <v>1996.09</v>
          </cell>
          <cell r="B1517">
            <v>674.88</v>
          </cell>
          <cell r="C1517">
            <v>14.66</v>
          </cell>
          <cell r="D1517">
            <v>36</v>
          </cell>
          <cell r="E1517">
            <v>157.80000000000001</v>
          </cell>
        </row>
        <row r="1518">
          <cell r="A1518">
            <v>1996.1</v>
          </cell>
          <cell r="B1518">
            <v>701.46</v>
          </cell>
          <cell r="C1518">
            <v>14.74</v>
          </cell>
          <cell r="D1518">
            <v>36.909999999999997</v>
          </cell>
          <cell r="E1518">
            <v>158.30000000000001</v>
          </cell>
        </row>
        <row r="1519">
          <cell r="A1519">
            <v>1996.11</v>
          </cell>
          <cell r="B1519">
            <v>735.67</v>
          </cell>
          <cell r="C1519">
            <v>14.82</v>
          </cell>
          <cell r="D1519">
            <v>37.82</v>
          </cell>
          <cell r="E1519">
            <v>158.6</v>
          </cell>
        </row>
        <row r="1520">
          <cell r="A1520">
            <v>1996.12</v>
          </cell>
          <cell r="B1520">
            <v>743.25</v>
          </cell>
          <cell r="C1520">
            <v>14.9</v>
          </cell>
          <cell r="D1520">
            <v>38.729999999999997</v>
          </cell>
          <cell r="E1520">
            <v>158.6</v>
          </cell>
        </row>
        <row r="1521">
          <cell r="A1521">
            <v>1997.01</v>
          </cell>
          <cell r="B1521">
            <v>766.22</v>
          </cell>
          <cell r="C1521">
            <v>14.9533</v>
          </cell>
          <cell r="D1521">
            <v>39.2333</v>
          </cell>
          <cell r="E1521">
            <v>159.1</v>
          </cell>
        </row>
        <row r="1522">
          <cell r="A1522">
            <v>1997.02</v>
          </cell>
          <cell r="B1522">
            <v>798.39</v>
          </cell>
          <cell r="C1522">
            <v>15.0067</v>
          </cell>
          <cell r="D1522">
            <v>39.736699999999999</v>
          </cell>
          <cell r="E1522">
            <v>159.6</v>
          </cell>
        </row>
        <row r="1523">
          <cell r="A1523">
            <v>1997.03</v>
          </cell>
          <cell r="B1523">
            <v>792.16</v>
          </cell>
          <cell r="C1523">
            <v>15.06</v>
          </cell>
          <cell r="D1523">
            <v>40.24</v>
          </cell>
          <cell r="E1523">
            <v>160</v>
          </cell>
        </row>
        <row r="1524">
          <cell r="A1524">
            <v>1997.04</v>
          </cell>
          <cell r="B1524">
            <v>763.93</v>
          </cell>
          <cell r="C1524">
            <v>15.093299999999999</v>
          </cell>
          <cell r="D1524">
            <v>40.343299999999999</v>
          </cell>
          <cell r="E1524">
            <v>160.19999999999999</v>
          </cell>
        </row>
        <row r="1525">
          <cell r="A1525">
            <v>1997.05</v>
          </cell>
          <cell r="B1525">
            <v>833.09</v>
          </cell>
          <cell r="C1525">
            <v>15.1267</v>
          </cell>
          <cell r="D1525">
            <v>40.4467</v>
          </cell>
          <cell r="E1525">
            <v>160.1</v>
          </cell>
        </row>
        <row r="1526">
          <cell r="A1526">
            <v>1997.06</v>
          </cell>
          <cell r="B1526">
            <v>876.29</v>
          </cell>
          <cell r="C1526">
            <v>15.16</v>
          </cell>
          <cell r="D1526">
            <v>40.549999999999997</v>
          </cell>
          <cell r="E1526">
            <v>160.30000000000001</v>
          </cell>
        </row>
        <row r="1527">
          <cell r="A1527">
            <v>1997.07</v>
          </cell>
          <cell r="B1527">
            <v>925.29</v>
          </cell>
          <cell r="C1527">
            <v>15.216699999999999</v>
          </cell>
          <cell r="D1527">
            <v>40.58</v>
          </cell>
          <cell r="E1527">
            <v>160.5</v>
          </cell>
        </row>
        <row r="1528">
          <cell r="A1528">
            <v>1997.08</v>
          </cell>
          <cell r="B1528">
            <v>927.24</v>
          </cell>
          <cell r="C1528">
            <v>15.273300000000001</v>
          </cell>
          <cell r="D1528">
            <v>40.61</v>
          </cell>
          <cell r="E1528">
            <v>160.80000000000001</v>
          </cell>
        </row>
        <row r="1529">
          <cell r="A1529">
            <v>1997.09</v>
          </cell>
          <cell r="B1529">
            <v>937.02</v>
          </cell>
          <cell r="C1529">
            <v>15.33</v>
          </cell>
          <cell r="D1529">
            <v>40.64</v>
          </cell>
          <cell r="E1529">
            <v>161.19999999999999</v>
          </cell>
        </row>
        <row r="1530">
          <cell r="A1530">
            <v>1997.1</v>
          </cell>
          <cell r="B1530">
            <v>951.16</v>
          </cell>
          <cell r="C1530">
            <v>15.386699999999999</v>
          </cell>
          <cell r="D1530">
            <v>40.333300000000001</v>
          </cell>
          <cell r="E1530">
            <v>161.6</v>
          </cell>
        </row>
        <row r="1531">
          <cell r="A1531">
            <v>1997.11</v>
          </cell>
          <cell r="B1531">
            <v>938.92</v>
          </cell>
          <cell r="C1531">
            <v>15.443300000000001</v>
          </cell>
          <cell r="D1531">
            <v>40.026699999999998</v>
          </cell>
          <cell r="E1531">
            <v>161.5</v>
          </cell>
        </row>
        <row r="1532">
          <cell r="A1532">
            <v>1997.12</v>
          </cell>
          <cell r="B1532">
            <v>962.37</v>
          </cell>
          <cell r="C1532">
            <v>15.5</v>
          </cell>
          <cell r="D1532">
            <v>39.72</v>
          </cell>
          <cell r="E1532">
            <v>161.30000000000001</v>
          </cell>
        </row>
        <row r="1533">
          <cell r="A1533">
            <v>1998.01</v>
          </cell>
          <cell r="B1533">
            <v>963.36</v>
          </cell>
          <cell r="C1533">
            <v>15.55</v>
          </cell>
          <cell r="D1533">
            <v>39.659999999999997</v>
          </cell>
          <cell r="E1533">
            <v>161.6</v>
          </cell>
        </row>
        <row r="1534">
          <cell r="A1534">
            <v>1998.02</v>
          </cell>
          <cell r="B1534">
            <v>1023.74</v>
          </cell>
          <cell r="C1534">
            <v>15.6</v>
          </cell>
          <cell r="D1534">
            <v>39.6</v>
          </cell>
          <cell r="E1534">
            <v>161.9</v>
          </cell>
        </row>
        <row r="1535">
          <cell r="A1535">
            <v>1998.03</v>
          </cell>
          <cell r="B1535">
            <v>1076.83</v>
          </cell>
          <cell r="C1535">
            <v>15.64</v>
          </cell>
          <cell r="D1535">
            <v>39.54</v>
          </cell>
          <cell r="E1535">
            <v>162.19999999999999</v>
          </cell>
        </row>
        <row r="1536">
          <cell r="A1536">
            <v>1998.04</v>
          </cell>
          <cell r="B1536">
            <v>1112.2</v>
          </cell>
          <cell r="C1536">
            <v>15.75</v>
          </cell>
          <cell r="D1536">
            <v>39.35</v>
          </cell>
          <cell r="E1536">
            <v>162.5</v>
          </cell>
        </row>
        <row r="1537">
          <cell r="A1537">
            <v>1998.05</v>
          </cell>
          <cell r="B1537">
            <v>1108.42</v>
          </cell>
          <cell r="C1537">
            <v>15.85</v>
          </cell>
          <cell r="D1537">
            <v>39.159999999999997</v>
          </cell>
          <cell r="E1537">
            <v>162.80000000000001</v>
          </cell>
        </row>
        <row r="1538">
          <cell r="A1538">
            <v>1998.06</v>
          </cell>
          <cell r="B1538">
            <v>1108.3900000000001</v>
          </cell>
          <cell r="C1538">
            <v>15.95</v>
          </cell>
          <cell r="D1538">
            <v>38.97</v>
          </cell>
          <cell r="E1538">
            <v>163</v>
          </cell>
        </row>
        <row r="1539">
          <cell r="A1539">
            <v>1998.07</v>
          </cell>
          <cell r="B1539">
            <v>1156.58</v>
          </cell>
          <cell r="C1539">
            <v>16.0167</v>
          </cell>
          <cell r="D1539">
            <v>38.676699999999997</v>
          </cell>
          <cell r="E1539">
            <v>163.19999999999999</v>
          </cell>
        </row>
        <row r="1540">
          <cell r="A1540">
            <v>1998.08</v>
          </cell>
          <cell r="B1540">
            <v>1074.6199999999999</v>
          </cell>
          <cell r="C1540">
            <v>16.083300000000001</v>
          </cell>
          <cell r="D1540">
            <v>38.383299999999998</v>
          </cell>
          <cell r="E1540">
            <v>163.4</v>
          </cell>
        </row>
        <row r="1541">
          <cell r="A1541">
            <v>1998.09</v>
          </cell>
          <cell r="B1541">
            <v>1020.64</v>
          </cell>
          <cell r="C1541">
            <v>16.14</v>
          </cell>
          <cell r="D1541">
            <v>38.090000000000003</v>
          </cell>
          <cell r="E1541">
            <v>163.6</v>
          </cell>
        </row>
        <row r="1542">
          <cell r="A1542">
            <v>1998.1</v>
          </cell>
          <cell r="B1542">
            <v>1032.47</v>
          </cell>
          <cell r="C1542">
            <v>16.166699999999999</v>
          </cell>
          <cell r="D1542">
            <v>37.963299999999997</v>
          </cell>
          <cell r="E1542">
            <v>164</v>
          </cell>
        </row>
        <row r="1543">
          <cell r="A1543">
            <v>1998.11</v>
          </cell>
          <cell r="B1543">
            <v>1144.43</v>
          </cell>
          <cell r="C1543">
            <v>16.183299999999999</v>
          </cell>
          <cell r="D1543">
            <v>37.8367</v>
          </cell>
          <cell r="E1543">
            <v>164</v>
          </cell>
        </row>
        <row r="1544">
          <cell r="A1544">
            <v>1998.12</v>
          </cell>
          <cell r="B1544">
            <v>1190.05</v>
          </cell>
          <cell r="C1544">
            <v>16.2</v>
          </cell>
          <cell r="D1544">
            <v>37.71</v>
          </cell>
          <cell r="E1544">
            <v>163.9</v>
          </cell>
        </row>
        <row r="1545">
          <cell r="A1545">
            <v>1999.01</v>
          </cell>
          <cell r="B1545">
            <v>1248.77</v>
          </cell>
          <cell r="C1545">
            <v>16.283333330000001</v>
          </cell>
          <cell r="D1545">
            <v>37.933333330000004</v>
          </cell>
          <cell r="E1545">
            <v>164.3</v>
          </cell>
        </row>
        <row r="1546">
          <cell r="A1546">
            <v>1999.02</v>
          </cell>
          <cell r="B1546">
            <v>1246.58</v>
          </cell>
          <cell r="C1546">
            <v>16.366666670000001</v>
          </cell>
          <cell r="D1546">
            <v>38.15666667</v>
          </cell>
          <cell r="E1546">
            <v>164.5</v>
          </cell>
        </row>
        <row r="1547">
          <cell r="A1547">
            <v>1999.03</v>
          </cell>
          <cell r="B1547">
            <v>1281.6600000000001</v>
          </cell>
          <cell r="C1547">
            <v>16.45</v>
          </cell>
          <cell r="D1547">
            <v>38.380000000000003</v>
          </cell>
          <cell r="E1547">
            <v>165</v>
          </cell>
        </row>
        <row r="1548">
          <cell r="A1548">
            <v>1999.04</v>
          </cell>
          <cell r="B1548">
            <v>1334.76</v>
          </cell>
          <cell r="C1548">
            <v>16.45</v>
          </cell>
          <cell r="D1548">
            <v>39.26</v>
          </cell>
          <cell r="E1548">
            <v>166.2</v>
          </cell>
        </row>
        <row r="1549">
          <cell r="A1549">
            <v>1999.05</v>
          </cell>
          <cell r="B1549">
            <v>1332.07</v>
          </cell>
          <cell r="C1549">
            <v>16.45</v>
          </cell>
          <cell r="D1549">
            <v>40.14</v>
          </cell>
          <cell r="E1549">
            <v>166.2</v>
          </cell>
        </row>
        <row r="1550">
          <cell r="A1550">
            <v>1999.06</v>
          </cell>
          <cell r="B1550">
            <v>1322.55</v>
          </cell>
          <cell r="C1550">
            <v>16.45</v>
          </cell>
          <cell r="D1550">
            <v>41.02</v>
          </cell>
          <cell r="E1550">
            <v>166.2</v>
          </cell>
        </row>
        <row r="1551">
          <cell r="A1551">
            <v>1999.07</v>
          </cell>
          <cell r="B1551">
            <v>1380.99</v>
          </cell>
          <cell r="C1551">
            <v>16.513333333333335</v>
          </cell>
          <cell r="D1551">
            <v>42</v>
          </cell>
          <cell r="E1551">
            <v>166.7</v>
          </cell>
        </row>
        <row r="1552">
          <cell r="A1552">
            <v>1999.08</v>
          </cell>
          <cell r="B1552">
            <v>1327.49</v>
          </cell>
          <cell r="C1552">
            <v>16.576666666666668</v>
          </cell>
          <cell r="D1552">
            <v>42.98</v>
          </cell>
          <cell r="E1552">
            <v>167.1</v>
          </cell>
        </row>
        <row r="1553">
          <cell r="A1553">
            <v>1999.09</v>
          </cell>
          <cell r="B1553">
            <v>1318.17</v>
          </cell>
          <cell r="C1553">
            <v>16.64</v>
          </cell>
          <cell r="D1553">
            <v>43.96</v>
          </cell>
          <cell r="E1553">
            <v>167.9</v>
          </cell>
        </row>
        <row r="1554">
          <cell r="A1554">
            <v>1999.1</v>
          </cell>
          <cell r="B1554">
            <v>1300.01</v>
          </cell>
          <cell r="C1554">
            <v>16.656666666666666</v>
          </cell>
          <cell r="D1554">
            <v>45.363333333333337</v>
          </cell>
          <cell r="E1554">
            <v>168.2</v>
          </cell>
        </row>
        <row r="1555">
          <cell r="A1555">
            <v>1999.11</v>
          </cell>
          <cell r="B1555">
            <v>1391</v>
          </cell>
          <cell r="C1555">
            <v>16.673333333333332</v>
          </cell>
          <cell r="D1555">
            <v>46.766666666666673</v>
          </cell>
          <cell r="E1555">
            <v>168.3</v>
          </cell>
        </row>
        <row r="1556">
          <cell r="A1556">
            <v>1999.12</v>
          </cell>
          <cell r="B1556">
            <v>1428.68</v>
          </cell>
          <cell r="C1556">
            <v>16.690000000000001</v>
          </cell>
          <cell r="D1556">
            <v>48.17</v>
          </cell>
          <cell r="E1556">
            <v>168.3</v>
          </cell>
        </row>
        <row r="1557">
          <cell r="A1557">
            <v>2000.01</v>
          </cell>
          <cell r="B1557">
            <v>1425.59</v>
          </cell>
          <cell r="C1557">
            <v>16.713333333333335</v>
          </cell>
          <cell r="D1557">
            <v>49.096666666666671</v>
          </cell>
          <cell r="E1557">
            <v>168.8</v>
          </cell>
        </row>
        <row r="1558">
          <cell r="A1558">
            <v>2000.02</v>
          </cell>
          <cell r="B1558">
            <v>1388.87</v>
          </cell>
          <cell r="C1558">
            <v>16.736666666666668</v>
          </cell>
          <cell r="D1558">
            <v>50.023333333333333</v>
          </cell>
          <cell r="E1558">
            <v>169.8</v>
          </cell>
        </row>
        <row r="1559">
          <cell r="A1559">
            <v>2000.03</v>
          </cell>
          <cell r="B1559">
            <v>1442.21</v>
          </cell>
          <cell r="C1559">
            <v>16.760000000000002</v>
          </cell>
          <cell r="D1559">
            <v>50.95</v>
          </cell>
          <cell r="E1559">
            <v>171.2</v>
          </cell>
        </row>
        <row r="1560">
          <cell r="A1560">
            <v>2000.04</v>
          </cell>
          <cell r="B1560">
            <v>1461.36</v>
          </cell>
          <cell r="C1560">
            <v>16.740000000000002</v>
          </cell>
          <cell r="D1560">
            <v>51.273333333333333</v>
          </cell>
          <cell r="E1560">
            <v>171.3</v>
          </cell>
        </row>
        <row r="1561">
          <cell r="A1561">
            <v>2000.05</v>
          </cell>
          <cell r="B1561">
            <v>1418.48</v>
          </cell>
          <cell r="C1561">
            <v>16.72</v>
          </cell>
          <cell r="D1561">
            <v>51.596666666666671</v>
          </cell>
          <cell r="E1561">
            <v>171.5</v>
          </cell>
        </row>
        <row r="1562">
          <cell r="A1562">
            <v>2000.06</v>
          </cell>
          <cell r="B1562">
            <v>1461.96</v>
          </cell>
          <cell r="C1562">
            <v>16.7</v>
          </cell>
          <cell r="D1562">
            <v>51.92</v>
          </cell>
          <cell r="E1562">
            <v>172.4</v>
          </cell>
        </row>
        <row r="1563">
          <cell r="A1563">
            <v>2000.07</v>
          </cell>
          <cell r="B1563">
            <v>1473</v>
          </cell>
          <cell r="C1563">
            <v>16.583333333333332</v>
          </cell>
          <cell r="D1563">
            <v>52.513333333333343</v>
          </cell>
          <cell r="E1563">
            <v>172.8</v>
          </cell>
        </row>
        <row r="1564">
          <cell r="A1564">
            <v>2000.08</v>
          </cell>
          <cell r="B1564">
            <v>1485.46</v>
          </cell>
          <cell r="C1564">
            <v>16.466666666666669</v>
          </cell>
          <cell r="D1564">
            <v>53.106666666666662</v>
          </cell>
          <cell r="E1564">
            <v>172.8</v>
          </cell>
        </row>
        <row r="1565">
          <cell r="A1565">
            <v>2000.09</v>
          </cell>
          <cell r="B1565">
            <v>1468.05</v>
          </cell>
          <cell r="C1565">
            <v>16.350000000000001</v>
          </cell>
          <cell r="D1565">
            <v>53.7</v>
          </cell>
          <cell r="E1565">
            <v>173.7</v>
          </cell>
        </row>
        <row r="1566">
          <cell r="A1566">
            <v>2000.1</v>
          </cell>
          <cell r="B1566">
            <v>1390.14</v>
          </cell>
          <cell r="C1566">
            <v>16.323333333333334</v>
          </cell>
          <cell r="D1566">
            <v>52.466666666666669</v>
          </cell>
          <cell r="E1566">
            <v>174</v>
          </cell>
        </row>
        <row r="1567">
          <cell r="A1567">
            <v>2000.11</v>
          </cell>
          <cell r="B1567">
            <v>1378.04</v>
          </cell>
          <cell r="C1567">
            <v>16.296666666666667</v>
          </cell>
          <cell r="D1567">
            <v>51.233333333333327</v>
          </cell>
          <cell r="E1567">
            <v>174.1</v>
          </cell>
        </row>
        <row r="1568">
          <cell r="A1568">
            <v>2000.12</v>
          </cell>
          <cell r="B1568">
            <v>1330.93</v>
          </cell>
          <cell r="C1568">
            <v>16.27</v>
          </cell>
          <cell r="D1568">
            <v>50</v>
          </cell>
          <cell r="E1568">
            <v>174</v>
          </cell>
        </row>
        <row r="1569">
          <cell r="A1569">
            <v>2001.01</v>
          </cell>
          <cell r="B1569">
            <v>1335.63</v>
          </cell>
          <cell r="C1569">
            <v>16.169999999999998</v>
          </cell>
          <cell r="D1569">
            <v>48.48</v>
          </cell>
          <cell r="E1569">
            <v>175.1</v>
          </cell>
        </row>
        <row r="1570">
          <cell r="A1570">
            <v>2001.02</v>
          </cell>
          <cell r="B1570">
            <v>1305.75</v>
          </cell>
          <cell r="C1570">
            <v>16.07</v>
          </cell>
          <cell r="D1570">
            <v>46.96</v>
          </cell>
          <cell r="E1570">
            <v>175.8</v>
          </cell>
        </row>
        <row r="1571">
          <cell r="A1571">
            <v>2001.03</v>
          </cell>
          <cell r="B1571">
            <v>1185.8499999999999</v>
          </cell>
          <cell r="C1571">
            <v>15.97</v>
          </cell>
          <cell r="D1571">
            <v>45.44</v>
          </cell>
          <cell r="E1571">
            <v>176.2</v>
          </cell>
        </row>
        <row r="1572">
          <cell r="A1572">
            <v>2001.04</v>
          </cell>
          <cell r="B1572">
            <v>1189.8399999999999</v>
          </cell>
          <cell r="C1572">
            <v>15.876666666666665</v>
          </cell>
          <cell r="D1572">
            <v>42.556666666666665</v>
          </cell>
          <cell r="E1572">
            <v>176.9</v>
          </cell>
        </row>
        <row r="1573">
          <cell r="A1573">
            <v>2001.05</v>
          </cell>
          <cell r="B1573">
            <v>1270.3699999999999</v>
          </cell>
          <cell r="C1573">
            <v>15.783333333333331</v>
          </cell>
          <cell r="D1573">
            <v>39.673333333333332</v>
          </cell>
          <cell r="E1573">
            <v>177.7</v>
          </cell>
        </row>
        <row r="1574">
          <cell r="A1574">
            <v>2001.06</v>
          </cell>
          <cell r="B1574">
            <v>1238.71</v>
          </cell>
          <cell r="C1574">
            <v>15.69</v>
          </cell>
          <cell r="D1574">
            <v>36.79</v>
          </cell>
          <cell r="E1574">
            <v>178</v>
          </cell>
        </row>
        <row r="1575">
          <cell r="A1575">
            <v>2001.07</v>
          </cell>
          <cell r="B1575">
            <v>1204.45</v>
          </cell>
          <cell r="C1575">
            <v>15.706666666666667</v>
          </cell>
          <cell r="D1575">
            <v>33.963333333333331</v>
          </cell>
          <cell r="E1575">
            <v>177.5</v>
          </cell>
        </row>
        <row r="1576">
          <cell r="A1576">
            <v>2001.08</v>
          </cell>
          <cell r="B1576">
            <v>1178.5</v>
          </cell>
          <cell r="C1576">
            <v>15.723333333333333</v>
          </cell>
          <cell r="D1576">
            <v>31.136666666666667</v>
          </cell>
          <cell r="E1576">
            <v>177.5</v>
          </cell>
        </row>
        <row r="1577">
          <cell r="A1577">
            <v>2001.09</v>
          </cell>
          <cell r="B1577">
            <v>1044.6400000000001</v>
          </cell>
          <cell r="C1577">
            <v>15.74</v>
          </cell>
          <cell r="D1577">
            <v>28.31</v>
          </cell>
          <cell r="E1577">
            <v>178.3</v>
          </cell>
        </row>
        <row r="1578">
          <cell r="A1578">
            <v>2001.1</v>
          </cell>
          <cell r="B1578">
            <v>1076.5899999999999</v>
          </cell>
          <cell r="C1578">
            <v>15.740000000000002</v>
          </cell>
          <cell r="D1578">
            <v>27.103333333333335</v>
          </cell>
          <cell r="E1578">
            <v>177.7</v>
          </cell>
        </row>
        <row r="1579">
          <cell r="A1579">
            <v>2001.11</v>
          </cell>
          <cell r="B1579">
            <v>1129.68</v>
          </cell>
          <cell r="C1579">
            <v>15.740000000000002</v>
          </cell>
          <cell r="D1579">
            <v>25.896666666666665</v>
          </cell>
          <cell r="E1579">
            <v>177.4</v>
          </cell>
        </row>
        <row r="1580">
          <cell r="A1580">
            <v>2001.12</v>
          </cell>
          <cell r="B1580">
            <v>1144.93</v>
          </cell>
          <cell r="C1580">
            <v>15.74</v>
          </cell>
          <cell r="D1580">
            <v>24.69</v>
          </cell>
          <cell r="E1580">
            <v>176.7</v>
          </cell>
        </row>
        <row r="1581">
          <cell r="A1581">
            <v>2002.01</v>
          </cell>
          <cell r="B1581">
            <v>1140.21</v>
          </cell>
          <cell r="C1581">
            <v>15.736666666666668</v>
          </cell>
          <cell r="D1581">
            <v>24.693333333333332</v>
          </cell>
          <cell r="E1581">
            <v>177.1</v>
          </cell>
        </row>
        <row r="1582">
          <cell r="A1582">
            <v>2002.02</v>
          </cell>
          <cell r="B1582">
            <v>1100.67</v>
          </cell>
          <cell r="C1582">
            <v>15.733333333333334</v>
          </cell>
          <cell r="D1582">
            <v>24.696666666666669</v>
          </cell>
          <cell r="E1582">
            <v>177.8</v>
          </cell>
        </row>
        <row r="1583">
          <cell r="A1583">
            <v>2002.03</v>
          </cell>
          <cell r="B1583">
            <v>1153.79</v>
          </cell>
          <cell r="C1583">
            <v>15.73</v>
          </cell>
          <cell r="D1583">
            <v>24.7</v>
          </cell>
          <cell r="E1583">
            <v>178.8</v>
          </cell>
        </row>
        <row r="1584">
          <cell r="A1584">
            <v>2002.04</v>
          </cell>
          <cell r="B1584">
            <v>1111.93</v>
          </cell>
          <cell r="C1584">
            <v>15.833333333333332</v>
          </cell>
          <cell r="D1584">
            <v>25.38</v>
          </cell>
          <cell r="E1584">
            <v>179.8</v>
          </cell>
        </row>
        <row r="1585">
          <cell r="A1585">
            <v>2002.05</v>
          </cell>
          <cell r="B1585">
            <v>1079.25</v>
          </cell>
          <cell r="C1585">
            <v>15.936666666666667</v>
          </cell>
          <cell r="D1585">
            <v>26.06</v>
          </cell>
          <cell r="E1585">
            <v>179.8</v>
          </cell>
        </row>
        <row r="1586">
          <cell r="A1586">
            <v>2002.06</v>
          </cell>
          <cell r="B1586">
            <v>1014.02</v>
          </cell>
          <cell r="C1586">
            <v>16.04</v>
          </cell>
          <cell r="D1586">
            <v>26.74</v>
          </cell>
          <cell r="E1586">
            <v>179.9</v>
          </cell>
        </row>
        <row r="1587">
          <cell r="A1587">
            <v>2002.07</v>
          </cell>
          <cell r="B1587">
            <v>903.59</v>
          </cell>
          <cell r="C1587">
            <v>15.96</v>
          </cell>
          <cell r="D1587">
            <v>27.84</v>
          </cell>
          <cell r="E1587">
            <v>180.1</v>
          </cell>
        </row>
        <row r="1588">
          <cell r="A1588">
            <v>2002.08</v>
          </cell>
          <cell r="B1588">
            <v>912.55</v>
          </cell>
          <cell r="C1588">
            <v>15.879999999999999</v>
          </cell>
          <cell r="D1588">
            <v>28.939999999999998</v>
          </cell>
          <cell r="E1588">
            <v>180.7</v>
          </cell>
        </row>
        <row r="1589">
          <cell r="A1589">
            <v>2002.09</v>
          </cell>
          <cell r="B1589">
            <v>867.81</v>
          </cell>
          <cell r="C1589">
            <v>15.8</v>
          </cell>
          <cell r="D1589">
            <v>30.04</v>
          </cell>
          <cell r="E1589">
            <v>181</v>
          </cell>
        </row>
        <row r="1590">
          <cell r="A1590">
            <v>2002.1</v>
          </cell>
          <cell r="B1590">
            <v>854.63</v>
          </cell>
          <cell r="C1590">
            <v>15.89</v>
          </cell>
          <cell r="D1590">
            <v>29.223333333333333</v>
          </cell>
          <cell r="E1590">
            <v>181.3</v>
          </cell>
        </row>
        <row r="1591">
          <cell r="A1591">
            <v>2002.11</v>
          </cell>
          <cell r="B1591">
            <v>909.93</v>
          </cell>
          <cell r="C1591">
            <v>15.98</v>
          </cell>
          <cell r="D1591">
            <v>28.406666666666666</v>
          </cell>
          <cell r="E1591">
            <v>181.3</v>
          </cell>
        </row>
        <row r="1592">
          <cell r="A1592">
            <v>2002.12</v>
          </cell>
          <cell r="B1592">
            <v>899.18</v>
          </cell>
          <cell r="C1592">
            <v>16.07</v>
          </cell>
          <cell r="D1592">
            <v>27.59</v>
          </cell>
          <cell r="E1592">
            <v>180.9</v>
          </cell>
        </row>
        <row r="1593">
          <cell r="A1593">
            <v>2003.01</v>
          </cell>
          <cell r="B1593">
            <v>895.84</v>
          </cell>
          <cell r="C1593">
            <v>16.119999999999997</v>
          </cell>
          <cell r="D1593">
            <v>28.5</v>
          </cell>
          <cell r="E1593">
            <v>181.7</v>
          </cell>
        </row>
        <row r="1594">
          <cell r="A1594">
            <v>2003.02</v>
          </cell>
          <cell r="B1594">
            <v>837.03</v>
          </cell>
          <cell r="C1594">
            <v>16.169999999999998</v>
          </cell>
          <cell r="D1594">
            <v>29.41</v>
          </cell>
          <cell r="E1594">
            <v>183.1</v>
          </cell>
        </row>
        <row r="1595">
          <cell r="A1595">
            <v>2003.03</v>
          </cell>
          <cell r="B1595">
            <v>846.63</v>
          </cell>
          <cell r="C1595">
            <v>16.22</v>
          </cell>
          <cell r="D1595">
            <v>30.32</v>
          </cell>
          <cell r="E1595">
            <v>184.2</v>
          </cell>
        </row>
        <row r="1596">
          <cell r="A1596">
            <v>2003.04</v>
          </cell>
          <cell r="B1596">
            <v>890.03</v>
          </cell>
          <cell r="C1596">
            <v>16.203333333333333</v>
          </cell>
          <cell r="D1596">
            <v>31.73</v>
          </cell>
          <cell r="E1596">
            <v>183.8</v>
          </cell>
        </row>
        <row r="1597">
          <cell r="A1597">
            <v>2003.05</v>
          </cell>
          <cell r="B1597">
            <v>935.96</v>
          </cell>
          <cell r="C1597">
            <v>16.186666666666667</v>
          </cell>
          <cell r="D1597">
            <v>33.139999999999993</v>
          </cell>
          <cell r="E1597">
            <v>183.5</v>
          </cell>
        </row>
        <row r="1598">
          <cell r="A1598">
            <v>2003.06</v>
          </cell>
          <cell r="B1598">
            <v>988</v>
          </cell>
          <cell r="C1598">
            <v>16.170000000000002</v>
          </cell>
          <cell r="D1598">
            <v>34.549999999999997</v>
          </cell>
          <cell r="E1598">
            <v>183.7</v>
          </cell>
        </row>
        <row r="1599">
          <cell r="A1599">
            <v>2003.07</v>
          </cell>
          <cell r="B1599">
            <v>992.54</v>
          </cell>
          <cell r="C1599">
            <v>16.310000000000002</v>
          </cell>
          <cell r="D1599">
            <v>35.893333333333331</v>
          </cell>
          <cell r="E1599">
            <v>183.9</v>
          </cell>
        </row>
        <row r="1600">
          <cell r="A1600">
            <v>2003.08</v>
          </cell>
          <cell r="B1600">
            <v>989.53</v>
          </cell>
          <cell r="C1600">
            <v>16.450000000000003</v>
          </cell>
          <cell r="D1600">
            <v>37.236666666666665</v>
          </cell>
          <cell r="E1600">
            <v>184.6</v>
          </cell>
        </row>
        <row r="1601">
          <cell r="A1601">
            <v>2003.09</v>
          </cell>
          <cell r="B1601">
            <v>1019.44</v>
          </cell>
          <cell r="C1601">
            <v>16.59</v>
          </cell>
          <cell r="D1601">
            <v>38.58</v>
          </cell>
          <cell r="E1601">
            <v>185.2</v>
          </cell>
        </row>
        <row r="1602">
          <cell r="A1602">
            <v>2003.1</v>
          </cell>
          <cell r="B1602">
            <v>1038.73</v>
          </cell>
          <cell r="C1602">
            <v>16.856666666666669</v>
          </cell>
          <cell r="D1602">
            <v>41.966666666666669</v>
          </cell>
          <cell r="E1602">
            <v>185</v>
          </cell>
        </row>
        <row r="1603">
          <cell r="A1603">
            <v>2003.11</v>
          </cell>
          <cell r="B1603">
            <v>1049.9000000000001</v>
          </cell>
          <cell r="C1603">
            <v>17.123333333333335</v>
          </cell>
          <cell r="D1603">
            <v>45.353333333333332</v>
          </cell>
          <cell r="E1603">
            <v>184.5</v>
          </cell>
        </row>
        <row r="1604">
          <cell r="A1604">
            <v>2003.12</v>
          </cell>
          <cell r="B1604">
            <v>1080.6400000000001</v>
          </cell>
          <cell r="C1604">
            <v>17.39</v>
          </cell>
          <cell r="D1604">
            <v>48.74</v>
          </cell>
          <cell r="E1604">
            <v>184.3</v>
          </cell>
        </row>
        <row r="1605">
          <cell r="A1605">
            <v>2004.01</v>
          </cell>
          <cell r="B1605">
            <v>1132.52</v>
          </cell>
          <cell r="C1605">
            <v>17.600000000000001</v>
          </cell>
          <cell r="D1605">
            <v>49.826666666666675</v>
          </cell>
          <cell r="E1605">
            <v>185.2</v>
          </cell>
        </row>
        <row r="1606">
          <cell r="A1606">
            <v>2004.02</v>
          </cell>
          <cell r="B1606">
            <v>1143.3599999999999</v>
          </cell>
          <cell r="C1606">
            <v>17.810000000000002</v>
          </cell>
          <cell r="D1606">
            <v>50.913333333333334</v>
          </cell>
          <cell r="E1606">
            <v>186.2</v>
          </cell>
        </row>
        <row r="1607">
          <cell r="A1607">
            <v>2004.03</v>
          </cell>
          <cell r="B1607">
            <v>1123.98</v>
          </cell>
          <cell r="C1607">
            <v>18.02</v>
          </cell>
          <cell r="D1607">
            <v>52</v>
          </cell>
          <cell r="E1607">
            <v>187.4</v>
          </cell>
        </row>
        <row r="1608">
          <cell r="A1608">
            <v>2004.04</v>
          </cell>
          <cell r="B1608">
            <v>1133.3599999999999</v>
          </cell>
          <cell r="C1608">
            <v>18.213333333333335</v>
          </cell>
          <cell r="D1608">
            <v>53.383333333333333</v>
          </cell>
          <cell r="E1608">
            <v>188</v>
          </cell>
        </row>
        <row r="1609">
          <cell r="A1609">
            <v>2004.05</v>
          </cell>
          <cell r="B1609">
            <v>1102.78</v>
          </cell>
          <cell r="C1609">
            <v>18.406666666666666</v>
          </cell>
          <cell r="D1609">
            <v>54.766666666666673</v>
          </cell>
          <cell r="E1609">
            <v>189.1</v>
          </cell>
        </row>
        <row r="1610">
          <cell r="A1610">
            <v>2004.06</v>
          </cell>
          <cell r="B1610">
            <v>1132.76</v>
          </cell>
          <cell r="C1610">
            <v>18.600000000000001</v>
          </cell>
          <cell r="D1610">
            <v>56.15</v>
          </cell>
          <cell r="E1610">
            <v>189.7</v>
          </cell>
        </row>
        <row r="1611">
          <cell r="A1611">
            <v>2004.07</v>
          </cell>
          <cell r="B1611">
            <v>1105.8499999999999</v>
          </cell>
          <cell r="C1611">
            <v>18.786666666666669</v>
          </cell>
          <cell r="D1611">
            <v>56.69</v>
          </cell>
          <cell r="E1611">
            <v>189.4</v>
          </cell>
        </row>
        <row r="1612">
          <cell r="A1612">
            <v>2004.08</v>
          </cell>
          <cell r="B1612">
            <v>1088.94</v>
          </cell>
          <cell r="C1612">
            <v>18.973333333333333</v>
          </cell>
          <cell r="D1612">
            <v>57.23</v>
          </cell>
          <cell r="E1612">
            <v>189.5</v>
          </cell>
        </row>
        <row r="1613">
          <cell r="A1613">
            <v>2004.09</v>
          </cell>
          <cell r="B1613">
            <v>1117.6600000000001</v>
          </cell>
          <cell r="C1613">
            <v>19.16</v>
          </cell>
          <cell r="D1613">
            <v>57.77</v>
          </cell>
          <cell r="E1613">
            <v>189.9</v>
          </cell>
        </row>
        <row r="1614">
          <cell r="A1614">
            <v>2004.1</v>
          </cell>
          <cell r="B1614">
            <v>1117.21</v>
          </cell>
          <cell r="C1614">
            <v>19.253333333333334</v>
          </cell>
          <cell r="D1614">
            <v>58.03</v>
          </cell>
          <cell r="E1614">
            <v>190.9</v>
          </cell>
        </row>
        <row r="1615">
          <cell r="A1615">
            <v>2004.11</v>
          </cell>
          <cell r="B1615">
            <v>1168.94</v>
          </cell>
          <cell r="C1615">
            <v>19.346666666666668</v>
          </cell>
          <cell r="D1615">
            <v>58.29</v>
          </cell>
          <cell r="E1615">
            <v>191</v>
          </cell>
        </row>
        <row r="1616">
          <cell r="A1616">
            <v>2004.12</v>
          </cell>
          <cell r="B1616">
            <v>1199.21</v>
          </cell>
          <cell r="C1616">
            <v>19.440000000000001</v>
          </cell>
          <cell r="D1616">
            <v>58.55</v>
          </cell>
          <cell r="E1616">
            <v>190.3</v>
          </cell>
        </row>
        <row r="1617">
          <cell r="A1617">
            <v>2005.01</v>
          </cell>
          <cell r="B1617">
            <v>1181.4100000000001</v>
          </cell>
          <cell r="C1617">
            <v>19.703333333333333</v>
          </cell>
          <cell r="D1617">
            <v>59.106666666666662</v>
          </cell>
          <cell r="E1617">
            <v>190.7</v>
          </cell>
        </row>
        <row r="1618">
          <cell r="A1618">
            <v>2005.02</v>
          </cell>
          <cell r="B1618">
            <v>1199.6300000000001</v>
          </cell>
          <cell r="C1618">
            <v>19.966666666666669</v>
          </cell>
          <cell r="D1618">
            <v>59.663333333333334</v>
          </cell>
          <cell r="E1618">
            <v>191.8</v>
          </cell>
        </row>
        <row r="1619">
          <cell r="A1619">
            <v>2005.03</v>
          </cell>
          <cell r="B1619">
            <v>1194.9000000000001</v>
          </cell>
          <cell r="C1619">
            <v>20.23</v>
          </cell>
          <cell r="D1619">
            <v>60.22</v>
          </cell>
          <cell r="E1619">
            <v>193.3</v>
          </cell>
        </row>
        <row r="1620">
          <cell r="A1620">
            <v>2005.04</v>
          </cell>
          <cell r="B1620">
            <v>1164.43</v>
          </cell>
          <cell r="C1620">
            <v>20.463333333333331</v>
          </cell>
          <cell r="D1620">
            <v>61.233333333333327</v>
          </cell>
          <cell r="E1620">
            <v>194.6</v>
          </cell>
        </row>
        <row r="1621">
          <cell r="A1621">
            <v>2005.05</v>
          </cell>
          <cell r="B1621">
            <v>1178.28</v>
          </cell>
          <cell r="C1621">
            <v>20.696666666666665</v>
          </cell>
          <cell r="D1621">
            <v>62.24666666666667</v>
          </cell>
          <cell r="E1621">
            <v>194.4</v>
          </cell>
        </row>
        <row r="1622">
          <cell r="A1622">
            <v>2005.06</v>
          </cell>
          <cell r="B1622">
            <v>1202.25</v>
          </cell>
          <cell r="C1622">
            <v>20.93</v>
          </cell>
          <cell r="D1622">
            <v>63.26</v>
          </cell>
          <cell r="E1622">
            <v>194.5</v>
          </cell>
        </row>
        <row r="1623">
          <cell r="A1623">
            <v>2005.07</v>
          </cell>
          <cell r="B1623">
            <v>1222.24</v>
          </cell>
          <cell r="C1623">
            <v>21.11</v>
          </cell>
          <cell r="D1623">
            <v>64.33</v>
          </cell>
          <cell r="E1623">
            <v>195.4</v>
          </cell>
        </row>
        <row r="1624">
          <cell r="A1624">
            <v>2005.08</v>
          </cell>
          <cell r="B1624">
            <v>1224.27</v>
          </cell>
          <cell r="C1624">
            <v>21.29</v>
          </cell>
          <cell r="D1624">
            <v>65.399999999999991</v>
          </cell>
          <cell r="E1624">
            <v>196.4</v>
          </cell>
        </row>
        <row r="1625">
          <cell r="A1625">
            <v>2005.09</v>
          </cell>
          <cell r="B1625">
            <v>1225.92</v>
          </cell>
          <cell r="C1625">
            <v>21.47</v>
          </cell>
          <cell r="D1625">
            <v>66.47</v>
          </cell>
          <cell r="E1625">
            <v>198.8</v>
          </cell>
        </row>
        <row r="1626">
          <cell r="A1626">
            <v>2005.1</v>
          </cell>
          <cell r="B1626">
            <v>1191.96</v>
          </cell>
          <cell r="C1626">
            <v>21.72</v>
          </cell>
          <cell r="D1626">
            <v>67.589999999999989</v>
          </cell>
          <cell r="E1626">
            <v>199.2</v>
          </cell>
        </row>
        <row r="1627">
          <cell r="A1627">
            <v>2005.11</v>
          </cell>
          <cell r="B1627">
            <v>1237.3699999999999</v>
          </cell>
          <cell r="C1627">
            <v>21.97</v>
          </cell>
          <cell r="D1627">
            <v>68.709999999999994</v>
          </cell>
          <cell r="E1627">
            <v>197.6</v>
          </cell>
        </row>
        <row r="1628">
          <cell r="A1628">
            <v>2005.12</v>
          </cell>
          <cell r="B1628">
            <v>1262.07</v>
          </cell>
          <cell r="C1628">
            <v>22.22</v>
          </cell>
          <cell r="D1628">
            <v>69.83</v>
          </cell>
          <cell r="E1628">
            <v>196.8</v>
          </cell>
        </row>
        <row r="1629">
          <cell r="A1629">
            <v>2006.01</v>
          </cell>
          <cell r="B1629">
            <v>1278.73</v>
          </cell>
          <cell r="C1629">
            <v>22.406666666666666</v>
          </cell>
          <cell r="D1629">
            <v>70.776666666666657</v>
          </cell>
          <cell r="E1629">
            <v>198.3</v>
          </cell>
        </row>
        <row r="1630">
          <cell r="A1630">
            <v>2006.02</v>
          </cell>
          <cell r="B1630">
            <v>1276.6500000000001</v>
          </cell>
          <cell r="C1630">
            <v>22.593333333333334</v>
          </cell>
          <cell r="D1630">
            <v>71.723333333333343</v>
          </cell>
          <cell r="E1630">
            <v>198.7</v>
          </cell>
        </row>
        <row r="1631">
          <cell r="A1631">
            <v>2006.03</v>
          </cell>
          <cell r="B1631">
            <v>1293.74</v>
          </cell>
          <cell r="C1631">
            <v>22.78</v>
          </cell>
          <cell r="D1631">
            <v>72.67</v>
          </cell>
          <cell r="E1631">
            <v>199.8</v>
          </cell>
        </row>
        <row r="1632">
          <cell r="A1632">
            <v>2006.04</v>
          </cell>
          <cell r="B1632">
            <v>1302.17</v>
          </cell>
          <cell r="C1632">
            <v>23</v>
          </cell>
          <cell r="D1632">
            <v>73.276666666666657</v>
          </cell>
          <cell r="E1632">
            <v>201.5</v>
          </cell>
        </row>
        <row r="1633">
          <cell r="A1633">
            <v>2006.05</v>
          </cell>
          <cell r="B1633">
            <v>1290.01</v>
          </cell>
          <cell r="C1633">
            <v>23.22</v>
          </cell>
          <cell r="D1633">
            <v>73.883333333333326</v>
          </cell>
          <cell r="E1633">
            <v>202.5</v>
          </cell>
        </row>
        <row r="1634">
          <cell r="A1634">
            <v>2006.06</v>
          </cell>
          <cell r="B1634">
            <v>1253.17</v>
          </cell>
          <cell r="C1634">
            <v>23.44</v>
          </cell>
          <cell r="D1634">
            <v>74.489999999999995</v>
          </cell>
          <cell r="E1634">
            <v>202.9</v>
          </cell>
        </row>
        <row r="1635">
          <cell r="A1635">
            <v>2006.07</v>
          </cell>
          <cell r="B1635">
            <v>1260.24</v>
          </cell>
          <cell r="C1635">
            <v>23.66</v>
          </cell>
          <cell r="D1635">
            <v>75.849999999999994</v>
          </cell>
          <cell r="E1635">
            <v>203.5</v>
          </cell>
        </row>
        <row r="1636">
          <cell r="A1636">
            <v>2006.08</v>
          </cell>
          <cell r="B1636">
            <v>1287.1500000000001</v>
          </cell>
          <cell r="C1636">
            <v>23.88</v>
          </cell>
          <cell r="D1636">
            <v>77.209999999999994</v>
          </cell>
          <cell r="E1636">
            <v>203.9</v>
          </cell>
        </row>
        <row r="1637">
          <cell r="A1637">
            <v>2006.09</v>
          </cell>
          <cell r="B1637">
            <v>1317.74</v>
          </cell>
          <cell r="C1637">
            <v>24.1</v>
          </cell>
          <cell r="D1637">
            <v>78.569999999999993</v>
          </cell>
          <cell r="E1637">
            <v>202.9</v>
          </cell>
        </row>
        <row r="1638">
          <cell r="A1638">
            <v>2006.1</v>
          </cell>
          <cell r="B1638">
            <v>1363.38</v>
          </cell>
          <cell r="C1638">
            <v>24.36</v>
          </cell>
          <cell r="D1638">
            <v>79.55</v>
          </cell>
          <cell r="E1638">
            <v>201.8</v>
          </cell>
        </row>
        <row r="1639">
          <cell r="A1639">
            <v>2006.11</v>
          </cell>
          <cell r="B1639">
            <v>1388.64</v>
          </cell>
          <cell r="C1639">
            <v>24.619999999999997</v>
          </cell>
          <cell r="D1639">
            <v>80.53</v>
          </cell>
          <cell r="E1639">
            <v>201.5</v>
          </cell>
        </row>
        <row r="1640">
          <cell r="A1640">
            <v>2006.12</v>
          </cell>
          <cell r="B1640">
            <v>1416.42</v>
          </cell>
          <cell r="C1640">
            <v>24.88</v>
          </cell>
          <cell r="D1640">
            <v>81.510000000000005</v>
          </cell>
          <cell r="E1640">
            <v>201.8</v>
          </cell>
        </row>
        <row r="1641">
          <cell r="A1641">
            <v>2007.01</v>
          </cell>
          <cell r="B1641">
            <v>1424.16</v>
          </cell>
          <cell r="C1641">
            <v>25.083333333333332</v>
          </cell>
          <cell r="D1641">
            <v>82.056666666666672</v>
          </cell>
          <cell r="E1641">
            <v>202.416</v>
          </cell>
        </row>
        <row r="1642">
          <cell r="A1642">
            <v>2007.02</v>
          </cell>
          <cell r="B1642">
            <v>1444.8</v>
          </cell>
          <cell r="C1642">
            <v>25.286666666666665</v>
          </cell>
          <cell r="D1642">
            <v>82.603333333333339</v>
          </cell>
          <cell r="E1642">
            <v>203.499</v>
          </cell>
        </row>
        <row r="1643">
          <cell r="A1643">
            <v>2007.03</v>
          </cell>
          <cell r="B1643">
            <v>1406.95</v>
          </cell>
          <cell r="C1643">
            <v>25.49</v>
          </cell>
          <cell r="D1643">
            <v>83.15</v>
          </cell>
          <cell r="E1643">
            <v>205.352</v>
          </cell>
        </row>
        <row r="1644">
          <cell r="A1644">
            <v>2007.04</v>
          </cell>
          <cell r="B1644">
            <v>1463.64</v>
          </cell>
          <cell r="C1644">
            <v>25.716666666666669</v>
          </cell>
          <cell r="D1644">
            <v>83.740000000000009</v>
          </cell>
          <cell r="E1644">
            <v>206.68600000000001</v>
          </cell>
        </row>
        <row r="1645">
          <cell r="A1645">
            <v>2007.05</v>
          </cell>
          <cell r="B1645">
            <v>1511.14</v>
          </cell>
          <cell r="C1645">
            <v>25.943333333333335</v>
          </cell>
          <cell r="D1645">
            <v>84.330000000000013</v>
          </cell>
          <cell r="E1645">
            <v>207.94900000000001</v>
          </cell>
        </row>
        <row r="1646">
          <cell r="A1646">
            <v>2007.06</v>
          </cell>
          <cell r="B1646">
            <v>1514.19</v>
          </cell>
          <cell r="C1646">
            <v>26.17</v>
          </cell>
          <cell r="D1646">
            <v>84.92</v>
          </cell>
          <cell r="E1646">
            <v>208.352</v>
          </cell>
        </row>
        <row r="1647">
          <cell r="A1647">
            <v>2007.07</v>
          </cell>
          <cell r="B1647">
            <v>1520.71</v>
          </cell>
          <cell r="C1647">
            <v>26.440000000000005</v>
          </cell>
          <cell r="D1647">
            <v>82.813333333333333</v>
          </cell>
          <cell r="E1647">
            <v>208.29900000000001</v>
          </cell>
        </row>
        <row r="1648">
          <cell r="A1648">
            <v>2007.08</v>
          </cell>
          <cell r="B1648">
            <v>1454.62</v>
          </cell>
          <cell r="C1648">
            <v>26.71</v>
          </cell>
          <cell r="D1648">
            <v>80.706666666666663</v>
          </cell>
          <cell r="E1648">
            <v>207.917</v>
          </cell>
        </row>
        <row r="1649">
          <cell r="A1649">
            <v>2007.09</v>
          </cell>
          <cell r="B1649">
            <v>1497.12</v>
          </cell>
          <cell r="C1649">
            <v>26.98</v>
          </cell>
          <cell r="D1649">
            <v>78.599999999999994</v>
          </cell>
          <cell r="E1649">
            <v>208.49</v>
          </cell>
        </row>
        <row r="1650">
          <cell r="A1650">
            <v>2007.1</v>
          </cell>
          <cell r="B1650">
            <v>1539.66</v>
          </cell>
          <cell r="C1650">
            <v>27.230000000000004</v>
          </cell>
          <cell r="D1650">
            <v>74.460000000000008</v>
          </cell>
          <cell r="E1650">
            <v>208.93600000000001</v>
          </cell>
        </row>
        <row r="1651">
          <cell r="A1651">
            <v>2007.11</v>
          </cell>
          <cell r="B1651">
            <v>1463.39</v>
          </cell>
          <cell r="C1651">
            <v>27.480000000000004</v>
          </cell>
          <cell r="D1651">
            <v>70.320000000000007</v>
          </cell>
          <cell r="E1651">
            <v>210.17699999999999</v>
          </cell>
        </row>
        <row r="1652">
          <cell r="A1652">
            <v>2007.12</v>
          </cell>
          <cell r="B1652">
            <v>1479.22</v>
          </cell>
          <cell r="C1652">
            <v>27.73</v>
          </cell>
          <cell r="D1652">
            <v>66.180000000000007</v>
          </cell>
          <cell r="E1652">
            <v>210.036</v>
          </cell>
        </row>
        <row r="1653">
          <cell r="A1653">
            <v>2008.01</v>
          </cell>
          <cell r="B1653">
            <v>1378.76</v>
          </cell>
          <cell r="C1653">
            <v>27.92</v>
          </cell>
          <cell r="D1653">
            <v>64.25</v>
          </cell>
          <cell r="E1653">
            <v>211.08</v>
          </cell>
        </row>
        <row r="1654">
          <cell r="A1654">
            <v>2008.02</v>
          </cell>
          <cell r="B1654">
            <v>1354.87</v>
          </cell>
          <cell r="C1654">
            <v>28.11</v>
          </cell>
          <cell r="D1654">
            <v>62.32</v>
          </cell>
          <cell r="E1654">
            <v>211.69300000000001</v>
          </cell>
        </row>
        <row r="1655">
          <cell r="A1655">
            <v>2008.03</v>
          </cell>
          <cell r="B1655">
            <v>1316.94</v>
          </cell>
          <cell r="C1655">
            <v>28.3</v>
          </cell>
          <cell r="D1655">
            <v>60.39</v>
          </cell>
          <cell r="E1655">
            <v>213.52799999999999</v>
          </cell>
        </row>
        <row r="1656">
          <cell r="A1656">
            <v>2008.04</v>
          </cell>
          <cell r="B1656">
            <v>1370.47</v>
          </cell>
          <cell r="C1656">
            <v>28.436666666666667</v>
          </cell>
          <cell r="D1656">
            <v>57.383333333333326</v>
          </cell>
          <cell r="E1656">
            <v>214.82300000000001</v>
          </cell>
        </row>
        <row r="1657">
          <cell r="A1657">
            <v>2008.05</v>
          </cell>
          <cell r="B1657">
            <v>1403.22</v>
          </cell>
          <cell r="C1657">
            <v>28.573333333333334</v>
          </cell>
          <cell r="D1657">
            <v>54.376666666666665</v>
          </cell>
          <cell r="E1657">
            <v>216.63200000000001</v>
          </cell>
        </row>
        <row r="1658">
          <cell r="A1658">
            <v>2008.06</v>
          </cell>
          <cell r="B1658">
            <v>1341.25</v>
          </cell>
          <cell r="C1658">
            <v>28.71</v>
          </cell>
          <cell r="D1658">
            <v>51.37</v>
          </cell>
          <cell r="E1658">
            <v>218.815</v>
          </cell>
        </row>
        <row r="1659">
          <cell r="A1659">
            <v>2008.07</v>
          </cell>
          <cell r="B1659">
            <v>1257.33</v>
          </cell>
          <cell r="C1659">
            <v>28.756666666666668</v>
          </cell>
          <cell r="D1659">
            <v>49.563333333333333</v>
          </cell>
          <cell r="E1659">
            <v>219.964</v>
          </cell>
        </row>
        <row r="1660">
          <cell r="A1660">
            <v>2008.08</v>
          </cell>
          <cell r="B1660">
            <v>1281.47</v>
          </cell>
          <cell r="C1660">
            <v>28.803333333333335</v>
          </cell>
          <cell r="D1660">
            <v>47.756666666666668</v>
          </cell>
          <cell r="E1660">
            <v>219.08600000000001</v>
          </cell>
        </row>
        <row r="1661">
          <cell r="A1661">
            <v>2008.09</v>
          </cell>
          <cell r="B1661">
            <v>1216.95</v>
          </cell>
          <cell r="C1661">
            <v>28.85</v>
          </cell>
          <cell r="D1661">
            <v>45.95</v>
          </cell>
          <cell r="E1661">
            <v>218.78299999999999</v>
          </cell>
        </row>
        <row r="1662">
          <cell r="A1662">
            <v>2008.1</v>
          </cell>
          <cell r="B1662">
            <v>968.8</v>
          </cell>
          <cell r="C1662">
            <v>28.696666666666665</v>
          </cell>
          <cell r="D1662">
            <v>35.593333333333334</v>
          </cell>
          <cell r="E1662">
            <v>216.57300000000001</v>
          </cell>
        </row>
        <row r="1663">
          <cell r="A1663">
            <v>2008.11</v>
          </cell>
          <cell r="B1663">
            <v>883.04</v>
          </cell>
          <cell r="C1663">
            <v>28.543333333333333</v>
          </cell>
          <cell r="D1663">
            <v>25.236666666666668</v>
          </cell>
          <cell r="E1663">
            <v>212.42500000000001</v>
          </cell>
        </row>
        <row r="1664">
          <cell r="A1664">
            <v>2008.12</v>
          </cell>
          <cell r="B1664">
            <v>877.56</v>
          </cell>
          <cell r="C1664">
            <v>28.39</v>
          </cell>
          <cell r="D1664">
            <v>14.88</v>
          </cell>
          <cell r="E1664">
            <v>210.22800000000001</v>
          </cell>
        </row>
        <row r="1665">
          <cell r="A1665">
            <v>2009.01</v>
          </cell>
          <cell r="B1665">
            <v>865.58</v>
          </cell>
          <cell r="C1665">
            <v>28.013333333333335</v>
          </cell>
          <cell r="D1665">
            <v>12.206666666666667</v>
          </cell>
          <cell r="E1665">
            <v>211.143</v>
          </cell>
        </row>
        <row r="1666">
          <cell r="A1666">
            <v>2009.02</v>
          </cell>
          <cell r="B1666">
            <v>805.23</v>
          </cell>
          <cell r="C1666">
            <v>27.63666666666667</v>
          </cell>
          <cell r="D1666">
            <v>9.5333333333333332</v>
          </cell>
          <cell r="E1666">
            <v>212.19300000000001</v>
          </cell>
        </row>
        <row r="1667">
          <cell r="A1667">
            <v>2009.03</v>
          </cell>
          <cell r="B1667">
            <v>757.13</v>
          </cell>
          <cell r="C1667">
            <v>27.26</v>
          </cell>
          <cell r="D1667">
            <v>6.86</v>
          </cell>
          <cell r="E1667">
            <v>212.709</v>
          </cell>
        </row>
        <row r="1668">
          <cell r="A1668">
            <v>2009.04</v>
          </cell>
          <cell r="B1668">
            <v>848.15</v>
          </cell>
          <cell r="C1668">
            <v>26.703333333333333</v>
          </cell>
          <cell r="D1668">
            <v>7.0766666666666662</v>
          </cell>
          <cell r="E1668">
            <v>213.24</v>
          </cell>
        </row>
        <row r="1669">
          <cell r="A1669">
            <v>2009.05</v>
          </cell>
          <cell r="B1669">
            <v>902.41</v>
          </cell>
          <cell r="C1669">
            <v>26.146666666666668</v>
          </cell>
          <cell r="D1669">
            <v>7.293333333333333</v>
          </cell>
          <cell r="E1669">
            <v>213.85599999999999</v>
          </cell>
        </row>
        <row r="1670">
          <cell r="A1670">
            <v>2009.06</v>
          </cell>
          <cell r="B1670">
            <v>926.12</v>
          </cell>
          <cell r="C1670">
            <v>25.59</v>
          </cell>
          <cell r="D1670">
            <v>7.51</v>
          </cell>
          <cell r="E1670">
            <v>215.69300000000001</v>
          </cell>
        </row>
        <row r="1671">
          <cell r="A1671">
            <v>2009.07</v>
          </cell>
          <cell r="B1671">
            <v>935.82</v>
          </cell>
          <cell r="C1671">
            <v>25.026666666666664</v>
          </cell>
          <cell r="D1671">
            <v>9.1866666666666674</v>
          </cell>
          <cell r="E1671">
            <v>215.351</v>
          </cell>
        </row>
        <row r="1672">
          <cell r="A1672">
            <v>2009.08</v>
          </cell>
          <cell r="B1672">
            <v>1009.73</v>
          </cell>
          <cell r="C1672">
            <v>24.463333333333331</v>
          </cell>
          <cell r="D1672">
            <v>10.863333333333333</v>
          </cell>
          <cell r="E1672">
            <v>215.834</v>
          </cell>
        </row>
        <row r="1673">
          <cell r="A1673">
            <v>2009.09</v>
          </cell>
          <cell r="B1673">
            <v>1044.55</v>
          </cell>
          <cell r="C1673">
            <v>23.9</v>
          </cell>
          <cell r="D1673">
            <v>12.54</v>
          </cell>
          <cell r="E1673">
            <v>215.96899999999999</v>
          </cell>
        </row>
        <row r="1674">
          <cell r="A1674">
            <v>2009.1</v>
          </cell>
          <cell r="B1674">
            <v>1067.6600000000001</v>
          </cell>
          <cell r="C1674">
            <v>23.403333333333332</v>
          </cell>
          <cell r="D1674">
            <v>25.349999999999998</v>
          </cell>
          <cell r="E1674">
            <v>216.17699999999999</v>
          </cell>
        </row>
        <row r="1675">
          <cell r="A1675">
            <v>2009.11</v>
          </cell>
          <cell r="B1675">
            <v>1088.07</v>
          </cell>
          <cell r="C1675">
            <v>22.906666666666666</v>
          </cell>
          <cell r="D1675">
            <v>38.159999999999997</v>
          </cell>
          <cell r="E1675">
            <v>216.33</v>
          </cell>
        </row>
        <row r="1676">
          <cell r="A1676">
            <v>2009.12</v>
          </cell>
          <cell r="B1676">
            <v>1110.3800000000001</v>
          </cell>
          <cell r="C1676">
            <v>22.41</v>
          </cell>
          <cell r="D1676">
            <v>50.97</v>
          </cell>
          <cell r="E1676">
            <v>215.94900000000001</v>
          </cell>
        </row>
        <row r="1677">
          <cell r="A1677">
            <v>2010.01</v>
          </cell>
          <cell r="B1677">
            <v>1123.58</v>
          </cell>
          <cell r="C1677">
            <v>22.24</v>
          </cell>
          <cell r="D1677">
            <v>54.289999999999992</v>
          </cell>
          <cell r="E1677">
            <v>216.68700000000001</v>
          </cell>
        </row>
        <row r="1678">
          <cell r="A1678">
            <v>2010.02</v>
          </cell>
          <cell r="B1678">
            <v>1089.1600000000001</v>
          </cell>
          <cell r="C1678">
            <v>22.07</v>
          </cell>
          <cell r="D1678">
            <v>57.61</v>
          </cell>
          <cell r="E1678">
            <v>216.74100000000001</v>
          </cell>
        </row>
        <row r="1679">
          <cell r="A1679">
            <v>2010.03</v>
          </cell>
          <cell r="B1679">
            <v>1152.05</v>
          </cell>
          <cell r="C1679">
            <v>21.9</v>
          </cell>
          <cell r="D1679">
            <v>60.93</v>
          </cell>
          <cell r="E1679">
            <v>217.631</v>
          </cell>
        </row>
        <row r="1680">
          <cell r="A1680">
            <v>2010.04</v>
          </cell>
          <cell r="B1680">
            <v>1197.32</v>
          </cell>
          <cell r="C1680">
            <v>21.946666666666665</v>
          </cell>
          <cell r="D1680">
            <v>62.986666666666665</v>
          </cell>
          <cell r="E1680">
            <v>218.00899999999999</v>
          </cell>
        </row>
        <row r="1681">
          <cell r="A1681">
            <v>2010.05</v>
          </cell>
          <cell r="B1681">
            <v>1125.06</v>
          </cell>
          <cell r="C1681">
            <v>21.993333333333332</v>
          </cell>
          <cell r="D1681">
            <v>65.043333333333322</v>
          </cell>
          <cell r="E1681">
            <v>218.178</v>
          </cell>
        </row>
        <row r="1682">
          <cell r="A1682">
            <v>2010.06</v>
          </cell>
          <cell r="B1682">
            <v>1083.3599999999999</v>
          </cell>
          <cell r="C1682">
            <v>22.04</v>
          </cell>
          <cell r="D1682">
            <v>67.099999999999994</v>
          </cell>
          <cell r="E1682">
            <v>217.965</v>
          </cell>
        </row>
        <row r="1683">
          <cell r="A1683">
            <v>2010.07</v>
          </cell>
          <cell r="B1683">
            <v>1079.8</v>
          </cell>
          <cell r="C1683">
            <v>22.143333333333334</v>
          </cell>
          <cell r="D1683">
            <v>68.686666666666667</v>
          </cell>
          <cell r="E1683">
            <v>218.011</v>
          </cell>
        </row>
        <row r="1684">
          <cell r="A1684">
            <v>2010.08</v>
          </cell>
          <cell r="B1684">
            <v>1087.28</v>
          </cell>
          <cell r="C1684">
            <v>22.246666666666666</v>
          </cell>
          <cell r="D1684">
            <v>70.273333333333326</v>
          </cell>
          <cell r="E1684">
            <v>218.31200000000001</v>
          </cell>
        </row>
        <row r="1685">
          <cell r="A1685">
            <v>2010.09</v>
          </cell>
          <cell r="B1685">
            <v>1122.08</v>
          </cell>
          <cell r="C1685">
            <v>22.35</v>
          </cell>
          <cell r="D1685">
            <v>71.86</v>
          </cell>
          <cell r="E1685">
            <v>218.43899999999999</v>
          </cell>
        </row>
        <row r="1686">
          <cell r="A1686">
            <v>2010.1</v>
          </cell>
          <cell r="B1686">
            <v>1171.58</v>
          </cell>
          <cell r="C1686">
            <v>22.476666666666667</v>
          </cell>
          <cell r="D1686">
            <v>73.69</v>
          </cell>
          <cell r="E1686">
            <v>218.71100000000001</v>
          </cell>
        </row>
        <row r="1687">
          <cell r="A1687">
            <v>2010.11</v>
          </cell>
          <cell r="B1687">
            <v>1198.8900000000001</v>
          </cell>
          <cell r="C1687">
            <v>22.603333333333335</v>
          </cell>
          <cell r="D1687">
            <v>75.52</v>
          </cell>
          <cell r="E1687">
            <v>218.803</v>
          </cell>
        </row>
        <row r="1688">
          <cell r="A1688">
            <v>2010.12</v>
          </cell>
          <cell r="B1688">
            <v>1241.53</v>
          </cell>
          <cell r="C1688">
            <v>22.73</v>
          </cell>
          <cell r="D1688">
            <v>77.349999999999994</v>
          </cell>
          <cell r="E1688">
            <v>219.179</v>
          </cell>
        </row>
        <row r="1689">
          <cell r="A1689">
            <v>2011.01</v>
          </cell>
          <cell r="B1689">
            <v>1282.6199999999999</v>
          </cell>
          <cell r="C1689">
            <v>22.963333333333335</v>
          </cell>
          <cell r="D1689">
            <v>78.67</v>
          </cell>
          <cell r="E1689">
            <v>220.22300000000001</v>
          </cell>
        </row>
        <row r="1690">
          <cell r="A1690">
            <v>2011.02</v>
          </cell>
          <cell r="B1690">
            <v>1321.12</v>
          </cell>
          <cell r="C1690">
            <v>23.196666666666665</v>
          </cell>
          <cell r="D1690">
            <v>79.990000000000009</v>
          </cell>
          <cell r="E1690">
            <v>221.309</v>
          </cell>
        </row>
        <row r="1691">
          <cell r="A1691">
            <v>2011.03</v>
          </cell>
          <cell r="B1691">
            <v>1304.49</v>
          </cell>
          <cell r="C1691">
            <v>23.43</v>
          </cell>
          <cell r="D1691">
            <v>81.31</v>
          </cell>
          <cell r="E1691">
            <v>223.46700000000001</v>
          </cell>
        </row>
        <row r="1692">
          <cell r="A1692">
            <v>2011.04</v>
          </cell>
          <cell r="B1692">
            <v>1331.51</v>
          </cell>
          <cell r="C1692">
            <v>23.733333333333334</v>
          </cell>
          <cell r="D1692">
            <v>82.163333333333341</v>
          </cell>
          <cell r="E1692">
            <v>224.90600000000001</v>
          </cell>
        </row>
        <row r="1693">
          <cell r="A1693">
            <v>2011.05</v>
          </cell>
          <cell r="B1693">
            <v>1338.31</v>
          </cell>
          <cell r="C1693">
            <v>24.036666666666665</v>
          </cell>
          <cell r="D1693">
            <v>83.016666666666666</v>
          </cell>
          <cell r="E1693">
            <v>225.964</v>
          </cell>
        </row>
        <row r="1694">
          <cell r="A1694">
            <v>2011.06</v>
          </cell>
          <cell r="B1694">
            <v>1287.29</v>
          </cell>
          <cell r="C1694">
            <v>24.34</v>
          </cell>
          <cell r="D1694">
            <v>83.87</v>
          </cell>
          <cell r="E1694">
            <v>225.72200000000001</v>
          </cell>
        </row>
        <row r="1695">
          <cell r="A1695">
            <v>2011.07</v>
          </cell>
          <cell r="B1695">
            <v>1325.19</v>
          </cell>
          <cell r="C1695">
            <v>24.619999999999997</v>
          </cell>
          <cell r="D1695">
            <v>84.906666666666666</v>
          </cell>
          <cell r="E1695">
            <v>225.922</v>
          </cell>
        </row>
        <row r="1696">
          <cell r="A1696">
            <v>2011.08</v>
          </cell>
          <cell r="B1696">
            <v>1185.31</v>
          </cell>
          <cell r="C1696">
            <v>24.9</v>
          </cell>
          <cell r="D1696">
            <v>85.943333333333342</v>
          </cell>
          <cell r="E1696">
            <v>226.54499999999999</v>
          </cell>
        </row>
        <row r="1697">
          <cell r="A1697">
            <v>2011.09</v>
          </cell>
          <cell r="B1697">
            <v>1173.8800000000001</v>
          </cell>
          <cell r="C1697">
            <v>25.18</v>
          </cell>
          <cell r="D1697">
            <v>86.98</v>
          </cell>
          <cell r="E1697">
            <v>226.88900000000001</v>
          </cell>
        </row>
        <row r="1698">
          <cell r="A1698">
            <v>2011.1</v>
          </cell>
          <cell r="B1698">
            <v>1207.22</v>
          </cell>
          <cell r="C1698">
            <v>25.596666666666664</v>
          </cell>
          <cell r="D1698">
            <v>86.97</v>
          </cell>
          <cell r="E1698">
            <v>226.42099999999999</v>
          </cell>
        </row>
        <row r="1699">
          <cell r="A1699">
            <v>2011.11</v>
          </cell>
          <cell r="B1699">
            <v>1226.42</v>
          </cell>
          <cell r="C1699">
            <v>26.013333333333335</v>
          </cell>
          <cell r="D1699">
            <v>86.960000000000008</v>
          </cell>
          <cell r="E1699">
            <v>226.23</v>
          </cell>
        </row>
        <row r="1700">
          <cell r="A1700">
            <v>2011.12</v>
          </cell>
          <cell r="B1700">
            <v>1243.32</v>
          </cell>
          <cell r="C1700">
            <v>26.43</v>
          </cell>
          <cell r="D1700">
            <v>86.95</v>
          </cell>
          <cell r="E1700">
            <v>225.672</v>
          </cell>
        </row>
        <row r="1701">
          <cell r="A1701">
            <v>2012.01</v>
          </cell>
          <cell r="B1701">
            <v>1300.58</v>
          </cell>
          <cell r="C1701">
            <v>26.736666666666668</v>
          </cell>
          <cell r="D1701">
            <v>87.48</v>
          </cell>
          <cell r="E1701">
            <v>226.66499999999999</v>
          </cell>
        </row>
        <row r="1702">
          <cell r="A1702">
            <v>2012.02</v>
          </cell>
          <cell r="B1702">
            <v>1352.49</v>
          </cell>
          <cell r="C1702">
            <v>27.043333333333337</v>
          </cell>
          <cell r="D1702">
            <v>88.01</v>
          </cell>
          <cell r="E1702">
            <v>227.66300000000001</v>
          </cell>
        </row>
        <row r="1703">
          <cell r="A1703">
            <v>2012.03</v>
          </cell>
          <cell r="B1703">
            <v>1389.24</v>
          </cell>
          <cell r="C1703">
            <v>27.35</v>
          </cell>
          <cell r="D1703">
            <v>88.54</v>
          </cell>
          <cell r="E1703">
            <v>229.392</v>
          </cell>
        </row>
        <row r="1704">
          <cell r="A1704">
            <v>2012.04</v>
          </cell>
          <cell r="B1704">
            <v>1386.43</v>
          </cell>
          <cell r="C1704">
            <v>27.673333333333332</v>
          </cell>
          <cell r="D1704">
            <v>88.333333333333343</v>
          </cell>
          <cell r="E1704">
            <v>230.08500000000001</v>
          </cell>
        </row>
        <row r="1705">
          <cell r="A1705">
            <v>2012.05</v>
          </cell>
          <cell r="B1705">
            <v>1341.27</v>
          </cell>
          <cell r="C1705">
            <v>27.996666666666666</v>
          </cell>
          <cell r="D1705">
            <v>88.126666666666665</v>
          </cell>
          <cell r="E1705">
            <v>229.815</v>
          </cell>
        </row>
        <row r="1706">
          <cell r="A1706">
            <v>2012.06</v>
          </cell>
          <cell r="B1706">
            <v>1323.48</v>
          </cell>
          <cell r="C1706">
            <v>28.32</v>
          </cell>
          <cell r="D1706">
            <v>87.92</v>
          </cell>
          <cell r="E1706">
            <v>229.47800000000001</v>
          </cell>
        </row>
        <row r="1707">
          <cell r="A1707">
            <v>2012.07</v>
          </cell>
          <cell r="B1707">
            <v>1359.78</v>
          </cell>
          <cell r="C1707">
            <v>28.743333333333332</v>
          </cell>
          <cell r="D1707">
            <v>87.446666666666673</v>
          </cell>
          <cell r="E1707">
            <v>229.10400000000001</v>
          </cell>
        </row>
        <row r="1708">
          <cell r="A1708">
            <v>2012.08</v>
          </cell>
          <cell r="B1708">
            <v>1403.45</v>
          </cell>
          <cell r="C1708">
            <v>29.166666666666664</v>
          </cell>
          <cell r="D1708">
            <v>86.973333333333329</v>
          </cell>
          <cell r="E1708">
            <v>230.37899999999999</v>
          </cell>
        </row>
        <row r="1709">
          <cell r="A1709">
            <v>2012.09</v>
          </cell>
          <cell r="B1709">
            <v>1443.42</v>
          </cell>
          <cell r="C1709">
            <v>29.59</v>
          </cell>
          <cell r="D1709">
            <v>86.5</v>
          </cell>
          <cell r="E1709">
            <v>231.40700000000001</v>
          </cell>
        </row>
        <row r="1710">
          <cell r="A1710">
            <v>2012.1</v>
          </cell>
          <cell r="B1710">
            <v>1437.82</v>
          </cell>
          <cell r="C1710">
            <v>30.143333333333331</v>
          </cell>
          <cell r="D1710">
            <v>86.50333333333333</v>
          </cell>
          <cell r="E1710">
            <v>231.31700000000001</v>
          </cell>
        </row>
        <row r="1711">
          <cell r="A1711">
            <v>2012.11</v>
          </cell>
          <cell r="B1711">
            <v>1394.51</v>
          </cell>
          <cell r="C1711">
            <v>30.696666666666665</v>
          </cell>
          <cell r="D1711">
            <v>86.506666666666675</v>
          </cell>
          <cell r="E1711">
            <v>230.221</v>
          </cell>
        </row>
        <row r="1712">
          <cell r="A1712">
            <v>2012.12</v>
          </cell>
          <cell r="B1712">
            <v>1422.29</v>
          </cell>
          <cell r="C1712">
            <v>31.25</v>
          </cell>
          <cell r="D1712">
            <v>86.51</v>
          </cell>
          <cell r="E1712">
            <v>229.601</v>
          </cell>
        </row>
        <row r="1713">
          <cell r="A1713">
            <v>2013.01</v>
          </cell>
          <cell r="B1713">
            <v>1480.4</v>
          </cell>
          <cell r="C1713">
            <v>31.536666666666665</v>
          </cell>
          <cell r="D1713">
            <v>86.906666666666666</v>
          </cell>
          <cell r="E1713">
            <v>230.28</v>
          </cell>
        </row>
        <row r="1714">
          <cell r="A1714">
            <v>2013.02</v>
          </cell>
          <cell r="B1714">
            <v>1512.31</v>
          </cell>
          <cell r="C1714">
            <v>31.823333333333331</v>
          </cell>
          <cell r="D1714">
            <v>87.303333333333342</v>
          </cell>
          <cell r="E1714">
            <v>232.166</v>
          </cell>
        </row>
        <row r="1715">
          <cell r="A1715">
            <v>2013.03</v>
          </cell>
          <cell r="B1715">
            <v>1550.83</v>
          </cell>
          <cell r="C1715">
            <v>32.11</v>
          </cell>
          <cell r="D1715">
            <v>87.7</v>
          </cell>
          <cell r="E1715">
            <v>232.773</v>
          </cell>
        </row>
        <row r="1716">
          <cell r="A1716">
            <v>2013.04</v>
          </cell>
          <cell r="B1716">
            <v>1570.7</v>
          </cell>
          <cell r="C1716">
            <v>32.49666666666667</v>
          </cell>
          <cell r="D1716">
            <v>88.783333333333331</v>
          </cell>
          <cell r="E1716">
            <v>232.53100000000001</v>
          </cell>
        </row>
        <row r="1717">
          <cell r="A1717">
            <v>2013.05</v>
          </cell>
          <cell r="B1717">
            <v>1639.84</v>
          </cell>
          <cell r="C1717">
            <v>32.88333333333334</v>
          </cell>
          <cell r="D1717">
            <v>89.866666666666674</v>
          </cell>
          <cell r="E1717">
            <v>232.94499999999999</v>
          </cell>
        </row>
        <row r="1718">
          <cell r="A1718">
            <v>2013.06</v>
          </cell>
          <cell r="B1718">
            <v>1618.77</v>
          </cell>
          <cell r="C1718">
            <v>33.270000000000003</v>
          </cell>
          <cell r="D1718">
            <v>90.95</v>
          </cell>
          <cell r="E1718">
            <v>233.50399999999999</v>
          </cell>
        </row>
        <row r="1719">
          <cell r="A1719">
            <v>2013.07</v>
          </cell>
          <cell r="B1719">
            <v>1668.68</v>
          </cell>
          <cell r="C1719">
            <v>33.646666666666668</v>
          </cell>
          <cell r="D1719">
            <v>92.09</v>
          </cell>
          <cell r="E1719">
            <v>233.596</v>
          </cell>
        </row>
        <row r="1720">
          <cell r="A1720">
            <v>2013.08</v>
          </cell>
          <cell r="B1720">
            <v>1670.09</v>
          </cell>
          <cell r="C1720">
            <v>34.023333333333333</v>
          </cell>
          <cell r="D1720">
            <v>93.23</v>
          </cell>
          <cell r="E1720">
            <v>233.87700000000001</v>
          </cell>
        </row>
        <row r="1721">
          <cell r="A1721">
            <v>2013.09</v>
          </cell>
          <cell r="B1721">
            <v>1687.17</v>
          </cell>
          <cell r="C1721">
            <v>34.4</v>
          </cell>
          <cell r="D1721">
            <v>94.37</v>
          </cell>
          <cell r="E1721">
            <v>234.149</v>
          </cell>
        </row>
        <row r="1722">
          <cell r="A1722">
            <v>2013.1</v>
          </cell>
          <cell r="B1722">
            <v>1720.03</v>
          </cell>
          <cell r="C1722">
            <v>34.596666666666664</v>
          </cell>
          <cell r="D1722">
            <v>96.313333333333333</v>
          </cell>
          <cell r="E1722">
            <v>233.54599999999999</v>
          </cell>
        </row>
        <row r="1723">
          <cell r="A1723">
            <v>2013.11</v>
          </cell>
          <cell r="B1723">
            <v>1783.54</v>
          </cell>
          <cell r="C1723">
            <v>34.793333333333337</v>
          </cell>
          <cell r="D1723">
            <v>98.256666666666661</v>
          </cell>
          <cell r="E1723">
            <v>233.06899999999999</v>
          </cell>
        </row>
        <row r="1724">
          <cell r="A1724">
            <v>2013.12</v>
          </cell>
          <cell r="B1724">
            <v>1807.78</v>
          </cell>
          <cell r="C1724">
            <v>34.99</v>
          </cell>
          <cell r="D1724">
            <v>100.2</v>
          </cell>
          <cell r="E1724">
            <v>233.04900000000001</v>
          </cell>
        </row>
        <row r="1725">
          <cell r="A1725">
            <v>2014.01</v>
          </cell>
          <cell r="B1725">
            <v>1822.36</v>
          </cell>
          <cell r="C1725">
            <v>35.403333333333336</v>
          </cell>
          <cell r="D1725">
            <v>100.41666666666666</v>
          </cell>
          <cell r="E1725">
            <v>233.916</v>
          </cell>
        </row>
        <row r="1726">
          <cell r="A1726">
            <v>2014.02</v>
          </cell>
          <cell r="B1726">
            <v>1817.04</v>
          </cell>
          <cell r="C1726">
            <v>35.816666666666663</v>
          </cell>
          <cell r="D1726">
            <v>100.63333333333333</v>
          </cell>
          <cell r="E1726">
            <v>234.78100000000001</v>
          </cell>
        </row>
        <row r="1727">
          <cell r="A1727">
            <v>2014.03</v>
          </cell>
          <cell r="B1727">
            <v>1863.52</v>
          </cell>
          <cell r="C1727">
            <v>36.229999999999997</v>
          </cell>
          <cell r="D1727">
            <v>100.85</v>
          </cell>
          <cell r="E1727">
            <v>236.29300000000001</v>
          </cell>
        </row>
        <row r="1728">
          <cell r="A1728">
            <v>2014.04</v>
          </cell>
          <cell r="B1728">
            <v>1864.26</v>
          </cell>
          <cell r="C1728">
            <v>36.61333333333333</v>
          </cell>
          <cell r="D1728">
            <v>101.60666666666667</v>
          </cell>
          <cell r="E1728">
            <v>237.072</v>
          </cell>
        </row>
        <row r="1729">
          <cell r="A1729">
            <v>2014.05</v>
          </cell>
          <cell r="B1729">
            <v>1889.77</v>
          </cell>
          <cell r="C1729">
            <v>36.99666666666667</v>
          </cell>
          <cell r="D1729">
            <v>102.36333333333334</v>
          </cell>
          <cell r="E1729">
            <v>237.9</v>
          </cell>
        </row>
        <row r="1730">
          <cell r="A1730">
            <v>2014.06</v>
          </cell>
          <cell r="B1730">
            <v>1947.09</v>
          </cell>
          <cell r="C1730">
            <v>37.380000000000003</v>
          </cell>
          <cell r="D1730">
            <v>103.12</v>
          </cell>
          <cell r="E1730">
            <v>238.34299999999999</v>
          </cell>
        </row>
        <row r="1731">
          <cell r="A1731">
            <v>2014.07</v>
          </cell>
          <cell r="B1731">
            <v>1973.1</v>
          </cell>
          <cell r="C1731">
            <v>37.75</v>
          </cell>
          <cell r="D1731">
            <v>104.06666666666666</v>
          </cell>
          <cell r="E1731">
            <v>238.25</v>
          </cell>
        </row>
        <row r="1732">
          <cell r="A1732">
            <v>2014.08</v>
          </cell>
          <cell r="B1732">
            <v>1961.53</v>
          </cell>
          <cell r="C1732">
            <v>38.120000000000005</v>
          </cell>
          <cell r="D1732">
            <v>105.01333333333334</v>
          </cell>
          <cell r="E1732">
            <v>237.852</v>
          </cell>
        </row>
        <row r="1733">
          <cell r="A1733">
            <v>2014.09</v>
          </cell>
          <cell r="B1733">
            <v>1993.23</v>
          </cell>
          <cell r="C1733">
            <v>38.49</v>
          </cell>
          <cell r="D1733">
            <v>105.96</v>
          </cell>
          <cell r="E1733">
            <v>238.03100000000001</v>
          </cell>
        </row>
        <row r="1734">
          <cell r="A1734">
            <v>2014.1</v>
          </cell>
          <cell r="B1734">
            <v>1937.27</v>
          </cell>
          <cell r="C1734">
            <v>38.806666666666665</v>
          </cell>
          <cell r="D1734">
            <v>104.74333333333334</v>
          </cell>
          <cell r="E1734">
            <v>237.43299999999999</v>
          </cell>
        </row>
        <row r="1735">
          <cell r="A1735">
            <v>2014.11</v>
          </cell>
          <cell r="B1735">
            <v>2044.57</v>
          </cell>
          <cell r="C1735">
            <v>39.123333333333335</v>
          </cell>
          <cell r="D1735">
            <v>103.52666666666667</v>
          </cell>
          <cell r="E1735">
            <v>236.15100000000001</v>
          </cell>
        </row>
        <row r="1736">
          <cell r="A1736">
            <v>2014.12</v>
          </cell>
          <cell r="B1736">
            <v>2054.27</v>
          </cell>
          <cell r="C1736">
            <v>39.44</v>
          </cell>
          <cell r="D1736">
            <v>102.31</v>
          </cell>
          <cell r="E1736">
            <v>234.81200000000001</v>
          </cell>
        </row>
        <row r="1737">
          <cell r="A1737">
            <v>2015.01</v>
          </cell>
          <cell r="B1737">
            <v>2028.18</v>
          </cell>
          <cell r="C1737">
            <v>39.896666666666668</v>
          </cell>
          <cell r="D1737">
            <v>101.28999999999999</v>
          </cell>
          <cell r="E1737">
            <v>233.70699999999999</v>
          </cell>
        </row>
        <row r="1738">
          <cell r="A1738">
            <v>2015.02</v>
          </cell>
          <cell r="B1738">
            <v>2082.1999999999998</v>
          </cell>
          <cell r="C1738">
            <v>40.353333333333332</v>
          </cell>
          <cell r="D1738">
            <v>100.27000000000001</v>
          </cell>
          <cell r="E1738">
            <v>234.72200000000001</v>
          </cell>
        </row>
        <row r="1739">
          <cell r="A1739">
            <v>2015.03</v>
          </cell>
          <cell r="B1739">
            <v>2079.9899999999998</v>
          </cell>
          <cell r="C1739">
            <v>40.81</v>
          </cell>
          <cell r="D1739">
            <v>99.25</v>
          </cell>
          <cell r="E1739">
            <v>236.119</v>
          </cell>
        </row>
        <row r="1740">
          <cell r="A1740">
            <v>2015.04</v>
          </cell>
          <cell r="B1740">
            <v>2094.86</v>
          </cell>
          <cell r="C1740">
            <v>41.120000000000005</v>
          </cell>
          <cell r="D1740">
            <v>97.803333333333342</v>
          </cell>
          <cell r="E1740">
            <v>236.59899999999999</v>
          </cell>
        </row>
        <row r="1741">
          <cell r="A1741">
            <v>2015.05</v>
          </cell>
          <cell r="B1741">
            <v>2111.94</v>
          </cell>
          <cell r="C1741">
            <v>41.43</v>
          </cell>
          <cell r="D1741">
            <v>96.356666666666669</v>
          </cell>
          <cell r="E1741">
            <v>237.80500000000001</v>
          </cell>
        </row>
        <row r="1742">
          <cell r="A1742">
            <v>2015.06</v>
          </cell>
          <cell r="B1742">
            <v>2099.29</v>
          </cell>
          <cell r="C1742">
            <v>41.74</v>
          </cell>
          <cell r="D1742">
            <v>94.91</v>
          </cell>
          <cell r="E1742">
            <v>238.63800000000001</v>
          </cell>
        </row>
        <row r="1743">
          <cell r="A1743">
            <v>2015.07</v>
          </cell>
          <cell r="B1743">
            <v>2094.14</v>
          </cell>
          <cell r="C1743">
            <v>41.99666666666667</v>
          </cell>
          <cell r="D1743">
            <v>93.493333333333339</v>
          </cell>
          <cell r="E1743">
            <v>238.654</v>
          </cell>
        </row>
        <row r="1744">
          <cell r="A1744">
            <v>2015.08</v>
          </cell>
          <cell r="B1744">
            <v>2039.87</v>
          </cell>
          <cell r="C1744">
            <v>42.25333333333333</v>
          </cell>
          <cell r="D1744">
            <v>92.076666666666668</v>
          </cell>
          <cell r="E1744">
            <v>238.316</v>
          </cell>
        </row>
        <row r="1745">
          <cell r="A1745">
            <v>2015.09</v>
          </cell>
          <cell r="B1745">
            <v>1944.41</v>
          </cell>
          <cell r="C1745">
            <v>42.51</v>
          </cell>
          <cell r="D1745">
            <v>90.66</v>
          </cell>
          <cell r="E1745">
            <v>237.94499999999999</v>
          </cell>
        </row>
        <row r="1746">
          <cell r="A1746">
            <v>2015.1</v>
          </cell>
          <cell r="B1746">
            <v>2024.81</v>
          </cell>
          <cell r="C1746">
            <v>42.803333333333335</v>
          </cell>
          <cell r="D1746">
            <v>89.283333333333331</v>
          </cell>
          <cell r="E1746">
            <v>237.83799999999999</v>
          </cell>
        </row>
        <row r="1747">
          <cell r="A1747">
            <v>2015.11</v>
          </cell>
          <cell r="B1747">
            <v>2080.62</v>
          </cell>
          <cell r="C1747">
            <v>43.096666666666664</v>
          </cell>
          <cell r="D1747">
            <v>87.906666666666666</v>
          </cell>
          <cell r="E1747">
            <v>237.33600000000001</v>
          </cell>
        </row>
        <row r="1748">
          <cell r="A1748">
            <v>2015.12</v>
          </cell>
          <cell r="B1748">
            <v>2054.08</v>
          </cell>
          <cell r="C1748">
            <v>43.39</v>
          </cell>
          <cell r="D1748">
            <v>86.53</v>
          </cell>
          <cell r="E1748">
            <v>236.52500000000001</v>
          </cell>
        </row>
        <row r="1749">
          <cell r="A1749">
            <v>2016.01</v>
          </cell>
          <cell r="B1749">
            <v>1918.6</v>
          </cell>
          <cell r="C1749">
            <v>43.553333333333335</v>
          </cell>
          <cell r="D1749">
            <v>86.5</v>
          </cell>
          <cell r="E1749">
            <v>236.916</v>
          </cell>
        </row>
        <row r="1750">
          <cell r="A1750">
            <v>2016.02</v>
          </cell>
          <cell r="B1750">
            <v>1904.42</v>
          </cell>
          <cell r="C1750">
            <v>43.716666666666669</v>
          </cell>
          <cell r="D1750">
            <v>86.47</v>
          </cell>
          <cell r="E1750">
            <v>237.11099999999999</v>
          </cell>
        </row>
        <row r="1751">
          <cell r="A1751">
            <v>2016.03</v>
          </cell>
          <cell r="B1751">
            <v>2021.95</v>
          </cell>
          <cell r="C1751">
            <v>43.88</v>
          </cell>
          <cell r="D1751">
            <v>86.44</v>
          </cell>
          <cell r="E1751">
            <v>238.13200000000001</v>
          </cell>
        </row>
        <row r="1752">
          <cell r="A1752">
            <v>2016.04</v>
          </cell>
          <cell r="B1752">
            <v>2075.54</v>
          </cell>
          <cell r="C1752">
            <v>44.073333333333338</v>
          </cell>
          <cell r="D1752">
            <v>86.6</v>
          </cell>
          <cell r="E1752">
            <v>239.261</v>
          </cell>
        </row>
        <row r="1753">
          <cell r="A1753">
            <v>2016.05</v>
          </cell>
          <cell r="B1753">
            <v>2065.5500000000002</v>
          </cell>
          <cell r="C1753">
            <v>44.266666666666666</v>
          </cell>
          <cell r="D1753">
            <v>86.759999999999991</v>
          </cell>
          <cell r="E1753">
            <v>240.22900000000001</v>
          </cell>
        </row>
        <row r="1754">
          <cell r="A1754">
            <v>2016.06</v>
          </cell>
          <cell r="B1754">
            <v>2083.89</v>
          </cell>
          <cell r="C1754">
            <v>44.46</v>
          </cell>
          <cell r="D1754">
            <v>86.92</v>
          </cell>
          <cell r="E1754">
            <v>241.018</v>
          </cell>
        </row>
        <row r="1755">
          <cell r="A1755">
            <v>2016.07</v>
          </cell>
          <cell r="B1755">
            <v>2148.9</v>
          </cell>
          <cell r="C1755">
            <v>44.65</v>
          </cell>
          <cell r="D1755">
            <v>87.643333333333331</v>
          </cell>
          <cell r="E1755">
            <v>240.62799999999999</v>
          </cell>
        </row>
        <row r="1756">
          <cell r="A1756">
            <v>2016.08</v>
          </cell>
          <cell r="B1756">
            <v>2170.9499999999998</v>
          </cell>
          <cell r="C1756">
            <v>44.84</v>
          </cell>
          <cell r="D1756">
            <v>88.366666666666674</v>
          </cell>
          <cell r="E1756">
            <v>240.84899999999999</v>
          </cell>
        </row>
        <row r="1757">
          <cell r="A1757">
            <v>2016.09</v>
          </cell>
          <cell r="B1757">
            <v>2157.69</v>
          </cell>
          <cell r="C1757">
            <v>45.03</v>
          </cell>
          <cell r="D1757">
            <v>89.09</v>
          </cell>
          <cell r="E1757">
            <v>241.428</v>
          </cell>
        </row>
        <row r="1758">
          <cell r="A1758">
            <v>2016.1</v>
          </cell>
          <cell r="B1758">
            <v>2143.02</v>
          </cell>
          <cell r="C1758">
            <v>45.25333333333333</v>
          </cell>
          <cell r="D1758">
            <v>90.91</v>
          </cell>
          <cell r="E1758">
            <v>241.72900000000001</v>
          </cell>
        </row>
        <row r="1759">
          <cell r="A1759">
            <v>2016.11</v>
          </cell>
          <cell r="B1759">
            <v>2164.9899999999998</v>
          </cell>
          <cell r="C1759">
            <v>45.476666666666667</v>
          </cell>
          <cell r="D1759">
            <v>92.73</v>
          </cell>
          <cell r="E1759">
            <v>241.35300000000001</v>
          </cell>
        </row>
        <row r="1760">
          <cell r="A1760">
            <v>2016.12</v>
          </cell>
          <cell r="B1760">
            <v>2246.63</v>
          </cell>
          <cell r="C1760">
            <v>45.7</v>
          </cell>
          <cell r="D1760">
            <v>94.55</v>
          </cell>
          <cell r="E1760">
            <v>241.43199999999999</v>
          </cell>
        </row>
        <row r="1761">
          <cell r="A1761">
            <v>2017.01</v>
          </cell>
          <cell r="B1761">
            <v>2275.12</v>
          </cell>
          <cell r="C1761">
            <v>45.926666666666669</v>
          </cell>
          <cell r="D1761">
            <v>96.463333333333338</v>
          </cell>
          <cell r="E1761">
            <v>242.839</v>
          </cell>
        </row>
        <row r="1762">
          <cell r="A1762">
            <v>2017.02</v>
          </cell>
          <cell r="B1762">
            <v>2329.91</v>
          </cell>
          <cell r="C1762">
            <v>46.153333333333336</v>
          </cell>
          <cell r="D1762">
            <v>98.376666666666665</v>
          </cell>
          <cell r="E1762">
            <v>243.60300000000001</v>
          </cell>
        </row>
        <row r="1763">
          <cell r="A1763">
            <v>2017.03</v>
          </cell>
          <cell r="B1763">
            <v>2366.8200000000002</v>
          </cell>
          <cell r="C1763">
            <v>46.38</v>
          </cell>
          <cell r="D1763">
            <v>100.29</v>
          </cell>
          <cell r="E1763">
            <v>243.80099999999999</v>
          </cell>
        </row>
        <row r="1764">
          <cell r="A1764">
            <v>2017.04</v>
          </cell>
          <cell r="B1764">
            <v>2359.31</v>
          </cell>
          <cell r="C1764">
            <v>46.660000000000004</v>
          </cell>
          <cell r="D1764">
            <v>101.53333333333333</v>
          </cell>
          <cell r="E1764">
            <v>244.524</v>
          </cell>
        </row>
        <row r="1765">
          <cell r="A1765">
            <v>2017.05</v>
          </cell>
          <cell r="B1765">
            <v>2395.35</v>
          </cell>
          <cell r="C1765">
            <v>46.94</v>
          </cell>
          <cell r="D1765">
            <v>102.77666666666667</v>
          </cell>
          <cell r="E1765">
            <v>244.733</v>
          </cell>
        </row>
        <row r="1766">
          <cell r="A1766">
            <v>2017.06</v>
          </cell>
          <cell r="B1766">
            <v>2433.9899999999998</v>
          </cell>
          <cell r="C1766">
            <v>47.22</v>
          </cell>
          <cell r="D1766">
            <v>104.02</v>
          </cell>
          <cell r="E1766">
            <v>244.95500000000001</v>
          </cell>
        </row>
        <row r="1767">
          <cell r="A1767">
            <v>2017.07</v>
          </cell>
          <cell r="B1767">
            <v>2454.1</v>
          </cell>
          <cell r="C1767">
            <v>47.536666666666669</v>
          </cell>
          <cell r="D1767">
            <v>105.03999999999999</v>
          </cell>
          <cell r="E1767">
            <v>244.786</v>
          </cell>
        </row>
        <row r="1768">
          <cell r="A1768">
            <v>2017.08</v>
          </cell>
          <cell r="B1768">
            <v>2456.2199999999998</v>
          </cell>
          <cell r="C1768">
            <v>47.853333333333339</v>
          </cell>
          <cell r="D1768">
            <v>106.06</v>
          </cell>
          <cell r="E1768">
            <v>245.51900000000001</v>
          </cell>
        </row>
        <row r="1769">
          <cell r="A1769">
            <v>2017.09</v>
          </cell>
          <cell r="B1769">
            <v>2492.84</v>
          </cell>
          <cell r="C1769">
            <v>48.17</v>
          </cell>
          <cell r="D1769">
            <v>107.08</v>
          </cell>
          <cell r="E1769">
            <v>246.81899999999999</v>
          </cell>
        </row>
        <row r="1770">
          <cell r="A1770">
            <v>2017.1</v>
          </cell>
          <cell r="B1770">
            <v>2557</v>
          </cell>
          <cell r="C1770">
            <v>48.423333333333332</v>
          </cell>
          <cell r="D1770">
            <v>108.01333333333334</v>
          </cell>
          <cell r="E1770">
            <v>246.66300000000001</v>
          </cell>
        </row>
        <row r="1771">
          <cell r="A1771">
            <v>2017.11</v>
          </cell>
          <cell r="B1771">
            <v>2593.61</v>
          </cell>
          <cell r="C1771">
            <v>48.676666666666662</v>
          </cell>
          <cell r="D1771">
            <v>108.94666666666666</v>
          </cell>
          <cell r="E1771">
            <v>246.66900000000001</v>
          </cell>
        </row>
        <row r="1772">
          <cell r="A1772">
            <v>2017.12</v>
          </cell>
          <cell r="B1772">
            <v>2664.34</v>
          </cell>
          <cell r="C1772">
            <v>48.93</v>
          </cell>
          <cell r="D1772">
            <v>109.88</v>
          </cell>
          <cell r="E1772">
            <v>246.524</v>
          </cell>
        </row>
        <row r="1773">
          <cell r="A1773">
            <v>2018.01</v>
          </cell>
          <cell r="B1773">
            <v>2789.8</v>
          </cell>
          <cell r="C1773">
            <v>49.286666666666662</v>
          </cell>
          <cell r="D1773">
            <v>111.73333333333332</v>
          </cell>
          <cell r="E1773">
            <v>247.86699999999999</v>
          </cell>
        </row>
        <row r="1774">
          <cell r="A1774">
            <v>2018.02</v>
          </cell>
          <cell r="B1774">
            <v>2705.16</v>
          </cell>
          <cell r="C1774">
            <v>49.643333333333331</v>
          </cell>
          <cell r="D1774">
            <v>113.58666666666666</v>
          </cell>
          <cell r="E1774">
            <v>248.99100000000001</v>
          </cell>
        </row>
        <row r="1775">
          <cell r="A1775">
            <v>2018.03</v>
          </cell>
          <cell r="B1775">
            <v>2702.77</v>
          </cell>
          <cell r="C1775">
            <v>50</v>
          </cell>
          <cell r="D1775">
            <v>115.44</v>
          </cell>
          <cell r="E1775">
            <v>249.554</v>
          </cell>
        </row>
        <row r="1776">
          <cell r="A1776">
            <v>2018.04</v>
          </cell>
          <cell r="B1776">
            <v>2653.63</v>
          </cell>
          <cell r="C1776">
            <v>50.33</v>
          </cell>
          <cell r="D1776">
            <v>117.78666666666666</v>
          </cell>
          <cell r="E1776">
            <v>250.54599999999999</v>
          </cell>
        </row>
        <row r="1777">
          <cell r="A1777">
            <v>2018.05</v>
          </cell>
          <cell r="B1777">
            <v>2701.49</v>
          </cell>
          <cell r="C1777">
            <v>50.66</v>
          </cell>
          <cell r="D1777">
            <v>120.13333333333333</v>
          </cell>
          <cell r="E1777">
            <v>251.58799999999999</v>
          </cell>
        </row>
        <row r="1778">
          <cell r="A1778">
            <v>2018.06</v>
          </cell>
          <cell r="B1778">
            <v>2754.35</v>
          </cell>
          <cell r="C1778">
            <v>50.99</v>
          </cell>
          <cell r="D1778">
            <v>122.48</v>
          </cell>
          <cell r="E1778">
            <v>251.989</v>
          </cell>
        </row>
        <row r="1779">
          <cell r="A1779">
            <v>2018.07</v>
          </cell>
          <cell r="B1779">
            <v>2793.64</v>
          </cell>
          <cell r="C1779">
            <v>51.44</v>
          </cell>
          <cell r="D1779">
            <v>125.11666666666667</v>
          </cell>
          <cell r="E1779">
            <v>252.006</v>
          </cell>
        </row>
        <row r="1780">
          <cell r="A1780">
            <v>2018.08</v>
          </cell>
          <cell r="B1780">
            <v>2857.82</v>
          </cell>
          <cell r="C1780">
            <v>51.89</v>
          </cell>
          <cell r="D1780">
            <v>127.75333333333333</v>
          </cell>
          <cell r="E1780">
            <v>252.14599999999999</v>
          </cell>
        </row>
        <row r="1781">
          <cell r="A1781">
            <v>2018.09</v>
          </cell>
          <cell r="B1781">
            <v>2901.5</v>
          </cell>
          <cell r="C1781">
            <v>52.34</v>
          </cell>
          <cell r="D1781">
            <v>130.38999999999999</v>
          </cell>
          <cell r="E1781">
            <v>252.43899999999999</v>
          </cell>
        </row>
        <row r="1782">
          <cell r="A1782">
            <v>2018.1</v>
          </cell>
          <cell r="B1782">
            <v>2785.46</v>
          </cell>
          <cell r="C1782">
            <v>52.81</v>
          </cell>
          <cell r="D1782">
            <v>131.05666666666667</v>
          </cell>
          <cell r="E1782">
            <v>252.88499999999999</v>
          </cell>
        </row>
        <row r="1783">
          <cell r="A1783">
            <v>2018.11</v>
          </cell>
          <cell r="B1783">
            <v>2723.23</v>
          </cell>
          <cell r="C1783">
            <v>53.28</v>
          </cell>
          <cell r="D1783">
            <v>131.72333333333333</v>
          </cell>
          <cell r="E1783">
            <v>252.03800000000001</v>
          </cell>
        </row>
        <row r="1784">
          <cell r="A1784">
            <v>2018.12</v>
          </cell>
          <cell r="B1784">
            <v>2567.31</v>
          </cell>
          <cell r="C1784">
            <v>53.75</v>
          </cell>
          <cell r="D1784">
            <v>132.38999999999999</v>
          </cell>
          <cell r="E1784">
            <v>251.233</v>
          </cell>
        </row>
        <row r="1785">
          <cell r="A1785">
            <v>2019.01</v>
          </cell>
          <cell r="B1785">
            <v>2607.39</v>
          </cell>
          <cell r="C1785">
            <v>54.146666666666668</v>
          </cell>
          <cell r="D1785">
            <v>133.05666666666664</v>
          </cell>
          <cell r="E1785">
            <v>251.71199999999999</v>
          </cell>
        </row>
        <row r="1786">
          <cell r="A1786">
            <v>2019.02</v>
          </cell>
          <cell r="B1786">
            <v>2754.86</v>
          </cell>
          <cell r="C1786">
            <v>54.543333333333337</v>
          </cell>
          <cell r="D1786">
            <v>133.7233333333333</v>
          </cell>
          <cell r="E1786">
            <v>252.77600000000001</v>
          </cell>
        </row>
        <row r="1787">
          <cell r="A1787">
            <v>2019.03</v>
          </cell>
          <cell r="B1787">
            <v>2803.98</v>
          </cell>
          <cell r="C1787">
            <v>54.94</v>
          </cell>
          <cell r="D1787">
            <v>134.38999999999999</v>
          </cell>
          <cell r="E1787">
            <v>254.202</v>
          </cell>
        </row>
        <row r="1788">
          <cell r="A1788">
            <v>2019.04</v>
          </cell>
          <cell r="B1788">
            <v>2903.8</v>
          </cell>
          <cell r="C1788">
            <v>55.319091580592705</v>
          </cell>
          <cell r="D1788">
            <v>134.68333333333334</v>
          </cell>
          <cell r="E1788">
            <v>255.548</v>
          </cell>
        </row>
        <row r="1789">
          <cell r="A1789">
            <v>2019.05</v>
          </cell>
          <cell r="B1789">
            <v>2854.71</v>
          </cell>
          <cell r="C1789">
            <v>55.698183161185412</v>
          </cell>
          <cell r="D1789">
            <v>134.97666666666666</v>
          </cell>
          <cell r="E1789">
            <v>256.09199999999998</v>
          </cell>
        </row>
        <row r="1790">
          <cell r="A1790">
            <v>2019.06</v>
          </cell>
          <cell r="B1790">
            <v>2890.17</v>
          </cell>
          <cell r="C1790">
            <v>56.077274741778119</v>
          </cell>
          <cell r="D1790">
            <v>135.27000000000001</v>
          </cell>
          <cell r="E1790">
            <v>256.14299999999997</v>
          </cell>
        </row>
        <row r="1791">
          <cell r="A1791">
            <v>2019.07</v>
          </cell>
          <cell r="B1791">
            <v>2996.1136363636365</v>
          </cell>
          <cell r="C1791">
            <v>56.458183161185417</v>
          </cell>
          <cell r="D1791">
            <v>134.48000000000002</v>
          </cell>
          <cell r="E1791">
            <v>256.57100000000003</v>
          </cell>
        </row>
        <row r="1792">
          <cell r="A1792">
            <v>2019.08</v>
          </cell>
          <cell r="B1792">
            <v>2897.4981818181818</v>
          </cell>
          <cell r="C1792">
            <v>56.839091580592708</v>
          </cell>
          <cell r="D1792">
            <v>133.69</v>
          </cell>
          <cell r="E1792">
            <v>256.55799999999999</v>
          </cell>
        </row>
        <row r="1793">
          <cell r="A1793">
            <v>2019.09</v>
          </cell>
          <cell r="B1793">
            <v>2982.1559999999999</v>
          </cell>
          <cell r="C1793">
            <v>57.22</v>
          </cell>
          <cell r="D1793">
            <v>132.9</v>
          </cell>
          <cell r="E1793">
            <v>256.75900000000001</v>
          </cell>
        </row>
        <row r="1794">
          <cell r="A1794">
            <v>2019.1</v>
          </cell>
          <cell r="B1794">
            <v>2977.68</v>
          </cell>
          <cell r="C1794">
            <v>57.56</v>
          </cell>
          <cell r="D1794">
            <v>135.09</v>
          </cell>
          <cell r="E1794">
            <v>257.346</v>
          </cell>
        </row>
        <row r="1795">
          <cell r="A1795">
            <v>2019.11</v>
          </cell>
          <cell r="B1795">
            <v>3104.9044999999996</v>
          </cell>
          <cell r="C1795">
            <v>57.900000000000006</v>
          </cell>
          <cell r="D1795">
            <v>137.28</v>
          </cell>
          <cell r="E1795">
            <v>257.20800000000003</v>
          </cell>
        </row>
        <row r="1796">
          <cell r="A1796">
            <v>2019.12</v>
          </cell>
          <cell r="B1796">
            <v>3176.7495238095235</v>
          </cell>
          <cell r="C1796">
            <v>58.24</v>
          </cell>
          <cell r="D1796">
            <v>139.47</v>
          </cell>
          <cell r="E1796">
            <v>256.97399999999999</v>
          </cell>
        </row>
        <row r="1797">
          <cell r="A1797">
            <v>2020.01</v>
          </cell>
          <cell r="B1797">
            <v>3278.2028571428577</v>
          </cell>
          <cell r="C1797">
            <v>58.686867862126704</v>
          </cell>
          <cell r="D1797">
            <v>131.75666666666666</v>
          </cell>
          <cell r="E1797">
            <v>257.971</v>
          </cell>
        </row>
        <row r="1798">
          <cell r="A1798">
            <v>2020.02</v>
          </cell>
          <cell r="B1798">
            <v>3277.3142105263164</v>
          </cell>
          <cell r="C1798">
            <v>59.133735724253413</v>
          </cell>
          <cell r="D1798">
            <v>124.04333333333332</v>
          </cell>
          <cell r="E1798">
            <v>258.678</v>
          </cell>
        </row>
        <row r="1799">
          <cell r="A1799">
            <v>2020.03</v>
          </cell>
          <cell r="B1799">
            <v>2652.3936363636367</v>
          </cell>
          <cell r="C1799">
            <v>59.580603586380121</v>
          </cell>
          <cell r="D1799">
            <v>116.33</v>
          </cell>
          <cell r="E1799">
            <v>258.11500000000001</v>
          </cell>
        </row>
        <row r="1800">
          <cell r="A1800">
            <v>2020.04</v>
          </cell>
          <cell r="B1800">
            <v>2761.9752380952382</v>
          </cell>
          <cell r="C1800">
            <v>59.613735724253416</v>
          </cell>
          <cell r="D1800">
            <v>110.63</v>
          </cell>
          <cell r="E1800">
            <v>256.38900000000001</v>
          </cell>
        </row>
        <row r="1801">
          <cell r="A1801">
            <v>2020.05</v>
          </cell>
          <cell r="B1801">
            <v>2919.6149999999998</v>
          </cell>
          <cell r="C1801">
            <v>59.646867862126712</v>
          </cell>
          <cell r="D1801">
            <v>104.93</v>
          </cell>
          <cell r="E1801">
            <v>256.39400000000001</v>
          </cell>
        </row>
        <row r="1802">
          <cell r="A1802">
            <v>2020.06</v>
          </cell>
          <cell r="B1802">
            <v>3104.6609090909087</v>
          </cell>
          <cell r="C1802">
            <v>59.68</v>
          </cell>
          <cell r="D1802">
            <v>99.23</v>
          </cell>
          <cell r="E1802">
            <v>257.79700000000003</v>
          </cell>
        </row>
        <row r="1803">
          <cell r="A1803">
            <v>2020.07</v>
          </cell>
          <cell r="B1803">
            <v>3207.6190909090906</v>
          </cell>
          <cell r="C1803">
            <v>59.403333333333336</v>
          </cell>
          <cell r="D1803">
            <v>98.893333333333345</v>
          </cell>
          <cell r="E1803">
            <v>259.101</v>
          </cell>
        </row>
        <row r="1804">
          <cell r="A1804">
            <v>2020.08</v>
          </cell>
          <cell r="B1804">
            <v>3391.71</v>
          </cell>
          <cell r="C1804">
            <v>59.126666666666665</v>
          </cell>
          <cell r="D1804">
            <v>98.556666666666672</v>
          </cell>
          <cell r="E1804">
            <v>259.91800000000001</v>
          </cell>
        </row>
        <row r="1805">
          <cell r="A1805">
            <v>2020.09</v>
          </cell>
          <cell r="B1805">
            <v>3365.5166666666664</v>
          </cell>
          <cell r="C1805">
            <v>58.85</v>
          </cell>
          <cell r="D1805">
            <v>98.22</v>
          </cell>
          <cell r="E1805">
            <v>260.27999999999997</v>
          </cell>
        </row>
        <row r="1806">
          <cell r="A1806">
            <v>2020.1</v>
          </cell>
          <cell r="B1806">
            <v>3418.701363636364</v>
          </cell>
          <cell r="C1806">
            <v>58.659615378670054</v>
          </cell>
          <cell r="D1806">
            <v>96.856666666666669</v>
          </cell>
          <cell r="E1806">
            <v>260.38799999999998</v>
          </cell>
        </row>
        <row r="1807">
          <cell r="A1807">
            <v>2020.11</v>
          </cell>
          <cell r="B1807">
            <v>3548.9925000000012</v>
          </cell>
          <cell r="C1807">
            <v>58.469230757340114</v>
          </cell>
          <cell r="D1807">
            <v>95.493333333333339</v>
          </cell>
          <cell r="E1807">
            <v>260.22899999999998</v>
          </cell>
        </row>
        <row r="1808">
          <cell r="A1808">
            <v>2020.12</v>
          </cell>
          <cell r="B1808">
            <v>3695.3099999999995</v>
          </cell>
          <cell r="C1808">
            <v>58.278846136010173</v>
          </cell>
          <cell r="D1808">
            <v>94.13</v>
          </cell>
          <cell r="E1808">
            <v>260.47399999999999</v>
          </cell>
        </row>
        <row r="1809">
          <cell r="A1809">
            <v>2021.01</v>
          </cell>
          <cell r="B1809">
            <v>3793.7484210526318</v>
          </cell>
          <cell r="C1809">
            <v>58.063693112307661</v>
          </cell>
          <cell r="D1809">
            <v>105.48666666666665</v>
          </cell>
          <cell r="E1809">
            <v>261.58199999999999</v>
          </cell>
        </row>
        <row r="1810">
          <cell r="A1810">
            <v>2021.02</v>
          </cell>
          <cell r="B1810">
            <v>3883.4321052631576</v>
          </cell>
          <cell r="C1810">
            <v>57.848540088605162</v>
          </cell>
          <cell r="D1810">
            <v>116.84333333333332</v>
          </cell>
          <cell r="E1810">
            <v>263.01400000000001</v>
          </cell>
        </row>
        <row r="1811">
          <cell r="A1811">
            <v>2021.03</v>
          </cell>
          <cell r="B1811">
            <v>3910.5082608695648</v>
          </cell>
          <cell r="C1811">
            <v>57.633387064902649</v>
          </cell>
          <cell r="D1811">
            <v>128.19999999999999</v>
          </cell>
          <cell r="E1811">
            <v>264.87700000000001</v>
          </cell>
        </row>
        <row r="1812">
          <cell r="A1812">
            <v>2021.04</v>
          </cell>
          <cell r="B1812">
            <v>4141.1761904761906</v>
          </cell>
          <cell r="C1812">
            <v>57.710605421407152</v>
          </cell>
          <cell r="D1812">
            <v>138.38666666666666</v>
          </cell>
          <cell r="E1812">
            <v>267.05399999999997</v>
          </cell>
        </row>
        <row r="1813">
          <cell r="A1813">
            <v>2021.05</v>
          </cell>
          <cell r="B1813">
            <v>4167.8495000000012</v>
          </cell>
          <cell r="C1813">
            <v>57.787823777911655</v>
          </cell>
          <cell r="D1813">
            <v>148.57333333333332</v>
          </cell>
          <cell r="E1813">
            <v>269.19499999999999</v>
          </cell>
        </row>
        <row r="1814">
          <cell r="A1814">
            <v>2021.06</v>
          </cell>
          <cell r="B1814">
            <v>4238.4895454545458</v>
          </cell>
          <cell r="C1814">
            <v>57.86504213441615</v>
          </cell>
          <cell r="D1814">
            <v>158.76</v>
          </cell>
          <cell r="E1814">
            <v>271.69600000000003</v>
          </cell>
        </row>
        <row r="1815">
          <cell r="A1815">
            <v>2021.07</v>
          </cell>
          <cell r="B1815">
            <v>4363.7128571428575</v>
          </cell>
          <cell r="C1815">
            <v>58.328189005792169</v>
          </cell>
          <cell r="D1815">
            <v>164.31666666666666</v>
          </cell>
          <cell r="E1815">
            <v>273.00299999999999</v>
          </cell>
        </row>
        <row r="1816">
          <cell r="A1816">
            <v>2021.08</v>
          </cell>
          <cell r="B1816">
            <v>4454.2063636363628</v>
          </cell>
          <cell r="C1816">
            <v>58.791335877168187</v>
          </cell>
          <cell r="D1816">
            <v>169.87333333333333</v>
          </cell>
          <cell r="E1816">
            <v>273.56700000000001</v>
          </cell>
        </row>
        <row r="1817">
          <cell r="A1817">
            <v>2021.09</v>
          </cell>
          <cell r="B1817">
            <v>4445.5433333333331</v>
          </cell>
          <cell r="C1817">
            <v>59.254482748544206</v>
          </cell>
          <cell r="D1817">
            <v>175.43</v>
          </cell>
          <cell r="E1817">
            <v>274.31</v>
          </cell>
        </row>
        <row r="1818">
          <cell r="A1818">
            <v>2021.1</v>
          </cell>
          <cell r="B1818">
            <v>4460.7071428571426</v>
          </cell>
          <cell r="C1818">
            <v>59.635360926493661</v>
          </cell>
          <cell r="D1818">
            <v>182.91</v>
          </cell>
          <cell r="E1818">
            <v>276.589</v>
          </cell>
        </row>
        <row r="1819">
          <cell r="A1819">
            <v>2021.11</v>
          </cell>
          <cell r="B1819">
            <v>4667.3866666666672</v>
          </cell>
          <cell r="C1819">
            <v>60.016239104443123</v>
          </cell>
          <cell r="D1819">
            <v>190.39</v>
          </cell>
          <cell r="E1819">
            <v>277.94799999999998</v>
          </cell>
        </row>
        <row r="1820">
          <cell r="A1820">
            <v>2021.12</v>
          </cell>
          <cell r="B1820">
            <v>4674.7727272727261</v>
          </cell>
          <cell r="C1820">
            <v>60.397117282392585</v>
          </cell>
          <cell r="D1820">
            <v>197.87</v>
          </cell>
          <cell r="E1820">
            <v>278.80200000000002</v>
          </cell>
        </row>
        <row r="1821">
          <cell r="A1821">
            <v>2022.01</v>
          </cell>
          <cell r="B1821">
            <v>4573.8154999999997</v>
          </cell>
          <cell r="C1821">
            <v>60.921402962953294</v>
          </cell>
          <cell r="D1821">
            <v>197.88333333333333</v>
          </cell>
          <cell r="E1821">
            <v>281.14800000000002</v>
          </cell>
        </row>
        <row r="1822">
          <cell r="A1822">
            <v>2022.02</v>
          </cell>
          <cell r="B1822">
            <v>4435.9805263157887</v>
          </cell>
          <cell r="C1822">
            <v>61.445688643514018</v>
          </cell>
          <cell r="D1822">
            <v>197.89666666666665</v>
          </cell>
          <cell r="E1822">
            <v>283.71600000000001</v>
          </cell>
        </row>
        <row r="1823">
          <cell r="A1823">
            <v>2022.03</v>
          </cell>
          <cell r="B1823">
            <v>4391.2652173913057</v>
          </cell>
          <cell r="C1823">
            <v>61.969974324074734</v>
          </cell>
          <cell r="D1823">
            <v>197.91</v>
          </cell>
          <cell r="E1823">
            <v>287.50400000000002</v>
          </cell>
        </row>
        <row r="1824">
          <cell r="A1824">
            <v>2022.04</v>
          </cell>
          <cell r="B1824">
            <v>4391.2959999999994</v>
          </cell>
          <cell r="C1824">
            <v>62.653316216049816</v>
          </cell>
          <cell r="D1824">
            <v>196.02666666666664</v>
          </cell>
          <cell r="E1824">
            <v>289.10899999999998</v>
          </cell>
        </row>
        <row r="1825">
          <cell r="A1825">
            <v>2022.05</v>
          </cell>
          <cell r="B1825">
            <v>4040.3599999999997</v>
          </cell>
          <cell r="C1825">
            <v>63.336658108024906</v>
          </cell>
          <cell r="D1825">
            <v>194.14333333333332</v>
          </cell>
          <cell r="E1825">
            <v>292.29599999999999</v>
          </cell>
        </row>
        <row r="1826">
          <cell r="A1826">
            <v>2022.06</v>
          </cell>
          <cell r="B1826">
            <v>3898.9466666666676</v>
          </cell>
          <cell r="C1826">
            <v>64.02</v>
          </cell>
          <cell r="D1826">
            <v>192.26</v>
          </cell>
          <cell r="E1826">
            <v>296.31099999999998</v>
          </cell>
        </row>
        <row r="1827">
          <cell r="A1827">
            <v>2022.07</v>
          </cell>
          <cell r="B1827">
            <v>3911.729499999999</v>
          </cell>
          <cell r="C1827">
            <v>64.452768447835695</v>
          </cell>
          <cell r="D1827">
            <v>190.58333333333331</v>
          </cell>
          <cell r="E1827">
            <v>296.27600000000001</v>
          </cell>
        </row>
        <row r="1828">
          <cell r="A1828">
            <v>2022.08</v>
          </cell>
          <cell r="B1828">
            <v>4158.5630434782615</v>
          </cell>
          <cell r="C1828">
            <v>64.885536895671393</v>
          </cell>
          <cell r="D1828">
            <v>188.90666666666664</v>
          </cell>
          <cell r="E1828">
            <v>296.17099999999999</v>
          </cell>
        </row>
        <row r="1829">
          <cell r="A1829">
            <v>2022.09</v>
          </cell>
          <cell r="B1829">
            <v>3850.5204761904752</v>
          </cell>
          <cell r="C1829">
            <v>65.318305343507092</v>
          </cell>
          <cell r="D1829">
            <v>187.23</v>
          </cell>
          <cell r="E1829">
            <v>296.80799999999999</v>
          </cell>
        </row>
        <row r="1830">
          <cell r="A1830">
            <v>2022.1</v>
          </cell>
          <cell r="B1830">
            <v>3726.0509523809519</v>
          </cell>
          <cell r="C1830">
            <v>65.852203562338062</v>
          </cell>
          <cell r="D1830">
            <v>182.40333333333334</v>
          </cell>
          <cell r="E1830">
            <v>298.012</v>
          </cell>
        </row>
        <row r="1831">
          <cell r="A1831">
            <v>2022.11</v>
          </cell>
          <cell r="B1831">
            <v>3917.488571428571</v>
          </cell>
          <cell r="C1831">
            <v>66.386101781169032</v>
          </cell>
          <cell r="D1831">
            <v>177.57666666666665</v>
          </cell>
          <cell r="E1831">
            <v>297.71100000000001</v>
          </cell>
        </row>
        <row r="1832">
          <cell r="A1832">
            <v>2022.12</v>
          </cell>
          <cell r="B1832">
            <v>3912.3809523809532</v>
          </cell>
          <cell r="C1832">
            <v>66.92</v>
          </cell>
          <cell r="D1832">
            <v>172.75</v>
          </cell>
          <cell r="E1832">
            <v>296.79700000000003</v>
          </cell>
        </row>
        <row r="1833">
          <cell r="A1833">
            <v>2023.01</v>
          </cell>
          <cell r="C1833">
            <v>67.349999999999994</v>
          </cell>
          <cell r="D1833">
            <v>173.55666666666667</v>
          </cell>
          <cell r="E1833">
            <v>299.17</v>
          </cell>
        </row>
        <row r="1834">
          <cell r="A1834">
            <v>2023.02</v>
          </cell>
          <cell r="C1834">
            <v>67.78</v>
          </cell>
          <cell r="D1834">
            <v>174.36333333333332</v>
          </cell>
          <cell r="E1834">
            <v>300.83999999999997</v>
          </cell>
        </row>
        <row r="1835">
          <cell r="A1835">
            <v>2023.03</v>
          </cell>
          <cell r="C1835">
            <v>68.209999999999994</v>
          </cell>
          <cell r="D1835">
            <v>175.17</v>
          </cell>
          <cell r="E1835">
            <v>301.67499999999995</v>
          </cell>
        </row>
        <row r="1836">
          <cell r="A1836">
            <v>2023.04</v>
          </cell>
          <cell r="C1836">
            <v>68.376666666666665</v>
          </cell>
          <cell r="D1836">
            <v>177.17</v>
          </cell>
          <cell r="E1836">
            <v>303.363</v>
          </cell>
        </row>
        <row r="1837">
          <cell r="A1837">
            <v>2023.05</v>
          </cell>
          <cell r="C1837">
            <v>68.543333333333322</v>
          </cell>
          <cell r="D1837">
            <v>179.17</v>
          </cell>
          <cell r="E1837">
            <v>304.12700000000001</v>
          </cell>
        </row>
        <row r="1838">
          <cell r="A1838">
            <v>2023.06</v>
          </cell>
          <cell r="C1838">
            <v>68.709999999999994</v>
          </cell>
          <cell r="D1838">
            <v>181.17</v>
          </cell>
          <cell r="E1838">
            <v>305.10899999999998</v>
          </cell>
        </row>
        <row r="1839">
          <cell r="A1839">
            <v>2023.07</v>
          </cell>
          <cell r="E1839">
            <v>305.69099999999997</v>
          </cell>
        </row>
        <row r="1840">
          <cell r="A1840">
            <v>2023.08</v>
          </cell>
          <cell r="E1840">
            <v>305.98199999999997</v>
          </cell>
        </row>
        <row r="1841">
          <cell r="A1841">
            <v>2023.09</v>
          </cell>
        </row>
      </sheetData>
      <sheetData sheetId="3">
        <row r="8">
          <cell r="BK8">
            <v>103694</v>
          </cell>
          <cell r="BN8">
            <v>0.54285007980643174</v>
          </cell>
        </row>
        <row r="12">
          <cell r="BK12">
            <v>97302</v>
          </cell>
          <cell r="BN12">
            <v>0.47838582627750459</v>
          </cell>
        </row>
        <row r="16">
          <cell r="BK16">
            <v>95116</v>
          </cell>
          <cell r="BN16">
            <v>0.40056315626697531</v>
          </cell>
        </row>
        <row r="20">
          <cell r="BK20">
            <v>94141</v>
          </cell>
          <cell r="BN20">
            <v>0.36359100692779101</v>
          </cell>
        </row>
        <row r="24">
          <cell r="BK24">
            <v>103822</v>
          </cell>
          <cell r="BN24">
            <v>0.38885771438745398</v>
          </cell>
        </row>
        <row r="28">
          <cell r="BK28">
            <v>126681</v>
          </cell>
          <cell r="BN28">
            <v>0.43920301004481666</v>
          </cell>
        </row>
        <row r="32">
          <cell r="BK32">
            <v>147629</v>
          </cell>
          <cell r="BN32">
            <v>0.48959405370547759</v>
          </cell>
        </row>
        <row r="33">
          <cell r="BK33">
            <v>151463</v>
          </cell>
          <cell r="BN33">
            <v>0.48788240131253502</v>
          </cell>
        </row>
        <row r="34">
          <cell r="BK34">
            <v>157607</v>
          </cell>
          <cell r="BN34">
            <v>0.50968207817201006</v>
          </cell>
        </row>
        <row r="35">
          <cell r="BK35">
            <v>156907</v>
          </cell>
          <cell r="BN35">
            <v>0.50679199084438309</v>
          </cell>
        </row>
        <row r="36">
          <cell r="BK36">
            <v>146628</v>
          </cell>
          <cell r="BN36">
            <v>0.45589567770884476</v>
          </cell>
        </row>
        <row r="37">
          <cell r="BK37">
            <v>143052</v>
          </cell>
          <cell r="BN37">
            <v>0.43527942387053209</v>
          </cell>
        </row>
        <row r="38">
          <cell r="BK38">
            <v>133816</v>
          </cell>
          <cell r="BN38">
            <v>0.39034012086315517</v>
          </cell>
        </row>
        <row r="39">
          <cell r="BK39">
            <v>129274</v>
          </cell>
          <cell r="BN39">
            <v>0.36701253496461611</v>
          </cell>
        </row>
        <row r="40">
          <cell r="BK40">
            <v>144082</v>
          </cell>
          <cell r="BN40">
            <v>0.42683926620951107</v>
          </cell>
        </row>
        <row r="41">
          <cell r="BK41">
            <v>156255</v>
          </cell>
          <cell r="BN41">
            <v>0.47382021048398792</v>
          </cell>
        </row>
        <row r="42">
          <cell r="BK42">
            <v>172550</v>
          </cell>
          <cell r="BN42">
            <v>0.54210591209502357</v>
          </cell>
        </row>
        <row r="43">
          <cell r="BK43">
            <v>191985</v>
          </cell>
          <cell r="BN43">
            <v>0.63835069716904913</v>
          </cell>
        </row>
        <row r="44">
          <cell r="BK44">
            <v>194840</v>
          </cell>
          <cell r="BN44">
            <v>0.65224164498847659</v>
          </cell>
        </row>
        <row r="45">
          <cell r="BK45">
            <v>202122</v>
          </cell>
          <cell r="BN45">
            <v>0.6808675540982233</v>
          </cell>
        </row>
        <row r="46">
          <cell r="BK46">
            <v>225533</v>
          </cell>
          <cell r="BN46">
            <v>0.80021752096103749</v>
          </cell>
        </row>
        <row r="47">
          <cell r="BK47">
            <v>240995</v>
          </cell>
          <cell r="BN47">
            <v>0.86919182375660275</v>
          </cell>
        </row>
        <row r="48">
          <cell r="BK48">
            <v>244222</v>
          </cell>
          <cell r="BN48">
            <v>0.8586153829886729</v>
          </cell>
        </row>
        <row r="49">
          <cell r="BK49">
            <v>262345</v>
          </cell>
          <cell r="BN49">
            <v>0.92644483363081387</v>
          </cell>
        </row>
        <row r="50">
          <cell r="BK50">
            <v>252704</v>
          </cell>
          <cell r="BN50">
            <v>0.84790903295881892</v>
          </cell>
        </row>
        <row r="51">
          <cell r="BK51">
            <v>246833</v>
          </cell>
          <cell r="BN51">
            <v>0.77985785917528361</v>
          </cell>
        </row>
        <row r="52">
          <cell r="BK52">
            <v>268373</v>
          </cell>
          <cell r="BN52">
            <v>0.88325282567754337</v>
          </cell>
        </row>
        <row r="53">
          <cell r="BK53">
            <v>254023</v>
          </cell>
          <cell r="BN53">
            <v>0.77617754481128132</v>
          </cell>
        </row>
        <row r="54">
          <cell r="BK54">
            <v>273076</v>
          </cell>
          <cell r="BN54">
            <v>0.86416104666695337</v>
          </cell>
        </row>
        <row r="55">
          <cell r="BK55">
            <v>245392</v>
          </cell>
          <cell r="BN55">
            <v>0.70397389592546677</v>
          </cell>
        </row>
        <row r="56">
          <cell r="BK56">
            <v>245747</v>
          </cell>
          <cell r="BN56">
            <v>0.70461089717752934</v>
          </cell>
        </row>
        <row r="57">
          <cell r="BK57">
            <v>261319</v>
          </cell>
          <cell r="BN57">
            <v>0.7759258292988136</v>
          </cell>
        </row>
        <row r="58">
          <cell r="BK58">
            <v>278565</v>
          </cell>
          <cell r="BN58">
            <v>0.85951311889032322</v>
          </cell>
        </row>
        <row r="59">
          <cell r="BK59">
            <v>310541</v>
          </cell>
          <cell r="BN59">
            <v>1.0433371778551117</v>
          </cell>
        </row>
        <row r="60">
          <cell r="BK60">
            <v>324670</v>
          </cell>
          <cell r="BN60">
            <v>1.1313023509142739</v>
          </cell>
        </row>
        <row r="61">
          <cell r="BK61">
            <v>332012</v>
          </cell>
          <cell r="BN61">
            <v>1.1606393981957652</v>
          </cell>
        </row>
        <row r="62">
          <cell r="BK62">
            <v>346451</v>
          </cell>
          <cell r="BN62">
            <v>1.2438883395921927</v>
          </cell>
        </row>
        <row r="63">
          <cell r="BK63">
            <v>339875</v>
          </cell>
          <cell r="BN63">
            <v>1.1682991529065956</v>
          </cell>
        </row>
        <row r="64">
          <cell r="BK64">
            <v>362157</v>
          </cell>
          <cell r="BN64">
            <v>1.3309284982428802</v>
          </cell>
        </row>
        <row r="65">
          <cell r="BK65">
            <v>339310</v>
          </cell>
          <cell r="BN65">
            <v>1.1447596780947882</v>
          </cell>
        </row>
        <row r="66">
          <cell r="BK66">
            <v>347588</v>
          </cell>
          <cell r="BN66">
            <v>1.1997956588227292</v>
          </cell>
        </row>
        <row r="67">
          <cell r="BK67">
            <v>321285</v>
          </cell>
          <cell r="BN67">
            <v>1.0063693922267303</v>
          </cell>
        </row>
        <row r="68">
          <cell r="BK68">
            <v>365166</v>
          </cell>
          <cell r="BN68">
            <v>1.3343355283226237</v>
          </cell>
        </row>
        <row r="69">
          <cell r="BK69">
            <v>410353</v>
          </cell>
          <cell r="BN69">
            <v>1.7541807365921427</v>
          </cell>
        </row>
        <row r="70">
          <cell r="BK70">
            <v>411555</v>
          </cell>
          <cell r="BN70">
            <v>1.7145501283319338</v>
          </cell>
        </row>
        <row r="71">
          <cell r="BK71">
            <v>423621</v>
          </cell>
          <cell r="BN71">
            <v>1.8070551088563502</v>
          </cell>
        </row>
        <row r="72">
          <cell r="BK72">
            <v>437674</v>
          </cell>
          <cell r="BN72">
            <v>1.9573508495478962</v>
          </cell>
        </row>
        <row r="73">
          <cell r="BK73">
            <v>427931</v>
          </cell>
          <cell r="BN73">
            <v>1.8628102929386892</v>
          </cell>
        </row>
        <row r="74">
          <cell r="BK74">
            <v>326582</v>
          </cell>
          <cell r="BN74">
            <v>1.4279118314749564</v>
          </cell>
        </row>
        <row r="75">
          <cell r="BK75">
            <v>345363</v>
          </cell>
          <cell r="BN75">
            <v>1.4677509289123787</v>
          </cell>
        </row>
        <row r="76">
          <cell r="BK76">
            <v>424314</v>
          </cell>
          <cell r="BN76">
            <v>1.7621990335129538</v>
          </cell>
        </row>
        <row r="77">
          <cell r="BK77">
            <v>447981</v>
          </cell>
          <cell r="BN77">
            <v>1.8148470720865639</v>
          </cell>
        </row>
        <row r="78">
          <cell r="BK78">
            <v>469026</v>
          </cell>
          <cell r="BN78">
            <v>1.8544912202562456</v>
          </cell>
        </row>
        <row r="79">
          <cell r="BK79">
            <v>487677</v>
          </cell>
          <cell r="BN79">
            <v>1.8767971387776023</v>
          </cell>
        </row>
        <row r="80">
          <cell r="BK80">
            <v>465779</v>
          </cell>
          <cell r="BN80">
            <v>1.7837171203088686</v>
          </cell>
        </row>
        <row r="81">
          <cell r="BK81">
            <v>495027</v>
          </cell>
          <cell r="BN81">
            <v>1.8320497507715441</v>
          </cell>
        </row>
        <row r="82">
          <cell r="BK82">
            <v>511094</v>
          </cell>
          <cell r="BN82">
            <v>1.819866462671087</v>
          </cell>
        </row>
        <row r="83">
          <cell r="BK83">
            <v>528953</v>
          </cell>
          <cell r="BN83">
            <v>1.8289657573893621</v>
          </cell>
        </row>
        <row r="84">
          <cell r="BK84">
            <v>545955</v>
          </cell>
          <cell r="BN84">
            <v>1.8673929838079564</v>
          </cell>
        </row>
        <row r="85">
          <cell r="BK85">
            <v>559834</v>
          </cell>
          <cell r="BN85">
            <v>1.8558934144011705</v>
          </cell>
        </row>
        <row r="86">
          <cell r="BK86">
            <v>539451</v>
          </cell>
          <cell r="BN86">
            <v>1.746207291012289</v>
          </cell>
        </row>
        <row r="87">
          <cell r="BK87">
            <v>587928</v>
          </cell>
          <cell r="BN87">
            <v>1.8386158227961951</v>
          </cell>
        </row>
        <row r="88">
          <cell r="BK88">
            <v>623812</v>
          </cell>
          <cell r="BN88">
            <v>1.8310399192173672</v>
          </cell>
        </row>
        <row r="89">
          <cell r="BK89">
            <v>606267</v>
          </cell>
          <cell r="BN89">
            <v>1.7439586839317487</v>
          </cell>
        </row>
        <row r="90">
          <cell r="BK90">
            <v>581050</v>
          </cell>
          <cell r="BN90">
            <v>1.5981646834314411</v>
          </cell>
        </row>
        <row r="91">
          <cell r="BK91">
            <v>523227</v>
          </cell>
          <cell r="BN91">
            <v>1.4209025945956775</v>
          </cell>
        </row>
        <row r="92">
          <cell r="BK92">
            <v>547891</v>
          </cell>
          <cell r="BN92">
            <v>1.447837292723648</v>
          </cell>
        </row>
        <row r="93">
          <cell r="BK93">
            <v>625556</v>
          </cell>
          <cell r="BN93">
            <v>1.5968083250317231</v>
          </cell>
        </row>
        <row r="94">
          <cell r="BK94">
            <v>641312</v>
          </cell>
          <cell r="BN94">
            <v>1.5982142711848644</v>
          </cell>
        </row>
        <row r="95">
          <cell r="BK95">
            <v>678588</v>
          </cell>
          <cell r="BN95">
            <v>1.627749224476104</v>
          </cell>
        </row>
        <row r="96">
          <cell r="BK96">
            <v>712221</v>
          </cell>
          <cell r="BN96">
            <v>1.6490915700220874</v>
          </cell>
        </row>
        <row r="97">
          <cell r="BK97">
            <v>652734</v>
          </cell>
          <cell r="BN97">
            <v>1.483040940319972</v>
          </cell>
        </row>
        <row r="98">
          <cell r="BK98">
            <v>731114</v>
          </cell>
          <cell r="BN98">
            <v>1.5875450260371293</v>
          </cell>
        </row>
        <row r="99">
          <cell r="BK99">
            <v>728536</v>
          </cell>
          <cell r="BN99">
            <v>1.5442000036272103</v>
          </cell>
        </row>
        <row r="100">
          <cell r="BK100">
            <v>843150</v>
          </cell>
          <cell r="BN100">
            <v>1.7112502100863092</v>
          </cell>
        </row>
        <row r="101">
          <cell r="BK101">
            <v>803399</v>
          </cell>
          <cell r="BN101">
            <v>1.5823591485712847</v>
          </cell>
        </row>
        <row r="102">
          <cell r="BK102">
            <v>774485</v>
          </cell>
          <cell r="BN102">
            <v>1.4854572148054532</v>
          </cell>
        </row>
        <row r="103">
          <cell r="BK103">
            <v>743955</v>
          </cell>
          <cell r="BN103">
            <v>1.3904683319776994</v>
          </cell>
        </row>
        <row r="104">
          <cell r="BK104">
            <v>705075</v>
          </cell>
          <cell r="BN104">
            <v>1.2710470068827486</v>
          </cell>
        </row>
        <row r="105">
          <cell r="BK105">
            <v>677754</v>
          </cell>
          <cell r="BN105">
            <v>1.1964019393558161</v>
          </cell>
        </row>
        <row r="106">
          <cell r="BK106">
            <v>541573</v>
          </cell>
          <cell r="BN106">
            <v>0.93433528259247056</v>
          </cell>
        </row>
        <row r="107">
          <cell r="BK107">
            <v>633467</v>
          </cell>
          <cell r="BN107">
            <v>1.0643760976299084</v>
          </cell>
        </row>
        <row r="108">
          <cell r="BK108">
            <v>702189</v>
          </cell>
          <cell r="BN108">
            <v>1.1303942059849903</v>
          </cell>
        </row>
        <row r="109">
          <cell r="BK109">
            <v>774490</v>
          </cell>
          <cell r="BN109">
            <v>1.1869467831106009</v>
          </cell>
        </row>
        <row r="110">
          <cell r="BK110">
            <v>778343</v>
          </cell>
          <cell r="BN110">
            <v>1.1530814299340408</v>
          </cell>
        </row>
        <row r="111">
          <cell r="BK111">
            <v>765304</v>
          </cell>
          <cell r="BN111">
            <v>1.0931829580775636</v>
          </cell>
        </row>
        <row r="112">
          <cell r="BK112">
            <v>823753</v>
          </cell>
          <cell r="BN112">
            <v>1.1320591135398503</v>
          </cell>
        </row>
        <row r="113">
          <cell r="BK113">
            <v>871948</v>
          </cell>
          <cell r="BN113">
            <v>1.1394203172718653</v>
          </cell>
        </row>
        <row r="114">
          <cell r="BK114">
            <v>874936</v>
          </cell>
          <cell r="BN114">
            <v>1.1113853861832859</v>
          </cell>
        </row>
        <row r="115">
          <cell r="BK115">
            <v>893435</v>
          </cell>
          <cell r="BN115">
            <v>1.1038571342414032</v>
          </cell>
        </row>
        <row r="116">
          <cell r="BK116">
            <v>1032664</v>
          </cell>
          <cell r="BN116">
            <v>1.1893172007164905</v>
          </cell>
        </row>
        <row r="117">
          <cell r="BK117">
            <v>970552</v>
          </cell>
          <cell r="BN117">
            <v>1.083488841386258</v>
          </cell>
        </row>
        <row r="118">
          <cell r="BK118">
            <v>903639</v>
          </cell>
          <cell r="BN118">
            <v>0.97810917604611369</v>
          </cell>
        </row>
        <row r="119">
          <cell r="BK119">
            <v>953484</v>
          </cell>
          <cell r="BN119">
            <v>0.98552069225151517</v>
          </cell>
        </row>
        <row r="120">
          <cell r="BK120">
            <v>809377</v>
          </cell>
          <cell r="BN120">
            <v>0.80767096090333956</v>
          </cell>
        </row>
        <row r="121">
          <cell r="BK121">
            <v>784167</v>
          </cell>
          <cell r="BN121">
            <v>0.74662316797716177</v>
          </cell>
        </row>
        <row r="122">
          <cell r="BK122">
            <v>723296</v>
          </cell>
          <cell r="BN122">
            <v>0.65478911471144352</v>
          </cell>
        </row>
        <row r="123">
          <cell r="BK123">
            <v>540407</v>
          </cell>
          <cell r="BN123">
            <v>0.46446146743424116</v>
          </cell>
        </row>
        <row r="124">
          <cell r="BK124">
            <v>557581</v>
          </cell>
          <cell r="BN124">
            <v>0.4195061843963529</v>
          </cell>
        </row>
        <row r="125">
          <cell r="BK125">
            <v>684902</v>
          </cell>
          <cell r="BN125">
            <v>0.53963166365205839</v>
          </cell>
        </row>
        <row r="126">
          <cell r="BK126">
            <v>791599</v>
          </cell>
          <cell r="BN126">
            <v>0.59258457598042891</v>
          </cell>
        </row>
        <row r="127">
          <cell r="BK127">
            <v>701690</v>
          </cell>
          <cell r="BN127">
            <v>0.5243830226134214</v>
          </cell>
        </row>
        <row r="128">
          <cell r="BK128">
            <v>754817</v>
          </cell>
          <cell r="BN128">
            <v>0.5486400693784379</v>
          </cell>
        </row>
        <row r="129">
          <cell r="BK129">
            <v>868179</v>
          </cell>
          <cell r="BN129">
            <v>0.6049958528645456</v>
          </cell>
        </row>
        <row r="130">
          <cell r="BK130">
            <v>887651</v>
          </cell>
          <cell r="BN130">
            <v>0.5944495662039182</v>
          </cell>
        </row>
        <row r="131">
          <cell r="BK131">
            <v>897275</v>
          </cell>
          <cell r="BN131">
            <v>0.58576674015171426</v>
          </cell>
        </row>
        <row r="132">
          <cell r="BK132">
            <v>927300</v>
          </cell>
          <cell r="BN132">
            <v>0.57804503316234523</v>
          </cell>
        </row>
        <row r="133">
          <cell r="BK133">
            <v>856996</v>
          </cell>
          <cell r="BN133">
            <v>0.52209847493152894</v>
          </cell>
        </row>
        <row r="134">
          <cell r="BK134">
            <v>881959</v>
          </cell>
          <cell r="BN134">
            <v>0.52078185029622426</v>
          </cell>
        </row>
        <row r="135">
          <cell r="BK135">
            <v>845194</v>
          </cell>
          <cell r="BN135">
            <v>0.48703440238951057</v>
          </cell>
        </row>
        <row r="136">
          <cell r="BK136">
            <v>819054</v>
          </cell>
          <cell r="BN136">
            <v>0.45882163130609221</v>
          </cell>
        </row>
        <row r="137">
          <cell r="BK137">
            <v>773767</v>
          </cell>
          <cell r="BN137">
            <v>0.42452471085434529</v>
          </cell>
        </row>
        <row r="138">
          <cell r="BK138">
            <v>833089</v>
          </cell>
          <cell r="BN138">
            <v>0.43695391430610703</v>
          </cell>
        </row>
        <row r="139">
          <cell r="BK139">
            <v>895681</v>
          </cell>
          <cell r="BN139">
            <v>0.44881172816564613</v>
          </cell>
        </row>
        <row r="140">
          <cell r="BK140">
            <v>856213</v>
          </cell>
          <cell r="BN140">
            <v>0.41380270421790294</v>
          </cell>
        </row>
        <row r="141">
          <cell r="BK141">
            <v>910760</v>
          </cell>
          <cell r="BN141">
            <v>0.4213324493185886</v>
          </cell>
        </row>
        <row r="142">
          <cell r="BK142">
            <v>920994</v>
          </cell>
          <cell r="BN142">
            <v>0.4082477200346068</v>
          </cell>
        </row>
        <row r="143">
          <cell r="BK143">
            <v>980996</v>
          </cell>
          <cell r="BN143">
            <v>0.4145274675772358</v>
          </cell>
        </row>
        <row r="144">
          <cell r="BK144">
            <v>1014625</v>
          </cell>
          <cell r="BN144">
            <v>0.41546939935109956</v>
          </cell>
        </row>
        <row r="145">
          <cell r="BK145">
            <v>956763</v>
          </cell>
          <cell r="BN145">
            <v>0.38458043289902299</v>
          </cell>
        </row>
        <row r="146">
          <cell r="BK146">
            <v>1076420</v>
          </cell>
          <cell r="BN146">
            <v>0.41464795557218131</v>
          </cell>
        </row>
        <row r="147">
          <cell r="BK147">
            <v>1213806</v>
          </cell>
          <cell r="BN147">
            <v>0.44559894842769288</v>
          </cell>
        </row>
        <row r="148">
          <cell r="BK148">
            <v>1346332</v>
          </cell>
          <cell r="BN148">
            <v>0.47514645624035468</v>
          </cell>
        </row>
        <row r="149">
          <cell r="BK149">
            <v>1350793</v>
          </cell>
          <cell r="BN149">
            <v>0.46287438174863044</v>
          </cell>
        </row>
        <row r="150">
          <cell r="BK150">
            <v>1315628</v>
          </cell>
          <cell r="BN150">
            <v>0.44017606983553575</v>
          </cell>
        </row>
        <row r="151">
          <cell r="BK151">
            <v>1135956</v>
          </cell>
          <cell r="BN151">
            <v>0.38142262227606577</v>
          </cell>
        </row>
        <row r="152">
          <cell r="BK152">
            <v>1225445</v>
          </cell>
          <cell r="BN152">
            <v>0.39978545715329811</v>
          </cell>
        </row>
        <row r="153">
          <cell r="BK153">
            <v>1090243</v>
          </cell>
          <cell r="BN153">
            <v>0.3389695998383967</v>
          </cell>
        </row>
        <row r="154">
          <cell r="BK154">
            <v>1073469</v>
          </cell>
          <cell r="BN154">
            <v>0.33118035420572023</v>
          </cell>
        </row>
        <row r="155">
          <cell r="BK155">
            <v>1172612</v>
          </cell>
          <cell r="BN155">
            <v>0.35379072690054592</v>
          </cell>
        </row>
        <row r="156">
          <cell r="BK156">
            <v>1386269</v>
          </cell>
          <cell r="BN156">
            <v>0.41215436440882164</v>
          </cell>
        </row>
        <row r="157">
          <cell r="BK157">
            <v>1533575</v>
          </cell>
          <cell r="BN157">
            <v>0.44459270074660584</v>
          </cell>
        </row>
        <row r="158">
          <cell r="BK158">
            <v>1736437</v>
          </cell>
          <cell r="BN158">
            <v>0.49296880067290533</v>
          </cell>
        </row>
        <row r="159">
          <cell r="BK159">
            <v>1709243</v>
          </cell>
          <cell r="BN159">
            <v>0.48618761503231811</v>
          </cell>
        </row>
        <row r="160">
          <cell r="BK160">
            <v>1630197</v>
          </cell>
          <cell r="BN160">
            <v>0.46093501356745353</v>
          </cell>
        </row>
        <row r="161">
          <cell r="BK161">
            <v>1527519</v>
          </cell>
          <cell r="BN161">
            <v>0.43917445412553335</v>
          </cell>
        </row>
        <row r="162">
          <cell r="BK162">
            <v>1455724</v>
          </cell>
          <cell r="BN162">
            <v>0.4196694231565738</v>
          </cell>
        </row>
        <row r="163">
          <cell r="BK163">
            <v>1542913</v>
          </cell>
          <cell r="BN163">
            <v>0.43166220136804995</v>
          </cell>
        </row>
        <row r="164">
          <cell r="BK164">
            <v>1553280</v>
          </cell>
          <cell r="BN164">
            <v>0.42664452705016387</v>
          </cell>
        </row>
        <row r="165">
          <cell r="BK165">
            <v>1671084</v>
          </cell>
          <cell r="BN165">
            <v>0.45735953576760718</v>
          </cell>
        </row>
        <row r="166">
          <cell r="BK166">
            <v>1743624</v>
          </cell>
          <cell r="BN166">
            <v>0.47280039236767013</v>
          </cell>
        </row>
        <row r="167">
          <cell r="BK167">
            <v>1641750</v>
          </cell>
          <cell r="BN167">
            <v>0.45036103873326194</v>
          </cell>
        </row>
        <row r="168">
          <cell r="BK168">
            <v>1916908</v>
          </cell>
          <cell r="BN168">
            <v>0.49098606231914255</v>
          </cell>
        </row>
        <row r="169">
          <cell r="BK169">
            <v>2136797</v>
          </cell>
          <cell r="BN169">
            <v>0.53660681375423036</v>
          </cell>
        </row>
        <row r="170">
          <cell r="BK170">
            <v>2244577</v>
          </cell>
          <cell r="BN170">
            <v>0.55810452127150922</v>
          </cell>
        </row>
        <row r="171">
          <cell r="BK171">
            <v>2031804</v>
          </cell>
          <cell r="BN171">
            <v>0.51503635716450591</v>
          </cell>
        </row>
        <row r="172">
          <cell r="BK172">
            <v>2240835</v>
          </cell>
          <cell r="BN172">
            <v>0.55308618157502321</v>
          </cell>
        </row>
        <row r="173">
          <cell r="BK173">
            <v>2708148</v>
          </cell>
          <cell r="BN173">
            <v>0.6362326270543972</v>
          </cell>
        </row>
        <row r="174">
          <cell r="BK174">
            <v>2783592</v>
          </cell>
          <cell r="BN174">
            <v>0.64604997004190101</v>
          </cell>
        </row>
        <row r="175">
          <cell r="BK175">
            <v>2944431</v>
          </cell>
          <cell r="BN175">
            <v>0.67157181934207333</v>
          </cell>
        </row>
        <row r="176">
          <cell r="BK176">
            <v>2286653</v>
          </cell>
          <cell r="BN176">
            <v>0.55312835636436419</v>
          </cell>
        </row>
        <row r="177">
          <cell r="BK177">
            <v>2419233</v>
          </cell>
          <cell r="BN177">
            <v>0.57927003737416605</v>
          </cell>
        </row>
        <row r="178">
          <cell r="BK178">
            <v>2514872</v>
          </cell>
          <cell r="BN178">
            <v>0.59429187312539311</v>
          </cell>
        </row>
        <row r="179">
          <cell r="BK179">
            <v>2459275</v>
          </cell>
          <cell r="BN179">
            <v>0.58145494618233284</v>
          </cell>
        </row>
        <row r="180">
          <cell r="BK180">
            <v>2558076</v>
          </cell>
          <cell r="BN180">
            <v>0.58951877787491658</v>
          </cell>
        </row>
        <row r="181">
          <cell r="BK181">
            <v>2669423</v>
          </cell>
          <cell r="BN181">
            <v>0.58556550516829209</v>
          </cell>
        </row>
        <row r="182">
          <cell r="BK182">
            <v>2835812</v>
          </cell>
          <cell r="BN182">
            <v>0.61768511767944345</v>
          </cell>
        </row>
        <row r="183">
          <cell r="BK183">
            <v>3056089</v>
          </cell>
          <cell r="BN183">
            <v>0.660855222697601</v>
          </cell>
        </row>
        <row r="184">
          <cell r="BK184">
            <v>3138600</v>
          </cell>
          <cell r="BN184">
            <v>0.69117795276232563</v>
          </cell>
        </row>
        <row r="185">
          <cell r="BK185">
            <v>3005478</v>
          </cell>
          <cell r="BN185">
            <v>0.67747429803341441</v>
          </cell>
        </row>
        <row r="186">
          <cell r="BK186">
            <v>3134877</v>
          </cell>
          <cell r="BN186">
            <v>0.70020662893904251</v>
          </cell>
        </row>
        <row r="187">
          <cell r="BK187">
            <v>2653601</v>
          </cell>
          <cell r="BN187">
            <v>0.62106687950173378</v>
          </cell>
        </row>
        <row r="188">
          <cell r="BK188">
            <v>2955814</v>
          </cell>
          <cell r="BN188">
            <v>0.68543917034500268</v>
          </cell>
        </row>
        <row r="189">
          <cell r="BK189">
            <v>3396441</v>
          </cell>
          <cell r="BN189">
            <v>0.76556636161629277</v>
          </cell>
        </row>
        <row r="190">
          <cell r="BK190">
            <v>3354319</v>
          </cell>
          <cell r="BN190">
            <v>0.75979870498857438</v>
          </cell>
        </row>
        <row r="191">
          <cell r="BK191">
            <v>3536308</v>
          </cell>
          <cell r="BN191">
            <v>0.80756859878002063</v>
          </cell>
        </row>
        <row r="192">
          <cell r="BK192">
            <v>3998481</v>
          </cell>
          <cell r="BN192">
            <v>0.92000816898986215</v>
          </cell>
        </row>
        <row r="193">
          <cell r="BK193">
            <v>3908353</v>
          </cell>
          <cell r="BN193">
            <v>0.94395694158681731</v>
          </cell>
        </row>
        <row r="194">
          <cell r="BK194">
            <v>3870341</v>
          </cell>
          <cell r="BN194">
            <v>0.94550674870362772</v>
          </cell>
        </row>
        <row r="195">
          <cell r="BK195">
            <v>3966349</v>
          </cell>
          <cell r="BN195">
            <v>0.98051517227230056</v>
          </cell>
        </row>
        <row r="196">
          <cell r="BK196">
            <v>4361179</v>
          </cell>
          <cell r="BN196">
            <v>1.093644886039548</v>
          </cell>
        </row>
        <row r="197">
          <cell r="BK197">
            <v>4481787</v>
          </cell>
          <cell r="BN197">
            <v>1.112129318849348</v>
          </cell>
        </row>
        <row r="198">
          <cell r="BK198">
            <v>4502439</v>
          </cell>
          <cell r="BN198">
            <v>1.1088871235885731</v>
          </cell>
        </row>
        <row r="199">
          <cell r="BK199">
            <v>4628385</v>
          </cell>
          <cell r="BN199">
            <v>1.1178471278845341</v>
          </cell>
        </row>
        <row r="200">
          <cell r="BK200">
            <v>4842338</v>
          </cell>
          <cell r="BN200">
            <v>1.1127910838867223</v>
          </cell>
        </row>
        <row r="201">
          <cell r="BK201">
            <v>4630536</v>
          </cell>
          <cell r="BN201">
            <v>1.0691198052981379</v>
          </cell>
        </row>
        <row r="202">
          <cell r="BK202">
            <v>4541826</v>
          </cell>
          <cell r="BN202">
            <v>1.0292370046919961</v>
          </cell>
        </row>
        <row r="203">
          <cell r="BK203">
            <v>4800739</v>
          </cell>
          <cell r="BN203">
            <v>1.0535484130544879</v>
          </cell>
        </row>
        <row r="204">
          <cell r="BK204">
            <v>4796829</v>
          </cell>
          <cell r="BN204">
            <v>1.0221041835724927</v>
          </cell>
        </row>
        <row r="205">
          <cell r="BK205">
            <v>5167983</v>
          </cell>
          <cell r="BN205">
            <v>1.0718925277804399</v>
          </cell>
        </row>
        <row r="206">
          <cell r="BK206">
            <v>5594356</v>
          </cell>
          <cell r="BN206">
            <v>1.1186474554065098</v>
          </cell>
        </row>
        <row r="207">
          <cell r="BK207">
            <v>6024123</v>
          </cell>
          <cell r="BN207">
            <v>1.1684896815932941</v>
          </cell>
        </row>
        <row r="208">
          <cell r="BK208">
            <v>6406754</v>
          </cell>
          <cell r="BN208">
            <v>1.2094025552516052</v>
          </cell>
        </row>
        <row r="209">
          <cell r="BK209">
            <v>5639363</v>
          </cell>
          <cell r="BN209">
            <v>1.0691525040472898</v>
          </cell>
        </row>
        <row r="210">
          <cell r="BK210">
            <v>5999228</v>
          </cell>
          <cell r="BN210">
            <v>1.1150615914527544</v>
          </cell>
        </row>
        <row r="211">
          <cell r="BK211">
            <v>6100937</v>
          </cell>
          <cell r="BN211">
            <v>1.1218699689346967</v>
          </cell>
        </row>
        <row r="212">
          <cell r="BK212">
            <v>7403979</v>
          </cell>
          <cell r="BN212">
            <v>1.2586777802108373</v>
          </cell>
        </row>
        <row r="213">
          <cell r="BK213">
            <v>7436270</v>
          </cell>
          <cell r="BN213">
            <v>1.2211009505445984</v>
          </cell>
        </row>
        <row r="214">
          <cell r="BK214">
            <v>8571846</v>
          </cell>
          <cell r="BN214">
            <v>1.3436756881896734</v>
          </cell>
        </row>
        <row r="215">
          <cell r="BK215">
            <v>9281345</v>
          </cell>
          <cell r="BN215">
            <v>1.3832814565606049</v>
          </cell>
        </row>
        <row r="216">
          <cell r="BK216">
            <v>9424130</v>
          </cell>
          <cell r="BN216">
            <v>1.3486367388989677</v>
          </cell>
        </row>
        <row r="217">
          <cell r="BK217">
            <v>10762950</v>
          </cell>
          <cell r="BN217">
            <v>1.4746289302317608</v>
          </cell>
        </row>
        <row r="218">
          <cell r="BK218">
            <v>10953151</v>
          </cell>
          <cell r="BN218">
            <v>1.4723002145130966</v>
          </cell>
        </row>
        <row r="219">
          <cell r="BK219">
            <v>9879507</v>
          </cell>
          <cell r="BN219">
            <v>1.3785157381396766</v>
          </cell>
        </row>
        <row r="220">
          <cell r="BK220">
            <v>11824707</v>
          </cell>
          <cell r="BN220">
            <v>1.5307628009907064</v>
          </cell>
        </row>
        <row r="221">
          <cell r="BK221">
            <v>12071187</v>
          </cell>
          <cell r="BN221">
            <v>1.5644931462515386</v>
          </cell>
        </row>
        <row r="222">
          <cell r="BK222">
            <v>13119806</v>
          </cell>
          <cell r="BN222">
            <v>1.6461900536725032</v>
          </cell>
        </row>
        <row r="223">
          <cell r="BK223">
            <v>12663852</v>
          </cell>
          <cell r="BN223">
            <v>1.5826099363041242</v>
          </cell>
        </row>
        <row r="224">
          <cell r="BK224">
            <v>15352663</v>
          </cell>
          <cell r="BN224">
            <v>1.746653324759456</v>
          </cell>
        </row>
        <row r="225">
          <cell r="BK225">
            <v>16258024</v>
          </cell>
          <cell r="BN225">
            <v>1.8487967263345326</v>
          </cell>
        </row>
        <row r="226">
          <cell r="BK226">
            <v>15610901</v>
          </cell>
          <cell r="BN226">
            <v>1.7389805391620585</v>
          </cell>
        </row>
        <row r="227">
          <cell r="BK227">
            <v>15280878</v>
          </cell>
          <cell r="BN227">
            <v>1.6463690567731868</v>
          </cell>
        </row>
        <row r="228">
          <cell r="BK228">
            <v>13364997</v>
          </cell>
          <cell r="BN228">
            <v>1.4206443554191246</v>
          </cell>
        </row>
        <row r="229">
          <cell r="BK229">
            <v>11805347</v>
          </cell>
          <cell r="BN229">
            <v>1.3209134181322517</v>
          </cell>
        </row>
        <row r="230">
          <cell r="BK230">
            <v>12670711</v>
          </cell>
          <cell r="BN230">
            <v>1.3904416715722585</v>
          </cell>
        </row>
        <row r="231">
          <cell r="BK231">
            <v>10649821</v>
          </cell>
          <cell r="BN231">
            <v>1.2298471297679949</v>
          </cell>
        </row>
        <row r="232">
          <cell r="BK232">
            <v>12002297</v>
          </cell>
          <cell r="BN232">
            <v>1.3967374080659498</v>
          </cell>
        </row>
        <row r="233">
          <cell r="BK233">
            <v>12055526</v>
          </cell>
          <cell r="BN233">
            <v>1.3882606569170841</v>
          </cell>
        </row>
        <row r="234">
          <cell r="BK234">
            <v>10464376</v>
          </cell>
          <cell r="BN234">
            <v>1.258139874081823</v>
          </cell>
        </row>
        <row r="235">
          <cell r="BK235">
            <v>8696301</v>
          </cell>
          <cell r="BN235">
            <v>1.0946473743006375</v>
          </cell>
        </row>
        <row r="236">
          <cell r="BK236">
            <v>9287209</v>
          </cell>
          <cell r="BN236">
            <v>1.1003378094539682</v>
          </cell>
        </row>
        <row r="237">
          <cell r="BK237">
            <v>9024197</v>
          </cell>
          <cell r="BN237">
            <v>1.0516270554477003</v>
          </cell>
        </row>
        <row r="238">
          <cell r="BK238">
            <v>10372631</v>
          </cell>
          <cell r="BN238">
            <v>1.1605098902634423</v>
          </cell>
        </row>
        <row r="239">
          <cell r="BK239">
            <v>10769421</v>
          </cell>
          <cell r="BN239">
            <v>1.2086530410539511</v>
          </cell>
        </row>
        <row r="240">
          <cell r="BK240">
            <v>11935535</v>
          </cell>
          <cell r="BN240">
            <v>1.2574098882157116</v>
          </cell>
        </row>
        <row r="241">
          <cell r="BK241">
            <v>12328675</v>
          </cell>
          <cell r="BN241">
            <v>1.2369385567623403</v>
          </cell>
        </row>
        <row r="242">
          <cell r="BK242">
            <v>12612184</v>
          </cell>
          <cell r="BN242">
            <v>1.2122666151372796</v>
          </cell>
        </row>
        <row r="243">
          <cell r="BK243">
            <v>12335693</v>
          </cell>
          <cell r="BN243">
            <v>1.1452425795785679</v>
          </cell>
        </row>
        <row r="244">
          <cell r="BK244">
            <v>13508082</v>
          </cell>
          <cell r="BN244">
            <v>1.1980257751777124</v>
          </cell>
        </row>
        <row r="245">
          <cell r="BK245">
            <v>13451734</v>
          </cell>
          <cell r="BN245">
            <v>1.1693205299060774</v>
          </cell>
        </row>
        <row r="246">
          <cell r="BK246">
            <v>13730107</v>
          </cell>
          <cell r="BN246">
            <v>1.1678093367247033</v>
          </cell>
        </row>
        <row r="247">
          <cell r="BK247">
            <v>14221732</v>
          </cell>
          <cell r="BN247">
            <v>1.1602455897517854</v>
          </cell>
        </row>
        <row r="248">
          <cell r="BK248">
            <v>14210875</v>
          </cell>
          <cell r="BN248">
            <v>1.1098859039453766</v>
          </cell>
        </row>
        <row r="249">
          <cell r="BK249">
            <v>15217508</v>
          </cell>
          <cell r="BN249">
            <v>1.1451829972168437</v>
          </cell>
        </row>
        <row r="250">
          <cell r="BK250">
            <v>14672556</v>
          </cell>
          <cell r="BN250">
            <v>1.0787395123301093</v>
          </cell>
        </row>
        <row r="251">
          <cell r="BK251">
            <v>15119585</v>
          </cell>
          <cell r="BN251">
            <v>1.0800200457847451</v>
          </cell>
        </row>
        <row r="252">
          <cell r="BK252">
            <v>15961301</v>
          </cell>
          <cell r="BN252">
            <v>1.0974595536083716</v>
          </cell>
        </row>
        <row r="253">
          <cell r="BK253">
            <v>16633093</v>
          </cell>
          <cell r="BN253">
            <v>1.1135900204948588</v>
          </cell>
        </row>
        <row r="254">
          <cell r="BK254">
            <v>17388500</v>
          </cell>
          <cell r="BN254">
            <v>1.1168016076223108</v>
          </cell>
        </row>
        <row r="255">
          <cell r="BK255">
            <v>17575107</v>
          </cell>
          <cell r="BN255">
            <v>1.1101643661499072</v>
          </cell>
        </row>
        <row r="256">
          <cell r="BK256">
            <v>16882909</v>
          </cell>
          <cell r="BN256">
            <v>1.0749041718293735</v>
          </cell>
        </row>
        <row r="257">
          <cell r="BK257">
            <v>15603255</v>
          </cell>
          <cell r="BN257">
            <v>1.0875022505401386</v>
          </cell>
        </row>
        <row r="258">
          <cell r="BK258">
            <v>15430568</v>
          </cell>
          <cell r="BN258">
            <v>1.0856667269804137</v>
          </cell>
        </row>
        <row r="259">
          <cell r="BK259">
            <v>13820075</v>
          </cell>
          <cell r="BN259">
            <v>1.0613896486489958</v>
          </cell>
        </row>
        <row r="260">
          <cell r="BK260">
            <v>11022542</v>
          </cell>
          <cell r="BN260">
            <v>0.95382769021026803</v>
          </cell>
        </row>
        <row r="261">
          <cell r="BK261">
            <v>9931205</v>
          </cell>
          <cell r="BN261">
            <v>0.9124234753830881</v>
          </cell>
        </row>
        <row r="262">
          <cell r="BK262">
            <v>11311339</v>
          </cell>
          <cell r="BN262">
            <v>1.1073487878425403</v>
          </cell>
        </row>
        <row r="263">
          <cell r="BK263">
            <v>12934122</v>
          </cell>
          <cell r="BN263">
            <v>1.2047990518260918</v>
          </cell>
        </row>
        <row r="264">
          <cell r="BK264">
            <v>13601550</v>
          </cell>
          <cell r="BN264">
            <v>1.2748098316056413</v>
          </cell>
        </row>
        <row r="265">
          <cell r="BK265">
            <v>14143301</v>
          </cell>
          <cell r="BN265">
            <v>1.2936156171207276</v>
          </cell>
        </row>
        <row r="266">
          <cell r="BK266">
            <v>12698738</v>
          </cell>
          <cell r="BN266">
            <v>1.15623041556119</v>
          </cell>
        </row>
        <row r="267">
          <cell r="BK267">
            <v>14084797</v>
          </cell>
          <cell r="BN267">
            <v>1.229914356040454</v>
          </cell>
        </row>
        <row r="268">
          <cell r="BK268">
            <v>15481470</v>
          </cell>
          <cell r="BN268">
            <v>1.4925548286848269</v>
          </cell>
        </row>
        <row r="269">
          <cell r="BK269">
            <v>16468742</v>
          </cell>
          <cell r="BN269">
            <v>1.508367479564614</v>
          </cell>
        </row>
        <row r="270">
          <cell r="BK270">
            <v>16384016</v>
          </cell>
          <cell r="BN270">
            <v>1.5118935401302851</v>
          </cell>
        </row>
        <row r="271">
          <cell r="BK271">
            <v>14060934</v>
          </cell>
          <cell r="BN271">
            <v>1.4299962385042881</v>
          </cell>
        </row>
        <row r="272">
          <cell r="BK272">
            <v>15431072</v>
          </cell>
          <cell r="BN272">
            <v>1.5050223064129713</v>
          </cell>
        </row>
        <row r="273">
          <cell r="BK273">
            <v>17181086</v>
          </cell>
          <cell r="BN273">
            <v>1.616673208434741</v>
          </cell>
        </row>
        <row r="274">
          <cell r="BK274">
            <v>16700315</v>
          </cell>
          <cell r="BN274">
            <v>1.5993268219573946</v>
          </cell>
        </row>
        <row r="275">
          <cell r="BK275">
            <v>17524849</v>
          </cell>
          <cell r="BN275">
            <v>1.6195484617922637</v>
          </cell>
        </row>
        <row r="276">
          <cell r="BK276">
            <v>17291628</v>
          </cell>
          <cell r="BN276">
            <v>1.5993372557994985</v>
          </cell>
        </row>
        <row r="277">
          <cell r="BK277">
            <v>19444790</v>
          </cell>
          <cell r="BN277">
            <v>1.7407991145252333</v>
          </cell>
        </row>
        <row r="278">
          <cell r="BK278">
            <v>19799012</v>
          </cell>
          <cell r="BN278">
            <v>1.7449840529574296</v>
          </cell>
        </row>
        <row r="279">
          <cell r="BK279">
            <v>20888450</v>
          </cell>
          <cell r="BN279">
            <v>1.7158381342493123</v>
          </cell>
        </row>
        <row r="280">
          <cell r="BK280">
            <v>22437466</v>
          </cell>
          <cell r="BN280">
            <v>1.7882561174848266</v>
          </cell>
        </row>
        <row r="281">
          <cell r="BK281">
            <v>23239432</v>
          </cell>
          <cell r="BN281">
            <v>1.8447034164372149</v>
          </cell>
        </row>
        <row r="282">
          <cell r="BK282">
            <v>24318235</v>
          </cell>
          <cell r="BN282">
            <v>1.8311586646256282</v>
          </cell>
        </row>
        <row r="283">
          <cell r="BK283">
            <v>24148270</v>
          </cell>
          <cell r="BN283">
            <v>1.8342892421652086</v>
          </cell>
        </row>
        <row r="284">
          <cell r="BK284">
            <v>25106300</v>
          </cell>
          <cell r="BN284">
            <v>1.9097810220338953</v>
          </cell>
        </row>
        <row r="285">
          <cell r="BK285">
            <v>25316089</v>
          </cell>
          <cell r="BN285">
            <v>1.8790090831832047</v>
          </cell>
        </row>
        <row r="286">
          <cell r="BK286">
            <v>25008794</v>
          </cell>
          <cell r="BN286">
            <v>1.8356988934875658</v>
          </cell>
        </row>
        <row r="287">
          <cell r="BK287">
            <v>23085171</v>
          </cell>
          <cell r="BN287">
            <v>1.7730402633109104</v>
          </cell>
        </row>
        <row r="288">
          <cell r="BK288">
            <v>24127162</v>
          </cell>
          <cell r="BN288">
            <v>1.8603219298625973</v>
          </cell>
        </row>
        <row r="289">
          <cell r="BK289">
            <v>24550313</v>
          </cell>
          <cell r="BN289">
            <v>1.9225688756701786</v>
          </cell>
        </row>
        <row r="290">
          <cell r="BK290">
            <v>25039658</v>
          </cell>
          <cell r="BN290">
            <v>1.906606563123096</v>
          </cell>
        </row>
        <row r="291">
          <cell r="BK291">
            <v>25748245</v>
          </cell>
          <cell r="BN291">
            <v>1.8805900695787157</v>
          </cell>
        </row>
        <row r="292">
          <cell r="BK292">
            <v>25771317</v>
          </cell>
          <cell r="BN292">
            <v>1.8908922245709157</v>
          </cell>
        </row>
        <row r="293">
          <cell r="BK293">
            <v>27200399</v>
          </cell>
          <cell r="BN293">
            <v>1.9544868252049972</v>
          </cell>
        </row>
        <row r="294">
          <cell r="BK294">
            <v>27599657</v>
          </cell>
          <cell r="BN294">
            <v>1.8528171606790653</v>
          </cell>
        </row>
        <row r="295">
          <cell r="BK295">
            <v>28380004</v>
          </cell>
          <cell r="BN295">
            <v>1.8723278158429979</v>
          </cell>
        </row>
        <row r="296">
          <cell r="BK296">
            <v>29892192</v>
          </cell>
          <cell r="BN296">
            <v>1.9004770056879308</v>
          </cell>
        </row>
        <row r="297">
          <cell r="BK297">
            <v>29608268</v>
          </cell>
          <cell r="BN297">
            <v>1.8915897786415756</v>
          </cell>
        </row>
        <row r="298">
          <cell r="BK298">
            <v>30738055</v>
          </cell>
          <cell r="BN298">
            <v>1.947609686341363</v>
          </cell>
        </row>
        <row r="299">
          <cell r="BK299">
            <v>32499820</v>
          </cell>
          <cell r="BN299">
            <v>2.0506159436304929</v>
          </cell>
        </row>
        <row r="300">
          <cell r="BK300">
            <v>27749270</v>
          </cell>
          <cell r="BN300">
            <v>1.8700092705936135</v>
          </cell>
        </row>
        <row r="301">
          <cell r="BK301">
            <v>31853816</v>
          </cell>
          <cell r="BN301">
            <v>2.0003881657172968</v>
          </cell>
        </row>
        <row r="302">
          <cell r="BK302">
            <v>32623696</v>
          </cell>
          <cell r="BN302">
            <v>1.9428532119098532</v>
          </cell>
        </row>
        <row r="303">
          <cell r="BK303">
            <v>32852879</v>
          </cell>
          <cell r="BN303">
            <v>1.9529711962160385</v>
          </cell>
        </row>
        <row r="304">
          <cell r="BK304">
            <v>35151014</v>
          </cell>
          <cell r="BN304">
            <v>2.0252814330981912</v>
          </cell>
        </row>
        <row r="305">
          <cell r="BK305">
            <v>28171159</v>
          </cell>
          <cell r="BN305">
            <v>1.7781222262986653</v>
          </cell>
        </row>
        <row r="306">
          <cell r="BK306">
            <v>34487033</v>
          </cell>
          <cell r="BN306">
            <v>2.0753619537137546</v>
          </cell>
        </row>
        <row r="307">
          <cell r="BK307">
            <v>38128180</v>
          </cell>
          <cell r="BN307">
            <v>2.1509348072793304</v>
          </cell>
        </row>
        <row r="308">
          <cell r="BK308">
            <v>43777508</v>
          </cell>
          <cell r="BN308">
            <v>2.2639595208266159</v>
          </cell>
        </row>
        <row r="309">
          <cell r="BK309">
            <v>46338710</v>
          </cell>
          <cell r="BN309">
            <v>2.2965160993279081</v>
          </cell>
        </row>
        <row r="310">
          <cell r="BK310">
            <v>49939113</v>
          </cell>
          <cell r="BN310">
            <v>2.3440296805162459</v>
          </cell>
        </row>
        <row r="311">
          <cell r="BK311">
            <v>49751362</v>
          </cell>
          <cell r="BN311">
            <v>2.2066663096952772</v>
          </cell>
        </row>
        <row r="312">
          <cell r="BK312">
            <v>53257384</v>
          </cell>
          <cell r="BN312">
            <v>2.2542441848917618</v>
          </cell>
        </row>
        <row r="313">
          <cell r="BK313">
            <v>50602731</v>
          </cell>
          <cell r="BN313">
            <v>2.2081899531705567</v>
          </cell>
        </row>
        <row r="314">
          <cell r="BK314">
            <v>41876448</v>
          </cell>
          <cell r="BN314">
            <v>1.9489811722615229</v>
          </cell>
        </row>
        <row r="315">
          <cell r="BK315">
            <v>39946786</v>
          </cell>
          <cell r="BN315">
            <v>1.8998619153657978</v>
          </cell>
        </row>
        <row r="316">
          <cell r="BK316">
            <v>41472949</v>
          </cell>
          <cell r="BN316">
            <v>1.9207616749535488</v>
          </cell>
        </row>
        <row r="317">
          <cell r="BK317">
            <v>44667031</v>
          </cell>
          <cell r="BN317">
            <v>2.0175673802901803</v>
          </cell>
        </row>
        <row r="318">
          <cell r="BK318">
            <v>48266431</v>
          </cell>
          <cell r="BN318">
            <v>2.118655662442539</v>
          </cell>
        </row>
        <row r="319">
          <cell r="BK319">
            <v>46205418</v>
          </cell>
          <cell r="BN319">
            <v>2.0579299652310259</v>
          </cell>
        </row>
      </sheetData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31.12.17 "/>
      <sheetName val="Chart Q3 2018"/>
      <sheetName val="q &amp; CAPE annual"/>
      <sheetName val="CAPE calculation"/>
      <sheetName val="CAPE end 2018"/>
      <sheetName val="B 103"/>
    </sheetNames>
    <sheetDataSet>
      <sheetData sheetId="0" refreshError="1"/>
      <sheetData sheetId="1" refreshError="1"/>
      <sheetData sheetId="2">
        <row r="5">
          <cell r="C5" t="str">
            <v>SWH</v>
          </cell>
        </row>
      </sheetData>
      <sheetData sheetId="3">
        <row r="5">
          <cell r="E5" t="str">
            <v xml:space="preserve">  Consumer</v>
          </cell>
        </row>
        <row r="6">
          <cell r="B6" t="str">
            <v>S&amp;P</v>
          </cell>
          <cell r="E6" t="str">
            <v>Price</v>
          </cell>
        </row>
        <row r="7">
          <cell r="B7" t="str">
            <v>Comp.</v>
          </cell>
          <cell r="C7" t="str">
            <v>Dividend</v>
          </cell>
          <cell r="D7" t="str">
            <v>Earnings</v>
          </cell>
          <cell r="E7" t="str">
            <v>Index</v>
          </cell>
          <cell r="H7" t="str">
            <v>10 year mean</v>
          </cell>
        </row>
        <row r="8">
          <cell r="A8" t="str">
            <v>Date</v>
          </cell>
          <cell r="B8" t="str">
            <v>P</v>
          </cell>
          <cell r="C8" t="str">
            <v>D</v>
          </cell>
          <cell r="D8" t="str">
            <v>E</v>
          </cell>
          <cell r="E8" t="str">
            <v>CPI</v>
          </cell>
        </row>
        <row r="127">
          <cell r="J127" t="str">
            <v xml:space="preserve">CAPE </v>
          </cell>
          <cell r="K127" t="str">
            <v xml:space="preserve">Log CAPE </v>
          </cell>
          <cell r="L127" t="str">
            <v xml:space="preserve">ratio to average 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1"/>
      <sheetName val="B 103 Q2 2023"/>
      <sheetName val="B. 103 q caL Q2 2023"/>
      <sheetName val="SHW q "/>
      <sheetName val="Q &amp; CAPE for Chart"/>
      <sheetName val="Data"/>
      <sheetName val="CAPE calculation"/>
      <sheetName val="Sheet7"/>
      <sheetName val="Chart2"/>
    </sheetNames>
    <sheetDataSet>
      <sheetData sheetId="0" refreshError="1"/>
      <sheetData sheetId="1"/>
      <sheetData sheetId="2"/>
      <sheetData sheetId="3">
        <row r="8">
          <cell r="M8">
            <v>0.78380066274962978</v>
          </cell>
        </row>
      </sheetData>
      <sheetData sheetId="4"/>
      <sheetData sheetId="5">
        <row r="1838">
          <cell r="B1838">
            <v>4345.3728571428574</v>
          </cell>
        </row>
      </sheetData>
      <sheetData sheetId="6">
        <row r="207">
          <cell r="P207">
            <v>1.1638302070954183</v>
          </cell>
        </row>
      </sheetData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ederalreserve.gov/datadownload/Download.aspx?rel=Z1&amp;series=cb90b82304ad6f34f5b30c48df599194&amp;filetype=spreadsheetml&amp;label=include&amp;layout=seriescolumn&amp;from=12/01/1945&amp;to=12/31/20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6774F-5E7F-43D9-BC7C-704B6832C109}">
  <dimension ref="B4:U505"/>
  <sheetViews>
    <sheetView workbookViewId="0">
      <pane ySplit="7" topLeftCell="A487" activePane="bottomLeft" state="frozen"/>
      <selection pane="bottomLeft" activeCell="A8" sqref="A8:XFD8"/>
    </sheetView>
  </sheetViews>
  <sheetFormatPr defaultColWidth="9.109375" defaultRowHeight="13.2" x14ac:dyDescent="0.25"/>
  <cols>
    <col min="1" max="6" width="9.109375" style="1"/>
    <col min="9" max="9" width="9.109375" style="1"/>
    <col min="10" max="14" width="8.88671875" customWidth="1"/>
    <col min="15" max="16384" width="9.109375" style="1"/>
  </cols>
  <sheetData>
    <row r="4" spans="4:21" x14ac:dyDescent="0.25">
      <c r="R4" s="1" t="s">
        <v>0</v>
      </c>
    </row>
    <row r="6" spans="4:21" ht="14.4" x14ac:dyDescent="0.3">
      <c r="D6" s="2"/>
      <c r="E6" s="2" t="s">
        <v>1</v>
      </c>
      <c r="F6" s="2" t="s">
        <v>2</v>
      </c>
      <c r="I6" s="2" t="s">
        <v>3</v>
      </c>
      <c r="K6" s="3" t="s">
        <v>4</v>
      </c>
      <c r="M6" s="3" t="s">
        <v>5</v>
      </c>
      <c r="S6" s="4" t="s">
        <v>6</v>
      </c>
    </row>
    <row r="7" spans="4:21" s="4" customFormat="1" ht="40.200000000000003" x14ac:dyDescent="0.3">
      <c r="D7" s="5"/>
      <c r="E7" s="5"/>
      <c r="F7" s="5" t="s">
        <v>7</v>
      </c>
      <c r="G7" s="4" t="s">
        <v>8</v>
      </c>
      <c r="I7" s="5" t="s">
        <v>9</v>
      </c>
      <c r="J7" s="4" t="s">
        <v>10</v>
      </c>
      <c r="K7" s="4" t="s">
        <v>3</v>
      </c>
      <c r="L7" s="4" t="s">
        <v>8</v>
      </c>
      <c r="M7" s="4" t="s">
        <v>4</v>
      </c>
      <c r="N7" s="4" t="s">
        <v>11</v>
      </c>
      <c r="O7" s="4" t="s">
        <v>12</v>
      </c>
      <c r="P7" s="5" t="s">
        <v>13</v>
      </c>
      <c r="Q7" s="5"/>
      <c r="R7" s="4" t="s">
        <v>14</v>
      </c>
      <c r="T7" s="4" t="s">
        <v>11</v>
      </c>
    </row>
    <row r="8" spans="4:21" ht="14.4" x14ac:dyDescent="0.3">
      <c r="D8" s="2">
        <v>1900</v>
      </c>
      <c r="E8" s="2" t="s">
        <v>15</v>
      </c>
      <c r="F8" s="2">
        <v>19969.780888835932</v>
      </c>
      <c r="I8" s="2">
        <v>26802.084633486131</v>
      </c>
      <c r="K8">
        <f>F8/I8</f>
        <v>0.74508312177650471</v>
      </c>
      <c r="M8">
        <f t="shared" ref="M8:M71" si="0">K8*$M$191/$K$191</f>
        <v>0.71743754367310819</v>
      </c>
      <c r="N8">
        <f t="shared" ref="N8:N71" si="1">LN(M8)</f>
        <v>-0.33206938228267735</v>
      </c>
      <c r="O8" s="1">
        <f t="shared" ref="O8:O71" si="2">N8-$N$505</f>
        <v>-7.1442940896252805E-2</v>
      </c>
      <c r="P8" s="1">
        <f t="shared" ref="P8:P71" si="3">EXP(O8)</f>
        <v>0.93104940092362365</v>
      </c>
      <c r="S8" s="1">
        <f t="shared" ref="S8:S71" si="4">S9*$R$191/$K$191</f>
        <v>0.13352008194142051</v>
      </c>
      <c r="T8" s="1">
        <f>LN(S8)</f>
        <v>-2.0135033859272742</v>
      </c>
      <c r="U8" s="1">
        <f t="shared" ref="U8:U71" si="5">T8-$T$505</f>
        <v>-1.5016357449473323</v>
      </c>
    </row>
    <row r="9" spans="4:21" ht="14.4" x14ac:dyDescent="0.3">
      <c r="D9" s="2"/>
      <c r="E9" s="2" t="s">
        <v>16</v>
      </c>
      <c r="F9" s="2">
        <v>18693.756550891147</v>
      </c>
      <c r="I9" s="2">
        <v>26985.245082455196</v>
      </c>
      <c r="K9">
        <f t="shared" ref="K9:K72" si="6">F9/I9</f>
        <v>0.69273992115954997</v>
      </c>
      <c r="M9">
        <f t="shared" si="0"/>
        <v>0.66703648615206401</v>
      </c>
      <c r="N9">
        <f t="shared" si="1"/>
        <v>-0.40491053268544902</v>
      </c>
      <c r="O9" s="1">
        <f t="shared" si="2"/>
        <v>-0.14428409129902448</v>
      </c>
      <c r="P9" s="1">
        <f t="shared" si="3"/>
        <v>0.86564179182271705</v>
      </c>
      <c r="S9" s="1">
        <f t="shared" si="4"/>
        <v>0.13454736210990195</v>
      </c>
      <c r="T9" s="1">
        <f t="shared" ref="T9:T72" si="7">LN(S9)</f>
        <v>-2.0058390072789858</v>
      </c>
      <c r="U9" s="1">
        <f t="shared" si="5"/>
        <v>-1.4939713662990439</v>
      </c>
    </row>
    <row r="10" spans="4:21" ht="14.4" x14ac:dyDescent="0.3">
      <c r="D10" s="2"/>
      <c r="E10" s="2" t="s">
        <v>17</v>
      </c>
      <c r="F10" s="2">
        <v>18502.352900199425</v>
      </c>
      <c r="I10" s="2">
        <v>27168.405531424261</v>
      </c>
      <c r="K10">
        <f t="shared" si="6"/>
        <v>0.6810246143741755</v>
      </c>
      <c r="M10">
        <f t="shared" si="0"/>
        <v>0.65575586432904398</v>
      </c>
      <c r="N10">
        <f t="shared" si="1"/>
        <v>-0.42196671734102975</v>
      </c>
      <c r="O10" s="1">
        <f t="shared" si="2"/>
        <v>-0.16134027595460521</v>
      </c>
      <c r="P10" s="1">
        <f t="shared" si="3"/>
        <v>0.85100244616400389</v>
      </c>
      <c r="S10" s="1">
        <f t="shared" si="4"/>
        <v>0.13558254599241062</v>
      </c>
      <c r="T10" s="1">
        <f t="shared" si="7"/>
        <v>-1.9981746286306972</v>
      </c>
      <c r="U10" s="1">
        <f t="shared" si="5"/>
        <v>-1.4863069876507553</v>
      </c>
    </row>
    <row r="11" spans="4:21" ht="14.4" x14ac:dyDescent="0.3">
      <c r="D11" s="2"/>
      <c r="E11" s="2" t="s">
        <v>18</v>
      </c>
      <c r="F11" s="2">
        <v>21915.718004201735</v>
      </c>
      <c r="I11" s="2">
        <v>27351.565980393327</v>
      </c>
      <c r="K11">
        <f t="shared" si="6"/>
        <v>0.80126008214344213</v>
      </c>
      <c r="M11">
        <f t="shared" si="0"/>
        <v>0.77153011305057762</v>
      </c>
      <c r="N11">
        <f t="shared" si="1"/>
        <v>-0.25937957611876689</v>
      </c>
      <c r="O11" s="1">
        <f t="shared" si="2"/>
        <v>1.2468652676576597E-3</v>
      </c>
      <c r="P11" s="1">
        <f t="shared" si="3"/>
        <v>1.0012476429273343</v>
      </c>
      <c r="S11" s="1">
        <f t="shared" si="4"/>
        <v>0.1366256943987405</v>
      </c>
      <c r="T11" s="1">
        <f t="shared" si="7"/>
        <v>-1.9905102499824088</v>
      </c>
      <c r="U11" s="1">
        <f t="shared" si="5"/>
        <v>-1.4786426090024669</v>
      </c>
    </row>
    <row r="12" spans="4:21" ht="14.4" x14ac:dyDescent="0.3">
      <c r="D12" s="2">
        <v>1901</v>
      </c>
      <c r="E12" s="2" t="s">
        <v>15</v>
      </c>
      <c r="F12" s="2">
        <v>24930.090982454854</v>
      </c>
      <c r="I12" s="2">
        <v>27534.726429362392</v>
      </c>
      <c r="K12">
        <f t="shared" si="6"/>
        <v>0.90540543580160593</v>
      </c>
      <c r="M12">
        <f t="shared" si="0"/>
        <v>0.87181125555630268</v>
      </c>
      <c r="N12">
        <f t="shared" si="1"/>
        <v>-0.13718232855196194</v>
      </c>
      <c r="O12" s="1">
        <f t="shared" si="2"/>
        <v>0.1234441128344626</v>
      </c>
      <c r="P12" s="1">
        <f t="shared" si="3"/>
        <v>1.1313867727753162</v>
      </c>
      <c r="S12" s="1">
        <f t="shared" si="4"/>
        <v>0.13767686860654552</v>
      </c>
      <c r="T12" s="1">
        <f t="shared" si="7"/>
        <v>-1.9828458713341206</v>
      </c>
      <c r="U12" s="1">
        <f t="shared" si="5"/>
        <v>-1.4709782303541787</v>
      </c>
    </row>
    <row r="13" spans="4:21" ht="14.4" x14ac:dyDescent="0.3">
      <c r="D13" s="2"/>
      <c r="E13" s="2" t="s">
        <v>16</v>
      </c>
      <c r="F13" s="2">
        <v>28216.48113859737</v>
      </c>
      <c r="I13" s="2">
        <v>27717.886878331457</v>
      </c>
      <c r="K13">
        <f t="shared" si="6"/>
        <v>1.0179881771815618</v>
      </c>
      <c r="M13">
        <f t="shared" si="0"/>
        <v>0.98021672479178534</v>
      </c>
      <c r="N13">
        <f t="shared" si="1"/>
        <v>-1.9981584020358073E-2</v>
      </c>
      <c r="O13" s="1">
        <f t="shared" si="2"/>
        <v>0.24064485736606647</v>
      </c>
      <c r="P13" s="1">
        <f t="shared" si="3"/>
        <v>1.2720691890756937</v>
      </c>
      <c r="S13" s="1">
        <f t="shared" si="4"/>
        <v>0.13873613036493915</v>
      </c>
      <c r="T13" s="1">
        <f t="shared" si="7"/>
        <v>-1.9751814926858322</v>
      </c>
      <c r="U13" s="1">
        <f t="shared" si="5"/>
        <v>-1.4633138517058903</v>
      </c>
    </row>
    <row r="14" spans="4:21" ht="14.4" x14ac:dyDescent="0.3">
      <c r="D14" s="2"/>
      <c r="E14" s="2" t="s">
        <v>17</v>
      </c>
      <c r="F14" s="2">
        <v>26556.688130444585</v>
      </c>
      <c r="I14" s="2">
        <v>27901.047327300523</v>
      </c>
      <c r="K14">
        <f t="shared" si="6"/>
        <v>0.95181689127703417</v>
      </c>
      <c r="M14">
        <f t="shared" si="0"/>
        <v>0.9165006595186338</v>
      </c>
      <c r="N14">
        <f t="shared" si="1"/>
        <v>-8.7192492096925631E-2</v>
      </c>
      <c r="O14" s="1">
        <f t="shared" si="2"/>
        <v>0.1734339492894989</v>
      </c>
      <c r="P14" s="1">
        <f t="shared" si="3"/>
        <v>1.189382124640705</v>
      </c>
      <c r="S14" s="1">
        <f t="shared" si="4"/>
        <v>0.13980354189812175</v>
      </c>
      <c r="T14" s="1">
        <f t="shared" si="7"/>
        <v>-1.9675171140375438</v>
      </c>
      <c r="U14" s="1">
        <f t="shared" si="5"/>
        <v>-1.455649473057602</v>
      </c>
    </row>
    <row r="15" spans="4:21" ht="14.4" x14ac:dyDescent="0.3">
      <c r="D15" s="2"/>
      <c r="E15" s="2" t="s">
        <v>18</v>
      </c>
      <c r="F15" s="2">
        <v>26390.708829629308</v>
      </c>
      <c r="I15" s="2">
        <v>28084.207776269588</v>
      </c>
      <c r="K15">
        <f t="shared" si="6"/>
        <v>0.93969924449600317</v>
      </c>
      <c r="M15">
        <f t="shared" si="0"/>
        <v>0.90483262613069071</v>
      </c>
      <c r="N15">
        <f t="shared" si="1"/>
        <v>-0.10000529588836851</v>
      </c>
      <c r="O15" s="1">
        <f t="shared" si="2"/>
        <v>0.16062114549805603</v>
      </c>
      <c r="P15" s="1">
        <f t="shared" si="3"/>
        <v>1.1742400184161232</v>
      </c>
      <c r="S15" s="1">
        <f t="shared" si="4"/>
        <v>0.14087916590903582</v>
      </c>
      <c r="T15" s="1">
        <f t="shared" si="7"/>
        <v>-1.9598527353892554</v>
      </c>
      <c r="U15" s="1">
        <f t="shared" si="5"/>
        <v>-1.4479850944093136</v>
      </c>
    </row>
    <row r="16" spans="4:21" ht="14.4" x14ac:dyDescent="0.3">
      <c r="D16" s="2">
        <v>1902</v>
      </c>
      <c r="E16" s="2" t="s">
        <v>15</v>
      </c>
      <c r="F16" s="2">
        <v>30657.952102145493</v>
      </c>
      <c r="I16" s="2">
        <v>28614.221459795644</v>
      </c>
      <c r="K16">
        <f t="shared" si="6"/>
        <v>1.0714235977107183</v>
      </c>
      <c r="M16">
        <f t="shared" si="0"/>
        <v>1.0316694764769552</v>
      </c>
      <c r="N16">
        <f t="shared" si="1"/>
        <v>3.117834102883309E-2</v>
      </c>
      <c r="O16" s="1">
        <f t="shared" si="2"/>
        <v>0.29180478241525765</v>
      </c>
      <c r="P16" s="1">
        <f t="shared" si="3"/>
        <v>1.3388416266973533</v>
      </c>
      <c r="S16" s="1">
        <f t="shared" si="4"/>
        <v>0.14196306558304933</v>
      </c>
      <c r="T16" s="1">
        <f t="shared" si="7"/>
        <v>-1.952188356740967</v>
      </c>
      <c r="U16" s="1">
        <f t="shared" si="5"/>
        <v>-1.4403207157610252</v>
      </c>
    </row>
    <row r="17" spans="4:21" ht="14.4" x14ac:dyDescent="0.3">
      <c r="D17" s="2"/>
      <c r="E17" s="2" t="s">
        <v>16</v>
      </c>
      <c r="F17" s="2">
        <v>31443.094777932147</v>
      </c>
      <c r="I17" s="2">
        <v>29144.235143321701</v>
      </c>
      <c r="K17">
        <f t="shared" si="6"/>
        <v>1.0788787087156488</v>
      </c>
      <c r="M17">
        <f t="shared" si="0"/>
        <v>1.0388479729035487</v>
      </c>
      <c r="N17">
        <f t="shared" si="1"/>
        <v>3.8112380817875845E-2</v>
      </c>
      <c r="O17" s="1">
        <f t="shared" si="2"/>
        <v>0.29873882220430037</v>
      </c>
      <c r="P17" s="1">
        <f t="shared" si="3"/>
        <v>1.3481574686914788</v>
      </c>
      <c r="S17" s="1">
        <f t="shared" si="4"/>
        <v>0.14305530459166738</v>
      </c>
      <c r="T17" s="1">
        <f t="shared" si="7"/>
        <v>-1.9445239780926786</v>
      </c>
      <c r="U17" s="1">
        <f t="shared" si="5"/>
        <v>-1.4326563371127368</v>
      </c>
    </row>
    <row r="18" spans="4:21" ht="14.4" x14ac:dyDescent="0.3">
      <c r="D18" s="2"/>
      <c r="E18" s="2" t="s">
        <v>17</v>
      </c>
      <c r="F18" s="2">
        <v>33088.155622437516</v>
      </c>
      <c r="I18" s="2">
        <v>29674.248826847757</v>
      </c>
      <c r="K18">
        <f t="shared" si="6"/>
        <v>1.1150461066600288</v>
      </c>
      <c r="M18">
        <f t="shared" si="0"/>
        <v>1.0736734150373017</v>
      </c>
      <c r="N18">
        <f t="shared" si="1"/>
        <v>7.108586701106126E-2</v>
      </c>
      <c r="O18" s="1">
        <f t="shared" si="2"/>
        <v>0.33171230839748578</v>
      </c>
      <c r="P18" s="1">
        <f t="shared" si="3"/>
        <v>1.3933519351944819</v>
      </c>
      <c r="S18" s="1">
        <f t="shared" si="4"/>
        <v>0.14415594709627255</v>
      </c>
      <c r="T18" s="1">
        <f t="shared" si="7"/>
        <v>-1.9368595994443902</v>
      </c>
      <c r="U18" s="1">
        <f t="shared" si="5"/>
        <v>-1.4249919584644484</v>
      </c>
    </row>
    <row r="19" spans="4:21" ht="14.4" x14ac:dyDescent="0.3">
      <c r="D19" s="2"/>
      <c r="E19" s="2" t="s">
        <v>18</v>
      </c>
      <c r="F19" s="2">
        <v>30097.135905155032</v>
      </c>
      <c r="I19" s="2">
        <v>30204.262510373814</v>
      </c>
      <c r="K19">
        <f t="shared" si="6"/>
        <v>0.99645326201287021</v>
      </c>
      <c r="M19">
        <f t="shared" si="0"/>
        <v>0.95948084151879254</v>
      </c>
      <c r="N19">
        <f t="shared" si="1"/>
        <v>-4.1362930884544152E-2</v>
      </c>
      <c r="O19" s="1">
        <f t="shared" si="2"/>
        <v>0.21926351050188039</v>
      </c>
      <c r="P19" s="1">
        <f t="shared" si="3"/>
        <v>1.245159346024967</v>
      </c>
      <c r="S19" s="1">
        <f t="shared" si="4"/>
        <v>0.14526505775189386</v>
      </c>
      <c r="T19" s="1">
        <f t="shared" si="7"/>
        <v>-1.9291952207961021</v>
      </c>
      <c r="U19" s="1">
        <f t="shared" si="5"/>
        <v>-1.4173275798161602</v>
      </c>
    </row>
    <row r="20" spans="4:21" ht="14.4" x14ac:dyDescent="0.3">
      <c r="D20" s="2">
        <v>1903</v>
      </c>
      <c r="E20" s="2" t="s">
        <v>15</v>
      </c>
      <c r="F20" s="2">
        <v>30488.434122003939</v>
      </c>
      <c r="I20" s="2">
        <v>30674.844569737605</v>
      </c>
      <c r="K20">
        <f t="shared" si="6"/>
        <v>0.99392301899656343</v>
      </c>
      <c r="M20">
        <f t="shared" si="0"/>
        <v>0.95704448068674597</v>
      </c>
      <c r="N20">
        <f t="shared" si="1"/>
        <v>-4.3905409312816557E-2</v>
      </c>
      <c r="O20" s="1">
        <f t="shared" si="2"/>
        <v>0.21672103207360799</v>
      </c>
      <c r="P20" s="1">
        <f t="shared" si="3"/>
        <v>1.2419975763167674</v>
      </c>
      <c r="S20" s="1">
        <f t="shared" si="4"/>
        <v>0.14638270171100484</v>
      </c>
      <c r="T20" s="1">
        <f t="shared" si="7"/>
        <v>-1.9215308421478137</v>
      </c>
      <c r="U20" s="1">
        <f t="shared" si="5"/>
        <v>-1.4096632011678718</v>
      </c>
    </row>
    <row r="21" spans="4:21" ht="14.4" x14ac:dyDescent="0.3">
      <c r="D21" s="2"/>
      <c r="E21" s="2" t="s">
        <v>16</v>
      </c>
      <c r="F21" s="2">
        <v>27092.445172770829</v>
      </c>
      <c r="I21" s="2">
        <v>31145.426629101396</v>
      </c>
      <c r="K21">
        <f t="shared" si="6"/>
        <v>0.86986913023873702</v>
      </c>
      <c r="M21">
        <f t="shared" si="0"/>
        <v>0.83759348974051873</v>
      </c>
      <c r="N21">
        <f t="shared" si="1"/>
        <v>-0.17722239197211123</v>
      </c>
      <c r="O21" s="1">
        <f t="shared" si="2"/>
        <v>8.3404049414313314E-2</v>
      </c>
      <c r="P21" s="1">
        <f t="shared" si="3"/>
        <v>1.0869809138337518</v>
      </c>
      <c r="S21" s="1">
        <f t="shared" si="4"/>
        <v>0.14750894462735076</v>
      </c>
      <c r="T21" s="1">
        <f t="shared" si="7"/>
        <v>-1.9138664634995255</v>
      </c>
      <c r="U21" s="1">
        <f t="shared" si="5"/>
        <v>-1.4019988225195836</v>
      </c>
    </row>
    <row r="22" spans="4:21" ht="14.4" x14ac:dyDescent="0.3">
      <c r="D22" s="2"/>
      <c r="E22" s="2" t="s">
        <v>17</v>
      </c>
      <c r="F22" s="2">
        <v>24413.387223931375</v>
      </c>
      <c r="I22" s="2">
        <v>31616.008688465186</v>
      </c>
      <c r="K22">
        <f t="shared" si="6"/>
        <v>0.77218435332852053</v>
      </c>
      <c r="M22">
        <f t="shared" si="0"/>
        <v>0.74353321062209943</v>
      </c>
      <c r="N22">
        <f t="shared" si="1"/>
        <v>-0.29634184612779646</v>
      </c>
      <c r="O22" s="1">
        <f t="shared" si="2"/>
        <v>-3.5715404741371914E-2</v>
      </c>
      <c r="P22" s="1">
        <f t="shared" si="3"/>
        <v>0.96491486460589659</v>
      </c>
      <c r="S22" s="1">
        <f t="shared" si="4"/>
        <v>0.14864385265980529</v>
      </c>
      <c r="T22" s="1">
        <f t="shared" si="7"/>
        <v>-1.9062020848512371</v>
      </c>
      <c r="U22" s="1">
        <f t="shared" si="5"/>
        <v>-1.3943344438712952</v>
      </c>
    </row>
    <row r="23" spans="4:21" ht="14.4" x14ac:dyDescent="0.3">
      <c r="D23" s="2"/>
      <c r="E23" s="2" t="s">
        <v>18</v>
      </c>
      <c r="F23" s="2">
        <v>24790.71932940172</v>
      </c>
      <c r="I23" s="2">
        <v>32086.590747828977</v>
      </c>
      <c r="K23">
        <f t="shared" si="6"/>
        <v>0.77261930144694768</v>
      </c>
      <c r="M23">
        <f t="shared" si="0"/>
        <v>0.74395202041739528</v>
      </c>
      <c r="N23">
        <f t="shared" si="1"/>
        <v>-0.29577873491482659</v>
      </c>
      <c r="O23" s="1">
        <f t="shared" si="2"/>
        <v>-3.5152293528402045E-2</v>
      </c>
      <c r="P23" s="1">
        <f t="shared" si="3"/>
        <v>0.96545837199890916</v>
      </c>
      <c r="S23" s="1">
        <f t="shared" si="4"/>
        <v>0.14978749247625694</v>
      </c>
      <c r="T23" s="1">
        <f t="shared" si="7"/>
        <v>-1.8985377062029487</v>
      </c>
      <c r="U23" s="1">
        <f t="shared" si="5"/>
        <v>-1.3866700652230068</v>
      </c>
    </row>
    <row r="24" spans="4:21" ht="14.4" x14ac:dyDescent="0.3">
      <c r="D24" s="2">
        <v>1904</v>
      </c>
      <c r="E24" s="2" t="s">
        <v>15</v>
      </c>
      <c r="F24" s="2">
        <v>26381.429657371129</v>
      </c>
      <c r="I24" s="2">
        <v>32260.393567671072</v>
      </c>
      <c r="K24">
        <f t="shared" si="6"/>
        <v>0.81776527623669804</v>
      </c>
      <c r="M24">
        <f t="shared" si="0"/>
        <v>0.78742289811310828</v>
      </c>
      <c r="N24">
        <f t="shared" si="1"/>
        <v>-0.2389898202335253</v>
      </c>
      <c r="O24" s="1">
        <f t="shared" si="2"/>
        <v>2.1636621152899244E-2</v>
      </c>
      <c r="P24" s="1">
        <f t="shared" si="3"/>
        <v>1.0218723901850817</v>
      </c>
      <c r="S24" s="1">
        <f t="shared" si="4"/>
        <v>0.15093993125752533</v>
      </c>
      <c r="T24" s="1">
        <f t="shared" si="7"/>
        <v>-1.8908733275546603</v>
      </c>
      <c r="U24" s="1">
        <f t="shared" si="5"/>
        <v>-1.3790056865747184</v>
      </c>
    </row>
    <row r="25" spans="4:21" ht="14.4" x14ac:dyDescent="0.3">
      <c r="D25" s="2"/>
      <c r="E25" s="2" t="s">
        <v>16</v>
      </c>
      <c r="F25" s="2">
        <v>26503.565905784886</v>
      </c>
      <c r="I25" s="2">
        <v>32434.196387513166</v>
      </c>
      <c r="K25">
        <f t="shared" si="6"/>
        <v>0.8171488385014678</v>
      </c>
      <c r="M25">
        <f t="shared" si="0"/>
        <v>0.78682933269514999</v>
      </c>
      <c r="N25">
        <f t="shared" si="1"/>
        <v>-0.23974391215662375</v>
      </c>
      <c r="O25" s="1">
        <f t="shared" si="2"/>
        <v>2.08825292298008E-2</v>
      </c>
      <c r="P25" s="1">
        <f t="shared" si="3"/>
        <v>1.021102094942419</v>
      </c>
      <c r="S25" s="1">
        <f t="shared" si="4"/>
        <v>0.15210123670130749</v>
      </c>
      <c r="T25" s="1">
        <f t="shared" si="7"/>
        <v>-1.8832089489063717</v>
      </c>
      <c r="U25" s="1">
        <f t="shared" si="5"/>
        <v>-1.3713413079264298</v>
      </c>
    </row>
    <row r="26" spans="4:21" ht="14.4" x14ac:dyDescent="0.3">
      <c r="D26" s="2"/>
      <c r="E26" s="2" t="s">
        <v>17</v>
      </c>
      <c r="F26" s="2">
        <v>29801.244612956274</v>
      </c>
      <c r="I26" s="2">
        <v>32607.99920735526</v>
      </c>
      <c r="K26">
        <f t="shared" si="6"/>
        <v>0.91392435406567729</v>
      </c>
      <c r="M26">
        <f t="shared" si="0"/>
        <v>0.88001408771757206</v>
      </c>
      <c r="N26">
        <f t="shared" si="1"/>
        <v>-0.12781736286805565</v>
      </c>
      <c r="O26" s="1">
        <f t="shared" si="2"/>
        <v>0.1328090785183689</v>
      </c>
      <c r="P26" s="1">
        <f t="shared" si="3"/>
        <v>1.1420319390855793</v>
      </c>
      <c r="S26" s="1">
        <f t="shared" si="4"/>
        <v>0.15327147702615471</v>
      </c>
      <c r="T26" s="1">
        <f t="shared" si="7"/>
        <v>-1.8755445702580835</v>
      </c>
      <c r="U26" s="1">
        <f t="shared" si="5"/>
        <v>-1.3636769292781417</v>
      </c>
    </row>
    <row r="27" spans="4:21" ht="14.4" x14ac:dyDescent="0.3">
      <c r="D27" s="2"/>
      <c r="E27" s="2" t="s">
        <v>18</v>
      </c>
      <c r="F27" s="2">
        <v>33587.468313782687</v>
      </c>
      <c r="I27" s="2">
        <v>32781.802027197351</v>
      </c>
      <c r="K27">
        <f t="shared" si="6"/>
        <v>1.0245766320569234</v>
      </c>
      <c r="M27">
        <f t="shared" si="0"/>
        <v>0.98656072151407115</v>
      </c>
      <c r="N27">
        <f t="shared" si="1"/>
        <v>-1.3530402941293504E-2</v>
      </c>
      <c r="O27" s="1">
        <f t="shared" si="2"/>
        <v>0.24709603844513103</v>
      </c>
      <c r="P27" s="1">
        <f t="shared" si="3"/>
        <v>1.2803020650937305</v>
      </c>
      <c r="S27" s="1">
        <f t="shared" si="4"/>
        <v>0.15445072097547993</v>
      </c>
      <c r="T27" s="1">
        <f t="shared" si="7"/>
        <v>-1.8678801916097951</v>
      </c>
      <c r="U27" s="1">
        <f t="shared" si="5"/>
        <v>-1.3560125506298533</v>
      </c>
    </row>
    <row r="28" spans="4:21" ht="14.4" x14ac:dyDescent="0.3">
      <c r="D28" s="2">
        <v>1905</v>
      </c>
      <c r="E28" s="2" t="s">
        <v>15</v>
      </c>
      <c r="F28" s="2">
        <v>37025.635325712021</v>
      </c>
      <c r="I28" s="2">
        <v>33315.751266515668</v>
      </c>
      <c r="K28">
        <f t="shared" si="6"/>
        <v>1.1113552574431964</v>
      </c>
      <c r="M28">
        <f t="shared" si="0"/>
        <v>1.0701195111589286</v>
      </c>
      <c r="N28">
        <f t="shared" si="1"/>
        <v>6.7770334908548599E-2</v>
      </c>
      <c r="O28" s="1">
        <f t="shared" si="2"/>
        <v>0.32839677629497316</v>
      </c>
      <c r="P28" s="1">
        <f t="shared" si="3"/>
        <v>1.3887398820532999</v>
      </c>
      <c r="S28" s="1">
        <f t="shared" si="4"/>
        <v>0.15563903782159588</v>
      </c>
      <c r="T28" s="1">
        <f t="shared" si="7"/>
        <v>-1.8602158129615067</v>
      </c>
      <c r="U28" s="1">
        <f t="shared" si="5"/>
        <v>-1.3483481719815649</v>
      </c>
    </row>
    <row r="29" spans="4:21" ht="14.4" x14ac:dyDescent="0.3">
      <c r="D29" s="2"/>
      <c r="E29" s="2" t="s">
        <v>16</v>
      </c>
      <c r="F29" s="2">
        <v>35184.581635483242</v>
      </c>
      <c r="I29" s="2">
        <v>33849.700505833986</v>
      </c>
      <c r="K29">
        <f t="shared" si="6"/>
        <v>1.0394355373814663</v>
      </c>
      <c r="M29">
        <f t="shared" si="0"/>
        <v>1.0008683017371929</v>
      </c>
      <c r="N29">
        <f t="shared" si="1"/>
        <v>8.6792498131555373E-4</v>
      </c>
      <c r="O29" s="1">
        <f t="shared" si="2"/>
        <v>0.26149436636774009</v>
      </c>
      <c r="P29" s="1">
        <f t="shared" si="3"/>
        <v>1.2988696241974869</v>
      </c>
      <c r="S29" s="1">
        <f t="shared" si="4"/>
        <v>0.15683649736978436</v>
      </c>
      <c r="T29" s="1">
        <f t="shared" si="7"/>
        <v>-1.8525514343132183</v>
      </c>
      <c r="U29" s="1">
        <f t="shared" si="5"/>
        <v>-1.3406837933332765</v>
      </c>
    </row>
    <row r="30" spans="4:21" ht="14.4" x14ac:dyDescent="0.3">
      <c r="D30" s="2"/>
      <c r="E30" s="2" t="s">
        <v>17</v>
      </c>
      <c r="F30" s="2">
        <v>37762.056801803534</v>
      </c>
      <c r="I30" s="2">
        <v>34383.649745152303</v>
      </c>
      <c r="K30">
        <f t="shared" si="6"/>
        <v>1.0982562084505747</v>
      </c>
      <c r="M30">
        <f t="shared" si="0"/>
        <v>1.0575064895254318</v>
      </c>
      <c r="N30">
        <f t="shared" si="1"/>
        <v>5.5913768586541707E-2</v>
      </c>
      <c r="O30" s="1">
        <f t="shared" si="2"/>
        <v>0.31654020997296628</v>
      </c>
      <c r="P30" s="1">
        <f t="shared" si="3"/>
        <v>1.3723714241446425</v>
      </c>
      <c r="S30" s="1">
        <f t="shared" si="4"/>
        <v>0.15804316996239676</v>
      </c>
      <c r="T30" s="1">
        <f t="shared" si="7"/>
        <v>-1.8448870556649299</v>
      </c>
      <c r="U30" s="1">
        <f t="shared" si="5"/>
        <v>-1.3330194146849881</v>
      </c>
    </row>
    <row r="31" spans="4:21" ht="14.4" x14ac:dyDescent="0.3">
      <c r="D31" s="2"/>
      <c r="E31" s="2" t="s">
        <v>18</v>
      </c>
      <c r="F31" s="2">
        <v>39030.338232850016</v>
      </c>
      <c r="I31" s="2">
        <v>34917.59898447062</v>
      </c>
      <c r="K31">
        <f t="shared" si="6"/>
        <v>1.1177841365956609</v>
      </c>
      <c r="M31">
        <f t="shared" si="0"/>
        <v>1.0763098530589277</v>
      </c>
      <c r="N31">
        <f t="shared" si="1"/>
        <v>7.3538387811787079E-2</v>
      </c>
      <c r="O31" s="1">
        <f t="shared" si="2"/>
        <v>0.33416482919821161</v>
      </c>
      <c r="P31" s="1">
        <f t="shared" si="3"/>
        <v>1.3967733536332771</v>
      </c>
      <c r="S31" s="1">
        <f t="shared" si="4"/>
        <v>0.15925912648298626</v>
      </c>
      <c r="T31" s="1">
        <f t="shared" si="7"/>
        <v>-1.8372226770166415</v>
      </c>
      <c r="U31" s="1">
        <f t="shared" si="5"/>
        <v>-1.3253550360366997</v>
      </c>
    </row>
    <row r="32" spans="4:21" ht="14.4" x14ac:dyDescent="0.3">
      <c r="D32" s="2">
        <v>1906</v>
      </c>
      <c r="E32" s="2" t="s">
        <v>15</v>
      </c>
      <c r="F32" s="2">
        <v>37996.289343010278</v>
      </c>
      <c r="I32" s="2">
        <v>35758.764877304769</v>
      </c>
      <c r="K32">
        <f t="shared" si="6"/>
        <v>1.0625727558930764</v>
      </c>
      <c r="M32">
        <f t="shared" si="0"/>
        <v>1.0231470364598627</v>
      </c>
      <c r="N32">
        <f t="shared" si="1"/>
        <v>2.2883207296030772E-2</v>
      </c>
      <c r="O32" s="1">
        <f t="shared" si="2"/>
        <v>0.28350964868245532</v>
      </c>
      <c r="P32" s="1">
        <f t="shared" si="3"/>
        <v>1.3277816915959686</v>
      </c>
      <c r="S32" s="1">
        <f t="shared" si="4"/>
        <v>0.16048443836047169</v>
      </c>
      <c r="T32" s="1">
        <f t="shared" si="7"/>
        <v>-1.8295582983683532</v>
      </c>
      <c r="U32" s="1">
        <f t="shared" si="5"/>
        <v>-1.3176906573884113</v>
      </c>
    </row>
    <row r="33" spans="4:21" ht="14.4" x14ac:dyDescent="0.3">
      <c r="D33" s="2"/>
      <c r="E33" s="2" t="s">
        <v>16</v>
      </c>
      <c r="F33" s="2">
        <v>36962.917457112511</v>
      </c>
      <c r="I33" s="2">
        <v>36599.930770138919</v>
      </c>
      <c r="K33">
        <f t="shared" si="6"/>
        <v>1.0099176878025613</v>
      </c>
      <c r="M33">
        <f t="shared" si="0"/>
        <v>0.97244568300183754</v>
      </c>
      <c r="N33">
        <f t="shared" si="1"/>
        <v>-2.7941058003778739E-2</v>
      </c>
      <c r="O33" s="1">
        <f t="shared" si="2"/>
        <v>0.2326853833826458</v>
      </c>
      <c r="P33" s="1">
        <f t="shared" si="3"/>
        <v>1.2619843756074149</v>
      </c>
      <c r="S33" s="1">
        <f t="shared" si="4"/>
        <v>0.16171917757333351</v>
      </c>
      <c r="T33" s="1">
        <f t="shared" si="7"/>
        <v>-1.8218939197200648</v>
      </c>
      <c r="U33" s="1">
        <f t="shared" si="5"/>
        <v>-1.3100262787401229</v>
      </c>
    </row>
    <row r="34" spans="4:21" ht="14.4" x14ac:dyDescent="0.3">
      <c r="D34" s="2"/>
      <c r="E34" s="2" t="s">
        <v>17</v>
      </c>
      <c r="F34" s="2">
        <v>39864.307752133165</v>
      </c>
      <c r="I34" s="2">
        <v>37441.096662973068</v>
      </c>
      <c r="K34">
        <f t="shared" si="6"/>
        <v>1.064720622661582</v>
      </c>
      <c r="M34">
        <f t="shared" si="0"/>
        <v>1.0252152087395672</v>
      </c>
      <c r="N34">
        <f t="shared" si="1"/>
        <v>2.490255029782798E-2</v>
      </c>
      <c r="O34" s="1">
        <f t="shared" si="2"/>
        <v>0.2855289916842525</v>
      </c>
      <c r="P34" s="1">
        <f t="shared" si="3"/>
        <v>1.3304656472643146</v>
      </c>
      <c r="S34" s="1">
        <f t="shared" si="4"/>
        <v>0.16296341665384204</v>
      </c>
      <c r="T34" s="1">
        <f t="shared" si="7"/>
        <v>-1.8142295410717764</v>
      </c>
      <c r="U34" s="1">
        <f t="shared" si="5"/>
        <v>-1.3023619000918345</v>
      </c>
    </row>
    <row r="35" spans="4:21" ht="14.4" x14ac:dyDescent="0.3">
      <c r="D35" s="2"/>
      <c r="E35" s="2" t="s">
        <v>18</v>
      </c>
      <c r="F35" s="2">
        <v>39109.151373977104</v>
      </c>
      <c r="I35" s="2">
        <v>38282.262555807218</v>
      </c>
      <c r="K35">
        <f t="shared" si="6"/>
        <v>1.0215997896405538</v>
      </c>
      <c r="M35">
        <f t="shared" si="0"/>
        <v>0.9836943319144652</v>
      </c>
      <c r="N35">
        <f t="shared" si="1"/>
        <v>-1.6440068486261665E-2</v>
      </c>
      <c r="O35" s="1">
        <f t="shared" si="2"/>
        <v>0.24418637290016287</v>
      </c>
      <c r="P35" s="1">
        <f t="shared" si="3"/>
        <v>1.2765822286521311</v>
      </c>
      <c r="S35" s="1">
        <f t="shared" si="4"/>
        <v>0.16421722869231817</v>
      </c>
      <c r="T35" s="1">
        <f t="shared" si="7"/>
        <v>-1.806565162423488</v>
      </c>
      <c r="U35" s="1">
        <f t="shared" si="5"/>
        <v>-1.2946975214435461</v>
      </c>
    </row>
    <row r="36" spans="4:21" ht="14.4" x14ac:dyDescent="0.3">
      <c r="D36" s="2">
        <v>1907</v>
      </c>
      <c r="E36" s="2" t="s">
        <v>15</v>
      </c>
      <c r="F36" s="2">
        <v>33323.289392809806</v>
      </c>
      <c r="I36" s="2">
        <v>38936.651589735389</v>
      </c>
      <c r="K36">
        <f t="shared" si="6"/>
        <v>0.85583346364571844</v>
      </c>
      <c r="M36">
        <f t="shared" si="0"/>
        <v>0.82407860278361023</v>
      </c>
      <c r="N36">
        <f t="shared" si="1"/>
        <v>-0.19348936189448457</v>
      </c>
      <c r="O36" s="1">
        <f t="shared" si="2"/>
        <v>6.7137079491939977E-2</v>
      </c>
      <c r="P36" s="1">
        <f t="shared" si="3"/>
        <v>1.0694420667023929</v>
      </c>
      <c r="S36" s="1">
        <f t="shared" si="4"/>
        <v>0.16548068734142693</v>
      </c>
      <c r="T36" s="1">
        <f t="shared" si="7"/>
        <v>-1.7989007837751998</v>
      </c>
      <c r="U36" s="1">
        <f t="shared" si="5"/>
        <v>-1.2870331427952579</v>
      </c>
    </row>
    <row r="37" spans="4:21" ht="14.4" x14ac:dyDescent="0.3">
      <c r="D37" s="2"/>
      <c r="E37" s="2" t="s">
        <v>16</v>
      </c>
      <c r="F37" s="2">
        <v>31287.974711332801</v>
      </c>
      <c r="I37" s="2">
        <v>39591.040623663561</v>
      </c>
      <c r="K37">
        <f t="shared" si="6"/>
        <v>0.79027916969254863</v>
      </c>
      <c r="M37">
        <f t="shared" si="0"/>
        <v>0.76095663658089918</v>
      </c>
      <c r="N37">
        <f t="shared" si="1"/>
        <v>-0.27317890489787339</v>
      </c>
      <c r="O37" s="1">
        <f t="shared" si="2"/>
        <v>-1.2552463511448841E-2</v>
      </c>
      <c r="P37" s="1">
        <f t="shared" si="3"/>
        <v>0.98752599005372932</v>
      </c>
      <c r="S37" s="1">
        <f t="shared" si="4"/>
        <v>0.16675386682050417</v>
      </c>
      <c r="T37" s="1">
        <f t="shared" si="7"/>
        <v>-1.7912364051269114</v>
      </c>
      <c r="U37" s="1">
        <f t="shared" si="5"/>
        <v>-1.2793687641469695</v>
      </c>
    </row>
    <row r="38" spans="4:21" ht="14.4" x14ac:dyDescent="0.3">
      <c r="D38" s="2"/>
      <c r="E38" s="2" t="s">
        <v>17</v>
      </c>
      <c r="F38" s="2">
        <v>29731.557601968034</v>
      </c>
      <c r="I38" s="2">
        <v>40245.429657591732</v>
      </c>
      <c r="K38">
        <f t="shared" si="6"/>
        <v>0.73875612348841191</v>
      </c>
      <c r="M38">
        <f t="shared" si="0"/>
        <v>0.711345302447981</v>
      </c>
      <c r="N38">
        <f t="shared" si="1"/>
        <v>-0.34059730962085716</v>
      </c>
      <c r="O38" s="1">
        <f t="shared" si="2"/>
        <v>-7.9970868234432613E-2</v>
      </c>
      <c r="P38" s="1">
        <f t="shared" si="3"/>
        <v>0.92314323878733984</v>
      </c>
      <c r="S38" s="1">
        <f t="shared" si="4"/>
        <v>0.16803684191991622</v>
      </c>
      <c r="T38" s="1">
        <f t="shared" si="7"/>
        <v>-1.7835720264786232</v>
      </c>
      <c r="U38" s="1">
        <f t="shared" si="5"/>
        <v>-1.2717043854986814</v>
      </c>
    </row>
    <row r="39" spans="4:21" ht="14.4" x14ac:dyDescent="0.3">
      <c r="D39" s="2"/>
      <c r="E39" s="2" t="s">
        <v>18</v>
      </c>
      <c r="F39" s="2">
        <v>26219.642073144965</v>
      </c>
      <c r="I39" s="2">
        <v>40899.818691519904</v>
      </c>
      <c r="K39">
        <f t="shared" si="6"/>
        <v>0.64106988519685781</v>
      </c>
      <c r="M39">
        <f t="shared" si="0"/>
        <v>0.61728361617134453</v>
      </c>
      <c r="N39">
        <f t="shared" si="1"/>
        <v>-0.48242669104686137</v>
      </c>
      <c r="O39" s="1">
        <f t="shared" si="2"/>
        <v>-0.22180024966043682</v>
      </c>
      <c r="P39" s="1">
        <f t="shared" si="3"/>
        <v>0.80107536343005126</v>
      </c>
      <c r="S39" s="1">
        <f t="shared" si="4"/>
        <v>0.16932968800545348</v>
      </c>
      <c r="T39" s="1">
        <f t="shared" si="7"/>
        <v>-1.7759076478303348</v>
      </c>
      <c r="U39" s="1">
        <f t="shared" si="5"/>
        <v>-1.264040006850393</v>
      </c>
    </row>
    <row r="40" spans="4:21" ht="14.4" x14ac:dyDescent="0.3">
      <c r="D40" s="2">
        <v>1908</v>
      </c>
      <c r="E40" s="2" t="s">
        <v>15</v>
      </c>
      <c r="F40" s="2">
        <v>28250.956285861426</v>
      </c>
      <c r="I40" s="2">
        <v>40862.958219316126</v>
      </c>
      <c r="K40">
        <f t="shared" si="6"/>
        <v>0.69135856817402552</v>
      </c>
      <c r="M40">
        <f t="shared" si="0"/>
        <v>0.66570638691358275</v>
      </c>
      <c r="N40">
        <f t="shared" si="1"/>
        <v>-0.40690656613942083</v>
      </c>
      <c r="O40" s="1">
        <f t="shared" si="2"/>
        <v>-0.14628012475299629</v>
      </c>
      <c r="P40" s="1">
        <f t="shared" si="3"/>
        <v>0.86391566512349705</v>
      </c>
      <c r="S40" s="1">
        <f t="shared" si="4"/>
        <v>0.17063248102275758</v>
      </c>
      <c r="T40" s="1">
        <f t="shared" si="7"/>
        <v>-1.7682432691820467</v>
      </c>
      <c r="U40" s="1">
        <f t="shared" si="5"/>
        <v>-1.2563756282021048</v>
      </c>
    </row>
    <row r="41" spans="4:21" ht="14.4" x14ac:dyDescent="0.3">
      <c r="D41" s="2"/>
      <c r="E41" s="2" t="s">
        <v>16</v>
      </c>
      <c r="F41" s="2">
        <v>31417.366233476172</v>
      </c>
      <c r="I41" s="2">
        <v>40826.097747112348</v>
      </c>
      <c r="K41">
        <f t="shared" si="6"/>
        <v>0.76954124854360684</v>
      </c>
      <c r="M41">
        <f t="shared" si="0"/>
        <v>0.74098817564662189</v>
      </c>
      <c r="N41">
        <f t="shared" si="1"/>
        <v>-0.29977061110537734</v>
      </c>
      <c r="O41" s="1">
        <f t="shared" si="2"/>
        <v>-3.9144169718952793E-2</v>
      </c>
      <c r="P41" s="1">
        <f t="shared" si="3"/>
        <v>0.96161206381139608</v>
      </c>
      <c r="S41" s="1">
        <f t="shared" si="4"/>
        <v>0.17194529750178258</v>
      </c>
      <c r="T41" s="1">
        <f t="shared" si="7"/>
        <v>-1.7605788905337583</v>
      </c>
      <c r="U41" s="1">
        <f t="shared" si="5"/>
        <v>-1.2487112495538164</v>
      </c>
    </row>
    <row r="42" spans="4:21" ht="14.4" x14ac:dyDescent="0.3">
      <c r="D42" s="2"/>
      <c r="E42" s="2" t="s">
        <v>17</v>
      </c>
      <c r="F42" s="2">
        <v>33596.843210405801</v>
      </c>
      <c r="I42" s="2">
        <v>40789.23727490857</v>
      </c>
      <c r="K42">
        <f t="shared" si="6"/>
        <v>0.82366931707921009</v>
      </c>
      <c r="M42">
        <f t="shared" si="0"/>
        <v>0.79310787531363625</v>
      </c>
      <c r="N42">
        <f t="shared" si="1"/>
        <v>-0.23179603215570965</v>
      </c>
      <c r="O42" s="1">
        <f t="shared" si="2"/>
        <v>2.8830409230714893E-2</v>
      </c>
      <c r="P42" s="1">
        <f t="shared" si="3"/>
        <v>1.0292500283690513</v>
      </c>
      <c r="S42" s="1">
        <f t="shared" si="4"/>
        <v>0.17326821456129068</v>
      </c>
      <c r="T42" s="1">
        <f t="shared" si="7"/>
        <v>-1.7529145118854699</v>
      </c>
      <c r="U42" s="1">
        <f t="shared" si="5"/>
        <v>-1.241046870905528</v>
      </c>
    </row>
    <row r="43" spans="4:21" ht="14.4" x14ac:dyDescent="0.3">
      <c r="D43" s="2"/>
      <c r="E43" s="2" t="s">
        <v>18</v>
      </c>
      <c r="F43" s="2">
        <v>37133.353022027462</v>
      </c>
      <c r="I43" s="2">
        <v>40752.376802704792</v>
      </c>
      <c r="K43">
        <f t="shared" si="6"/>
        <v>0.91119478016710109</v>
      </c>
      <c r="M43">
        <f t="shared" si="0"/>
        <v>0.87738579198004474</v>
      </c>
      <c r="N43">
        <f t="shared" si="1"/>
        <v>-0.13080848370226189</v>
      </c>
      <c r="O43" s="1">
        <f t="shared" si="2"/>
        <v>0.12981795768416265</v>
      </c>
      <c r="P43" s="1">
        <f t="shared" si="3"/>
        <v>1.1386210872372824</v>
      </c>
      <c r="S43" s="1">
        <f t="shared" si="4"/>
        <v>0.17460130991338232</v>
      </c>
      <c r="T43" s="1">
        <f t="shared" si="7"/>
        <v>-1.7452501332371815</v>
      </c>
      <c r="U43" s="1">
        <f t="shared" si="5"/>
        <v>-1.2333824922572396</v>
      </c>
    </row>
    <row r="44" spans="4:21" ht="14.4" x14ac:dyDescent="0.3">
      <c r="D44" s="2">
        <v>1909</v>
      </c>
      <c r="E44" s="2" t="s">
        <v>15</v>
      </c>
      <c r="F44" s="2">
        <v>35895.912012656408</v>
      </c>
      <c r="I44" s="2">
        <v>41012.363410181912</v>
      </c>
      <c r="K44">
        <f t="shared" si="6"/>
        <v>0.87524612160597237</v>
      </c>
      <c r="M44">
        <f t="shared" si="0"/>
        <v>0.84277097311937055</v>
      </c>
      <c r="N44">
        <f t="shared" si="1"/>
        <v>-0.17106003865212493</v>
      </c>
      <c r="O44" s="1">
        <f t="shared" si="2"/>
        <v>8.9566402734299611E-2</v>
      </c>
      <c r="P44" s="1">
        <f t="shared" si="3"/>
        <v>1.093699955568719</v>
      </c>
      <c r="S44" s="1">
        <f t="shared" si="4"/>
        <v>0.17594466186806126</v>
      </c>
      <c r="T44" s="1">
        <f t="shared" si="7"/>
        <v>-1.7375857545888933</v>
      </c>
      <c r="U44" s="1">
        <f t="shared" si="5"/>
        <v>-1.2257181136089514</v>
      </c>
    </row>
    <row r="45" spans="4:21" ht="14.4" x14ac:dyDescent="0.3">
      <c r="D45" s="2"/>
      <c r="E45" s="2" t="s">
        <v>16</v>
      </c>
      <c r="F45" s="2">
        <v>39437.212749331033</v>
      </c>
      <c r="I45" s="2">
        <v>41272.350017659031</v>
      </c>
      <c r="K45">
        <f t="shared" si="6"/>
        <v>0.95553591526669046</v>
      </c>
      <c r="M45">
        <f t="shared" si="0"/>
        <v>0.92008169277253271</v>
      </c>
      <c r="N45">
        <f t="shared" si="1"/>
        <v>-8.32928163893428E-2</v>
      </c>
      <c r="O45" s="1">
        <f t="shared" si="2"/>
        <v>0.17733362499708175</v>
      </c>
      <c r="P45" s="1">
        <f t="shared" si="3"/>
        <v>1.1940293847334238</v>
      </c>
      <c r="S45" s="1">
        <f t="shared" si="4"/>
        <v>0.17729834933783478</v>
      </c>
      <c r="T45" s="1">
        <f t="shared" si="7"/>
        <v>-1.7299213759406049</v>
      </c>
      <c r="U45" s="1">
        <f t="shared" si="5"/>
        <v>-1.218053734960663</v>
      </c>
    </row>
    <row r="46" spans="4:21" ht="14.4" x14ac:dyDescent="0.3">
      <c r="D46" s="2"/>
      <c r="E46" s="2" t="s">
        <v>17</v>
      </c>
      <c r="F46" s="2">
        <v>41006.652848539095</v>
      </c>
      <c r="I46" s="2">
        <v>41532.336625136151</v>
      </c>
      <c r="K46">
        <f t="shared" si="6"/>
        <v>0.98734278349562199</v>
      </c>
      <c r="M46">
        <f t="shared" si="0"/>
        <v>0.95070839836705812</v>
      </c>
      <c r="N46">
        <f t="shared" si="1"/>
        <v>-5.0547889778966473E-2</v>
      </c>
      <c r="O46" s="1">
        <f t="shared" si="2"/>
        <v>0.21007855160745809</v>
      </c>
      <c r="P46" s="1">
        <f t="shared" si="3"/>
        <v>1.233774971157654</v>
      </c>
      <c r="S46" s="1">
        <f t="shared" si="4"/>
        <v>0.17866245184234913</v>
      </c>
      <c r="T46" s="1">
        <f t="shared" si="7"/>
        <v>-1.7222569972923165</v>
      </c>
      <c r="U46" s="1">
        <f t="shared" si="5"/>
        <v>-1.2103893563123747</v>
      </c>
    </row>
    <row r="47" spans="4:21" ht="14.4" x14ac:dyDescent="0.3">
      <c r="D47" s="2"/>
      <c r="E47" s="2" t="s">
        <v>18</v>
      </c>
      <c r="F47" s="2">
        <v>41449.315440623432</v>
      </c>
      <c r="I47" s="2">
        <v>41792.323232613271</v>
      </c>
      <c r="K47">
        <f t="shared" si="6"/>
        <v>0.99179256462770249</v>
      </c>
      <c r="M47">
        <f t="shared" si="0"/>
        <v>0.95499307473668382</v>
      </c>
      <c r="N47">
        <f t="shared" si="1"/>
        <v>-4.6051190112323941E-2</v>
      </c>
      <c r="O47" s="1">
        <f t="shared" si="2"/>
        <v>0.2145752512741006</v>
      </c>
      <c r="P47" s="1">
        <f t="shared" si="3"/>
        <v>1.2393353790318611</v>
      </c>
      <c r="S47" s="1">
        <f t="shared" si="4"/>
        <v>0.18003704951306088</v>
      </c>
      <c r="T47" s="1">
        <f t="shared" si="7"/>
        <v>-1.7145926186440281</v>
      </c>
      <c r="U47" s="1">
        <f t="shared" si="5"/>
        <v>-1.2027249776640863</v>
      </c>
    </row>
    <row r="48" spans="4:21" ht="14.4" x14ac:dyDescent="0.3">
      <c r="D48" s="2">
        <v>1910</v>
      </c>
      <c r="E48" s="2" t="s">
        <v>15</v>
      </c>
      <c r="F48" s="2">
        <v>42099.850274223929</v>
      </c>
      <c r="I48" s="2">
        <v>42327.099110621428</v>
      </c>
      <c r="K48">
        <f t="shared" si="6"/>
        <v>0.99463112660275665</v>
      </c>
      <c r="M48">
        <f t="shared" si="0"/>
        <v>0.95772631465505853</v>
      </c>
      <c r="N48">
        <f t="shared" si="1"/>
        <v>-4.3193225902885247E-2</v>
      </c>
      <c r="O48" s="1">
        <f t="shared" si="2"/>
        <v>0.2174332154835393</v>
      </c>
      <c r="P48" s="1">
        <f t="shared" si="3"/>
        <v>1.2428824214344019</v>
      </c>
      <c r="S48" s="1">
        <f t="shared" si="4"/>
        <v>0.18142222309794395</v>
      </c>
      <c r="T48" s="1">
        <f t="shared" si="7"/>
        <v>-1.7069282399957397</v>
      </c>
      <c r="U48" s="1">
        <f t="shared" si="5"/>
        <v>-1.1950605990157979</v>
      </c>
    </row>
    <row r="49" spans="4:21" ht="14.4" x14ac:dyDescent="0.3">
      <c r="D49" s="2"/>
      <c r="E49" s="2" t="s">
        <v>16</v>
      </c>
      <c r="F49" s="2">
        <v>38464.722640104192</v>
      </c>
      <c r="I49" s="2">
        <v>42861.874988629585</v>
      </c>
      <c r="K49">
        <f t="shared" si="6"/>
        <v>0.8974111060308988</v>
      </c>
      <c r="M49">
        <f t="shared" si="0"/>
        <v>0.86411354754711589</v>
      </c>
      <c r="N49">
        <f t="shared" si="1"/>
        <v>-0.14605109804090971</v>
      </c>
      <c r="O49" s="1">
        <f t="shared" si="2"/>
        <v>0.11457534334551484</v>
      </c>
      <c r="P49" s="1">
        <f t="shared" si="3"/>
        <v>1.1213971276924211</v>
      </c>
      <c r="S49" s="1">
        <f t="shared" si="4"/>
        <v>0.18281805396623313</v>
      </c>
      <c r="T49" s="1">
        <f t="shared" si="7"/>
        <v>-1.6992638613474513</v>
      </c>
      <c r="U49" s="1">
        <f t="shared" si="5"/>
        <v>-1.1873962203675095</v>
      </c>
    </row>
    <row r="50" spans="4:21" ht="14.4" x14ac:dyDescent="0.3">
      <c r="D50" s="2"/>
      <c r="E50" s="2" t="s">
        <v>17</v>
      </c>
      <c r="F50" s="2">
        <v>37661.613046519597</v>
      </c>
      <c r="I50" s="2">
        <v>43396.650866637741</v>
      </c>
      <c r="K50">
        <f t="shared" si="6"/>
        <v>0.86784607324324425</v>
      </c>
      <c r="M50">
        <f t="shared" si="0"/>
        <v>0.835645496289672</v>
      </c>
      <c r="N50">
        <f t="shared" si="1"/>
        <v>-0.17955080333139403</v>
      </c>
      <c r="O50" s="1">
        <f t="shared" si="2"/>
        <v>8.1075638055030513E-2</v>
      </c>
      <c r="P50" s="1">
        <f t="shared" si="3"/>
        <v>1.084452919374292</v>
      </c>
      <c r="S50" s="1">
        <f t="shared" si="4"/>
        <v>0.18422462411320384</v>
      </c>
      <c r="T50" s="1">
        <f t="shared" si="7"/>
        <v>-1.6915994826991629</v>
      </c>
      <c r="U50" s="1">
        <f t="shared" si="5"/>
        <v>-1.1797318417192211</v>
      </c>
    </row>
    <row r="51" spans="4:21" ht="14.4" x14ac:dyDescent="0.3">
      <c r="D51" s="2"/>
      <c r="E51" s="2" t="s">
        <v>18</v>
      </c>
      <c r="F51" s="2">
        <v>38253.378010213513</v>
      </c>
      <c r="I51" s="2">
        <v>43931.426744645898</v>
      </c>
      <c r="K51">
        <f t="shared" si="6"/>
        <v>0.87075200704415112</v>
      </c>
      <c r="M51">
        <f t="shared" si="0"/>
        <v>0.83844360826841136</v>
      </c>
      <c r="N51">
        <f t="shared" si="1"/>
        <v>-0.17620795308909806</v>
      </c>
      <c r="O51" s="1">
        <f t="shared" si="2"/>
        <v>8.4418488297326483E-2</v>
      </c>
      <c r="P51" s="1">
        <f t="shared" si="3"/>
        <v>1.0880841490255655</v>
      </c>
      <c r="S51" s="1">
        <f t="shared" si="4"/>
        <v>0.18564201616498877</v>
      </c>
      <c r="T51" s="1">
        <f t="shared" si="7"/>
        <v>-1.6839351040508748</v>
      </c>
      <c r="U51" s="1">
        <f t="shared" si="5"/>
        <v>-1.1720674630709329</v>
      </c>
    </row>
    <row r="52" spans="4:21" ht="14.4" x14ac:dyDescent="0.3">
      <c r="D52" s="2">
        <v>1911</v>
      </c>
      <c r="E52" s="2" t="s">
        <v>15</v>
      </c>
      <c r="F52" s="2">
        <v>39338.624805422522</v>
      </c>
      <c r="I52" s="2">
        <v>44042.425478264238</v>
      </c>
      <c r="K52">
        <f t="shared" si="6"/>
        <v>0.89319841898436925</v>
      </c>
      <c r="M52">
        <f t="shared" si="0"/>
        <v>0.86005716811965083</v>
      </c>
      <c r="N52">
        <f t="shared" si="1"/>
        <v>-0.15075641738618561</v>
      </c>
      <c r="O52" s="1">
        <f t="shared" si="2"/>
        <v>0.10987002400023893</v>
      </c>
      <c r="P52" s="1">
        <f t="shared" si="3"/>
        <v>1.1161329905293107</v>
      </c>
      <c r="S52" s="1">
        <f t="shared" si="4"/>
        <v>0.18707031338343172</v>
      </c>
      <c r="T52" s="1">
        <f t="shared" si="7"/>
        <v>-1.6762707254025864</v>
      </c>
      <c r="U52" s="1">
        <f t="shared" si="5"/>
        <v>-1.1644030844226445</v>
      </c>
    </row>
    <row r="53" spans="4:21" ht="14.4" x14ac:dyDescent="0.3">
      <c r="D53" s="2"/>
      <c r="E53" s="2" t="s">
        <v>16</v>
      </c>
      <c r="F53" s="2">
        <v>40815.933676870794</v>
      </c>
      <c r="I53" s="2">
        <v>44153.424211882579</v>
      </c>
      <c r="K53">
        <f t="shared" si="6"/>
        <v>0.92441151293281576</v>
      </c>
      <c r="M53">
        <f t="shared" si="0"/>
        <v>0.89011213084571361</v>
      </c>
      <c r="N53">
        <f t="shared" si="1"/>
        <v>-0.11640783447770406</v>
      </c>
      <c r="O53" s="1">
        <f t="shared" si="2"/>
        <v>0.14421860690872049</v>
      </c>
      <c r="P53" s="1">
        <f t="shared" si="3"/>
        <v>1.1551366017671867</v>
      </c>
      <c r="S53" s="1">
        <f t="shared" si="4"/>
        <v>0.18850959967097852</v>
      </c>
      <c r="T53" s="1">
        <f t="shared" si="7"/>
        <v>-1.668606346754298</v>
      </c>
      <c r="U53" s="1">
        <f t="shared" si="5"/>
        <v>-1.1567387057743561</v>
      </c>
    </row>
    <row r="54" spans="4:21" ht="14.4" x14ac:dyDescent="0.3">
      <c r="D54" s="2"/>
      <c r="E54" s="2" t="s">
        <v>17</v>
      </c>
      <c r="F54" s="2">
        <v>36595.051187018595</v>
      </c>
      <c r="I54" s="2">
        <v>44264.422945500919</v>
      </c>
      <c r="K54">
        <f t="shared" si="6"/>
        <v>0.82673733784070835</v>
      </c>
      <c r="M54">
        <f t="shared" si="0"/>
        <v>0.79606206017534575</v>
      </c>
      <c r="N54">
        <f t="shared" si="1"/>
        <v>-0.22807813113246594</v>
      </c>
      <c r="O54" s="1">
        <f t="shared" si="2"/>
        <v>3.2548310253958601E-2</v>
      </c>
      <c r="P54" s="1">
        <f t="shared" si="3"/>
        <v>1.0330838004792064</v>
      </c>
      <c r="S54" s="1">
        <f t="shared" si="4"/>
        <v>0.18995995957560571</v>
      </c>
      <c r="T54" s="1">
        <f t="shared" si="7"/>
        <v>-1.6609419681060096</v>
      </c>
      <c r="U54" s="1">
        <f t="shared" si="5"/>
        <v>-1.1490743271260677</v>
      </c>
    </row>
    <row r="55" spans="4:21" ht="14.4" x14ac:dyDescent="0.3">
      <c r="D55" s="2"/>
      <c r="E55" s="2" t="s">
        <v>18</v>
      </c>
      <c r="F55" s="2">
        <v>38452.239482553559</v>
      </c>
      <c r="I55" s="2">
        <v>44375.421679119259</v>
      </c>
      <c r="K55">
        <f t="shared" si="6"/>
        <v>0.86652110622415024</v>
      </c>
      <c r="M55">
        <f t="shared" si="0"/>
        <v>0.8343696908716669</v>
      </c>
      <c r="N55">
        <f t="shared" si="1"/>
        <v>-0.18107870041401608</v>
      </c>
      <c r="O55" s="1">
        <f t="shared" si="2"/>
        <v>7.9547740972408465E-2</v>
      </c>
      <c r="P55" s="1">
        <f t="shared" si="3"/>
        <v>1.0827972520892384</v>
      </c>
      <c r="S55" s="1">
        <f t="shared" si="4"/>
        <v>0.19142147829578723</v>
      </c>
      <c r="T55" s="1">
        <f t="shared" si="7"/>
        <v>-1.6532775894577212</v>
      </c>
      <c r="U55" s="1">
        <f t="shared" si="5"/>
        <v>-1.1414099484777793</v>
      </c>
    </row>
    <row r="56" spans="4:21" ht="14.4" x14ac:dyDescent="0.3">
      <c r="D56" s="2">
        <v>1912</v>
      </c>
      <c r="E56" s="2" t="s">
        <v>15</v>
      </c>
      <c r="F56" s="2">
        <v>40430.785722405213</v>
      </c>
      <c r="I56" s="2">
        <v>44811.029790444743</v>
      </c>
      <c r="K56">
        <f t="shared" si="6"/>
        <v>0.90225076083894085</v>
      </c>
      <c r="M56">
        <f t="shared" si="0"/>
        <v>0.86877363171252919</v>
      </c>
      <c r="N56">
        <f t="shared" si="1"/>
        <v>-0.14067268050184545</v>
      </c>
      <c r="O56" s="1">
        <f t="shared" si="2"/>
        <v>0.1199537608845791</v>
      </c>
      <c r="P56" s="1">
        <f t="shared" si="3"/>
        <v>1.1274447183276257</v>
      </c>
      <c r="S56" s="1">
        <f t="shared" si="4"/>
        <v>0.19289424168549918</v>
      </c>
      <c r="T56" s="1">
        <f t="shared" si="7"/>
        <v>-1.645613210809433</v>
      </c>
      <c r="U56" s="1">
        <f t="shared" si="5"/>
        <v>-1.1337455698294912</v>
      </c>
    </row>
    <row r="57" spans="4:21" ht="14.4" x14ac:dyDescent="0.3">
      <c r="D57" s="2"/>
      <c r="E57" s="2" t="s">
        <v>16</v>
      </c>
      <c r="F57" s="2">
        <v>41648.056690391597</v>
      </c>
      <c r="I57" s="2">
        <v>45246.637901770227</v>
      </c>
      <c r="K57">
        <f t="shared" si="6"/>
        <v>0.92046743408447063</v>
      </c>
      <c r="M57">
        <f t="shared" si="0"/>
        <v>0.88631439317281735</v>
      </c>
      <c r="N57">
        <f t="shared" si="1"/>
        <v>-0.12068354575234101</v>
      </c>
      <c r="O57" s="1">
        <f t="shared" si="2"/>
        <v>0.13994289563408352</v>
      </c>
      <c r="P57" s="1">
        <f t="shared" si="3"/>
        <v>1.1502081150767463</v>
      </c>
      <c r="S57" s="1">
        <f t="shared" si="4"/>
        <v>0.19437833625926315</v>
      </c>
      <c r="T57" s="1">
        <f t="shared" si="7"/>
        <v>-1.6379488321611444</v>
      </c>
      <c r="U57" s="1">
        <f t="shared" si="5"/>
        <v>-1.1260811911812025</v>
      </c>
    </row>
    <row r="58" spans="4:21" ht="14.4" x14ac:dyDescent="0.3">
      <c r="D58" s="2"/>
      <c r="E58" s="2" t="s">
        <v>17</v>
      </c>
      <c r="F58" s="2">
        <v>42865.327658377995</v>
      </c>
      <c r="I58" s="2">
        <v>45682.246013095712</v>
      </c>
      <c r="K58">
        <f t="shared" si="6"/>
        <v>0.93833669312340307</v>
      </c>
      <c r="M58">
        <f t="shared" si="0"/>
        <v>0.90352063088973567</v>
      </c>
      <c r="N58">
        <f t="shared" si="1"/>
        <v>-0.10145633480022227</v>
      </c>
      <c r="O58" s="1">
        <f t="shared" si="2"/>
        <v>0.15917010658620229</v>
      </c>
      <c r="P58" s="1">
        <f t="shared" si="3"/>
        <v>1.172537386049197</v>
      </c>
      <c r="S58" s="1">
        <f t="shared" si="4"/>
        <v>0.19587384919722831</v>
      </c>
      <c r="T58" s="1">
        <f t="shared" si="7"/>
        <v>-1.630284453512856</v>
      </c>
      <c r="U58" s="1">
        <f t="shared" si="5"/>
        <v>-1.1184168125329141</v>
      </c>
    </row>
    <row r="59" spans="4:21" ht="14.4" x14ac:dyDescent="0.3">
      <c r="D59" s="2"/>
      <c r="E59" s="2" t="s">
        <v>18</v>
      </c>
      <c r="F59" s="2">
        <v>40778.57742754418</v>
      </c>
      <c r="I59" s="2">
        <v>46117.854124421196</v>
      </c>
      <c r="K59">
        <f t="shared" si="6"/>
        <v>0.88422538736359679</v>
      </c>
      <c r="M59">
        <f t="shared" si="0"/>
        <v>0.85141707203217132</v>
      </c>
      <c r="N59">
        <f t="shared" si="1"/>
        <v>-0.16085317407174513</v>
      </c>
      <c r="O59" s="1">
        <f t="shared" si="2"/>
        <v>9.977326731467942E-2</v>
      </c>
      <c r="P59" s="1">
        <f t="shared" si="3"/>
        <v>1.1049203681106607</v>
      </c>
      <c r="S59" s="1">
        <f t="shared" si="4"/>
        <v>0.19738086835029262</v>
      </c>
      <c r="T59" s="1">
        <f t="shared" si="7"/>
        <v>-1.6226200748645678</v>
      </c>
      <c r="U59" s="1">
        <f t="shared" si="5"/>
        <v>-1.110752433884626</v>
      </c>
    </row>
    <row r="60" spans="4:21" ht="14.4" x14ac:dyDescent="0.3">
      <c r="D60" s="2">
        <v>1913</v>
      </c>
      <c r="E60" s="2" t="s">
        <v>15</v>
      </c>
      <c r="F60" s="2">
        <v>42373.148392011302</v>
      </c>
      <c r="I60" s="2">
        <v>46921.009184384333</v>
      </c>
      <c r="K60">
        <f t="shared" si="6"/>
        <v>0.90307410536501009</v>
      </c>
      <c r="M60">
        <f t="shared" si="0"/>
        <v>0.86956642684788454</v>
      </c>
      <c r="N60">
        <f t="shared" si="1"/>
        <v>-0.13976055150105873</v>
      </c>
      <c r="O60" s="1">
        <f t="shared" si="2"/>
        <v>0.12086588988536581</v>
      </c>
      <c r="P60" s="1">
        <f t="shared" si="3"/>
        <v>1.1284735624999682</v>
      </c>
      <c r="S60" s="1">
        <f t="shared" si="4"/>
        <v>0.19889948224526358</v>
      </c>
      <c r="T60" s="1">
        <f t="shared" si="7"/>
        <v>-1.6149556962162794</v>
      </c>
      <c r="U60" s="1">
        <f t="shared" si="5"/>
        <v>-1.1030880552363376</v>
      </c>
    </row>
    <row r="61" spans="4:21" ht="14.4" x14ac:dyDescent="0.3">
      <c r="D61" s="2"/>
      <c r="E61" s="2" t="s">
        <v>16</v>
      </c>
      <c r="F61" s="2">
        <v>39098.859652628598</v>
      </c>
      <c r="I61" s="2">
        <v>47724.16424434747</v>
      </c>
      <c r="K61">
        <f t="shared" si="6"/>
        <v>0.81926756123884414</v>
      </c>
      <c r="M61">
        <f t="shared" si="0"/>
        <v>0.78886944230440192</v>
      </c>
      <c r="N61">
        <f t="shared" si="1"/>
        <v>-0.23715444419283457</v>
      </c>
      <c r="O61" s="1">
        <f t="shared" si="2"/>
        <v>2.3471997193589972E-2</v>
      </c>
      <c r="P61" s="1">
        <f t="shared" si="3"/>
        <v>1.0237496324824644</v>
      </c>
      <c r="S61" s="1">
        <f t="shared" si="4"/>
        <v>0.20042978009005841</v>
      </c>
      <c r="T61" s="1">
        <f t="shared" si="7"/>
        <v>-1.6072913175679913</v>
      </c>
      <c r="U61" s="1">
        <f t="shared" si="5"/>
        <v>-1.0954236765880494</v>
      </c>
    </row>
    <row r="62" spans="4:21" ht="14.4" x14ac:dyDescent="0.3">
      <c r="D62" s="2"/>
      <c r="E62" s="2" t="s">
        <v>17</v>
      </c>
      <c r="F62" s="2">
        <v>41073.063157256402</v>
      </c>
      <c r="I62" s="2">
        <v>48527.319304310608</v>
      </c>
      <c r="K62">
        <f t="shared" si="6"/>
        <v>0.84639052282469562</v>
      </c>
      <c r="M62">
        <f t="shared" si="0"/>
        <v>0.81498603301564643</v>
      </c>
      <c r="N62">
        <f t="shared" si="1"/>
        <v>-0.20458430329223615</v>
      </c>
      <c r="O62" s="1">
        <f t="shared" si="2"/>
        <v>5.6042138094188398E-2</v>
      </c>
      <c r="P62" s="1">
        <f t="shared" si="3"/>
        <v>1.0576422498263804</v>
      </c>
      <c r="S62" s="1">
        <f t="shared" si="4"/>
        <v>0.2019718517789445</v>
      </c>
      <c r="T62" s="1">
        <f t="shared" si="7"/>
        <v>-1.5996269389197029</v>
      </c>
      <c r="U62" s="1">
        <f t="shared" si="5"/>
        <v>-1.087759297939761</v>
      </c>
    </row>
    <row r="63" spans="4:21" ht="14.4" x14ac:dyDescent="0.3">
      <c r="D63" s="2"/>
      <c r="E63" s="2" t="s">
        <v>18</v>
      </c>
      <c r="F63" s="2">
        <v>38713.649212701224</v>
      </c>
      <c r="I63" s="2">
        <v>49330.474364273745</v>
      </c>
      <c r="K63">
        <f t="shared" si="6"/>
        <v>0.78478161241316857</v>
      </c>
      <c r="M63">
        <f t="shared" si="0"/>
        <v>0.75566306076976464</v>
      </c>
      <c r="N63">
        <f t="shared" si="1"/>
        <v>-0.28015968896297189</v>
      </c>
      <c r="O63" s="1">
        <f t="shared" si="2"/>
        <v>-1.9533247576547341E-2</v>
      </c>
      <c r="P63" s="1">
        <f t="shared" si="3"/>
        <v>0.98065629020157574</v>
      </c>
      <c r="S63" s="1">
        <f t="shared" si="4"/>
        <v>0.20352578789781997</v>
      </c>
      <c r="T63" s="1">
        <f t="shared" si="7"/>
        <v>-1.5919625602714145</v>
      </c>
      <c r="U63" s="1">
        <f t="shared" si="5"/>
        <v>-1.0800949192914726</v>
      </c>
    </row>
    <row r="64" spans="4:21" ht="14.4" x14ac:dyDescent="0.3">
      <c r="D64" s="2">
        <v>1914</v>
      </c>
      <c r="E64" s="2" t="s">
        <v>15</v>
      </c>
      <c r="F64" s="2">
        <v>37740.528126428107</v>
      </c>
      <c r="I64" s="2">
        <v>49532.514193992734</v>
      </c>
      <c r="K64">
        <f t="shared" si="6"/>
        <v>0.76193443318096798</v>
      </c>
      <c r="M64">
        <f t="shared" si="0"/>
        <v>0.73366360370364958</v>
      </c>
      <c r="N64">
        <f t="shared" si="1"/>
        <v>-0.3097046610025822</v>
      </c>
      <c r="O64" s="1">
        <f t="shared" si="2"/>
        <v>-4.9078219616157659E-2</v>
      </c>
      <c r="P64" s="1">
        <f t="shared" si="3"/>
        <v>0.95210665336882017</v>
      </c>
      <c r="S64" s="1">
        <f t="shared" si="4"/>
        <v>0.20509167972953501</v>
      </c>
      <c r="T64" s="1">
        <f t="shared" si="7"/>
        <v>-1.5842981816231261</v>
      </c>
      <c r="U64" s="1">
        <f t="shared" si="5"/>
        <v>-1.0724305406431842</v>
      </c>
    </row>
    <row r="65" spans="4:21" ht="14.4" x14ac:dyDescent="0.3">
      <c r="D65" s="2"/>
      <c r="E65" s="2" t="s">
        <v>16</v>
      </c>
      <c r="F65" s="2">
        <v>36878.665104310166</v>
      </c>
      <c r="I65" s="2">
        <v>49734.554023711724</v>
      </c>
      <c r="K65">
        <f t="shared" si="6"/>
        <v>0.74150991857145609</v>
      </c>
      <c r="M65">
        <f t="shared" si="0"/>
        <v>0.71399692066669418</v>
      </c>
      <c r="N65">
        <f t="shared" si="1"/>
        <v>-0.33687662944359764</v>
      </c>
      <c r="O65" s="1">
        <f t="shared" si="2"/>
        <v>-7.6250188057173096E-2</v>
      </c>
      <c r="P65" s="1">
        <f t="shared" si="3"/>
        <v>0.92658435721748422</v>
      </c>
      <c r="S65" s="1">
        <f t="shared" si="4"/>
        <v>0.20666961925925409</v>
      </c>
      <c r="T65" s="1">
        <f t="shared" si="7"/>
        <v>-1.5766338029748377</v>
      </c>
      <c r="U65" s="1">
        <f t="shared" si="5"/>
        <v>-1.0647661619948958</v>
      </c>
    </row>
    <row r="66" spans="4:21" ht="14.4" x14ac:dyDescent="0.3">
      <c r="D66" s="2"/>
      <c r="E66" s="2" t="s">
        <v>17</v>
      </c>
      <c r="F66" s="2">
        <v>34837.410578241332</v>
      </c>
      <c r="I66" s="2">
        <v>49936.593853430713</v>
      </c>
      <c r="K66">
        <f t="shared" si="6"/>
        <v>0.69763289583772747</v>
      </c>
      <c r="M66">
        <f t="shared" si="0"/>
        <v>0.67174791180615279</v>
      </c>
      <c r="N66">
        <f t="shared" si="1"/>
        <v>-0.39787214007915706</v>
      </c>
      <c r="O66" s="1">
        <f t="shared" si="2"/>
        <v>-0.13724569869273251</v>
      </c>
      <c r="P66" s="1">
        <f t="shared" si="3"/>
        <v>0.87175601050477458</v>
      </c>
      <c r="S66" s="1">
        <f t="shared" si="4"/>
        <v>0.20825969917985951</v>
      </c>
      <c r="T66" s="1">
        <f t="shared" si="7"/>
        <v>-1.5689694243265495</v>
      </c>
      <c r="U66" s="1">
        <f t="shared" si="5"/>
        <v>-1.0571017833466076</v>
      </c>
    </row>
    <row r="67" spans="4:21" ht="14.4" x14ac:dyDescent="0.3">
      <c r="D67" s="2"/>
      <c r="E67" s="2" t="s">
        <v>18</v>
      </c>
      <c r="F67" s="2">
        <v>33340.490592457521</v>
      </c>
      <c r="I67" s="2">
        <v>50138.633683149703</v>
      </c>
      <c r="K67">
        <f t="shared" si="6"/>
        <v>0.66496607791812234</v>
      </c>
      <c r="M67">
        <f t="shared" si="0"/>
        <v>0.64029316411038073</v>
      </c>
      <c r="N67">
        <f t="shared" si="1"/>
        <v>-0.44582913858749107</v>
      </c>
      <c r="O67" s="1">
        <f t="shared" si="2"/>
        <v>-0.18520269720106652</v>
      </c>
      <c r="P67" s="1">
        <f t="shared" si="3"/>
        <v>0.8309358384122808</v>
      </c>
      <c r="S67" s="1">
        <f t="shared" si="4"/>
        <v>0.20986201289739634</v>
      </c>
      <c r="T67" s="1">
        <f t="shared" si="7"/>
        <v>-1.5613050456782611</v>
      </c>
      <c r="U67" s="1">
        <f t="shared" si="5"/>
        <v>-1.0494374046983193</v>
      </c>
    </row>
    <row r="68" spans="4:21" ht="14.4" x14ac:dyDescent="0.3">
      <c r="D68" s="2">
        <v>1915</v>
      </c>
      <c r="E68" s="2" t="s">
        <v>15</v>
      </c>
      <c r="F68" s="2">
        <v>36612.060905789476</v>
      </c>
      <c r="I68" s="2">
        <v>51729.777555430097</v>
      </c>
      <c r="K68">
        <f t="shared" si="6"/>
        <v>0.70775600893621649</v>
      </c>
      <c r="M68">
        <f t="shared" si="0"/>
        <v>0.68149541672666225</v>
      </c>
      <c r="N68">
        <f t="shared" si="1"/>
        <v>-0.38346575314085379</v>
      </c>
      <c r="O68" s="1">
        <f t="shared" si="2"/>
        <v>-0.12283931175442925</v>
      </c>
      <c r="P68" s="1">
        <f t="shared" si="3"/>
        <v>0.88440576475415</v>
      </c>
      <c r="S68" s="1">
        <f t="shared" si="4"/>
        <v>0.21147665453655948</v>
      </c>
      <c r="T68" s="1">
        <f t="shared" si="7"/>
        <v>-1.5536406670299729</v>
      </c>
      <c r="U68" s="1">
        <f t="shared" si="5"/>
        <v>-1.0417730260500311</v>
      </c>
    </row>
    <row r="69" spans="4:21" ht="14.4" x14ac:dyDescent="0.3">
      <c r="D69" s="2"/>
      <c r="E69" s="2" t="s">
        <v>16</v>
      </c>
      <c r="F69" s="2">
        <v>38885.200750666758</v>
      </c>
      <c r="I69" s="2">
        <v>53320.921427710491</v>
      </c>
      <c r="K69">
        <f t="shared" si="6"/>
        <v>0.72926723150096207</v>
      </c>
      <c r="M69">
        <f t="shared" si="0"/>
        <v>0.70220848648652978</v>
      </c>
      <c r="N69">
        <f t="shared" si="1"/>
        <v>-0.35352492975186645</v>
      </c>
      <c r="O69" s="1">
        <f t="shared" si="2"/>
        <v>-9.28984883654419E-2</v>
      </c>
      <c r="P69" s="1">
        <f t="shared" si="3"/>
        <v>0.91128600173266094</v>
      </c>
      <c r="S69" s="1">
        <f t="shared" si="4"/>
        <v>0.21310371894622276</v>
      </c>
      <c r="T69" s="1">
        <f t="shared" si="7"/>
        <v>-1.5459762883816845</v>
      </c>
      <c r="U69" s="1">
        <f t="shared" si="5"/>
        <v>-1.0341086474017427</v>
      </c>
    </row>
    <row r="70" spans="4:21" ht="14.4" x14ac:dyDescent="0.3">
      <c r="D70" s="2"/>
      <c r="E70" s="2" t="s">
        <v>17</v>
      </c>
      <c r="F70" s="2">
        <v>41883.810758802756</v>
      </c>
      <c r="I70" s="2">
        <v>54912.065299990885</v>
      </c>
      <c r="K70">
        <f t="shared" si="6"/>
        <v>0.76274331569914033</v>
      </c>
      <c r="M70">
        <f t="shared" si="0"/>
        <v>0.7344424734297198</v>
      </c>
      <c r="N70">
        <f t="shared" si="1"/>
        <v>-0.30864360715739375</v>
      </c>
      <c r="O70" s="1">
        <f t="shared" si="2"/>
        <v>-4.8017165770969206E-2</v>
      </c>
      <c r="P70" s="1">
        <f t="shared" si="3"/>
        <v>0.95311742594163895</v>
      </c>
      <c r="S70" s="1">
        <f t="shared" si="4"/>
        <v>0.21474330170501066</v>
      </c>
      <c r="T70" s="1">
        <f t="shared" si="7"/>
        <v>-1.5383119097333962</v>
      </c>
      <c r="U70" s="1">
        <f t="shared" si="5"/>
        <v>-1.0264442687534543</v>
      </c>
    </row>
    <row r="71" spans="4:21" ht="14.4" x14ac:dyDescent="0.3">
      <c r="D71" s="2"/>
      <c r="E71" s="2" t="s">
        <v>18</v>
      </c>
      <c r="F71" s="2">
        <v>45849.714317950362</v>
      </c>
      <c r="I71" s="2">
        <v>56503.209172271279</v>
      </c>
      <c r="K71">
        <f t="shared" si="6"/>
        <v>0.81145327831133041</v>
      </c>
      <c r="M71">
        <f t="shared" si="0"/>
        <v>0.78134510067696683</v>
      </c>
      <c r="N71">
        <f t="shared" si="1"/>
        <v>-0.24673835647336553</v>
      </c>
      <c r="O71" s="1">
        <f t="shared" si="2"/>
        <v>1.3888084913059012E-2</v>
      </c>
      <c r="P71" s="1">
        <f t="shared" si="3"/>
        <v>1.0139849723718415</v>
      </c>
      <c r="S71" s="1">
        <f t="shared" si="4"/>
        <v>0.21639549912691286</v>
      </c>
      <c r="T71" s="1">
        <f t="shared" si="7"/>
        <v>-1.5306475310851078</v>
      </c>
      <c r="U71" s="1">
        <f t="shared" si="5"/>
        <v>-1.0187798901051659</v>
      </c>
    </row>
    <row r="72" spans="4:21" ht="14.4" x14ac:dyDescent="0.3">
      <c r="D72" s="2">
        <v>1916</v>
      </c>
      <c r="E72" s="2" t="s">
        <v>15</v>
      </c>
      <c r="F72" s="2">
        <v>44316.562965272082</v>
      </c>
      <c r="I72" s="2">
        <v>60680.919571265593</v>
      </c>
      <c r="K72">
        <f t="shared" si="6"/>
        <v>0.73032121593387045</v>
      </c>
      <c r="M72">
        <f t="shared" ref="M72:M135" si="8">K72*$M$191/$K$191</f>
        <v>0.7032233638613018</v>
      </c>
      <c r="N72">
        <f t="shared" ref="N72:N135" si="9">LN(M72)</f>
        <v>-0.35208070810437581</v>
      </c>
      <c r="O72" s="1">
        <f t="shared" ref="O72:O135" si="10">N72-$N$505</f>
        <v>-9.145426671795126E-2</v>
      </c>
      <c r="P72" s="1">
        <f t="shared" ref="P72:P135" si="11">EXP(O72)</f>
        <v>0.91260305153041021</v>
      </c>
      <c r="S72" s="1">
        <f t="shared" ref="S72:S135" si="12">S73*$R$191/$K$191</f>
        <v>0.21806040826694209</v>
      </c>
      <c r="T72" s="1">
        <f t="shared" si="7"/>
        <v>-1.5229831524368194</v>
      </c>
      <c r="U72" s="1">
        <f t="shared" ref="U72:U135" si="13">T72-$T$505</f>
        <v>-1.0111155114568775</v>
      </c>
    </row>
    <row r="73" spans="4:21" ht="14.4" x14ac:dyDescent="0.3">
      <c r="D73" s="2"/>
      <c r="E73" s="2" t="s">
        <v>16</v>
      </c>
      <c r="F73" s="2">
        <v>45234.790551248268</v>
      </c>
      <c r="I73" s="2">
        <v>64858.629970259906</v>
      </c>
      <c r="K73">
        <f t="shared" ref="K73:K136" si="14">F73/I73</f>
        <v>0.69743672618416552</v>
      </c>
      <c r="M73">
        <f t="shared" si="8"/>
        <v>0.67155902083509034</v>
      </c>
      <c r="N73">
        <f t="shared" si="9"/>
        <v>-0.39815337286031455</v>
      </c>
      <c r="O73" s="1">
        <f t="shared" si="10"/>
        <v>-0.13752693147389</v>
      </c>
      <c r="P73" s="1">
        <f t="shared" si="11"/>
        <v>0.87151087860862764</v>
      </c>
      <c r="S73" s="1">
        <f t="shared" si="12"/>
        <v>0.21973812692683536</v>
      </c>
      <c r="T73" s="1">
        <f t="shared" ref="T73:T136" si="15">LN(S73)</f>
        <v>-1.515318773788531</v>
      </c>
      <c r="U73" s="1">
        <f t="shared" si="13"/>
        <v>-1.0034511328085891</v>
      </c>
    </row>
    <row r="74" spans="4:21" ht="14.4" x14ac:dyDescent="0.3">
      <c r="D74" s="2"/>
      <c r="E74" s="2" t="s">
        <v>17</v>
      </c>
      <c r="F74" s="2">
        <v>46781.279117102917</v>
      </c>
      <c r="I74" s="2">
        <v>69036.34036925422</v>
      </c>
      <c r="K74">
        <f t="shared" si="14"/>
        <v>0.67763266225996621</v>
      </c>
      <c r="M74">
        <f t="shared" si="8"/>
        <v>0.65248976726960062</v>
      </c>
      <c r="N74">
        <f t="shared" si="9"/>
        <v>-0.4269598222536975</v>
      </c>
      <c r="O74" s="1">
        <f t="shared" si="10"/>
        <v>-0.16633338086727295</v>
      </c>
      <c r="P74" s="1">
        <f t="shared" si="11"/>
        <v>0.84676389224754101</v>
      </c>
      <c r="S74" s="1">
        <f t="shared" si="12"/>
        <v>0.22142875366079912</v>
      </c>
      <c r="T74" s="1">
        <f t="shared" si="15"/>
        <v>-1.5076543951402426</v>
      </c>
      <c r="U74" s="1">
        <f t="shared" si="13"/>
        <v>-0.99578675416030071</v>
      </c>
    </row>
    <row r="75" spans="4:21" ht="14.4" x14ac:dyDescent="0.3">
      <c r="D75" s="2"/>
      <c r="E75" s="2" t="s">
        <v>18</v>
      </c>
      <c r="F75" s="2">
        <v>47361.212329298411</v>
      </c>
      <c r="I75" s="2">
        <v>73214.050768248533</v>
      </c>
      <c r="K75">
        <f t="shared" si="14"/>
        <v>0.64688692719947161</v>
      </c>
      <c r="M75">
        <f t="shared" si="8"/>
        <v>0.62288482253855892</v>
      </c>
      <c r="N75">
        <f t="shared" si="9"/>
        <v>-0.47339365282630697</v>
      </c>
      <c r="O75" s="1">
        <f t="shared" si="10"/>
        <v>-0.21276721143988242</v>
      </c>
      <c r="P75" s="1">
        <f t="shared" si="11"/>
        <v>0.8083442886189186</v>
      </c>
      <c r="S75" s="1">
        <f t="shared" si="12"/>
        <v>0.22313238778129871</v>
      </c>
      <c r="T75" s="1">
        <f t="shared" si="15"/>
        <v>-1.4999900164919542</v>
      </c>
      <c r="U75" s="1">
        <f t="shared" si="13"/>
        <v>-0.98812237551201232</v>
      </c>
    </row>
    <row r="76" spans="4:21" ht="14.4" x14ac:dyDescent="0.3">
      <c r="D76" s="2">
        <v>1917</v>
      </c>
      <c r="E76" s="2" t="s">
        <v>15</v>
      </c>
      <c r="F76" s="2">
        <v>45231.471932213979</v>
      </c>
      <c r="I76" s="2">
        <v>79471.998106086743</v>
      </c>
      <c r="K76">
        <f t="shared" si="14"/>
        <v>0.56914980131536053</v>
      </c>
      <c r="M76">
        <f t="shared" si="8"/>
        <v>0.54803205642901731</v>
      </c>
      <c r="N76">
        <f t="shared" si="9"/>
        <v>-0.6014214966117688</v>
      </c>
      <c r="O76" s="1">
        <f t="shared" si="10"/>
        <v>-0.34079505522534426</v>
      </c>
      <c r="P76" s="1">
        <f t="shared" si="11"/>
        <v>0.71120465094821561</v>
      </c>
      <c r="S76" s="1">
        <f t="shared" si="12"/>
        <v>0.22484912936489215</v>
      </c>
      <c r="T76" s="1">
        <f t="shared" si="15"/>
        <v>-1.4923256378436658</v>
      </c>
      <c r="U76" s="1">
        <f t="shared" si="13"/>
        <v>-0.98045799686372392</v>
      </c>
    </row>
    <row r="77" spans="4:21" ht="14.4" x14ac:dyDescent="0.3">
      <c r="D77" s="2"/>
      <c r="E77" s="2" t="s">
        <v>16</v>
      </c>
      <c r="F77" s="2">
        <v>43919.710662429032</v>
      </c>
      <c r="I77" s="2">
        <v>85729.945443924953</v>
      </c>
      <c r="K77">
        <f t="shared" si="14"/>
        <v>0.51230302824765528</v>
      </c>
      <c r="M77">
        <f t="shared" si="8"/>
        <v>0.49329452709377269</v>
      </c>
      <c r="N77">
        <f t="shared" si="9"/>
        <v>-0.70664886528245474</v>
      </c>
      <c r="O77" s="1">
        <f t="shared" si="10"/>
        <v>-0.4460224238960302</v>
      </c>
      <c r="P77" s="1">
        <f t="shared" si="11"/>
        <v>0.64016941680825312</v>
      </c>
      <c r="S77" s="1">
        <f t="shared" si="12"/>
        <v>0.22657907925810908</v>
      </c>
      <c r="T77" s="1">
        <f t="shared" si="15"/>
        <v>-1.4846612591953774</v>
      </c>
      <c r="U77" s="1">
        <f t="shared" si="13"/>
        <v>-0.97279361821543553</v>
      </c>
    </row>
    <row r="78" spans="4:21" ht="14.4" x14ac:dyDescent="0.3">
      <c r="D78" s="2"/>
      <c r="E78" s="2" t="s">
        <v>17</v>
      </c>
      <c r="F78" s="2">
        <v>39450.005595013688</v>
      </c>
      <c r="I78" s="2">
        <v>91987.892781763163</v>
      </c>
      <c r="K78">
        <f t="shared" si="14"/>
        <v>0.42886084681390541</v>
      </c>
      <c r="M78">
        <f t="shared" si="8"/>
        <v>0.41294838592254329</v>
      </c>
      <c r="N78">
        <f t="shared" si="9"/>
        <v>-0.88443266738411341</v>
      </c>
      <c r="O78" s="1">
        <f t="shared" si="10"/>
        <v>-0.62380622599768887</v>
      </c>
      <c r="P78" s="1">
        <f t="shared" si="11"/>
        <v>0.5359007912481687</v>
      </c>
      <c r="S78" s="1">
        <f t="shared" si="12"/>
        <v>0.22832233908337463</v>
      </c>
      <c r="T78" s="1">
        <f t="shared" si="15"/>
        <v>-1.476996880547089</v>
      </c>
      <c r="U78" s="1">
        <f t="shared" si="13"/>
        <v>-0.96512923956714713</v>
      </c>
    </row>
    <row r="79" spans="4:21" ht="14.4" x14ac:dyDescent="0.3">
      <c r="D79" s="2"/>
      <c r="E79" s="2" t="s">
        <v>18</v>
      </c>
      <c r="F79" s="2">
        <v>33036.950498287326</v>
      </c>
      <c r="I79" s="2">
        <v>98245.840119601373</v>
      </c>
      <c r="K79">
        <f t="shared" si="14"/>
        <v>0.33626818660280361</v>
      </c>
      <c r="M79">
        <f t="shared" si="8"/>
        <v>0.32379128550987579</v>
      </c>
      <c r="N79">
        <f t="shared" si="9"/>
        <v>-1.1276561512883048</v>
      </c>
      <c r="O79" s="1">
        <f t="shared" si="10"/>
        <v>-0.86702970990188022</v>
      </c>
      <c r="P79" s="1">
        <f t="shared" si="11"/>
        <v>0.42019780684298713</v>
      </c>
      <c r="S79" s="1">
        <f t="shared" si="12"/>
        <v>0.23007901124497915</v>
      </c>
      <c r="T79" s="1">
        <f t="shared" si="15"/>
        <v>-1.4693325018988006</v>
      </c>
      <c r="U79" s="1">
        <f t="shared" si="13"/>
        <v>-0.95746486091885874</v>
      </c>
    </row>
    <row r="80" spans="4:21" ht="14.4" x14ac:dyDescent="0.3">
      <c r="D80" s="2">
        <v>1918</v>
      </c>
      <c r="E80" s="2" t="s">
        <v>15</v>
      </c>
      <c r="F80" s="2">
        <v>36466.433895777292</v>
      </c>
      <c r="I80" s="2">
        <v>103385.91328170687</v>
      </c>
      <c r="K80">
        <f t="shared" si="14"/>
        <v>0.35272149501076827</v>
      </c>
      <c r="M80">
        <f t="shared" si="8"/>
        <v>0.33963411005455396</v>
      </c>
      <c r="N80">
        <f t="shared" si="9"/>
        <v>-1.0798863877321354</v>
      </c>
      <c r="O80" s="1">
        <f t="shared" si="10"/>
        <v>-0.81925994634571087</v>
      </c>
      <c r="P80" s="1">
        <f t="shared" si="11"/>
        <v>0.44075771819881321</v>
      </c>
      <c r="S80" s="1">
        <f t="shared" si="12"/>
        <v>0.23184919893509368</v>
      </c>
      <c r="T80" s="1">
        <f t="shared" si="15"/>
        <v>-1.4616681232505124</v>
      </c>
      <c r="U80" s="1">
        <f t="shared" si="13"/>
        <v>-0.94980048227057057</v>
      </c>
    </row>
    <row r="81" spans="4:21" ht="14.4" x14ac:dyDescent="0.3">
      <c r="D81" s="2"/>
      <c r="E81" s="2" t="s">
        <v>16</v>
      </c>
      <c r="F81" s="2">
        <v>37317.985236750108</v>
      </c>
      <c r="I81" s="2">
        <v>108525.98644381238</v>
      </c>
      <c r="K81">
        <f t="shared" si="14"/>
        <v>0.34386220719653082</v>
      </c>
      <c r="M81">
        <f t="shared" si="8"/>
        <v>0.33110353742128185</v>
      </c>
      <c r="N81">
        <f t="shared" si="9"/>
        <v>-1.1053241506403972</v>
      </c>
      <c r="O81" s="1">
        <f t="shared" si="10"/>
        <v>-0.8446977092539727</v>
      </c>
      <c r="P81" s="1">
        <f t="shared" si="11"/>
        <v>0.42968722905340218</v>
      </c>
      <c r="S81" s="1">
        <f t="shared" si="12"/>
        <v>0.23363300613983182</v>
      </c>
      <c r="T81" s="1">
        <f t="shared" si="15"/>
        <v>-1.454003744602224</v>
      </c>
      <c r="U81" s="1">
        <f t="shared" si="13"/>
        <v>-0.94213610362228217</v>
      </c>
    </row>
    <row r="82" spans="4:21" ht="14.4" x14ac:dyDescent="0.3">
      <c r="D82" s="2"/>
      <c r="E82" s="2" t="s">
        <v>17</v>
      </c>
      <c r="F82" s="2">
        <v>37768.806534912183</v>
      </c>
      <c r="I82" s="2">
        <v>113666.05960591788</v>
      </c>
      <c r="K82">
        <f t="shared" si="14"/>
        <v>0.33227866494059233</v>
      </c>
      <c r="M82">
        <f t="shared" si="8"/>
        <v>0.31994979113413002</v>
      </c>
      <c r="N82">
        <f t="shared" si="9"/>
        <v>-1.1395911982047258</v>
      </c>
      <c r="O82" s="1">
        <f t="shared" si="10"/>
        <v>-0.87896475681830122</v>
      </c>
      <c r="P82" s="1">
        <f t="shared" si="11"/>
        <v>0.41521253520682749</v>
      </c>
      <c r="S82" s="1">
        <f t="shared" si="12"/>
        <v>0.2354305376453581</v>
      </c>
      <c r="T82" s="1">
        <f t="shared" si="15"/>
        <v>-1.4463393659539356</v>
      </c>
      <c r="U82" s="1">
        <f t="shared" si="13"/>
        <v>-0.93447172497399378</v>
      </c>
    </row>
    <row r="83" spans="4:21" ht="14.4" x14ac:dyDescent="0.3">
      <c r="D83" s="2"/>
      <c r="E83" s="2" t="s">
        <v>18</v>
      </c>
      <c r="F83" s="2">
        <v>39572.091727560517</v>
      </c>
      <c r="I83" s="2">
        <v>118806.13276802338</v>
      </c>
      <c r="K83">
        <f t="shared" si="14"/>
        <v>0.33308122068771967</v>
      </c>
      <c r="M83">
        <f t="shared" si="8"/>
        <v>0.32072256883778671</v>
      </c>
      <c r="N83">
        <f t="shared" si="9"/>
        <v>-1.1371788010834709</v>
      </c>
      <c r="O83" s="1">
        <f t="shared" si="10"/>
        <v>-0.87655235969704637</v>
      </c>
      <c r="P83" s="1">
        <f t="shared" si="11"/>
        <v>0.4162154019014711</v>
      </c>
      <c r="S83" s="1">
        <f t="shared" si="12"/>
        <v>0.23724189904404352</v>
      </c>
      <c r="T83" s="1">
        <f t="shared" si="15"/>
        <v>-1.4386749873056472</v>
      </c>
      <c r="U83" s="1">
        <f t="shared" si="13"/>
        <v>-0.92680734632570538</v>
      </c>
    </row>
    <row r="84" spans="4:21" ht="14.4" x14ac:dyDescent="0.3">
      <c r="D84" s="2">
        <v>1919</v>
      </c>
      <c r="E84" s="2" t="s">
        <v>15</v>
      </c>
      <c r="F84" s="2">
        <v>42316.758519664458</v>
      </c>
      <c r="I84" s="2">
        <v>123732.69495961422</v>
      </c>
      <c r="K84">
        <f t="shared" si="14"/>
        <v>0.34200142923805588</v>
      </c>
      <c r="M84">
        <f t="shared" si="8"/>
        <v>0.3293118018030245</v>
      </c>
      <c r="N84">
        <f t="shared" si="9"/>
        <v>-1.110750251180302</v>
      </c>
      <c r="O84" s="1">
        <f t="shared" si="10"/>
        <v>-0.85012380979387747</v>
      </c>
      <c r="P84" s="1">
        <f t="shared" si="11"/>
        <v>0.42736201706985966</v>
      </c>
      <c r="S84" s="1">
        <f t="shared" si="12"/>
        <v>0.23906719674066826</v>
      </c>
      <c r="T84" s="1">
        <f t="shared" si="15"/>
        <v>-1.4310106086573591</v>
      </c>
      <c r="U84" s="1">
        <f t="shared" si="13"/>
        <v>-0.91914296767741721</v>
      </c>
    </row>
    <row r="85" spans="4:21" ht="14.4" x14ac:dyDescent="0.3">
      <c r="D85" s="2"/>
      <c r="E85" s="2" t="s">
        <v>16</v>
      </c>
      <c r="F85" s="2">
        <v>47997.210094348484</v>
      </c>
      <c r="I85" s="2">
        <v>128659.25715120506</v>
      </c>
      <c r="K85">
        <f t="shared" si="14"/>
        <v>0.37305679480132864</v>
      </c>
      <c r="M85">
        <f t="shared" si="8"/>
        <v>0.35921488850087091</v>
      </c>
      <c r="N85">
        <f t="shared" si="9"/>
        <v>-1.0238344943572042</v>
      </c>
      <c r="O85" s="1">
        <f t="shared" si="10"/>
        <v>-0.76320805297077965</v>
      </c>
      <c r="P85" s="1">
        <f t="shared" si="11"/>
        <v>0.46616853228685901</v>
      </c>
      <c r="S85" s="1">
        <f t="shared" si="12"/>
        <v>0.24090653795867237</v>
      </c>
      <c r="T85" s="1">
        <f t="shared" si="15"/>
        <v>-1.4233462300090707</v>
      </c>
      <c r="U85" s="1">
        <f t="shared" si="13"/>
        <v>-0.91147858902912882</v>
      </c>
    </row>
    <row r="86" spans="4:21" ht="14.4" x14ac:dyDescent="0.3">
      <c r="D86" s="2"/>
      <c r="E86" s="2" t="s">
        <v>17</v>
      </c>
      <c r="F86" s="2">
        <v>46954.92540174591</v>
      </c>
      <c r="I86" s="2">
        <v>133585.8193427959</v>
      </c>
      <c r="K86">
        <f t="shared" si="14"/>
        <v>0.35149633121801954</v>
      </c>
      <c r="M86">
        <f t="shared" si="8"/>
        <v>0.33845440476211475</v>
      </c>
      <c r="N86">
        <f t="shared" si="9"/>
        <v>-1.0833658935986474</v>
      </c>
      <c r="O86" s="1">
        <f t="shared" si="10"/>
        <v>-0.82273945221222289</v>
      </c>
      <c r="P86" s="1">
        <f t="shared" si="11"/>
        <v>0.43922676415901118</v>
      </c>
      <c r="S86" s="1">
        <f t="shared" si="12"/>
        <v>0.24276003074645428</v>
      </c>
      <c r="T86" s="1">
        <f t="shared" si="15"/>
        <v>-1.4156818513607821</v>
      </c>
      <c r="U86" s="1">
        <f t="shared" si="13"/>
        <v>-0.9038142103808402</v>
      </c>
    </row>
    <row r="87" spans="4:21" ht="14.4" x14ac:dyDescent="0.3">
      <c r="D87" s="2"/>
      <c r="E87" s="2" t="s">
        <v>18</v>
      </c>
      <c r="F87" s="2">
        <v>46485.897290074754</v>
      </c>
      <c r="I87" s="2">
        <v>138512.38153438675</v>
      </c>
      <c r="K87">
        <f t="shared" si="14"/>
        <v>0.33560824509059706</v>
      </c>
      <c r="M87">
        <f t="shared" si="8"/>
        <v>0.32315583047989671</v>
      </c>
      <c r="N87">
        <f t="shared" si="9"/>
        <v>-1.1296206247935832</v>
      </c>
      <c r="O87" s="1">
        <f t="shared" si="10"/>
        <v>-0.86899418340715862</v>
      </c>
      <c r="P87" s="1">
        <f t="shared" si="11"/>
        <v>0.41937314965826988</v>
      </c>
      <c r="S87" s="1">
        <f t="shared" si="12"/>
        <v>0.24462778398371779</v>
      </c>
      <c r="T87" s="1">
        <f t="shared" si="15"/>
        <v>-1.4080174727124939</v>
      </c>
      <c r="U87" s="1">
        <f t="shared" si="13"/>
        <v>-0.89614983173255203</v>
      </c>
    </row>
    <row r="88" spans="4:21" ht="14.4" x14ac:dyDescent="0.3">
      <c r="D88" s="2">
        <v>1920</v>
      </c>
      <c r="E88" s="2" t="s">
        <v>15</v>
      </c>
      <c r="F88" s="2">
        <v>49236.174043118961</v>
      </c>
      <c r="I88" s="2">
        <v>139606.92722327207</v>
      </c>
      <c r="K88">
        <f t="shared" si="14"/>
        <v>0.35267715594352994</v>
      </c>
      <c r="M88">
        <f t="shared" si="8"/>
        <v>0.3395914161448968</v>
      </c>
      <c r="N88">
        <f t="shared" si="9"/>
        <v>-1.0800121012339594</v>
      </c>
      <c r="O88" s="1">
        <f t="shared" si="10"/>
        <v>-0.81938565984753486</v>
      </c>
      <c r="P88" s="1">
        <f t="shared" si="11"/>
        <v>0.44070231248529856</v>
      </c>
      <c r="S88" s="1">
        <f t="shared" si="12"/>
        <v>0.24650990738786824</v>
      </c>
      <c r="T88" s="1">
        <f t="shared" si="15"/>
        <v>-1.4003530940642057</v>
      </c>
      <c r="U88" s="1">
        <f t="shared" si="13"/>
        <v>-0.88848545308426385</v>
      </c>
    </row>
    <row r="89" spans="4:21" ht="14.4" x14ac:dyDescent="0.3">
      <c r="D89" s="2"/>
      <c r="E89" s="2" t="s">
        <v>16</v>
      </c>
      <c r="F89" s="2">
        <v>44976.989437312819</v>
      </c>
      <c r="I89" s="2">
        <v>140701.47291215739</v>
      </c>
      <c r="K89">
        <f t="shared" si="14"/>
        <v>0.31966253448812726</v>
      </c>
      <c r="M89">
        <f t="shared" si="8"/>
        <v>0.30780176982223267</v>
      </c>
      <c r="N89">
        <f t="shared" si="9"/>
        <v>-1.1782993076841011</v>
      </c>
      <c r="O89" s="1">
        <f t="shared" si="10"/>
        <v>-0.91767286629767653</v>
      </c>
      <c r="P89" s="1">
        <f t="shared" si="11"/>
        <v>0.39944752811374612</v>
      </c>
      <c r="S89" s="1">
        <f t="shared" si="12"/>
        <v>0.24840651152045751</v>
      </c>
      <c r="T89" s="1">
        <f t="shared" si="15"/>
        <v>-1.3926887154159173</v>
      </c>
      <c r="U89" s="1">
        <f t="shared" si="13"/>
        <v>-0.88082107443597546</v>
      </c>
    </row>
    <row r="90" spans="4:21" ht="14.4" x14ac:dyDescent="0.3">
      <c r="D90" s="2"/>
      <c r="E90" s="2" t="s">
        <v>17</v>
      </c>
      <c r="F90" s="2">
        <v>44693.043796925747</v>
      </c>
      <c r="I90" s="2">
        <v>141796.01860104271</v>
      </c>
      <c r="K90">
        <f t="shared" si="14"/>
        <v>0.31519251554357175</v>
      </c>
      <c r="M90">
        <f t="shared" si="8"/>
        <v>0.30349760654430497</v>
      </c>
      <c r="N90">
        <f t="shared" si="9"/>
        <v>-1.1923815546938945</v>
      </c>
      <c r="O90" s="1">
        <f t="shared" si="10"/>
        <v>-0.93175511330746996</v>
      </c>
      <c r="P90" s="1">
        <f t="shared" si="11"/>
        <v>0.39386183124475432</v>
      </c>
      <c r="S90" s="1">
        <f t="shared" si="12"/>
        <v>0.25031770779367868</v>
      </c>
      <c r="T90" s="1">
        <f t="shared" si="15"/>
        <v>-1.3850243367676287</v>
      </c>
      <c r="U90" s="1">
        <f t="shared" si="13"/>
        <v>-0.87315669578768684</v>
      </c>
    </row>
    <row r="91" spans="4:21" ht="14.4" x14ac:dyDescent="0.3">
      <c r="D91" s="2"/>
      <c r="E91" s="2" t="s">
        <v>18</v>
      </c>
      <c r="F91" s="2">
        <v>38673.396220719733</v>
      </c>
      <c r="I91" s="2">
        <v>142890.56428992804</v>
      </c>
      <c r="K91">
        <f t="shared" si="14"/>
        <v>0.27065045486313971</v>
      </c>
      <c r="M91">
        <f t="shared" si="8"/>
        <v>0.26060823531748861</v>
      </c>
      <c r="N91">
        <f t="shared" si="9"/>
        <v>-1.3447370134189147</v>
      </c>
      <c r="O91" s="1">
        <f t="shared" si="10"/>
        <v>-1.0841105720324902</v>
      </c>
      <c r="P91" s="1">
        <f t="shared" si="11"/>
        <v>0.33820245888702211</v>
      </c>
      <c r="S91" s="1">
        <f t="shared" si="12"/>
        <v>0.25224360847691074</v>
      </c>
      <c r="T91" s="1">
        <f t="shared" si="15"/>
        <v>-1.3773599581193403</v>
      </c>
      <c r="U91" s="1">
        <f t="shared" si="13"/>
        <v>-0.86549231713939845</v>
      </c>
    </row>
    <row r="92" spans="4:21" ht="14.4" x14ac:dyDescent="0.3">
      <c r="D92" s="2">
        <v>1921</v>
      </c>
      <c r="E92" s="2" t="s">
        <v>15</v>
      </c>
      <c r="F92" s="2">
        <v>39180.591370563598</v>
      </c>
      <c r="I92" s="2">
        <v>137161.9866581168</v>
      </c>
      <c r="K92">
        <f t="shared" si="14"/>
        <v>0.28565196761274103</v>
      </c>
      <c r="M92">
        <f t="shared" si="8"/>
        <v>0.27505313165709888</v>
      </c>
      <c r="N92">
        <f t="shared" si="9"/>
        <v>-1.2907909939516322</v>
      </c>
      <c r="O92" s="1">
        <f t="shared" si="10"/>
        <v>-1.0301645525652077</v>
      </c>
      <c r="P92" s="1">
        <f t="shared" si="11"/>
        <v>0.35694821899115992</v>
      </c>
      <c r="S92" s="1">
        <f t="shared" si="12"/>
        <v>0.25418432670331365</v>
      </c>
      <c r="T92" s="1">
        <f t="shared" si="15"/>
        <v>-1.3696955794710521</v>
      </c>
      <c r="U92" s="1">
        <f t="shared" si="13"/>
        <v>-0.85782793849111028</v>
      </c>
    </row>
    <row r="93" spans="4:21" ht="14.4" x14ac:dyDescent="0.3">
      <c r="D93" s="2"/>
      <c r="E93" s="2" t="s">
        <v>16</v>
      </c>
      <c r="F93" s="2">
        <v>37301.289749591801</v>
      </c>
      <c r="I93" s="2">
        <v>131433.40902630554</v>
      </c>
      <c r="K93">
        <f t="shared" si="14"/>
        <v>0.28380371494530887</v>
      </c>
      <c r="M93">
        <f t="shared" si="8"/>
        <v>0.27327345659125091</v>
      </c>
      <c r="N93">
        <f t="shared" si="9"/>
        <v>-1.2972823126408897</v>
      </c>
      <c r="O93" s="1">
        <f t="shared" si="10"/>
        <v>-1.0366558712544651</v>
      </c>
      <c r="P93" s="1">
        <f t="shared" si="11"/>
        <v>0.35463865850257276</v>
      </c>
      <c r="S93" s="1">
        <f t="shared" si="12"/>
        <v>0.25613997647647424</v>
      </c>
      <c r="T93" s="1">
        <f t="shared" si="15"/>
        <v>-1.362031200822764</v>
      </c>
      <c r="U93" s="1">
        <f t="shared" si="13"/>
        <v>-0.8501635598428221</v>
      </c>
    </row>
    <row r="94" spans="4:21" ht="14.4" x14ac:dyDescent="0.3">
      <c r="D94" s="2"/>
      <c r="E94" s="2" t="s">
        <v>17</v>
      </c>
      <c r="F94" s="2">
        <v>37642.980953404862</v>
      </c>
      <c r="I94" s="2">
        <v>125704.83139449429</v>
      </c>
      <c r="K94">
        <f t="shared" si="14"/>
        <v>0.29945532352110993</v>
      </c>
      <c r="M94">
        <f t="shared" si="8"/>
        <v>0.28834432758935136</v>
      </c>
      <c r="N94">
        <f t="shared" si="9"/>
        <v>-1.2435999310776189</v>
      </c>
      <c r="O94" s="1">
        <f t="shared" si="10"/>
        <v>-0.98297348969119436</v>
      </c>
      <c r="P94" s="1">
        <f t="shared" si="11"/>
        <v>0.37419677270766377</v>
      </c>
      <c r="S94" s="1">
        <f t="shared" si="12"/>
        <v>0.25811067267710297</v>
      </c>
      <c r="T94" s="1">
        <f t="shared" si="15"/>
        <v>-1.3543668221744753</v>
      </c>
      <c r="U94" s="1">
        <f t="shared" si="13"/>
        <v>-0.84249918119453349</v>
      </c>
    </row>
    <row r="95" spans="4:21" ht="14.4" x14ac:dyDescent="0.3">
      <c r="D95" s="2"/>
      <c r="E95" s="2" t="s">
        <v>18</v>
      </c>
      <c r="F95" s="2">
        <v>41629.378331223823</v>
      </c>
      <c r="I95" s="2">
        <v>119976.25376268305</v>
      </c>
      <c r="K95">
        <f t="shared" si="14"/>
        <v>0.34698014836809371</v>
      </c>
      <c r="M95">
        <f t="shared" si="8"/>
        <v>0.33410579044522609</v>
      </c>
      <c r="N95">
        <f t="shared" si="9"/>
        <v>-1.0962975982963248</v>
      </c>
      <c r="O95" s="1">
        <f t="shared" si="10"/>
        <v>-0.83567115690990024</v>
      </c>
      <c r="P95" s="1">
        <f t="shared" si="11"/>
        <v>0.43358338127461638</v>
      </c>
      <c r="S95" s="1">
        <f t="shared" si="12"/>
        <v>0.26009653106978226</v>
      </c>
      <c r="T95" s="1">
        <f t="shared" si="15"/>
        <v>-1.346702443526187</v>
      </c>
      <c r="U95" s="1">
        <f t="shared" si="13"/>
        <v>-0.83483480254624509</v>
      </c>
    </row>
    <row r="96" spans="4:21" ht="14.4" x14ac:dyDescent="0.3">
      <c r="D96" s="2">
        <v>1922</v>
      </c>
      <c r="E96" s="2" t="s">
        <v>15</v>
      </c>
      <c r="F96" s="2">
        <v>41282.500543653528</v>
      </c>
      <c r="I96" s="2">
        <v>119227.78729510288</v>
      </c>
      <c r="K96">
        <f t="shared" si="14"/>
        <v>0.34624898675234533</v>
      </c>
      <c r="M96">
        <f t="shared" si="8"/>
        <v>0.33340175786376075</v>
      </c>
      <c r="N96">
        <f t="shared" si="9"/>
        <v>-1.0984070361425684</v>
      </c>
      <c r="O96" s="1">
        <f t="shared" si="10"/>
        <v>-0.83778059475614386</v>
      </c>
      <c r="P96" s="1">
        <f t="shared" si="11"/>
        <v>0.43266972806677323</v>
      </c>
      <c r="S96" s="1">
        <f t="shared" si="12"/>
        <v>0.26209766830976711</v>
      </c>
      <c r="T96" s="1">
        <f t="shared" si="15"/>
        <v>-1.3390380648778986</v>
      </c>
      <c r="U96" s="1">
        <f t="shared" si="13"/>
        <v>-0.8271704238979567</v>
      </c>
    </row>
    <row r="97" spans="4:21" ht="14.4" x14ac:dyDescent="0.3">
      <c r="D97" s="2"/>
      <c r="E97" s="2" t="s">
        <v>16</v>
      </c>
      <c r="F97" s="2">
        <v>45069.396588355587</v>
      </c>
      <c r="I97" s="2">
        <v>118479.32082752272</v>
      </c>
      <c r="K97">
        <f t="shared" si="14"/>
        <v>0.38039884322063039</v>
      </c>
      <c r="M97">
        <f t="shared" si="8"/>
        <v>0.36628451741813001</v>
      </c>
      <c r="N97">
        <f t="shared" si="9"/>
        <v>-1.0043448775814365</v>
      </c>
      <c r="O97" s="1">
        <f t="shared" si="10"/>
        <v>-0.74371843619501199</v>
      </c>
      <c r="P97" s="1">
        <f t="shared" si="11"/>
        <v>0.47534309225547627</v>
      </c>
      <c r="S97" s="1">
        <f t="shared" si="12"/>
        <v>0.2641142019498377</v>
      </c>
      <c r="T97" s="1">
        <f t="shared" si="15"/>
        <v>-1.3313736862296102</v>
      </c>
      <c r="U97" s="1">
        <f t="shared" si="13"/>
        <v>-0.8195060452496683</v>
      </c>
    </row>
    <row r="98" spans="4:21" ht="14.4" x14ac:dyDescent="0.3">
      <c r="D98" s="2"/>
      <c r="E98" s="2" t="s">
        <v>17</v>
      </c>
      <c r="F98" s="2">
        <v>48322.926992958775</v>
      </c>
      <c r="I98" s="2">
        <v>117730.85435994256</v>
      </c>
      <c r="K98">
        <f t="shared" si="14"/>
        <v>0.41045252967603074</v>
      </c>
      <c r="M98">
        <f t="shared" si="8"/>
        <v>0.39522309132848066</v>
      </c>
      <c r="N98">
        <f t="shared" si="9"/>
        <v>-0.92830488534045918</v>
      </c>
      <c r="O98" s="1">
        <f t="shared" si="10"/>
        <v>-0.66767844395403464</v>
      </c>
      <c r="P98" s="1">
        <f t="shared" si="11"/>
        <v>0.51289791795482986</v>
      </c>
      <c r="S98" s="1">
        <f t="shared" si="12"/>
        <v>0.26614625044720464</v>
      </c>
      <c r="T98" s="1">
        <f t="shared" si="15"/>
        <v>-1.3237093075813218</v>
      </c>
      <c r="U98" s="1">
        <f t="shared" si="13"/>
        <v>-0.81184166660137991</v>
      </c>
    </row>
    <row r="99" spans="4:21" ht="14.4" x14ac:dyDescent="0.3">
      <c r="D99" s="2"/>
      <c r="E99" s="2" t="s">
        <v>18</v>
      </c>
      <c r="F99" s="2">
        <v>46829.503200681902</v>
      </c>
      <c r="I99" s="2">
        <v>116982.3878923624</v>
      </c>
      <c r="K99">
        <f t="shared" si="14"/>
        <v>0.40031242347156198</v>
      </c>
      <c r="M99">
        <f t="shared" si="8"/>
        <v>0.38545922381451403</v>
      </c>
      <c r="N99">
        <f t="shared" si="9"/>
        <v>-0.95331986637352462</v>
      </c>
      <c r="O99" s="1">
        <f t="shared" si="10"/>
        <v>-0.69269342498710007</v>
      </c>
      <c r="P99" s="1">
        <f t="shared" si="11"/>
        <v>0.50022692926773893</v>
      </c>
      <c r="S99" s="1">
        <f t="shared" si="12"/>
        <v>0.26819393317046764</v>
      </c>
      <c r="T99" s="1">
        <f t="shared" si="15"/>
        <v>-1.3160449289330336</v>
      </c>
      <c r="U99" s="1">
        <f t="shared" si="13"/>
        <v>-0.80417728795309174</v>
      </c>
    </row>
    <row r="100" spans="4:21" ht="14.4" x14ac:dyDescent="0.3">
      <c r="D100" s="2">
        <v>1923</v>
      </c>
      <c r="E100" s="2" t="s">
        <v>15</v>
      </c>
      <c r="F100" s="2">
        <v>56257.829032528753</v>
      </c>
      <c r="I100" s="2">
        <v>119709.83792867626</v>
      </c>
      <c r="K100">
        <f t="shared" si="14"/>
        <v>0.46995159300146622</v>
      </c>
      <c r="M100">
        <f t="shared" si="8"/>
        <v>0.45251450029406387</v>
      </c>
      <c r="N100">
        <f t="shared" si="9"/>
        <v>-0.79293547150682153</v>
      </c>
      <c r="O100" s="1">
        <f t="shared" si="10"/>
        <v>-0.53230903012039699</v>
      </c>
      <c r="P100" s="1">
        <f t="shared" si="11"/>
        <v>0.58724743097638543</v>
      </c>
      <c r="S100" s="1">
        <f t="shared" si="12"/>
        <v>0.27025737040662762</v>
      </c>
      <c r="T100" s="1">
        <f t="shared" si="15"/>
        <v>-1.3083805502847452</v>
      </c>
      <c r="U100" s="1">
        <f t="shared" si="13"/>
        <v>-0.79651290930480334</v>
      </c>
    </row>
    <row r="101" spans="4:21" ht="14.4" x14ac:dyDescent="0.3">
      <c r="D101" s="2"/>
      <c r="E101" s="2" t="s">
        <v>16</v>
      </c>
      <c r="F101" s="2">
        <v>49755.068306605492</v>
      </c>
      <c r="I101" s="2">
        <v>122437.28796499013</v>
      </c>
      <c r="K101">
        <f t="shared" si="14"/>
        <v>0.40637185888038063</v>
      </c>
      <c r="M101">
        <f t="shared" si="8"/>
        <v>0.39129382981845018</v>
      </c>
      <c r="N101">
        <f t="shared" si="9"/>
        <v>-0.93829651830703609</v>
      </c>
      <c r="O101" s="1">
        <f t="shared" si="10"/>
        <v>-0.67767007692061154</v>
      </c>
      <c r="P101" s="1">
        <f t="shared" si="11"/>
        <v>0.50779874715278861</v>
      </c>
      <c r="S101" s="1">
        <f t="shared" si="12"/>
        <v>0.27233668336815264</v>
      </c>
      <c r="T101" s="1">
        <f t="shared" si="15"/>
        <v>-1.3007161716364566</v>
      </c>
      <c r="U101" s="1">
        <f t="shared" si="13"/>
        <v>-0.78884853065651472</v>
      </c>
    </row>
    <row r="102" spans="4:21" ht="14.4" x14ac:dyDescent="0.3">
      <c r="D102" s="2"/>
      <c r="E102" s="2" t="s">
        <v>17</v>
      </c>
      <c r="F102" s="2">
        <v>48621.559556215201</v>
      </c>
      <c r="I102" s="2">
        <v>125164.73800130399</v>
      </c>
      <c r="K102">
        <f t="shared" si="14"/>
        <v>0.38846052276887</v>
      </c>
      <c r="M102">
        <f t="shared" si="8"/>
        <v>0.37404707625744249</v>
      </c>
      <c r="N102">
        <f t="shared" si="9"/>
        <v>-0.98337361714276128</v>
      </c>
      <c r="O102" s="1">
        <f t="shared" si="10"/>
        <v>-0.72274717575633673</v>
      </c>
      <c r="P102" s="1">
        <f t="shared" si="11"/>
        <v>0.48541689703571411</v>
      </c>
      <c r="S102" s="1">
        <f t="shared" si="12"/>
        <v>0.27443199420009817</v>
      </c>
      <c r="T102" s="1">
        <f t="shared" si="15"/>
        <v>-1.2930517929881684</v>
      </c>
      <c r="U102" s="1">
        <f t="shared" si="13"/>
        <v>-0.78118415200822655</v>
      </c>
    </row>
    <row r="103" spans="4:21" ht="14.4" x14ac:dyDescent="0.3">
      <c r="D103" s="2"/>
      <c r="E103" s="2" t="s">
        <v>18</v>
      </c>
      <c r="F103" s="2">
        <v>51007.89376756319</v>
      </c>
      <c r="I103" s="2">
        <v>127892.18803761786</v>
      </c>
      <c r="K103">
        <f t="shared" si="14"/>
        <v>0.3988351012695151</v>
      </c>
      <c r="M103">
        <f t="shared" si="8"/>
        <v>0.3840367162031173</v>
      </c>
      <c r="N103">
        <f t="shared" si="9"/>
        <v>-0.95701711585295901</v>
      </c>
      <c r="O103" s="1">
        <f t="shared" si="10"/>
        <v>-0.69639067446653447</v>
      </c>
      <c r="P103" s="1">
        <f t="shared" si="11"/>
        <v>0.4983808802686589</v>
      </c>
      <c r="S103" s="1">
        <f t="shared" si="12"/>
        <v>0.27654342598728254</v>
      </c>
      <c r="T103" s="1">
        <f t="shared" si="15"/>
        <v>-1.28538741433988</v>
      </c>
      <c r="U103" s="1">
        <f t="shared" si="13"/>
        <v>-0.77351977335993816</v>
      </c>
    </row>
    <row r="104" spans="4:21" ht="14.4" x14ac:dyDescent="0.3">
      <c r="D104" s="2">
        <v>1924</v>
      </c>
      <c r="E104" s="2" t="s">
        <v>15</v>
      </c>
      <c r="F104" s="2">
        <v>50555.601984549576</v>
      </c>
      <c r="I104" s="2">
        <v>128125.72387283799</v>
      </c>
      <c r="K104">
        <f t="shared" si="14"/>
        <v>0.39457807890884516</v>
      </c>
      <c r="M104">
        <f t="shared" si="8"/>
        <v>0.37993764647983796</v>
      </c>
      <c r="N104">
        <f t="shared" si="9"/>
        <v>-0.9677481279366017</v>
      </c>
      <c r="O104" s="1">
        <f t="shared" si="10"/>
        <v>-0.70712168655017715</v>
      </c>
      <c r="P104" s="1">
        <f t="shared" si="11"/>
        <v>0.49306134208187241</v>
      </c>
      <c r="S104" s="1">
        <f t="shared" si="12"/>
        <v>0.27867110276151713</v>
      </c>
      <c r="T104" s="1">
        <f t="shared" si="15"/>
        <v>-1.2777230356915914</v>
      </c>
      <c r="U104" s="1">
        <f t="shared" si="13"/>
        <v>-0.76585539471164954</v>
      </c>
    </row>
    <row r="105" spans="4:21" ht="14.4" x14ac:dyDescent="0.3">
      <c r="D105" s="2"/>
      <c r="E105" s="2" t="s">
        <v>16</v>
      </c>
      <c r="F105" s="2">
        <v>50148.832773179645</v>
      </c>
      <c r="I105" s="2">
        <v>128359.25970805812</v>
      </c>
      <c r="K105">
        <f t="shared" si="14"/>
        <v>0.39069119662452689</v>
      </c>
      <c r="M105">
        <f t="shared" si="8"/>
        <v>0.37619498314858579</v>
      </c>
      <c r="N105">
        <f t="shared" si="9"/>
        <v>-0.97764769780065586</v>
      </c>
      <c r="O105" s="1">
        <f t="shared" si="10"/>
        <v>-0.71702125641423131</v>
      </c>
      <c r="P105" s="1">
        <f t="shared" si="11"/>
        <v>0.48820432772131805</v>
      </c>
      <c r="S105" s="1">
        <f t="shared" si="12"/>
        <v>0.28081514950889225</v>
      </c>
      <c r="T105" s="1">
        <f t="shared" si="15"/>
        <v>-1.2700586570433032</v>
      </c>
      <c r="U105" s="1">
        <f t="shared" si="13"/>
        <v>-0.75819101606336137</v>
      </c>
    </row>
    <row r="106" spans="4:21" ht="14.4" x14ac:dyDescent="0.3">
      <c r="D106" s="2"/>
      <c r="E106" s="2" t="s">
        <v>17</v>
      </c>
      <c r="F106" s="2">
        <v>53751.645788170528</v>
      </c>
      <c r="I106" s="2">
        <v>128592.79554327825</v>
      </c>
      <c r="K106">
        <f t="shared" si="14"/>
        <v>0.41799888991510625</v>
      </c>
      <c r="M106">
        <f t="shared" si="8"/>
        <v>0.40248945127592656</v>
      </c>
      <c r="N106">
        <f t="shared" si="9"/>
        <v>-0.91008639047707529</v>
      </c>
      <c r="O106" s="1">
        <f t="shared" si="10"/>
        <v>-0.64945994909065075</v>
      </c>
      <c r="P106" s="1">
        <f t="shared" si="11"/>
        <v>0.52232778419981063</v>
      </c>
      <c r="S106" s="1">
        <f t="shared" si="12"/>
        <v>0.28297569217711949</v>
      </c>
      <c r="T106" s="1">
        <f t="shared" si="15"/>
        <v>-1.2623942783950148</v>
      </c>
      <c r="U106" s="1">
        <f t="shared" si="13"/>
        <v>-0.75052663741507297</v>
      </c>
    </row>
    <row r="107" spans="4:21" ht="14.4" x14ac:dyDescent="0.3">
      <c r="D107" s="2"/>
      <c r="E107" s="2" t="s">
        <v>18</v>
      </c>
      <c r="F107" s="2">
        <v>59039.64553597974</v>
      </c>
      <c r="I107" s="2">
        <v>128826.33137849838</v>
      </c>
      <c r="K107">
        <f t="shared" si="14"/>
        <v>0.4582886503421279</v>
      </c>
      <c r="M107">
        <f t="shared" si="8"/>
        <v>0.44128429967756688</v>
      </c>
      <c r="N107">
        <f t="shared" si="9"/>
        <v>-0.81806594077536054</v>
      </c>
      <c r="O107" s="1">
        <f t="shared" si="10"/>
        <v>-0.557439499388936</v>
      </c>
      <c r="P107" s="1">
        <f t="shared" si="11"/>
        <v>0.57267351907499531</v>
      </c>
      <c r="S107" s="1">
        <f t="shared" si="12"/>
        <v>0.28515285768293008</v>
      </c>
      <c r="T107" s="1">
        <f t="shared" si="15"/>
        <v>-1.2547298997467264</v>
      </c>
      <c r="U107" s="1">
        <f t="shared" si="13"/>
        <v>-0.74286225876678458</v>
      </c>
    </row>
    <row r="108" spans="4:21" ht="14.4" x14ac:dyDescent="0.3">
      <c r="D108" s="2">
        <v>1925</v>
      </c>
      <c r="E108" s="2" t="s">
        <v>15</v>
      </c>
      <c r="F108" s="2">
        <v>62333.02736460646</v>
      </c>
      <c r="I108" s="2">
        <v>129779.12076109828</v>
      </c>
      <c r="K108">
        <f t="shared" si="14"/>
        <v>0.48030089123003977</v>
      </c>
      <c r="M108">
        <f t="shared" si="8"/>
        <v>0.46247979796735544</v>
      </c>
      <c r="N108">
        <f t="shared" si="9"/>
        <v>-0.77115240305424204</v>
      </c>
      <c r="O108" s="1">
        <f t="shared" si="10"/>
        <v>-0.5105259616678175</v>
      </c>
      <c r="P108" s="1">
        <f t="shared" si="11"/>
        <v>0.60017982420080696</v>
      </c>
      <c r="S108" s="1">
        <f t="shared" si="12"/>
        <v>0.2873467739195304</v>
      </c>
      <c r="T108" s="1">
        <f t="shared" si="15"/>
        <v>-1.2470655210984383</v>
      </c>
      <c r="U108" s="1">
        <f t="shared" si="13"/>
        <v>-0.73519788011849641</v>
      </c>
    </row>
    <row r="109" spans="4:21" ht="14.4" x14ac:dyDescent="0.3">
      <c r="D109" s="2"/>
      <c r="E109" s="2" t="s">
        <v>16</v>
      </c>
      <c r="F109" s="2">
        <v>64792.752217300265</v>
      </c>
      <c r="I109" s="2">
        <v>130731.91014369819</v>
      </c>
      <c r="K109">
        <f t="shared" si="14"/>
        <v>0.49561543272856051</v>
      </c>
      <c r="M109">
        <f t="shared" si="8"/>
        <v>0.47722610843132318</v>
      </c>
      <c r="N109">
        <f t="shared" si="9"/>
        <v>-0.7397648785380686</v>
      </c>
      <c r="O109" s="1">
        <f t="shared" si="10"/>
        <v>-0.47913843715164406</v>
      </c>
      <c r="P109" s="1">
        <f t="shared" si="11"/>
        <v>0.61931674231219958</v>
      </c>
      <c r="S109" s="1">
        <f t="shared" si="12"/>
        <v>0.28955756976411479</v>
      </c>
      <c r="T109" s="1">
        <f t="shared" si="15"/>
        <v>-1.2394011424501499</v>
      </c>
      <c r="U109" s="1">
        <f t="shared" si="13"/>
        <v>-0.72753350147020801</v>
      </c>
    </row>
    <row r="110" spans="4:21" ht="14.4" x14ac:dyDescent="0.3">
      <c r="D110" s="2"/>
      <c r="E110" s="2" t="s">
        <v>17</v>
      </c>
      <c r="F110" s="2">
        <v>69052.275742696846</v>
      </c>
      <c r="I110" s="2">
        <v>131684.69952629809</v>
      </c>
      <c r="K110">
        <f t="shared" si="14"/>
        <v>0.52437584617722999</v>
      </c>
      <c r="M110">
        <f t="shared" si="8"/>
        <v>0.50491939496080351</v>
      </c>
      <c r="N110">
        <f t="shared" si="9"/>
        <v>-0.68335647638544061</v>
      </c>
      <c r="O110" s="1">
        <f t="shared" si="10"/>
        <v>-0.42273003499901607</v>
      </c>
      <c r="P110" s="1">
        <f t="shared" si="11"/>
        <v>0.65525550528921339</v>
      </c>
      <c r="S110" s="1">
        <f t="shared" si="12"/>
        <v>0.29178537508543612</v>
      </c>
      <c r="T110" s="1">
        <f t="shared" si="15"/>
        <v>-1.2317367638018615</v>
      </c>
      <c r="U110" s="1">
        <f t="shared" si="13"/>
        <v>-0.71986912282191962</v>
      </c>
    </row>
    <row r="111" spans="4:21" ht="14.4" x14ac:dyDescent="0.3">
      <c r="D111" s="2"/>
      <c r="E111" s="2" t="s">
        <v>18</v>
      </c>
      <c r="F111" s="2">
        <v>74751.63820625568</v>
      </c>
      <c r="I111" s="2">
        <v>132637.488908898</v>
      </c>
      <c r="K111">
        <f t="shared" si="14"/>
        <v>0.56357850876986082</v>
      </c>
      <c r="M111">
        <f t="shared" si="8"/>
        <v>0.54266748122645814</v>
      </c>
      <c r="N111">
        <f t="shared" si="9"/>
        <v>-0.61125852005733095</v>
      </c>
      <c r="O111" s="1">
        <f t="shared" si="10"/>
        <v>-0.3506320786709064</v>
      </c>
      <c r="P111" s="1">
        <f t="shared" si="11"/>
        <v>0.70424281214761297</v>
      </c>
      <c r="S111" s="1">
        <f t="shared" si="12"/>
        <v>0.29403032075143487</v>
      </c>
      <c r="T111" s="1">
        <f t="shared" si="15"/>
        <v>-1.2240723851535731</v>
      </c>
      <c r="U111" s="1">
        <f t="shared" si="13"/>
        <v>-0.71220474417363122</v>
      </c>
    </row>
    <row r="112" spans="4:21" ht="14.4" x14ac:dyDescent="0.3">
      <c r="D112" s="2">
        <v>1926</v>
      </c>
      <c r="E112" s="2" t="s">
        <v>15</v>
      </c>
      <c r="F112" s="2">
        <v>69037.880975575026</v>
      </c>
      <c r="I112" s="2">
        <v>133192.03793617355</v>
      </c>
      <c r="K112">
        <f t="shared" si="14"/>
        <v>0.51833339323675187</v>
      </c>
      <c r="M112">
        <f t="shared" si="8"/>
        <v>0.49910114130738459</v>
      </c>
      <c r="N112">
        <f t="shared" si="9"/>
        <v>-0.69494651577830324</v>
      </c>
      <c r="O112" s="1">
        <f t="shared" si="10"/>
        <v>-0.4343200743918787</v>
      </c>
      <c r="P112" s="1">
        <f t="shared" si="11"/>
        <v>0.64770490854917784</v>
      </c>
      <c r="S112" s="1">
        <f t="shared" si="12"/>
        <v>0.29629253863692651</v>
      </c>
      <c r="T112" s="1">
        <f t="shared" si="15"/>
        <v>-1.2164080065052847</v>
      </c>
      <c r="U112" s="1">
        <f t="shared" si="13"/>
        <v>-0.70454036552534283</v>
      </c>
    </row>
    <row r="113" spans="4:21" ht="14.4" x14ac:dyDescent="0.3">
      <c r="D113" s="2"/>
      <c r="E113" s="2" t="s">
        <v>16</v>
      </c>
      <c r="F113" s="2">
        <v>70791.595140915626</v>
      </c>
      <c r="I113" s="2">
        <v>133746.58696344914</v>
      </c>
      <c r="K113">
        <f t="shared" si="14"/>
        <v>0.52929646092772342</v>
      </c>
      <c r="M113">
        <f t="shared" si="8"/>
        <v>0.5096574351294475</v>
      </c>
      <c r="N113">
        <f t="shared" si="9"/>
        <v>-0.67401647477708715</v>
      </c>
      <c r="O113" s="1">
        <f t="shared" si="10"/>
        <v>-0.4133900333906626</v>
      </c>
      <c r="P113" s="1">
        <f t="shared" si="11"/>
        <v>0.66140426276569431</v>
      </c>
      <c r="S113" s="1">
        <f t="shared" si="12"/>
        <v>0.29857216163134825</v>
      </c>
      <c r="T113" s="1">
        <f t="shared" si="15"/>
        <v>-1.2087436278569963</v>
      </c>
      <c r="U113" s="1">
        <f t="shared" si="13"/>
        <v>-0.69687598687705443</v>
      </c>
    </row>
    <row r="114" spans="4:21" ht="14.4" x14ac:dyDescent="0.3">
      <c r="D114" s="2"/>
      <c r="E114" s="2" t="s">
        <v>17</v>
      </c>
      <c r="F114" s="2">
        <v>77864.908941122732</v>
      </c>
      <c r="I114" s="2">
        <v>134301.13599072472</v>
      </c>
      <c r="K114">
        <f t="shared" si="14"/>
        <v>0.5797784833815578</v>
      </c>
      <c r="M114">
        <f t="shared" si="8"/>
        <v>0.55826637167678939</v>
      </c>
      <c r="N114">
        <f t="shared" si="9"/>
        <v>-0.58291906190856968</v>
      </c>
      <c r="O114" s="1">
        <f t="shared" si="10"/>
        <v>-0.32229262052214513</v>
      </c>
      <c r="P114" s="1">
        <f t="shared" si="11"/>
        <v>0.72448615979080744</v>
      </c>
      <c r="S114" s="1">
        <f t="shared" si="12"/>
        <v>0.30086932364656549</v>
      </c>
      <c r="T114" s="1">
        <f t="shared" si="15"/>
        <v>-1.2010792492087079</v>
      </c>
      <c r="U114" s="1">
        <f t="shared" si="13"/>
        <v>-0.68921160822876604</v>
      </c>
    </row>
    <row r="115" spans="4:21" ht="14.4" x14ac:dyDescent="0.3">
      <c r="D115" s="2"/>
      <c r="E115" s="2" t="s">
        <v>18</v>
      </c>
      <c r="F115" s="2">
        <v>78858.680301482396</v>
      </c>
      <c r="I115" s="2">
        <v>134855.68501800031</v>
      </c>
      <c r="K115">
        <f t="shared" si="14"/>
        <v>0.58476348469073791</v>
      </c>
      <c r="M115">
        <f t="shared" si="8"/>
        <v>0.56306640940404074</v>
      </c>
      <c r="N115">
        <f t="shared" si="9"/>
        <v>-0.57435770148606213</v>
      </c>
      <c r="O115" s="1">
        <f t="shared" si="10"/>
        <v>-0.31373126009963759</v>
      </c>
      <c r="P115" s="1">
        <f t="shared" si="11"/>
        <v>0.73071537415208487</v>
      </c>
      <c r="S115" s="1">
        <f t="shared" si="12"/>
        <v>0.30318415962473799</v>
      </c>
      <c r="T115" s="1">
        <f t="shared" si="15"/>
        <v>-1.1934148705604197</v>
      </c>
      <c r="U115" s="1">
        <f t="shared" si="13"/>
        <v>-0.68154722958047786</v>
      </c>
    </row>
    <row r="116" spans="4:21" ht="14.4" x14ac:dyDescent="0.3">
      <c r="D116" s="2">
        <v>1927</v>
      </c>
      <c r="E116" s="2" t="s">
        <v>15</v>
      </c>
      <c r="F116" s="2">
        <v>79695.933513248485</v>
      </c>
      <c r="I116" s="2">
        <v>135041.24825802163</v>
      </c>
      <c r="K116">
        <f t="shared" si="14"/>
        <v>0.59015992921640104</v>
      </c>
      <c r="M116">
        <f t="shared" si="8"/>
        <v>0.56826262415096573</v>
      </c>
      <c r="N116">
        <f t="shared" si="9"/>
        <v>-0.56517160065645367</v>
      </c>
      <c r="O116" s="1">
        <f t="shared" si="10"/>
        <v>-0.30454515927002912</v>
      </c>
      <c r="P116" s="1">
        <f t="shared" si="11"/>
        <v>0.73745872438495108</v>
      </c>
      <c r="S116" s="1">
        <f t="shared" si="12"/>
        <v>0.30551680554624699</v>
      </c>
      <c r="T116" s="1">
        <f t="shared" si="15"/>
        <v>-1.1857504919121313</v>
      </c>
      <c r="U116" s="1">
        <f t="shared" si="13"/>
        <v>-0.67388285093218947</v>
      </c>
    </row>
    <row r="117" spans="4:21" ht="14.4" x14ac:dyDescent="0.3">
      <c r="D117" s="2"/>
      <c r="E117" s="2" t="s">
        <v>16</v>
      </c>
      <c r="F117" s="2">
        <v>85556.773612997131</v>
      </c>
      <c r="I117" s="2">
        <v>135226.81149804295</v>
      </c>
      <c r="K117">
        <f t="shared" si="14"/>
        <v>0.63269090400933792</v>
      </c>
      <c r="M117">
        <f t="shared" si="8"/>
        <v>0.60921552885871766</v>
      </c>
      <c r="N117">
        <f t="shared" si="9"/>
        <v>-0.49558316771030753</v>
      </c>
      <c r="O117" s="1">
        <f t="shared" si="10"/>
        <v>-0.23495672632388298</v>
      </c>
      <c r="P117" s="1">
        <f t="shared" si="11"/>
        <v>0.7906050612758565</v>
      </c>
      <c r="S117" s="1">
        <f t="shared" si="12"/>
        <v>0.30786739843768307</v>
      </c>
      <c r="T117" s="1">
        <f t="shared" si="15"/>
        <v>-1.1780861132638429</v>
      </c>
      <c r="U117" s="1">
        <f t="shared" si="13"/>
        <v>-0.66621847228390108</v>
      </c>
    </row>
    <row r="118" spans="4:21" ht="14.4" x14ac:dyDescent="0.3">
      <c r="D118" s="2"/>
      <c r="E118" s="2" t="s">
        <v>17</v>
      </c>
      <c r="F118" s="2">
        <v>97335.913029158575</v>
      </c>
      <c r="I118" s="2">
        <v>135412.37473806427</v>
      </c>
      <c r="K118">
        <f t="shared" si="14"/>
        <v>0.7188110630024831</v>
      </c>
      <c r="M118">
        <f t="shared" si="8"/>
        <v>0.69214028385982862</v>
      </c>
      <c r="N118">
        <f t="shared" si="9"/>
        <v>-0.36796662156907178</v>
      </c>
      <c r="O118" s="1">
        <f t="shared" si="10"/>
        <v>-0.10734018018264724</v>
      </c>
      <c r="P118" s="1">
        <f t="shared" si="11"/>
        <v>0.89822006434670376</v>
      </c>
      <c r="S118" s="1">
        <f t="shared" si="12"/>
        <v>0.31023607637989531</v>
      </c>
      <c r="T118" s="1">
        <f t="shared" si="15"/>
        <v>-1.1704217346155545</v>
      </c>
      <c r="U118" s="1">
        <f t="shared" si="13"/>
        <v>-0.65855409363561268</v>
      </c>
    </row>
    <row r="119" spans="4:21" ht="14.4" x14ac:dyDescent="0.3">
      <c r="D119" s="2"/>
      <c r="E119" s="2" t="s">
        <v>18</v>
      </c>
      <c r="F119" s="2">
        <v>100323.7922956971</v>
      </c>
      <c r="I119" s="2">
        <v>135597.9379780856</v>
      </c>
      <c r="K119">
        <f t="shared" si="14"/>
        <v>0.73986222645886213</v>
      </c>
      <c r="M119">
        <f t="shared" si="8"/>
        <v>0.71241036455310192</v>
      </c>
      <c r="N119">
        <f t="shared" si="9"/>
        <v>-0.33910117888933283</v>
      </c>
      <c r="O119" s="1">
        <f t="shared" si="10"/>
        <v>-7.8474737502908287E-2</v>
      </c>
      <c r="P119" s="1">
        <f t="shared" si="11"/>
        <v>0.9245254154571616</v>
      </c>
      <c r="S119" s="1">
        <f t="shared" si="12"/>
        <v>0.31262297851610271</v>
      </c>
      <c r="T119" s="1">
        <f t="shared" si="15"/>
        <v>-1.1627573559672661</v>
      </c>
      <c r="U119" s="1">
        <f t="shared" si="13"/>
        <v>-0.65088971498732429</v>
      </c>
    </row>
    <row r="120" spans="4:21" ht="14.4" x14ac:dyDescent="0.3">
      <c r="D120" s="2">
        <v>1928</v>
      </c>
      <c r="E120" s="2" t="s">
        <v>15</v>
      </c>
      <c r="F120" s="2">
        <v>104900.81516659902</v>
      </c>
      <c r="I120" s="2">
        <v>135890.3682611704</v>
      </c>
      <c r="K120">
        <f t="shared" si="14"/>
        <v>0.77195180577469669</v>
      </c>
      <c r="M120">
        <f t="shared" si="8"/>
        <v>0.74330929151706748</v>
      </c>
      <c r="N120">
        <f t="shared" si="9"/>
        <v>-0.29664304696971838</v>
      </c>
      <c r="O120" s="1">
        <f t="shared" si="10"/>
        <v>-3.6016605583293837E-2</v>
      </c>
      <c r="P120" s="1">
        <f t="shared" si="11"/>
        <v>0.96462427520137783</v>
      </c>
      <c r="S120" s="1">
        <f t="shared" si="12"/>
        <v>0.31502824506006794</v>
      </c>
      <c r="T120" s="1">
        <f t="shared" si="15"/>
        <v>-1.1550929773189778</v>
      </c>
      <c r="U120" s="1">
        <f t="shared" si="13"/>
        <v>-0.64322533633903589</v>
      </c>
    </row>
    <row r="121" spans="4:21" ht="14.4" x14ac:dyDescent="0.3">
      <c r="D121" s="2"/>
      <c r="E121" s="2" t="s">
        <v>16</v>
      </c>
      <c r="F121" s="2">
        <v>109326.76736814868</v>
      </c>
      <c r="I121" s="2">
        <v>136182.7985442552</v>
      </c>
      <c r="K121">
        <f t="shared" si="14"/>
        <v>0.80279424814890155</v>
      </c>
      <c r="M121">
        <f t="shared" si="8"/>
        <v>0.77300735533184051</v>
      </c>
      <c r="N121">
        <f t="shared" si="9"/>
        <v>-0.25746671513359398</v>
      </c>
      <c r="O121" s="1">
        <f t="shared" si="10"/>
        <v>3.1597262528305636E-3</v>
      </c>
      <c r="P121" s="1">
        <f t="shared" si="11"/>
        <v>1.0031647234496988</v>
      </c>
      <c r="S121" s="1">
        <f t="shared" si="12"/>
        <v>0.31745201730433381</v>
      </c>
      <c r="T121" s="1">
        <f t="shared" si="15"/>
        <v>-1.1474285986706896</v>
      </c>
      <c r="U121" s="1">
        <f t="shared" si="13"/>
        <v>-0.63556095769074772</v>
      </c>
    </row>
    <row r="122" spans="4:21" ht="14.4" x14ac:dyDescent="0.3">
      <c r="D122" s="2"/>
      <c r="E122" s="2" t="s">
        <v>17</v>
      </c>
      <c r="F122" s="2">
        <v>121684.94559325487</v>
      </c>
      <c r="I122" s="2">
        <v>136475.22882734</v>
      </c>
      <c r="K122">
        <f t="shared" si="14"/>
        <v>0.89162660974324592</v>
      </c>
      <c r="M122">
        <f t="shared" si="8"/>
        <v>0.85854367931804498</v>
      </c>
      <c r="N122">
        <f t="shared" si="9"/>
        <v>-0.15251772129235244</v>
      </c>
      <c r="O122" s="1">
        <f t="shared" si="10"/>
        <v>0.1081087200940721</v>
      </c>
      <c r="P122" s="1">
        <f t="shared" si="11"/>
        <v>1.1141688713464404</v>
      </c>
      <c r="S122" s="1">
        <f t="shared" si="12"/>
        <v>0.31989443762852332</v>
      </c>
      <c r="T122" s="1">
        <f t="shared" si="15"/>
        <v>-1.1397642200224012</v>
      </c>
      <c r="U122" s="1">
        <f t="shared" si="13"/>
        <v>-0.62789657904245932</v>
      </c>
    </row>
    <row r="123" spans="4:21" ht="14.4" x14ac:dyDescent="0.3">
      <c r="D123" s="2"/>
      <c r="E123" s="2" t="s">
        <v>18</v>
      </c>
      <c r="F123" s="2">
        <v>133065.96554009683</v>
      </c>
      <c r="I123" s="2">
        <v>136767.65911042481</v>
      </c>
      <c r="K123">
        <f t="shared" si="14"/>
        <v>0.97293443790436407</v>
      </c>
      <c r="M123">
        <f t="shared" si="8"/>
        <v>0.93683466030043994</v>
      </c>
      <c r="N123">
        <f t="shared" si="9"/>
        <v>-6.5248468770294457E-2</v>
      </c>
      <c r="O123" s="1">
        <f t="shared" si="10"/>
        <v>0.1953779726161301</v>
      </c>
      <c r="P123" s="1">
        <f t="shared" si="11"/>
        <v>1.2157704275853125</v>
      </c>
      <c r="S123" s="1">
        <f t="shared" si="12"/>
        <v>0.32235564950770329</v>
      </c>
      <c r="T123" s="1">
        <f t="shared" si="15"/>
        <v>-1.1320998413741128</v>
      </c>
      <c r="U123" s="1">
        <f t="shared" si="13"/>
        <v>-0.62023220039417093</v>
      </c>
    </row>
    <row r="124" spans="4:21" ht="14.4" x14ac:dyDescent="0.3">
      <c r="D124" s="2">
        <v>1929</v>
      </c>
      <c r="E124" s="2" t="s">
        <v>15</v>
      </c>
      <c r="F124" s="2">
        <v>224009.67947848077</v>
      </c>
      <c r="I124" s="2">
        <v>137428.35435423616</v>
      </c>
      <c r="K124">
        <f t="shared" si="14"/>
        <v>1.630010637405088</v>
      </c>
      <c r="M124">
        <f t="shared" si="8"/>
        <v>1.5695306921899732</v>
      </c>
      <c r="N124">
        <f t="shared" si="9"/>
        <v>0.45077665250208732</v>
      </c>
      <c r="O124" s="1">
        <f t="shared" si="10"/>
        <v>0.71140309388851186</v>
      </c>
      <c r="P124" s="1">
        <f t="shared" si="11"/>
        <v>2.0368471424190528</v>
      </c>
      <c r="S124" s="1">
        <f t="shared" si="12"/>
        <v>0.32483579752081271</v>
      </c>
      <c r="T124" s="1">
        <f t="shared" si="15"/>
        <v>-1.1244354627258244</v>
      </c>
      <c r="U124" s="1">
        <f t="shared" si="13"/>
        <v>-0.61256782174588253</v>
      </c>
    </row>
    <row r="125" spans="4:21" ht="14.4" x14ac:dyDescent="0.3">
      <c r="D125" s="2"/>
      <c r="E125" s="2" t="s">
        <v>16</v>
      </c>
      <c r="F125" s="2">
        <v>230352.06914519353</v>
      </c>
      <c r="I125" s="2">
        <v>138089.04959804751</v>
      </c>
      <c r="K125">
        <f t="shared" si="14"/>
        <v>1.6681414624527227</v>
      </c>
      <c r="M125">
        <f t="shared" si="8"/>
        <v>1.6062467103909734</v>
      </c>
      <c r="N125">
        <f t="shared" si="9"/>
        <v>0.47390022165367607</v>
      </c>
      <c r="O125" s="1">
        <f t="shared" si="10"/>
        <v>0.73452666304010061</v>
      </c>
      <c r="P125" s="1">
        <f t="shared" si="11"/>
        <v>2.084495090385821</v>
      </c>
      <c r="S125" s="1">
        <f t="shared" si="12"/>
        <v>0.32733502735915565</v>
      </c>
      <c r="T125" s="1">
        <f t="shared" si="15"/>
        <v>-1.116771084077536</v>
      </c>
      <c r="U125" s="1">
        <f t="shared" si="13"/>
        <v>-0.60490344309759414</v>
      </c>
    </row>
    <row r="126" spans="4:21" ht="14.4" x14ac:dyDescent="0.3">
      <c r="D126" s="2"/>
      <c r="E126" s="2" t="s">
        <v>17</v>
      </c>
      <c r="F126" s="2">
        <v>275717.77301126416</v>
      </c>
      <c r="I126" s="2">
        <v>138749.74484185886</v>
      </c>
      <c r="K126">
        <f t="shared" si="14"/>
        <v>1.9871587751423667</v>
      </c>
      <c r="M126">
        <f t="shared" si="8"/>
        <v>1.9134271987364166</v>
      </c>
      <c r="N126">
        <f t="shared" si="9"/>
        <v>0.64889597903307294</v>
      </c>
      <c r="O126" s="1">
        <f t="shared" si="10"/>
        <v>0.90952242041949749</v>
      </c>
      <c r="P126" s="1">
        <f t="shared" si="11"/>
        <v>2.4831363549413368</v>
      </c>
      <c r="S126" s="1">
        <f t="shared" si="12"/>
        <v>0.32985348583495949</v>
      </c>
      <c r="T126" s="1">
        <f t="shared" si="15"/>
        <v>-1.1091067054292476</v>
      </c>
      <c r="U126" s="1">
        <f t="shared" si="13"/>
        <v>-0.59723906444930575</v>
      </c>
    </row>
    <row r="127" spans="4:21" ht="14.4" x14ac:dyDescent="0.3">
      <c r="D127" s="2"/>
      <c r="E127" s="2" t="s">
        <v>18</v>
      </c>
      <c r="F127" s="2">
        <v>188509.91509396335</v>
      </c>
      <c r="I127" s="2">
        <v>139410.44008567021</v>
      </c>
      <c r="K127">
        <f t="shared" si="14"/>
        <v>1.3521936734302011</v>
      </c>
      <c r="M127">
        <f t="shared" si="8"/>
        <v>1.3020218540490254</v>
      </c>
      <c r="N127">
        <f t="shared" si="9"/>
        <v>0.26391832862940168</v>
      </c>
      <c r="O127" s="1">
        <f t="shared" si="10"/>
        <v>0.52454477001582622</v>
      </c>
      <c r="P127" s="1">
        <f t="shared" si="11"/>
        <v>1.6896894759582815</v>
      </c>
      <c r="S127" s="1">
        <f t="shared" si="12"/>
        <v>0.33239132088999934</v>
      </c>
      <c r="T127" s="1">
        <f t="shared" si="15"/>
        <v>-1.1014423267809592</v>
      </c>
      <c r="U127" s="1">
        <f t="shared" si="13"/>
        <v>-0.58957468580101735</v>
      </c>
    </row>
    <row r="128" spans="4:21" ht="14.4" x14ac:dyDescent="0.3">
      <c r="D128" s="2">
        <v>1930</v>
      </c>
      <c r="E128" s="2" t="s">
        <v>15</v>
      </c>
      <c r="F128" s="2">
        <v>140354.47031302482</v>
      </c>
      <c r="I128" s="2">
        <v>135721.22499282999</v>
      </c>
      <c r="K128">
        <f t="shared" si="14"/>
        <v>1.034137956833499</v>
      </c>
      <c r="M128">
        <f t="shared" si="8"/>
        <v>0.99576728271708381</v>
      </c>
      <c r="N128">
        <f t="shared" si="9"/>
        <v>-4.2417005888725602E-3</v>
      </c>
      <c r="O128" s="1">
        <f t="shared" si="10"/>
        <v>0.25638474079755197</v>
      </c>
      <c r="P128" s="1">
        <f t="shared" si="11"/>
        <v>1.2922498135329135</v>
      </c>
      <c r="S128" s="1">
        <f t="shared" si="12"/>
        <v>0.33494868160428848</v>
      </c>
      <c r="T128" s="1">
        <f t="shared" si="15"/>
        <v>-1.0937779481326708</v>
      </c>
      <c r="U128" s="1">
        <f t="shared" si="13"/>
        <v>-0.58191030715272896</v>
      </c>
    </row>
    <row r="129" spans="4:21" ht="14.4" x14ac:dyDescent="0.3">
      <c r="D129" s="2"/>
      <c r="E129" s="2" t="s">
        <v>16</v>
      </c>
      <c r="F129" s="2">
        <v>126166.59152616098</v>
      </c>
      <c r="I129" s="2">
        <v>132032.00989998976</v>
      </c>
      <c r="K129">
        <f t="shared" si="14"/>
        <v>0.95557578515791997</v>
      </c>
      <c r="M129">
        <f t="shared" si="8"/>
        <v>0.92012008333057149</v>
      </c>
      <c r="N129">
        <f t="shared" si="9"/>
        <v>-8.3251092097427759E-2</v>
      </c>
      <c r="O129" s="1">
        <f t="shared" si="10"/>
        <v>0.17737534928899679</v>
      </c>
      <c r="P129" s="1">
        <f t="shared" si="11"/>
        <v>1.1940792058033947</v>
      </c>
      <c r="S129" s="1">
        <f t="shared" si="12"/>
        <v>0.33752571820483562</v>
      </c>
      <c r="T129" s="1">
        <f t="shared" si="15"/>
        <v>-1.0861135694843824</v>
      </c>
      <c r="U129" s="1">
        <f t="shared" si="13"/>
        <v>-0.57424592850444056</v>
      </c>
    </row>
    <row r="130" spans="4:21" ht="14.4" x14ac:dyDescent="0.3">
      <c r="D130" s="2"/>
      <c r="E130" s="2" t="s">
        <v>17</v>
      </c>
      <c r="F130" s="2">
        <v>121828.14925249189</v>
      </c>
      <c r="I130" s="2">
        <v>128342.79480714953</v>
      </c>
      <c r="K130">
        <f t="shared" si="14"/>
        <v>0.94924027044567105</v>
      </c>
      <c r="M130">
        <f t="shared" si="8"/>
        <v>0.9140196416748495</v>
      </c>
      <c r="N130">
        <f t="shared" si="9"/>
        <v>-8.9903217961461085E-2</v>
      </c>
      <c r="O130" s="1">
        <f t="shared" si="10"/>
        <v>0.17072322342496346</v>
      </c>
      <c r="P130" s="1">
        <f t="shared" si="11"/>
        <v>1.1861624016174162</v>
      </c>
      <c r="S130" s="1">
        <f t="shared" si="12"/>
        <v>0.34012258207446988</v>
      </c>
      <c r="T130" s="1">
        <f t="shared" si="15"/>
        <v>-1.078449190836094</v>
      </c>
      <c r="U130" s="1">
        <f t="shared" si="13"/>
        <v>-0.56658154985615217</v>
      </c>
    </row>
    <row r="131" spans="4:21" ht="14.4" x14ac:dyDescent="0.3">
      <c r="D131" s="2"/>
      <c r="E131" s="2" t="s">
        <v>18</v>
      </c>
      <c r="F131" s="2">
        <v>90931.404952172714</v>
      </c>
      <c r="I131" s="2">
        <v>124653.57971430931</v>
      </c>
      <c r="K131">
        <f t="shared" si="14"/>
        <v>0.72947287322655574</v>
      </c>
      <c r="M131">
        <f t="shared" si="8"/>
        <v>0.70240649807768596</v>
      </c>
      <c r="N131">
        <f t="shared" si="9"/>
        <v>-0.3532429854544698</v>
      </c>
      <c r="O131" s="1">
        <f t="shared" si="10"/>
        <v>-9.2616544068045259E-2</v>
      </c>
      <c r="P131" s="1">
        <f t="shared" si="11"/>
        <v>0.91154296984779193</v>
      </c>
      <c r="S131" s="1">
        <f t="shared" si="12"/>
        <v>0.34273942576073352</v>
      </c>
      <c r="T131" s="1">
        <f t="shared" si="15"/>
        <v>-1.0707848121878056</v>
      </c>
      <c r="U131" s="1">
        <f t="shared" si="13"/>
        <v>-0.55891717120786377</v>
      </c>
    </row>
    <row r="132" spans="4:21" ht="14.4" x14ac:dyDescent="0.3">
      <c r="D132" s="2">
        <v>1931</v>
      </c>
      <c r="E132" s="2" t="s">
        <v>15</v>
      </c>
      <c r="F132" s="2">
        <v>104573.58517346942</v>
      </c>
      <c r="I132" s="2">
        <v>121412.7790955399</v>
      </c>
      <c r="K132">
        <f t="shared" si="14"/>
        <v>0.86130624760001828</v>
      </c>
      <c r="M132">
        <f t="shared" si="8"/>
        <v>0.82934832445958218</v>
      </c>
      <c r="N132">
        <f t="shared" si="9"/>
        <v>-0.18711503783768818</v>
      </c>
      <c r="O132" s="1">
        <f t="shared" si="10"/>
        <v>7.3511403548736365E-2</v>
      </c>
      <c r="P132" s="1">
        <f t="shared" si="11"/>
        <v>1.0762808100225829</v>
      </c>
      <c r="S132" s="1">
        <f t="shared" si="12"/>
        <v>0.34537640298484273</v>
      </c>
      <c r="T132" s="1">
        <f t="shared" si="15"/>
        <v>-1.0631204335395172</v>
      </c>
      <c r="U132" s="1">
        <f t="shared" si="13"/>
        <v>-0.55125279255957538</v>
      </c>
    </row>
    <row r="133" spans="4:21" ht="14.4" x14ac:dyDescent="0.3">
      <c r="D133" s="2"/>
      <c r="E133" s="2" t="s">
        <v>16</v>
      </c>
      <c r="F133" s="2">
        <v>82740.195456703979</v>
      </c>
      <c r="I133" s="2">
        <v>118171.97847677048</v>
      </c>
      <c r="K133">
        <f t="shared" si="14"/>
        <v>0.70016764145967592</v>
      </c>
      <c r="M133">
        <f t="shared" si="8"/>
        <v>0.67418860817907689</v>
      </c>
      <c r="N133">
        <f t="shared" si="9"/>
        <v>-0.3942453731225013</v>
      </c>
      <c r="O133" s="1">
        <f t="shared" si="10"/>
        <v>-0.13361893173607675</v>
      </c>
      <c r="P133" s="1">
        <f t="shared" si="11"/>
        <v>0.87492340662989687</v>
      </c>
      <c r="S133" s="1">
        <f t="shared" si="12"/>
        <v>0.348033668650718</v>
      </c>
      <c r="T133" s="1">
        <f t="shared" si="15"/>
        <v>-1.0554560548912288</v>
      </c>
      <c r="U133" s="1">
        <f t="shared" si="13"/>
        <v>-0.54358841391128698</v>
      </c>
    </row>
    <row r="134" spans="4:21" ht="14.4" x14ac:dyDescent="0.3">
      <c r="D134" s="2"/>
      <c r="E134" s="2" t="s">
        <v>17</v>
      </c>
      <c r="F134" s="2">
        <v>70570.765122769153</v>
      </c>
      <c r="I134" s="2">
        <v>114931.17785800107</v>
      </c>
      <c r="K134">
        <f t="shared" si="14"/>
        <v>0.61402629328275249</v>
      </c>
      <c r="M134">
        <f t="shared" si="8"/>
        <v>0.59124345019805924</v>
      </c>
      <c r="N134">
        <f t="shared" si="9"/>
        <v>-0.52552741712647211</v>
      </c>
      <c r="O134" s="1">
        <f t="shared" si="10"/>
        <v>-0.26490097574004756</v>
      </c>
      <c r="P134" s="1">
        <f t="shared" si="11"/>
        <v>0.76728192573894294</v>
      </c>
      <c r="S134" s="1">
        <f t="shared" si="12"/>
        <v>0.35071137885408338</v>
      </c>
      <c r="T134" s="1">
        <f t="shared" si="15"/>
        <v>-1.0477916762429407</v>
      </c>
      <c r="U134" s="1">
        <f t="shared" si="13"/>
        <v>-0.53592403526299881</v>
      </c>
    </row>
    <row r="135" spans="4:21" ht="14.4" x14ac:dyDescent="0.3">
      <c r="D135" s="2"/>
      <c r="E135" s="2" t="s">
        <v>18</v>
      </c>
      <c r="F135" s="2">
        <v>50348.035303142147</v>
      </c>
      <c r="I135" s="2">
        <v>111690.37723923166</v>
      </c>
      <c r="K135">
        <f t="shared" si="14"/>
        <v>0.45078221192950912</v>
      </c>
      <c r="M135">
        <f t="shared" si="8"/>
        <v>0.43405638029638127</v>
      </c>
      <c r="N135">
        <f t="shared" si="9"/>
        <v>-0.83458084480210537</v>
      </c>
      <c r="O135" s="1">
        <f t="shared" si="10"/>
        <v>-0.57395440341568082</v>
      </c>
      <c r="P135" s="1">
        <f t="shared" si="11"/>
        <v>0.56329353879779454</v>
      </c>
      <c r="S135" s="1">
        <f t="shared" si="12"/>
        <v>0.35340969089163626</v>
      </c>
      <c r="T135" s="1">
        <f t="shared" si="15"/>
        <v>-1.0401272975946523</v>
      </c>
      <c r="U135" s="1">
        <f t="shared" si="13"/>
        <v>-0.52825965661471042</v>
      </c>
    </row>
    <row r="136" spans="4:21" ht="14.4" x14ac:dyDescent="0.3">
      <c r="D136" s="2">
        <v>1932</v>
      </c>
      <c r="E136" s="2" t="s">
        <v>15</v>
      </c>
      <c r="F136" s="2">
        <v>53195.889163146829</v>
      </c>
      <c r="I136" s="2">
        <v>109280.99987308111</v>
      </c>
      <c r="K136">
        <f t="shared" si="14"/>
        <v>0.48678076907173712</v>
      </c>
      <c r="M136">
        <f t="shared" ref="M136:M189" si="16">K136*$M$191/$K$191</f>
        <v>0.46871924630026723</v>
      </c>
      <c r="N136">
        <f t="shared" ref="N136:N199" si="17">LN(M136)</f>
        <v>-0.7577513117425716</v>
      </c>
      <c r="O136" s="1">
        <f t="shared" ref="O136:O199" si="18">N136-$N$505</f>
        <v>-0.49712487035614705</v>
      </c>
      <c r="P136" s="1">
        <f t="shared" ref="P136:P199" si="19">EXP(O136)</f>
        <v>0.60827702330013134</v>
      </c>
      <c r="S136" s="1">
        <f t="shared" ref="S136:S189" si="20">S137*$R$191/$K$191</f>
        <v>0.35612876327028731</v>
      </c>
      <c r="T136" s="1">
        <f t="shared" si="15"/>
        <v>-1.0324629189463639</v>
      </c>
      <c r="U136" s="1">
        <f t="shared" ref="U136:U199" si="21">T136-$T$505</f>
        <v>-0.52059527796642202</v>
      </c>
    </row>
    <row r="137" spans="4:21" ht="14.4" x14ac:dyDescent="0.3">
      <c r="D137" s="2"/>
      <c r="E137" s="2" t="s">
        <v>16</v>
      </c>
      <c r="F137" s="2">
        <v>30719.659964674378</v>
      </c>
      <c r="I137" s="2">
        <v>106871.62250693055</v>
      </c>
      <c r="K137">
        <f t="shared" ref="K137:K200" si="22">F137/I137</f>
        <v>0.28744449877405231</v>
      </c>
      <c r="M137">
        <f t="shared" si="16"/>
        <v>0.27677915270863251</v>
      </c>
      <c r="N137">
        <f t="shared" si="17"/>
        <v>-1.2845353734339533</v>
      </c>
      <c r="O137" s="1">
        <f t="shared" si="18"/>
        <v>-1.0239089320475288</v>
      </c>
      <c r="P137" s="1">
        <f t="shared" si="19"/>
        <v>0.35918815036941543</v>
      </c>
      <c r="S137" s="1">
        <f t="shared" si="20"/>
        <v>0.35886875571647153</v>
      </c>
      <c r="T137" s="1">
        <f t="shared" ref="T137:T200" si="23">LN(S137)</f>
        <v>-1.0247985402980755</v>
      </c>
      <c r="U137" s="1">
        <f t="shared" si="21"/>
        <v>-0.51293089931813363</v>
      </c>
    </row>
    <row r="138" spans="4:21" ht="14.4" x14ac:dyDescent="0.3">
      <c r="D138" s="2"/>
      <c r="E138" s="2" t="s">
        <v>17</v>
      </c>
      <c r="F138" s="2">
        <v>53195.889163146829</v>
      </c>
      <c r="I138" s="2">
        <v>104462.24514078</v>
      </c>
      <c r="K138">
        <f t="shared" si="22"/>
        <v>0.50923555291633493</v>
      </c>
      <c r="M138">
        <f t="shared" si="16"/>
        <v>0.49034086742458954</v>
      </c>
      <c r="N138">
        <f t="shared" si="17"/>
        <v>-0.71265448192295899</v>
      </c>
      <c r="O138" s="1">
        <f t="shared" si="18"/>
        <v>-0.45202804053653445</v>
      </c>
      <c r="P138" s="1">
        <f t="shared" si="19"/>
        <v>0.63633632626291325</v>
      </c>
      <c r="S138" s="1">
        <f t="shared" si="20"/>
        <v>0.36162982918553133</v>
      </c>
      <c r="T138" s="1">
        <f t="shared" si="23"/>
        <v>-1.0171341616497871</v>
      </c>
      <c r="U138" s="1">
        <f t="shared" si="21"/>
        <v>-0.50526652066984523</v>
      </c>
    </row>
    <row r="139" spans="4:21" ht="14.4" x14ac:dyDescent="0.3">
      <c r="D139" s="2"/>
      <c r="E139" s="2" t="s">
        <v>18</v>
      </c>
      <c r="F139" s="2">
        <v>43922.02955116966</v>
      </c>
      <c r="I139" s="2">
        <v>102052.86777462944</v>
      </c>
      <c r="K139">
        <f t="shared" si="22"/>
        <v>0.43038505932205434</v>
      </c>
      <c r="M139">
        <f t="shared" si="16"/>
        <v>0.41441604402124627</v>
      </c>
      <c r="N139">
        <f t="shared" si="17"/>
        <v>-0.88088487251883296</v>
      </c>
      <c r="O139" s="1">
        <f t="shared" si="18"/>
        <v>-0.62025843113240842</v>
      </c>
      <c r="P139" s="1">
        <f t="shared" si="19"/>
        <v>0.53780543396670022</v>
      </c>
      <c r="S139" s="1">
        <f t="shared" si="20"/>
        <v>0.36441214587117127</v>
      </c>
      <c r="T139" s="1">
        <f t="shared" si="23"/>
        <v>-1.0094697830014989</v>
      </c>
      <c r="U139" s="1">
        <f t="shared" si="21"/>
        <v>-0.49760214202155706</v>
      </c>
    </row>
    <row r="140" spans="4:21" ht="14.4" x14ac:dyDescent="0.3">
      <c r="D140" s="2">
        <v>1933</v>
      </c>
      <c r="E140" s="2" t="s">
        <v>15</v>
      </c>
      <c r="F140" s="2">
        <v>37300.054985772571</v>
      </c>
      <c r="I140" s="2">
        <v>101014.84758543818</v>
      </c>
      <c r="K140">
        <f t="shared" si="22"/>
        <v>0.3692531927469796</v>
      </c>
      <c r="M140">
        <f t="shared" si="16"/>
        <v>0.35555241536837562</v>
      </c>
      <c r="N140">
        <f t="shared" si="17"/>
        <v>-1.0340825993459826</v>
      </c>
      <c r="O140" s="1">
        <f t="shared" si="18"/>
        <v>-0.77345615795955802</v>
      </c>
      <c r="P140" s="1">
        <f t="shared" si="19"/>
        <v>0.46141558417872047</v>
      </c>
      <c r="S140" s="1">
        <f t="shared" si="20"/>
        <v>0.36721586921498606</v>
      </c>
      <c r="T140" s="1">
        <f t="shared" si="23"/>
        <v>-1.0018054043532105</v>
      </c>
      <c r="U140" s="1">
        <f t="shared" si="21"/>
        <v>-0.48993776337326866</v>
      </c>
    </row>
    <row r="141" spans="4:21" ht="14.4" x14ac:dyDescent="0.3">
      <c r="D141" s="2"/>
      <c r="E141" s="2" t="s">
        <v>16</v>
      </c>
      <c r="F141" s="2">
        <v>62206.672761184105</v>
      </c>
      <c r="I141" s="2">
        <v>99976.827396246925</v>
      </c>
      <c r="K141">
        <f t="shared" si="22"/>
        <v>0.62221091008054241</v>
      </c>
      <c r="M141">
        <f t="shared" si="16"/>
        <v>0.59912438482091268</v>
      </c>
      <c r="N141">
        <f t="shared" si="17"/>
        <v>-0.51228604829875835</v>
      </c>
      <c r="O141" s="1">
        <f t="shared" si="18"/>
        <v>-0.2516596069123338</v>
      </c>
      <c r="P141" s="1">
        <f t="shared" si="19"/>
        <v>0.77750935183900383</v>
      </c>
      <c r="S141" s="1">
        <f t="shared" si="20"/>
        <v>0.37004116391606134</v>
      </c>
      <c r="T141" s="1">
        <f t="shared" si="23"/>
        <v>-0.99414102570492213</v>
      </c>
      <c r="U141" s="1">
        <f t="shared" si="21"/>
        <v>-0.48227338472498027</v>
      </c>
    </row>
    <row r="142" spans="4:21" ht="14.4" x14ac:dyDescent="0.3">
      <c r="D142" s="2"/>
      <c r="E142" s="2" t="s">
        <v>17</v>
      </c>
      <c r="F142" s="2">
        <v>63344.234630734143</v>
      </c>
      <c r="I142" s="2">
        <v>98938.807207055666</v>
      </c>
      <c r="K142">
        <f t="shared" si="22"/>
        <v>0.64023648979484415</v>
      </c>
      <c r="M142">
        <f t="shared" si="16"/>
        <v>0.616481143087934</v>
      </c>
      <c r="N142">
        <f t="shared" si="17"/>
        <v>-0.48372754388862282</v>
      </c>
      <c r="O142" s="1">
        <f t="shared" si="18"/>
        <v>-0.22310110250219828</v>
      </c>
      <c r="P142" s="1">
        <f t="shared" si="19"/>
        <v>0.80003395977038005</v>
      </c>
      <c r="S142" s="1">
        <f t="shared" si="20"/>
        <v>0.37288819594064876</v>
      </c>
      <c r="T142" s="1">
        <f t="shared" si="23"/>
        <v>-0.98647664705663385</v>
      </c>
      <c r="U142" s="1">
        <f t="shared" si="21"/>
        <v>-0.47460900607669199</v>
      </c>
    </row>
    <row r="143" spans="4:21" ht="14.4" x14ac:dyDescent="0.3">
      <c r="D143" s="2"/>
      <c r="E143" s="2" t="s">
        <v>18</v>
      </c>
      <c r="F143" s="2">
        <v>59692.062312705057</v>
      </c>
      <c r="I143" s="2">
        <v>97900.787017864408</v>
      </c>
      <c r="K143">
        <f t="shared" si="22"/>
        <v>0.60971994333214885</v>
      </c>
      <c r="M143">
        <f t="shared" si="16"/>
        <v>0.58709688313666686</v>
      </c>
      <c r="N143">
        <f t="shared" si="17"/>
        <v>-0.53256542483995928</v>
      </c>
      <c r="O143" s="1">
        <f t="shared" si="18"/>
        <v>-0.27193898345353473</v>
      </c>
      <c r="P143" s="1">
        <f t="shared" si="19"/>
        <v>0.7619007482239869</v>
      </c>
      <c r="S143" s="1">
        <f t="shared" si="20"/>
        <v>0.37575713253191534</v>
      </c>
      <c r="T143" s="1">
        <f t="shared" si="23"/>
        <v>-0.97881226840834556</v>
      </c>
      <c r="U143" s="1">
        <f t="shared" si="21"/>
        <v>-0.4669446274284037</v>
      </c>
    </row>
    <row r="144" spans="4:21" ht="14.4" x14ac:dyDescent="0.3">
      <c r="D144" s="2">
        <v>1934</v>
      </c>
      <c r="E144" s="2" t="s">
        <v>15</v>
      </c>
      <c r="F144" s="2">
        <v>64740.725795685459</v>
      </c>
      <c r="I144" s="2">
        <v>97832.735000429879</v>
      </c>
      <c r="K144">
        <f t="shared" si="22"/>
        <v>0.66174911490924782</v>
      </c>
      <c r="M144">
        <f t="shared" si="16"/>
        <v>0.63719556335723082</v>
      </c>
      <c r="N144">
        <f t="shared" si="17"/>
        <v>-0.45067866368669368</v>
      </c>
      <c r="O144" s="1">
        <f t="shared" si="18"/>
        <v>-0.19005222230026914</v>
      </c>
      <c r="P144" s="1">
        <f t="shared" si="19"/>
        <v>0.82691594936276813</v>
      </c>
      <c r="S144" s="1">
        <f t="shared" si="20"/>
        <v>0.37864814221976772</v>
      </c>
      <c r="T144" s="1">
        <f t="shared" si="23"/>
        <v>-0.97114788976005717</v>
      </c>
      <c r="U144" s="1">
        <f t="shared" si="21"/>
        <v>-0.45928024878011531</v>
      </c>
    </row>
    <row r="145" spans="4:21" ht="14.4" x14ac:dyDescent="0.3">
      <c r="D145" s="2"/>
      <c r="E145" s="2" t="s">
        <v>16</v>
      </c>
      <c r="F145" s="2">
        <v>59918.325363977041</v>
      </c>
      <c r="I145" s="2">
        <v>97764.682982995349</v>
      </c>
      <c r="K145">
        <f t="shared" si="22"/>
        <v>0.61288313464279232</v>
      </c>
      <c r="M145">
        <f t="shared" si="16"/>
        <v>0.59014270733768392</v>
      </c>
      <c r="N145">
        <f t="shared" si="17"/>
        <v>-0.52739089448632748</v>
      </c>
      <c r="O145" s="1">
        <f t="shared" si="18"/>
        <v>-0.26676445309990293</v>
      </c>
      <c r="P145" s="1">
        <f t="shared" si="19"/>
        <v>0.76585344462618088</v>
      </c>
      <c r="S145" s="1">
        <f t="shared" si="20"/>
        <v>0.38156139483075224</v>
      </c>
      <c r="T145" s="1">
        <f t="shared" si="23"/>
        <v>-0.96348351111176889</v>
      </c>
      <c r="U145" s="1">
        <f t="shared" si="21"/>
        <v>-0.45161587013182702</v>
      </c>
    </row>
    <row r="146" spans="4:21" ht="14.4" x14ac:dyDescent="0.3">
      <c r="D146" s="2"/>
      <c r="E146" s="2" t="s">
        <v>17</v>
      </c>
      <c r="F146" s="2">
        <v>53528.644791963401</v>
      </c>
      <c r="I146" s="2">
        <v>97696.63096556082</v>
      </c>
      <c r="K146">
        <f t="shared" si="22"/>
        <v>0.54790676262759619</v>
      </c>
      <c r="M146">
        <f t="shared" si="16"/>
        <v>0.52757721984653727</v>
      </c>
      <c r="N146">
        <f t="shared" si="17"/>
        <v>-0.63946003601097434</v>
      </c>
      <c r="O146" s="1">
        <f t="shared" si="18"/>
        <v>-0.3788335946245498</v>
      </c>
      <c r="P146" s="1">
        <f t="shared" si="19"/>
        <v>0.68465953421428283</v>
      </c>
      <c r="S146" s="1">
        <f t="shared" si="20"/>
        <v>0.38449706149803098</v>
      </c>
      <c r="T146" s="1">
        <f t="shared" si="23"/>
        <v>-0.95581913246348049</v>
      </c>
      <c r="U146" s="1">
        <f t="shared" si="21"/>
        <v>-0.44395149148353863</v>
      </c>
    </row>
    <row r="147" spans="4:21" ht="14.4" x14ac:dyDescent="0.3">
      <c r="D147" s="2"/>
      <c r="E147" s="2" t="s">
        <v>18</v>
      </c>
      <c r="F147" s="2">
        <v>55819.284997024894</v>
      </c>
      <c r="I147" s="2">
        <v>97628.578948126291</v>
      </c>
      <c r="K147">
        <f t="shared" si="22"/>
        <v>0.57175148505115247</v>
      </c>
      <c r="M147">
        <f t="shared" si="16"/>
        <v>0.55053720724275523</v>
      </c>
      <c r="N147">
        <f t="shared" si="17"/>
        <v>-0.59686073701480902</v>
      </c>
      <c r="O147" s="1">
        <f t="shared" si="18"/>
        <v>-0.33623429562838447</v>
      </c>
      <c r="P147" s="1">
        <f t="shared" si="19"/>
        <v>0.7144556923593085</v>
      </c>
      <c r="S147" s="1">
        <f t="shared" si="20"/>
        <v>0.38745531467143463</v>
      </c>
      <c r="T147" s="1">
        <f t="shared" si="23"/>
        <v>-0.9481547538151921</v>
      </c>
      <c r="U147" s="1">
        <f t="shared" si="21"/>
        <v>-0.43628711283525023</v>
      </c>
    </row>
    <row r="148" spans="4:21" ht="14.4" x14ac:dyDescent="0.3">
      <c r="D148" s="2">
        <v>1935</v>
      </c>
      <c r="E148" s="2" t="s">
        <v>15</v>
      </c>
      <c r="F148" s="2">
        <v>49954.9459545676</v>
      </c>
      <c r="I148" s="2">
        <v>97994.305986932377</v>
      </c>
      <c r="K148">
        <f t="shared" si="22"/>
        <v>0.50977396545090214</v>
      </c>
      <c r="M148">
        <f t="shared" si="16"/>
        <v>0.49085930269039146</v>
      </c>
      <c r="N148">
        <f t="shared" si="17"/>
        <v>-0.71159774481704186</v>
      </c>
      <c r="O148" s="1">
        <f t="shared" si="18"/>
        <v>-0.45097130343061731</v>
      </c>
      <c r="P148" s="1">
        <f t="shared" si="19"/>
        <v>0.63700912189216252</v>
      </c>
      <c r="S148" s="1">
        <f t="shared" si="20"/>
        <v>0.39043632812759271</v>
      </c>
      <c r="T148" s="1">
        <f t="shared" si="23"/>
        <v>-0.9404903751669037</v>
      </c>
      <c r="U148" s="1">
        <f t="shared" si="21"/>
        <v>-0.42862273418696184</v>
      </c>
    </row>
    <row r="149" spans="4:21" ht="14.4" x14ac:dyDescent="0.3">
      <c r="D149" s="2"/>
      <c r="E149" s="2" t="s">
        <v>16</v>
      </c>
      <c r="F149" s="2">
        <v>60112.253633795968</v>
      </c>
      <c r="I149" s="2">
        <v>98360.033025738463</v>
      </c>
      <c r="K149">
        <f t="shared" si="22"/>
        <v>0.61114511437858132</v>
      </c>
      <c r="M149">
        <f t="shared" si="16"/>
        <v>0.58846917460990367</v>
      </c>
      <c r="N149">
        <f t="shared" si="17"/>
        <v>-0.53023073324601155</v>
      </c>
      <c r="O149" s="1">
        <f t="shared" si="18"/>
        <v>-0.26960429185958701</v>
      </c>
      <c r="P149" s="1">
        <f t="shared" si="19"/>
        <v>0.76368162959173402</v>
      </c>
      <c r="S149" s="1">
        <f t="shared" si="20"/>
        <v>0.39344027698014183</v>
      </c>
      <c r="T149" s="1">
        <f t="shared" si="23"/>
        <v>-0.93282599651861531</v>
      </c>
      <c r="U149" s="1">
        <f t="shared" si="21"/>
        <v>-0.42095835553867345</v>
      </c>
    </row>
    <row r="150" spans="4:21" ht="14.4" x14ac:dyDescent="0.3">
      <c r="D150" s="2"/>
      <c r="E150" s="2" t="s">
        <v>17</v>
      </c>
      <c r="F150" s="2">
        <v>68962.773190550521</v>
      </c>
      <c r="I150" s="2">
        <v>98725.760064544549</v>
      </c>
      <c r="K150">
        <f t="shared" si="22"/>
        <v>0.69852866309121653</v>
      </c>
      <c r="M150">
        <f t="shared" si="16"/>
        <v>0.67261044249469359</v>
      </c>
      <c r="N150">
        <f t="shared" si="17"/>
        <v>-0.39658895423197194</v>
      </c>
      <c r="O150" s="1">
        <f t="shared" si="18"/>
        <v>-0.13596251284554739</v>
      </c>
      <c r="P150" s="1">
        <f t="shared" si="19"/>
        <v>0.87287535348860101</v>
      </c>
      <c r="S150" s="1">
        <f t="shared" si="20"/>
        <v>0.39646733769001224</v>
      </c>
      <c r="T150" s="1">
        <f t="shared" si="23"/>
        <v>-0.92516161787032691</v>
      </c>
      <c r="U150" s="1">
        <f t="shared" si="21"/>
        <v>-0.41329397689038505</v>
      </c>
    </row>
    <row r="151" spans="4:21" ht="14.4" x14ac:dyDescent="0.3">
      <c r="D151" s="2"/>
      <c r="E151" s="2" t="s">
        <v>18</v>
      </c>
      <c r="F151" s="2">
        <v>77456.895986630378</v>
      </c>
      <c r="I151" s="2">
        <v>99091.487103350635</v>
      </c>
      <c r="K151">
        <f t="shared" si="22"/>
        <v>0.78167053750888038</v>
      </c>
      <c r="M151">
        <f t="shared" si="16"/>
        <v>0.75266741924698555</v>
      </c>
      <c r="N151">
        <f t="shared" si="17"/>
        <v>-0.28413182305586177</v>
      </c>
      <c r="O151" s="1">
        <f t="shared" si="18"/>
        <v>-2.350538166943722E-2</v>
      </c>
      <c r="P151" s="1">
        <f t="shared" si="19"/>
        <v>0.97676871800834209</v>
      </c>
      <c r="S151" s="1">
        <f t="shared" si="20"/>
        <v>0.39951768807579374</v>
      </c>
      <c r="T151" s="1">
        <f t="shared" si="23"/>
        <v>-0.91749723922203852</v>
      </c>
      <c r="U151" s="1">
        <f t="shared" si="21"/>
        <v>-0.40562959824209666</v>
      </c>
    </row>
    <row r="152" spans="4:21" ht="14.4" x14ac:dyDescent="0.3">
      <c r="D152" s="2">
        <v>1936</v>
      </c>
      <c r="E152" s="2" t="s">
        <v>15</v>
      </c>
      <c r="F152" s="2">
        <v>91202.302060510818</v>
      </c>
      <c r="I152" s="2">
        <v>101052.96428186118</v>
      </c>
      <c r="K152">
        <f t="shared" si="22"/>
        <v>0.9025198093756609</v>
      </c>
      <c r="M152">
        <f t="shared" si="16"/>
        <v>0.86903269746730438</v>
      </c>
      <c r="N152">
        <f t="shared" si="17"/>
        <v>-0.14037452787995161</v>
      </c>
      <c r="O152" s="1">
        <f t="shared" si="18"/>
        <v>0.12025191350647293</v>
      </c>
      <c r="P152" s="1">
        <f t="shared" si="19"/>
        <v>1.1277809190435075</v>
      </c>
      <c r="S152" s="1">
        <f t="shared" si="20"/>
        <v>0.40259150732418125</v>
      </c>
      <c r="T152" s="1">
        <f t="shared" si="23"/>
        <v>-0.90983286057375024</v>
      </c>
      <c r="U152" s="1">
        <f t="shared" si="21"/>
        <v>-0.39796521959380837</v>
      </c>
    </row>
    <row r="153" spans="4:21" ht="14.4" x14ac:dyDescent="0.3">
      <c r="D153" s="2"/>
      <c r="E153" s="2" t="s">
        <v>16</v>
      </c>
      <c r="F153" s="2">
        <v>90158.937905040642</v>
      </c>
      <c r="I153" s="2">
        <v>103014.44146037172</v>
      </c>
      <c r="K153">
        <f t="shared" si="22"/>
        <v>0.87520678292201959</v>
      </c>
      <c r="M153">
        <f t="shared" si="16"/>
        <v>0.8427330940586838</v>
      </c>
      <c r="N153">
        <f t="shared" si="17"/>
        <v>-0.17110498551571401</v>
      </c>
      <c r="O153" s="1">
        <f t="shared" si="18"/>
        <v>8.9521455870710531E-2</v>
      </c>
      <c r="P153" s="1">
        <f t="shared" si="19"/>
        <v>1.0936507982907497</v>
      </c>
      <c r="S153" s="1">
        <f t="shared" si="20"/>
        <v>0.40568897600050091</v>
      </c>
      <c r="T153" s="1">
        <f t="shared" si="23"/>
        <v>-0.90216848192546184</v>
      </c>
      <c r="U153" s="1">
        <f t="shared" si="21"/>
        <v>-0.39030084094551998</v>
      </c>
    </row>
    <row r="154" spans="4:21" ht="14.4" x14ac:dyDescent="0.3">
      <c r="D154" s="2"/>
      <c r="E154" s="2" t="s">
        <v>17</v>
      </c>
      <c r="F154" s="2">
        <v>98505.851148802074</v>
      </c>
      <c r="I154" s="2">
        <v>104975.91863888226</v>
      </c>
      <c r="K154">
        <f t="shared" si="22"/>
        <v>0.93836617412858991</v>
      </c>
      <c r="M154">
        <f t="shared" si="16"/>
        <v>0.90354901803115406</v>
      </c>
      <c r="N154">
        <f t="shared" si="17"/>
        <v>-0.10142491692826844</v>
      </c>
      <c r="O154" s="1">
        <f t="shared" si="18"/>
        <v>0.15920152445815611</v>
      </c>
      <c r="P154" s="1">
        <f t="shared" si="19"/>
        <v>1.1725742252573548</v>
      </c>
      <c r="S154" s="1">
        <f t="shared" si="20"/>
        <v>0.4088102760593168</v>
      </c>
      <c r="T154" s="1">
        <f t="shared" si="23"/>
        <v>-0.89450410327717356</v>
      </c>
      <c r="U154" s="1">
        <f t="shared" si="21"/>
        <v>-0.38263646229723169</v>
      </c>
    </row>
    <row r="155" spans="4:21" ht="14.4" x14ac:dyDescent="0.3">
      <c r="D155" s="2"/>
      <c r="E155" s="2" t="s">
        <v>18</v>
      </c>
      <c r="F155" s="2">
        <v>104704.66171953664</v>
      </c>
      <c r="I155" s="2">
        <v>106937.3958173928</v>
      </c>
      <c r="K155">
        <f t="shared" si="22"/>
        <v>0.97912111024595372</v>
      </c>
      <c r="M155">
        <f t="shared" si="16"/>
        <v>0.94279178223561089</v>
      </c>
      <c r="N155">
        <f t="shared" si="17"/>
        <v>-5.8909824297127204E-2</v>
      </c>
      <c r="O155" s="1">
        <f t="shared" si="18"/>
        <v>0.20171661708929733</v>
      </c>
      <c r="P155" s="1">
        <f t="shared" si="19"/>
        <v>1.2235012396370122</v>
      </c>
      <c r="S155" s="1">
        <f t="shared" si="20"/>
        <v>0.41195559085511968</v>
      </c>
      <c r="T155" s="1">
        <f t="shared" si="23"/>
        <v>-0.88683972462888527</v>
      </c>
      <c r="U155" s="1">
        <f t="shared" si="21"/>
        <v>-0.37497208364894341</v>
      </c>
    </row>
    <row r="156" spans="4:21" ht="14.4" x14ac:dyDescent="0.3">
      <c r="D156" s="2">
        <v>1937</v>
      </c>
      <c r="E156" s="2" t="s">
        <v>15</v>
      </c>
      <c r="F156" s="2">
        <v>108661.22330817007</v>
      </c>
      <c r="I156" s="2">
        <v>109567.89530437201</v>
      </c>
      <c r="K156">
        <f t="shared" si="22"/>
        <v>0.99172502133327223</v>
      </c>
      <c r="M156">
        <f t="shared" si="16"/>
        <v>0.95492803756991484</v>
      </c>
      <c r="N156">
        <f t="shared" si="17"/>
        <v>-4.6119294670543702E-2</v>
      </c>
      <c r="O156" s="1">
        <f t="shared" si="18"/>
        <v>0.21450714671588084</v>
      </c>
      <c r="P156" s="1">
        <f t="shared" si="19"/>
        <v>1.2392509775174825</v>
      </c>
      <c r="S156" s="1">
        <f t="shared" si="20"/>
        <v>0.41512510515309764</v>
      </c>
      <c r="T156" s="1">
        <f t="shared" si="23"/>
        <v>-0.87917534598059688</v>
      </c>
      <c r="U156" s="1">
        <f t="shared" si="21"/>
        <v>-0.36730770500065502</v>
      </c>
    </row>
    <row r="157" spans="4:21" ht="14.4" x14ac:dyDescent="0.3">
      <c r="D157" s="2"/>
      <c r="E157" s="2" t="s">
        <v>16</v>
      </c>
      <c r="F157" s="2">
        <v>93944.805557754575</v>
      </c>
      <c r="I157" s="2">
        <v>112198.39479135122</v>
      </c>
      <c r="K157">
        <f t="shared" si="22"/>
        <v>0.83730971135958066</v>
      </c>
      <c r="M157">
        <f t="shared" si="16"/>
        <v>0.80624215614918737</v>
      </c>
      <c r="N157">
        <f t="shared" si="17"/>
        <v>-0.21537113972668942</v>
      </c>
      <c r="O157" s="1">
        <f t="shared" si="18"/>
        <v>4.5255301659735125E-2</v>
      </c>
      <c r="P157" s="1">
        <f t="shared" si="19"/>
        <v>1.0462949466498743</v>
      </c>
      <c r="S157" s="1">
        <f t="shared" si="20"/>
        <v>0.41831900513998987</v>
      </c>
      <c r="T157" s="1">
        <f t="shared" si="23"/>
        <v>-0.87151096733230859</v>
      </c>
      <c r="U157" s="1">
        <f t="shared" si="21"/>
        <v>-0.35964332635236673</v>
      </c>
    </row>
    <row r="158" spans="4:21" ht="14.4" x14ac:dyDescent="0.3">
      <c r="D158" s="2"/>
      <c r="E158" s="2" t="s">
        <v>17</v>
      </c>
      <c r="F158" s="2">
        <v>86316.295132028972</v>
      </c>
      <c r="I158" s="2">
        <v>114828.89427833044</v>
      </c>
      <c r="K158">
        <f t="shared" si="22"/>
        <v>0.75169490810221862</v>
      </c>
      <c r="M158">
        <f t="shared" si="16"/>
        <v>0.72380400615517526</v>
      </c>
      <c r="N158">
        <f t="shared" si="17"/>
        <v>-0.32323463297533489</v>
      </c>
      <c r="O158" s="1">
        <f t="shared" si="18"/>
        <v>-6.2608191588910345E-2</v>
      </c>
      <c r="P158" s="1">
        <f t="shared" si="19"/>
        <v>0.93931143171948073</v>
      </c>
      <c r="S158" s="1">
        <f t="shared" si="20"/>
        <v>0.42153747843502376</v>
      </c>
      <c r="T158" s="1">
        <f t="shared" si="23"/>
        <v>-0.86384658868402031</v>
      </c>
      <c r="U158" s="1">
        <f t="shared" si="21"/>
        <v>-0.35197894770407845</v>
      </c>
    </row>
    <row r="159" spans="4:21" ht="14.4" x14ac:dyDescent="0.3">
      <c r="D159" s="2"/>
      <c r="E159" s="2" t="s">
        <v>18</v>
      </c>
      <c r="F159" s="2">
        <v>66193.846371256732</v>
      </c>
      <c r="I159" s="2">
        <v>117459.39376530965</v>
      </c>
      <c r="K159">
        <f t="shared" si="22"/>
        <v>0.56354663726185827</v>
      </c>
      <c r="M159">
        <f t="shared" si="16"/>
        <v>0.54263679227948536</v>
      </c>
      <c r="N159">
        <f t="shared" si="17"/>
        <v>-0.61131507368515703</v>
      </c>
      <c r="O159" s="1">
        <f t="shared" si="18"/>
        <v>-0.35068863229873248</v>
      </c>
      <c r="P159" s="1">
        <f t="shared" si="19"/>
        <v>0.70420298578788876</v>
      </c>
      <c r="S159" s="1">
        <f t="shared" si="20"/>
        <v>0.42478071410093626</v>
      </c>
      <c r="T159" s="1">
        <f t="shared" si="23"/>
        <v>-0.85618221003573192</v>
      </c>
      <c r="U159" s="1">
        <f t="shared" si="21"/>
        <v>-0.34431456905579005</v>
      </c>
    </row>
    <row r="160" spans="4:21" ht="14.4" x14ac:dyDescent="0.3">
      <c r="D160" s="2">
        <v>1938</v>
      </c>
      <c r="E160" s="2" t="s">
        <v>15</v>
      </c>
      <c r="F160" s="2">
        <v>62462.847808145903</v>
      </c>
      <c r="I160" s="2">
        <v>117337.06542734144</v>
      </c>
      <c r="K160">
        <f t="shared" si="22"/>
        <v>0.53233688417770031</v>
      </c>
      <c r="M160">
        <f t="shared" si="16"/>
        <v>0.5125850464582199</v>
      </c>
      <c r="N160">
        <f t="shared" si="17"/>
        <v>-0.66828863742808586</v>
      </c>
      <c r="O160" s="1">
        <f t="shared" si="18"/>
        <v>-0.40766219604166132</v>
      </c>
      <c r="P160" s="1">
        <f t="shared" si="19"/>
        <v>0.66520354926502567</v>
      </c>
      <c r="S160" s="1">
        <f t="shared" si="20"/>
        <v>0.42804890265508</v>
      </c>
      <c r="T160" s="1">
        <f t="shared" si="23"/>
        <v>-0.84851783138744352</v>
      </c>
      <c r="U160" s="1">
        <f t="shared" si="21"/>
        <v>-0.33665019040750166</v>
      </c>
    </row>
    <row r="161" spans="4:21" ht="14.4" x14ac:dyDescent="0.3">
      <c r="D161" s="2"/>
      <c r="E161" s="2" t="s">
        <v>16</v>
      </c>
      <c r="F161" s="2">
        <v>61857.000593711906</v>
      </c>
      <c r="I161" s="2">
        <v>117214.73708937323</v>
      </c>
      <c r="K161">
        <f t="shared" si="22"/>
        <v>0.52772374984339665</v>
      </c>
      <c r="M161">
        <f t="shared" si="16"/>
        <v>0.50814307794664537</v>
      </c>
      <c r="N161">
        <f t="shared" si="17"/>
        <v>-0.67699222155815963</v>
      </c>
      <c r="O161" s="1">
        <f t="shared" si="18"/>
        <v>-0.41636578017173509</v>
      </c>
      <c r="P161" s="1">
        <f t="shared" si="19"/>
        <v>0.65943901664738591</v>
      </c>
      <c r="S161" s="1">
        <f t="shared" si="20"/>
        <v>0.43134223608061467</v>
      </c>
      <c r="T161" s="1">
        <f t="shared" si="23"/>
        <v>-0.84085345273915524</v>
      </c>
      <c r="U161" s="1">
        <f t="shared" si="21"/>
        <v>-0.32898581175921338</v>
      </c>
    </row>
    <row r="162" spans="4:21" ht="14.4" x14ac:dyDescent="0.3">
      <c r="D162" s="2"/>
      <c r="E162" s="2" t="s">
        <v>17</v>
      </c>
      <c r="F162" s="2">
        <v>71187.04769599557</v>
      </c>
      <c r="I162" s="2">
        <v>117092.40875140502</v>
      </c>
      <c r="K162">
        <f t="shared" si="22"/>
        <v>0.60795613016323213</v>
      </c>
      <c r="M162">
        <f t="shared" si="16"/>
        <v>0.58539851452460023</v>
      </c>
      <c r="N162">
        <f t="shared" si="17"/>
        <v>-0.53546244226668926</v>
      </c>
      <c r="O162" s="1">
        <f t="shared" si="18"/>
        <v>-0.27483600088026472</v>
      </c>
      <c r="P162" s="1">
        <f t="shared" si="19"/>
        <v>0.75969670259972755</v>
      </c>
      <c r="S162" s="1">
        <f t="shared" si="20"/>
        <v>0.43466090783778499</v>
      </c>
      <c r="T162" s="1">
        <f t="shared" si="23"/>
        <v>-0.83318907409086684</v>
      </c>
      <c r="U162" s="1">
        <f t="shared" si="21"/>
        <v>-0.32132143311092498</v>
      </c>
    </row>
    <row r="163" spans="4:21" ht="14.4" x14ac:dyDescent="0.3">
      <c r="D163" s="2"/>
      <c r="E163" s="2" t="s">
        <v>18</v>
      </c>
      <c r="F163" s="2">
        <v>76882.011511675213</v>
      </c>
      <c r="I163" s="2">
        <v>116970.08041343681</v>
      </c>
      <c r="K163">
        <f t="shared" si="22"/>
        <v>0.65727929090868165</v>
      </c>
      <c r="M163">
        <f t="shared" si="16"/>
        <v>0.63289158779008703</v>
      </c>
      <c r="N163">
        <f t="shared" si="17"/>
        <v>-0.45745613882012059</v>
      </c>
      <c r="O163" s="1">
        <f t="shared" si="18"/>
        <v>-0.19682969743369605</v>
      </c>
      <c r="P163" s="1">
        <f t="shared" si="19"/>
        <v>0.82133049609409314</v>
      </c>
      <c r="S163" s="1">
        <f t="shared" si="20"/>
        <v>0.43800511287528493</v>
      </c>
      <c r="T163" s="1">
        <f t="shared" si="23"/>
        <v>-0.82552469544257845</v>
      </c>
      <c r="U163" s="1">
        <f t="shared" si="21"/>
        <v>-0.31365705446263659</v>
      </c>
    </row>
    <row r="164" spans="4:21" ht="14.4" x14ac:dyDescent="0.3">
      <c r="D164" s="2">
        <v>1939</v>
      </c>
      <c r="E164" s="2" t="s">
        <v>15</v>
      </c>
      <c r="F164" s="2">
        <v>75735.94302592543</v>
      </c>
      <c r="I164" s="2">
        <v>117626.88067578996</v>
      </c>
      <c r="K164">
        <f t="shared" si="22"/>
        <v>0.64386594790924734</v>
      </c>
      <c r="M164">
        <f t="shared" si="16"/>
        <v>0.61997593372049231</v>
      </c>
      <c r="N164">
        <f t="shared" si="17"/>
        <v>-0.47807461827623388</v>
      </c>
      <c r="O164" s="1">
        <f t="shared" si="18"/>
        <v>-0.21744817688980933</v>
      </c>
      <c r="P164" s="1">
        <f t="shared" si="19"/>
        <v>0.80456929912290132</v>
      </c>
      <c r="S164" s="1">
        <f t="shared" si="20"/>
        <v>0.44137504764170959</v>
      </c>
      <c r="T164" s="1">
        <f t="shared" si="23"/>
        <v>-0.81786031679429005</v>
      </c>
      <c r="U164" s="1">
        <f t="shared" si="21"/>
        <v>-0.30599267581434819</v>
      </c>
    </row>
    <row r="165" spans="4:21" ht="14.4" x14ac:dyDescent="0.3">
      <c r="D165" s="2"/>
      <c r="E165" s="2" t="s">
        <v>16</v>
      </c>
      <c r="F165" s="2">
        <v>69867.782791471152</v>
      </c>
      <c r="I165" s="2">
        <v>118283.68093814311</v>
      </c>
      <c r="K165">
        <f t="shared" si="22"/>
        <v>0.59067981514718648</v>
      </c>
      <c r="M165">
        <f t="shared" si="16"/>
        <v>0.56876322022443959</v>
      </c>
      <c r="N165">
        <f t="shared" si="17"/>
        <v>-0.56429106463645962</v>
      </c>
      <c r="O165" s="1">
        <f t="shared" si="18"/>
        <v>-0.30366462325003507</v>
      </c>
      <c r="P165" s="1">
        <f t="shared" si="19"/>
        <v>0.73810836933094359</v>
      </c>
      <c r="S165" s="1">
        <f t="shared" si="20"/>
        <v>0.44477091009709518</v>
      </c>
      <c r="T165" s="1">
        <f t="shared" si="23"/>
        <v>-0.81019593814600177</v>
      </c>
      <c r="U165" s="1">
        <f t="shared" si="21"/>
        <v>-0.29832829716605991</v>
      </c>
    </row>
    <row r="166" spans="4:21" ht="14.4" x14ac:dyDescent="0.3">
      <c r="D166" s="2"/>
      <c r="E166" s="2" t="s">
        <v>17</v>
      </c>
      <c r="F166" s="2">
        <v>78058.756452063564</v>
      </c>
      <c r="I166" s="2">
        <v>118940.48120049626</v>
      </c>
      <c r="K166">
        <f t="shared" si="22"/>
        <v>0.65628418234226782</v>
      </c>
      <c r="M166">
        <f t="shared" si="16"/>
        <v>0.63193340175055657</v>
      </c>
      <c r="N166">
        <f t="shared" si="17"/>
        <v>-0.45897126736479082</v>
      </c>
      <c r="O166" s="1">
        <f t="shared" si="18"/>
        <v>-0.19834482597836628</v>
      </c>
      <c r="P166" s="1">
        <f t="shared" si="19"/>
        <v>0.82008701706801534</v>
      </c>
      <c r="S166" s="1">
        <f t="shared" si="20"/>
        <v>0.44819289972454801</v>
      </c>
      <c r="T166" s="1">
        <f t="shared" si="23"/>
        <v>-0.80253155949771338</v>
      </c>
      <c r="U166" s="1">
        <f t="shared" si="21"/>
        <v>-0.29066391851777151</v>
      </c>
    </row>
    <row r="167" spans="4:21" ht="14.4" x14ac:dyDescent="0.3">
      <c r="D167" s="2"/>
      <c r="E167" s="2" t="s">
        <v>18</v>
      </c>
      <c r="F167" s="2">
        <v>75613.689687707621</v>
      </c>
      <c r="I167" s="2">
        <v>119597.28146284941</v>
      </c>
      <c r="K167">
        <f t="shared" si="22"/>
        <v>0.63223585655829106</v>
      </c>
      <c r="M167">
        <f t="shared" si="16"/>
        <v>0.60877736549681605</v>
      </c>
      <c r="N167">
        <f t="shared" si="17"/>
        <v>-0.49630265200752094</v>
      </c>
      <c r="O167" s="1">
        <f t="shared" si="18"/>
        <v>-0.23567621062109639</v>
      </c>
      <c r="P167" s="1">
        <f t="shared" si="19"/>
        <v>0.79003643793128409</v>
      </c>
      <c r="S167" s="1">
        <f t="shared" si="20"/>
        <v>0.45164121754196235</v>
      </c>
      <c r="T167" s="1">
        <f t="shared" si="23"/>
        <v>-0.79486718084942498</v>
      </c>
      <c r="U167" s="1">
        <f t="shared" si="21"/>
        <v>-0.28299953986948312</v>
      </c>
    </row>
    <row r="168" spans="4:21" ht="14.4" x14ac:dyDescent="0.3">
      <c r="D168" s="2">
        <v>1940</v>
      </c>
      <c r="E168" s="2" t="s">
        <v>15</v>
      </c>
      <c r="F168" s="2">
        <v>74058.275636581879</v>
      </c>
      <c r="I168" s="2">
        <v>122406.19341135549</v>
      </c>
      <c r="K168">
        <f t="shared" si="22"/>
        <v>0.6050206576370144</v>
      </c>
      <c r="M168">
        <f t="shared" si="16"/>
        <v>0.58257195982596721</v>
      </c>
      <c r="N168">
        <f t="shared" si="17"/>
        <v>-0.54030256499032925</v>
      </c>
      <c r="O168" s="1">
        <f t="shared" si="18"/>
        <v>-0.2796761236039047</v>
      </c>
      <c r="P168" s="1">
        <f t="shared" si="19"/>
        <v>0.75602856161373078</v>
      </c>
      <c r="S168" s="1">
        <f t="shared" si="20"/>
        <v>0.4551160661138291</v>
      </c>
      <c r="T168" s="1">
        <f t="shared" si="23"/>
        <v>-0.78720280220113659</v>
      </c>
      <c r="U168" s="1">
        <f t="shared" si="21"/>
        <v>-0.27533516122119472</v>
      </c>
    </row>
    <row r="169" spans="4:21" ht="14.4" x14ac:dyDescent="0.3">
      <c r="D169" s="2"/>
      <c r="E169" s="2" t="s">
        <v>16</v>
      </c>
      <c r="F169" s="2">
        <v>58941.853942859816</v>
      </c>
      <c r="I169" s="2">
        <v>125215.10535986157</v>
      </c>
      <c r="K169">
        <f t="shared" si="22"/>
        <v>0.47072478814328395</v>
      </c>
      <c r="M169">
        <f t="shared" si="16"/>
        <v>0.45325900678886011</v>
      </c>
      <c r="N169">
        <f t="shared" si="17"/>
        <v>-0.79129155797514839</v>
      </c>
      <c r="O169" s="1">
        <f t="shared" si="18"/>
        <v>-0.53066511658872384</v>
      </c>
      <c r="P169" s="1">
        <f t="shared" si="19"/>
        <v>0.58821360891351282</v>
      </c>
      <c r="S169" s="1">
        <f t="shared" si="20"/>
        <v>0.45861764956313489</v>
      </c>
      <c r="T169" s="1">
        <f t="shared" si="23"/>
        <v>-0.7795384235528483</v>
      </c>
      <c r="U169" s="1">
        <f t="shared" si="21"/>
        <v>-0.26767078257290644</v>
      </c>
    </row>
    <row r="170" spans="4:21" ht="14.4" x14ac:dyDescent="0.3">
      <c r="D170" s="2"/>
      <c r="E170" s="2" t="s">
        <v>17</v>
      </c>
      <c r="F170" s="2">
        <v>64793.372017849004</v>
      </c>
      <c r="I170" s="2">
        <v>128024.01730836765</v>
      </c>
      <c r="K170">
        <f t="shared" si="22"/>
        <v>0.50610325609282458</v>
      </c>
      <c r="M170">
        <f t="shared" si="16"/>
        <v>0.4873247914010766</v>
      </c>
      <c r="N170">
        <f t="shared" si="17"/>
        <v>-0.71882445539890605</v>
      </c>
      <c r="O170" s="1">
        <f t="shared" si="18"/>
        <v>-0.4581980140124815</v>
      </c>
      <c r="P170" s="1">
        <f t="shared" si="19"/>
        <v>0.63242223534364672</v>
      </c>
      <c r="S170" s="1">
        <f t="shared" si="20"/>
        <v>0.46214617358335297</v>
      </c>
      <c r="T170" s="1">
        <f t="shared" si="23"/>
        <v>-0.7718740449045598</v>
      </c>
      <c r="U170" s="1">
        <f t="shared" si="21"/>
        <v>-0.26000640392461793</v>
      </c>
    </row>
    <row r="171" spans="4:21" ht="14.4" x14ac:dyDescent="0.3">
      <c r="D171" s="2"/>
      <c r="E171" s="2" t="s">
        <v>18</v>
      </c>
      <c r="F171" s="2">
        <v>64183.838885037621</v>
      </c>
      <c r="I171" s="2">
        <v>130832.92925687373</v>
      </c>
      <c r="K171">
        <f t="shared" si="22"/>
        <v>0.49057862764060611</v>
      </c>
      <c r="M171">
        <f t="shared" si="16"/>
        <v>0.47237618905367534</v>
      </c>
      <c r="N171">
        <f t="shared" si="17"/>
        <v>-0.74997960013401599</v>
      </c>
      <c r="O171" s="1">
        <f t="shared" si="18"/>
        <v>-0.48935315874759144</v>
      </c>
      <c r="P171" s="1">
        <f t="shared" si="19"/>
        <v>0.61302279439867313</v>
      </c>
      <c r="S171" s="1">
        <f t="shared" si="20"/>
        <v>0.46570184545052612</v>
      </c>
      <c r="T171" s="1">
        <f t="shared" si="23"/>
        <v>-0.76420966625627151</v>
      </c>
      <c r="U171" s="1">
        <f t="shared" si="21"/>
        <v>-0.25234202527632965</v>
      </c>
    </row>
    <row r="172" spans="4:21" ht="14.4" x14ac:dyDescent="0.3">
      <c r="D172" s="2">
        <v>1941</v>
      </c>
      <c r="E172" s="2" t="s">
        <v>15</v>
      </c>
      <c r="F172" s="2">
        <v>62586.316616861608</v>
      </c>
      <c r="I172" s="2">
        <v>137050.92860929162</v>
      </c>
      <c r="K172">
        <f t="shared" si="22"/>
        <v>0.45666466657284988</v>
      </c>
      <c r="M172">
        <f t="shared" si="16"/>
        <v>0.43972057223247613</v>
      </c>
      <c r="N172">
        <f t="shared" si="17"/>
        <v>-0.82161581691582997</v>
      </c>
      <c r="O172" s="1">
        <f t="shared" si="18"/>
        <v>-0.56098937552940542</v>
      </c>
      <c r="P172" s="1">
        <f t="shared" si="19"/>
        <v>0.57064420305466879</v>
      </c>
      <c r="S172" s="1">
        <f t="shared" si="20"/>
        <v>0.46928487403544289</v>
      </c>
      <c r="T172" s="1">
        <f t="shared" si="23"/>
        <v>-0.75654528760798312</v>
      </c>
      <c r="U172" s="1">
        <f t="shared" si="21"/>
        <v>-0.24467764662804126</v>
      </c>
    </row>
    <row r="173" spans="4:21" ht="14.4" x14ac:dyDescent="0.3">
      <c r="D173" s="2"/>
      <c r="E173" s="2" t="s">
        <v>16</v>
      </c>
      <c r="F173" s="2">
        <v>61391.201023172791</v>
      </c>
      <c r="I173" s="2">
        <v>143268.9279617095</v>
      </c>
      <c r="K173">
        <f t="shared" si="22"/>
        <v>0.42850324837762727</v>
      </c>
      <c r="M173">
        <f t="shared" si="16"/>
        <v>0.41260405582534149</v>
      </c>
      <c r="N173">
        <f t="shared" si="17"/>
        <v>-0.88526684847245196</v>
      </c>
      <c r="O173" s="1">
        <f t="shared" si="18"/>
        <v>-0.62464040708602742</v>
      </c>
      <c r="P173" s="1">
        <f t="shared" si="19"/>
        <v>0.53545393934649876</v>
      </c>
      <c r="S173" s="1">
        <f t="shared" si="20"/>
        <v>0.47289546981590708</v>
      </c>
      <c r="T173" s="1">
        <f t="shared" si="23"/>
        <v>-0.74888090895969472</v>
      </c>
      <c r="U173" s="1">
        <f t="shared" si="21"/>
        <v>-0.23701326797975286</v>
      </c>
    </row>
    <row r="174" spans="4:21" ht="14.4" x14ac:dyDescent="0.3">
      <c r="D174" s="2"/>
      <c r="E174" s="2" t="s">
        <v>17</v>
      </c>
      <c r="F174" s="2">
        <v>64410.44041775506</v>
      </c>
      <c r="I174" s="2">
        <v>149486.92731412739</v>
      </c>
      <c r="K174">
        <f t="shared" si="22"/>
        <v>0.43087674337171217</v>
      </c>
      <c r="M174">
        <f t="shared" si="16"/>
        <v>0.41488948461671799</v>
      </c>
      <c r="N174">
        <f t="shared" si="17"/>
        <v>-0.87974309634453729</v>
      </c>
      <c r="O174" s="1">
        <f t="shared" si="18"/>
        <v>-0.61911665495811274</v>
      </c>
      <c r="P174" s="1">
        <f t="shared" si="19"/>
        <v>0.53841983808685556</v>
      </c>
      <c r="S174" s="1">
        <f t="shared" si="20"/>
        <v>0.47653384488910189</v>
      </c>
      <c r="T174" s="1">
        <f t="shared" si="23"/>
        <v>-0.74121653031140655</v>
      </c>
      <c r="U174" s="1">
        <f t="shared" si="21"/>
        <v>-0.22934888933146469</v>
      </c>
    </row>
    <row r="175" spans="4:21" ht="14.4" x14ac:dyDescent="0.3">
      <c r="D175" s="2"/>
      <c r="E175" s="2" t="s">
        <v>18</v>
      </c>
      <c r="F175" s="2">
        <v>55101.118951126402</v>
      </c>
      <c r="I175" s="2">
        <v>155704.92666654527</v>
      </c>
      <c r="K175">
        <f t="shared" si="22"/>
        <v>0.35388166662914861</v>
      </c>
      <c r="M175">
        <f t="shared" si="16"/>
        <v>0.34075123464347967</v>
      </c>
      <c r="N175">
        <f t="shared" si="17"/>
        <v>-1.0766025851003067</v>
      </c>
      <c r="O175" s="1">
        <f t="shared" si="18"/>
        <v>-0.81597614371388216</v>
      </c>
      <c r="P175" s="1">
        <f t="shared" si="19"/>
        <v>0.44220745858171995</v>
      </c>
      <c r="S175" s="1">
        <f t="shared" si="20"/>
        <v>0.48020021298404936</v>
      </c>
      <c r="T175" s="1">
        <f t="shared" si="23"/>
        <v>-0.73355215166311805</v>
      </c>
      <c r="U175" s="1">
        <f t="shared" si="21"/>
        <v>-0.22168451068317618</v>
      </c>
    </row>
    <row r="176" spans="4:21" ht="14.4" x14ac:dyDescent="0.3">
      <c r="D176" s="2">
        <v>1942</v>
      </c>
      <c r="E176" s="2" t="s">
        <v>15</v>
      </c>
      <c r="F176" s="2">
        <v>55263.025528955499</v>
      </c>
      <c r="I176" s="2">
        <v>159853.84473809428</v>
      </c>
      <c r="K176">
        <f t="shared" si="22"/>
        <v>0.3457097051340795</v>
      </c>
      <c r="M176">
        <f t="shared" si="16"/>
        <v>0.33288248576075807</v>
      </c>
      <c r="N176">
        <f t="shared" si="17"/>
        <v>-1.0999657468973425</v>
      </c>
      <c r="O176" s="1">
        <f t="shared" si="18"/>
        <v>-0.83933930551091795</v>
      </c>
      <c r="P176" s="1">
        <f t="shared" si="19"/>
        <v>0.43199584643807881</v>
      </c>
      <c r="S176" s="1">
        <f t="shared" si="20"/>
        <v>0.48389478947416498</v>
      </c>
      <c r="T176" s="1">
        <f t="shared" si="23"/>
        <v>-0.72588777301482965</v>
      </c>
      <c r="U176" s="1">
        <f t="shared" si="21"/>
        <v>-0.21402013203488779</v>
      </c>
    </row>
    <row r="177" spans="4:21" ht="14.4" x14ac:dyDescent="0.3">
      <c r="D177" s="2"/>
      <c r="E177" s="2" t="s">
        <v>16</v>
      </c>
      <c r="F177" s="2">
        <v>56276.406192689406</v>
      </c>
      <c r="I177" s="2">
        <v>164002.76280964329</v>
      </c>
      <c r="K177">
        <f t="shared" si="22"/>
        <v>0.34314303752314823</v>
      </c>
      <c r="M177">
        <f t="shared" si="16"/>
        <v>0.33041105183292818</v>
      </c>
      <c r="N177">
        <f t="shared" si="17"/>
        <v>-1.1074177880372174</v>
      </c>
      <c r="O177" s="1">
        <f t="shared" si="18"/>
        <v>-0.84679134665079281</v>
      </c>
      <c r="P177" s="1">
        <f t="shared" si="19"/>
        <v>0.42878856087263756</v>
      </c>
      <c r="S177" s="1">
        <f t="shared" si="20"/>
        <v>0.48761779138990985</v>
      </c>
      <c r="T177" s="1">
        <f t="shared" si="23"/>
        <v>-0.71822339436654126</v>
      </c>
      <c r="U177" s="1">
        <f t="shared" si="21"/>
        <v>-0.20635575338659939</v>
      </c>
    </row>
    <row r="178" spans="4:21" ht="14.4" x14ac:dyDescent="0.3">
      <c r="D178" s="2"/>
      <c r="E178" s="2" t="s">
        <v>17</v>
      </c>
      <c r="F178" s="2">
        <v>58640.961074735176</v>
      </c>
      <c r="I178" s="2">
        <v>168151.6808811923</v>
      </c>
      <c r="K178">
        <f t="shared" si="22"/>
        <v>0.34873847687652909</v>
      </c>
      <c r="M178">
        <f t="shared" si="16"/>
        <v>0.33579887789975671</v>
      </c>
      <c r="N178">
        <f t="shared" si="17"/>
        <v>-1.0912428759173687</v>
      </c>
      <c r="O178" s="1">
        <f t="shared" si="18"/>
        <v>-0.83061643453094414</v>
      </c>
      <c r="P178" s="1">
        <f t="shared" si="19"/>
        <v>0.43578057331475067</v>
      </c>
      <c r="S178" s="1">
        <f t="shared" si="20"/>
        <v>0.49136943743153932</v>
      </c>
      <c r="T178" s="1">
        <f t="shared" si="23"/>
        <v>-0.71055901571825297</v>
      </c>
      <c r="U178" s="1">
        <f t="shared" si="21"/>
        <v>-0.19869137473831111</v>
      </c>
    </row>
    <row r="179" spans="4:21" ht="14.4" x14ac:dyDescent="0.3">
      <c r="D179" s="2"/>
      <c r="E179" s="2" t="s">
        <v>18</v>
      </c>
      <c r="F179" s="2">
        <v>64315.892791645027</v>
      </c>
      <c r="I179" s="2">
        <v>172300.5989527413</v>
      </c>
      <c r="K179">
        <f t="shared" si="22"/>
        <v>0.37327724443538135</v>
      </c>
      <c r="M179">
        <f t="shared" si="16"/>
        <v>0.3594271585675734</v>
      </c>
      <c r="N179">
        <f t="shared" si="17"/>
        <v>-1.0232437410781783</v>
      </c>
      <c r="O179" s="1">
        <f t="shared" si="18"/>
        <v>-0.76261729969175374</v>
      </c>
      <c r="P179" s="1">
        <f t="shared" si="19"/>
        <v>0.4664440042358533</v>
      </c>
      <c r="S179" s="1">
        <f t="shared" si="20"/>
        <v>0.4951499479819505</v>
      </c>
      <c r="T179" s="1">
        <f t="shared" si="23"/>
        <v>-0.70289463706996469</v>
      </c>
      <c r="U179" s="1">
        <f t="shared" si="21"/>
        <v>-0.19102699609002283</v>
      </c>
    </row>
    <row r="180" spans="4:21" ht="14.4" x14ac:dyDescent="0.3">
      <c r="D180" s="2">
        <v>1943</v>
      </c>
      <c r="E180" s="2" t="s">
        <v>15</v>
      </c>
      <c r="F180" s="2">
        <v>75082.983670343456</v>
      </c>
      <c r="I180" s="2">
        <v>173925.99043699342</v>
      </c>
      <c r="K180">
        <f t="shared" si="22"/>
        <v>0.43169501856333015</v>
      </c>
      <c r="M180">
        <f t="shared" si="16"/>
        <v>0.4156773985103025</v>
      </c>
      <c r="N180">
        <f t="shared" si="17"/>
        <v>-0.87784580391463995</v>
      </c>
      <c r="O180" s="1">
        <f t="shared" si="18"/>
        <v>-0.61721936252821541</v>
      </c>
      <c r="P180" s="1">
        <f t="shared" si="19"/>
        <v>0.53944234766287447</v>
      </c>
      <c r="S180" s="1">
        <f t="shared" si="20"/>
        <v>0.49895954511962787</v>
      </c>
      <c r="T180" s="1">
        <f t="shared" si="23"/>
        <v>-0.69523025842167629</v>
      </c>
      <c r="U180" s="1">
        <f t="shared" si="21"/>
        <v>-0.18336261744173443</v>
      </c>
    </row>
    <row r="181" spans="4:21" ht="14.4" x14ac:dyDescent="0.3">
      <c r="D181" s="2"/>
      <c r="E181" s="2" t="s">
        <v>16</v>
      </c>
      <c r="F181" s="2">
        <v>82069.02460805382</v>
      </c>
      <c r="I181" s="2">
        <v>175551.38192124554</v>
      </c>
      <c r="K181">
        <f t="shared" si="22"/>
        <v>0.46749289985578679</v>
      </c>
      <c r="M181">
        <f t="shared" si="16"/>
        <v>0.45014703454490512</v>
      </c>
      <c r="N181">
        <f t="shared" si="17"/>
        <v>-0.79818100615365961</v>
      </c>
      <c r="O181" s="1">
        <f t="shared" si="18"/>
        <v>-0.53755456476723507</v>
      </c>
      <c r="P181" s="1">
        <f t="shared" si="19"/>
        <v>0.58417506936539931</v>
      </c>
      <c r="S181" s="1">
        <f t="shared" si="20"/>
        <v>0.50279845263168887</v>
      </c>
      <c r="T181" s="1">
        <f t="shared" si="23"/>
        <v>-0.6875658797733879</v>
      </c>
      <c r="U181" s="1">
        <f t="shared" si="21"/>
        <v>-0.17569823879344604</v>
      </c>
    </row>
    <row r="182" spans="4:21" ht="14.4" x14ac:dyDescent="0.3">
      <c r="D182" s="2"/>
      <c r="E182" s="2" t="s">
        <v>17</v>
      </c>
      <c r="F182" s="2">
        <v>81322.942566162426</v>
      </c>
      <c r="I182" s="2">
        <v>177176.77340549766</v>
      </c>
      <c r="K182">
        <f t="shared" si="22"/>
        <v>0.45899324726972951</v>
      </c>
      <c r="M182">
        <f t="shared" si="16"/>
        <v>0.44196275322757195</v>
      </c>
      <c r="N182">
        <f t="shared" si="17"/>
        <v>-0.81652966917114722</v>
      </c>
      <c r="O182" s="1">
        <f t="shared" si="18"/>
        <v>-0.55590322778472268</v>
      </c>
      <c r="P182" s="1">
        <f t="shared" si="19"/>
        <v>0.57355397727913759</v>
      </c>
      <c r="S182" s="1">
        <f t="shared" si="20"/>
        <v>0.50666689602702997</v>
      </c>
      <c r="T182" s="1">
        <f t="shared" si="23"/>
        <v>-0.67990150112509962</v>
      </c>
      <c r="U182" s="1">
        <f t="shared" si="21"/>
        <v>-0.16803386014515775</v>
      </c>
    </row>
    <row r="183" spans="4:21" ht="14.4" x14ac:dyDescent="0.3">
      <c r="D183" s="2"/>
      <c r="E183" s="2" t="s">
        <v>18</v>
      </c>
      <c r="F183" s="2">
        <v>77863.834917393207</v>
      </c>
      <c r="I183" s="2">
        <v>178802.16488974978</v>
      </c>
      <c r="K183">
        <f t="shared" si="22"/>
        <v>0.43547478838080289</v>
      </c>
      <c r="M183">
        <f t="shared" si="16"/>
        <v>0.41931692367768486</v>
      </c>
      <c r="N183">
        <f t="shared" si="17"/>
        <v>-0.86912826387968789</v>
      </c>
      <c r="O183" s="1">
        <f t="shared" si="18"/>
        <v>-0.60850182249326334</v>
      </c>
      <c r="P183" s="1">
        <f t="shared" si="19"/>
        <v>0.54416551521469947</v>
      </c>
      <c r="S183" s="1">
        <f t="shared" si="20"/>
        <v>0.51056510254957366</v>
      </c>
      <c r="T183" s="1">
        <f t="shared" si="23"/>
        <v>-0.67223712247681133</v>
      </c>
      <c r="U183" s="1">
        <f t="shared" si="21"/>
        <v>-0.16036948149686947</v>
      </c>
    </row>
    <row r="184" spans="4:21" ht="14.4" x14ac:dyDescent="0.3">
      <c r="D184" s="2">
        <v>1944</v>
      </c>
      <c r="E184" s="2" t="s">
        <v>15</v>
      </c>
      <c r="F184" s="2">
        <v>82462.794896702137</v>
      </c>
      <c r="I184" s="2">
        <v>180946.39696967186</v>
      </c>
      <c r="K184">
        <f t="shared" si="22"/>
        <v>0.45573051620654043</v>
      </c>
      <c r="M184">
        <f t="shared" si="16"/>
        <v>0.43882108259885183</v>
      </c>
      <c r="N184">
        <f t="shared" si="17"/>
        <v>-0.82366350570321223</v>
      </c>
      <c r="O184" s="1">
        <f t="shared" si="18"/>
        <v>-0.56303706431678768</v>
      </c>
      <c r="P184" s="1">
        <f t="shared" si="19"/>
        <v>0.56947689686626479</v>
      </c>
      <c r="S184" s="1">
        <f t="shared" si="20"/>
        <v>0.51449330119161751</v>
      </c>
      <c r="T184" s="1">
        <f t="shared" si="23"/>
        <v>-0.66457274382852294</v>
      </c>
      <c r="U184" s="1">
        <f t="shared" si="21"/>
        <v>-0.15270510284858108</v>
      </c>
    </row>
    <row r="185" spans="4:21" ht="14.4" x14ac:dyDescent="0.3">
      <c r="D185" s="2"/>
      <c r="E185" s="2" t="s">
        <v>16</v>
      </c>
      <c r="F185" s="2">
        <v>86347.405895968288</v>
      </c>
      <c r="I185" s="2">
        <v>183090.62904959393</v>
      </c>
      <c r="K185">
        <f t="shared" si="22"/>
        <v>0.47161018750216477</v>
      </c>
      <c r="M185">
        <f t="shared" si="16"/>
        <v>0.45411155427334837</v>
      </c>
      <c r="N185">
        <f t="shared" si="17"/>
        <v>-0.78941239686511677</v>
      </c>
      <c r="O185" s="1">
        <f t="shared" si="18"/>
        <v>-0.52878595547869223</v>
      </c>
      <c r="P185" s="1">
        <f t="shared" si="19"/>
        <v>0.58931999626624021</v>
      </c>
      <c r="S185" s="1">
        <f t="shared" si="20"/>
        <v>0.51845172270728568</v>
      </c>
      <c r="T185" s="1">
        <f t="shared" si="23"/>
        <v>-0.65690836518023477</v>
      </c>
      <c r="U185" s="1">
        <f t="shared" si="21"/>
        <v>-0.1450407242002929</v>
      </c>
    </row>
    <row r="186" spans="4:21" ht="14.4" x14ac:dyDescent="0.3">
      <c r="D186" s="2"/>
      <c r="E186" s="2" t="s">
        <v>17</v>
      </c>
      <c r="F186" s="2">
        <v>85870.348404830336</v>
      </c>
      <c r="I186" s="2">
        <v>185234.86112951601</v>
      </c>
      <c r="K186">
        <f t="shared" si="22"/>
        <v>0.46357552720483797</v>
      </c>
      <c r="M186">
        <f t="shared" si="16"/>
        <v>0.4463750121621568</v>
      </c>
      <c r="N186">
        <f t="shared" si="17"/>
        <v>-0.80659584582102406</v>
      </c>
      <c r="O186" s="1">
        <f t="shared" si="18"/>
        <v>-0.54596940443459951</v>
      </c>
      <c r="P186" s="1">
        <f t="shared" si="19"/>
        <v>0.57927995450738945</v>
      </c>
      <c r="S186" s="1">
        <f t="shared" si="20"/>
        <v>0.52244059962608436</v>
      </c>
      <c r="T186" s="1">
        <f t="shared" si="23"/>
        <v>-0.64924398653194637</v>
      </c>
      <c r="U186" s="1">
        <f t="shared" si="21"/>
        <v>-0.13737634555200451</v>
      </c>
    </row>
    <row r="187" spans="4:21" ht="14.4" x14ac:dyDescent="0.3">
      <c r="D187" s="2"/>
      <c r="E187" s="2" t="s">
        <v>18</v>
      </c>
      <c r="F187" s="2">
        <v>89277.901912958521</v>
      </c>
      <c r="I187" s="2">
        <v>187379.09320943808</v>
      </c>
      <c r="K187">
        <f t="shared" si="22"/>
        <v>0.47645604631659988</v>
      </c>
      <c r="M187">
        <f t="shared" si="16"/>
        <v>0.45877761225158536</v>
      </c>
      <c r="N187">
        <f t="shared" si="17"/>
        <v>-0.77918969123052251</v>
      </c>
      <c r="O187" s="1">
        <f t="shared" si="18"/>
        <v>-0.51856324984409796</v>
      </c>
      <c r="P187" s="1">
        <f t="shared" si="19"/>
        <v>0.5953753393739768</v>
      </c>
      <c r="S187" s="1">
        <f t="shared" si="20"/>
        <v>0.52646016626656089</v>
      </c>
      <c r="T187" s="1">
        <f t="shared" si="23"/>
        <v>-0.64157960788365809</v>
      </c>
      <c r="U187" s="1">
        <f t="shared" si="21"/>
        <v>-0.12971196690371622</v>
      </c>
    </row>
    <row r="188" spans="4:21" ht="14.4" x14ac:dyDescent="0.3">
      <c r="D188" s="2">
        <v>1945</v>
      </c>
      <c r="E188" s="2" t="s">
        <v>15</v>
      </c>
      <c r="F188" s="2">
        <v>91892.555402933634</v>
      </c>
      <c r="I188" s="2">
        <v>192781.06990707855</v>
      </c>
      <c r="K188">
        <f t="shared" si="22"/>
        <v>0.47666793968529331</v>
      </c>
      <c r="M188">
        <f t="shared" si="16"/>
        <v>0.45898164352475879</v>
      </c>
      <c r="N188">
        <f t="shared" si="17"/>
        <v>-0.77874506204209304</v>
      </c>
      <c r="O188" s="1">
        <f t="shared" si="18"/>
        <v>-0.51811862065566849</v>
      </c>
      <c r="P188" s="1">
        <f t="shared" si="19"/>
        <v>0.59564011948805506</v>
      </c>
      <c r="S188" s="1">
        <f t="shared" si="20"/>
        <v>0.53051065875006886</v>
      </c>
      <c r="T188" s="1">
        <f t="shared" si="23"/>
        <v>-0.63391522923536958</v>
      </c>
      <c r="U188" s="1">
        <f t="shared" si="21"/>
        <v>-0.12204758825542772</v>
      </c>
    </row>
    <row r="189" spans="4:21" ht="14.4" x14ac:dyDescent="0.3">
      <c r="D189" s="2"/>
      <c r="E189" s="2" t="s">
        <v>16</v>
      </c>
      <c r="F189" s="2">
        <v>99544.771071806783</v>
      </c>
      <c r="I189" s="2">
        <v>198183.04660471901</v>
      </c>
      <c r="K189">
        <f t="shared" si="22"/>
        <v>0.50228701585333524</v>
      </c>
      <c r="M189">
        <f t="shared" si="16"/>
        <v>0.48365014901089903</v>
      </c>
      <c r="N189">
        <f t="shared" si="17"/>
        <v>-0.72639346625707313</v>
      </c>
      <c r="O189" s="1">
        <f t="shared" si="18"/>
        <v>-0.46576702487064858</v>
      </c>
      <c r="P189" s="1">
        <f t="shared" si="19"/>
        <v>0.62765349466906861</v>
      </c>
      <c r="S189" s="1">
        <f t="shared" si="20"/>
        <v>0.53459231501463789</v>
      </c>
      <c r="T189" s="1">
        <f t="shared" si="23"/>
        <v>-0.62625085058708141</v>
      </c>
      <c r="U189" s="1">
        <f t="shared" si="21"/>
        <v>-0.11438320960713955</v>
      </c>
    </row>
    <row r="190" spans="4:21" ht="14.4" x14ac:dyDescent="0.3">
      <c r="D190" s="2"/>
      <c r="E190" s="2" t="s">
        <v>17</v>
      </c>
      <c r="F190" s="2">
        <v>104492.32430599202</v>
      </c>
      <c r="I190" s="2">
        <v>203585.02330235948</v>
      </c>
      <c r="K190">
        <f t="shared" si="22"/>
        <v>0.51326135199445677</v>
      </c>
      <c r="M190">
        <f>K190*$M$191/$K$191</f>
        <v>0.49421729317832652</v>
      </c>
      <c r="N190">
        <f t="shared" si="17"/>
        <v>-0.7047799937728928</v>
      </c>
      <c r="O190" s="1">
        <f t="shared" si="18"/>
        <v>-0.44415355238646825</v>
      </c>
      <c r="P190" s="1">
        <f t="shared" si="19"/>
        <v>0.64136692984307131</v>
      </c>
      <c r="S190" s="1">
        <f>S191*$R$191/$K$191</f>
        <v>0.53870537482895164</v>
      </c>
      <c r="T190" s="1">
        <f t="shared" si="23"/>
        <v>-0.6185864719387929</v>
      </c>
      <c r="U190" s="1">
        <f t="shared" si="21"/>
        <v>-0.10671883095885104</v>
      </c>
    </row>
    <row r="191" spans="4:21" ht="14.4" x14ac:dyDescent="0.3">
      <c r="D191" s="2"/>
      <c r="E191" s="2" t="s">
        <v>18</v>
      </c>
      <c r="F191" s="2">
        <v>114321.46339790666</v>
      </c>
      <c r="G191">
        <f>'[1]B. 103 q caL Q3 2023'!BK8</f>
        <v>103694</v>
      </c>
      <c r="I191" s="2">
        <v>208986.99999999994</v>
      </c>
      <c r="J191">
        <f>'B 103 to Q4 2023'!BK8</f>
        <v>196863.74846744974</v>
      </c>
      <c r="K191">
        <f t="shared" si="22"/>
        <v>0.54702667341943134</v>
      </c>
      <c r="L191">
        <f>'B 103 to Q4 2023'!BI8/100</f>
        <v>0.5267297854848334</v>
      </c>
      <c r="M191">
        <f>L191</f>
        <v>0.5267297854848334</v>
      </c>
      <c r="N191">
        <f t="shared" si="17"/>
        <v>-0.64106760295289666</v>
      </c>
      <c r="O191" s="1">
        <f t="shared" si="18"/>
        <v>-0.38044116156647212</v>
      </c>
      <c r="P191" s="1">
        <f t="shared" si="19"/>
        <v>0.68355978237979287</v>
      </c>
      <c r="R191" s="1">
        <f>'[1]B. 103 q caL Q3 2023'!BN8</f>
        <v>0.54285007980643174</v>
      </c>
      <c r="S191" s="1">
        <f>R191</f>
        <v>0.54285007980643174</v>
      </c>
      <c r="T191" s="1">
        <f t="shared" si="23"/>
        <v>-0.6109220932905044</v>
      </c>
      <c r="U191" s="1">
        <f t="shared" si="21"/>
        <v>-9.9054452310562535E-2</v>
      </c>
    </row>
    <row r="192" spans="4:21" ht="14.4" x14ac:dyDescent="0.3">
      <c r="D192" s="2">
        <v>1946</v>
      </c>
      <c r="E192" s="2" t="s">
        <v>15</v>
      </c>
      <c r="F192" s="2">
        <v>114904.67701388687</v>
      </c>
      <c r="I192" s="2">
        <v>213002.99999999994</v>
      </c>
      <c r="K192">
        <f t="shared" si="22"/>
        <v>0.5394509796288639</v>
      </c>
      <c r="M192">
        <f>M191*K192/K191</f>
        <v>0.51943518037853953</v>
      </c>
      <c r="N192">
        <f t="shared" si="17"/>
        <v>-0.65501324931998528</v>
      </c>
      <c r="O192" s="1">
        <f t="shared" si="18"/>
        <v>-0.39438680793356073</v>
      </c>
      <c r="P192" s="1">
        <f t="shared" si="19"/>
        <v>0.67409326118351176</v>
      </c>
      <c r="R192">
        <f>(R191+R193)/2</f>
        <v>0.52673401642420004</v>
      </c>
      <c r="S192" s="1">
        <f>R192</f>
        <v>0.52673401642420004</v>
      </c>
      <c r="T192" s="1">
        <f t="shared" si="23"/>
        <v>-0.64105957051863749</v>
      </c>
      <c r="U192" s="1">
        <f t="shared" si="21"/>
        <v>-0.12919192953869563</v>
      </c>
    </row>
    <row r="193" spans="4:21" ht="14.4" x14ac:dyDescent="0.3">
      <c r="D193" s="2"/>
      <c r="E193" s="2" t="s">
        <v>16</v>
      </c>
      <c r="F193" s="2">
        <v>121787.15909401128</v>
      </c>
      <c r="I193" s="2">
        <v>217018.99999999994</v>
      </c>
      <c r="K193">
        <f t="shared" si="22"/>
        <v>0.56118201214645402</v>
      </c>
      <c r="M193">
        <f>M192*K193/K192</f>
        <v>0.54035990425864489</v>
      </c>
      <c r="R193">
        <f>R194-((R195-R191)/4)</f>
        <v>0.51061795304196822</v>
      </c>
      <c r="S193" s="1">
        <f t="shared" ref="S193:S256" si="24">R193</f>
        <v>0.51061795304196822</v>
      </c>
      <c r="T193" s="1">
        <f t="shared" si="23"/>
        <v>-0.67213361411530381</v>
      </c>
      <c r="U193" s="1">
        <f t="shared" si="21"/>
        <v>-0.16026597313536195</v>
      </c>
    </row>
    <row r="194" spans="4:21" ht="14.4" x14ac:dyDescent="0.3">
      <c r="D194" s="2"/>
      <c r="E194" s="2" t="s">
        <v>17</v>
      </c>
      <c r="F194" s="2">
        <v>98911.099608645352</v>
      </c>
      <c r="I194" s="2">
        <v>221034.99999999994</v>
      </c>
      <c r="K194">
        <f t="shared" si="22"/>
        <v>0.44749066712803576</v>
      </c>
      <c r="M194">
        <f>M193*K194/K193</f>
        <v>0.43088696503486185</v>
      </c>
      <c r="R194">
        <f>R195-((R195-R191)/4)</f>
        <v>0.4945018896597364</v>
      </c>
      <c r="S194" s="1">
        <f t="shared" si="24"/>
        <v>0.4945018896597364</v>
      </c>
      <c r="T194" s="1">
        <f t="shared" si="23"/>
        <v>-0.70420430657230071</v>
      </c>
      <c r="U194" s="1">
        <f t="shared" si="21"/>
        <v>-0.19233666559235885</v>
      </c>
    </row>
    <row r="195" spans="4:21" ht="14.4" x14ac:dyDescent="0.3">
      <c r="D195" s="2"/>
      <c r="E195" s="2" t="s">
        <v>18</v>
      </c>
      <c r="F195" s="2">
        <v>99173.289402173905</v>
      </c>
      <c r="G195">
        <f>'[1]B. 103 q caL Q3 2023'!BK12</f>
        <v>97302</v>
      </c>
      <c r="I195" s="2">
        <v>225050.99999999994</v>
      </c>
      <c r="J195">
        <f>'B 103 to Q4 2023'!BK12</f>
        <v>210057.50626756268</v>
      </c>
      <c r="K195">
        <f t="shared" si="22"/>
        <v>0.44067028985507256</v>
      </c>
      <c r="L195">
        <f>'B 103 to Q4 2023'!BI12/100</f>
        <v>0.46321601036270843</v>
      </c>
      <c r="M195">
        <f t="shared" ref="M195:M255" si="25">L195</f>
        <v>0.46321601036270843</v>
      </c>
      <c r="N195">
        <f t="shared" si="17"/>
        <v>-0.76956178863436575</v>
      </c>
      <c r="O195" s="1">
        <f t="shared" si="18"/>
        <v>-0.50893534724794121</v>
      </c>
      <c r="P195" s="1">
        <f t="shared" si="19"/>
        <v>0.6011352385301667</v>
      </c>
      <c r="R195" s="1">
        <f>'[1]B. 103 q caL Q3 2023'!BN12</f>
        <v>0.47838582627750459</v>
      </c>
      <c r="S195" s="1">
        <f t="shared" si="24"/>
        <v>0.47838582627750459</v>
      </c>
      <c r="T195" s="1">
        <f t="shared" si="23"/>
        <v>-0.73733770413096689</v>
      </c>
      <c r="U195" s="1">
        <f t="shared" si="21"/>
        <v>-0.22547006315102502</v>
      </c>
    </row>
    <row r="196" spans="4:21" ht="14.4" x14ac:dyDescent="0.3">
      <c r="D196" s="2">
        <v>1947</v>
      </c>
      <c r="E196" s="2" t="s">
        <v>15</v>
      </c>
      <c r="F196" s="2">
        <v>96659.832251294458</v>
      </c>
      <c r="I196" s="2">
        <v>234195.99999999994</v>
      </c>
      <c r="K196">
        <f t="shared" si="22"/>
        <v>0.41273050031296216</v>
      </c>
      <c r="M196">
        <f>M195*K196/K195</f>
        <v>0.43384675597905908</v>
      </c>
      <c r="R196">
        <f>(R195+R197)/2</f>
        <v>0.45893015877487231</v>
      </c>
      <c r="S196" s="1">
        <f t="shared" si="24"/>
        <v>0.45893015877487231</v>
      </c>
      <c r="T196" s="1">
        <f t="shared" si="23"/>
        <v>-0.77885724003089651</v>
      </c>
      <c r="U196" s="1">
        <f t="shared" si="21"/>
        <v>-0.26698959905095465</v>
      </c>
    </row>
    <row r="197" spans="4:21" ht="14.4" x14ac:dyDescent="0.3">
      <c r="D197" s="2"/>
      <c r="E197" s="2" t="s">
        <v>16</v>
      </c>
      <c r="F197" s="2">
        <v>94619.519169472944</v>
      </c>
      <c r="I197" s="2">
        <v>243340.99999999994</v>
      </c>
      <c r="K197">
        <f t="shared" si="22"/>
        <v>0.38883508808409994</v>
      </c>
      <c r="M197">
        <f>M196*K197/K196</f>
        <v>0.40872879869115997</v>
      </c>
      <c r="R197">
        <f>R198-((R199-R195)/4)</f>
        <v>0.43947449127223998</v>
      </c>
      <c r="S197" s="1">
        <f t="shared" si="24"/>
        <v>0.43947449127223998</v>
      </c>
      <c r="T197" s="1">
        <f t="shared" si="23"/>
        <v>-0.8221756038775111</v>
      </c>
      <c r="U197" s="1">
        <f t="shared" si="21"/>
        <v>-0.31030796289756923</v>
      </c>
    </row>
    <row r="198" spans="4:21" ht="14.4" x14ac:dyDescent="0.3">
      <c r="D198" s="2"/>
      <c r="E198" s="2" t="s">
        <v>17</v>
      </c>
      <c r="F198" s="2">
        <v>96022.234413225233</v>
      </c>
      <c r="I198" s="2">
        <v>252485.99999999994</v>
      </c>
      <c r="K198">
        <f t="shared" si="22"/>
        <v>0.38030716322182323</v>
      </c>
      <c r="M198">
        <f>M197*K198/K197</f>
        <v>0.399764565289639</v>
      </c>
      <c r="R198">
        <f>R199-((R199-R195)/4)</f>
        <v>0.42001882376960764</v>
      </c>
      <c r="S198" s="1">
        <f t="shared" si="24"/>
        <v>0.42001882376960764</v>
      </c>
      <c r="T198" s="1">
        <f t="shared" si="23"/>
        <v>-0.86745575020997612</v>
      </c>
      <c r="U198" s="1">
        <f t="shared" si="21"/>
        <v>-0.35558810923003425</v>
      </c>
    </row>
    <row r="199" spans="4:21" ht="14.4" x14ac:dyDescent="0.3">
      <c r="D199" s="2"/>
      <c r="E199" s="2" t="s">
        <v>18</v>
      </c>
      <c r="F199" s="2">
        <v>95830.95506180446</v>
      </c>
      <c r="G199">
        <f>'[1]B. 103 q caL Q3 2023'!BK16</f>
        <v>95116</v>
      </c>
      <c r="I199" s="2">
        <v>261630.99999999994</v>
      </c>
      <c r="J199">
        <f>'B 103 to Q4 2023'!BK16</f>
        <v>245208.94716546836</v>
      </c>
      <c r="K199">
        <f t="shared" si="22"/>
        <v>0.36628287573645507</v>
      </c>
      <c r="L199">
        <f>'B 103 to Q4 2023'!BI16/100</f>
        <v>0.38789775454569847</v>
      </c>
      <c r="M199">
        <f t="shared" si="25"/>
        <v>0.38789775454569847</v>
      </c>
      <c r="N199">
        <f t="shared" si="17"/>
        <v>-0.94701349329826956</v>
      </c>
      <c r="O199" s="1">
        <f t="shared" si="18"/>
        <v>-0.68638705191184501</v>
      </c>
      <c r="P199" s="1">
        <f t="shared" si="19"/>
        <v>0.50339151494690382</v>
      </c>
      <c r="R199" s="1">
        <f>'[1]B. 103 q caL Q3 2023'!BN16</f>
        <v>0.40056315626697531</v>
      </c>
      <c r="S199" s="1">
        <f t="shared" si="24"/>
        <v>0.40056315626697531</v>
      </c>
      <c r="T199" s="1">
        <f t="shared" si="23"/>
        <v>-0.91488383135554396</v>
      </c>
      <c r="U199" s="1">
        <f t="shared" si="21"/>
        <v>-0.4030161903756021</v>
      </c>
    </row>
    <row r="200" spans="4:21" ht="14.4" x14ac:dyDescent="0.3">
      <c r="D200" s="2">
        <v>1948</v>
      </c>
      <c r="E200" s="2" t="s">
        <v>15</v>
      </c>
      <c r="F200" s="2">
        <v>89874.237364708199</v>
      </c>
      <c r="I200" s="2">
        <v>267420.99999999994</v>
      </c>
      <c r="K200">
        <f t="shared" si="22"/>
        <v>0.33607771029465983</v>
      </c>
      <c r="M200">
        <f>M199*K200/K199</f>
        <v>0.35591013888936657</v>
      </c>
      <c r="N200">
        <f t="shared" ref="N200:N263" si="26">LN(M200)</f>
        <v>-1.0330769988432005</v>
      </c>
      <c r="O200" s="1">
        <f t="shared" ref="O200:O263" si="27">N200-$N$505</f>
        <v>-0.77245055745677593</v>
      </c>
      <c r="P200" s="1">
        <f t="shared" ref="P200:P263" si="28">EXP(O200)</f>
        <v>0.46187981729957134</v>
      </c>
      <c r="R200">
        <f>(R199+R201)/2</f>
        <v>0.39132011893217922</v>
      </c>
      <c r="S200" s="1">
        <f t="shared" si="24"/>
        <v>0.39132011893217922</v>
      </c>
      <c r="T200" s="1">
        <f t="shared" si="23"/>
        <v>-0.9382293354673209</v>
      </c>
      <c r="U200" s="1">
        <f t="shared" ref="U200:U263" si="29">T200-$T$505</f>
        <v>-0.42636169448737904</v>
      </c>
    </row>
    <row r="201" spans="4:21" ht="14.4" x14ac:dyDescent="0.3">
      <c r="D201" s="2"/>
      <c r="E201" s="2" t="s">
        <v>16</v>
      </c>
      <c r="F201" s="2">
        <v>105712.21485834908</v>
      </c>
      <c r="I201" s="2">
        <v>273210.99999999994</v>
      </c>
      <c r="K201">
        <f t="shared" ref="K201:K219" si="30">F201/I201</f>
        <v>0.38692517818956446</v>
      </c>
      <c r="M201">
        <f>M200*K201/K200</f>
        <v>0.40975818892749988</v>
      </c>
      <c r="N201">
        <f t="shared" si="26"/>
        <v>-0.89218807637791153</v>
      </c>
      <c r="O201" s="1">
        <f t="shared" si="27"/>
        <v>-0.63156163499148699</v>
      </c>
      <c r="P201" s="1">
        <f t="shared" si="28"/>
        <v>0.53176073609318386</v>
      </c>
      <c r="R201">
        <f>R202-((R203-R199)/4)</f>
        <v>0.38207708159738318</v>
      </c>
      <c r="S201" s="1">
        <f t="shared" si="24"/>
        <v>0.38207708159738318</v>
      </c>
      <c r="T201" s="1">
        <f t="shared" ref="T201:T264" si="31">LN(S201)</f>
        <v>-0.96213290644492933</v>
      </c>
      <c r="U201" s="1">
        <f t="shared" si="29"/>
        <v>-0.45026526546498746</v>
      </c>
    </row>
    <row r="202" spans="4:21" ht="14.4" x14ac:dyDescent="0.3">
      <c r="D202" s="2"/>
      <c r="E202" s="2" t="s">
        <v>17</v>
      </c>
      <c r="F202" s="2">
        <v>99050.208452293795</v>
      </c>
      <c r="I202" s="2">
        <v>279000.99999999994</v>
      </c>
      <c r="K202">
        <f t="shared" si="30"/>
        <v>0.35501739582400715</v>
      </c>
      <c r="M202">
        <f>M201*K202/K201</f>
        <v>0.37596748247624368</v>
      </c>
      <c r="N202">
        <f t="shared" si="26"/>
        <v>-0.97825262210804109</v>
      </c>
      <c r="O202" s="1">
        <f t="shared" si="27"/>
        <v>-0.71762618072161655</v>
      </c>
      <c r="P202" s="1">
        <f t="shared" si="28"/>
        <v>0.48790909036363889</v>
      </c>
      <c r="R202">
        <f>R203-((R203-R199)/4)</f>
        <v>0.37283404426258709</v>
      </c>
      <c r="S202" s="1">
        <f t="shared" si="24"/>
        <v>0.37283404426258709</v>
      </c>
      <c r="T202" s="1">
        <f t="shared" si="31"/>
        <v>-0.9866218798933053</v>
      </c>
      <c r="U202" s="1">
        <f t="shared" si="29"/>
        <v>-0.47475423891336344</v>
      </c>
    </row>
    <row r="203" spans="4:21" ht="14.4" x14ac:dyDescent="0.3">
      <c r="D203" s="2"/>
      <c r="E203" s="2" t="s">
        <v>18</v>
      </c>
      <c r="F203" s="2">
        <v>95467.808781113112</v>
      </c>
      <c r="G203">
        <f>'[1]B. 103 q caL Q3 2023'!BK20</f>
        <v>94141</v>
      </c>
      <c r="I203" s="2">
        <v>284790.99999999994</v>
      </c>
      <c r="J203">
        <f>'B 103 to Q4 2023'!BK20</f>
        <v>267275.05985184771</v>
      </c>
      <c r="K203">
        <f t="shared" si="30"/>
        <v>0.3352205960901613</v>
      </c>
      <c r="L203">
        <f>'B 103 to Q4 2023'!BI20/100</f>
        <v>0.35222515730492387</v>
      </c>
      <c r="M203">
        <f t="shared" si="25"/>
        <v>0.35222515730492387</v>
      </c>
      <c r="N203">
        <f t="shared" si="26"/>
        <v>-1.0434846564393792</v>
      </c>
      <c r="O203" s="1">
        <f t="shared" si="27"/>
        <v>-0.78285821505295461</v>
      </c>
      <c r="P203" s="1">
        <f t="shared" si="28"/>
        <v>0.45709765901016181</v>
      </c>
      <c r="R203" s="1">
        <f>'[1]B. 103 q caL Q3 2023'!BN20</f>
        <v>0.36359100692779101</v>
      </c>
      <c r="S203" s="1">
        <f t="shared" si="24"/>
        <v>0.36359100692779101</v>
      </c>
      <c r="T203" s="1">
        <f t="shared" si="31"/>
        <v>-1.0117256504066063</v>
      </c>
      <c r="U203" s="1">
        <f t="shared" si="29"/>
        <v>-0.49985800942666447</v>
      </c>
    </row>
    <row r="204" spans="4:21" ht="14.4" x14ac:dyDescent="0.3">
      <c r="D204" s="2">
        <v>1949</v>
      </c>
      <c r="E204" s="2" t="s">
        <v>15</v>
      </c>
      <c r="F204" s="2">
        <v>94504.662100190122</v>
      </c>
      <c r="I204" s="2">
        <v>287075.49999999994</v>
      </c>
      <c r="K204">
        <f t="shared" si="30"/>
        <v>0.32919793608367881</v>
      </c>
      <c r="M204">
        <f>M203*K204/K203</f>
        <v>0.34589698894975868</v>
      </c>
      <c r="N204">
        <f t="shared" si="26"/>
        <v>-1.0616142680501357</v>
      </c>
      <c r="O204" s="1">
        <f t="shared" si="27"/>
        <v>-0.80098782666371116</v>
      </c>
      <c r="P204" s="1">
        <f t="shared" si="28"/>
        <v>0.44888532414146282</v>
      </c>
      <c r="R204">
        <f>(R203+R205)/2</f>
        <v>0.36990768379270672</v>
      </c>
      <c r="S204" s="1">
        <f t="shared" si="24"/>
        <v>0.36990768379270672</v>
      </c>
      <c r="T204" s="1">
        <f t="shared" si="31"/>
        <v>-0.99450180773793917</v>
      </c>
      <c r="U204" s="1">
        <f t="shared" si="29"/>
        <v>-0.48263416675799731</v>
      </c>
    </row>
    <row r="205" spans="4:21" ht="14.4" x14ac:dyDescent="0.3">
      <c r="D205" s="2"/>
      <c r="E205" s="2" t="s">
        <v>16</v>
      </c>
      <c r="F205" s="2">
        <v>88546.621699507436</v>
      </c>
      <c r="I205" s="2">
        <v>289359.99999999994</v>
      </c>
      <c r="K205">
        <f t="shared" si="30"/>
        <v>0.30600850739392954</v>
      </c>
      <c r="M205">
        <f>M204*K205/K204</f>
        <v>0.32153124214504442</v>
      </c>
      <c r="N205">
        <f t="shared" si="26"/>
        <v>-1.1346605638358893</v>
      </c>
      <c r="O205" s="1">
        <f t="shared" si="27"/>
        <v>-0.87403412244946477</v>
      </c>
      <c r="P205" s="1">
        <f t="shared" si="28"/>
        <v>0.41726485185694806</v>
      </c>
      <c r="R205">
        <f>R206-((R207-R203)/4)</f>
        <v>0.37622436065762244</v>
      </c>
      <c r="S205" s="1">
        <f t="shared" si="24"/>
        <v>0.37622436065762244</v>
      </c>
      <c r="T205" s="1">
        <f t="shared" si="31"/>
        <v>-0.97756960967255713</v>
      </c>
      <c r="U205" s="1">
        <f t="shared" si="29"/>
        <v>-0.46570196869261526</v>
      </c>
    </row>
    <row r="206" spans="4:21" ht="14.4" x14ac:dyDescent="0.3">
      <c r="D206" s="2"/>
      <c r="E206" s="2" t="s">
        <v>17</v>
      </c>
      <c r="F206" s="2">
        <v>98180.89979422836</v>
      </c>
      <c r="I206" s="2">
        <v>291644.49999999994</v>
      </c>
      <c r="K206">
        <f t="shared" si="30"/>
        <v>0.3366458129477099</v>
      </c>
      <c r="M206">
        <f>M205*K206/K205</f>
        <v>0.35372267039838745</v>
      </c>
      <c r="N206">
        <f t="shared" si="26"/>
        <v>-1.0392420898334982</v>
      </c>
      <c r="O206" s="1">
        <f t="shared" si="27"/>
        <v>-0.77861564844707365</v>
      </c>
      <c r="P206" s="1">
        <f t="shared" si="28"/>
        <v>0.45904104583294547</v>
      </c>
      <c r="R206">
        <f>R207-((R207-R203)/4)</f>
        <v>0.38254103752253821</v>
      </c>
      <c r="S206" s="1">
        <f t="shared" si="24"/>
        <v>0.38254103752253821</v>
      </c>
      <c r="T206" s="1">
        <f t="shared" si="31"/>
        <v>-0.96091934382983102</v>
      </c>
      <c r="U206" s="1">
        <f t="shared" si="29"/>
        <v>-0.44905170284988916</v>
      </c>
    </row>
    <row r="207" spans="4:21" ht="14.4" x14ac:dyDescent="0.3">
      <c r="D207" s="2"/>
      <c r="E207" s="2" t="s">
        <v>18</v>
      </c>
      <c r="F207" s="2">
        <v>104836.15768860794</v>
      </c>
      <c r="G207">
        <f>'[1]B. 103 q caL Q3 2023'!BK24</f>
        <v>103822</v>
      </c>
      <c r="I207" s="2">
        <v>293928.99999999994</v>
      </c>
      <c r="J207">
        <f>'B 103 to Q4 2023'!BK24</f>
        <v>275546.27427706332</v>
      </c>
      <c r="K207">
        <f t="shared" si="30"/>
        <v>0.3566717053730934</v>
      </c>
      <c r="L207">
        <f>'B 103 to Q4 2023'!BI24/100</f>
        <v>0.37678607802770148</v>
      </c>
      <c r="M207">
        <f t="shared" si="25"/>
        <v>0.37678607802770148</v>
      </c>
      <c r="N207">
        <f t="shared" si="26"/>
        <v>-0.97607768487201707</v>
      </c>
      <c r="O207" s="1">
        <f t="shared" si="27"/>
        <v>-0.71545124348559253</v>
      </c>
      <c r="P207" s="1">
        <f t="shared" si="28"/>
        <v>0.48897141684000572</v>
      </c>
      <c r="R207" s="1">
        <f>'[1]B. 103 q caL Q3 2023'!BN24</f>
        <v>0.38885771438745398</v>
      </c>
      <c r="S207" s="1">
        <f t="shared" si="24"/>
        <v>0.38885771438745398</v>
      </c>
      <c r="T207" s="1">
        <f t="shared" si="31"/>
        <v>-0.94454177505776649</v>
      </c>
      <c r="U207" s="1">
        <f t="shared" si="29"/>
        <v>-0.43267413407782462</v>
      </c>
    </row>
    <row r="208" spans="4:21" ht="14.4" x14ac:dyDescent="0.3">
      <c r="D208" s="2">
        <v>1950</v>
      </c>
      <c r="E208" s="2" t="s">
        <v>15</v>
      </c>
      <c r="F208" s="2">
        <v>110467.18307269171</v>
      </c>
      <c r="I208" s="2">
        <v>299709.24999999994</v>
      </c>
      <c r="K208">
        <f t="shared" si="30"/>
        <v>0.36858116015001785</v>
      </c>
      <c r="M208">
        <f>M207*K208/K207</f>
        <v>0.38936716222711037</v>
      </c>
      <c r="N208">
        <f t="shared" si="26"/>
        <v>-0.94323251875476777</v>
      </c>
      <c r="O208" s="1">
        <f t="shared" si="27"/>
        <v>-0.68260607736834322</v>
      </c>
      <c r="P208" s="1">
        <f t="shared" si="28"/>
        <v>0.50529842817378468</v>
      </c>
      <c r="R208">
        <f>(R207+R209)/2</f>
        <v>0.40144403830179465</v>
      </c>
      <c r="S208" s="1">
        <f t="shared" si="24"/>
        <v>0.40144403830179465</v>
      </c>
      <c r="T208" s="1">
        <f t="shared" si="31"/>
        <v>-0.91268713687447967</v>
      </c>
      <c r="U208" s="1">
        <f t="shared" si="29"/>
        <v>-0.4008194958945378</v>
      </c>
    </row>
    <row r="209" spans="4:21" ht="14.4" x14ac:dyDescent="0.3">
      <c r="D209" s="2"/>
      <c r="E209" s="2" t="s">
        <v>16</v>
      </c>
      <c r="F209" s="2">
        <v>119317.29168773731</v>
      </c>
      <c r="I209" s="2">
        <v>305489.49999999994</v>
      </c>
      <c r="K209">
        <f t="shared" si="30"/>
        <v>0.39057739034479855</v>
      </c>
      <c r="M209">
        <f>M208*K209/K208</f>
        <v>0.41260386191938475</v>
      </c>
      <c r="N209">
        <f t="shared" si="26"/>
        <v>-0.88526731842905937</v>
      </c>
      <c r="O209" s="1">
        <f t="shared" si="27"/>
        <v>-0.62464087704263482</v>
      </c>
      <c r="P209" s="1">
        <f t="shared" si="28"/>
        <v>0.53545368770644119</v>
      </c>
      <c r="R209">
        <f>R210-((R211-R207)/4)</f>
        <v>0.41403036221613532</v>
      </c>
      <c r="S209" s="1">
        <f t="shared" si="24"/>
        <v>0.41403036221613532</v>
      </c>
      <c r="T209" s="1">
        <f t="shared" si="31"/>
        <v>-0.88181596915965543</v>
      </c>
      <c r="U209" s="1">
        <f t="shared" si="29"/>
        <v>-0.36994832817971357</v>
      </c>
    </row>
    <row r="210" spans="4:21" ht="14.4" x14ac:dyDescent="0.3">
      <c r="D210" s="2"/>
      <c r="E210" s="2" t="s">
        <v>17</v>
      </c>
      <c r="F210" s="2">
        <v>121482.06645688516</v>
      </c>
      <c r="I210" s="2">
        <v>311269.74999999994</v>
      </c>
      <c r="K210">
        <f t="shared" si="30"/>
        <v>0.39027906327834677</v>
      </c>
      <c r="M210">
        <f>M209*K210/K209</f>
        <v>0.41228871080522417</v>
      </c>
      <c r="N210">
        <f t="shared" si="26"/>
        <v>-0.88603142066470719</v>
      </c>
      <c r="O210" s="1">
        <f t="shared" si="27"/>
        <v>-0.62540497927828265</v>
      </c>
      <c r="P210" s="1">
        <f t="shared" si="28"/>
        <v>0.53504470261968728</v>
      </c>
      <c r="R210">
        <f>R211-((R211-R207)/4)</f>
        <v>0.42661668613047599</v>
      </c>
      <c r="S210" s="1">
        <f t="shared" si="24"/>
        <v>0.42661668613047599</v>
      </c>
      <c r="T210" s="1">
        <f t="shared" si="31"/>
        <v>-0.85186935947992692</v>
      </c>
      <c r="U210" s="1">
        <f t="shared" si="29"/>
        <v>-0.34000171849998506</v>
      </c>
    </row>
    <row r="211" spans="4:21" ht="14.4" x14ac:dyDescent="0.3">
      <c r="D211" s="2"/>
      <c r="E211" s="2" t="s">
        <v>18</v>
      </c>
      <c r="F211" s="2">
        <v>125747.94614902945</v>
      </c>
      <c r="G211">
        <f>'[1]B. 103 q caL Q3 2023'!BK28</f>
        <v>126681</v>
      </c>
      <c r="I211" s="2">
        <v>317049.99999999994</v>
      </c>
      <c r="J211">
        <f>'B 103 to Q4 2023'!BK28</f>
        <v>297887.82995478227</v>
      </c>
      <c r="K211">
        <f t="shared" si="30"/>
        <v>0.39661865998747664</v>
      </c>
      <c r="L211">
        <f>'B 103 to Q4 2023'!BI28/100</f>
        <v>0.42526410031329404</v>
      </c>
      <c r="M211">
        <f t="shared" si="25"/>
        <v>0.42526410031329404</v>
      </c>
      <c r="N211">
        <f t="shared" si="26"/>
        <v>-0.85504489055265098</v>
      </c>
      <c r="O211" s="1">
        <f t="shared" si="27"/>
        <v>-0.59441844916622644</v>
      </c>
      <c r="P211" s="1">
        <f t="shared" si="28"/>
        <v>0.55188342082557984</v>
      </c>
      <c r="R211" s="1">
        <f>'[1]B. 103 q caL Q3 2023'!BN28</f>
        <v>0.43920301004481666</v>
      </c>
      <c r="S211" s="1">
        <f t="shared" si="24"/>
        <v>0.43920301004481666</v>
      </c>
      <c r="T211" s="1">
        <f t="shared" si="31"/>
        <v>-0.82279353533849631</v>
      </c>
      <c r="U211" s="1">
        <f t="shared" si="29"/>
        <v>-0.31092589435855444</v>
      </c>
    </row>
    <row r="212" spans="4:21" ht="14.4" x14ac:dyDescent="0.3">
      <c r="D212" s="2">
        <v>1951</v>
      </c>
      <c r="E212" s="2" t="s">
        <v>15</v>
      </c>
      <c r="F212" s="2">
        <v>136948.27599460003</v>
      </c>
      <c r="I212" s="2">
        <v>325671.24999999994</v>
      </c>
      <c r="K212">
        <f t="shared" si="30"/>
        <v>0.42051079422761467</v>
      </c>
      <c r="M212">
        <f>M211*K212/K211</f>
        <v>0.45088182332339538</v>
      </c>
      <c r="N212">
        <f t="shared" si="26"/>
        <v>-0.79655000635834428</v>
      </c>
      <c r="O212" s="1">
        <f t="shared" si="27"/>
        <v>-0.53592356497191973</v>
      </c>
      <c r="P212" s="1">
        <f t="shared" si="28"/>
        <v>0.58512863620623701</v>
      </c>
      <c r="R212">
        <f>(R211+R213)/2</f>
        <v>0.45180077095998189</v>
      </c>
      <c r="S212" s="1">
        <f t="shared" si="24"/>
        <v>0.45180077095998189</v>
      </c>
      <c r="T212" s="1">
        <f t="shared" si="31"/>
        <v>-0.79451396853096079</v>
      </c>
      <c r="U212" s="1">
        <f t="shared" si="29"/>
        <v>-0.28264632755101893</v>
      </c>
    </row>
    <row r="213" spans="4:21" ht="14.4" x14ac:dyDescent="0.3">
      <c r="D213" s="2"/>
      <c r="E213" s="2" t="s">
        <v>16</v>
      </c>
      <c r="F213" s="2">
        <v>136441.76364695473</v>
      </c>
      <c r="I213" s="2">
        <v>334292.49999999994</v>
      </c>
      <c r="K213">
        <f t="shared" si="30"/>
        <v>0.40815083690766246</v>
      </c>
      <c r="M213">
        <f>M212*K213/K212</f>
        <v>0.43762917875607682</v>
      </c>
      <c r="N213">
        <f t="shared" si="26"/>
        <v>-0.8263833510386388</v>
      </c>
      <c r="O213" s="1">
        <f t="shared" si="27"/>
        <v>-0.56575690965221426</v>
      </c>
      <c r="P213" s="1">
        <f t="shared" si="28"/>
        <v>0.56793011224569312</v>
      </c>
      <c r="R213">
        <f>R214-((R215-R211)/4)</f>
        <v>0.46439853187514712</v>
      </c>
      <c r="S213" s="1">
        <f t="shared" si="24"/>
        <v>0.46439853187514712</v>
      </c>
      <c r="T213" s="1">
        <f t="shared" si="31"/>
        <v>-0.76701219050029013</v>
      </c>
      <c r="U213" s="1">
        <f t="shared" si="29"/>
        <v>-0.25514454952034826</v>
      </c>
    </row>
    <row r="214" spans="4:21" ht="14.4" x14ac:dyDescent="0.3">
      <c r="D214" s="2"/>
      <c r="E214" s="2" t="s">
        <v>17</v>
      </c>
      <c r="F214" s="2">
        <v>148661.3740338978</v>
      </c>
      <c r="I214" s="2">
        <v>342913.74999999994</v>
      </c>
      <c r="K214">
        <f t="shared" si="30"/>
        <v>0.43352409763066607</v>
      </c>
      <c r="M214">
        <f>M213*K214/K213</f>
        <v>0.46483500133064626</v>
      </c>
      <c r="N214">
        <f t="shared" si="26"/>
        <v>-0.76607277221198911</v>
      </c>
      <c r="O214" s="1">
        <f t="shared" si="27"/>
        <v>-0.50544633082556456</v>
      </c>
      <c r="P214" s="1">
        <f t="shared" si="28"/>
        <v>0.60323627238892175</v>
      </c>
      <c r="R214">
        <f>R215-((R215-R211)/4)</f>
        <v>0.47699629279031236</v>
      </c>
      <c r="S214" s="1">
        <f t="shared" si="24"/>
        <v>0.47699629279031236</v>
      </c>
      <c r="T214" s="1">
        <f t="shared" si="31"/>
        <v>-0.7402465600520638</v>
      </c>
      <c r="U214" s="1">
        <f t="shared" si="29"/>
        <v>-0.22837891907212193</v>
      </c>
    </row>
    <row r="215" spans="4:21" ht="14.4" x14ac:dyDescent="0.3">
      <c r="D215" s="2"/>
      <c r="E215" s="2" t="s">
        <v>18</v>
      </c>
      <c r="F215" s="2">
        <v>148218.17572970813</v>
      </c>
      <c r="G215">
        <f>'[1]B. 103 q caL Q3 2023'!BK32</f>
        <v>147629</v>
      </c>
      <c r="I215" s="2">
        <v>351534.99999999994</v>
      </c>
      <c r="J215">
        <f>'B 103 to Q4 2023'!BK32</f>
        <v>311661.48244872346</v>
      </c>
      <c r="K215">
        <f t="shared" si="30"/>
        <v>0.42163134746101572</v>
      </c>
      <c r="L215">
        <f>'B 103 to Q4 2023'!BI32/100</f>
        <v>0.47368381501647022</v>
      </c>
      <c r="M215">
        <f t="shared" si="25"/>
        <v>0.47368381501647022</v>
      </c>
      <c r="N215">
        <f t="shared" si="26"/>
        <v>-0.74721523679579915</v>
      </c>
      <c r="O215" s="1">
        <f t="shared" si="27"/>
        <v>-0.48658879540937461</v>
      </c>
      <c r="P215" s="1">
        <f t="shared" si="28"/>
        <v>0.61471975656636124</v>
      </c>
      <c r="R215" s="1">
        <f>'[1]B. 103 q caL Q3 2023'!BN32</f>
        <v>0.48959405370547759</v>
      </c>
      <c r="S215" s="1">
        <f t="shared" si="24"/>
        <v>0.48959405370547759</v>
      </c>
      <c r="T215" s="1">
        <f t="shared" si="31"/>
        <v>-0.71417869306717474</v>
      </c>
      <c r="U215" s="1">
        <f t="shared" si="29"/>
        <v>-0.20231105208723288</v>
      </c>
    </row>
    <row r="216" spans="4:21" ht="14.4" x14ac:dyDescent="0.3">
      <c r="D216" s="2">
        <v>1952</v>
      </c>
      <c r="E216" s="2" t="s">
        <v>15</v>
      </c>
      <c r="F216" s="2">
        <v>134398.91636754226</v>
      </c>
      <c r="G216">
        <f>'[1]B. 103 q caL Q3 2023'!BK33</f>
        <v>151463</v>
      </c>
      <c r="I216" s="2">
        <v>355809.74999999994</v>
      </c>
      <c r="J216">
        <f>'B 103 to Q4 2023'!BK33</f>
        <v>320356.56942256709</v>
      </c>
      <c r="K216">
        <f t="shared" si="30"/>
        <v>0.37772690705508288</v>
      </c>
      <c r="L216">
        <f>'B 103 to Q4 2023'!BI33/100</f>
        <v>0.47279504919473764</v>
      </c>
      <c r="M216">
        <f t="shared" si="25"/>
        <v>0.47279504919473764</v>
      </c>
      <c r="N216">
        <f t="shared" si="26"/>
        <v>-0.74909328419139731</v>
      </c>
      <c r="O216" s="1">
        <f t="shared" si="27"/>
        <v>-0.48846684280497277</v>
      </c>
      <c r="P216" s="1">
        <f t="shared" si="28"/>
        <v>0.6135663671275412</v>
      </c>
      <c r="R216" s="1">
        <f>'[1]B. 103 q caL Q3 2023'!BN33</f>
        <v>0.48788240131253502</v>
      </c>
      <c r="S216" s="1">
        <f t="shared" si="24"/>
        <v>0.48788240131253502</v>
      </c>
      <c r="T216" s="1">
        <f t="shared" si="31"/>
        <v>-0.71768088308649303</v>
      </c>
      <c r="U216" s="1">
        <f t="shared" si="29"/>
        <v>-0.20581324210655116</v>
      </c>
    </row>
    <row r="217" spans="4:21" ht="14.4" x14ac:dyDescent="0.3">
      <c r="D217" s="2"/>
      <c r="E217" s="2" t="s">
        <v>16</v>
      </c>
      <c r="F217" s="2">
        <v>137616.36207646705</v>
      </c>
      <c r="G217">
        <f>'[1]B. 103 q caL Q3 2023'!BK34</f>
        <v>157607</v>
      </c>
      <c r="I217" s="2">
        <v>360084.49999999994</v>
      </c>
      <c r="J217">
        <f>'B 103 to Q4 2023'!BK34</f>
        <v>319285.4488465598</v>
      </c>
      <c r="K217">
        <f t="shared" si="30"/>
        <v>0.38217796677298543</v>
      </c>
      <c r="L217">
        <f>'B 103 to Q4 2023'!BI34/100</f>
        <v>0.49362412402245676</v>
      </c>
      <c r="M217">
        <f t="shared" si="25"/>
        <v>0.49362412402245676</v>
      </c>
      <c r="N217">
        <f t="shared" si="26"/>
        <v>-0.7059809339578923</v>
      </c>
      <c r="O217" s="1">
        <f t="shared" si="27"/>
        <v>-0.44535449257146775</v>
      </c>
      <c r="P217" s="1">
        <f t="shared" si="28"/>
        <v>0.64059714884667762</v>
      </c>
      <c r="R217" s="1">
        <f>'[1]B. 103 q caL Q3 2023'!BN34</f>
        <v>0.50968207817201006</v>
      </c>
      <c r="S217" s="1">
        <f t="shared" si="24"/>
        <v>0.50968207817201006</v>
      </c>
      <c r="T217" s="1">
        <f t="shared" si="31"/>
        <v>-0.67396812377676629</v>
      </c>
      <c r="U217" s="1">
        <f t="shared" si="29"/>
        <v>-0.16210048279682443</v>
      </c>
    </row>
    <row r="218" spans="4:21" ht="14.4" x14ac:dyDescent="0.3">
      <c r="D218" s="2"/>
      <c r="E218" s="2" t="s">
        <v>17</v>
      </c>
      <c r="F218" s="2">
        <v>139874.21871430901</v>
      </c>
      <c r="G218">
        <f>'[1]B. 103 q caL Q3 2023'!BK35</f>
        <v>156907</v>
      </c>
      <c r="I218" s="2">
        <v>364359.24999999994</v>
      </c>
      <c r="J218">
        <f>'B 103 to Q4 2023'!BK35</f>
        <v>320098.76145319856</v>
      </c>
      <c r="K218">
        <f t="shared" si="30"/>
        <v>0.38389095024844033</v>
      </c>
      <c r="L218">
        <f>'B 103 to Q4 2023'!BI35/100</f>
        <v>0.49018309001780153</v>
      </c>
      <c r="M218">
        <f t="shared" si="25"/>
        <v>0.49018309001780153</v>
      </c>
      <c r="N218">
        <f t="shared" si="26"/>
        <v>-0.71297630457084471</v>
      </c>
      <c r="O218" s="1">
        <f t="shared" si="27"/>
        <v>-0.45234986318442016</v>
      </c>
      <c r="P218" s="1">
        <f t="shared" si="28"/>
        <v>0.63613157177053314</v>
      </c>
      <c r="R218" s="1">
        <f>'[1]B. 103 q caL Q3 2023'!BN35</f>
        <v>0.50679199084438309</v>
      </c>
      <c r="S218" s="1">
        <f t="shared" si="24"/>
        <v>0.50679199084438309</v>
      </c>
      <c r="T218" s="1">
        <f t="shared" si="31"/>
        <v>-0.67965463404522308</v>
      </c>
      <c r="U218" s="1">
        <f t="shared" si="29"/>
        <v>-0.16778699306528122</v>
      </c>
    </row>
    <row r="219" spans="4:21" ht="14.4" x14ac:dyDescent="0.3">
      <c r="D219" s="2"/>
      <c r="E219" s="2" t="s">
        <v>18</v>
      </c>
      <c r="F219" s="2">
        <v>146986.46712351116</v>
      </c>
      <c r="G219">
        <f>'[1]B. 103 q caL Q3 2023'!BK36</f>
        <v>146628</v>
      </c>
      <c r="I219" s="2">
        <v>368633.99999999994</v>
      </c>
      <c r="J219">
        <f>'B 103 to Q4 2023'!BK36</f>
        <v>332638.42169635516</v>
      </c>
      <c r="K219">
        <f t="shared" si="30"/>
        <v>0.39873280034807201</v>
      </c>
      <c r="L219">
        <f>'B 103 to Q4 2023'!BI36/100</f>
        <v>0.44080295731395558</v>
      </c>
      <c r="M219">
        <f t="shared" si="25"/>
        <v>0.44080295731395558</v>
      </c>
      <c r="N219">
        <f t="shared" si="26"/>
        <v>-0.81915731219598364</v>
      </c>
      <c r="O219" s="1">
        <f t="shared" si="27"/>
        <v>-0.5585308708095591</v>
      </c>
      <c r="P219" s="1">
        <f t="shared" si="28"/>
        <v>0.57204886049219372</v>
      </c>
      <c r="R219" s="1">
        <f>'[1]B. 103 q caL Q3 2023'!BN36</f>
        <v>0.45589567770884476</v>
      </c>
      <c r="S219" s="1">
        <f t="shared" si="24"/>
        <v>0.45589567770884476</v>
      </c>
      <c r="T219" s="1">
        <f t="shared" si="31"/>
        <v>-0.78549127259547813</v>
      </c>
      <c r="U219" s="1">
        <f t="shared" si="29"/>
        <v>-0.27362363161553627</v>
      </c>
    </row>
    <row r="220" spans="4:21" ht="14.4" x14ac:dyDescent="0.3">
      <c r="D220" s="1">
        <f>D216+1</f>
        <v>1953</v>
      </c>
      <c r="E220" s="2" t="s">
        <v>15</v>
      </c>
      <c r="G220">
        <f>'[1]B. 103 q caL Q3 2023'!BK37</f>
        <v>143052</v>
      </c>
      <c r="J220">
        <f>'B 103 to Q4 2023'!BK37</f>
        <v>340102.37192206609</v>
      </c>
      <c r="L220">
        <f>'B 103 to Q4 2023'!BI37/100</f>
        <v>0.42061453200561666</v>
      </c>
      <c r="M220">
        <f t="shared" si="25"/>
        <v>0.42061453200561666</v>
      </c>
      <c r="N220">
        <f t="shared" si="26"/>
        <v>-0.86603846565510378</v>
      </c>
      <c r="O220" s="1">
        <f t="shared" si="27"/>
        <v>-0.60541202426867924</v>
      </c>
      <c r="P220" s="1">
        <f t="shared" si="28"/>
        <v>0.54584947706895226</v>
      </c>
      <c r="R220" s="1">
        <f>'[1]B. 103 q caL Q3 2023'!BN37</f>
        <v>0.43527942387053209</v>
      </c>
      <c r="S220" s="1">
        <f t="shared" si="24"/>
        <v>0.43527942387053209</v>
      </c>
      <c r="T220" s="1">
        <f t="shared" si="31"/>
        <v>-0.83176710038893964</v>
      </c>
      <c r="U220" s="1">
        <f t="shared" si="29"/>
        <v>-0.31989945940899778</v>
      </c>
    </row>
    <row r="221" spans="4:21" ht="14.4" x14ac:dyDescent="0.3">
      <c r="E221" s="2" t="s">
        <v>16</v>
      </c>
      <c r="G221">
        <f>'[1]B. 103 q caL Q3 2023'!BK38</f>
        <v>133816</v>
      </c>
      <c r="J221">
        <f>'B 103 to Q4 2023'!BK38</f>
        <v>354660.49578660802</v>
      </c>
      <c r="L221">
        <f>'B 103 to Q4 2023'!BI38/100</f>
        <v>0.3773073166866443</v>
      </c>
      <c r="M221">
        <f t="shared" si="25"/>
        <v>0.3773073166866443</v>
      </c>
      <c r="N221">
        <f t="shared" si="26"/>
        <v>-0.97469525997449669</v>
      </c>
      <c r="O221" s="1">
        <f t="shared" si="27"/>
        <v>-0.71406881858807214</v>
      </c>
      <c r="P221" s="1">
        <f t="shared" si="28"/>
        <v>0.48964785055249638</v>
      </c>
      <c r="R221" s="1">
        <f>'[1]B. 103 q caL Q3 2023'!BN38</f>
        <v>0.39034012086315517</v>
      </c>
      <c r="S221" s="1">
        <f t="shared" si="24"/>
        <v>0.39034012086315517</v>
      </c>
      <c r="T221" s="1">
        <f t="shared" si="31"/>
        <v>-0.9407368151435419</v>
      </c>
      <c r="U221" s="1">
        <f t="shared" si="29"/>
        <v>-0.42886917416360004</v>
      </c>
    </row>
    <row r="222" spans="4:21" ht="14.4" x14ac:dyDescent="0.3">
      <c r="E222" s="2" t="s">
        <v>17</v>
      </c>
      <c r="G222">
        <f>'[1]B. 103 q caL Q3 2023'!BK39</f>
        <v>129274</v>
      </c>
      <c r="J222">
        <f>'B 103 to Q4 2023'!BK39</f>
        <v>364405.77463651646</v>
      </c>
      <c r="L222">
        <f>'B 103 to Q4 2023'!BI39/100</f>
        <v>0.35475288537605321</v>
      </c>
      <c r="M222">
        <f t="shared" si="25"/>
        <v>0.35475288537605321</v>
      </c>
      <c r="N222">
        <f t="shared" si="26"/>
        <v>-1.0363338294273434</v>
      </c>
      <c r="O222" s="1">
        <f t="shared" si="27"/>
        <v>-0.77570738804091888</v>
      </c>
      <c r="P222" s="1">
        <f t="shared" si="28"/>
        <v>0.46037799989429473</v>
      </c>
      <c r="R222" s="1">
        <f>'[1]B. 103 q caL Q3 2023'!BN39</f>
        <v>0.36701253496461611</v>
      </c>
      <c r="S222" s="1">
        <f t="shared" si="24"/>
        <v>0.36701253496461611</v>
      </c>
      <c r="T222" s="1">
        <f t="shared" si="31"/>
        <v>-1.0023592762939053</v>
      </c>
      <c r="U222" s="1">
        <f t="shared" si="29"/>
        <v>-0.49049163531396345</v>
      </c>
    </row>
    <row r="223" spans="4:21" ht="14.4" x14ac:dyDescent="0.3">
      <c r="E223" s="2" t="s">
        <v>18</v>
      </c>
      <c r="G223">
        <f>'[1]B. 103 q caL Q3 2023'!BK40</f>
        <v>144082</v>
      </c>
      <c r="J223">
        <f>'B 103 to Q4 2023'!BK40</f>
        <v>349935.85202103946</v>
      </c>
      <c r="L223">
        <f>'B 103 to Q4 2023'!BI40/100</f>
        <v>0.41173832051749087</v>
      </c>
      <c r="M223">
        <f t="shared" si="25"/>
        <v>0.41173832051749087</v>
      </c>
      <c r="N223">
        <f t="shared" si="26"/>
        <v>-0.88736727579726959</v>
      </c>
      <c r="O223" s="1">
        <f t="shared" si="27"/>
        <v>-0.62674083441084505</v>
      </c>
      <c r="P223" s="1">
        <f t="shared" si="28"/>
        <v>0.53433043759106236</v>
      </c>
      <c r="R223" s="1">
        <f>'[1]B. 103 q caL Q3 2023'!BN40</f>
        <v>0.42683926620951107</v>
      </c>
      <c r="S223" s="1">
        <f t="shared" si="24"/>
        <v>0.42683926620951107</v>
      </c>
      <c r="T223" s="1">
        <f t="shared" si="31"/>
        <v>-0.85134776235831533</v>
      </c>
      <c r="U223" s="1">
        <f t="shared" si="29"/>
        <v>-0.33948012137837347</v>
      </c>
    </row>
    <row r="224" spans="4:21" ht="14.4" x14ac:dyDescent="0.3">
      <c r="D224" s="1">
        <f>D220+1</f>
        <v>1954</v>
      </c>
      <c r="E224" s="2" t="s">
        <v>15</v>
      </c>
      <c r="G224">
        <f>'[1]B. 103 q caL Q3 2023'!BK41</f>
        <v>156255</v>
      </c>
      <c r="J224">
        <f>'B 103 to Q4 2023'!BK41</f>
        <v>342629.34120717959</v>
      </c>
      <c r="L224">
        <f>'B 103 to Q4 2023'!BI41/100</f>
        <v>0.45604675726097965</v>
      </c>
      <c r="M224">
        <f t="shared" si="25"/>
        <v>0.45604675726097965</v>
      </c>
      <c r="N224">
        <f t="shared" si="26"/>
        <v>-0.78515993687137176</v>
      </c>
      <c r="O224" s="1">
        <f t="shared" si="27"/>
        <v>-0.52453349548494721</v>
      </c>
      <c r="P224" s="1">
        <f t="shared" si="28"/>
        <v>0.59183139199425727</v>
      </c>
      <c r="R224" s="1">
        <f>'[1]B. 103 q caL Q3 2023'!BN41</f>
        <v>0.47382021048398792</v>
      </c>
      <c r="S224" s="1">
        <f t="shared" si="24"/>
        <v>0.47382021048398792</v>
      </c>
      <c r="T224" s="1">
        <f t="shared" si="31"/>
        <v>-0.74692733201695083</v>
      </c>
      <c r="U224" s="1">
        <f t="shared" si="29"/>
        <v>-0.23505969103700897</v>
      </c>
    </row>
    <row r="225" spans="4:21" ht="14.4" x14ac:dyDescent="0.3">
      <c r="E225" s="2" t="s">
        <v>16</v>
      </c>
      <c r="G225">
        <f>'[1]B. 103 q caL Q3 2023'!BK42</f>
        <v>172550</v>
      </c>
      <c r="J225">
        <f>'B 103 to Q4 2023'!BK42</f>
        <v>331420.13631910965</v>
      </c>
      <c r="L225">
        <f>'B 103 to Q4 2023'!BI42/100</f>
        <v>0.52063825063984437</v>
      </c>
      <c r="M225">
        <f t="shared" si="25"/>
        <v>0.52063825063984437</v>
      </c>
      <c r="N225">
        <f t="shared" si="26"/>
        <v>-0.65269981497584673</v>
      </c>
      <c r="O225" s="1">
        <f t="shared" si="27"/>
        <v>-0.39207337358942218</v>
      </c>
      <c r="P225" s="1">
        <f t="shared" si="28"/>
        <v>0.67565453694324151</v>
      </c>
      <c r="R225" s="1">
        <f>'[1]B. 103 q caL Q3 2023'!BN42</f>
        <v>0.54210591209502357</v>
      </c>
      <c r="S225" s="1">
        <f t="shared" si="24"/>
        <v>0.54210591209502357</v>
      </c>
      <c r="T225" s="1">
        <f t="shared" si="31"/>
        <v>-0.61229388686307673</v>
      </c>
      <c r="U225" s="1">
        <f t="shared" si="29"/>
        <v>-0.10042624588313487</v>
      </c>
    </row>
    <row r="226" spans="4:21" ht="14.4" x14ac:dyDescent="0.3">
      <c r="E226" s="2" t="s">
        <v>17</v>
      </c>
      <c r="G226">
        <f>'[1]B. 103 q caL Q3 2023'!BK43</f>
        <v>191985</v>
      </c>
      <c r="J226">
        <f>'B 103 to Q4 2023'!BK43</f>
        <v>314137.40734417719</v>
      </c>
      <c r="L226">
        <f>'B 103 to Q4 2023'!BI43/100</f>
        <v>0.61114975648110637</v>
      </c>
      <c r="M226">
        <f t="shared" si="25"/>
        <v>0.61114975648110637</v>
      </c>
      <c r="N226">
        <f t="shared" si="26"/>
        <v>-0.49241324921905044</v>
      </c>
      <c r="O226" s="1">
        <f t="shared" si="27"/>
        <v>-0.2317868078326259</v>
      </c>
      <c r="P226" s="1">
        <f t="shared" si="28"/>
        <v>0.79311519123066054</v>
      </c>
      <c r="R226" s="1">
        <f>'[1]B. 103 q caL Q3 2023'!BN43</f>
        <v>0.63835069716904913</v>
      </c>
      <c r="S226" s="1">
        <f t="shared" si="24"/>
        <v>0.63835069716904913</v>
      </c>
      <c r="T226" s="1">
        <f t="shared" si="31"/>
        <v>-0.44886746457405491</v>
      </c>
      <c r="U226" s="1">
        <f t="shared" si="29"/>
        <v>6.3000176405886954E-2</v>
      </c>
    </row>
    <row r="227" spans="4:21" ht="14.4" x14ac:dyDescent="0.3">
      <c r="E227" s="2" t="s">
        <v>18</v>
      </c>
      <c r="G227">
        <f>'[1]B. 103 q caL Q3 2023'!BK44</f>
        <v>194840</v>
      </c>
      <c r="J227">
        <f>'B 103 to Q4 2023'!BK44</f>
        <v>312360.78842754313</v>
      </c>
      <c r="L227">
        <f>'B 103 to Q4 2023'!BI44/100</f>
        <v>0.62376587336984557</v>
      </c>
      <c r="M227">
        <f t="shared" si="25"/>
        <v>0.62376587336984557</v>
      </c>
      <c r="N227">
        <f t="shared" si="26"/>
        <v>-0.47198018395188124</v>
      </c>
      <c r="O227" s="1">
        <f t="shared" si="27"/>
        <v>-0.21135374256545669</v>
      </c>
      <c r="P227" s="1">
        <f t="shared" si="28"/>
        <v>0.80948766598449795</v>
      </c>
      <c r="R227" s="1">
        <f>'[1]B. 103 q caL Q3 2023'!BN44</f>
        <v>0.65224164498847659</v>
      </c>
      <c r="S227" s="1">
        <f t="shared" si="24"/>
        <v>0.65224164498847659</v>
      </c>
      <c r="T227" s="1">
        <f t="shared" si="31"/>
        <v>-0.42734016457056673</v>
      </c>
      <c r="U227" s="1">
        <f t="shared" si="29"/>
        <v>8.4527476409375135E-2</v>
      </c>
    </row>
    <row r="228" spans="4:21" ht="14.4" x14ac:dyDescent="0.3">
      <c r="D228" s="1">
        <f>D224+1</f>
        <v>1955</v>
      </c>
      <c r="E228" s="2" t="s">
        <v>15</v>
      </c>
      <c r="G228">
        <f>'[1]B. 103 q caL Q3 2023'!BK45</f>
        <v>202122</v>
      </c>
      <c r="J228">
        <f>'B 103 to Q4 2023'!BK45</f>
        <v>311014.68181937526</v>
      </c>
      <c r="L228">
        <f>'B 103 to Q4 2023'!BI45/100</f>
        <v>0.64987928806970041</v>
      </c>
      <c r="M228">
        <f t="shared" si="25"/>
        <v>0.64987928806970041</v>
      </c>
      <c r="N228">
        <f t="shared" si="26"/>
        <v>-0.43096864400081386</v>
      </c>
      <c r="O228" s="1">
        <f t="shared" si="27"/>
        <v>-0.17034220261438932</v>
      </c>
      <c r="P228" s="1">
        <f t="shared" si="28"/>
        <v>0.84337616168252605</v>
      </c>
      <c r="R228" s="1">
        <f>'[1]B. 103 q caL Q3 2023'!BN45</f>
        <v>0.6808675540982233</v>
      </c>
      <c r="S228" s="1">
        <f t="shared" si="24"/>
        <v>0.6808675540982233</v>
      </c>
      <c r="T228" s="1">
        <f t="shared" si="31"/>
        <v>-0.38438747912186799</v>
      </c>
      <c r="U228" s="1">
        <f t="shared" si="29"/>
        <v>0.12748016185807387</v>
      </c>
    </row>
    <row r="229" spans="4:21" ht="14.4" x14ac:dyDescent="0.3">
      <c r="E229" s="2" t="s">
        <v>16</v>
      </c>
      <c r="G229">
        <f>'[1]B. 103 q caL Q3 2023'!BK46</f>
        <v>225533</v>
      </c>
      <c r="J229">
        <f>'B 103 to Q4 2023'!BK46</f>
        <v>296303.61746943701</v>
      </c>
      <c r="L229">
        <f>'B 103 to Q4 2023'!BI46/100</f>
        <v>0.76115506765037433</v>
      </c>
      <c r="M229">
        <f t="shared" si="25"/>
        <v>0.76115506765037433</v>
      </c>
      <c r="N229">
        <f t="shared" si="26"/>
        <v>-0.27291817361245241</v>
      </c>
      <c r="O229" s="1">
        <f t="shared" si="27"/>
        <v>-1.2291732226027863E-2</v>
      </c>
      <c r="P229" s="1">
        <f t="shared" si="28"/>
        <v>0.98778350254382508</v>
      </c>
      <c r="R229" s="1">
        <f>'[1]B. 103 q caL Q3 2023'!BN46</f>
        <v>0.80021752096103749</v>
      </c>
      <c r="S229" s="1">
        <f t="shared" si="24"/>
        <v>0.80021752096103749</v>
      </c>
      <c r="T229" s="1">
        <f t="shared" si="31"/>
        <v>-0.22287168707134533</v>
      </c>
      <c r="U229" s="1">
        <f t="shared" si="29"/>
        <v>0.28899595390859656</v>
      </c>
    </row>
    <row r="230" spans="4:21" ht="14.4" x14ac:dyDescent="0.3">
      <c r="E230" s="2" t="s">
        <v>17</v>
      </c>
      <c r="G230">
        <f>'[1]B. 103 q caL Q3 2023'!BK47</f>
        <v>240995</v>
      </c>
      <c r="J230">
        <f>'B 103 to Q4 2023'!BK47</f>
        <v>292104.20249050949</v>
      </c>
      <c r="L230">
        <f>'B 103 to Q4 2023'!BI47/100</f>
        <v>0.82503092370891162</v>
      </c>
      <c r="M230">
        <f t="shared" si="25"/>
        <v>0.82503092370891162</v>
      </c>
      <c r="N230">
        <f t="shared" si="26"/>
        <v>-0.19233441006640756</v>
      </c>
      <c r="O230" s="1">
        <f t="shared" si="27"/>
        <v>6.8292031320016988E-2</v>
      </c>
      <c r="P230" s="1">
        <f t="shared" si="28"/>
        <v>1.0706779343187565</v>
      </c>
      <c r="R230" s="1">
        <f>'[1]B. 103 q caL Q3 2023'!BN47</f>
        <v>0.86919182375660275</v>
      </c>
      <c r="S230" s="1">
        <f t="shared" si="24"/>
        <v>0.86919182375660275</v>
      </c>
      <c r="T230" s="1">
        <f t="shared" si="31"/>
        <v>-0.14019143727479683</v>
      </c>
      <c r="U230" s="1">
        <f t="shared" si="29"/>
        <v>0.37167620370514504</v>
      </c>
    </row>
    <row r="231" spans="4:21" ht="14.4" x14ac:dyDescent="0.3">
      <c r="E231" s="2" t="s">
        <v>18</v>
      </c>
      <c r="G231">
        <f>'[1]B. 103 q caL Q3 2023'!BK48</f>
        <v>244222</v>
      </c>
      <c r="J231">
        <f>'B 103 to Q4 2023'!BK48</f>
        <v>299667.14676053758</v>
      </c>
      <c r="L231">
        <f>'B 103 to Q4 2023'!BI48/100</f>
        <v>0.81497755973615782</v>
      </c>
      <c r="M231">
        <f t="shared" si="25"/>
        <v>0.81497755973615782</v>
      </c>
      <c r="N231">
        <f t="shared" si="26"/>
        <v>-0.20459470018640771</v>
      </c>
      <c r="O231" s="1">
        <f t="shared" si="27"/>
        <v>5.6031741200016832E-2</v>
      </c>
      <c r="P231" s="1">
        <f t="shared" si="28"/>
        <v>1.0576312536890005</v>
      </c>
      <c r="R231" s="1">
        <f>'[1]B. 103 q caL Q3 2023'!BN48</f>
        <v>0.8586153829886729</v>
      </c>
      <c r="S231" s="1">
        <f t="shared" si="24"/>
        <v>0.8586153829886729</v>
      </c>
      <c r="T231" s="1">
        <f t="shared" si="31"/>
        <v>-0.15243420698987045</v>
      </c>
      <c r="U231" s="1">
        <f t="shared" si="29"/>
        <v>0.35943343399007144</v>
      </c>
    </row>
    <row r="232" spans="4:21" ht="14.4" x14ac:dyDescent="0.3">
      <c r="D232" s="1">
        <f>D228+1</f>
        <v>1956</v>
      </c>
      <c r="E232" s="2" t="s">
        <v>15</v>
      </c>
      <c r="G232">
        <f>'[1]B. 103 q caL Q3 2023'!BK49</f>
        <v>262345</v>
      </c>
      <c r="J232">
        <f>'B 103 to Q4 2023'!BK49</f>
        <v>298786.15278050822</v>
      </c>
      <c r="L232">
        <f>'B 103 to Q4 2023'!BI49/100</f>
        <v>0.87803600521180003</v>
      </c>
      <c r="M232">
        <f t="shared" si="25"/>
        <v>0.87803600521180003</v>
      </c>
      <c r="N232">
        <f t="shared" si="26"/>
        <v>-0.13006767797393895</v>
      </c>
      <c r="O232" s="1">
        <f t="shared" si="27"/>
        <v>0.1305587634124856</v>
      </c>
      <c r="P232" s="1">
        <f t="shared" si="28"/>
        <v>1.1394648967719758</v>
      </c>
      <c r="R232" s="1">
        <f>'[1]B. 103 q caL Q3 2023'!BN49</f>
        <v>0.92644483363081387</v>
      </c>
      <c r="S232" s="1">
        <f t="shared" si="24"/>
        <v>0.92644483363081387</v>
      </c>
      <c r="T232" s="1">
        <f t="shared" si="31"/>
        <v>-7.6400777791671662E-2</v>
      </c>
      <c r="U232" s="1">
        <f t="shared" si="29"/>
        <v>0.43546686318827021</v>
      </c>
    </row>
    <row r="233" spans="4:21" ht="14.4" x14ac:dyDescent="0.3">
      <c r="E233" s="2" t="s">
        <v>16</v>
      </c>
      <c r="G233">
        <f>'[1]B. 103 q caL Q3 2023'!BK50</f>
        <v>252704</v>
      </c>
      <c r="J233">
        <f>'B 103 to Q4 2023'!BK50</f>
        <v>314070.92793594807</v>
      </c>
      <c r="L233">
        <f>'B 103 to Q4 2023'!BI50/100</f>
        <v>0.80460805990784567</v>
      </c>
      <c r="M233">
        <f t="shared" si="25"/>
        <v>0.80460805990784567</v>
      </c>
      <c r="N233">
        <f t="shared" si="26"/>
        <v>-0.21740000223120592</v>
      </c>
      <c r="O233" s="1">
        <f t="shared" si="27"/>
        <v>4.3226439155218621E-2</v>
      </c>
      <c r="P233" s="1">
        <f t="shared" si="28"/>
        <v>1.04417431003144</v>
      </c>
      <c r="R233" s="1">
        <f>'[1]B. 103 q caL Q3 2023'!BN50</f>
        <v>0.84790903295881892</v>
      </c>
      <c r="S233" s="1">
        <f t="shared" si="24"/>
        <v>0.84790903295881892</v>
      </c>
      <c r="T233" s="1">
        <f t="shared" si="31"/>
        <v>-0.16498192139855819</v>
      </c>
      <c r="U233" s="1">
        <f t="shared" si="29"/>
        <v>0.3468857195813837</v>
      </c>
    </row>
    <row r="234" spans="4:21" ht="14.4" x14ac:dyDescent="0.3">
      <c r="E234" s="2" t="s">
        <v>17</v>
      </c>
      <c r="G234">
        <f>'[1]B. 103 q caL Q3 2023'!BK51</f>
        <v>246833</v>
      </c>
      <c r="J234">
        <f>'B 103 to Q4 2023'!BK51</f>
        <v>333169.87420054385</v>
      </c>
      <c r="L234">
        <f>'B 103 to Q4 2023'!BI51/100</f>
        <v>0.74086230212826687</v>
      </c>
      <c r="M234">
        <f t="shared" si="25"/>
        <v>0.74086230212826687</v>
      </c>
      <c r="N234">
        <f t="shared" si="26"/>
        <v>-0.29994049804140177</v>
      </c>
      <c r="O234" s="1">
        <f t="shared" si="27"/>
        <v>-3.9314056654977225E-2</v>
      </c>
      <c r="P234" s="1">
        <f t="shared" si="28"/>
        <v>0.96144871236026264</v>
      </c>
      <c r="R234" s="1">
        <f>'[1]B. 103 q caL Q3 2023'!BN51</f>
        <v>0.77985785917528361</v>
      </c>
      <c r="S234" s="1">
        <f t="shared" si="24"/>
        <v>0.77985785917528361</v>
      </c>
      <c r="T234" s="1">
        <f t="shared" si="31"/>
        <v>-0.2486436077312959</v>
      </c>
      <c r="U234" s="1">
        <f t="shared" si="29"/>
        <v>0.26322403324864596</v>
      </c>
    </row>
    <row r="235" spans="4:21" ht="14.4" x14ac:dyDescent="0.3">
      <c r="E235" s="2" t="s">
        <v>18</v>
      </c>
      <c r="G235">
        <f>'[1]B. 103 q caL Q3 2023'!BK52</f>
        <v>268373</v>
      </c>
      <c r="J235">
        <f>'B 103 to Q4 2023'!BK52</f>
        <v>321309.29927223013</v>
      </c>
      <c r="L235">
        <f>'B 103 to Q4 2023'!BI52/100</f>
        <v>0.83524815686277509</v>
      </c>
      <c r="M235">
        <f t="shared" si="25"/>
        <v>0.83524815686277509</v>
      </c>
      <c r="N235">
        <f t="shared" si="26"/>
        <v>-0.18002640443699042</v>
      </c>
      <c r="O235" s="1">
        <f t="shared" si="27"/>
        <v>8.0600036949434128E-2</v>
      </c>
      <c r="P235" s="1">
        <f t="shared" si="28"/>
        <v>1.0839372749971081</v>
      </c>
      <c r="R235" s="1">
        <f>'[1]B. 103 q caL Q3 2023'!BN52</f>
        <v>0.88325282567754337</v>
      </c>
      <c r="S235" s="1">
        <f t="shared" si="24"/>
        <v>0.88325282567754337</v>
      </c>
      <c r="T235" s="1">
        <f t="shared" si="31"/>
        <v>-0.12414379356595241</v>
      </c>
      <c r="U235" s="1">
        <f t="shared" si="29"/>
        <v>0.38772384741398946</v>
      </c>
    </row>
    <row r="236" spans="4:21" ht="14.4" x14ac:dyDescent="0.3">
      <c r="D236" s="1">
        <f>D232+1</f>
        <v>1957</v>
      </c>
      <c r="E236" s="2" t="s">
        <v>15</v>
      </c>
      <c r="G236">
        <f>'[1]B. 103 q caL Q3 2023'!BK53</f>
        <v>254023</v>
      </c>
      <c r="J236">
        <f>'B 103 to Q4 2023'!BK53</f>
        <v>345269.44917496433</v>
      </c>
      <c r="L236">
        <f>'B 103 to Q4 2023'!BI53/100</f>
        <v>0.73572394142313624</v>
      </c>
      <c r="M236">
        <f t="shared" si="25"/>
        <v>0.73572394142313624</v>
      </c>
      <c r="N236">
        <f t="shared" si="26"/>
        <v>-0.3069003102013339</v>
      </c>
      <c r="O236" s="1">
        <f t="shared" si="27"/>
        <v>-4.6273868814909358E-2</v>
      </c>
      <c r="P236" s="1">
        <f t="shared" si="28"/>
        <v>0.95478044179311605</v>
      </c>
      <c r="R236" s="1">
        <f>'[1]B. 103 q caL Q3 2023'!BN53</f>
        <v>0.77617754481128132</v>
      </c>
      <c r="S236" s="1">
        <f t="shared" si="24"/>
        <v>0.77617754481128132</v>
      </c>
      <c r="T236" s="1">
        <f t="shared" si="31"/>
        <v>-0.25337399010857209</v>
      </c>
      <c r="U236" s="1">
        <f t="shared" si="29"/>
        <v>0.25849365087136977</v>
      </c>
    </row>
    <row r="237" spans="4:21" ht="14.4" x14ac:dyDescent="0.3">
      <c r="E237" s="2" t="s">
        <v>16</v>
      </c>
      <c r="G237">
        <f>'[1]B. 103 q caL Q3 2023'!BK54</f>
        <v>273076</v>
      </c>
      <c r="J237">
        <f>'B 103 to Q4 2023'!BK54</f>
        <v>334574.35371536278</v>
      </c>
      <c r="L237">
        <f>'B 103 to Q4 2023'!BI54/100</f>
        <v>0.8161892774134083</v>
      </c>
      <c r="M237">
        <f t="shared" si="25"/>
        <v>0.8161892774134083</v>
      </c>
      <c r="N237">
        <f t="shared" si="26"/>
        <v>-0.20310899330156715</v>
      </c>
      <c r="O237" s="1">
        <f t="shared" si="27"/>
        <v>5.7517448084857398E-2</v>
      </c>
      <c r="P237" s="1">
        <f t="shared" si="28"/>
        <v>1.0592037515704422</v>
      </c>
      <c r="R237" s="1">
        <f>'[1]B. 103 q caL Q3 2023'!BN54</f>
        <v>0.86416104666695337</v>
      </c>
      <c r="S237" s="1">
        <f t="shared" si="24"/>
        <v>0.86416104666695337</v>
      </c>
      <c r="T237" s="1">
        <f t="shared" si="31"/>
        <v>-0.14599613094250016</v>
      </c>
      <c r="U237" s="1">
        <f t="shared" si="29"/>
        <v>0.36587151003744167</v>
      </c>
    </row>
    <row r="238" spans="4:21" ht="14.4" x14ac:dyDescent="0.3">
      <c r="E238" s="2" t="s">
        <v>17</v>
      </c>
      <c r="G238">
        <f>'[1]B. 103 q caL Q3 2023'!BK55</f>
        <v>245392</v>
      </c>
      <c r="J238">
        <f>'B 103 to Q4 2023'!BK55</f>
        <v>367722.06584979751</v>
      </c>
      <c r="L238">
        <f>'B 103 to Q4 2023'!BI55/100</f>
        <v>0.66733009190760573</v>
      </c>
      <c r="M238">
        <f t="shared" si="25"/>
        <v>0.66733009190760573</v>
      </c>
      <c r="N238">
        <f t="shared" si="26"/>
        <v>-0.40447046506818757</v>
      </c>
      <c r="O238" s="1">
        <f t="shared" si="27"/>
        <v>-0.14384402368176302</v>
      </c>
      <c r="P238" s="1">
        <f t="shared" si="28"/>
        <v>0.86602281657562497</v>
      </c>
      <c r="R238" s="1">
        <f>'[1]B. 103 q caL Q3 2023'!BN55</f>
        <v>0.70397389592546677</v>
      </c>
      <c r="S238" s="1">
        <f t="shared" si="24"/>
        <v>0.70397389592546677</v>
      </c>
      <c r="T238" s="1">
        <f t="shared" si="31"/>
        <v>-0.3510140031628875</v>
      </c>
      <c r="U238" s="1">
        <f t="shared" si="29"/>
        <v>0.16085363781705436</v>
      </c>
    </row>
    <row r="239" spans="4:21" ht="14.4" x14ac:dyDescent="0.3">
      <c r="E239" s="2" t="s">
        <v>18</v>
      </c>
      <c r="G239">
        <f>'[1]B. 103 q caL Q3 2023'!BK56</f>
        <v>245747</v>
      </c>
      <c r="J239">
        <f>'B 103 to Q4 2023'!BK56</f>
        <v>368216.93229036749</v>
      </c>
      <c r="L239">
        <f>'B 103 to Q4 2023'!BI56/100</f>
        <v>0.66739733686719627</v>
      </c>
      <c r="M239">
        <f t="shared" si="25"/>
        <v>0.66739733686719627</v>
      </c>
      <c r="N239">
        <f t="shared" si="26"/>
        <v>-0.40436970298268948</v>
      </c>
      <c r="O239" s="1">
        <f t="shared" si="27"/>
        <v>-0.14374326159626494</v>
      </c>
      <c r="P239" s="1">
        <f t="shared" si="28"/>
        <v>0.8661100832372236</v>
      </c>
      <c r="R239" s="1">
        <f>'[1]B. 103 q caL Q3 2023'!BN56</f>
        <v>0.70461089717752934</v>
      </c>
      <c r="S239" s="1">
        <f t="shared" si="24"/>
        <v>0.70461089717752934</v>
      </c>
      <c r="T239" s="1">
        <f t="shared" si="31"/>
        <v>-0.35010954743028844</v>
      </c>
      <c r="U239" s="1">
        <f t="shared" si="29"/>
        <v>0.16175809354965343</v>
      </c>
    </row>
    <row r="240" spans="4:21" ht="14.4" x14ac:dyDescent="0.3">
      <c r="D240" s="1">
        <f>D236+1</f>
        <v>1958</v>
      </c>
      <c r="E240" s="2" t="s">
        <v>15</v>
      </c>
      <c r="G240">
        <f>'[1]B. 103 q caL Q3 2023'!BK57</f>
        <v>261319</v>
      </c>
      <c r="J240">
        <f>'B 103 to Q4 2023'!BK57</f>
        <v>356920.00472339697</v>
      </c>
      <c r="L240">
        <f>'B 103 to Q4 2023'!BI57/100</f>
        <v>0.73215005194935745</v>
      </c>
      <c r="M240">
        <f t="shared" si="25"/>
        <v>0.73215005194935745</v>
      </c>
      <c r="N240">
        <f t="shared" si="26"/>
        <v>-0.31176979702634566</v>
      </c>
      <c r="O240" s="1">
        <f t="shared" si="27"/>
        <v>-5.1143355639921118E-2</v>
      </c>
      <c r="P240" s="1">
        <f t="shared" si="28"/>
        <v>0.95014245248955498</v>
      </c>
      <c r="R240" s="1">
        <f>'[1]B. 103 q caL Q3 2023'!BN57</f>
        <v>0.7759258292988136</v>
      </c>
      <c r="S240" s="1">
        <f t="shared" si="24"/>
        <v>0.7759258292988136</v>
      </c>
      <c r="T240" s="1">
        <f t="shared" si="31"/>
        <v>-0.25369834416755205</v>
      </c>
      <c r="U240" s="1">
        <f t="shared" si="29"/>
        <v>0.25816929681238981</v>
      </c>
    </row>
    <row r="241" spans="4:21" ht="14.4" x14ac:dyDescent="0.3">
      <c r="E241" s="2" t="s">
        <v>16</v>
      </c>
      <c r="G241">
        <f>'[1]B. 103 q caL Q3 2023'!BK58</f>
        <v>278565</v>
      </c>
      <c r="J241">
        <f>'B 103 to Q4 2023'!BK58</f>
        <v>344579.45633215766</v>
      </c>
      <c r="L241">
        <f>'B 103 to Q4 2023'!BI58/100</f>
        <v>0.80842022030320071</v>
      </c>
      <c r="M241">
        <f t="shared" si="25"/>
        <v>0.80842022030320071</v>
      </c>
      <c r="N241">
        <f t="shared" si="26"/>
        <v>-0.21267328102030808</v>
      </c>
      <c r="O241" s="1">
        <f t="shared" si="27"/>
        <v>4.7953160366116465E-2</v>
      </c>
      <c r="P241" s="1">
        <f t="shared" si="28"/>
        <v>1.0491215137059904</v>
      </c>
      <c r="R241" s="1">
        <f>'[1]B. 103 q caL Q3 2023'!BN58</f>
        <v>0.85951311889032322</v>
      </c>
      <c r="S241" s="1">
        <f t="shared" si="24"/>
        <v>0.85951311889032322</v>
      </c>
      <c r="T241" s="1">
        <f t="shared" si="31"/>
        <v>-0.1513891908780175</v>
      </c>
      <c r="U241" s="1">
        <f t="shared" si="29"/>
        <v>0.36047845010192436</v>
      </c>
    </row>
    <row r="242" spans="4:21" ht="14.4" x14ac:dyDescent="0.3">
      <c r="E242" s="2" t="s">
        <v>17</v>
      </c>
      <c r="G242">
        <f>'[1]B. 103 q caL Q3 2023'!BK59</f>
        <v>310541</v>
      </c>
      <c r="J242">
        <f>'B 103 to Q4 2023'!BK59</f>
        <v>318396.29555762501</v>
      </c>
      <c r="L242">
        <f>'B 103 to Q4 2023'!BI59/100</f>
        <v>0.97532855856922707</v>
      </c>
      <c r="M242">
        <f t="shared" si="25"/>
        <v>0.97532855856922707</v>
      </c>
      <c r="N242">
        <f t="shared" si="26"/>
        <v>-2.4980881602433225E-2</v>
      </c>
      <c r="O242" s="1">
        <f t="shared" si="27"/>
        <v>0.23564555978399132</v>
      </c>
      <c r="P242" s="1">
        <f t="shared" si="28"/>
        <v>1.2657256065948725</v>
      </c>
      <c r="R242" s="1">
        <f>'[1]B. 103 q caL Q3 2023'!BN59</f>
        <v>1.0433371778551117</v>
      </c>
      <c r="S242" s="1">
        <f t="shared" si="24"/>
        <v>1.0433371778551117</v>
      </c>
      <c r="T242" s="1">
        <f t="shared" si="31"/>
        <v>4.2424400722318123E-2</v>
      </c>
      <c r="U242" s="1">
        <f t="shared" si="29"/>
        <v>0.55429204170225999</v>
      </c>
    </row>
    <row r="243" spans="4:21" ht="14.4" x14ac:dyDescent="0.3">
      <c r="E243" s="2" t="s">
        <v>18</v>
      </c>
      <c r="G243">
        <f>'[1]B. 103 q caL Q3 2023'!BK60</f>
        <v>324670</v>
      </c>
      <c r="J243">
        <f>'B 103 to Q4 2023'!BK60</f>
        <v>308135.94379278185</v>
      </c>
      <c r="L243">
        <f>'B 103 to Q4 2023'!BI60/100</f>
        <v>1.0536583171820331</v>
      </c>
      <c r="M243">
        <f t="shared" si="25"/>
        <v>1.0536583171820331</v>
      </c>
      <c r="N243">
        <f t="shared" si="26"/>
        <v>5.2268220315720232E-2</v>
      </c>
      <c r="O243" s="1">
        <f t="shared" si="27"/>
        <v>0.31289466170214475</v>
      </c>
      <c r="P243" s="1">
        <f t="shared" si="28"/>
        <v>1.3673774862240968</v>
      </c>
      <c r="R243" s="1">
        <f>'[1]B. 103 q caL Q3 2023'!BN60</f>
        <v>1.1313023509142739</v>
      </c>
      <c r="S243" s="1">
        <f t="shared" si="24"/>
        <v>1.1313023509142739</v>
      </c>
      <c r="T243" s="1">
        <f t="shared" si="31"/>
        <v>0.12336949201254095</v>
      </c>
      <c r="U243" s="1">
        <f t="shared" si="29"/>
        <v>0.63523713299248286</v>
      </c>
    </row>
    <row r="244" spans="4:21" ht="14.4" x14ac:dyDescent="0.3">
      <c r="D244" s="1">
        <f>D240+1</f>
        <v>1959</v>
      </c>
      <c r="E244" s="2" t="s">
        <v>15</v>
      </c>
      <c r="G244">
        <f>'[1]B. 103 q caL Q3 2023'!BK61</f>
        <v>332012</v>
      </c>
      <c r="J244">
        <f>'B 103 to Q4 2023'!BK61</f>
        <v>307448.15123609209</v>
      </c>
      <c r="L244">
        <f>'B 103 to Q4 2023'!BI61/100</f>
        <v>1.0798959065622911</v>
      </c>
      <c r="M244">
        <f t="shared" si="25"/>
        <v>1.0798959065622911</v>
      </c>
      <c r="N244">
        <f t="shared" si="26"/>
        <v>7.6864653678313105E-2</v>
      </c>
      <c r="O244" s="1">
        <f t="shared" si="27"/>
        <v>0.33749109506473762</v>
      </c>
      <c r="P244" s="1">
        <f t="shared" si="28"/>
        <v>1.4014271287185518</v>
      </c>
      <c r="R244" s="1">
        <f>'[1]B. 103 q caL Q3 2023'!BN61</f>
        <v>1.1606393981957652</v>
      </c>
      <c r="S244" s="1">
        <f t="shared" si="24"/>
        <v>1.1606393981957652</v>
      </c>
      <c r="T244" s="1">
        <f t="shared" si="31"/>
        <v>0.1489710586015868</v>
      </c>
      <c r="U244" s="1">
        <f t="shared" si="29"/>
        <v>0.66083869958152863</v>
      </c>
    </row>
    <row r="245" spans="4:21" ht="14.4" x14ac:dyDescent="0.3">
      <c r="E245" s="2" t="s">
        <v>16</v>
      </c>
      <c r="G245">
        <f>'[1]B. 103 q caL Q3 2023'!BK62</f>
        <v>346451</v>
      </c>
      <c r="J245">
        <f>'B 103 to Q4 2023'!BK62</f>
        <v>300544.878446766</v>
      </c>
      <c r="L245">
        <f>'B 103 to Q4 2023'!BI62/100</f>
        <v>1.1527429839778991</v>
      </c>
      <c r="M245">
        <f t="shared" si="25"/>
        <v>1.1527429839778991</v>
      </c>
      <c r="N245">
        <f t="shared" si="26"/>
        <v>0.14214430575165085</v>
      </c>
      <c r="O245" s="1">
        <f t="shared" si="27"/>
        <v>0.40277074713807537</v>
      </c>
      <c r="P245" s="1">
        <f t="shared" si="28"/>
        <v>1.4959638983439534</v>
      </c>
      <c r="R245" s="1">
        <f>'[1]B. 103 q caL Q3 2023'!BN62</f>
        <v>1.2438883395921927</v>
      </c>
      <c r="S245" s="1">
        <f t="shared" si="24"/>
        <v>1.2438883395921927</v>
      </c>
      <c r="T245" s="1">
        <f t="shared" si="31"/>
        <v>0.21824223111812921</v>
      </c>
      <c r="U245" s="1">
        <f t="shared" si="29"/>
        <v>0.7301098720980711</v>
      </c>
    </row>
    <row r="246" spans="4:21" ht="14.4" x14ac:dyDescent="0.3">
      <c r="E246" s="2" t="s">
        <v>17</v>
      </c>
      <c r="G246">
        <f>'[1]B. 103 q caL Q3 2023'!BK63</f>
        <v>339875</v>
      </c>
      <c r="J246">
        <f>'B 103 to Q4 2023'!BK63</f>
        <v>313608.65383281035</v>
      </c>
      <c r="L246">
        <f>'B 103 to Q4 2023'!BI63/100</f>
        <v>1.0837551701656569</v>
      </c>
      <c r="M246">
        <f t="shared" si="25"/>
        <v>1.0837551701656569</v>
      </c>
      <c r="N246">
        <f t="shared" si="26"/>
        <v>8.0432019726985493E-2</v>
      </c>
      <c r="O246" s="1">
        <f t="shared" si="27"/>
        <v>0.34105846111341004</v>
      </c>
      <c r="P246" s="1">
        <f t="shared" si="28"/>
        <v>1.4064354602417726</v>
      </c>
      <c r="R246" s="1">
        <f>'[1]B. 103 q caL Q3 2023'!BN63</f>
        <v>1.1682991529065956</v>
      </c>
      <c r="S246" s="1">
        <f t="shared" si="24"/>
        <v>1.1682991529065956</v>
      </c>
      <c r="T246" s="1">
        <f t="shared" si="31"/>
        <v>0.15554897567573281</v>
      </c>
      <c r="U246" s="1">
        <f t="shared" si="29"/>
        <v>0.66741661665567464</v>
      </c>
    </row>
    <row r="247" spans="4:21" ht="14.4" x14ac:dyDescent="0.3">
      <c r="E247" s="2" t="s">
        <v>18</v>
      </c>
      <c r="G247">
        <f>'[1]B. 103 q caL Q3 2023'!BK64</f>
        <v>362157</v>
      </c>
      <c r="J247">
        <f>'B 103 to Q4 2023'!BK64</f>
        <v>295381.63881276641</v>
      </c>
      <c r="L247">
        <f>'B 103 to Q4 2023'!BI64/100</f>
        <v>1.226064698725436</v>
      </c>
      <c r="M247">
        <f t="shared" si="25"/>
        <v>1.226064698725436</v>
      </c>
      <c r="N247">
        <f t="shared" si="26"/>
        <v>0.20380960832833353</v>
      </c>
      <c r="O247" s="1">
        <f t="shared" si="27"/>
        <v>0.46443604971475805</v>
      </c>
      <c r="P247" s="1">
        <f t="shared" si="28"/>
        <v>1.5911166251456215</v>
      </c>
      <c r="R247" s="1">
        <f>'[1]B. 103 q caL Q3 2023'!BN64</f>
        <v>1.3309284982428802</v>
      </c>
      <c r="S247" s="1">
        <f t="shared" si="24"/>
        <v>1.3309284982428802</v>
      </c>
      <c r="T247" s="1">
        <f t="shared" si="31"/>
        <v>0.28587681764157147</v>
      </c>
      <c r="U247" s="1">
        <f t="shared" si="29"/>
        <v>0.79774445862151333</v>
      </c>
    </row>
    <row r="248" spans="4:21" ht="14.4" x14ac:dyDescent="0.3">
      <c r="D248" s="1">
        <f>D244+1</f>
        <v>1960</v>
      </c>
      <c r="E248" s="2" t="s">
        <v>15</v>
      </c>
      <c r="G248">
        <f>'[1]B. 103 q caL Q3 2023'!BK65</f>
        <v>339310</v>
      </c>
      <c r="J248">
        <f>'B 103 to Q4 2023'!BK65</f>
        <v>320357.29536117997</v>
      </c>
      <c r="L248">
        <f>'B 103 to Q4 2023'!BI65/100</f>
        <v>1.0591611457371439</v>
      </c>
      <c r="M248">
        <f t="shared" si="25"/>
        <v>1.0591611457371439</v>
      </c>
      <c r="N248">
        <f t="shared" si="26"/>
        <v>5.7477222877804442E-2</v>
      </c>
      <c r="O248" s="1">
        <f t="shared" si="27"/>
        <v>0.31810366426422898</v>
      </c>
      <c r="P248" s="1">
        <f t="shared" si="28"/>
        <v>1.3745187423164262</v>
      </c>
      <c r="R248" s="1">
        <f>'[1]B. 103 q caL Q3 2023'!BN65</f>
        <v>1.1447596780947882</v>
      </c>
      <c r="S248" s="1">
        <f t="shared" si="24"/>
        <v>1.1447596780947882</v>
      </c>
      <c r="T248" s="1">
        <f t="shared" si="31"/>
        <v>0.13519472684978498</v>
      </c>
      <c r="U248" s="1">
        <f t="shared" si="29"/>
        <v>0.64706236782972681</v>
      </c>
    </row>
    <row r="249" spans="4:21" ht="14.4" x14ac:dyDescent="0.3">
      <c r="E249" s="2" t="s">
        <v>16</v>
      </c>
      <c r="G249">
        <f>'[1]B. 103 q caL Q3 2023'!BK66</f>
        <v>347588</v>
      </c>
      <c r="J249">
        <f>'B 103 to Q4 2023'!BK66</f>
        <v>314132.88540357171</v>
      </c>
      <c r="L249">
        <f>'B 103 to Q4 2023'!BI66/100</f>
        <v>1.1064998799901131</v>
      </c>
      <c r="M249">
        <f t="shared" si="25"/>
        <v>1.1064998799901131</v>
      </c>
      <c r="N249">
        <f t="shared" si="26"/>
        <v>0.10120177204995837</v>
      </c>
      <c r="O249" s="1">
        <f t="shared" si="27"/>
        <v>0.36182821343638294</v>
      </c>
      <c r="P249" s="1">
        <f t="shared" si="28"/>
        <v>1.4359522434697918</v>
      </c>
      <c r="R249" s="1">
        <f>'[1]B. 103 q caL Q3 2023'!BN66</f>
        <v>1.1997956588227292</v>
      </c>
      <c r="S249" s="1">
        <f t="shared" si="24"/>
        <v>1.1997956588227292</v>
      </c>
      <c r="T249" s="1">
        <f t="shared" si="31"/>
        <v>0.18215125797954232</v>
      </c>
      <c r="U249" s="1">
        <f t="shared" si="29"/>
        <v>0.69401889895948421</v>
      </c>
    </row>
    <row r="250" spans="4:21" ht="14.4" x14ac:dyDescent="0.3">
      <c r="E250" s="2" t="s">
        <v>17</v>
      </c>
      <c r="G250">
        <f>'[1]B. 103 q caL Q3 2023'!BK67</f>
        <v>321285</v>
      </c>
      <c r="J250">
        <f>'B 103 to Q4 2023'!BK67</f>
        <v>344111.21267694084</v>
      </c>
      <c r="L250">
        <f>'B 103 to Q4 2023'!BI67/100</f>
        <v>0.93366617582911904</v>
      </c>
      <c r="M250">
        <f t="shared" si="25"/>
        <v>0.93366617582911904</v>
      </c>
      <c r="N250">
        <f t="shared" si="26"/>
        <v>-6.8636318099895427E-2</v>
      </c>
      <c r="O250" s="1">
        <f t="shared" si="27"/>
        <v>0.19199012328652912</v>
      </c>
      <c r="P250" s="1">
        <f t="shared" si="28"/>
        <v>1.211658549701482</v>
      </c>
      <c r="R250" s="1">
        <f>'[1]B. 103 q caL Q3 2023'!BN67</f>
        <v>1.0063693922267303</v>
      </c>
      <c r="S250" s="1">
        <f t="shared" si="24"/>
        <v>1.0063693922267303</v>
      </c>
      <c r="T250" s="1">
        <f t="shared" si="31"/>
        <v>6.3491933723078611E-3</v>
      </c>
      <c r="U250" s="1">
        <f t="shared" si="29"/>
        <v>0.51821683435224974</v>
      </c>
    </row>
    <row r="251" spans="4:21" ht="14.4" x14ac:dyDescent="0.3">
      <c r="E251" s="2" t="s">
        <v>18</v>
      </c>
      <c r="G251">
        <f>'[1]B. 103 q caL Q3 2023'!BK68</f>
        <v>365166</v>
      </c>
      <c r="J251">
        <f>'B 103 to Q4 2023'!BK68</f>
        <v>298826.90896116465</v>
      </c>
      <c r="L251">
        <f>'B 103 to Q4 2023'!BI68/100</f>
        <v>1.2219983845144839</v>
      </c>
      <c r="M251">
        <f t="shared" si="25"/>
        <v>1.2219983845144839</v>
      </c>
      <c r="N251">
        <f t="shared" si="26"/>
        <v>0.20048753874728911</v>
      </c>
      <c r="O251" s="1">
        <f t="shared" si="27"/>
        <v>0.46111398013371363</v>
      </c>
      <c r="P251" s="1">
        <f t="shared" si="28"/>
        <v>1.585839595188852</v>
      </c>
      <c r="R251" s="1">
        <f>'[1]B. 103 q caL Q3 2023'!BN68</f>
        <v>1.3343355283226237</v>
      </c>
      <c r="S251" s="1">
        <f t="shared" si="24"/>
        <v>1.3343355283226237</v>
      </c>
      <c r="T251" s="1">
        <f t="shared" si="31"/>
        <v>0.28843343634918545</v>
      </c>
      <c r="U251" s="1">
        <f t="shared" si="29"/>
        <v>0.80030107732912725</v>
      </c>
    </row>
    <row r="252" spans="4:21" ht="14.4" x14ac:dyDescent="0.3">
      <c r="D252" s="1">
        <f>D248+1</f>
        <v>1961</v>
      </c>
      <c r="E252" s="2" t="s">
        <v>15</v>
      </c>
      <c r="G252">
        <f>'[1]B. 103 q caL Q3 2023'!BK69</f>
        <v>410353</v>
      </c>
      <c r="J252">
        <f>'B 103 to Q4 2023'!BK69</f>
        <v>259704.16930704482</v>
      </c>
      <c r="L252">
        <f>'B 103 to Q4 2023'!BI69/100</f>
        <v>1.580078599026437</v>
      </c>
      <c r="M252">
        <f t="shared" si="25"/>
        <v>1.580078599026437</v>
      </c>
      <c r="N252">
        <f t="shared" si="26"/>
        <v>0.45747459202083723</v>
      </c>
      <c r="O252" s="1">
        <f t="shared" si="27"/>
        <v>0.71810103340726172</v>
      </c>
      <c r="P252" s="1">
        <f t="shared" si="28"/>
        <v>2.0505356124854628</v>
      </c>
      <c r="R252" s="1">
        <f>'[1]B. 103 q caL Q3 2023'!BN69</f>
        <v>1.7541807365921427</v>
      </c>
      <c r="S252" s="1">
        <f t="shared" si="24"/>
        <v>1.7541807365921427</v>
      </c>
      <c r="T252" s="1">
        <f t="shared" si="31"/>
        <v>0.56200193116835206</v>
      </c>
      <c r="U252" s="1">
        <f t="shared" si="29"/>
        <v>1.0738695721482938</v>
      </c>
    </row>
    <row r="253" spans="4:21" ht="14.4" x14ac:dyDescent="0.3">
      <c r="E253" s="2" t="s">
        <v>16</v>
      </c>
      <c r="G253">
        <f>'[1]B. 103 q caL Q3 2023'!BK70</f>
        <v>411555</v>
      </c>
      <c r="J253">
        <f>'B 103 to Q4 2023'!BK70</f>
        <v>266373.59313615441</v>
      </c>
      <c r="L253">
        <f>'B 103 to Q4 2023'!BI70/100</f>
        <v>1.5450292769435199</v>
      </c>
      <c r="M253">
        <f t="shared" si="25"/>
        <v>1.5450292769435199</v>
      </c>
      <c r="N253">
        <f t="shared" si="26"/>
        <v>0.43504285964817607</v>
      </c>
      <c r="O253" s="1">
        <f t="shared" si="27"/>
        <v>0.69566930103460067</v>
      </c>
      <c r="P253" s="1">
        <f t="shared" si="28"/>
        <v>2.0050506073921861</v>
      </c>
      <c r="R253" s="1">
        <f>'[1]B. 103 q caL Q3 2023'!BN70</f>
        <v>1.7145501283319338</v>
      </c>
      <c r="S253" s="1">
        <f t="shared" si="24"/>
        <v>1.7145501283319338</v>
      </c>
      <c r="T253" s="1">
        <f t="shared" si="31"/>
        <v>0.53915073036564709</v>
      </c>
      <c r="U253" s="1">
        <f t="shared" si="29"/>
        <v>1.051018371345589</v>
      </c>
    </row>
    <row r="254" spans="4:21" ht="14.4" x14ac:dyDescent="0.3">
      <c r="E254" s="2" t="s">
        <v>17</v>
      </c>
      <c r="G254">
        <f>'[1]B. 103 q caL Q3 2023'!BK71</f>
        <v>423621</v>
      </c>
      <c r="J254">
        <f>'B 103 to Q4 2023'!BK71</f>
        <v>261284.48277015783</v>
      </c>
      <c r="L254">
        <f>'B 103 to Q4 2023'!BI71/100</f>
        <v>1.6213017914754757</v>
      </c>
      <c r="M254">
        <f t="shared" si="25"/>
        <v>1.6213017914754757</v>
      </c>
      <c r="N254">
        <f t="shared" si="26"/>
        <v>0.48322940153563682</v>
      </c>
      <c r="O254" s="1">
        <f t="shared" si="27"/>
        <v>0.74385584292206142</v>
      </c>
      <c r="P254" s="1">
        <f t="shared" si="28"/>
        <v>2.1040327133443557</v>
      </c>
      <c r="R254" s="1">
        <f>'[1]B. 103 q caL Q3 2023'!BN71</f>
        <v>1.8070551088563502</v>
      </c>
      <c r="S254" s="1">
        <f t="shared" si="24"/>
        <v>1.8070551088563502</v>
      </c>
      <c r="T254" s="1">
        <f t="shared" si="31"/>
        <v>0.59169850857524253</v>
      </c>
      <c r="U254" s="1">
        <f t="shared" si="29"/>
        <v>1.1035661495551845</v>
      </c>
    </row>
    <row r="255" spans="4:21" ht="14.4" x14ac:dyDescent="0.3">
      <c r="E255" s="2" t="s">
        <v>18</v>
      </c>
      <c r="G255">
        <f>'[1]B. 103 q caL Q3 2023'!BK72</f>
        <v>437674</v>
      </c>
      <c r="J255">
        <f>'B 103 to Q4 2023'!BK72</f>
        <v>250830.37320391324</v>
      </c>
      <c r="L255">
        <f>'B 103 to Q4 2023'!BI72/100</f>
        <v>1.7449003261028191</v>
      </c>
      <c r="M255">
        <f t="shared" si="25"/>
        <v>1.7449003261028191</v>
      </c>
      <c r="N255">
        <f t="shared" si="26"/>
        <v>0.55669743431114604</v>
      </c>
      <c r="O255" s="1">
        <f t="shared" si="27"/>
        <v>0.81732387569757059</v>
      </c>
      <c r="P255" s="1">
        <f t="shared" si="28"/>
        <v>2.2644318207435341</v>
      </c>
      <c r="R255" s="1">
        <f>'[1]B. 103 q caL Q3 2023'!BN72</f>
        <v>1.9573508495478962</v>
      </c>
      <c r="S255" s="1">
        <f t="shared" si="24"/>
        <v>1.9573508495478962</v>
      </c>
      <c r="T255" s="1">
        <f t="shared" si="31"/>
        <v>0.67159195162376428</v>
      </c>
      <c r="U255" s="1">
        <f t="shared" si="29"/>
        <v>1.1834595926037061</v>
      </c>
    </row>
    <row r="256" spans="4:21" ht="14.4" x14ac:dyDescent="0.3">
      <c r="D256" s="1">
        <f>D252+1</f>
        <v>1962</v>
      </c>
      <c r="E256" s="2" t="s">
        <v>15</v>
      </c>
      <c r="G256">
        <f>'[1]B. 103 q caL Q3 2023'!BK73</f>
        <v>427931</v>
      </c>
      <c r="J256">
        <f>'B 103 to Q4 2023'!BK73</f>
        <v>257445.91779257153</v>
      </c>
      <c r="L256">
        <f>'B 103 to Q4 2023'!BI73/100</f>
        <v>1.6622170732759147</v>
      </c>
      <c r="M256">
        <f t="shared" ref="M256:M319" si="32">L256</f>
        <v>1.6622170732759147</v>
      </c>
      <c r="N256">
        <f t="shared" si="26"/>
        <v>0.50815229757718794</v>
      </c>
      <c r="O256" s="1">
        <f t="shared" si="27"/>
        <v>0.76877873896361248</v>
      </c>
      <c r="P256" s="1">
        <f t="shared" si="28"/>
        <v>2.1571302253784861</v>
      </c>
      <c r="R256" s="1">
        <f>'[1]B. 103 q caL Q3 2023'!BN73</f>
        <v>1.8628102929386892</v>
      </c>
      <c r="S256" s="1">
        <f t="shared" si="24"/>
        <v>1.8628102929386892</v>
      </c>
      <c r="T256" s="1">
        <f t="shared" si="31"/>
        <v>0.62208625763083725</v>
      </c>
      <c r="U256" s="1">
        <f t="shared" si="29"/>
        <v>1.1339538986107791</v>
      </c>
    </row>
    <row r="257" spans="4:21" ht="14.4" x14ac:dyDescent="0.3">
      <c r="E257" s="2" t="s">
        <v>16</v>
      </c>
      <c r="G257">
        <f>'[1]B. 103 q caL Q3 2023'!BK74</f>
        <v>326582</v>
      </c>
      <c r="J257">
        <f>'B 103 to Q4 2023'!BK74</f>
        <v>256910.81900571371</v>
      </c>
      <c r="L257">
        <f>'B 103 to Q4 2023'!BI74/100</f>
        <v>1.2711881938795921</v>
      </c>
      <c r="M257">
        <f t="shared" si="32"/>
        <v>1.2711881938795921</v>
      </c>
      <c r="N257">
        <f t="shared" si="26"/>
        <v>0.23995204881491908</v>
      </c>
      <c r="O257" s="1">
        <f t="shared" si="27"/>
        <v>0.5005784902013436</v>
      </c>
      <c r="P257" s="1">
        <f t="shared" si="28"/>
        <v>1.6496753157262185</v>
      </c>
      <c r="R257" s="1">
        <f>'[1]B. 103 q caL Q3 2023'!BN74</f>
        <v>1.4279118314749564</v>
      </c>
      <c r="S257" s="1">
        <f t="shared" ref="S257:S320" si="33">R257</f>
        <v>1.4279118314749564</v>
      </c>
      <c r="T257" s="1">
        <f t="shared" si="31"/>
        <v>0.35621311934663946</v>
      </c>
      <c r="U257" s="1">
        <f t="shared" si="29"/>
        <v>0.86808076032658132</v>
      </c>
    </row>
    <row r="258" spans="4:21" ht="14.4" x14ac:dyDescent="0.3">
      <c r="E258" s="2" t="s">
        <v>17</v>
      </c>
      <c r="G258">
        <f>'[1]B. 103 q caL Q3 2023'!BK75</f>
        <v>345363</v>
      </c>
      <c r="J258">
        <f>'B 103 to Q4 2023'!BK75</f>
        <v>263899.14492367278</v>
      </c>
      <c r="L258">
        <f>'B 103 to Q4 2023'!BI75/100</f>
        <v>1.3086931376753379</v>
      </c>
      <c r="M258">
        <f t="shared" si="32"/>
        <v>1.3086931376753379</v>
      </c>
      <c r="N258">
        <f t="shared" si="26"/>
        <v>0.2690290344461857</v>
      </c>
      <c r="O258" s="1">
        <f t="shared" si="27"/>
        <v>0.52965547583261019</v>
      </c>
      <c r="P258" s="1">
        <f t="shared" si="28"/>
        <v>1.6983470861968946</v>
      </c>
      <c r="R258" s="1">
        <f>'[1]B. 103 q caL Q3 2023'!BN75</f>
        <v>1.4677509289123787</v>
      </c>
      <c r="S258" s="1">
        <f t="shared" si="33"/>
        <v>1.4677509289123787</v>
      </c>
      <c r="T258" s="1">
        <f t="shared" si="31"/>
        <v>0.38373124884383752</v>
      </c>
      <c r="U258" s="1">
        <f t="shared" si="29"/>
        <v>0.89559888982377944</v>
      </c>
    </row>
    <row r="259" spans="4:21" ht="14.4" x14ac:dyDescent="0.3">
      <c r="E259" s="2" t="s">
        <v>18</v>
      </c>
      <c r="G259">
        <f>'[1]B. 103 q caL Q3 2023'!BK76</f>
        <v>424314</v>
      </c>
      <c r="J259">
        <f>'B 103 to Q4 2023'!BK76</f>
        <v>269873.74340260436</v>
      </c>
      <c r="L259">
        <f>'B 103 to Q4 2023'!BI76/100</f>
        <v>1.5722685528802918</v>
      </c>
      <c r="M259">
        <f t="shared" si="32"/>
        <v>1.5722685528802918</v>
      </c>
      <c r="N259">
        <f t="shared" si="26"/>
        <v>0.45251951458192963</v>
      </c>
      <c r="O259" s="1">
        <f t="shared" si="27"/>
        <v>0.71314595596835417</v>
      </c>
      <c r="P259" s="1">
        <f t="shared" si="28"/>
        <v>2.0404001813950772</v>
      </c>
      <c r="R259" s="1">
        <f>'[1]B. 103 q caL Q3 2023'!BN76</f>
        <v>1.7621990335129538</v>
      </c>
      <c r="S259" s="1">
        <f t="shared" si="33"/>
        <v>1.7621990335129538</v>
      </c>
      <c r="T259" s="1">
        <f t="shared" si="31"/>
        <v>0.56656247999554332</v>
      </c>
      <c r="U259" s="1">
        <f t="shared" si="29"/>
        <v>1.0784301209754852</v>
      </c>
    </row>
    <row r="260" spans="4:21" ht="14.4" x14ac:dyDescent="0.3">
      <c r="D260" s="1">
        <f>D256+1</f>
        <v>1963</v>
      </c>
      <c r="E260" s="2" t="s">
        <v>15</v>
      </c>
      <c r="G260">
        <f>'[1]B. 103 q caL Q3 2023'!BK77</f>
        <v>447981</v>
      </c>
      <c r="J260">
        <f>'B 103 to Q4 2023'!BK77</f>
        <v>276200.07570378983</v>
      </c>
      <c r="L260">
        <f>'B 103 to Q4 2023'!BI77/100</f>
        <v>1.6219437987426051</v>
      </c>
      <c r="M260">
        <f t="shared" si="32"/>
        <v>1.6219437987426051</v>
      </c>
      <c r="N260">
        <f t="shared" si="26"/>
        <v>0.48362530573570817</v>
      </c>
      <c r="O260" s="1">
        <f t="shared" si="27"/>
        <v>0.74425174712213271</v>
      </c>
      <c r="P260" s="1">
        <f t="shared" si="28"/>
        <v>2.1048658736476056</v>
      </c>
      <c r="R260" s="1">
        <f>'[1]B. 103 q caL Q3 2023'!BN77</f>
        <v>1.8148470720865639</v>
      </c>
      <c r="S260" s="1">
        <f t="shared" si="33"/>
        <v>1.8148470720865639</v>
      </c>
      <c r="T260" s="1">
        <f t="shared" si="31"/>
        <v>0.59600120636337994</v>
      </c>
      <c r="U260" s="1">
        <f t="shared" si="29"/>
        <v>1.1078688473433218</v>
      </c>
    </row>
    <row r="261" spans="4:21" ht="14.4" x14ac:dyDescent="0.3">
      <c r="E261" s="2" t="s">
        <v>16</v>
      </c>
      <c r="G261">
        <f>'[1]B. 103 q caL Q3 2023'!BK78</f>
        <v>469026</v>
      </c>
      <c r="J261">
        <f>'B 103 to Q4 2023'!BK78</f>
        <v>282846.79458203906</v>
      </c>
      <c r="L261">
        <f>'B 103 to Q4 2023'!BI78/100</f>
        <v>1.6582333934279752</v>
      </c>
      <c r="M261">
        <f t="shared" si="32"/>
        <v>1.6582333934279752</v>
      </c>
      <c r="N261">
        <f t="shared" si="26"/>
        <v>0.50575281485685941</v>
      </c>
      <c r="O261" s="1">
        <f t="shared" si="27"/>
        <v>0.76637925624328396</v>
      </c>
      <c r="P261" s="1">
        <f t="shared" si="28"/>
        <v>2.1519604335706779</v>
      </c>
      <c r="R261" s="1">
        <f>'[1]B. 103 q caL Q3 2023'!BN78</f>
        <v>1.8544912202562456</v>
      </c>
      <c r="S261" s="1">
        <f t="shared" si="33"/>
        <v>1.8544912202562456</v>
      </c>
      <c r="T261" s="1">
        <f t="shared" si="31"/>
        <v>0.61761038364471121</v>
      </c>
      <c r="U261" s="1">
        <f t="shared" si="29"/>
        <v>1.1294780246246532</v>
      </c>
    </row>
    <row r="262" spans="4:21" ht="14.4" x14ac:dyDescent="0.3">
      <c r="E262" s="2" t="s">
        <v>17</v>
      </c>
      <c r="G262">
        <f>'[1]B. 103 q caL Q3 2023'!BK79</f>
        <v>487677</v>
      </c>
      <c r="J262">
        <f>'B 103 to Q4 2023'!BK79</f>
        <v>290558.8996300287</v>
      </c>
      <c r="L262">
        <f>'B 103 to Q4 2023'!BI79/100</f>
        <v>1.678410128276792</v>
      </c>
      <c r="M262">
        <f t="shared" si="32"/>
        <v>1.678410128276792</v>
      </c>
      <c r="N262">
        <f t="shared" si="26"/>
        <v>0.51784699312500093</v>
      </c>
      <c r="O262" s="1">
        <f t="shared" si="27"/>
        <v>0.77847343451142548</v>
      </c>
      <c r="P262" s="1">
        <f t="shared" si="28"/>
        <v>2.1781446457843407</v>
      </c>
      <c r="R262" s="1">
        <f>'[1]B. 103 q caL Q3 2023'!BN79</f>
        <v>1.8767971387776023</v>
      </c>
      <c r="S262" s="1">
        <f t="shared" si="33"/>
        <v>1.8767971387776023</v>
      </c>
      <c r="T262" s="1">
        <f t="shared" si="31"/>
        <v>0.62956667439417402</v>
      </c>
      <c r="U262" s="1">
        <f t="shared" si="29"/>
        <v>1.141434315374116</v>
      </c>
    </row>
    <row r="263" spans="4:21" ht="14.4" x14ac:dyDescent="0.3">
      <c r="E263" s="2" t="s">
        <v>18</v>
      </c>
      <c r="G263">
        <f>'[1]B. 103 q caL Q3 2023'!BK80</f>
        <v>465779</v>
      </c>
      <c r="J263">
        <f>'B 103 to Q4 2023'!BK80</f>
        <v>292744.36815162038</v>
      </c>
      <c r="L263">
        <f>'B 103 to Q4 2023'!BI80/100</f>
        <v>1.591077577139794</v>
      </c>
      <c r="M263">
        <f t="shared" si="32"/>
        <v>1.591077577139794</v>
      </c>
      <c r="N263">
        <f t="shared" si="26"/>
        <v>0.46441150815422011</v>
      </c>
      <c r="O263" s="1">
        <f t="shared" si="27"/>
        <v>0.72503794954064471</v>
      </c>
      <c r="P263" s="1">
        <f t="shared" si="28"/>
        <v>2.0648094570500835</v>
      </c>
      <c r="R263" s="1">
        <f>'[1]B. 103 q caL Q3 2023'!BN80</f>
        <v>1.7837171203088686</v>
      </c>
      <c r="S263" s="1">
        <f t="shared" si="33"/>
        <v>1.7837171203088686</v>
      </c>
      <c r="T263" s="1">
        <f t="shared" si="31"/>
        <v>0.57869945673579393</v>
      </c>
      <c r="U263" s="1">
        <f t="shared" si="29"/>
        <v>1.0905670977157358</v>
      </c>
    </row>
    <row r="264" spans="4:21" ht="14.4" x14ac:dyDescent="0.3">
      <c r="D264" s="1">
        <f>D260+1</f>
        <v>1964</v>
      </c>
      <c r="E264" s="2" t="s">
        <v>15</v>
      </c>
      <c r="G264">
        <f>'[1]B. 103 q caL Q3 2023'!BK81</f>
        <v>495027</v>
      </c>
      <c r="J264">
        <f>'B 103 to Q4 2023'!BK81</f>
        <v>302314.28394110943</v>
      </c>
      <c r="L264">
        <f>'B 103 to Q4 2023'!BI81/100</f>
        <v>1.637458189360417</v>
      </c>
      <c r="M264">
        <f t="shared" si="32"/>
        <v>1.637458189360417</v>
      </c>
      <c r="N264">
        <f t="shared" ref="N264:N327" si="34">LN(M264)</f>
        <v>0.49314515498627931</v>
      </c>
      <c r="O264" s="1">
        <f t="shared" ref="O264:O327" si="35">N264-$N$505</f>
        <v>0.75377159637270386</v>
      </c>
      <c r="P264" s="1">
        <f t="shared" ref="P264:P327" si="36">EXP(O264)</f>
        <v>2.1249995622422331</v>
      </c>
      <c r="R264" s="1">
        <f>'[1]B. 103 q caL Q3 2023'!BN81</f>
        <v>1.8320497507715441</v>
      </c>
      <c r="S264" s="1">
        <f t="shared" si="33"/>
        <v>1.8320497507715441</v>
      </c>
      <c r="T264" s="1">
        <f t="shared" si="31"/>
        <v>0.60543542241789217</v>
      </c>
      <c r="U264" s="1">
        <f t="shared" ref="U264:U327" si="37">T264-$T$505</f>
        <v>1.117303063397834</v>
      </c>
    </row>
    <row r="265" spans="4:21" ht="14.4" x14ac:dyDescent="0.3">
      <c r="E265" s="2" t="s">
        <v>16</v>
      </c>
      <c r="G265">
        <f>'[1]B. 103 q caL Q3 2023'!BK82</f>
        <v>511094</v>
      </c>
      <c r="J265">
        <f>'B 103 to Q4 2023'!BK82</f>
        <v>313584.41024891811</v>
      </c>
      <c r="L265">
        <f>'B 103 to Q4 2023'!BI82/100</f>
        <v>1.629845053822357</v>
      </c>
      <c r="M265">
        <f t="shared" si="32"/>
        <v>1.629845053822357</v>
      </c>
      <c r="N265">
        <f t="shared" si="34"/>
        <v>0.4884849512955885</v>
      </c>
      <c r="O265" s="1">
        <f t="shared" si="35"/>
        <v>0.74911139268201299</v>
      </c>
      <c r="P265" s="1">
        <f t="shared" si="36"/>
        <v>2.115119670474134</v>
      </c>
      <c r="R265" s="1">
        <f>'[1]B. 103 q caL Q3 2023'!BN82</f>
        <v>1.819866462671087</v>
      </c>
      <c r="S265" s="1">
        <f t="shared" si="33"/>
        <v>1.819866462671087</v>
      </c>
      <c r="T265" s="1">
        <f t="shared" ref="T265:T328" si="38">LN(S265)</f>
        <v>0.59876312623809202</v>
      </c>
      <c r="U265" s="1">
        <f t="shared" si="37"/>
        <v>1.110630767218034</v>
      </c>
    </row>
    <row r="266" spans="4:21" ht="14.4" x14ac:dyDescent="0.3">
      <c r="E266" s="2" t="s">
        <v>17</v>
      </c>
      <c r="G266">
        <f>'[1]B. 103 q caL Q3 2023'!BK83</f>
        <v>528953</v>
      </c>
      <c r="J266">
        <f>'B 103 to Q4 2023'!BK83</f>
        <v>322619.30956197687</v>
      </c>
      <c r="L266">
        <f>'B 103 to Q4 2023'!BI83/100</f>
        <v>1.6395577831908579</v>
      </c>
      <c r="M266">
        <f t="shared" si="32"/>
        <v>1.6395577831908579</v>
      </c>
      <c r="N266">
        <f t="shared" si="34"/>
        <v>0.49442656107970218</v>
      </c>
      <c r="O266" s="1">
        <f t="shared" si="35"/>
        <v>0.75505300246612672</v>
      </c>
      <c r="P266" s="1">
        <f t="shared" si="36"/>
        <v>2.1277242950015567</v>
      </c>
      <c r="R266" s="1">
        <f>'[1]B. 103 q caL Q3 2023'!BN83</f>
        <v>1.8289657573893621</v>
      </c>
      <c r="S266" s="1">
        <f t="shared" si="33"/>
        <v>1.8289657573893621</v>
      </c>
      <c r="T266" s="1">
        <f t="shared" si="38"/>
        <v>0.60375064719375449</v>
      </c>
      <c r="U266" s="1">
        <f t="shared" si="37"/>
        <v>1.1156182881736965</v>
      </c>
    </row>
    <row r="267" spans="4:21" ht="14.4" x14ac:dyDescent="0.3">
      <c r="E267" s="2" t="s">
        <v>18</v>
      </c>
      <c r="G267">
        <f>'[1]B. 103 q caL Q3 2023'!BK84</f>
        <v>545955</v>
      </c>
      <c r="J267">
        <f>'B 103 to Q4 2023'!BK84</f>
        <v>326507.1960540468</v>
      </c>
      <c r="L267">
        <f>'B 103 to Q4 2023'!BI84/100</f>
        <v>1.6721070977854589</v>
      </c>
      <c r="M267">
        <f t="shared" si="32"/>
        <v>1.6721070977854589</v>
      </c>
      <c r="N267">
        <f t="shared" si="34"/>
        <v>0.5140845663105964</v>
      </c>
      <c r="O267" s="1">
        <f t="shared" si="35"/>
        <v>0.77471100769702095</v>
      </c>
      <c r="P267" s="1">
        <f t="shared" si="36"/>
        <v>2.1699649333972331</v>
      </c>
      <c r="R267" s="1">
        <f>'[1]B. 103 q caL Q3 2023'!BN84</f>
        <v>1.8673929838079564</v>
      </c>
      <c r="S267" s="1">
        <f t="shared" si="33"/>
        <v>1.8673929838079564</v>
      </c>
      <c r="T267" s="1">
        <f t="shared" si="38"/>
        <v>0.62454333186236322</v>
      </c>
      <c r="U267" s="1">
        <f t="shared" si="37"/>
        <v>1.1364109728423051</v>
      </c>
    </row>
    <row r="268" spans="4:21" ht="14.4" x14ac:dyDescent="0.3">
      <c r="D268" s="1">
        <f>D264+1</f>
        <v>1965</v>
      </c>
      <c r="E268" s="2" t="s">
        <v>15</v>
      </c>
      <c r="G268">
        <f>'[1]B. 103 q caL Q3 2023'!BK85</f>
        <v>559834</v>
      </c>
      <c r="J268">
        <f>'B 103 to Q4 2023'!BK85</f>
        <v>336142.80327344773</v>
      </c>
      <c r="L268">
        <f>'B 103 to Q4 2023'!BI85/100</f>
        <v>1.665464780290365</v>
      </c>
      <c r="M268">
        <f t="shared" si="32"/>
        <v>1.665464780290365</v>
      </c>
      <c r="N268">
        <f t="shared" si="34"/>
        <v>0.51010423179958331</v>
      </c>
      <c r="O268" s="1">
        <f t="shared" si="35"/>
        <v>0.77073067318600785</v>
      </c>
      <c r="P268" s="1">
        <f t="shared" si="36"/>
        <v>2.1613449137466172</v>
      </c>
      <c r="R268" s="1">
        <f>'[1]B. 103 q caL Q3 2023'!BN85</f>
        <v>1.8558934144011705</v>
      </c>
      <c r="S268" s="1">
        <f t="shared" si="33"/>
        <v>1.8558934144011705</v>
      </c>
      <c r="T268" s="1">
        <f t="shared" si="38"/>
        <v>0.61836620512940565</v>
      </c>
      <c r="U268" s="1">
        <f t="shared" si="37"/>
        <v>1.1302338461093475</v>
      </c>
    </row>
    <row r="269" spans="4:21" ht="14.4" x14ac:dyDescent="0.3">
      <c r="E269" s="2" t="s">
        <v>16</v>
      </c>
      <c r="G269">
        <f>'[1]B. 103 q caL Q3 2023'!BK86</f>
        <v>539451</v>
      </c>
      <c r="J269">
        <f>'B 103 to Q4 2023'!BK86</f>
        <v>344128.25915041409</v>
      </c>
      <c r="L269">
        <f>'B 103 to Q4 2023'!BI86/100</f>
        <v>1.5675870424934002</v>
      </c>
      <c r="M269">
        <f t="shared" si="32"/>
        <v>1.5675870424934002</v>
      </c>
      <c r="N269">
        <f t="shared" si="34"/>
        <v>0.44953752148460474</v>
      </c>
      <c r="O269" s="1">
        <f t="shared" si="35"/>
        <v>0.71016396287102923</v>
      </c>
      <c r="P269" s="1">
        <f t="shared" si="36"/>
        <v>2.0343247850353916</v>
      </c>
      <c r="R269" s="1">
        <f>'[1]B. 103 q caL Q3 2023'!BN86</f>
        <v>1.746207291012289</v>
      </c>
      <c r="S269" s="1">
        <f t="shared" si="33"/>
        <v>1.746207291012289</v>
      </c>
      <c r="T269" s="1">
        <f t="shared" si="38"/>
        <v>0.55744617374508432</v>
      </c>
      <c r="U269" s="1">
        <f t="shared" si="37"/>
        <v>1.0693138147250263</v>
      </c>
    </row>
    <row r="270" spans="4:21" ht="14.4" x14ac:dyDescent="0.3">
      <c r="E270" s="2" t="s">
        <v>17</v>
      </c>
      <c r="G270">
        <f>'[1]B. 103 q caL Q3 2023'!BK87</f>
        <v>587928</v>
      </c>
      <c r="J270">
        <f>'B 103 to Q4 2023'!BK87</f>
        <v>356003.57209641597</v>
      </c>
      <c r="L270">
        <f>'B 103 to Q4 2023'!BI87/100</f>
        <v>1.651466575286981</v>
      </c>
      <c r="M270">
        <f t="shared" si="32"/>
        <v>1.651466575286981</v>
      </c>
      <c r="N270">
        <f t="shared" si="34"/>
        <v>0.50166372664115966</v>
      </c>
      <c r="O270" s="1">
        <f t="shared" si="35"/>
        <v>0.7622901680275842</v>
      </c>
      <c r="P270" s="1">
        <f t="shared" si="36"/>
        <v>2.143178844104261</v>
      </c>
      <c r="R270" s="1">
        <f>'[1]B. 103 q caL Q3 2023'!BN87</f>
        <v>1.8386158227961951</v>
      </c>
      <c r="S270" s="1">
        <f t="shared" si="33"/>
        <v>1.8386158227961951</v>
      </c>
      <c r="T270" s="1">
        <f t="shared" si="38"/>
        <v>0.60901301830420751</v>
      </c>
      <c r="U270" s="1">
        <f t="shared" si="37"/>
        <v>1.1208806592841494</v>
      </c>
    </row>
    <row r="271" spans="4:21" ht="14.4" x14ac:dyDescent="0.3">
      <c r="E271" s="2" t="s">
        <v>18</v>
      </c>
      <c r="G271">
        <f>'[1]B. 103 q caL Q3 2023'!BK88</f>
        <v>623812</v>
      </c>
      <c r="J271">
        <f>'B 103 to Q4 2023'!BK88</f>
        <v>378181.32342330506</v>
      </c>
      <c r="L271">
        <f>'B 103 to Q4 2023'!BI88/100</f>
        <v>1.6495050425897317</v>
      </c>
      <c r="M271">
        <f t="shared" si="32"/>
        <v>1.6495050425897317</v>
      </c>
      <c r="N271">
        <f t="shared" si="34"/>
        <v>0.50047526872319148</v>
      </c>
      <c r="O271" s="1">
        <f t="shared" si="35"/>
        <v>0.76110171010961603</v>
      </c>
      <c r="P271" s="1">
        <f t="shared" si="36"/>
        <v>2.140633279185375</v>
      </c>
      <c r="R271" s="1">
        <f>'[1]B. 103 q caL Q3 2023'!BN88</f>
        <v>1.8310399192173672</v>
      </c>
      <c r="S271" s="1">
        <f t="shared" si="33"/>
        <v>1.8310399192173672</v>
      </c>
      <c r="T271" s="1">
        <f t="shared" si="38"/>
        <v>0.60488406732111033</v>
      </c>
      <c r="U271" s="1">
        <f t="shared" si="37"/>
        <v>1.1167517083010523</v>
      </c>
    </row>
    <row r="272" spans="4:21" ht="14.4" x14ac:dyDescent="0.3">
      <c r="D272" s="1">
        <f>D268+1</f>
        <v>1966</v>
      </c>
      <c r="E272" s="2" t="s">
        <v>15</v>
      </c>
      <c r="G272">
        <f>'[1]B. 103 q caL Q3 2023'!BK89</f>
        <v>606267</v>
      </c>
      <c r="J272">
        <f>'B 103 to Q4 2023'!BK89</f>
        <v>385908.91261937068</v>
      </c>
      <c r="L272">
        <f>'B 103 to Q4 2023'!BI89/100</f>
        <v>1.5710106197987002</v>
      </c>
      <c r="M272">
        <f t="shared" si="32"/>
        <v>1.5710106197987002</v>
      </c>
      <c r="N272">
        <f t="shared" si="34"/>
        <v>0.45171911914796276</v>
      </c>
      <c r="O272" s="1">
        <f t="shared" si="35"/>
        <v>0.71234556053438736</v>
      </c>
      <c r="P272" s="1">
        <f t="shared" si="36"/>
        <v>2.038767707805778</v>
      </c>
      <c r="R272" s="1">
        <f>'[1]B. 103 q caL Q3 2023'!BN89</f>
        <v>1.7439586839317487</v>
      </c>
      <c r="S272" s="1">
        <f t="shared" si="33"/>
        <v>1.7439586839317487</v>
      </c>
      <c r="T272" s="1">
        <f t="shared" si="38"/>
        <v>0.55615763480005842</v>
      </c>
      <c r="U272" s="1">
        <f t="shared" si="37"/>
        <v>1.0680252757800002</v>
      </c>
    </row>
    <row r="273" spans="4:21" ht="14.4" x14ac:dyDescent="0.3">
      <c r="E273" s="2" t="s">
        <v>16</v>
      </c>
      <c r="G273">
        <f>'[1]B. 103 q caL Q3 2023'!BK90</f>
        <v>581050</v>
      </c>
      <c r="J273">
        <f>'B 103 to Q4 2023'!BK90</f>
        <v>402825.50932099018</v>
      </c>
      <c r="L273">
        <f>'B 103 to Q4 2023'!BI90/100</f>
        <v>1.4424359593796039</v>
      </c>
      <c r="M273">
        <f t="shared" si="32"/>
        <v>1.4424359593796039</v>
      </c>
      <c r="N273">
        <f t="shared" si="34"/>
        <v>0.3663333228372071</v>
      </c>
      <c r="O273" s="1">
        <f t="shared" si="35"/>
        <v>0.62695976422363164</v>
      </c>
      <c r="P273" s="1">
        <f t="shared" si="36"/>
        <v>1.8719108690288795</v>
      </c>
      <c r="R273" s="1">
        <f>'[1]B. 103 q caL Q3 2023'!BN90</f>
        <v>1.5981646834314411</v>
      </c>
      <c r="S273" s="1">
        <f t="shared" si="33"/>
        <v>1.5981646834314411</v>
      </c>
      <c r="T273" s="1">
        <f t="shared" si="38"/>
        <v>0.4688558979987883</v>
      </c>
      <c r="U273" s="1">
        <f t="shared" si="37"/>
        <v>0.9807235389787301</v>
      </c>
    </row>
    <row r="274" spans="4:21" ht="14.4" x14ac:dyDescent="0.3">
      <c r="E274" s="2" t="s">
        <v>17</v>
      </c>
      <c r="G274">
        <f>'[1]B. 103 q caL Q3 2023'!BK91</f>
        <v>523227</v>
      </c>
      <c r="J274">
        <f>'B 103 to Q4 2023'!BK91</f>
        <v>408597.95754089829</v>
      </c>
      <c r="L274">
        <f>'B 103 to Q4 2023'!BI91/100</f>
        <v>1.2805423775218652</v>
      </c>
      <c r="M274">
        <f t="shared" si="32"/>
        <v>1.2805423775218652</v>
      </c>
      <c r="N274">
        <f t="shared" si="34"/>
        <v>0.24728372062124526</v>
      </c>
      <c r="O274" s="1">
        <f t="shared" si="35"/>
        <v>0.50791016200766981</v>
      </c>
      <c r="P274" s="1">
        <f t="shared" si="36"/>
        <v>1.661814640121871</v>
      </c>
      <c r="R274" s="1">
        <f>'[1]B. 103 q caL Q3 2023'!BN91</f>
        <v>1.4209025945956775</v>
      </c>
      <c r="S274" s="1">
        <f t="shared" si="33"/>
        <v>1.4209025945956775</v>
      </c>
      <c r="T274" s="1">
        <f t="shared" si="38"/>
        <v>0.35129229968294162</v>
      </c>
      <c r="U274" s="1">
        <f t="shared" si="37"/>
        <v>0.86315994066288348</v>
      </c>
    </row>
    <row r="275" spans="4:21" ht="14.4" x14ac:dyDescent="0.3">
      <c r="E275" s="2" t="s">
        <v>18</v>
      </c>
      <c r="G275">
        <f>'[1]B. 103 q caL Q3 2023'!BK92</f>
        <v>547891</v>
      </c>
      <c r="J275">
        <f>'B 103 to Q4 2023'!BK92</f>
        <v>420059.33415643836</v>
      </c>
      <c r="L275">
        <f>'B 103 to Q4 2023'!BI92/100</f>
        <v>1.304318117582776</v>
      </c>
      <c r="M275">
        <f t="shared" si="32"/>
        <v>1.304318117582776</v>
      </c>
      <c r="N275">
        <f t="shared" si="34"/>
        <v>0.26568038895374513</v>
      </c>
      <c r="O275" s="1">
        <f t="shared" si="35"/>
        <v>0.52630683034016967</v>
      </c>
      <c r="P275" s="1">
        <f t="shared" si="36"/>
        <v>1.6926694354074561</v>
      </c>
      <c r="R275" s="1">
        <f>'[1]B. 103 q caL Q3 2023'!BN92</f>
        <v>1.447837292723648</v>
      </c>
      <c r="S275" s="1">
        <f t="shared" si="33"/>
        <v>1.447837292723648</v>
      </c>
      <c r="T275" s="1">
        <f t="shared" si="38"/>
        <v>0.37007092074633313</v>
      </c>
      <c r="U275" s="1">
        <f t="shared" si="37"/>
        <v>0.88193856172627494</v>
      </c>
    </row>
    <row r="276" spans="4:21" ht="14.4" x14ac:dyDescent="0.3">
      <c r="D276" s="1">
        <f>D272+1</f>
        <v>1967</v>
      </c>
      <c r="E276" s="2" t="s">
        <v>15</v>
      </c>
      <c r="G276">
        <f>'[1]B. 103 q caL Q3 2023'!BK93</f>
        <v>625556</v>
      </c>
      <c r="J276">
        <f>'B 103 to Q4 2023'!BK93</f>
        <v>434371.58007759525</v>
      </c>
      <c r="L276">
        <f>'B 103 to Q4 2023'!BI93/100</f>
        <v>1.4401402593794279</v>
      </c>
      <c r="M276">
        <f t="shared" si="32"/>
        <v>1.4401402593794279</v>
      </c>
      <c r="N276">
        <f t="shared" si="34"/>
        <v>0.36474051119143364</v>
      </c>
      <c r="O276" s="1">
        <f t="shared" si="35"/>
        <v>0.62536695257785824</v>
      </c>
      <c r="P276" s="1">
        <f t="shared" si="36"/>
        <v>1.8689316409013395</v>
      </c>
      <c r="R276" s="1">
        <f>'[1]B. 103 q caL Q3 2023'!BN93</f>
        <v>1.5968083250317231</v>
      </c>
      <c r="S276" s="1">
        <f t="shared" si="33"/>
        <v>1.5968083250317231</v>
      </c>
      <c r="T276" s="1">
        <f t="shared" si="38"/>
        <v>0.46800684013344274</v>
      </c>
      <c r="U276" s="1">
        <f t="shared" si="37"/>
        <v>0.9798744811133846</v>
      </c>
    </row>
    <row r="277" spans="4:21" ht="14.4" x14ac:dyDescent="0.3">
      <c r="E277" s="2" t="s">
        <v>16</v>
      </c>
      <c r="G277">
        <f>'[1]B. 103 q caL Q3 2023'!BK94</f>
        <v>641312</v>
      </c>
      <c r="J277">
        <f>'B 103 to Q4 2023'!BK94</f>
        <v>445130.55074913113</v>
      </c>
      <c r="L277">
        <f>'B 103 to Q4 2023'!BI94/100</f>
        <v>1.4407278918975701</v>
      </c>
      <c r="M277">
        <f t="shared" si="32"/>
        <v>1.4407278918975701</v>
      </c>
      <c r="N277">
        <f t="shared" si="34"/>
        <v>0.36514846636010845</v>
      </c>
      <c r="O277" s="1">
        <f t="shared" si="35"/>
        <v>0.62577490774653299</v>
      </c>
      <c r="P277" s="1">
        <f t="shared" si="36"/>
        <v>1.869694236766031</v>
      </c>
      <c r="R277" s="1">
        <f>'[1]B. 103 q caL Q3 2023'!BN94</f>
        <v>1.5982142711848644</v>
      </c>
      <c r="S277" s="1">
        <f t="shared" si="33"/>
        <v>1.5982142711848644</v>
      </c>
      <c r="T277" s="1">
        <f t="shared" si="38"/>
        <v>0.46888692545462585</v>
      </c>
      <c r="U277" s="1">
        <f t="shared" si="37"/>
        <v>0.98075456643456771</v>
      </c>
    </row>
    <row r="278" spans="4:21" ht="14.4" x14ac:dyDescent="0.3">
      <c r="E278" s="2" t="s">
        <v>17</v>
      </c>
      <c r="G278">
        <f>'[1]B. 103 q caL Q3 2023'!BK95</f>
        <v>678588</v>
      </c>
      <c r="J278">
        <f>'B 103 to Q4 2023'!BK95</f>
        <v>462128.76441848848</v>
      </c>
      <c r="L278">
        <f>'B 103 to Q4 2023'!BI95/100</f>
        <v>1.4683959369070851</v>
      </c>
      <c r="M278">
        <f t="shared" si="32"/>
        <v>1.4683959369070851</v>
      </c>
      <c r="N278">
        <f t="shared" si="34"/>
        <v>0.38417060561620536</v>
      </c>
      <c r="O278" s="1">
        <f t="shared" si="35"/>
        <v>0.64479704700262985</v>
      </c>
      <c r="P278" s="1">
        <f t="shared" si="36"/>
        <v>1.9056002427424537</v>
      </c>
      <c r="R278" s="1">
        <f>'[1]B. 103 q caL Q3 2023'!BN95</f>
        <v>1.627749224476104</v>
      </c>
      <c r="S278" s="1">
        <f t="shared" si="33"/>
        <v>1.627749224476104</v>
      </c>
      <c r="T278" s="1">
        <f t="shared" si="38"/>
        <v>0.48719821669552815</v>
      </c>
      <c r="U278" s="1">
        <f t="shared" si="37"/>
        <v>0.99906585767547007</v>
      </c>
    </row>
    <row r="279" spans="4:21" ht="14.4" x14ac:dyDescent="0.3">
      <c r="E279" s="2" t="s">
        <v>18</v>
      </c>
      <c r="G279">
        <f>'[1]B. 103 q caL Q3 2023'!BK96</f>
        <v>712221</v>
      </c>
      <c r="J279">
        <f>'B 103 to Q4 2023'!BK96</f>
        <v>478674.89728801389</v>
      </c>
      <c r="L279">
        <f>'B 103 to Q4 2023'!BI96/100</f>
        <v>1.4879012959216531</v>
      </c>
      <c r="M279">
        <f t="shared" si="32"/>
        <v>1.4879012959216531</v>
      </c>
      <c r="N279">
        <f t="shared" si="34"/>
        <v>0.39736660082475794</v>
      </c>
      <c r="O279" s="1">
        <f t="shared" si="35"/>
        <v>0.65799304221118249</v>
      </c>
      <c r="P279" s="1">
        <f t="shared" si="36"/>
        <v>1.9309131818065799</v>
      </c>
      <c r="R279" s="1">
        <f>'[1]B. 103 q caL Q3 2023'!BN96</f>
        <v>1.6490915700220874</v>
      </c>
      <c r="S279" s="1">
        <f t="shared" si="33"/>
        <v>1.6490915700220874</v>
      </c>
      <c r="T279" s="1">
        <f t="shared" si="38"/>
        <v>0.50022457267370846</v>
      </c>
      <c r="U279" s="1">
        <f t="shared" si="37"/>
        <v>1.0120922136536503</v>
      </c>
    </row>
    <row r="280" spans="4:21" ht="14.4" x14ac:dyDescent="0.3">
      <c r="D280" s="1">
        <f>D276+1</f>
        <v>1968</v>
      </c>
      <c r="E280" s="2" t="s">
        <v>15</v>
      </c>
      <c r="G280">
        <f>'[1]B. 103 q caL Q3 2023'!BK97</f>
        <v>652734</v>
      </c>
      <c r="J280">
        <f>'B 103 to Q4 2023'!BK97</f>
        <v>488069.27562523523</v>
      </c>
      <c r="L280">
        <f>'B 103 to Q4 2023'!BI97/100</f>
        <v>1.337379820034406</v>
      </c>
      <c r="M280">
        <f t="shared" si="32"/>
        <v>1.337379820034406</v>
      </c>
      <c r="N280">
        <f t="shared" si="34"/>
        <v>0.29071234157101256</v>
      </c>
      <c r="O280" s="1">
        <f t="shared" si="35"/>
        <v>0.5513387829574371</v>
      </c>
      <c r="P280" s="1">
        <f t="shared" si="36"/>
        <v>1.7355750214512369</v>
      </c>
      <c r="R280" s="1">
        <f>'[1]B. 103 q caL Q3 2023'!BN97</f>
        <v>1.483040940319972</v>
      </c>
      <c r="S280" s="1">
        <f t="shared" si="33"/>
        <v>1.483040940319972</v>
      </c>
      <c r="T280" s="1">
        <f t="shared" si="38"/>
        <v>0.3940946691941461</v>
      </c>
      <c r="U280" s="1">
        <f t="shared" si="37"/>
        <v>0.9059623101740879</v>
      </c>
    </row>
    <row r="281" spans="4:21" ht="14.4" x14ac:dyDescent="0.3">
      <c r="E281" s="2" t="s">
        <v>16</v>
      </c>
      <c r="G281">
        <f>'[1]B. 103 q caL Q3 2023'!BK98</f>
        <v>731114</v>
      </c>
      <c r="J281">
        <f>'B 103 to Q4 2023'!BK98</f>
        <v>509537.0748689326</v>
      </c>
      <c r="L281">
        <f>'B 103 to Q4 2023'!BI98/100</f>
        <v>1.4348592792547299</v>
      </c>
      <c r="M281">
        <f t="shared" si="32"/>
        <v>1.4348592792547299</v>
      </c>
      <c r="N281">
        <f t="shared" si="34"/>
        <v>0.36106678116594881</v>
      </c>
      <c r="O281" s="1">
        <f t="shared" si="35"/>
        <v>0.62169322255237336</v>
      </c>
      <c r="P281" s="1">
        <f t="shared" si="36"/>
        <v>1.8620782870104675</v>
      </c>
      <c r="R281" s="1">
        <f>'[1]B. 103 q caL Q3 2023'!BN98</f>
        <v>1.5875450260371293</v>
      </c>
      <c r="S281" s="1">
        <f t="shared" si="33"/>
        <v>1.5875450260371293</v>
      </c>
      <c r="T281" s="1">
        <f t="shared" si="38"/>
        <v>0.4621888142405256</v>
      </c>
      <c r="U281" s="1">
        <f t="shared" si="37"/>
        <v>0.97405645522046747</v>
      </c>
    </row>
    <row r="282" spans="4:21" ht="14.4" x14ac:dyDescent="0.3">
      <c r="E282" s="2" t="s">
        <v>17</v>
      </c>
      <c r="G282">
        <f>'[1]B. 103 q caL Q3 2023'!BK99</f>
        <v>728536</v>
      </c>
      <c r="J282">
        <f>'B 103 to Q4 2023'!BK99</f>
        <v>522245.60092152911</v>
      </c>
      <c r="L282">
        <f>'B 103 to Q4 2023'!BI99/100</f>
        <v>1.3950064849076009</v>
      </c>
      <c r="M282">
        <f t="shared" si="32"/>
        <v>1.3950064849076009</v>
      </c>
      <c r="N282">
        <f t="shared" si="34"/>
        <v>0.33289906394180768</v>
      </c>
      <c r="O282" s="1">
        <f t="shared" si="35"/>
        <v>0.59352550532823223</v>
      </c>
      <c r="P282" s="1">
        <f t="shared" si="36"/>
        <v>1.8103596104103294</v>
      </c>
      <c r="R282" s="1">
        <f>'[1]B. 103 q caL Q3 2023'!BN99</f>
        <v>1.5442000036272103</v>
      </c>
      <c r="S282" s="1">
        <f t="shared" si="33"/>
        <v>1.5442000036272103</v>
      </c>
      <c r="T282" s="1">
        <f t="shared" si="38"/>
        <v>0.43450597924150358</v>
      </c>
      <c r="U282" s="1">
        <f t="shared" si="37"/>
        <v>0.94637362022144544</v>
      </c>
    </row>
    <row r="283" spans="4:21" ht="14.4" x14ac:dyDescent="0.3">
      <c r="E283" s="2" t="s">
        <v>18</v>
      </c>
      <c r="G283">
        <f>'[1]B. 103 q caL Q3 2023'!BK100</f>
        <v>843150</v>
      </c>
      <c r="J283">
        <f>'B 103 to Q4 2023'!BK100</f>
        <v>545256.95452197827</v>
      </c>
      <c r="L283">
        <f>'B 103 to Q4 2023'!BI100/100</f>
        <v>1.5463351599782562</v>
      </c>
      <c r="M283">
        <f t="shared" si="32"/>
        <v>1.5463351599782562</v>
      </c>
      <c r="N283">
        <f t="shared" si="34"/>
        <v>0.43588771837580864</v>
      </c>
      <c r="O283" s="1">
        <f t="shared" si="35"/>
        <v>0.69651415976223319</v>
      </c>
      <c r="P283" s="1">
        <f t="shared" si="36"/>
        <v>2.0067453076875497</v>
      </c>
      <c r="R283" s="1">
        <f>'[1]B. 103 q caL Q3 2023'!BN100</f>
        <v>1.7112502100863092</v>
      </c>
      <c r="S283" s="1">
        <f t="shared" si="33"/>
        <v>1.7112502100863092</v>
      </c>
      <c r="T283" s="1">
        <f t="shared" si="38"/>
        <v>0.53722422038826234</v>
      </c>
      <c r="U283" s="1">
        <f t="shared" si="37"/>
        <v>1.0490918613682041</v>
      </c>
    </row>
    <row r="284" spans="4:21" ht="14.4" x14ac:dyDescent="0.3">
      <c r="D284" s="1">
        <f>D280+1</f>
        <v>1969</v>
      </c>
      <c r="E284" s="2" t="s">
        <v>15</v>
      </c>
      <c r="G284">
        <f>'[1]B. 103 q caL Q3 2023'!BK101</f>
        <v>803399</v>
      </c>
      <c r="J284">
        <f>'B 103 to Q4 2023'!BK101</f>
        <v>561600.62874331966</v>
      </c>
      <c r="L284">
        <f>'B 103 to Q4 2023'!BI101/100</f>
        <v>1.4305521733437991</v>
      </c>
      <c r="M284">
        <f t="shared" si="32"/>
        <v>1.4305521733437991</v>
      </c>
      <c r="N284">
        <f t="shared" si="34"/>
        <v>0.3580605049462568</v>
      </c>
      <c r="O284" s="1">
        <f t="shared" si="35"/>
        <v>0.6186869463326814</v>
      </c>
      <c r="P284" s="1">
        <f t="shared" si="36"/>
        <v>1.8564887713607068</v>
      </c>
      <c r="R284" s="1">
        <f>'[1]B. 103 q caL Q3 2023'!BN101</f>
        <v>1.5823591485712847</v>
      </c>
      <c r="S284" s="1">
        <f t="shared" si="33"/>
        <v>1.5823591485712847</v>
      </c>
      <c r="T284" s="1">
        <f t="shared" si="38"/>
        <v>0.4589168654327988</v>
      </c>
      <c r="U284" s="1">
        <f t="shared" si="37"/>
        <v>0.97078450641274072</v>
      </c>
    </row>
    <row r="285" spans="4:21" ht="14.4" x14ac:dyDescent="0.3">
      <c r="E285" s="2" t="s">
        <v>16</v>
      </c>
      <c r="G285">
        <f>'[1]B. 103 q caL Q3 2023'!BK102</f>
        <v>774485</v>
      </c>
      <c r="J285">
        <f>'B 103 to Q4 2023'!BK102</f>
        <v>576863.73197922704</v>
      </c>
      <c r="L285">
        <f>'B 103 to Q4 2023'!BI102/100</f>
        <v>1.3425787704536942</v>
      </c>
      <c r="M285">
        <f t="shared" si="32"/>
        <v>1.3425787704536942</v>
      </c>
      <c r="N285">
        <f t="shared" si="34"/>
        <v>0.29459222013300779</v>
      </c>
      <c r="O285" s="1">
        <f t="shared" si="35"/>
        <v>0.55521866151943233</v>
      </c>
      <c r="P285" s="1">
        <f t="shared" si="36"/>
        <v>1.7423219218831933</v>
      </c>
      <c r="R285" s="1">
        <f>'[1]B. 103 q caL Q3 2023'!BN102</f>
        <v>1.4854572148054532</v>
      </c>
      <c r="S285" s="1">
        <f t="shared" si="33"/>
        <v>1.4854572148054532</v>
      </c>
      <c r="T285" s="1">
        <f t="shared" si="38"/>
        <v>0.39572261362452688</v>
      </c>
      <c r="U285" s="1">
        <f t="shared" si="37"/>
        <v>0.90759025460446874</v>
      </c>
    </row>
    <row r="286" spans="4:21" ht="14.4" x14ac:dyDescent="0.3">
      <c r="E286" s="2" t="s">
        <v>17</v>
      </c>
      <c r="G286">
        <f>'[1]B. 103 q caL Q3 2023'!BK103</f>
        <v>743955</v>
      </c>
      <c r="J286">
        <f>'B 103 to Q4 2023'!BK103</f>
        <v>592535.83101917151</v>
      </c>
      <c r="L286">
        <f>'B 103 to Q4 2023'!BI103/100</f>
        <v>1.2555443250079661</v>
      </c>
      <c r="M286">
        <f t="shared" si="32"/>
        <v>1.2555443250079661</v>
      </c>
      <c r="N286">
        <f t="shared" si="34"/>
        <v>0.22756920365815075</v>
      </c>
      <c r="O286" s="1">
        <f t="shared" si="35"/>
        <v>0.4881956450445753</v>
      </c>
      <c r="P286" s="1">
        <f t="shared" si="36"/>
        <v>1.6293735976609989</v>
      </c>
      <c r="R286" s="1">
        <f>'[1]B. 103 q caL Q3 2023'!BN103</f>
        <v>1.3904683319776994</v>
      </c>
      <c r="S286" s="1">
        <f t="shared" si="33"/>
        <v>1.3904683319776994</v>
      </c>
      <c r="T286" s="1">
        <f t="shared" si="38"/>
        <v>0.32964061987496862</v>
      </c>
      <c r="U286" s="1">
        <f t="shared" si="37"/>
        <v>0.84150826085491048</v>
      </c>
    </row>
    <row r="287" spans="4:21" ht="14.4" x14ac:dyDescent="0.3">
      <c r="E287" s="2" t="s">
        <v>18</v>
      </c>
      <c r="G287">
        <f>'[1]B. 103 q caL Q3 2023'!BK104</f>
        <v>705075</v>
      </c>
      <c r="J287">
        <f>'B 103 to Q4 2023'!BK104</f>
        <v>614012.82470685535</v>
      </c>
      <c r="L287">
        <f>'B 103 to Q4 2023'!BI104/100</f>
        <v>1.1483066340456649</v>
      </c>
      <c r="M287">
        <f t="shared" si="32"/>
        <v>1.1483066340456649</v>
      </c>
      <c r="N287">
        <f t="shared" si="34"/>
        <v>0.13828836505899955</v>
      </c>
      <c r="O287" s="1">
        <f t="shared" si="35"/>
        <v>0.3989148064454241</v>
      </c>
      <c r="P287" s="1">
        <f t="shared" si="36"/>
        <v>1.4902066571971531</v>
      </c>
      <c r="R287" s="1">
        <f>'[1]B. 103 q caL Q3 2023'!BN104</f>
        <v>1.2710470068827486</v>
      </c>
      <c r="S287" s="1">
        <f t="shared" si="33"/>
        <v>1.2710470068827486</v>
      </c>
      <c r="T287" s="1">
        <f t="shared" si="38"/>
        <v>0.23984097569552687</v>
      </c>
      <c r="U287" s="1">
        <f t="shared" si="37"/>
        <v>0.75170861667546873</v>
      </c>
    </row>
    <row r="288" spans="4:21" ht="14.4" x14ac:dyDescent="0.3">
      <c r="D288" s="1">
        <f>D284+1</f>
        <v>1970</v>
      </c>
      <c r="E288" s="2" t="s">
        <v>15</v>
      </c>
      <c r="G288">
        <f>'[1]B. 103 q caL Q3 2023'!BK105</f>
        <v>677754</v>
      </c>
      <c r="J288">
        <f>'B 103 to Q4 2023'!BK105</f>
        <v>627981.06637199596</v>
      </c>
      <c r="L288">
        <f>'B 103 to Q4 2023'!BI105/100</f>
        <v>1.079258653315067</v>
      </c>
      <c r="M288">
        <f t="shared" si="32"/>
        <v>1.079258653315067</v>
      </c>
      <c r="N288">
        <f t="shared" si="34"/>
        <v>7.6274373318056254E-2</v>
      </c>
      <c r="O288" s="1">
        <f t="shared" si="35"/>
        <v>0.3369008147044808</v>
      </c>
      <c r="P288" s="1">
        <f t="shared" si="36"/>
        <v>1.4006001379103665</v>
      </c>
      <c r="R288" s="1">
        <f>'[1]B. 103 q caL Q3 2023'!BN105</f>
        <v>1.1964019393558161</v>
      </c>
      <c r="S288" s="1">
        <f t="shared" si="33"/>
        <v>1.1964019393558161</v>
      </c>
      <c r="T288" s="1">
        <f t="shared" si="38"/>
        <v>0.17931866876516731</v>
      </c>
      <c r="U288" s="1">
        <f t="shared" si="37"/>
        <v>0.6911863097451092</v>
      </c>
    </row>
    <row r="289" spans="4:21" ht="14.4" x14ac:dyDescent="0.3">
      <c r="E289" s="2" t="s">
        <v>16</v>
      </c>
      <c r="G289">
        <f>'[1]B. 103 q caL Q3 2023'!BK106</f>
        <v>541573</v>
      </c>
      <c r="J289">
        <f>'B 103 to Q4 2023'!BK106</f>
        <v>642621.62277689646</v>
      </c>
      <c r="L289">
        <f>'B 103 to Q4 2023'!BI106/100</f>
        <v>0.84318046700416827</v>
      </c>
      <c r="M289">
        <f t="shared" si="32"/>
        <v>0.84318046700416827</v>
      </c>
      <c r="N289">
        <f t="shared" si="34"/>
        <v>-0.17057426678099655</v>
      </c>
      <c r="O289" s="1">
        <f t="shared" si="35"/>
        <v>9.0052174605427998E-2</v>
      </c>
      <c r="P289" s="1">
        <f t="shared" si="36"/>
        <v>1.0942313733060329</v>
      </c>
      <c r="R289" s="1">
        <f>'[1]B. 103 q caL Q3 2023'!BN106</f>
        <v>0.93433528259247056</v>
      </c>
      <c r="S289" s="1">
        <f t="shared" si="33"/>
        <v>0.93433528259247056</v>
      </c>
      <c r="T289" s="1">
        <f t="shared" si="38"/>
        <v>-6.7919930230976935E-2</v>
      </c>
      <c r="U289" s="1">
        <f t="shared" si="37"/>
        <v>0.44394771074896494</v>
      </c>
    </row>
    <row r="290" spans="4:21" ht="14.4" x14ac:dyDescent="0.3">
      <c r="E290" s="2" t="s">
        <v>17</v>
      </c>
      <c r="G290">
        <f>'[1]B. 103 q caL Q3 2023'!BK107</f>
        <v>633467</v>
      </c>
      <c r="J290">
        <f>'B 103 to Q4 2023'!BK107</f>
        <v>659476.95967973117</v>
      </c>
      <c r="L290">
        <f>'B 103 to Q4 2023'!BI107/100</f>
        <v>0.96099035864387927</v>
      </c>
      <c r="M290">
        <f t="shared" si="32"/>
        <v>0.96099035864387927</v>
      </c>
      <c r="N290">
        <f t="shared" si="34"/>
        <v>-3.9790902690809309E-2</v>
      </c>
      <c r="O290" s="1">
        <f t="shared" si="35"/>
        <v>0.22083553869561523</v>
      </c>
      <c r="P290" s="1">
        <f t="shared" si="36"/>
        <v>1.2471183109932631</v>
      </c>
      <c r="R290" s="1">
        <f>'[1]B. 103 q caL Q3 2023'!BN107</f>
        <v>1.0643760976299084</v>
      </c>
      <c r="S290" s="1">
        <f t="shared" si="33"/>
        <v>1.0643760976299084</v>
      </c>
      <c r="T290" s="1">
        <f t="shared" si="38"/>
        <v>6.2388803677885463E-2</v>
      </c>
      <c r="U290" s="1">
        <f t="shared" si="37"/>
        <v>0.57425644465782733</v>
      </c>
    </row>
    <row r="291" spans="4:21" ht="14.4" x14ac:dyDescent="0.3">
      <c r="E291" s="2" t="s">
        <v>18</v>
      </c>
      <c r="G291">
        <f>'[1]B. 103 q caL Q3 2023'!BK108</f>
        <v>702189</v>
      </c>
      <c r="J291">
        <f>'B 103 to Q4 2023'!BK108</f>
        <v>686578.76977722731</v>
      </c>
      <c r="L291">
        <f>'B 103 to Q4 2023'!BI108/100</f>
        <v>1.023163008998855</v>
      </c>
      <c r="M291">
        <f t="shared" si="32"/>
        <v>1.023163008998855</v>
      </c>
      <c r="N291">
        <f t="shared" si="34"/>
        <v>2.289881836047147E-2</v>
      </c>
      <c r="O291" s="1">
        <f t="shared" si="35"/>
        <v>0.28352525974689602</v>
      </c>
      <c r="P291" s="1">
        <f t="shared" si="36"/>
        <v>1.3278024198433138</v>
      </c>
      <c r="R291" s="1">
        <f>'[1]B. 103 q caL Q3 2023'!BN108</f>
        <v>1.1303942059849903</v>
      </c>
      <c r="S291" s="1">
        <f t="shared" si="33"/>
        <v>1.1303942059849903</v>
      </c>
      <c r="T291" s="1">
        <f t="shared" si="38"/>
        <v>0.12256642674251648</v>
      </c>
      <c r="U291" s="1">
        <f t="shared" si="37"/>
        <v>0.63443406772245836</v>
      </c>
    </row>
    <row r="292" spans="4:21" ht="14.4" x14ac:dyDescent="0.3">
      <c r="D292" s="1">
        <f>D288+1</f>
        <v>1971</v>
      </c>
      <c r="E292" s="2" t="s">
        <v>15</v>
      </c>
      <c r="G292">
        <f>'[1]B. 103 q caL Q3 2023'!BK109</f>
        <v>774490</v>
      </c>
      <c r="J292">
        <f>'B 103 to Q4 2023'!BK109</f>
        <v>719273.6344680615</v>
      </c>
      <c r="L292">
        <f>'B 103 to Q4 2023'!BI109/100</f>
        <v>1.0771936615930608</v>
      </c>
      <c r="M292">
        <f t="shared" si="32"/>
        <v>1.0771936615930608</v>
      </c>
      <c r="N292">
        <f t="shared" si="34"/>
        <v>7.4359197787476031E-2</v>
      </c>
      <c r="O292" s="1">
        <f t="shared" si="35"/>
        <v>0.33498563917390056</v>
      </c>
      <c r="P292" s="1">
        <f t="shared" si="36"/>
        <v>1.3979203097878476</v>
      </c>
      <c r="R292" s="1">
        <f>'[1]B. 103 q caL Q3 2023'!BN109</f>
        <v>1.1869467831106009</v>
      </c>
      <c r="S292" s="1">
        <f t="shared" si="33"/>
        <v>1.1869467831106009</v>
      </c>
      <c r="T292" s="1">
        <f t="shared" si="38"/>
        <v>0.17138428152275101</v>
      </c>
      <c r="U292" s="1">
        <f t="shared" si="37"/>
        <v>0.68325192250269284</v>
      </c>
    </row>
    <row r="293" spans="4:21" ht="14.4" x14ac:dyDescent="0.3">
      <c r="E293" s="2" t="s">
        <v>16</v>
      </c>
      <c r="G293">
        <f>'[1]B. 103 q caL Q3 2023'!BK110</f>
        <v>778343</v>
      </c>
      <c r="J293">
        <f>'B 103 to Q4 2023'!BK110</f>
        <v>742600.18510363717</v>
      </c>
      <c r="L293">
        <f>'B 103 to Q4 2023'!BI110/100</f>
        <v>1.048561548488343</v>
      </c>
      <c r="M293">
        <f t="shared" si="32"/>
        <v>1.048561548488343</v>
      </c>
      <c r="N293">
        <f t="shared" si="34"/>
        <v>4.7419271104158472E-2</v>
      </c>
      <c r="O293" s="1">
        <f t="shared" si="35"/>
        <v>0.30804571249058299</v>
      </c>
      <c r="P293" s="1">
        <f t="shared" si="36"/>
        <v>1.3607631913899969</v>
      </c>
      <c r="R293" s="1">
        <f>'[1]B. 103 q caL Q3 2023'!BN110</f>
        <v>1.1530814299340408</v>
      </c>
      <c r="S293" s="1">
        <f t="shared" si="33"/>
        <v>1.1530814299340408</v>
      </c>
      <c r="T293" s="1">
        <f t="shared" si="38"/>
        <v>0.14243786319386567</v>
      </c>
      <c r="U293" s="1">
        <f t="shared" si="37"/>
        <v>0.65430550417380751</v>
      </c>
    </row>
    <row r="294" spans="4:21" ht="14.4" x14ac:dyDescent="0.3">
      <c r="E294" s="2" t="s">
        <v>17</v>
      </c>
      <c r="G294">
        <f>'[1]B. 103 q caL Q3 2023'!BK111</f>
        <v>765304</v>
      </c>
      <c r="J294">
        <f>'B 103 to Q4 2023'!BK111</f>
        <v>768637.11536972108</v>
      </c>
      <c r="L294">
        <f>'B 103 to Q4 2023'!BI111/100</f>
        <v>0.99605520562422667</v>
      </c>
      <c r="M294">
        <f t="shared" si="32"/>
        <v>0.99605520562422667</v>
      </c>
      <c r="N294">
        <f t="shared" si="34"/>
        <v>-3.9525956000157998E-3</v>
      </c>
      <c r="O294" s="1">
        <f t="shared" si="35"/>
        <v>0.25667384578640873</v>
      </c>
      <c r="P294" s="1">
        <f t="shared" si="36"/>
        <v>1.2926234634102742</v>
      </c>
      <c r="R294" s="1">
        <f>'[1]B. 103 q caL Q3 2023'!BN111</f>
        <v>1.0931829580775636</v>
      </c>
      <c r="S294" s="1">
        <f t="shared" si="33"/>
        <v>1.0931829580775636</v>
      </c>
      <c r="T294" s="1">
        <f t="shared" si="38"/>
        <v>8.9093585924985508E-2</v>
      </c>
      <c r="U294" s="1">
        <f t="shared" si="37"/>
        <v>0.60096122690492737</v>
      </c>
    </row>
    <row r="295" spans="4:21" ht="14.4" x14ac:dyDescent="0.3">
      <c r="E295" s="2" t="s">
        <v>18</v>
      </c>
      <c r="G295">
        <f>'[1]B. 103 q caL Q3 2023'!BK112</f>
        <v>823753</v>
      </c>
      <c r="J295">
        <f>'B 103 to Q4 2023'!BK112</f>
        <v>797397.09694142558</v>
      </c>
      <c r="L295">
        <f>'B 103 to Q4 2023'!BI112/100</f>
        <v>1.0334098320156431</v>
      </c>
      <c r="M295">
        <f t="shared" si="32"/>
        <v>1.0334098320156431</v>
      </c>
      <c r="N295">
        <f t="shared" si="34"/>
        <v>3.2863851065713288E-2</v>
      </c>
      <c r="O295" s="1">
        <f t="shared" si="35"/>
        <v>0.29349029245213781</v>
      </c>
      <c r="P295" s="1">
        <f t="shared" si="36"/>
        <v>1.3411001605529884</v>
      </c>
      <c r="R295" s="1">
        <f>'[1]B. 103 q caL Q3 2023'!BN112</f>
        <v>1.1320591135398503</v>
      </c>
      <c r="S295" s="1">
        <f t="shared" si="33"/>
        <v>1.1320591135398503</v>
      </c>
      <c r="T295" s="1">
        <f t="shared" si="38"/>
        <v>0.1240381988591153</v>
      </c>
      <c r="U295" s="1">
        <f t="shared" si="37"/>
        <v>0.63590583983905713</v>
      </c>
    </row>
    <row r="296" spans="4:21" ht="14.4" x14ac:dyDescent="0.3">
      <c r="D296" s="1">
        <f>D292+1</f>
        <v>1972</v>
      </c>
      <c r="E296" s="2" t="s">
        <v>15</v>
      </c>
      <c r="G296">
        <f>'[1]B. 103 q caL Q3 2023'!BK113</f>
        <v>871948</v>
      </c>
      <c r="J296">
        <f>'B 103 to Q4 2023'!BK113</f>
        <v>836309.57325487572</v>
      </c>
      <c r="L296">
        <f>'B 103 to Q4 2023'!BI113/100</f>
        <v>1.0429523084440131</v>
      </c>
      <c r="M296">
        <f t="shared" si="32"/>
        <v>1.0429523084440131</v>
      </c>
      <c r="N296">
        <f t="shared" si="34"/>
        <v>4.205544960791914E-2</v>
      </c>
      <c r="O296" s="1">
        <f t="shared" si="35"/>
        <v>0.30268189099434367</v>
      </c>
      <c r="P296" s="1">
        <f t="shared" si="36"/>
        <v>1.3534838405545606</v>
      </c>
      <c r="R296" s="1">
        <f>'[1]B. 103 q caL Q3 2023'!BN113</f>
        <v>1.1394203172718653</v>
      </c>
      <c r="S296" s="1">
        <f t="shared" si="33"/>
        <v>1.1394203172718653</v>
      </c>
      <c r="T296" s="1">
        <f t="shared" si="38"/>
        <v>0.13051963945850886</v>
      </c>
      <c r="U296" s="1">
        <f t="shared" si="37"/>
        <v>0.64238728043845073</v>
      </c>
    </row>
    <row r="297" spans="4:21" ht="14.4" x14ac:dyDescent="0.3">
      <c r="E297" s="2" t="s">
        <v>16</v>
      </c>
      <c r="G297">
        <f>'[1]B. 103 q caL Q3 2023'!BK114</f>
        <v>874936</v>
      </c>
      <c r="J297">
        <f>'B 103 to Q4 2023'!BK114</f>
        <v>859730.52396471566</v>
      </c>
      <c r="L297">
        <f>'B 103 to Q4 2023'!BI114/100</f>
        <v>1.0179875851842142</v>
      </c>
      <c r="M297">
        <f t="shared" si="32"/>
        <v>1.0179875851842142</v>
      </c>
      <c r="N297">
        <f t="shared" si="34"/>
        <v>1.7827722753588713E-2</v>
      </c>
      <c r="O297" s="1">
        <f t="shared" si="35"/>
        <v>0.27845416414001328</v>
      </c>
      <c r="P297" s="1">
        <f t="shared" si="36"/>
        <v>1.3210860508929558</v>
      </c>
      <c r="R297" s="1">
        <f>'[1]B. 103 q caL Q3 2023'!BN114</f>
        <v>1.1113853861832859</v>
      </c>
      <c r="S297" s="1">
        <f t="shared" si="33"/>
        <v>1.1113853861832859</v>
      </c>
      <c r="T297" s="1">
        <f t="shared" si="38"/>
        <v>0.10560733276093627</v>
      </c>
      <c r="U297" s="1">
        <f t="shared" si="37"/>
        <v>0.61747497374087812</v>
      </c>
    </row>
    <row r="298" spans="4:21" ht="14.4" x14ac:dyDescent="0.3">
      <c r="E298" s="2" t="s">
        <v>17</v>
      </c>
      <c r="G298">
        <f>'[1]B. 103 q caL Q3 2023'!BK115</f>
        <v>893435</v>
      </c>
      <c r="J298">
        <f>'B 103 to Q4 2023'!BK115</f>
        <v>883360.90414913429</v>
      </c>
      <c r="L298">
        <f>'B 103 to Q4 2023'!BI115/100</f>
        <v>1.0117144598569632</v>
      </c>
      <c r="M298">
        <f t="shared" si="32"/>
        <v>1.0117144598569632</v>
      </c>
      <c r="N298">
        <f t="shared" si="34"/>
        <v>1.1646376760724206E-2</v>
      </c>
      <c r="O298" s="1">
        <f t="shared" si="35"/>
        <v>0.27227281814714877</v>
      </c>
      <c r="P298" s="1">
        <f t="shared" si="36"/>
        <v>1.3129451477169756</v>
      </c>
      <c r="R298" s="1">
        <f>'[1]B. 103 q caL Q3 2023'!BN115</f>
        <v>1.1038571342414032</v>
      </c>
      <c r="S298" s="1">
        <f t="shared" si="33"/>
        <v>1.1038571342414032</v>
      </c>
      <c r="T298" s="1">
        <f t="shared" si="38"/>
        <v>9.8810532091011496E-2</v>
      </c>
      <c r="U298" s="1">
        <f t="shared" si="37"/>
        <v>0.6106781730709534</v>
      </c>
    </row>
    <row r="299" spans="4:21" ht="14.4" x14ac:dyDescent="0.3">
      <c r="E299" s="2" t="s">
        <v>18</v>
      </c>
      <c r="G299">
        <f>'[1]B. 103 q caL Q3 2023'!BK116</f>
        <v>1032664</v>
      </c>
      <c r="J299">
        <f>'B 103 to Q4 2023'!BK116</f>
        <v>943617.55674445804</v>
      </c>
      <c r="L299">
        <f>'B 103 to Q4 2023'!BI116/100</f>
        <v>1.0946680597632561</v>
      </c>
      <c r="M299">
        <f t="shared" si="32"/>
        <v>1.0946680597632561</v>
      </c>
      <c r="N299">
        <f t="shared" si="34"/>
        <v>9.0451175542994436E-2</v>
      </c>
      <c r="O299" s="1">
        <f t="shared" si="35"/>
        <v>0.35107761692941897</v>
      </c>
      <c r="P299" s="1">
        <f t="shared" si="36"/>
        <v>1.4205975840556049</v>
      </c>
      <c r="R299" s="1">
        <f>'[1]B. 103 q caL Q3 2023'!BN116</f>
        <v>1.1893172007164905</v>
      </c>
      <c r="S299" s="1">
        <f t="shared" si="33"/>
        <v>1.1893172007164905</v>
      </c>
      <c r="T299" s="1">
        <f t="shared" si="38"/>
        <v>0.17337936153766451</v>
      </c>
      <c r="U299" s="1">
        <f t="shared" si="37"/>
        <v>0.6852470025176064</v>
      </c>
    </row>
    <row r="300" spans="4:21" ht="14.4" x14ac:dyDescent="0.3">
      <c r="D300" s="1">
        <f>D296+1</f>
        <v>1973</v>
      </c>
      <c r="E300" s="2" t="s">
        <v>15</v>
      </c>
      <c r="G300">
        <f>'[1]B. 103 q caL Q3 2023'!BK117</f>
        <v>970552</v>
      </c>
      <c r="J300">
        <f>'B 103 to Q4 2023'!BK117</f>
        <v>972695.88535967807</v>
      </c>
      <c r="L300">
        <f>'B 103 to Q4 2023'!BI117/100</f>
        <v>0.99803958730742137</v>
      </c>
      <c r="M300">
        <f t="shared" si="32"/>
        <v>0.99803958730742137</v>
      </c>
      <c r="N300">
        <f t="shared" si="34"/>
        <v>-1.9623368166706884E-3</v>
      </c>
      <c r="O300" s="1">
        <f t="shared" si="35"/>
        <v>0.25866410456975386</v>
      </c>
      <c r="P300" s="1">
        <f t="shared" si="36"/>
        <v>1.2951986804359727</v>
      </c>
      <c r="R300" s="1">
        <f>'[1]B. 103 q caL Q3 2023'!BN117</f>
        <v>1.083488841386258</v>
      </c>
      <c r="S300" s="1">
        <f t="shared" si="33"/>
        <v>1.083488841386258</v>
      </c>
      <c r="T300" s="1">
        <f t="shared" si="38"/>
        <v>8.0186243266817669E-2</v>
      </c>
      <c r="U300" s="1">
        <f t="shared" si="37"/>
        <v>0.59205388424675953</v>
      </c>
    </row>
    <row r="301" spans="4:21" ht="14.4" x14ac:dyDescent="0.3">
      <c r="E301" s="2" t="s">
        <v>16</v>
      </c>
      <c r="G301">
        <f>'[1]B. 103 q caL Q3 2023'!BK118</f>
        <v>903639</v>
      </c>
      <c r="J301">
        <f>'B 103 to Q4 2023'!BK118</f>
        <v>1002539.8083202159</v>
      </c>
      <c r="L301">
        <f>'B 103 to Q4 2023'!BI118/100</f>
        <v>0.90154425041176145</v>
      </c>
      <c r="M301">
        <f t="shared" si="32"/>
        <v>0.90154425041176145</v>
      </c>
      <c r="N301">
        <f t="shared" si="34"/>
        <v>-0.10364615222808923</v>
      </c>
      <c r="O301" s="1">
        <f t="shared" si="35"/>
        <v>0.15698028915833531</v>
      </c>
      <c r="P301" s="1">
        <f t="shared" si="36"/>
        <v>1.1699725525298998</v>
      </c>
      <c r="R301" s="1">
        <f>'[1]B. 103 q caL Q3 2023'!BN118</f>
        <v>0.97810917604611369</v>
      </c>
      <c r="S301" s="1">
        <f t="shared" si="33"/>
        <v>0.97810917604611369</v>
      </c>
      <c r="T301" s="1">
        <f t="shared" si="38"/>
        <v>-2.213398322871056E-2</v>
      </c>
      <c r="U301" s="1">
        <f t="shared" si="37"/>
        <v>0.48973365775123129</v>
      </c>
    </row>
    <row r="302" spans="4:21" ht="14.4" x14ac:dyDescent="0.3">
      <c r="E302" s="2" t="s">
        <v>17</v>
      </c>
      <c r="G302">
        <f>'[1]B. 103 q caL Q3 2023'!BK119</f>
        <v>953484</v>
      </c>
      <c r="J302">
        <f>'B 103 to Q4 2023'!BK119</f>
        <v>1048466.2670872469</v>
      </c>
      <c r="L302">
        <f>'B 103 to Q4 2023'!BI119/100</f>
        <v>0.90963632301642472</v>
      </c>
      <c r="M302">
        <f t="shared" si="32"/>
        <v>0.90963632301642472</v>
      </c>
      <c r="N302">
        <f t="shared" si="34"/>
        <v>-9.4710404387497962E-2</v>
      </c>
      <c r="O302" s="1">
        <f t="shared" si="35"/>
        <v>0.1659160369989266</v>
      </c>
      <c r="P302" s="1">
        <f t="shared" si="36"/>
        <v>1.180473981423946</v>
      </c>
      <c r="R302" s="1">
        <f>'[1]B. 103 q caL Q3 2023'!BN119</f>
        <v>0.98552069225151517</v>
      </c>
      <c r="S302" s="1">
        <f t="shared" si="33"/>
        <v>0.98552069225151517</v>
      </c>
      <c r="T302" s="1">
        <f t="shared" si="38"/>
        <v>-1.4585155906070756E-2</v>
      </c>
      <c r="U302" s="1">
        <f t="shared" si="37"/>
        <v>0.49728248507387113</v>
      </c>
    </row>
    <row r="303" spans="4:21" ht="14.4" x14ac:dyDescent="0.3">
      <c r="E303" s="2" t="s">
        <v>18</v>
      </c>
      <c r="G303">
        <f>'[1]B. 103 q caL Q3 2023'!BK120</f>
        <v>809377</v>
      </c>
      <c r="J303">
        <f>'B 103 to Q4 2023'!BK120</f>
        <v>1086145.081725247</v>
      </c>
      <c r="L303">
        <f>'B 103 to Q4 2023'!BI120/100</f>
        <v>0.74535714760506477</v>
      </c>
      <c r="M303">
        <f t="shared" si="32"/>
        <v>0.74535714760506477</v>
      </c>
      <c r="N303">
        <f t="shared" si="34"/>
        <v>-0.29389178271609873</v>
      </c>
      <c r="O303" s="1">
        <f t="shared" si="35"/>
        <v>-3.3265341329674181E-2</v>
      </c>
      <c r="P303" s="1">
        <f t="shared" si="36"/>
        <v>0.96728186567837748</v>
      </c>
      <c r="R303" s="1">
        <f>'[1]B. 103 q caL Q3 2023'!BN120</f>
        <v>0.80767096090333956</v>
      </c>
      <c r="S303" s="1">
        <f t="shared" si="33"/>
        <v>0.80767096090333956</v>
      </c>
      <c r="T303" s="1">
        <f t="shared" si="38"/>
        <v>-0.21360053000509074</v>
      </c>
      <c r="U303" s="1">
        <f t="shared" si="37"/>
        <v>0.29826711097485115</v>
      </c>
    </row>
    <row r="304" spans="4:21" ht="14.4" x14ac:dyDescent="0.3">
      <c r="D304" s="1">
        <f>D300+1</f>
        <v>1974</v>
      </c>
      <c r="E304" s="2" t="s">
        <v>15</v>
      </c>
      <c r="G304">
        <f>'[1]B. 103 q caL Q3 2023'!BK121</f>
        <v>784167</v>
      </c>
      <c r="J304">
        <f>'B 103 to Q4 2023'!BK121</f>
        <v>1137130.5481556188</v>
      </c>
      <c r="L304">
        <f>'B 103 to Q4 2023'!BI121/100</f>
        <v>0.68976688848276313</v>
      </c>
      <c r="M304">
        <f t="shared" si="32"/>
        <v>0.68976688848276313</v>
      </c>
      <c r="N304">
        <f t="shared" si="34"/>
        <v>-0.37140158125116446</v>
      </c>
      <c r="O304" s="1">
        <f t="shared" si="35"/>
        <v>-0.11077513986473991</v>
      </c>
      <c r="P304" s="1">
        <f t="shared" si="36"/>
        <v>0.89514000760384305</v>
      </c>
      <c r="R304" s="1">
        <f>'[1]B. 103 q caL Q3 2023'!BN121</f>
        <v>0.74662316797716177</v>
      </c>
      <c r="S304" s="1">
        <f t="shared" si="33"/>
        <v>0.74662316797716177</v>
      </c>
      <c r="T304" s="1">
        <f t="shared" si="38"/>
        <v>-0.29219468167162033</v>
      </c>
      <c r="U304" s="1">
        <f t="shared" si="37"/>
        <v>0.21967295930832154</v>
      </c>
    </row>
    <row r="305" spans="4:21" ht="14.4" x14ac:dyDescent="0.3">
      <c r="E305" s="2" t="s">
        <v>16</v>
      </c>
      <c r="G305">
        <f>'[1]B. 103 q caL Q3 2023'!BK122</f>
        <v>723296</v>
      </c>
      <c r="J305">
        <f>'B 103 to Q4 2023'!BK122</f>
        <v>1194538.371690958</v>
      </c>
      <c r="L305">
        <f>'B 103 to Q4 2023'!BI122/100</f>
        <v>0.60561302771373826</v>
      </c>
      <c r="M305">
        <f t="shared" si="32"/>
        <v>0.60561302771373826</v>
      </c>
      <c r="N305">
        <f t="shared" si="34"/>
        <v>-0.50151406501343287</v>
      </c>
      <c r="O305" s="1">
        <f t="shared" si="35"/>
        <v>-0.24088762362700833</v>
      </c>
      <c r="P305" s="1">
        <f t="shared" si="36"/>
        <v>0.78592994138223127</v>
      </c>
      <c r="R305" s="1">
        <f>'[1]B. 103 q caL Q3 2023'!BN122</f>
        <v>0.65478911471144352</v>
      </c>
      <c r="S305" s="1">
        <f t="shared" si="33"/>
        <v>0.65478911471144352</v>
      </c>
      <c r="T305" s="1">
        <f t="shared" si="38"/>
        <v>-0.42344205746047048</v>
      </c>
      <c r="U305" s="1">
        <f t="shared" si="37"/>
        <v>8.8425583519471385E-2</v>
      </c>
    </row>
    <row r="306" spans="4:21" ht="14.4" x14ac:dyDescent="0.3">
      <c r="E306" s="2" t="s">
        <v>17</v>
      </c>
      <c r="G306">
        <f>'[1]B. 103 q caL Q3 2023'!BK123</f>
        <v>540407</v>
      </c>
      <c r="J306">
        <f>'B 103 to Q4 2023'!BK123</f>
        <v>1256520.1535600296</v>
      </c>
      <c r="L306">
        <f>'B 103 to Q4 2023'!BI123/100</f>
        <v>0.4301586396912318</v>
      </c>
      <c r="M306">
        <f t="shared" si="32"/>
        <v>0.4301586396912318</v>
      </c>
      <c r="N306">
        <f t="shared" si="34"/>
        <v>-0.8436012088177961</v>
      </c>
      <c r="O306" s="1">
        <f t="shared" si="35"/>
        <v>-0.58297476743137155</v>
      </c>
      <c r="P306" s="1">
        <f t="shared" si="36"/>
        <v>0.558235274022856</v>
      </c>
      <c r="R306" s="1">
        <f>'[1]B. 103 q caL Q3 2023'!BN123</f>
        <v>0.46446146743424116</v>
      </c>
      <c r="S306" s="1">
        <f t="shared" si="33"/>
        <v>0.46446146743424116</v>
      </c>
      <c r="T306" s="1">
        <f t="shared" si="38"/>
        <v>-0.76687667910086044</v>
      </c>
      <c r="U306" s="1">
        <f t="shared" si="37"/>
        <v>-0.25500903812091857</v>
      </c>
    </row>
    <row r="307" spans="4:21" ht="14.4" x14ac:dyDescent="0.3">
      <c r="E307" s="2" t="s">
        <v>18</v>
      </c>
      <c r="G307">
        <f>'[1]B. 103 q caL Q3 2023'!BK124</f>
        <v>557581</v>
      </c>
      <c r="J307">
        <f>'B 103 to Q4 2023'!BK124</f>
        <v>1424803.0135071883</v>
      </c>
      <c r="L307">
        <f>'B 103 to Q4 2023'!BI124/100</f>
        <v>0.39139164832850526</v>
      </c>
      <c r="M307">
        <f t="shared" si="32"/>
        <v>0.39139164832850526</v>
      </c>
      <c r="N307">
        <f t="shared" si="34"/>
        <v>-0.93804656219236293</v>
      </c>
      <c r="O307" s="1">
        <f t="shared" si="35"/>
        <v>-0.67742012080593839</v>
      </c>
      <c r="P307" s="1">
        <f t="shared" si="36"/>
        <v>0.50792569041912472</v>
      </c>
      <c r="R307" s="1">
        <f>'[1]B. 103 q caL Q3 2023'!BN124</f>
        <v>0.4195061843963529</v>
      </c>
      <c r="S307" s="1">
        <f t="shared" si="33"/>
        <v>0.4195061843963529</v>
      </c>
      <c r="T307" s="1">
        <f t="shared" si="38"/>
        <v>-0.8686770108799603</v>
      </c>
      <c r="U307" s="1">
        <f t="shared" si="37"/>
        <v>-0.35680936990001844</v>
      </c>
    </row>
    <row r="308" spans="4:21" ht="14.4" x14ac:dyDescent="0.3">
      <c r="D308" s="1">
        <f>D304+1</f>
        <v>1975</v>
      </c>
      <c r="E308" s="2" t="s">
        <v>15</v>
      </c>
      <c r="G308">
        <f>'[1]B. 103 q caL Q3 2023'!BK125</f>
        <v>684902</v>
      </c>
      <c r="J308">
        <f>'B 103 to Q4 2023'!BK125</f>
        <v>1367107.5404830663</v>
      </c>
      <c r="L308">
        <f>'B 103 to Q4 2023'!BI125/100</f>
        <v>0.50105421827894947</v>
      </c>
      <c r="M308">
        <f t="shared" si="32"/>
        <v>0.50105421827894947</v>
      </c>
      <c r="N308">
        <f t="shared" si="34"/>
        <v>-0.69104096363498313</v>
      </c>
      <c r="O308" s="1">
        <f t="shared" si="35"/>
        <v>-0.43041452224855858</v>
      </c>
      <c r="P308" s="1">
        <f t="shared" si="36"/>
        <v>0.65023950011100684</v>
      </c>
      <c r="R308" s="1">
        <f>'[1]B. 103 q caL Q3 2023'!BN125</f>
        <v>0.53963166365205839</v>
      </c>
      <c r="S308" s="1">
        <f t="shared" si="33"/>
        <v>0.53963166365205839</v>
      </c>
      <c r="T308" s="1">
        <f t="shared" si="38"/>
        <v>-0.61686847651086874</v>
      </c>
      <c r="U308" s="1">
        <f t="shared" si="37"/>
        <v>-0.10500083553092687</v>
      </c>
    </row>
    <row r="309" spans="4:21" ht="14.4" x14ac:dyDescent="0.3">
      <c r="E309" s="2" t="s">
        <v>16</v>
      </c>
      <c r="G309">
        <f>'[1]B. 103 q caL Q3 2023'!BK126</f>
        <v>791599</v>
      </c>
      <c r="J309">
        <f>'B 103 to Q4 2023'!BK126</f>
        <v>1436048.4977895366</v>
      </c>
      <c r="L309">
        <f>'B 103 to Q4 2023'!BI126/100</f>
        <v>0.55130450066180803</v>
      </c>
      <c r="M309">
        <f t="shared" si="32"/>
        <v>0.55130450066180803</v>
      </c>
      <c r="N309">
        <f t="shared" si="34"/>
        <v>-0.59546798969443127</v>
      </c>
      <c r="O309" s="1">
        <f t="shared" si="35"/>
        <v>-0.33484154830800672</v>
      </c>
      <c r="P309" s="1">
        <f t="shared" si="36"/>
        <v>0.7154514418631388</v>
      </c>
      <c r="R309" s="1">
        <f>'[1]B. 103 q caL Q3 2023'!BN126</f>
        <v>0.59258457598042891</v>
      </c>
      <c r="S309" s="1">
        <f t="shared" si="33"/>
        <v>0.59258457598042891</v>
      </c>
      <c r="T309" s="1">
        <f t="shared" si="38"/>
        <v>-0.52326167188907868</v>
      </c>
      <c r="U309" s="1">
        <f t="shared" si="37"/>
        <v>-1.1394030909136821E-2</v>
      </c>
    </row>
    <row r="310" spans="4:21" ht="14.4" x14ac:dyDescent="0.3">
      <c r="E310" s="2" t="s">
        <v>17</v>
      </c>
      <c r="G310">
        <f>'[1]B. 103 q caL Q3 2023'!BK127</f>
        <v>701690</v>
      </c>
      <c r="J310">
        <f>'B 103 to Q4 2023'!BK127</f>
        <v>1439829.3083803267</v>
      </c>
      <c r="L310">
        <f>'B 103 to Q4 2023'!BI127/100</f>
        <v>0.4873952738116028</v>
      </c>
      <c r="M310">
        <f t="shared" si="32"/>
        <v>0.4873952738116028</v>
      </c>
      <c r="N310">
        <f t="shared" si="34"/>
        <v>-0.71867983457254869</v>
      </c>
      <c r="O310" s="1">
        <f t="shared" si="35"/>
        <v>-0.45805339318612415</v>
      </c>
      <c r="P310" s="1">
        <f t="shared" si="36"/>
        <v>0.63251370338386126</v>
      </c>
      <c r="R310" s="1">
        <f>'[1]B. 103 q caL Q3 2023'!BN127</f>
        <v>0.5243830226134214</v>
      </c>
      <c r="S310" s="1">
        <f t="shared" si="33"/>
        <v>0.5243830226134214</v>
      </c>
      <c r="T310" s="1">
        <f t="shared" si="38"/>
        <v>-0.64553290249572914</v>
      </c>
      <c r="U310" s="1">
        <f t="shared" si="37"/>
        <v>-0.13366526151578728</v>
      </c>
    </row>
    <row r="311" spans="4:21" ht="14.4" x14ac:dyDescent="0.3">
      <c r="E311" s="2" t="s">
        <v>18</v>
      </c>
      <c r="G311">
        <f>'[1]B. 103 q caL Q3 2023'!BK128</f>
        <v>754817</v>
      </c>
      <c r="J311">
        <f>'B 103 to Q4 2023'!BK128</f>
        <v>1479435.1148109105</v>
      </c>
      <c r="L311">
        <f>'B 103 to Q4 2023'!BI128/100</f>
        <v>0.51026029627293579</v>
      </c>
      <c r="M311">
        <f t="shared" si="32"/>
        <v>0.51026029627293579</v>
      </c>
      <c r="N311">
        <f t="shared" si="34"/>
        <v>-0.67283429861691868</v>
      </c>
      <c r="O311" s="1">
        <f t="shared" si="35"/>
        <v>-0.41220785723049413</v>
      </c>
      <c r="P311" s="1">
        <f t="shared" si="36"/>
        <v>0.66218662146915885</v>
      </c>
      <c r="R311" s="1">
        <f>'[1]B. 103 q caL Q3 2023'!BN128</f>
        <v>0.5486400693784379</v>
      </c>
      <c r="S311" s="1">
        <f t="shared" si="33"/>
        <v>0.5486400693784379</v>
      </c>
      <c r="T311" s="1">
        <f t="shared" si="38"/>
        <v>-0.60031266381223103</v>
      </c>
      <c r="U311" s="1">
        <f t="shared" si="37"/>
        <v>-8.8445022832289166E-2</v>
      </c>
    </row>
    <row r="312" spans="4:21" ht="14.4" x14ac:dyDescent="0.3">
      <c r="D312" s="1">
        <f>D308+1</f>
        <v>1976</v>
      </c>
      <c r="E312" s="2" t="s">
        <v>15</v>
      </c>
      <c r="G312">
        <f>'[1]B. 103 q caL Q3 2023'!BK129</f>
        <v>868179</v>
      </c>
      <c r="J312">
        <f>'B 103 to Q4 2023'!BK129</f>
        <v>1539711.4413058024</v>
      </c>
      <c r="L312">
        <f>'B 103 to Q4 2023'!BI129/100</f>
        <v>0.56392124959702206</v>
      </c>
      <c r="M312">
        <f t="shared" si="32"/>
        <v>0.56392124959702206</v>
      </c>
      <c r="N312">
        <f t="shared" si="34"/>
        <v>-0.57284066560710145</v>
      </c>
      <c r="O312" s="1">
        <f t="shared" si="35"/>
        <v>-0.31221422422067691</v>
      </c>
      <c r="P312" s="1">
        <f t="shared" si="36"/>
        <v>0.73182473685073302</v>
      </c>
      <c r="R312" s="1">
        <f>'[1]B. 103 q caL Q3 2023'!BN129</f>
        <v>0.6049958528645456</v>
      </c>
      <c r="S312" s="1">
        <f t="shared" si="33"/>
        <v>0.6049958528645456</v>
      </c>
      <c r="T312" s="1">
        <f t="shared" si="38"/>
        <v>-0.50253367574413577</v>
      </c>
      <c r="U312" s="1">
        <f t="shared" si="37"/>
        <v>9.3339652358060965E-3</v>
      </c>
    </row>
    <row r="313" spans="4:21" ht="14.4" x14ac:dyDescent="0.3">
      <c r="E313" s="2" t="s">
        <v>16</v>
      </c>
      <c r="G313">
        <f>'[1]B. 103 q caL Q3 2023'!BK130</f>
        <v>887651</v>
      </c>
      <c r="J313">
        <f>'B 103 to Q4 2023'!BK130</f>
        <v>1600719.0156952832</v>
      </c>
      <c r="L313">
        <f>'B 103 to Q4 2023'!BI130/100</f>
        <v>0.5545945236456129</v>
      </c>
      <c r="M313">
        <f t="shared" si="32"/>
        <v>0.5545945236456129</v>
      </c>
      <c r="N313">
        <f t="shared" si="34"/>
        <v>-0.58951802027111422</v>
      </c>
      <c r="O313" s="1">
        <f t="shared" si="35"/>
        <v>-0.32889157888468967</v>
      </c>
      <c r="P313" s="1">
        <f t="shared" si="36"/>
        <v>0.71972104547548088</v>
      </c>
      <c r="R313" s="1">
        <f>'[1]B. 103 q caL Q3 2023'!BN130</f>
        <v>0.5944495662039182</v>
      </c>
      <c r="S313" s="1">
        <f t="shared" si="33"/>
        <v>0.5944495662039182</v>
      </c>
      <c r="T313" s="1">
        <f t="shared" si="38"/>
        <v>-0.52011940042144755</v>
      </c>
      <c r="U313" s="1">
        <f t="shared" si="37"/>
        <v>-8.2517594415056905E-3</v>
      </c>
    </row>
    <row r="314" spans="4:21" ht="14.4" x14ac:dyDescent="0.3">
      <c r="E314" s="2" t="s">
        <v>17</v>
      </c>
      <c r="G314">
        <f>'[1]B. 103 q caL Q3 2023'!BK131</f>
        <v>897275</v>
      </c>
      <c r="J314">
        <f>'B 103 to Q4 2023'!BK131</f>
        <v>1642196.4764978464</v>
      </c>
      <c r="L314">
        <f>'B 103 to Q4 2023'!BI131/100</f>
        <v>0.54645166570674764</v>
      </c>
      <c r="M314">
        <f t="shared" si="32"/>
        <v>0.54645166570674764</v>
      </c>
      <c r="N314">
        <f t="shared" si="34"/>
        <v>-0.60430941863142107</v>
      </c>
      <c r="O314" s="1">
        <f t="shared" si="35"/>
        <v>-0.34368297724499652</v>
      </c>
      <c r="P314" s="1">
        <f t="shared" si="36"/>
        <v>0.70915371028004104</v>
      </c>
      <c r="R314" s="1">
        <f>'[1]B. 103 q caL Q3 2023'!BN131</f>
        <v>0.58576674015171426</v>
      </c>
      <c r="S314" s="1">
        <f t="shared" si="33"/>
        <v>0.58576674015171426</v>
      </c>
      <c r="T314" s="1">
        <f t="shared" si="38"/>
        <v>-0.53483362299839698</v>
      </c>
      <c r="U314" s="1">
        <f t="shared" si="37"/>
        <v>-2.2965982018455122E-2</v>
      </c>
    </row>
    <row r="315" spans="4:21" ht="14.4" x14ac:dyDescent="0.3">
      <c r="E315" s="2" t="s">
        <v>18</v>
      </c>
      <c r="G315">
        <f>'[1]B. 103 q caL Q3 2023'!BK132</f>
        <v>927300</v>
      </c>
      <c r="J315">
        <f>'B 103 to Q4 2023'!BK132</f>
        <v>1717558.9556188711</v>
      </c>
      <c r="L315">
        <f>'B 103 to Q4 2023'!BI132/100</f>
        <v>0.53995933994931467</v>
      </c>
      <c r="M315">
        <f t="shared" si="32"/>
        <v>0.53995933994931467</v>
      </c>
      <c r="N315">
        <f t="shared" si="34"/>
        <v>-0.61626143864889049</v>
      </c>
      <c r="O315" s="1">
        <f t="shared" si="35"/>
        <v>-0.35563499726246595</v>
      </c>
      <c r="P315" s="1">
        <f t="shared" si="36"/>
        <v>0.70072834132581585</v>
      </c>
      <c r="R315" s="1">
        <f>'[1]B. 103 q caL Q3 2023'!BN132</f>
        <v>0.57804503316234523</v>
      </c>
      <c r="S315" s="1">
        <f t="shared" si="33"/>
        <v>0.57804503316234523</v>
      </c>
      <c r="T315" s="1">
        <f t="shared" si="38"/>
        <v>-0.54810350129916541</v>
      </c>
      <c r="U315" s="1">
        <f t="shared" si="37"/>
        <v>-3.6235860319223545E-2</v>
      </c>
    </row>
    <row r="316" spans="4:21" ht="14.4" x14ac:dyDescent="0.3">
      <c r="D316" s="1">
        <f>D312+1</f>
        <v>1977</v>
      </c>
      <c r="E316" s="2" t="s">
        <v>15</v>
      </c>
      <c r="G316">
        <f>'[1]B. 103 q caL Q3 2023'!BK133</f>
        <v>856996</v>
      </c>
      <c r="J316">
        <f>'B 103 to Q4 2023'!BK133</f>
        <v>1756850.6916941574</v>
      </c>
      <c r="L316">
        <f>'B 103 to Q4 2023'!BI133/100</f>
        <v>0.48786786723092279</v>
      </c>
      <c r="M316">
        <f t="shared" si="32"/>
        <v>0.48786786723092279</v>
      </c>
      <c r="N316">
        <f t="shared" si="34"/>
        <v>-0.71771067366320485</v>
      </c>
      <c r="O316" s="1">
        <f t="shared" si="35"/>
        <v>-0.4570842322767803</v>
      </c>
      <c r="P316" s="1">
        <f t="shared" si="36"/>
        <v>0.63312700808727218</v>
      </c>
      <c r="R316" s="1">
        <f>'[1]B. 103 q caL Q3 2023'!BN133</f>
        <v>0.52209847493152894</v>
      </c>
      <c r="S316" s="1">
        <f t="shared" si="33"/>
        <v>0.52209847493152894</v>
      </c>
      <c r="T316" s="1">
        <f t="shared" si="38"/>
        <v>-0.64989905959742211</v>
      </c>
      <c r="U316" s="1">
        <f t="shared" si="37"/>
        <v>-0.13803141861748025</v>
      </c>
    </row>
    <row r="317" spans="4:21" ht="14.4" x14ac:dyDescent="0.3">
      <c r="E317" s="2" t="s">
        <v>16</v>
      </c>
      <c r="G317">
        <f>'[1]B. 103 q caL Q3 2023'!BK134</f>
        <v>881959</v>
      </c>
      <c r="J317">
        <f>'B 103 to Q4 2023'!BK134</f>
        <v>1811504.8308989448</v>
      </c>
      <c r="L317">
        <f>'B 103 to Q4 2023'!BI134/100</f>
        <v>0.48692831780209955</v>
      </c>
      <c r="M317">
        <f t="shared" si="32"/>
        <v>0.48692831780209955</v>
      </c>
      <c r="N317">
        <f t="shared" si="34"/>
        <v>-0.7196383581047191</v>
      </c>
      <c r="O317" s="1">
        <f t="shared" si="35"/>
        <v>-0.45901191671829455</v>
      </c>
      <c r="P317" s="1">
        <f t="shared" si="36"/>
        <v>0.63190771458840478</v>
      </c>
      <c r="R317" s="1">
        <f>'[1]B. 103 q caL Q3 2023'!BN134</f>
        <v>0.52078185029622426</v>
      </c>
      <c r="S317" s="1">
        <f t="shared" si="33"/>
        <v>0.52078185029622426</v>
      </c>
      <c r="T317" s="1">
        <f t="shared" si="38"/>
        <v>-0.65242403835666896</v>
      </c>
      <c r="U317" s="1">
        <f t="shared" si="37"/>
        <v>-0.14055639737672709</v>
      </c>
    </row>
    <row r="318" spans="4:21" ht="14.4" x14ac:dyDescent="0.3">
      <c r="E318" s="2" t="s">
        <v>17</v>
      </c>
      <c r="G318">
        <f>'[1]B. 103 q caL Q3 2023'!BK135</f>
        <v>845194</v>
      </c>
      <c r="J318">
        <f>'B 103 to Q4 2023'!BK135</f>
        <v>1856516.1953852831</v>
      </c>
      <c r="L318">
        <f>'B 103 to Q4 2023'!BI135/100</f>
        <v>0.45532002473297728</v>
      </c>
      <c r="M318">
        <f t="shared" si="32"/>
        <v>0.45532002473297728</v>
      </c>
      <c r="N318">
        <f t="shared" si="34"/>
        <v>-0.78675475620513391</v>
      </c>
      <c r="O318" s="1">
        <f t="shared" si="35"/>
        <v>-0.52612831481870936</v>
      </c>
      <c r="P318" s="1">
        <f t="shared" si="36"/>
        <v>0.59088828009441974</v>
      </c>
      <c r="R318" s="1">
        <f>'[1]B. 103 q caL Q3 2023'!BN135</f>
        <v>0.48703440238951057</v>
      </c>
      <c r="S318" s="1">
        <f t="shared" si="33"/>
        <v>0.48703440238951057</v>
      </c>
      <c r="T318" s="1">
        <f t="shared" si="38"/>
        <v>-0.71942051693763698</v>
      </c>
      <c r="U318" s="1">
        <f t="shared" si="37"/>
        <v>-0.20755287595769512</v>
      </c>
    </row>
    <row r="319" spans="4:21" ht="14.4" x14ac:dyDescent="0.3">
      <c r="E319" s="2" t="s">
        <v>18</v>
      </c>
      <c r="G319">
        <f>'[1]B. 103 q caL Q3 2023'!BK136</f>
        <v>819054</v>
      </c>
      <c r="J319">
        <f>'B 103 to Q4 2023'!BK136</f>
        <v>1910004.7480793069</v>
      </c>
      <c r="L319">
        <f>'B 103 to Q4 2023'!BI136/100</f>
        <v>0.42888689194294416</v>
      </c>
      <c r="M319">
        <f t="shared" si="32"/>
        <v>0.42888689194294416</v>
      </c>
      <c r="N319">
        <f t="shared" si="34"/>
        <v>-0.84656204996190054</v>
      </c>
      <c r="O319" s="1">
        <f t="shared" si="35"/>
        <v>-0.585935608575476</v>
      </c>
      <c r="P319" s="1">
        <f t="shared" si="36"/>
        <v>0.55658487254943001</v>
      </c>
      <c r="R319" s="1">
        <f>'[1]B. 103 q caL Q3 2023'!BN136</f>
        <v>0.45882163130609221</v>
      </c>
      <c r="S319" s="1">
        <f t="shared" si="33"/>
        <v>0.45882163130609221</v>
      </c>
      <c r="T319" s="1">
        <f t="shared" si="38"/>
        <v>-0.77909374726620551</v>
      </c>
      <c r="U319" s="1">
        <f t="shared" si="37"/>
        <v>-0.26722610628626364</v>
      </c>
    </row>
    <row r="320" spans="4:21" ht="14.4" x14ac:dyDescent="0.3">
      <c r="D320" s="1">
        <f>D316+1</f>
        <v>1978</v>
      </c>
      <c r="E320" s="2" t="s">
        <v>15</v>
      </c>
      <c r="G320">
        <f>'[1]B. 103 q caL Q3 2023'!BK137</f>
        <v>773767</v>
      </c>
      <c r="J320">
        <f>'B 103 to Q4 2023'!BK137</f>
        <v>1952051.2228264054</v>
      </c>
      <c r="L320">
        <f>'B 103 to Q4 2023'!BI137/100</f>
        <v>0.39645014995020011</v>
      </c>
      <c r="M320">
        <f t="shared" ref="M320:M383" si="39">L320</f>
        <v>0.39645014995020011</v>
      </c>
      <c r="N320">
        <f t="shared" si="34"/>
        <v>-0.92520497103148858</v>
      </c>
      <c r="O320" s="1">
        <f t="shared" si="35"/>
        <v>-0.66457852964506403</v>
      </c>
      <c r="P320" s="1">
        <f t="shared" si="36"/>
        <v>0.51449032443637677</v>
      </c>
      <c r="R320" s="1">
        <f>'[1]B. 103 q caL Q3 2023'!BN137</f>
        <v>0.42452471085434529</v>
      </c>
      <c r="S320" s="1">
        <f t="shared" si="33"/>
        <v>0.42452471085434529</v>
      </c>
      <c r="T320" s="1">
        <f t="shared" si="38"/>
        <v>-0.85678506325395498</v>
      </c>
      <c r="U320" s="1">
        <f t="shared" si="37"/>
        <v>-0.34491742227401312</v>
      </c>
    </row>
    <row r="321" spans="4:21" ht="14.4" x14ac:dyDescent="0.3">
      <c r="E321" s="2" t="s">
        <v>16</v>
      </c>
      <c r="G321">
        <f>'[1]B. 103 q caL Q3 2023'!BK138</f>
        <v>833089</v>
      </c>
      <c r="J321">
        <f>'B 103 to Q4 2023'!BK138</f>
        <v>2040150.868123645</v>
      </c>
      <c r="L321">
        <f>'B 103 to Q4 2023'!BI138/100</f>
        <v>0.40840607085412012</v>
      </c>
      <c r="M321">
        <f t="shared" si="39"/>
        <v>0.40840607085412012</v>
      </c>
      <c r="N321">
        <f t="shared" si="34"/>
        <v>-0.89549332783119795</v>
      </c>
      <c r="O321" s="1">
        <f t="shared" si="35"/>
        <v>-0.6348668864447734</v>
      </c>
      <c r="P321" s="1">
        <f t="shared" si="36"/>
        <v>0.53000603460968887</v>
      </c>
      <c r="R321" s="1">
        <f>'[1]B. 103 q caL Q3 2023'!BN138</f>
        <v>0.43695391430610703</v>
      </c>
      <c r="S321" s="1">
        <f t="shared" ref="S321:S384" si="40">R321</f>
        <v>0.43695391430610703</v>
      </c>
      <c r="T321" s="1">
        <f t="shared" si="38"/>
        <v>-0.82792754870152463</v>
      </c>
      <c r="U321" s="1">
        <f t="shared" si="37"/>
        <v>-0.31605990772158277</v>
      </c>
    </row>
    <row r="322" spans="4:21" ht="14.4" x14ac:dyDescent="0.3">
      <c r="E322" s="2" t="s">
        <v>17</v>
      </c>
      <c r="G322">
        <f>'[1]B. 103 q caL Q3 2023'!BK139</f>
        <v>895681</v>
      </c>
      <c r="J322">
        <f>'B 103 to Q4 2023'!BK139</f>
        <v>2132955.7398654642</v>
      </c>
      <c r="L322">
        <f>'B 103 to Q4 2023'!BI139/100</f>
        <v>0.41998574244044234</v>
      </c>
      <c r="M322">
        <f t="shared" si="39"/>
        <v>0.41998574244044234</v>
      </c>
      <c r="N322">
        <f t="shared" si="34"/>
        <v>-0.86753451485129629</v>
      </c>
      <c r="O322" s="1">
        <f t="shared" si="35"/>
        <v>-0.60690807346487174</v>
      </c>
      <c r="P322" s="1">
        <f t="shared" si="36"/>
        <v>0.54503346994313995</v>
      </c>
      <c r="R322" s="1">
        <f>'[1]B. 103 q caL Q3 2023'!BN139</f>
        <v>0.44881172816564613</v>
      </c>
      <c r="S322" s="1">
        <f t="shared" si="40"/>
        <v>0.44881172816564613</v>
      </c>
      <c r="T322" s="1">
        <f t="shared" si="38"/>
        <v>-0.80115179283869731</v>
      </c>
      <c r="U322" s="1">
        <f t="shared" si="37"/>
        <v>-0.28928415185875545</v>
      </c>
    </row>
    <row r="323" spans="4:21" ht="14.4" x14ac:dyDescent="0.3">
      <c r="E323" s="2" t="s">
        <v>18</v>
      </c>
      <c r="G323">
        <f>'[1]B. 103 q caL Q3 2023'!BK140</f>
        <v>856213</v>
      </c>
      <c r="J323">
        <f>'B 103 to Q4 2023'!BK140</f>
        <v>2208900.3516248022</v>
      </c>
      <c r="L323">
        <f>'B 103 to Q4 2023'!BI140/100</f>
        <v>0.38767479907824048</v>
      </c>
      <c r="M323">
        <f t="shared" si="39"/>
        <v>0.38767479907824048</v>
      </c>
      <c r="N323">
        <f t="shared" si="34"/>
        <v>-0.94758843750576605</v>
      </c>
      <c r="O323" s="1">
        <f t="shared" si="35"/>
        <v>-0.6869619961193415</v>
      </c>
      <c r="P323" s="1">
        <f t="shared" si="36"/>
        <v>0.50310217609610064</v>
      </c>
      <c r="R323" s="1">
        <f>'[1]B. 103 q caL Q3 2023'!BN140</f>
        <v>0.41380270421790294</v>
      </c>
      <c r="S323" s="1">
        <f t="shared" si="40"/>
        <v>0.41380270421790294</v>
      </c>
      <c r="T323" s="1">
        <f t="shared" si="38"/>
        <v>-0.88236597860770061</v>
      </c>
      <c r="U323" s="1">
        <f t="shared" si="37"/>
        <v>-0.37049833762775874</v>
      </c>
    </row>
    <row r="324" spans="4:21" ht="14.4" x14ac:dyDescent="0.3">
      <c r="D324" s="1">
        <f>D320+1</f>
        <v>1979</v>
      </c>
      <c r="E324" s="2" t="s">
        <v>15</v>
      </c>
      <c r="G324">
        <f>'[1]B. 103 q caL Q3 2023'!BK141</f>
        <v>910760</v>
      </c>
      <c r="J324">
        <f>'B 103 to Q4 2023'!BK141</f>
        <v>2302774.918176861</v>
      </c>
      <c r="L324">
        <f>'B 103 to Q4 2023'!BI141/100</f>
        <v>0.39556493029773393</v>
      </c>
      <c r="M324">
        <f t="shared" si="39"/>
        <v>0.39556493029773393</v>
      </c>
      <c r="N324">
        <f t="shared" si="34"/>
        <v>-0.92744033256222502</v>
      </c>
      <c r="O324" s="1">
        <f t="shared" si="35"/>
        <v>-0.66681389117580048</v>
      </c>
      <c r="P324" s="1">
        <f t="shared" si="36"/>
        <v>0.51334153701316099</v>
      </c>
      <c r="R324" s="1">
        <f>'[1]B. 103 q caL Q3 2023'!BN141</f>
        <v>0.4213324493185886</v>
      </c>
      <c r="S324" s="1">
        <f t="shared" si="40"/>
        <v>0.4213324493185886</v>
      </c>
      <c r="T324" s="1">
        <f t="shared" si="38"/>
        <v>-0.86433309108190637</v>
      </c>
      <c r="U324" s="1">
        <f t="shared" si="37"/>
        <v>-0.35246545010196451</v>
      </c>
    </row>
    <row r="325" spans="4:21" ht="14.4" x14ac:dyDescent="0.3">
      <c r="E325" s="2" t="s">
        <v>16</v>
      </c>
      <c r="G325">
        <f>'[1]B. 103 q caL Q3 2023'!BK142</f>
        <v>920994</v>
      </c>
      <c r="J325">
        <f>'B 103 to Q4 2023'!BK142</f>
        <v>2399746.2153957291</v>
      </c>
      <c r="L325">
        <f>'B 103 to Q4 2023'!BI142/100</f>
        <v>0.38385058973750652</v>
      </c>
      <c r="M325">
        <f t="shared" si="39"/>
        <v>0.38385058973750652</v>
      </c>
      <c r="N325">
        <f t="shared" si="34"/>
        <v>-0.95750189133450681</v>
      </c>
      <c r="O325" s="1">
        <f t="shared" si="35"/>
        <v>-0.69687544994808226</v>
      </c>
      <c r="P325" s="1">
        <f t="shared" si="36"/>
        <v>0.49813933598953491</v>
      </c>
      <c r="R325" s="1">
        <f>'[1]B. 103 q caL Q3 2023'!BN142</f>
        <v>0.4082477200346068</v>
      </c>
      <c r="S325" s="1">
        <f t="shared" si="40"/>
        <v>0.4082477200346068</v>
      </c>
      <c r="T325" s="1">
        <f t="shared" si="38"/>
        <v>-0.8958811318756158</v>
      </c>
      <c r="U325" s="1">
        <f t="shared" si="37"/>
        <v>-0.38401349089567394</v>
      </c>
    </row>
    <row r="326" spans="4:21" ht="14.4" x14ac:dyDescent="0.3">
      <c r="E326" s="2" t="s">
        <v>17</v>
      </c>
      <c r="G326">
        <f>'[1]B. 103 q caL Q3 2023'!BK143</f>
        <v>980996</v>
      </c>
      <c r="J326">
        <f>'B 103 to Q4 2023'!BK143</f>
        <v>2515769.6917214133</v>
      </c>
      <c r="L326">
        <f>'B 103 to Q4 2023'!BI143/100</f>
        <v>0.39000509594685517</v>
      </c>
      <c r="M326">
        <f t="shared" si="39"/>
        <v>0.39000509594685517</v>
      </c>
      <c r="N326">
        <f t="shared" si="34"/>
        <v>-0.94159547341341343</v>
      </c>
      <c r="O326" s="1">
        <f t="shared" si="35"/>
        <v>-0.68096903202698889</v>
      </c>
      <c r="P326" s="1">
        <f t="shared" si="36"/>
        <v>0.50612630206027864</v>
      </c>
      <c r="R326" s="1">
        <f>'[1]B. 103 q caL Q3 2023'!BN143</f>
        <v>0.4145274675772358</v>
      </c>
      <c r="S326" s="1">
        <f t="shared" si="40"/>
        <v>0.4145274675772358</v>
      </c>
      <c r="T326" s="1">
        <f t="shared" si="38"/>
        <v>-0.88061603982974967</v>
      </c>
      <c r="U326" s="1">
        <f t="shared" si="37"/>
        <v>-0.36874839884980781</v>
      </c>
    </row>
    <row r="327" spans="4:21" ht="14.4" x14ac:dyDescent="0.3">
      <c r="E327" s="2" t="s">
        <v>18</v>
      </c>
      <c r="G327">
        <f>'[1]B. 103 q caL Q3 2023'!BK144</f>
        <v>1014625</v>
      </c>
      <c r="J327">
        <f>'B 103 to Q4 2023'!BK144</f>
        <v>2602005.402423508</v>
      </c>
      <c r="L327">
        <f>'B 103 to Q4 2023'!BI144/100</f>
        <v>0.39000034321790072</v>
      </c>
      <c r="M327">
        <f t="shared" si="39"/>
        <v>0.39000034321790072</v>
      </c>
      <c r="N327">
        <f t="shared" si="34"/>
        <v>-0.94160765981293293</v>
      </c>
      <c r="O327" s="1">
        <f t="shared" si="35"/>
        <v>-0.68098121842650838</v>
      </c>
      <c r="P327" s="1">
        <f t="shared" si="36"/>
        <v>0.50612013424053626</v>
      </c>
      <c r="R327" s="1">
        <f>'[1]B. 103 q caL Q3 2023'!BN144</f>
        <v>0.41546939935109956</v>
      </c>
      <c r="S327" s="1">
        <f t="shared" si="40"/>
        <v>0.41546939935109956</v>
      </c>
      <c r="T327" s="1">
        <f t="shared" si="38"/>
        <v>-0.87834631516988459</v>
      </c>
      <c r="U327" s="1">
        <f t="shared" si="37"/>
        <v>-0.36647867418994273</v>
      </c>
    </row>
    <row r="328" spans="4:21" ht="14.4" x14ac:dyDescent="0.3">
      <c r="D328" s="1">
        <f>D324+1</f>
        <v>1980</v>
      </c>
      <c r="E328" s="2" t="s">
        <v>15</v>
      </c>
      <c r="G328">
        <f>'[1]B. 103 q caL Q3 2023'!BK145</f>
        <v>956763</v>
      </c>
      <c r="J328">
        <f>'B 103 to Q4 2023'!BK145</f>
        <v>2649945.5977325309</v>
      </c>
      <c r="L328">
        <f>'B 103 to Q4 2023'!BI145/100</f>
        <v>0.3611059037660232</v>
      </c>
      <c r="M328">
        <f t="shared" si="39"/>
        <v>0.3611059037660232</v>
      </c>
      <c r="N328">
        <f t="shared" ref="N328:N391" si="41">LN(M328)</f>
        <v>-1.0185840014387908</v>
      </c>
      <c r="O328" s="1">
        <f t="shared" ref="O328:O391" si="42">N328-$N$505</f>
        <v>-0.75795756005236625</v>
      </c>
      <c r="P328" s="1">
        <f t="shared" ref="P328:P391" si="43">EXP(O328)</f>
        <v>0.46862258371653953</v>
      </c>
      <c r="R328" s="1">
        <f>'[1]B. 103 q caL Q3 2023'!BN145</f>
        <v>0.38458043289902299</v>
      </c>
      <c r="S328" s="1">
        <f t="shared" si="40"/>
        <v>0.38458043289902299</v>
      </c>
      <c r="T328" s="1">
        <f t="shared" si="38"/>
        <v>-0.95560232361931075</v>
      </c>
      <c r="U328" s="1">
        <f t="shared" ref="U328:U391" si="44">T328-$T$505</f>
        <v>-0.44373468263936888</v>
      </c>
    </row>
    <row r="329" spans="4:21" ht="14.4" x14ac:dyDescent="0.3">
      <c r="E329" s="2" t="s">
        <v>16</v>
      </c>
      <c r="G329">
        <f>'[1]B. 103 q caL Q3 2023'!BK146</f>
        <v>1076420</v>
      </c>
      <c r="J329">
        <f>'B 103 to Q4 2023'!BK146</f>
        <v>2764325.8098576101</v>
      </c>
      <c r="L329">
        <f>'B 103 to Q4 2023'!BI146/100</f>
        <v>0.3894653069333589</v>
      </c>
      <c r="M329">
        <f t="shared" si="39"/>
        <v>0.3894653069333589</v>
      </c>
      <c r="N329">
        <f t="shared" si="41"/>
        <v>-0.94298048841280269</v>
      </c>
      <c r="O329" s="1">
        <f t="shared" si="42"/>
        <v>-0.68235404702637814</v>
      </c>
      <c r="P329" s="1">
        <f t="shared" si="43"/>
        <v>0.5054257947588795</v>
      </c>
      <c r="R329" s="1">
        <f>'[1]B. 103 q caL Q3 2023'!BN146</f>
        <v>0.41464795557218131</v>
      </c>
      <c r="S329" s="1">
        <f t="shared" si="40"/>
        <v>0.41464795557218131</v>
      </c>
      <c r="T329" s="1">
        <f t="shared" ref="T329:T392" si="45">LN(S329)</f>
        <v>-0.88032541858741731</v>
      </c>
      <c r="U329" s="1">
        <f t="shared" si="44"/>
        <v>-0.36845777760747545</v>
      </c>
    </row>
    <row r="330" spans="4:21" ht="14.4" x14ac:dyDescent="0.3">
      <c r="E330" s="2" t="s">
        <v>17</v>
      </c>
      <c r="G330">
        <f>'[1]B. 103 q caL Q3 2023'!BK147</f>
        <v>1213806</v>
      </c>
      <c r="J330">
        <f>'B 103 to Q4 2023'!BK147</f>
        <v>2900461.5892079407</v>
      </c>
      <c r="L330">
        <f>'B 103 to Q4 2023'!BI147/100</f>
        <v>0.41855613758757665</v>
      </c>
      <c r="M330">
        <f t="shared" si="39"/>
        <v>0.41855613758757665</v>
      </c>
      <c r="N330">
        <f t="shared" si="41"/>
        <v>-0.87094425805436215</v>
      </c>
      <c r="O330" s="1">
        <f t="shared" si="42"/>
        <v>-0.61031781666793761</v>
      </c>
      <c r="P330" s="1">
        <f t="shared" si="43"/>
        <v>0.54317821055010129</v>
      </c>
      <c r="R330" s="1">
        <f>'[1]B. 103 q caL Q3 2023'!BN147</f>
        <v>0.44559894842769288</v>
      </c>
      <c r="S330" s="1">
        <f t="shared" si="40"/>
        <v>0.44559894842769288</v>
      </c>
      <c r="T330" s="1">
        <f t="shared" si="45"/>
        <v>-0.80833595027379335</v>
      </c>
      <c r="U330" s="1">
        <f t="shared" si="44"/>
        <v>-0.29646830929385148</v>
      </c>
    </row>
    <row r="331" spans="4:21" ht="14.4" x14ac:dyDescent="0.3">
      <c r="E331" s="2" t="s">
        <v>18</v>
      </c>
      <c r="G331">
        <f>'[1]B. 103 q caL Q3 2023'!BK148</f>
        <v>1346332</v>
      </c>
      <c r="J331">
        <f>'B 103 to Q4 2023'!BK148</f>
        <v>3016467.0581578491</v>
      </c>
      <c r="L331">
        <f>'B 103 to Q4 2023'!BI148/100</f>
        <v>0.44639075250578708</v>
      </c>
      <c r="M331">
        <f t="shared" si="39"/>
        <v>0.44639075250578708</v>
      </c>
      <c r="N331">
        <f t="shared" si="41"/>
        <v>-0.80656058384245177</v>
      </c>
      <c r="O331" s="1">
        <f t="shared" si="42"/>
        <v>-0.54593414245602723</v>
      </c>
      <c r="P331" s="1">
        <f t="shared" si="43"/>
        <v>0.57930038142487728</v>
      </c>
      <c r="R331" s="1">
        <f>'[1]B. 103 q caL Q3 2023'!BN148</f>
        <v>0.47514645624035468</v>
      </c>
      <c r="S331" s="1">
        <f t="shared" si="40"/>
        <v>0.47514645624035468</v>
      </c>
      <c r="T331" s="1">
        <f t="shared" si="45"/>
        <v>-0.7441321935440286</v>
      </c>
      <c r="U331" s="1">
        <f t="shared" si="44"/>
        <v>-0.23226455256408673</v>
      </c>
    </row>
    <row r="332" spans="4:21" ht="14.4" x14ac:dyDescent="0.3">
      <c r="D332" s="1">
        <f>D328+1</f>
        <v>1981</v>
      </c>
      <c r="E332" s="2" t="s">
        <v>15</v>
      </c>
      <c r="G332">
        <f>'[1]B. 103 q caL Q3 2023'!BK149</f>
        <v>1350793</v>
      </c>
      <c r="J332">
        <f>'B 103 to Q4 2023'!BK149</f>
        <v>3112000.0187719758</v>
      </c>
      <c r="L332">
        <f>'B 103 to Q4 2023'!BI149/100</f>
        <v>0.43412821074889324</v>
      </c>
      <c r="M332">
        <f t="shared" si="39"/>
        <v>0.43412821074889324</v>
      </c>
      <c r="N332">
        <f t="shared" si="41"/>
        <v>-0.83441537203648208</v>
      </c>
      <c r="O332" s="1">
        <f t="shared" si="42"/>
        <v>-0.57378893065005754</v>
      </c>
      <c r="P332" s="1">
        <f t="shared" si="43"/>
        <v>0.56338675624977919</v>
      </c>
      <c r="R332" s="1">
        <f>'[1]B. 103 q caL Q3 2023'!BN149</f>
        <v>0.46287438174863044</v>
      </c>
      <c r="S332" s="1">
        <f t="shared" si="40"/>
        <v>0.46287438174863044</v>
      </c>
      <c r="T332" s="1">
        <f t="shared" si="45"/>
        <v>-0.77029957542598915</v>
      </c>
      <c r="U332" s="1">
        <f t="shared" si="44"/>
        <v>-0.25843193444604728</v>
      </c>
    </row>
    <row r="333" spans="4:21" ht="14.4" x14ac:dyDescent="0.3">
      <c r="E333" s="2" t="s">
        <v>16</v>
      </c>
      <c r="G333">
        <f>'[1]B. 103 q caL Q3 2023'!BK150</f>
        <v>1315628</v>
      </c>
      <c r="J333">
        <f>'B 103 to Q4 2023'!BK150</f>
        <v>3189760.0996218743</v>
      </c>
      <c r="L333">
        <f>'B 103 to Q4 2023'!BI150/100</f>
        <v>0.41252694839213361</v>
      </c>
      <c r="M333">
        <f t="shared" si="39"/>
        <v>0.41252694839213361</v>
      </c>
      <c r="N333">
        <f t="shared" si="41"/>
        <v>-0.88545374590580062</v>
      </c>
      <c r="O333" s="1">
        <f t="shared" si="42"/>
        <v>-0.62482730451937607</v>
      </c>
      <c r="P333" s="1">
        <f t="shared" si="43"/>
        <v>0.53535387373085319</v>
      </c>
      <c r="R333" s="1">
        <f>'[1]B. 103 q caL Q3 2023'!BN150</f>
        <v>0.44017606983553575</v>
      </c>
      <c r="S333" s="1">
        <f t="shared" si="40"/>
        <v>0.44017606983553575</v>
      </c>
      <c r="T333" s="1">
        <f t="shared" si="45"/>
        <v>-0.82058047339485063</v>
      </c>
      <c r="U333" s="1">
        <f t="shared" si="44"/>
        <v>-0.30871283241490877</v>
      </c>
    </row>
    <row r="334" spans="4:21" ht="14.4" x14ac:dyDescent="0.3">
      <c r="E334" s="2" t="s">
        <v>17</v>
      </c>
      <c r="G334">
        <f>'[1]B. 103 q caL Q3 2023'!BK151</f>
        <v>1135956</v>
      </c>
      <c r="J334">
        <f>'B 103 to Q4 2023'!BK151</f>
        <v>3183423.0727809421</v>
      </c>
      <c r="L334">
        <f>'B 103 to Q4 2023'!BI151/100</f>
        <v>0.35689224272898895</v>
      </c>
      <c r="M334">
        <f t="shared" si="39"/>
        <v>0.35689224272898895</v>
      </c>
      <c r="N334">
        <f t="shared" si="41"/>
        <v>-1.0303213838609593</v>
      </c>
      <c r="O334" s="1">
        <f t="shared" si="42"/>
        <v>-0.76969494247453474</v>
      </c>
      <c r="P334" s="1">
        <f t="shared" si="43"/>
        <v>0.46315433547831586</v>
      </c>
      <c r="R334" s="1">
        <f>'[1]B. 103 q caL Q3 2023'!BN151</f>
        <v>0.38142262227606577</v>
      </c>
      <c r="S334" s="1">
        <f t="shared" si="40"/>
        <v>0.38142262227606577</v>
      </c>
      <c r="T334" s="1">
        <f t="shared" si="45"/>
        <v>-0.96384727379383117</v>
      </c>
      <c r="U334" s="1">
        <f t="shared" si="44"/>
        <v>-0.45197963281388931</v>
      </c>
    </row>
    <row r="335" spans="4:21" ht="14.4" x14ac:dyDescent="0.3">
      <c r="E335" s="2" t="s">
        <v>18</v>
      </c>
      <c r="G335">
        <f>'[1]B. 103 q caL Q3 2023'!BK152</f>
        <v>1225445</v>
      </c>
      <c r="J335">
        <f>'B 103 to Q4 2023'!BK152</f>
        <v>3274999.5996468063</v>
      </c>
      <c r="L335">
        <f>'B 103 to Q4 2023'!BI152/100</f>
        <v>0.37424035109261672</v>
      </c>
      <c r="M335">
        <f t="shared" si="39"/>
        <v>0.37424035109261672</v>
      </c>
      <c r="N335">
        <f t="shared" si="41"/>
        <v>-0.98285703799841639</v>
      </c>
      <c r="O335" s="1">
        <f t="shared" si="42"/>
        <v>-0.72223059661199185</v>
      </c>
      <c r="P335" s="1">
        <f t="shared" si="43"/>
        <v>0.48566771805991271</v>
      </c>
      <c r="R335" s="1">
        <f>'[1]B. 103 q caL Q3 2023'!BN152</f>
        <v>0.39978545715329811</v>
      </c>
      <c r="S335" s="1">
        <f t="shared" si="40"/>
        <v>0.39978545715329811</v>
      </c>
      <c r="T335" s="1">
        <f t="shared" si="45"/>
        <v>-0.91682723288184176</v>
      </c>
      <c r="U335" s="1">
        <f t="shared" si="44"/>
        <v>-0.4049595919018999</v>
      </c>
    </row>
    <row r="336" spans="4:21" ht="14.4" x14ac:dyDescent="0.3">
      <c r="D336" s="1">
        <f>D332+1</f>
        <v>1982</v>
      </c>
      <c r="E336" s="2" t="s">
        <v>15</v>
      </c>
      <c r="G336">
        <f>'[1]B. 103 q caL Q3 2023'!BK153</f>
        <v>1090243</v>
      </c>
      <c r="J336">
        <f>'B 103 to Q4 2023'!BK153</f>
        <v>3427394.2784860288</v>
      </c>
      <c r="L336">
        <f>'B 103 to Q4 2023'!BI153/100</f>
        <v>0.3181536500906092</v>
      </c>
      <c r="M336">
        <f t="shared" si="39"/>
        <v>0.3181536500906092</v>
      </c>
      <c r="N336">
        <f t="shared" si="41"/>
        <v>-1.1452208365085195</v>
      </c>
      <c r="O336" s="1">
        <f t="shared" si="42"/>
        <v>-0.88459439512209492</v>
      </c>
      <c r="P336" s="1">
        <f t="shared" si="43"/>
        <v>0.41288160611440416</v>
      </c>
      <c r="R336" s="1">
        <f>'[1]B. 103 q caL Q3 2023'!BN153</f>
        <v>0.3389695998383967</v>
      </c>
      <c r="S336" s="1">
        <f t="shared" si="40"/>
        <v>0.3389695998383967</v>
      </c>
      <c r="T336" s="1">
        <f t="shared" si="45"/>
        <v>-1.0818448516157491</v>
      </c>
      <c r="U336" s="1">
        <f t="shared" si="44"/>
        <v>-0.5699772106358072</v>
      </c>
    </row>
    <row r="337" spans="4:21" ht="14.4" x14ac:dyDescent="0.3">
      <c r="E337" s="2" t="s">
        <v>16</v>
      </c>
      <c r="G337">
        <f>'[1]B. 103 q caL Q3 2023'!BK154</f>
        <v>1073469</v>
      </c>
      <c r="J337">
        <f>'B 103 to Q4 2023'!BK154</f>
        <v>3456336.6456671054</v>
      </c>
      <c r="L337">
        <f>'B 103 to Q4 2023'!BI154/100</f>
        <v>0.31063409328079916</v>
      </c>
      <c r="M337">
        <f t="shared" si="39"/>
        <v>0.31063409328079916</v>
      </c>
      <c r="N337">
        <f t="shared" si="41"/>
        <v>-1.1691396084163055</v>
      </c>
      <c r="O337" s="1">
        <f t="shared" si="42"/>
        <v>-0.90851316702988094</v>
      </c>
      <c r="P337" s="1">
        <f t="shared" si="43"/>
        <v>0.40312315546636451</v>
      </c>
      <c r="R337" s="1">
        <f>'[1]B. 103 q caL Q3 2023'!BN154</f>
        <v>0.33118035420572023</v>
      </c>
      <c r="S337" s="1">
        <f t="shared" si="40"/>
        <v>0.33118035420572023</v>
      </c>
      <c r="T337" s="1">
        <f t="shared" si="45"/>
        <v>-1.1050921752420702</v>
      </c>
      <c r="U337" s="1">
        <f t="shared" si="44"/>
        <v>-0.59322453426212829</v>
      </c>
    </row>
    <row r="338" spans="4:21" ht="14.4" x14ac:dyDescent="0.3">
      <c r="E338" s="2" t="s">
        <v>17</v>
      </c>
      <c r="G338">
        <f>'[1]B. 103 q caL Q3 2023'!BK155</f>
        <v>1172612</v>
      </c>
      <c r="J338">
        <f>'B 103 to Q4 2023'!BK155</f>
        <v>3536985.245613493</v>
      </c>
      <c r="L338">
        <f>'B 103 to Q4 2023'!BI155/100</f>
        <v>0.33157983948462244</v>
      </c>
      <c r="M338">
        <f t="shared" si="39"/>
        <v>0.33157983948462244</v>
      </c>
      <c r="N338">
        <f t="shared" si="41"/>
        <v>-1.1038866552633941</v>
      </c>
      <c r="O338" s="1">
        <f t="shared" si="42"/>
        <v>-0.84326021387696959</v>
      </c>
      <c r="P338" s="1">
        <f t="shared" si="43"/>
        <v>0.43030534662285852</v>
      </c>
      <c r="R338" s="1">
        <f>'[1]B. 103 q caL Q3 2023'!BN155</f>
        <v>0.35379072690054592</v>
      </c>
      <c r="S338" s="1">
        <f t="shared" si="40"/>
        <v>0.35379072690054592</v>
      </c>
      <c r="T338" s="1">
        <f t="shared" si="45"/>
        <v>-1.0390497076040501</v>
      </c>
      <c r="U338" s="1">
        <f t="shared" si="44"/>
        <v>-0.52718206662410827</v>
      </c>
    </row>
    <row r="339" spans="4:21" ht="14.4" x14ac:dyDescent="0.3">
      <c r="E339" s="2" t="s">
        <v>18</v>
      </c>
      <c r="G339">
        <f>'[1]B. 103 q caL Q3 2023'!BK156</f>
        <v>1386269</v>
      </c>
      <c r="J339">
        <f>'B 103 to Q4 2023'!BK156</f>
        <v>3598380.3024194334</v>
      </c>
      <c r="L339">
        <f>'B 103 to Q4 2023'!BI156/100</f>
        <v>0.38530641107271985</v>
      </c>
      <c r="M339">
        <f t="shared" si="39"/>
        <v>0.38530641107271985</v>
      </c>
      <c r="N339">
        <f t="shared" si="41"/>
        <v>-0.95371638831710803</v>
      </c>
      <c r="O339" s="1">
        <f t="shared" si="42"/>
        <v>-0.69308994693068349</v>
      </c>
      <c r="P339" s="1">
        <f t="shared" si="43"/>
        <v>0.50002861763356865</v>
      </c>
      <c r="R339" s="1">
        <f>'[1]B. 103 q caL Q3 2023'!BN156</f>
        <v>0.41215436440882164</v>
      </c>
      <c r="S339" s="1">
        <f t="shared" si="40"/>
        <v>0.41215436440882164</v>
      </c>
      <c r="T339" s="1">
        <f t="shared" si="45"/>
        <v>-0.88635732890902541</v>
      </c>
      <c r="U339" s="1">
        <f t="shared" si="44"/>
        <v>-0.37448968792908355</v>
      </c>
    </row>
    <row r="340" spans="4:21" ht="14.4" x14ac:dyDescent="0.3">
      <c r="D340" s="1">
        <f>D336+1</f>
        <v>1983</v>
      </c>
      <c r="E340" s="2" t="s">
        <v>15</v>
      </c>
      <c r="G340">
        <f>'[1]B. 103 q caL Q3 2023'!BK157</f>
        <v>1533575</v>
      </c>
      <c r="J340">
        <f>'B 103 to Q4 2023'!BK157</f>
        <v>3690272.1917704903</v>
      </c>
      <c r="L340">
        <f>'B 103 to Q4 2023'!BI157/100</f>
        <v>0.41563438150184884</v>
      </c>
      <c r="M340">
        <f t="shared" si="39"/>
        <v>0.41563438150184884</v>
      </c>
      <c r="N340">
        <f t="shared" si="41"/>
        <v>-0.87794929579223946</v>
      </c>
      <c r="O340" s="1">
        <f t="shared" si="42"/>
        <v>-0.61732285440581491</v>
      </c>
      <c r="P340" s="1">
        <f t="shared" si="43"/>
        <v>0.53938652265022569</v>
      </c>
      <c r="R340" s="1">
        <f>'[1]B. 103 q caL Q3 2023'!BN157</f>
        <v>0.44459270074660584</v>
      </c>
      <c r="S340" s="1">
        <f t="shared" si="40"/>
        <v>0.44459270074660584</v>
      </c>
      <c r="T340" s="1">
        <f t="shared" si="45"/>
        <v>-0.81059669516079669</v>
      </c>
      <c r="U340" s="1">
        <f t="shared" si="44"/>
        <v>-0.29872905418085482</v>
      </c>
    </row>
    <row r="341" spans="4:21" ht="14.4" x14ac:dyDescent="0.3">
      <c r="E341" s="2" t="s">
        <v>16</v>
      </c>
      <c r="G341">
        <f>'[1]B. 103 q caL Q3 2023'!BK158</f>
        <v>1736437</v>
      </c>
      <c r="J341">
        <f>'B 103 to Q4 2023'!BK158</f>
        <v>3771061.329102424</v>
      </c>
      <c r="L341">
        <f>'B 103 to Q4 2023'!BI158/100</f>
        <v>0.46053772358387168</v>
      </c>
      <c r="M341">
        <f t="shared" si="39"/>
        <v>0.46053772358387168</v>
      </c>
      <c r="N341">
        <f t="shared" si="41"/>
        <v>-0.77536050789302602</v>
      </c>
      <c r="O341" s="1">
        <f t="shared" si="42"/>
        <v>-0.51473406650660147</v>
      </c>
      <c r="P341" s="1">
        <f t="shared" si="43"/>
        <v>0.59765951116835214</v>
      </c>
      <c r="R341" s="1">
        <f>'[1]B. 103 q caL Q3 2023'!BN158</f>
        <v>0.49296880067290533</v>
      </c>
      <c r="S341" s="1">
        <f t="shared" si="40"/>
        <v>0.49296880067290533</v>
      </c>
      <c r="T341" s="1">
        <f t="shared" si="45"/>
        <v>-0.70730939158114148</v>
      </c>
      <c r="U341" s="1">
        <f t="shared" si="44"/>
        <v>-0.19544175060119962</v>
      </c>
    </row>
    <row r="342" spans="4:21" ht="14.4" x14ac:dyDescent="0.3">
      <c r="E342" s="2" t="s">
        <v>17</v>
      </c>
      <c r="G342">
        <f>'[1]B. 103 q caL Q3 2023'!BK159</f>
        <v>1709243</v>
      </c>
      <c r="J342">
        <f>'B 103 to Q4 2023'!BK159</f>
        <v>3772728.5203718389</v>
      </c>
      <c r="L342">
        <f>'B 103 to Q4 2023'!BI159/100</f>
        <v>0.45312616340375056</v>
      </c>
      <c r="M342">
        <f t="shared" si="39"/>
        <v>0.45312616340375056</v>
      </c>
      <c r="N342">
        <f t="shared" si="41"/>
        <v>-0.79158468586476849</v>
      </c>
      <c r="O342" s="1">
        <f t="shared" si="42"/>
        <v>-0.53095824447834394</v>
      </c>
      <c r="P342" s="1">
        <f t="shared" si="43"/>
        <v>0.5880412123680383</v>
      </c>
      <c r="R342" s="1">
        <f>'[1]B. 103 q caL Q3 2023'!BN159</f>
        <v>0.48618761503231811</v>
      </c>
      <c r="S342" s="1">
        <f t="shared" si="40"/>
        <v>0.48618761503231811</v>
      </c>
      <c r="T342" s="1">
        <f t="shared" si="45"/>
        <v>-0.72116069041444075</v>
      </c>
      <c r="U342" s="1">
        <f t="shared" si="44"/>
        <v>-0.20929304943449889</v>
      </c>
    </row>
    <row r="343" spans="4:21" ht="14.4" x14ac:dyDescent="0.3">
      <c r="E343" s="2" t="s">
        <v>18</v>
      </c>
      <c r="G343">
        <f>'[1]B. 103 q caL Q3 2023'!BK160</f>
        <v>1630197</v>
      </c>
      <c r="J343">
        <f>'B 103 to Q4 2023'!BK160</f>
        <v>3797638.3276149165</v>
      </c>
      <c r="L343">
        <f>'B 103 to Q4 2023'!BI160/100</f>
        <v>0.42934946915390815</v>
      </c>
      <c r="M343">
        <f t="shared" si="39"/>
        <v>0.42934946915390815</v>
      </c>
      <c r="N343">
        <f t="shared" si="41"/>
        <v>-0.84548407825917149</v>
      </c>
      <c r="O343" s="1">
        <f t="shared" si="42"/>
        <v>-0.58485763687274694</v>
      </c>
      <c r="P343" s="1">
        <f t="shared" si="43"/>
        <v>0.55718517879064511</v>
      </c>
      <c r="R343" s="1">
        <f>'[1]B. 103 q caL Q3 2023'!BN160</f>
        <v>0.46093501356745353</v>
      </c>
      <c r="S343" s="1">
        <f t="shared" si="40"/>
        <v>0.46093501356745353</v>
      </c>
      <c r="T343" s="1">
        <f t="shared" si="45"/>
        <v>-0.77449821432278509</v>
      </c>
      <c r="U343" s="1">
        <f t="shared" si="44"/>
        <v>-0.26263057334284323</v>
      </c>
    </row>
    <row r="344" spans="4:21" ht="14.4" x14ac:dyDescent="0.3">
      <c r="D344" s="1">
        <f>D340+1</f>
        <v>1984</v>
      </c>
      <c r="E344" s="2" t="s">
        <v>15</v>
      </c>
      <c r="G344">
        <f>'[1]B. 103 q caL Q3 2023'!BK161</f>
        <v>1527519</v>
      </c>
      <c r="J344">
        <f>'B 103 to Q4 2023'!BK161</f>
        <v>3751818.300950611</v>
      </c>
      <c r="L344">
        <f>'B 103 to Q4 2023'!BI161/100</f>
        <v>0.40721774815504636</v>
      </c>
      <c r="M344">
        <f t="shared" si="39"/>
        <v>0.40721774815504636</v>
      </c>
      <c r="N344">
        <f t="shared" si="41"/>
        <v>-0.89840722885320756</v>
      </c>
      <c r="O344" s="1">
        <f t="shared" si="42"/>
        <v>-0.63778078746678302</v>
      </c>
      <c r="P344" s="1">
        <f t="shared" si="43"/>
        <v>0.52846389739254218</v>
      </c>
      <c r="R344" s="1">
        <f>'[1]B. 103 q caL Q3 2023'!BN161</f>
        <v>0.43917445412553335</v>
      </c>
      <c r="S344" s="1">
        <f t="shared" si="40"/>
        <v>0.43917445412553335</v>
      </c>
      <c r="T344" s="1">
        <f t="shared" si="45"/>
        <v>-0.82285855503779004</v>
      </c>
      <c r="U344" s="1">
        <f t="shared" si="44"/>
        <v>-0.31099091405784818</v>
      </c>
    </row>
    <row r="345" spans="4:21" ht="14.4" x14ac:dyDescent="0.3">
      <c r="E345" s="2" t="s">
        <v>16</v>
      </c>
      <c r="G345">
        <f>'[1]B. 103 q caL Q3 2023'!BK162</f>
        <v>1455724</v>
      </c>
      <c r="J345">
        <f>'B 103 to Q4 2023'!BK162</f>
        <v>3749833.5426343489</v>
      </c>
      <c r="L345">
        <f>'B 103 to Q4 2023'!BI162/100</f>
        <v>0.38828683552100207</v>
      </c>
      <c r="M345">
        <f t="shared" si="39"/>
        <v>0.38828683552100207</v>
      </c>
      <c r="N345">
        <f t="shared" si="41"/>
        <v>-0.946010945675264</v>
      </c>
      <c r="O345" s="1">
        <f t="shared" si="42"/>
        <v>-0.68538450428883946</v>
      </c>
      <c r="P345" s="1">
        <f t="shared" si="43"/>
        <v>0.50389644197806049</v>
      </c>
      <c r="R345" s="1">
        <f>'[1]B. 103 q caL Q3 2023'!BN162</f>
        <v>0.4196694231565738</v>
      </c>
      <c r="S345" s="1">
        <f t="shared" si="40"/>
        <v>0.4196694231565738</v>
      </c>
      <c r="T345" s="1">
        <f t="shared" si="45"/>
        <v>-0.8682879653433393</v>
      </c>
      <c r="U345" s="1">
        <f t="shared" si="44"/>
        <v>-0.35642032436339743</v>
      </c>
    </row>
    <row r="346" spans="4:21" ht="14.4" x14ac:dyDescent="0.3">
      <c r="E346" s="2" t="s">
        <v>17</v>
      </c>
      <c r="G346">
        <f>'[1]B. 103 q caL Q3 2023'!BK163</f>
        <v>1542913</v>
      </c>
      <c r="J346">
        <f>'B 103 to Q4 2023'!BK163</f>
        <v>3861406.5119189708</v>
      </c>
      <c r="L346">
        <f>'B 103 to Q4 2023'!BI163/100</f>
        <v>0.39965670416634547</v>
      </c>
      <c r="M346">
        <f t="shared" si="39"/>
        <v>0.39965670416634547</v>
      </c>
      <c r="N346">
        <f t="shared" si="41"/>
        <v>-0.91714933995673831</v>
      </c>
      <c r="O346" s="1">
        <f t="shared" si="42"/>
        <v>-0.65652289857031376</v>
      </c>
      <c r="P346" s="1">
        <f t="shared" si="43"/>
        <v>0.51865160705714175</v>
      </c>
      <c r="R346" s="1">
        <f>'[1]B. 103 q caL Q3 2023'!BN163</f>
        <v>0.43166220136804995</v>
      </c>
      <c r="S346" s="1">
        <f t="shared" si="40"/>
        <v>0.43166220136804995</v>
      </c>
      <c r="T346" s="1">
        <f t="shared" si="45"/>
        <v>-0.84011193789123129</v>
      </c>
      <c r="U346" s="1">
        <f t="shared" si="44"/>
        <v>-0.32824429691128942</v>
      </c>
    </row>
    <row r="347" spans="4:21" ht="14.4" x14ac:dyDescent="0.3">
      <c r="E347" s="2" t="s">
        <v>18</v>
      </c>
      <c r="G347">
        <f>'[1]B. 103 q caL Q3 2023'!BK164</f>
        <v>1553280</v>
      </c>
      <c r="J347">
        <f>'B 103 to Q4 2023'!BK164</f>
        <v>3931344.201618508</v>
      </c>
      <c r="L347">
        <f>'B 103 to Q4 2023'!BI164/100</f>
        <v>0.39519638075963215</v>
      </c>
      <c r="M347">
        <f t="shared" si="39"/>
        <v>0.39519638075963215</v>
      </c>
      <c r="N347">
        <f t="shared" si="41"/>
        <v>-0.9283724711472412</v>
      </c>
      <c r="O347" s="1">
        <f t="shared" si="42"/>
        <v>-0.66774602976081665</v>
      </c>
      <c r="P347" s="1">
        <f t="shared" si="43"/>
        <v>0.51286325450663983</v>
      </c>
      <c r="R347" s="1">
        <f>'[1]B. 103 q caL Q3 2023'!BN164</f>
        <v>0.42664452705016387</v>
      </c>
      <c r="S347" s="1">
        <f t="shared" si="40"/>
        <v>0.42664452705016387</v>
      </c>
      <c r="T347" s="1">
        <f t="shared" si="45"/>
        <v>-0.85180410180908073</v>
      </c>
      <c r="U347" s="1">
        <f t="shared" si="44"/>
        <v>-0.33993646082913886</v>
      </c>
    </row>
    <row r="348" spans="4:21" ht="14.4" x14ac:dyDescent="0.3">
      <c r="D348" s="1">
        <f>D344+1</f>
        <v>1985</v>
      </c>
      <c r="E348" s="2" t="s">
        <v>15</v>
      </c>
      <c r="G348">
        <f>'[1]B. 103 q caL Q3 2023'!BK165</f>
        <v>1671084</v>
      </c>
      <c r="J348">
        <f>'B 103 to Q4 2023'!BK165</f>
        <v>3951089.6359495735</v>
      </c>
      <c r="L348">
        <f>'B 103 to Q4 2023'!BI165/100</f>
        <v>0.4230473499744547</v>
      </c>
      <c r="M348">
        <f t="shared" si="39"/>
        <v>0.4230473499744547</v>
      </c>
      <c r="N348">
        <f t="shared" si="41"/>
        <v>-0.86027116772661438</v>
      </c>
      <c r="O348" s="1">
        <f t="shared" si="42"/>
        <v>-0.59964472634018984</v>
      </c>
      <c r="P348" s="1">
        <f t="shared" si="43"/>
        <v>0.54900664905196039</v>
      </c>
      <c r="R348" s="1">
        <f>'[1]B. 103 q caL Q3 2023'!BN165</f>
        <v>0.45735953576760718</v>
      </c>
      <c r="S348" s="1">
        <f t="shared" si="40"/>
        <v>0.45735953576760718</v>
      </c>
      <c r="T348" s="1">
        <f t="shared" si="45"/>
        <v>-0.78228546705315816</v>
      </c>
      <c r="U348" s="1">
        <f t="shared" si="44"/>
        <v>-0.27041782607321629</v>
      </c>
    </row>
    <row r="349" spans="4:21" ht="14.4" x14ac:dyDescent="0.3">
      <c r="E349" s="2" t="s">
        <v>16</v>
      </c>
      <c r="G349">
        <f>'[1]B. 103 q caL Q3 2023'!BK166</f>
        <v>1743624</v>
      </c>
      <c r="J349">
        <f>'B 103 to Q4 2023'!BK166</f>
        <v>3992490.9310268117</v>
      </c>
      <c r="L349">
        <f>'B 103 to Q4 2023'!BI166/100</f>
        <v>0.43683330285022204</v>
      </c>
      <c r="M349">
        <f t="shared" si="39"/>
        <v>0.43683330285022204</v>
      </c>
      <c r="N349">
        <f t="shared" si="41"/>
        <v>-0.82820361466880565</v>
      </c>
      <c r="O349" s="1">
        <f t="shared" si="42"/>
        <v>-0.56757717328238111</v>
      </c>
      <c r="P349" s="1">
        <f t="shared" si="43"/>
        <v>0.56689727002564161</v>
      </c>
      <c r="R349" s="1">
        <f>'[1]B. 103 q caL Q3 2023'!BN166</f>
        <v>0.47280039236767013</v>
      </c>
      <c r="S349" s="1">
        <f t="shared" si="40"/>
        <v>0.47280039236767013</v>
      </c>
      <c r="T349" s="1">
        <f t="shared" si="45"/>
        <v>-0.74908198300973394</v>
      </c>
      <c r="U349" s="1">
        <f t="shared" si="44"/>
        <v>-0.23721434202979208</v>
      </c>
    </row>
    <row r="350" spans="4:21" ht="14.4" x14ac:dyDescent="0.3">
      <c r="E350" s="2" t="s">
        <v>17</v>
      </c>
      <c r="G350">
        <f>'[1]B. 103 q caL Q3 2023'!BK167</f>
        <v>1641750</v>
      </c>
      <c r="J350">
        <f>'B 103 to Q4 2023'!BK167</f>
        <v>3958583.4476153892</v>
      </c>
      <c r="L350">
        <f>'B 103 to Q4 2023'!BI167/100</f>
        <v>0.4148860373246247</v>
      </c>
      <c r="M350">
        <f t="shared" si="39"/>
        <v>0.4148860373246247</v>
      </c>
      <c r="N350">
        <f t="shared" si="41"/>
        <v>-0.87975140531968099</v>
      </c>
      <c r="O350" s="1">
        <f t="shared" si="42"/>
        <v>-0.61912496393325644</v>
      </c>
      <c r="P350" s="1">
        <f t="shared" si="43"/>
        <v>0.53841536438838999</v>
      </c>
      <c r="R350" s="1">
        <f>'[1]B. 103 q caL Q3 2023'!BN167</f>
        <v>0.45036103873326194</v>
      </c>
      <c r="S350" s="1">
        <f t="shared" si="40"/>
        <v>0.45036103873326194</v>
      </c>
      <c r="T350" s="1">
        <f t="shared" si="45"/>
        <v>-0.79770570959889031</v>
      </c>
      <c r="U350" s="1">
        <f t="shared" si="44"/>
        <v>-0.28583806861894845</v>
      </c>
    </row>
    <row r="351" spans="4:21" ht="14.4" x14ac:dyDescent="0.3">
      <c r="E351" s="2" t="s">
        <v>18</v>
      </c>
      <c r="G351">
        <f>'[1]B. 103 q caL Q3 2023'!BK168</f>
        <v>1916908</v>
      </c>
      <c r="J351">
        <f>'B 103 to Q4 2023'!BK168</f>
        <v>4224232.2483362062</v>
      </c>
      <c r="L351">
        <f>'B 103 to Q4 2023'!BI168/100</f>
        <v>0.4539596516633988</v>
      </c>
      <c r="M351">
        <f t="shared" si="39"/>
        <v>0.4539596516633988</v>
      </c>
      <c r="N351">
        <f t="shared" si="41"/>
        <v>-0.78974695787833549</v>
      </c>
      <c r="O351" s="1">
        <f t="shared" si="42"/>
        <v>-0.52912051649191094</v>
      </c>
      <c r="P351" s="1">
        <f t="shared" si="43"/>
        <v>0.58912286574911077</v>
      </c>
      <c r="R351" s="1">
        <f>'[1]B. 103 q caL Q3 2023'!BN168</f>
        <v>0.49098606231914255</v>
      </c>
      <c r="S351" s="1">
        <f t="shared" si="40"/>
        <v>0.49098606231914255</v>
      </c>
      <c r="T351" s="1">
        <f t="shared" si="45"/>
        <v>-0.71133953790590754</v>
      </c>
      <c r="U351" s="1">
        <f t="shared" si="44"/>
        <v>-0.19947189692596567</v>
      </c>
    </row>
    <row r="352" spans="4:21" ht="14.4" x14ac:dyDescent="0.3">
      <c r="D352" s="1">
        <f>D348+1</f>
        <v>1986</v>
      </c>
      <c r="E352" s="2" t="s">
        <v>15</v>
      </c>
      <c r="G352">
        <f>'[1]B. 103 q caL Q3 2023'!BK169</f>
        <v>2136797</v>
      </c>
      <c r="J352">
        <f>'B 103 to Q4 2023'!BK169</f>
        <v>4310970.5878532343</v>
      </c>
      <c r="L352">
        <f>'B 103 to Q4 2023'!BI169/100</f>
        <v>0.495866987824779</v>
      </c>
      <c r="M352">
        <f t="shared" si="39"/>
        <v>0.495866987824779</v>
      </c>
      <c r="N352">
        <f t="shared" si="41"/>
        <v>-0.7014475579292424</v>
      </c>
      <c r="O352" s="1">
        <f t="shared" si="42"/>
        <v>-0.44082111654281786</v>
      </c>
      <c r="P352" s="1">
        <f t="shared" si="43"/>
        <v>0.64350780917930284</v>
      </c>
      <c r="R352" s="1">
        <f>'[1]B. 103 q caL Q3 2023'!BN169</f>
        <v>0.53660681375423036</v>
      </c>
      <c r="S352" s="1">
        <f t="shared" si="40"/>
        <v>0.53660681375423036</v>
      </c>
      <c r="T352" s="1">
        <f t="shared" si="45"/>
        <v>-0.6224896430573853</v>
      </c>
      <c r="U352" s="1">
        <f t="shared" si="44"/>
        <v>-0.11062200207744344</v>
      </c>
    </row>
    <row r="353" spans="4:21" ht="14.4" x14ac:dyDescent="0.3">
      <c r="E353" s="2" t="s">
        <v>16</v>
      </c>
      <c r="G353">
        <f>'[1]B. 103 q caL Q3 2023'!BK170</f>
        <v>2244577</v>
      </c>
      <c r="J353">
        <f>'B 103 to Q4 2023'!BK170</f>
        <v>4357562.2026220132</v>
      </c>
      <c r="L353">
        <f>'B 103 to Q4 2023'!BI170/100</f>
        <v>0.51529361959512443</v>
      </c>
      <c r="M353">
        <f t="shared" si="39"/>
        <v>0.51529361959512443</v>
      </c>
      <c r="N353">
        <f t="shared" si="41"/>
        <v>-0.66301840564752523</v>
      </c>
      <c r="O353" s="1">
        <f t="shared" si="42"/>
        <v>-0.40239196426110069</v>
      </c>
      <c r="P353" s="1">
        <f t="shared" si="43"/>
        <v>0.66871858052971489</v>
      </c>
      <c r="R353" s="1">
        <f>'[1]B. 103 q caL Q3 2023'!BN170</f>
        <v>0.55810452127150922</v>
      </c>
      <c r="S353" s="1">
        <f t="shared" si="40"/>
        <v>0.55810452127150922</v>
      </c>
      <c r="T353" s="1">
        <f t="shared" si="45"/>
        <v>-0.58320902003527564</v>
      </c>
      <c r="U353" s="1">
        <f t="shared" si="44"/>
        <v>-7.1341379055333776E-2</v>
      </c>
    </row>
    <row r="354" spans="4:21" ht="14.4" x14ac:dyDescent="0.3">
      <c r="E354" s="2" t="s">
        <v>17</v>
      </c>
      <c r="G354">
        <f>'[1]B. 103 q caL Q3 2023'!BK171</f>
        <v>2031804</v>
      </c>
      <c r="J354">
        <f>'B 103 to Q4 2023'!BK171</f>
        <v>4287057.2647510236</v>
      </c>
      <c r="L354">
        <f>'B 103 to Q4 2023'!BI171/100</f>
        <v>0.47414318831545876</v>
      </c>
      <c r="M354">
        <f t="shared" si="39"/>
        <v>0.47414318831545876</v>
      </c>
      <c r="N354">
        <f t="shared" si="41"/>
        <v>-0.74624591785185301</v>
      </c>
      <c r="O354" s="1">
        <f t="shared" si="42"/>
        <v>-0.48561947646542847</v>
      </c>
      <c r="P354" s="1">
        <f t="shared" si="43"/>
        <v>0.61531590495390431</v>
      </c>
      <c r="R354" s="1">
        <f>'[1]B. 103 q caL Q3 2023'!BN171</f>
        <v>0.51503635716450591</v>
      </c>
      <c r="S354" s="1">
        <f t="shared" si="40"/>
        <v>0.51503635716450591</v>
      </c>
      <c r="T354" s="1">
        <f t="shared" si="45"/>
        <v>-0.66351778437427822</v>
      </c>
      <c r="U354" s="1">
        <f t="shared" si="44"/>
        <v>-0.15165014339433636</v>
      </c>
    </row>
    <row r="355" spans="4:21" ht="14.4" x14ac:dyDescent="0.3">
      <c r="E355" s="2" t="s">
        <v>18</v>
      </c>
      <c r="G355">
        <f>'[1]B. 103 q caL Q3 2023'!BK172</f>
        <v>2240835</v>
      </c>
      <c r="J355">
        <f>'B 103 to Q4 2023'!BK172</f>
        <v>4399832.4324807487</v>
      </c>
      <c r="L355">
        <f>'B 103 to Q4 2023'!BI172/100</f>
        <v>0.50954122330880591</v>
      </c>
      <c r="M355">
        <f t="shared" si="39"/>
        <v>0.50954122330880591</v>
      </c>
      <c r="N355">
        <f t="shared" si="41"/>
        <v>-0.67424452025219272</v>
      </c>
      <c r="O355" s="1">
        <f t="shared" si="42"/>
        <v>-0.41361807886576818</v>
      </c>
      <c r="P355" s="1">
        <f t="shared" si="43"/>
        <v>0.66125344971312572</v>
      </c>
      <c r="R355" s="1">
        <f>'[1]B. 103 q caL Q3 2023'!BN172</f>
        <v>0.55308618157502321</v>
      </c>
      <c r="S355" s="1">
        <f t="shared" si="40"/>
        <v>0.55308618157502321</v>
      </c>
      <c r="T355" s="1">
        <f t="shared" si="45"/>
        <v>-0.59224144588603667</v>
      </c>
      <c r="U355" s="1">
        <f t="shared" si="44"/>
        <v>-8.0373804906094803E-2</v>
      </c>
    </row>
    <row r="356" spans="4:21" ht="14.4" x14ac:dyDescent="0.3">
      <c r="D356" s="1">
        <f>D352+1</f>
        <v>1987</v>
      </c>
      <c r="E356" s="2" t="s">
        <v>15</v>
      </c>
      <c r="G356">
        <f>'[1]B. 103 q caL Q3 2023'!BK173</f>
        <v>2708148</v>
      </c>
      <c r="J356">
        <f>'B 103 to Q4 2023'!BK173</f>
        <v>4610427.7685203869</v>
      </c>
      <c r="L356">
        <f>'B 103 to Q4 2023'!BI173/100</f>
        <v>0.58765848550957933</v>
      </c>
      <c r="M356">
        <f t="shared" si="39"/>
        <v>0.58765848550957933</v>
      </c>
      <c r="N356">
        <f t="shared" si="41"/>
        <v>-0.53160930677370588</v>
      </c>
      <c r="O356" s="1">
        <f t="shared" si="42"/>
        <v>-0.27098286538728134</v>
      </c>
      <c r="P356" s="1">
        <f t="shared" si="43"/>
        <v>0.76262956365533496</v>
      </c>
      <c r="R356" s="1">
        <f>'[1]B. 103 q caL Q3 2023'!BN173</f>
        <v>0.6362326270543972</v>
      </c>
      <c r="S356" s="1">
        <f t="shared" si="40"/>
        <v>0.6362326270543972</v>
      </c>
      <c r="T356" s="1">
        <f t="shared" si="45"/>
        <v>-0.45219101670922091</v>
      </c>
      <c r="U356" s="1">
        <f t="shared" si="44"/>
        <v>5.9676624270720957E-2</v>
      </c>
    </row>
    <row r="357" spans="4:21" ht="14.4" x14ac:dyDescent="0.3">
      <c r="E357" s="2" t="s">
        <v>16</v>
      </c>
      <c r="G357">
        <f>'[1]B. 103 q caL Q3 2023'!BK174</f>
        <v>2783592</v>
      </c>
      <c r="J357">
        <f>'B 103 to Q4 2023'!BK174</f>
        <v>4669968.845671854</v>
      </c>
      <c r="L357">
        <f>'B 103 to Q4 2023'!BI174/100</f>
        <v>0.59632539145972752</v>
      </c>
      <c r="M357">
        <f t="shared" si="39"/>
        <v>0.59632539145972752</v>
      </c>
      <c r="N357">
        <f t="shared" si="41"/>
        <v>-0.51696880207303786</v>
      </c>
      <c r="O357" s="1">
        <f t="shared" si="42"/>
        <v>-0.25634236068661331</v>
      </c>
      <c r="P357" s="1">
        <f t="shared" si="43"/>
        <v>0.77387697838001457</v>
      </c>
      <c r="R357" s="1">
        <f>'[1]B. 103 q caL Q3 2023'!BN174</f>
        <v>0.64604997004190101</v>
      </c>
      <c r="S357" s="1">
        <f t="shared" si="40"/>
        <v>0.64604997004190101</v>
      </c>
      <c r="T357" s="1">
        <f t="shared" si="45"/>
        <v>-0.43687842518508596</v>
      </c>
      <c r="U357" s="1">
        <f t="shared" si="44"/>
        <v>7.4989215794855901E-2</v>
      </c>
    </row>
    <row r="358" spans="4:21" ht="14.4" x14ac:dyDescent="0.3">
      <c r="E358" s="2" t="s">
        <v>17</v>
      </c>
      <c r="G358">
        <f>'[1]B. 103 q caL Q3 2023'!BK175</f>
        <v>2944431</v>
      </c>
      <c r="J358">
        <f>'B 103 to Q4 2023'!BK175</f>
        <v>4754841.5081817992</v>
      </c>
      <c r="L358">
        <f>'B 103 to Q4 2023'!BI175/100</f>
        <v>0.61948857704961757</v>
      </c>
      <c r="M358">
        <f t="shared" si="39"/>
        <v>0.61948857704961757</v>
      </c>
      <c r="N358">
        <f t="shared" si="41"/>
        <v>-0.47886101706660822</v>
      </c>
      <c r="O358" s="1">
        <f t="shared" si="42"/>
        <v>-0.21823457568018367</v>
      </c>
      <c r="P358" s="1">
        <f t="shared" si="43"/>
        <v>0.80393683551620054</v>
      </c>
      <c r="R358" s="1">
        <f>'[1]B. 103 q caL Q3 2023'!BN175</f>
        <v>0.67157181934207333</v>
      </c>
      <c r="S358" s="1">
        <f t="shared" si="40"/>
        <v>0.67157181934207333</v>
      </c>
      <c r="T358" s="1">
        <f t="shared" si="45"/>
        <v>-0.3981343151384597</v>
      </c>
      <c r="U358" s="1">
        <f t="shared" si="44"/>
        <v>0.11373332584148216</v>
      </c>
    </row>
    <row r="359" spans="4:21" ht="14.4" x14ac:dyDescent="0.3">
      <c r="E359" s="2" t="s">
        <v>18</v>
      </c>
      <c r="G359">
        <f>'[1]B. 103 q caL Q3 2023'!BK176</f>
        <v>2286653</v>
      </c>
      <c r="J359">
        <f>'B 103 to Q4 2023'!BK176</f>
        <v>4516412.292543768</v>
      </c>
      <c r="L359">
        <f>'B 103 to Q4 2023'!BI176/100</f>
        <v>0.50652550117640316</v>
      </c>
      <c r="M359">
        <f t="shared" si="39"/>
        <v>0.50652550117640316</v>
      </c>
      <c r="N359">
        <f t="shared" si="41"/>
        <v>-0.68018060872980524</v>
      </c>
      <c r="O359" s="1">
        <f t="shared" si="42"/>
        <v>-0.41955416734338069</v>
      </c>
      <c r="P359" s="1">
        <f t="shared" si="43"/>
        <v>0.65733981805349651</v>
      </c>
      <c r="R359" s="1">
        <f>'[1]B. 103 q caL Q3 2023'!BN176</f>
        <v>0.55312835636436419</v>
      </c>
      <c r="S359" s="1">
        <f t="shared" si="40"/>
        <v>0.55312835636436419</v>
      </c>
      <c r="T359" s="1">
        <f t="shared" si="45"/>
        <v>-0.59216519523498301</v>
      </c>
      <c r="U359" s="1">
        <f t="shared" si="44"/>
        <v>-8.0297554255041148E-2</v>
      </c>
    </row>
    <row r="360" spans="4:21" ht="14.4" x14ac:dyDescent="0.3">
      <c r="D360" s="1">
        <f>D356+1</f>
        <v>1988</v>
      </c>
      <c r="E360" s="2" t="s">
        <v>15</v>
      </c>
      <c r="G360">
        <f>'[1]B. 103 q caL Q3 2023'!BK177</f>
        <v>2419233</v>
      </c>
      <c r="J360">
        <f>'B 103 to Q4 2023'!BK177</f>
        <v>4568020.8820541436</v>
      </c>
      <c r="L360">
        <f>'B 103 to Q4 2023'!BI177/100</f>
        <v>0.52984696490958649</v>
      </c>
      <c r="M360">
        <f t="shared" si="39"/>
        <v>0.52984696490958649</v>
      </c>
      <c r="N360">
        <f t="shared" si="41"/>
        <v>-0.63516705958457476</v>
      </c>
      <c r="O360" s="1">
        <f t="shared" si="42"/>
        <v>-0.37454061819815021</v>
      </c>
      <c r="P360" s="1">
        <f t="shared" si="43"/>
        <v>0.68760507950925309</v>
      </c>
      <c r="R360" s="1">
        <f>'[1]B. 103 q caL Q3 2023'!BN177</f>
        <v>0.57927003737416605</v>
      </c>
      <c r="S360" s="1">
        <f t="shared" si="40"/>
        <v>0.57927003737416605</v>
      </c>
      <c r="T360" s="1">
        <f t="shared" si="45"/>
        <v>-0.54598652434015926</v>
      </c>
      <c r="U360" s="1">
        <f t="shared" si="44"/>
        <v>-3.41188833602174E-2</v>
      </c>
    </row>
    <row r="361" spans="4:21" ht="14.4" x14ac:dyDescent="0.3">
      <c r="E361" s="2" t="s">
        <v>16</v>
      </c>
      <c r="G361">
        <f>'[1]B. 103 q caL Q3 2023'!BK178</f>
        <v>2514872</v>
      </c>
      <c r="J361">
        <f>'B 103 to Q4 2023'!BK178</f>
        <v>4631017.8789118612</v>
      </c>
      <c r="L361">
        <f>'B 103 to Q4 2023'!BI178/100</f>
        <v>0.54331360098121684</v>
      </c>
      <c r="M361">
        <f t="shared" si="39"/>
        <v>0.54331360098121684</v>
      </c>
      <c r="N361">
        <f t="shared" si="41"/>
        <v>-0.61006859172140904</v>
      </c>
      <c r="O361" s="1">
        <f t="shared" si="42"/>
        <v>-0.34944215033498449</v>
      </c>
      <c r="P361" s="1">
        <f t="shared" si="43"/>
        <v>0.70508130940204039</v>
      </c>
      <c r="R361" s="1">
        <f>'[1]B. 103 q caL Q3 2023'!BN178</f>
        <v>0.59429187312539311</v>
      </c>
      <c r="S361" s="1">
        <f t="shared" si="40"/>
        <v>0.59429187312539311</v>
      </c>
      <c r="T361" s="1">
        <f t="shared" si="45"/>
        <v>-0.52038471140368947</v>
      </c>
      <c r="U361" s="1">
        <f t="shared" si="44"/>
        <v>-8.517070423747608E-3</v>
      </c>
    </row>
    <row r="362" spans="4:21" ht="14.4" x14ac:dyDescent="0.3">
      <c r="E362" s="2" t="s">
        <v>17</v>
      </c>
      <c r="G362">
        <f>'[1]B. 103 q caL Q3 2023'!BK179</f>
        <v>2459275</v>
      </c>
      <c r="J362">
        <f>'B 103 to Q4 2023'!BK179</f>
        <v>4636035.7110476792</v>
      </c>
      <c r="L362">
        <f>'B 103 to Q4 2023'!BI179/100</f>
        <v>0.5307398720282841</v>
      </c>
      <c r="M362">
        <f t="shared" si="39"/>
        <v>0.5307398720282841</v>
      </c>
      <c r="N362">
        <f t="shared" si="41"/>
        <v>-0.6334832609580745</v>
      </c>
      <c r="O362" s="1">
        <f t="shared" si="42"/>
        <v>-0.37285681957164996</v>
      </c>
      <c r="P362" s="1">
        <f t="shared" si="43"/>
        <v>0.68876384328635842</v>
      </c>
      <c r="R362" s="1">
        <f>'[1]B. 103 q caL Q3 2023'!BN179</f>
        <v>0.58145494618233284</v>
      </c>
      <c r="S362" s="1">
        <f t="shared" si="40"/>
        <v>0.58145494618233284</v>
      </c>
      <c r="T362" s="1">
        <f t="shared" si="45"/>
        <v>-0.54222178864527715</v>
      </c>
      <c r="U362" s="1">
        <f t="shared" si="44"/>
        <v>-3.0354147665335285E-2</v>
      </c>
    </row>
    <row r="363" spans="4:21" ht="14.4" x14ac:dyDescent="0.3">
      <c r="E363" s="2" t="s">
        <v>18</v>
      </c>
      <c r="G363">
        <f>'[1]B. 103 q caL Q3 2023'!BK180</f>
        <v>2558076</v>
      </c>
      <c r="J363">
        <f>'B 103 to Q4 2023'!BK180</f>
        <v>4752589.7647759197</v>
      </c>
      <c r="L363">
        <f>'B 103 to Q4 2023'!BI180/100</f>
        <v>0.53851334255033689</v>
      </c>
      <c r="M363">
        <f t="shared" si="39"/>
        <v>0.53851334255033689</v>
      </c>
      <c r="N363">
        <f t="shared" si="41"/>
        <v>-0.61894300544039438</v>
      </c>
      <c r="O363" s="1">
        <f t="shared" si="42"/>
        <v>-0.35831656405396983</v>
      </c>
      <c r="P363" s="1">
        <f t="shared" si="43"/>
        <v>0.69885180862421969</v>
      </c>
      <c r="R363" s="1">
        <f>'[1]B. 103 q caL Q3 2023'!BN180</f>
        <v>0.58951877787491658</v>
      </c>
      <c r="S363" s="1">
        <f t="shared" si="40"/>
        <v>0.58951877787491658</v>
      </c>
      <c r="T363" s="1">
        <f t="shared" si="45"/>
        <v>-0.52844870561056612</v>
      </c>
      <c r="U363" s="1">
        <f t="shared" si="44"/>
        <v>-1.6581064630624254E-2</v>
      </c>
    </row>
    <row r="364" spans="4:21" ht="14.4" x14ac:dyDescent="0.3">
      <c r="D364" s="1">
        <f>D360+1</f>
        <v>1989</v>
      </c>
      <c r="E364" s="2" t="s">
        <v>15</v>
      </c>
      <c r="G364">
        <f>'[1]B. 103 q caL Q3 2023'!BK181</f>
        <v>2669423</v>
      </c>
      <c r="J364">
        <f>'B 103 to Q4 2023'!BK181</f>
        <v>4981803.1479199575</v>
      </c>
      <c r="L364">
        <f>'B 103 to Q4 2023'!BI181/100</f>
        <v>0.53608159951383716</v>
      </c>
      <c r="M364">
        <f t="shared" si="39"/>
        <v>0.53608159951383716</v>
      </c>
      <c r="N364">
        <f t="shared" si="41"/>
        <v>-0.62346889159939811</v>
      </c>
      <c r="O364" s="1">
        <f t="shared" si="42"/>
        <v>-0.36284245021297357</v>
      </c>
      <c r="P364" s="1">
        <f t="shared" si="43"/>
        <v>0.69569603162690552</v>
      </c>
      <c r="R364" s="1">
        <f>'[1]B. 103 q caL Q3 2023'!BN181</f>
        <v>0.58556550516829209</v>
      </c>
      <c r="S364" s="1">
        <f t="shared" si="40"/>
        <v>0.58556550516829209</v>
      </c>
      <c r="T364" s="1">
        <f t="shared" si="45"/>
        <v>-0.53517722317880012</v>
      </c>
      <c r="U364" s="1">
        <f t="shared" si="44"/>
        <v>-2.3309582198858259E-2</v>
      </c>
    </row>
    <row r="365" spans="4:21" ht="14.4" x14ac:dyDescent="0.3">
      <c r="E365" s="2" t="s">
        <v>16</v>
      </c>
      <c r="G365">
        <f>'[1]B. 103 q caL Q3 2023'!BK182</f>
        <v>2835812</v>
      </c>
      <c r="J365">
        <f>'B 103 to Q4 2023'!BK182</f>
        <v>5022660.4523702115</v>
      </c>
      <c r="L365">
        <f>'B 103 to Q4 2023'!BI182/100</f>
        <v>0.56488887252195075</v>
      </c>
      <c r="M365">
        <f t="shared" si="39"/>
        <v>0.56488887252195075</v>
      </c>
      <c r="N365">
        <f t="shared" si="41"/>
        <v>-0.57112625298274222</v>
      </c>
      <c r="O365" s="1">
        <f t="shared" si="42"/>
        <v>-0.31049981159631768</v>
      </c>
      <c r="P365" s="1">
        <f t="shared" si="43"/>
        <v>0.73308046252681403</v>
      </c>
      <c r="R365" s="1">
        <f>'[1]B. 103 q caL Q3 2023'!BN182</f>
        <v>0.61768511767944345</v>
      </c>
      <c r="S365" s="1">
        <f t="shared" si="40"/>
        <v>0.61768511767944345</v>
      </c>
      <c r="T365" s="1">
        <f t="shared" si="45"/>
        <v>-0.48177646969106586</v>
      </c>
      <c r="U365" s="1">
        <f t="shared" si="44"/>
        <v>3.0091171288876006E-2</v>
      </c>
    </row>
    <row r="366" spans="4:21" ht="14.4" x14ac:dyDescent="0.3">
      <c r="E366" s="2" t="s">
        <v>17</v>
      </c>
      <c r="G366">
        <f>'[1]B. 103 q caL Q3 2023'!BK183</f>
        <v>3056089</v>
      </c>
      <c r="J366">
        <f>'B 103 to Q4 2023'!BK183</f>
        <v>5065400.9101238111</v>
      </c>
      <c r="L366">
        <f>'B 103 to Q4 2023'!BI183/100</f>
        <v>0.60361776969895664</v>
      </c>
      <c r="M366">
        <f t="shared" si="39"/>
        <v>0.60361776969895664</v>
      </c>
      <c r="N366">
        <f t="shared" si="41"/>
        <v>-0.50481411299401646</v>
      </c>
      <c r="O366" s="1">
        <f t="shared" si="42"/>
        <v>-0.24418767160759192</v>
      </c>
      <c r="P366" s="1">
        <f t="shared" si="43"/>
        <v>0.78334060967561392</v>
      </c>
      <c r="R366" s="1">
        <f>'[1]B. 103 q caL Q3 2023'!BN183</f>
        <v>0.660855222697601</v>
      </c>
      <c r="S366" s="1">
        <f t="shared" si="40"/>
        <v>0.660855222697601</v>
      </c>
      <c r="T366" s="1">
        <f t="shared" si="45"/>
        <v>-0.41422049080947271</v>
      </c>
      <c r="U366" s="1">
        <f t="shared" si="44"/>
        <v>9.7647150170469155E-2</v>
      </c>
    </row>
    <row r="367" spans="4:21" ht="14.4" x14ac:dyDescent="0.3">
      <c r="E367" s="2" t="s">
        <v>18</v>
      </c>
      <c r="G367">
        <f>'[1]B. 103 q caL Q3 2023'!BK184</f>
        <v>3138600</v>
      </c>
      <c r="J367">
        <f>'B 103 to Q4 2023'!BK184</f>
        <v>4990322.024943158</v>
      </c>
      <c r="L367">
        <f>'B 103 to Q4 2023'!BI184/100</f>
        <v>0.62921951415264954</v>
      </c>
      <c r="M367">
        <f t="shared" si="39"/>
        <v>0.62921951415264954</v>
      </c>
      <c r="N367">
        <f t="shared" si="41"/>
        <v>-0.46327509405032263</v>
      </c>
      <c r="O367" s="1">
        <f t="shared" si="42"/>
        <v>-0.20264865266389809</v>
      </c>
      <c r="P367" s="1">
        <f t="shared" si="43"/>
        <v>0.81656508899986746</v>
      </c>
      <c r="R367" s="1">
        <f>'[1]B. 103 q caL Q3 2023'!BN184</f>
        <v>0.69117795276232563</v>
      </c>
      <c r="S367" s="1">
        <f t="shared" si="40"/>
        <v>0.69117795276232563</v>
      </c>
      <c r="T367" s="1">
        <f t="shared" si="45"/>
        <v>-0.36935795904625923</v>
      </c>
      <c r="U367" s="1">
        <f t="shared" si="44"/>
        <v>0.14250968193368263</v>
      </c>
    </row>
    <row r="368" spans="4:21" ht="14.4" x14ac:dyDescent="0.3">
      <c r="D368" s="1">
        <f>D364+1</f>
        <v>1990</v>
      </c>
      <c r="E368" s="2" t="s">
        <v>15</v>
      </c>
      <c r="G368">
        <f>'[1]B. 103 q caL Q3 2023'!BK185</f>
        <v>3005478</v>
      </c>
      <c r="J368">
        <f>'B 103 to Q4 2023'!BK185</f>
        <v>4894637.5681860615</v>
      </c>
      <c r="L368">
        <f>'B 103 to Q4 2023'!BI185/100</f>
        <v>0.61432679296709425</v>
      </c>
      <c r="M368">
        <f t="shared" si="39"/>
        <v>0.61432679296709425</v>
      </c>
      <c r="N368">
        <f t="shared" si="41"/>
        <v>-0.4872282563196334</v>
      </c>
      <c r="O368" s="1">
        <f t="shared" si="42"/>
        <v>-0.22660181493320886</v>
      </c>
      <c r="P368" s="1">
        <f t="shared" si="43"/>
        <v>0.79723816742988118</v>
      </c>
      <c r="R368" s="1">
        <f>'[1]B. 103 q caL Q3 2023'!BN185</f>
        <v>0.67747429803341441</v>
      </c>
      <c r="S368" s="1">
        <f t="shared" si="40"/>
        <v>0.67747429803341441</v>
      </c>
      <c r="T368" s="1">
        <f t="shared" si="45"/>
        <v>-0.38938366342993275</v>
      </c>
      <c r="U368" s="1">
        <f t="shared" si="44"/>
        <v>0.12248397755000912</v>
      </c>
    </row>
    <row r="369" spans="4:21" ht="14.4" x14ac:dyDescent="0.3">
      <c r="E369" s="2" t="s">
        <v>16</v>
      </c>
      <c r="G369">
        <f>'[1]B. 103 q caL Q3 2023'!BK186</f>
        <v>3134877</v>
      </c>
      <c r="J369">
        <f>'B 103 to Q4 2023'!BK186</f>
        <v>4946254.3667158857</v>
      </c>
      <c r="L369">
        <f>'B 103 to Q4 2023'!BI186/100</f>
        <v>0.63406585417529682</v>
      </c>
      <c r="M369">
        <f t="shared" si="39"/>
        <v>0.63406585417529682</v>
      </c>
      <c r="N369">
        <f t="shared" si="41"/>
        <v>-0.4556024590001696</v>
      </c>
      <c r="O369" s="1">
        <f t="shared" si="42"/>
        <v>-0.19497601761374506</v>
      </c>
      <c r="P369" s="1">
        <f t="shared" si="43"/>
        <v>0.82285439183124243</v>
      </c>
      <c r="R369" s="1">
        <f>'[1]B. 103 q caL Q3 2023'!BN186</f>
        <v>0.70020662893904251</v>
      </c>
      <c r="S369" s="1">
        <f t="shared" si="40"/>
        <v>0.70020662893904251</v>
      </c>
      <c r="T369" s="1">
        <f t="shared" si="45"/>
        <v>-0.3563798032983842</v>
      </c>
      <c r="U369" s="1">
        <f t="shared" si="44"/>
        <v>0.15548783768155766</v>
      </c>
    </row>
    <row r="370" spans="4:21" ht="14.4" x14ac:dyDescent="0.3">
      <c r="E370" s="2" t="s">
        <v>17</v>
      </c>
      <c r="G370">
        <f>'[1]B. 103 q caL Q3 2023'!BK187</f>
        <v>2653601</v>
      </c>
      <c r="J370">
        <f>'B 103 to Q4 2023'!BK187</f>
        <v>4752750.971209391</v>
      </c>
      <c r="L370">
        <f>'B 103 to Q4 2023'!BI187/100</f>
        <v>0.55857628899173373</v>
      </c>
      <c r="M370">
        <f t="shared" si="39"/>
        <v>0.55857628899173373</v>
      </c>
      <c r="N370">
        <f t="shared" si="41"/>
        <v>-0.58236407357616904</v>
      </c>
      <c r="O370" s="1">
        <f t="shared" si="42"/>
        <v>-0.32173763218974449</v>
      </c>
      <c r="P370" s="1">
        <f t="shared" si="43"/>
        <v>0.72488835275235419</v>
      </c>
      <c r="R370" s="1">
        <f>'[1]B. 103 q caL Q3 2023'!BN187</f>
        <v>0.62106687950173378</v>
      </c>
      <c r="S370" s="1">
        <f t="shared" si="40"/>
        <v>0.62106687950173378</v>
      </c>
      <c r="T370" s="1">
        <f t="shared" si="45"/>
        <v>-0.47631650638738687</v>
      </c>
      <c r="U370" s="1">
        <f t="shared" si="44"/>
        <v>3.5551134592554989E-2</v>
      </c>
    </row>
    <row r="371" spans="4:21" ht="14.4" x14ac:dyDescent="0.3">
      <c r="E371" s="2" t="s">
        <v>18</v>
      </c>
      <c r="G371">
        <f>'[1]B. 103 q caL Q3 2023'!BK188</f>
        <v>2955814</v>
      </c>
      <c r="J371">
        <f>'B 103 to Q4 2023'!BK188</f>
        <v>4799611.5969695933</v>
      </c>
      <c r="L371">
        <f>'B 103 to Q4 2023'!BI188/100</f>
        <v>0.6160898523261763</v>
      </c>
      <c r="M371">
        <f t="shared" si="39"/>
        <v>0.6160898523261763</v>
      </c>
      <c r="N371">
        <f t="shared" si="41"/>
        <v>-0.48436246191988974</v>
      </c>
      <c r="O371" s="1">
        <f t="shared" si="42"/>
        <v>-0.2237360205334652</v>
      </c>
      <c r="P371" s="1">
        <f t="shared" si="43"/>
        <v>0.79952616500478091</v>
      </c>
      <c r="R371" s="1">
        <f>'[1]B. 103 q caL Q3 2023'!BN188</f>
        <v>0.68543917034500268</v>
      </c>
      <c r="S371" s="1">
        <f t="shared" si="40"/>
        <v>0.68543917034500268</v>
      </c>
      <c r="T371" s="1">
        <f t="shared" si="45"/>
        <v>-0.37769552156123715</v>
      </c>
      <c r="U371" s="1">
        <f t="shared" si="44"/>
        <v>0.13417211941870472</v>
      </c>
    </row>
    <row r="372" spans="4:21" ht="14.4" x14ac:dyDescent="0.3">
      <c r="D372" s="1">
        <f>D368+1</f>
        <v>1991</v>
      </c>
      <c r="E372" s="2" t="s">
        <v>15</v>
      </c>
      <c r="G372">
        <f>'[1]B. 103 q caL Q3 2023'!BK189</f>
        <v>3396441</v>
      </c>
      <c r="J372">
        <f>'B 103 to Q4 2023'!BK189</f>
        <v>4937124.2598527707</v>
      </c>
      <c r="L372">
        <f>'B 103 to Q4 2023'!BI189/100</f>
        <v>0.68823931121825344</v>
      </c>
      <c r="M372">
        <f t="shared" si="39"/>
        <v>0.68823931121825344</v>
      </c>
      <c r="N372">
        <f t="shared" si="41"/>
        <v>-0.37361866545669292</v>
      </c>
      <c r="O372" s="1">
        <f t="shared" si="42"/>
        <v>-0.11299222407026838</v>
      </c>
      <c r="P372" s="1">
        <f t="shared" si="43"/>
        <v>0.8931576052197906</v>
      </c>
      <c r="R372" s="1">
        <f>'[1]B. 103 q caL Q3 2023'!BN189</f>
        <v>0.76556636161629277</v>
      </c>
      <c r="S372" s="1">
        <f t="shared" si="40"/>
        <v>0.76556636161629277</v>
      </c>
      <c r="T372" s="1">
        <f t="shared" si="45"/>
        <v>-0.26713937709145741</v>
      </c>
      <c r="U372" s="1">
        <f t="shared" si="44"/>
        <v>0.24472826388848445</v>
      </c>
    </row>
    <row r="373" spans="4:21" ht="14.4" x14ac:dyDescent="0.3">
      <c r="E373" s="2" t="s">
        <v>16</v>
      </c>
      <c r="G373">
        <f>'[1]B. 103 q caL Q3 2023'!BK190</f>
        <v>3354319</v>
      </c>
      <c r="J373">
        <f>'B 103 to Q4 2023'!BK190</f>
        <v>4926559.0326512083</v>
      </c>
      <c r="L373">
        <f>'B 103 to Q4 2023'!BI190/100</f>
        <v>0.68120243312988182</v>
      </c>
      <c r="M373">
        <f t="shared" si="39"/>
        <v>0.68120243312988182</v>
      </c>
      <c r="N373">
        <f t="shared" si="41"/>
        <v>-0.38389575837103124</v>
      </c>
      <c r="O373" s="1">
        <f t="shared" si="42"/>
        <v>-0.12326931698460669</v>
      </c>
      <c r="P373" s="1">
        <f t="shared" si="43"/>
        <v>0.88402554740329009</v>
      </c>
      <c r="R373" s="1">
        <f>'[1]B. 103 q caL Q3 2023'!BN190</f>
        <v>0.75979870498857438</v>
      </c>
      <c r="S373" s="1">
        <f t="shared" si="40"/>
        <v>0.75979870498857438</v>
      </c>
      <c r="T373" s="1">
        <f t="shared" si="45"/>
        <v>-0.27470174264099567</v>
      </c>
      <c r="U373" s="1">
        <f t="shared" si="44"/>
        <v>0.23716589833894619</v>
      </c>
    </row>
    <row r="374" spans="4:21" ht="14.4" x14ac:dyDescent="0.3">
      <c r="E374" s="2" t="s">
        <v>17</v>
      </c>
      <c r="G374">
        <f>'[1]B. 103 q caL Q3 2023'!BK191</f>
        <v>3536308</v>
      </c>
      <c r="J374">
        <f>'B 103 to Q4 2023'!BK191</f>
        <v>4899999.9473220278</v>
      </c>
      <c r="L374">
        <f>'B 103 to Q4 2023'!BI191/100</f>
        <v>0.72204592612977858</v>
      </c>
      <c r="M374">
        <f t="shared" si="39"/>
        <v>0.72204592612977858</v>
      </c>
      <c r="N374">
        <f t="shared" si="41"/>
        <v>-0.32566653251428423</v>
      </c>
      <c r="O374" s="1">
        <f t="shared" si="42"/>
        <v>-6.5040091127859689E-2</v>
      </c>
      <c r="P374" s="1">
        <f t="shared" si="43"/>
        <v>0.93702989603897957</v>
      </c>
      <c r="R374" s="1">
        <f>'[1]B. 103 q caL Q3 2023'!BN191</f>
        <v>0.80756859878002063</v>
      </c>
      <c r="S374" s="1">
        <f t="shared" si="40"/>
        <v>0.80756859878002063</v>
      </c>
      <c r="T374" s="1">
        <f t="shared" si="45"/>
        <v>-0.21372727544398532</v>
      </c>
      <c r="U374" s="1">
        <f t="shared" si="44"/>
        <v>0.29814036553595658</v>
      </c>
    </row>
    <row r="375" spans="4:21" ht="14.4" x14ac:dyDescent="0.3">
      <c r="E375" s="2" t="s">
        <v>18</v>
      </c>
      <c r="G375">
        <f>'[1]B. 103 q caL Q3 2023'!BK192</f>
        <v>3998481</v>
      </c>
      <c r="J375">
        <f>'B 103 to Q4 2023'!BK192</f>
        <v>4871571.9008473102</v>
      </c>
      <c r="L375">
        <f>'B 103 to Q4 2023'!BI192/100</f>
        <v>0.82117580966098624</v>
      </c>
      <c r="M375">
        <f t="shared" si="39"/>
        <v>0.82117580966098624</v>
      </c>
      <c r="N375">
        <f t="shared" si="41"/>
        <v>-0.19701805157641342</v>
      </c>
      <c r="O375" s="1">
        <f t="shared" si="42"/>
        <v>6.3608389810011129E-2</v>
      </c>
      <c r="P375" s="1">
        <f t="shared" si="43"/>
        <v>1.065674987851198</v>
      </c>
      <c r="R375" s="1">
        <f>'[1]B. 103 q caL Q3 2023'!BN192</f>
        <v>0.92000816898986215</v>
      </c>
      <c r="S375" s="1">
        <f t="shared" si="40"/>
        <v>0.92000816898986215</v>
      </c>
      <c r="T375" s="1">
        <f t="shared" si="45"/>
        <v>-8.337272964166545E-2</v>
      </c>
      <c r="U375" s="1">
        <f t="shared" si="44"/>
        <v>0.42849491133827644</v>
      </c>
    </row>
    <row r="376" spans="4:21" ht="14.4" x14ac:dyDescent="0.3">
      <c r="D376" s="1">
        <f>D372+1</f>
        <v>1992</v>
      </c>
      <c r="E376" s="2" t="s">
        <v>15</v>
      </c>
      <c r="G376">
        <f>'[1]B. 103 q caL Q3 2023'!BK193</f>
        <v>3908353</v>
      </c>
      <c r="J376">
        <f>'B 103 to Q4 2023'!BK193</f>
        <v>4670665.3874132326</v>
      </c>
      <c r="L376">
        <f>'B 103 to Q4 2023'!BI193/100</f>
        <v>0.83806346105385965</v>
      </c>
      <c r="M376">
        <f t="shared" si="39"/>
        <v>0.83806346105385965</v>
      </c>
      <c r="N376">
        <f t="shared" si="41"/>
        <v>-0.17666145218614693</v>
      </c>
      <c r="O376" s="1">
        <f t="shared" si="42"/>
        <v>8.3964989200277618E-2</v>
      </c>
      <c r="P376" s="1">
        <f t="shared" si="43"/>
        <v>1.0875908157180287</v>
      </c>
      <c r="R376" s="1">
        <f>'[1]B. 103 q caL Q3 2023'!BN193</f>
        <v>0.94395694158681731</v>
      </c>
      <c r="S376" s="1">
        <f t="shared" si="40"/>
        <v>0.94395694158681731</v>
      </c>
      <c r="T376" s="1">
        <f t="shared" si="45"/>
        <v>-5.7674726602757499E-2</v>
      </c>
      <c r="U376" s="1">
        <f t="shared" si="44"/>
        <v>0.45419291437718434</v>
      </c>
    </row>
    <row r="377" spans="4:21" ht="14.4" x14ac:dyDescent="0.3">
      <c r="E377" s="2" t="s">
        <v>16</v>
      </c>
      <c r="G377">
        <f>'[1]B. 103 q caL Q3 2023'!BK194</f>
        <v>3870341</v>
      </c>
      <c r="J377">
        <f>'B 103 to Q4 2023'!BK194</f>
        <v>4633061.2404196328</v>
      </c>
      <c r="L377">
        <f>'B 103 to Q4 2023'!BI194/100</f>
        <v>0.83672712248648839</v>
      </c>
      <c r="M377">
        <f t="shared" si="39"/>
        <v>0.83672712248648839</v>
      </c>
      <c r="N377">
        <f t="shared" si="41"/>
        <v>-0.17825728018291906</v>
      </c>
      <c r="O377" s="1">
        <f t="shared" si="42"/>
        <v>8.2369161203505487E-2</v>
      </c>
      <c r="P377" s="1">
        <f t="shared" si="43"/>
        <v>1.0858565919747158</v>
      </c>
      <c r="R377" s="1">
        <f>'[1]B. 103 q caL Q3 2023'!BN194</f>
        <v>0.94550674870362772</v>
      </c>
      <c r="S377" s="1">
        <f t="shared" si="40"/>
        <v>0.94550674870362772</v>
      </c>
      <c r="T377" s="1">
        <f t="shared" si="45"/>
        <v>-5.6034253200343331E-2</v>
      </c>
      <c r="U377" s="1">
        <f t="shared" si="44"/>
        <v>0.45583338777959853</v>
      </c>
    </row>
    <row r="378" spans="4:21" ht="14.4" x14ac:dyDescent="0.3">
      <c r="E378" s="2" t="s">
        <v>17</v>
      </c>
      <c r="G378">
        <f>'[1]B. 103 q caL Q3 2023'!BK195</f>
        <v>3966349</v>
      </c>
      <c r="J378">
        <f>'B 103 to Q4 2023'!BK195</f>
        <v>4594103.7538816445</v>
      </c>
      <c r="L378">
        <f>'B 103 to Q4 2023'!BI195/100</f>
        <v>0.86490906885651653</v>
      </c>
      <c r="M378">
        <f t="shared" si="39"/>
        <v>0.86490906885651653</v>
      </c>
      <c r="N378">
        <f t="shared" si="41"/>
        <v>-0.14513090028526643</v>
      </c>
      <c r="O378" s="1">
        <f t="shared" si="42"/>
        <v>0.11549554110115812</v>
      </c>
      <c r="P378" s="1">
        <f t="shared" si="43"/>
        <v>1.1224295097374803</v>
      </c>
      <c r="R378" s="1">
        <f>'[1]B. 103 q caL Q3 2023'!BN195</f>
        <v>0.98051517227230056</v>
      </c>
      <c r="S378" s="1">
        <f t="shared" si="40"/>
        <v>0.98051517227230056</v>
      </c>
      <c r="T378" s="1">
        <f t="shared" si="45"/>
        <v>-1.9677159449852571E-2</v>
      </c>
      <c r="U378" s="1">
        <f t="shared" si="44"/>
        <v>0.49219048153008926</v>
      </c>
    </row>
    <row r="379" spans="4:21" ht="14.4" x14ac:dyDescent="0.3">
      <c r="E379" s="2" t="s">
        <v>18</v>
      </c>
      <c r="G379">
        <f>'[1]B. 103 q caL Q3 2023'!BK196</f>
        <v>4361179</v>
      </c>
      <c r="J379">
        <f>'B 103 to Q4 2023'!BK196</f>
        <v>4548924.2221199861</v>
      </c>
      <c r="L379">
        <f>'B 103 to Q4 2023'!BI196/100</f>
        <v>0.96050423938777874</v>
      </c>
      <c r="M379">
        <f t="shared" si="39"/>
        <v>0.96050423938777874</v>
      </c>
      <c r="N379">
        <f t="shared" si="41"/>
        <v>-4.0296883053147776E-2</v>
      </c>
      <c r="O379" s="1">
        <f t="shared" si="42"/>
        <v>0.22032955833327678</v>
      </c>
      <c r="P379" s="1">
        <f t="shared" si="43"/>
        <v>1.246487453232666</v>
      </c>
      <c r="R379" s="1">
        <f>'[1]B. 103 q caL Q3 2023'!BN196</f>
        <v>1.093644886039548</v>
      </c>
      <c r="S379" s="1">
        <f t="shared" si="40"/>
        <v>1.093644886039548</v>
      </c>
      <c r="T379" s="1">
        <f t="shared" si="45"/>
        <v>8.9516049878970091E-2</v>
      </c>
      <c r="U379" s="1">
        <f t="shared" si="44"/>
        <v>0.60138369085891197</v>
      </c>
    </row>
    <row r="380" spans="4:21" ht="14.4" x14ac:dyDescent="0.3">
      <c r="D380" s="1">
        <f>D376+1</f>
        <v>1993</v>
      </c>
      <c r="E380" s="2" t="s">
        <v>15</v>
      </c>
      <c r="G380">
        <f>'[1]B. 103 q caL Q3 2023'!BK197</f>
        <v>4481787</v>
      </c>
      <c r="J380">
        <f>'B 103 to Q4 2023'!BK197</f>
        <v>4595719.713962771</v>
      </c>
      <c r="L380">
        <f>'B 103 to Q4 2023'!BI197/100</f>
        <v>0.97778308506226752</v>
      </c>
      <c r="M380">
        <f t="shared" si="39"/>
        <v>0.97778308506226752</v>
      </c>
      <c r="N380">
        <f t="shared" si="41"/>
        <v>-2.2467427962197833E-2</v>
      </c>
      <c r="O380" s="1">
        <f t="shared" si="42"/>
        <v>0.23815901342422671</v>
      </c>
      <c r="P380" s="1">
        <f t="shared" si="43"/>
        <v>1.2689109506586866</v>
      </c>
      <c r="R380" s="1">
        <f>'[1]B. 103 q caL Q3 2023'!BN197</f>
        <v>1.112129318849348</v>
      </c>
      <c r="S380" s="1">
        <f t="shared" si="40"/>
        <v>1.112129318849348</v>
      </c>
      <c r="T380" s="1">
        <f t="shared" si="45"/>
        <v>0.10627648299604561</v>
      </c>
      <c r="U380" s="1">
        <f t="shared" si="44"/>
        <v>0.6181441239759875</v>
      </c>
    </row>
    <row r="381" spans="4:21" ht="14.4" x14ac:dyDescent="0.3">
      <c r="E381" s="2" t="s">
        <v>16</v>
      </c>
      <c r="G381">
        <f>'[1]B. 103 q caL Q3 2023'!BK198</f>
        <v>4502439</v>
      </c>
      <c r="J381">
        <f>'B 103 to Q4 2023'!BK198</f>
        <v>4635083.0914221974</v>
      </c>
      <c r="L381">
        <f>'B 103 to Q4 2023'!BI198/100</f>
        <v>0.97414262289191811</v>
      </c>
      <c r="M381">
        <f t="shared" si="39"/>
        <v>0.97414262289191811</v>
      </c>
      <c r="N381">
        <f t="shared" si="41"/>
        <v>-2.6197555985600862E-2</v>
      </c>
      <c r="O381" s="1">
        <f t="shared" si="42"/>
        <v>0.23442888540082368</v>
      </c>
      <c r="P381" s="1">
        <f t="shared" si="43"/>
        <v>1.2641865671180152</v>
      </c>
      <c r="R381" s="1">
        <f>'[1]B. 103 q caL Q3 2023'!BN198</f>
        <v>1.1088871235885731</v>
      </c>
      <c r="S381" s="1">
        <f t="shared" si="40"/>
        <v>1.1088871235885731</v>
      </c>
      <c r="T381" s="1">
        <f t="shared" si="45"/>
        <v>0.10335692103169347</v>
      </c>
      <c r="U381" s="1">
        <f t="shared" si="44"/>
        <v>0.61522456201163533</v>
      </c>
    </row>
    <row r="382" spans="4:21" ht="14.4" x14ac:dyDescent="0.3">
      <c r="E382" s="2" t="s">
        <v>17</v>
      </c>
      <c r="G382">
        <f>'[1]B. 103 q caL Q3 2023'!BK199</f>
        <v>4628385</v>
      </c>
      <c r="J382">
        <f>'B 103 to Q4 2023'!BK199</f>
        <v>4721903.4817485427</v>
      </c>
      <c r="L382">
        <f>'B 103 to Q4 2023'!BI199/100</f>
        <v>0.98396547450806726</v>
      </c>
      <c r="M382">
        <f t="shared" si="39"/>
        <v>0.98396547450806726</v>
      </c>
      <c r="N382">
        <f t="shared" si="41"/>
        <v>-1.6164469427488139E-2</v>
      </c>
      <c r="O382" s="1">
        <f t="shared" si="42"/>
        <v>0.2444619719589364</v>
      </c>
      <c r="P382" s="1">
        <f t="shared" si="43"/>
        <v>1.276934101998549</v>
      </c>
      <c r="R382" s="1">
        <f>'[1]B. 103 q caL Q3 2023'!BN199</f>
        <v>1.1178471278845341</v>
      </c>
      <c r="S382" s="1">
        <f t="shared" si="40"/>
        <v>1.1178471278845341</v>
      </c>
      <c r="T382" s="1">
        <f t="shared" si="45"/>
        <v>0.11140462824984285</v>
      </c>
      <c r="U382" s="1">
        <f t="shared" si="44"/>
        <v>0.62327226922978474</v>
      </c>
    </row>
    <row r="383" spans="4:21" ht="14.4" x14ac:dyDescent="0.3">
      <c r="E383" s="2" t="s">
        <v>18</v>
      </c>
      <c r="G383">
        <f>'[1]B. 103 q caL Q3 2023'!BK200</f>
        <v>4842338</v>
      </c>
      <c r="J383">
        <f>'B 103 to Q4 2023'!BK200</f>
        <v>4948469.3833932448</v>
      </c>
      <c r="L383">
        <f>'B 103 to Q4 2023'!BI200/100</f>
        <v>0.98320078857672133</v>
      </c>
      <c r="M383">
        <f t="shared" si="39"/>
        <v>0.98320078857672133</v>
      </c>
      <c r="N383">
        <f t="shared" si="41"/>
        <v>-1.6941918679452456E-2</v>
      </c>
      <c r="O383" s="1">
        <f t="shared" si="42"/>
        <v>0.24368452270697208</v>
      </c>
      <c r="P383" s="1">
        <f t="shared" si="43"/>
        <v>1.2759417363430952</v>
      </c>
      <c r="R383" s="1">
        <f>'[1]B. 103 q caL Q3 2023'!BN200</f>
        <v>1.1127910838867223</v>
      </c>
      <c r="S383" s="1">
        <f t="shared" si="40"/>
        <v>1.1127910838867223</v>
      </c>
      <c r="T383" s="1">
        <f t="shared" si="45"/>
        <v>0.10687134927177865</v>
      </c>
      <c r="U383" s="1">
        <f t="shared" si="44"/>
        <v>0.61873899025172052</v>
      </c>
    </row>
    <row r="384" spans="4:21" ht="14.4" x14ac:dyDescent="0.3">
      <c r="D384" s="1">
        <f>D380+1</f>
        <v>1994</v>
      </c>
      <c r="E384" s="2" t="s">
        <v>15</v>
      </c>
      <c r="G384">
        <f>'[1]B. 103 q caL Q3 2023'!BK201</f>
        <v>4630536</v>
      </c>
      <c r="J384">
        <f>'B 103 to Q4 2023'!BK201</f>
        <v>4937188.960654797</v>
      </c>
      <c r="L384">
        <f>'B 103 to Q4 2023'!BI201/100</f>
        <v>0.94360374640838751</v>
      </c>
      <c r="M384">
        <f t="shared" ref="M384:M447" si="46">L384</f>
        <v>0.94360374640838751</v>
      </c>
      <c r="N384">
        <f t="shared" si="41"/>
        <v>-5.8048961121200511E-2</v>
      </c>
      <c r="O384" s="1">
        <f t="shared" si="42"/>
        <v>0.20257748026522404</v>
      </c>
      <c r="P384" s="1">
        <f t="shared" si="43"/>
        <v>1.2245549602894954</v>
      </c>
      <c r="R384" s="1">
        <f>'[1]B. 103 q caL Q3 2023'!BN201</f>
        <v>1.0691198052981379</v>
      </c>
      <c r="S384" s="1">
        <f t="shared" si="40"/>
        <v>1.0691198052981379</v>
      </c>
      <c r="T384" s="1">
        <f t="shared" si="45"/>
        <v>6.6835698072104849E-2</v>
      </c>
      <c r="U384" s="1">
        <f t="shared" si="44"/>
        <v>0.57870333905204674</v>
      </c>
    </row>
    <row r="385" spans="4:21" ht="14.4" x14ac:dyDescent="0.3">
      <c r="E385" s="2" t="s">
        <v>16</v>
      </c>
      <c r="G385">
        <f>'[1]B. 103 q caL Q3 2023'!BK202</f>
        <v>4541826</v>
      </c>
      <c r="J385">
        <f>'B 103 to Q4 2023'!BK202</f>
        <v>5028512.7580850683</v>
      </c>
      <c r="L385">
        <f>'B 103 to Q4 2023'!BI202/100</f>
        <v>0.90943271301184925</v>
      </c>
      <c r="M385">
        <f t="shared" si="46"/>
        <v>0.90943271301184925</v>
      </c>
      <c r="N385">
        <f t="shared" si="41"/>
        <v>-9.4934266155680597E-2</v>
      </c>
      <c r="O385" s="1">
        <f t="shared" si="42"/>
        <v>0.16569217523074395</v>
      </c>
      <c r="P385" s="1">
        <f t="shared" si="43"/>
        <v>1.1802097480081541</v>
      </c>
      <c r="R385" s="1">
        <f>'[1]B. 103 q caL Q3 2023'!BN202</f>
        <v>1.0292370046919961</v>
      </c>
      <c r="S385" s="1">
        <f t="shared" ref="S385:S448" si="47">R385</f>
        <v>1.0292370046919961</v>
      </c>
      <c r="T385" s="1">
        <f t="shared" si="45"/>
        <v>2.8817755590593585E-2</v>
      </c>
      <c r="U385" s="1">
        <f t="shared" si="44"/>
        <v>0.54068539657053549</v>
      </c>
    </row>
    <row r="386" spans="4:21" ht="14.4" x14ac:dyDescent="0.3">
      <c r="E386" s="2" t="s">
        <v>17</v>
      </c>
      <c r="G386">
        <f>'[1]B. 103 q caL Q3 2023'!BK203</f>
        <v>4800739</v>
      </c>
      <c r="J386">
        <f>'B 103 to Q4 2023'!BK203</f>
        <v>5184536.030133768</v>
      </c>
      <c r="L386">
        <f>'B 103 to Q4 2023'!BI203/100</f>
        <v>0.93230695512695416</v>
      </c>
      <c r="M386">
        <f t="shared" si="46"/>
        <v>0.93230695512695416</v>
      </c>
      <c r="N386">
        <f t="shared" si="41"/>
        <v>-7.0093167526093153E-2</v>
      </c>
      <c r="O386" s="1">
        <f t="shared" si="42"/>
        <v>0.19053327386033139</v>
      </c>
      <c r="P386" s="1">
        <f t="shared" si="43"/>
        <v>1.2098946308326779</v>
      </c>
      <c r="R386" s="1">
        <f>'[1]B. 103 q caL Q3 2023'!BN203</f>
        <v>1.0535484130544879</v>
      </c>
      <c r="S386" s="1">
        <f t="shared" si="47"/>
        <v>1.0535484130544879</v>
      </c>
      <c r="T386" s="1">
        <f t="shared" si="45"/>
        <v>5.216390769554128E-2</v>
      </c>
      <c r="U386" s="1">
        <f t="shared" si="44"/>
        <v>0.56403154867548311</v>
      </c>
    </row>
    <row r="387" spans="4:21" ht="14.4" x14ac:dyDescent="0.3">
      <c r="E387" s="2" t="s">
        <v>18</v>
      </c>
      <c r="G387">
        <f>'[1]B. 103 q caL Q3 2023'!BK204</f>
        <v>4796829</v>
      </c>
      <c r="J387">
        <f>'B 103 to Q4 2023'!BK204</f>
        <v>5336308.4526419211</v>
      </c>
      <c r="L387">
        <f>'B 103 to Q4 2023'!BI204/100</f>
        <v>0.90541561509772994</v>
      </c>
      <c r="M387">
        <f t="shared" si="46"/>
        <v>0.90541561509772994</v>
      </c>
      <c r="N387">
        <f t="shared" si="41"/>
        <v>-9.9361197500184295E-2</v>
      </c>
      <c r="O387" s="1">
        <f t="shared" si="42"/>
        <v>0.16126524388624025</v>
      </c>
      <c r="P387" s="1">
        <f t="shared" si="43"/>
        <v>1.1749965881458422</v>
      </c>
      <c r="R387" s="1">
        <f>'[1]B. 103 q caL Q3 2023'!BN204</f>
        <v>1.0221041835724927</v>
      </c>
      <c r="S387" s="1">
        <f t="shared" si="47"/>
        <v>1.0221041835724927</v>
      </c>
      <c r="T387" s="1">
        <f t="shared" si="45"/>
        <v>2.1863427459175456E-2</v>
      </c>
      <c r="U387" s="1">
        <f t="shared" si="44"/>
        <v>0.53373106843911733</v>
      </c>
    </row>
    <row r="388" spans="4:21" ht="14.4" x14ac:dyDescent="0.3">
      <c r="D388" s="1">
        <f>D384+1</f>
        <v>1995</v>
      </c>
      <c r="E388" s="2" t="s">
        <v>15</v>
      </c>
      <c r="G388">
        <f>'[1]B. 103 q caL Q3 2023'!BK205</f>
        <v>5167983</v>
      </c>
      <c r="J388">
        <f>'B 103 to Q4 2023'!BK205</f>
        <v>5484476.6140638739</v>
      </c>
      <c r="L388">
        <f>'B 103 to Q4 2023'!BI205/100</f>
        <v>0.94871276990358988</v>
      </c>
      <c r="M388">
        <f t="shared" si="46"/>
        <v>0.94871276990358988</v>
      </c>
      <c r="N388">
        <f t="shared" si="41"/>
        <v>-5.2649192250591142E-2</v>
      </c>
      <c r="O388" s="1">
        <f t="shared" si="42"/>
        <v>0.2079772491358334</v>
      </c>
      <c r="P388" s="1">
        <f t="shared" si="43"/>
        <v>1.2311851587039238</v>
      </c>
      <c r="R388" s="1">
        <f>'[1]B. 103 q caL Q3 2023'!BN205</f>
        <v>1.0718925277804399</v>
      </c>
      <c r="S388" s="1">
        <f t="shared" si="47"/>
        <v>1.0718925277804399</v>
      </c>
      <c r="T388" s="1">
        <f t="shared" si="45"/>
        <v>6.9425803686691642E-2</v>
      </c>
      <c r="U388" s="1">
        <f t="shared" si="44"/>
        <v>0.58129344466663346</v>
      </c>
    </row>
    <row r="389" spans="4:21" ht="14.4" x14ac:dyDescent="0.3">
      <c r="E389" s="2" t="s">
        <v>16</v>
      </c>
      <c r="G389">
        <f>'[1]B. 103 q caL Q3 2023'!BK206</f>
        <v>5594356</v>
      </c>
      <c r="J389">
        <f>'B 103 to Q4 2023'!BK206</f>
        <v>5674856.3464901708</v>
      </c>
      <c r="L389">
        <f>'B 103 to Q4 2023'!BI206/100</f>
        <v>0.99264204343850992</v>
      </c>
      <c r="M389">
        <f t="shared" si="46"/>
        <v>0.99264204343850992</v>
      </c>
      <c r="N389">
        <f t="shared" si="41"/>
        <v>-7.3851598464062945E-3</v>
      </c>
      <c r="O389" s="1">
        <f t="shared" si="42"/>
        <v>0.25324128154001824</v>
      </c>
      <c r="P389" s="1">
        <f t="shared" si="43"/>
        <v>1.2881940567862538</v>
      </c>
      <c r="R389" s="1">
        <f>'[1]B. 103 q caL Q3 2023'!BN206</f>
        <v>1.1186474554065098</v>
      </c>
      <c r="S389" s="1">
        <f t="shared" si="47"/>
        <v>1.1186474554065098</v>
      </c>
      <c r="T389" s="1">
        <f t="shared" si="45"/>
        <v>0.11212032643406131</v>
      </c>
      <c r="U389" s="1">
        <f t="shared" si="44"/>
        <v>0.6239879674140032</v>
      </c>
    </row>
    <row r="390" spans="4:21" ht="14.4" x14ac:dyDescent="0.3">
      <c r="E390" s="2" t="s">
        <v>17</v>
      </c>
      <c r="G390">
        <f>'[1]B. 103 q caL Q3 2023'!BK207</f>
        <v>6024123</v>
      </c>
      <c r="J390">
        <f>'B 103 to Q4 2023'!BK207</f>
        <v>5845008.7021550471</v>
      </c>
      <c r="L390">
        <f>'B 103 to Q4 2023'!BI207/100</f>
        <v>1.0375738187975632</v>
      </c>
      <c r="M390">
        <f t="shared" si="46"/>
        <v>1.0375738187975632</v>
      </c>
      <c r="N390">
        <f t="shared" si="41"/>
        <v>3.6885121239882648E-2</v>
      </c>
      <c r="O390" s="1">
        <f t="shared" si="42"/>
        <v>0.29751156262630718</v>
      </c>
      <c r="P390" s="1">
        <f t="shared" si="43"/>
        <v>1.3465039443846958</v>
      </c>
      <c r="R390" s="1">
        <f>'[1]B. 103 q caL Q3 2023'!BN207</f>
        <v>1.1684896815932941</v>
      </c>
      <c r="S390" s="1">
        <f t="shared" si="47"/>
        <v>1.1684896815932941</v>
      </c>
      <c r="T390" s="1">
        <f t="shared" si="45"/>
        <v>0.15571204448563797</v>
      </c>
      <c r="U390" s="1">
        <f t="shared" si="44"/>
        <v>0.66757968546557978</v>
      </c>
    </row>
    <row r="391" spans="4:21" ht="14.4" x14ac:dyDescent="0.3">
      <c r="E391" s="2" t="s">
        <v>18</v>
      </c>
      <c r="G391">
        <f>'[1]B. 103 q caL Q3 2023'!BK208</f>
        <v>6406754</v>
      </c>
      <c r="J391">
        <f>'B 103 to Q4 2023'!BK208</f>
        <v>5992583.5534959165</v>
      </c>
      <c r="L391">
        <f>'B 103 to Q4 2023'!BI208/100</f>
        <v>1.076326085806055</v>
      </c>
      <c r="M391">
        <f t="shared" si="46"/>
        <v>1.076326085806055</v>
      </c>
      <c r="N391">
        <f t="shared" si="41"/>
        <v>7.3553469551188147E-2</v>
      </c>
      <c r="O391" s="1">
        <f t="shared" si="42"/>
        <v>0.33417991093761268</v>
      </c>
      <c r="P391" s="1">
        <f t="shared" si="43"/>
        <v>1.396794419563854</v>
      </c>
      <c r="R391" s="1">
        <f>'[1]B. 103 q caL Q3 2023'!BN208</f>
        <v>1.2094025552516052</v>
      </c>
      <c r="S391" s="1">
        <f t="shared" si="47"/>
        <v>1.2094025552516052</v>
      </c>
      <c r="T391" s="1">
        <f t="shared" si="45"/>
        <v>0.19012648168061183</v>
      </c>
      <c r="U391" s="1">
        <f t="shared" si="44"/>
        <v>0.70199412266055372</v>
      </c>
    </row>
    <row r="392" spans="4:21" ht="14.4" x14ac:dyDescent="0.3">
      <c r="D392" s="1">
        <f>D388+1</f>
        <v>1996</v>
      </c>
      <c r="E392" s="2" t="s">
        <v>15</v>
      </c>
      <c r="G392">
        <f>'[1]B. 103 q caL Q3 2023'!BK209</f>
        <v>5639363</v>
      </c>
      <c r="J392">
        <f>'B 103 to Q4 2023'!BK209</f>
        <v>6107764.4071511924</v>
      </c>
      <c r="L392">
        <f>'B 103 to Q4 2023'!BI209/100</f>
        <v>1.1016569323010952</v>
      </c>
      <c r="M392">
        <f t="shared" si="46"/>
        <v>1.1016569323010952</v>
      </c>
      <c r="N392">
        <f t="shared" ref="N392:N455" si="48">LN(M392)</f>
        <v>9.6815348561187412E-2</v>
      </c>
      <c r="O392" s="1">
        <f t="shared" ref="O392:O455" si="49">N392-$N$505</f>
        <v>0.35744178994761194</v>
      </c>
      <c r="P392" s="1">
        <f t="shared" ref="P392:P455" si="50">EXP(O392)</f>
        <v>1.4296673430149318</v>
      </c>
      <c r="R392" s="1">
        <f>'[1]B. 103 q caL Q3 2023'!BN209</f>
        <v>1.0691525040472898</v>
      </c>
      <c r="S392" s="1">
        <f t="shared" si="47"/>
        <v>1.0691525040472898</v>
      </c>
      <c r="T392" s="1">
        <f t="shared" si="45"/>
        <v>6.6866282342416483E-2</v>
      </c>
      <c r="U392" s="1">
        <f t="shared" ref="U392:U455" si="51">T392-$T$505</f>
        <v>0.57873392332235829</v>
      </c>
    </row>
    <row r="393" spans="4:21" ht="14.4" x14ac:dyDescent="0.3">
      <c r="E393" s="2" t="s">
        <v>16</v>
      </c>
      <c r="G393">
        <f>'[1]B. 103 q caL Q3 2023'!BK210</f>
        <v>5999228</v>
      </c>
      <c r="J393">
        <f>'B 103 to Q4 2023'!BK210</f>
        <v>6215450.629041587</v>
      </c>
      <c r="L393">
        <f>'B 103 to Q4 2023'!BI210/100</f>
        <v>1.1319613685170382</v>
      </c>
      <c r="M393">
        <f t="shared" si="46"/>
        <v>1.1319613685170382</v>
      </c>
      <c r="N393">
        <f t="shared" si="48"/>
        <v>0.12395185244692733</v>
      </c>
      <c r="O393" s="1">
        <f t="shared" si="49"/>
        <v>0.38457829383335185</v>
      </c>
      <c r="P393" s="1">
        <f t="shared" si="50"/>
        <v>1.4689947066760642</v>
      </c>
      <c r="R393" s="1">
        <f>'[1]B. 103 q caL Q3 2023'!BN210</f>
        <v>1.1150615914527544</v>
      </c>
      <c r="S393" s="1">
        <f t="shared" si="47"/>
        <v>1.1150615914527544</v>
      </c>
      <c r="T393" s="1">
        <f t="shared" ref="T393:T456" si="52">LN(S393)</f>
        <v>0.10890964235754649</v>
      </c>
      <c r="U393" s="1">
        <f t="shared" si="51"/>
        <v>0.62077728333748838</v>
      </c>
    </row>
    <row r="394" spans="4:21" ht="14.4" x14ac:dyDescent="0.3">
      <c r="E394" s="2" t="s">
        <v>17</v>
      </c>
      <c r="G394">
        <f>'[1]B. 103 q caL Q3 2023'!BK211</f>
        <v>6100937</v>
      </c>
      <c r="J394">
        <f>'B 103 to Q4 2023'!BK211</f>
        <v>6279718.9081785372</v>
      </c>
      <c r="L394">
        <f>'B 103 to Q4 2023'!BI211/100</f>
        <v>1.1306913739009239</v>
      </c>
      <c r="M394">
        <f t="shared" si="46"/>
        <v>1.1306913739009239</v>
      </c>
      <c r="N394">
        <f t="shared" si="48"/>
        <v>0.12282928093988799</v>
      </c>
      <c r="O394" s="1">
        <f t="shared" si="49"/>
        <v>0.38345572232631253</v>
      </c>
      <c r="P394" s="1">
        <f t="shared" si="50"/>
        <v>1.4673465803172796</v>
      </c>
      <c r="R394" s="1">
        <f>'[1]B. 103 q caL Q3 2023'!BN211</f>
        <v>1.1218699689346967</v>
      </c>
      <c r="S394" s="1">
        <f t="shared" si="47"/>
        <v>1.1218699689346967</v>
      </c>
      <c r="T394" s="1">
        <f t="shared" si="52"/>
        <v>0.1149969081694176</v>
      </c>
      <c r="U394" s="1">
        <f t="shared" si="51"/>
        <v>0.62686454914935941</v>
      </c>
    </row>
    <row r="395" spans="4:21" ht="14.4" x14ac:dyDescent="0.3">
      <c r="E395" s="2" t="s">
        <v>18</v>
      </c>
      <c r="G395">
        <f>'[1]B. 103 q caL Q3 2023'!BK212</f>
        <v>7403979</v>
      </c>
      <c r="J395">
        <f>'B 103 to Q4 2023'!BK212</f>
        <v>6626890.7277139248</v>
      </c>
      <c r="L395">
        <f>'B 103 to Q4 2023'!BI212/100</f>
        <v>1.1171905957402111</v>
      </c>
      <c r="M395">
        <f t="shared" si="46"/>
        <v>1.1171905957402111</v>
      </c>
      <c r="N395">
        <f t="shared" si="48"/>
        <v>0.11081713734866777</v>
      </c>
      <c r="O395" s="1">
        <f t="shared" si="49"/>
        <v>0.37144357873509232</v>
      </c>
      <c r="P395" s="1">
        <f t="shared" si="50"/>
        <v>1.4498260427744858</v>
      </c>
      <c r="R395" s="1">
        <f>'[1]B. 103 q caL Q3 2023'!BN212</f>
        <v>1.2586777802108373</v>
      </c>
      <c r="S395" s="1">
        <f t="shared" si="47"/>
        <v>1.2586777802108373</v>
      </c>
      <c r="T395" s="1">
        <f t="shared" si="52"/>
        <v>0.23006178919282472</v>
      </c>
      <c r="U395" s="1">
        <f t="shared" si="51"/>
        <v>0.74192943017276658</v>
      </c>
    </row>
    <row r="396" spans="4:21" ht="14.4" x14ac:dyDescent="0.3">
      <c r="D396" s="1">
        <f>D392+1</f>
        <v>1997</v>
      </c>
      <c r="E396" s="2" t="s">
        <v>15</v>
      </c>
      <c r="G396">
        <f>'[1]B. 103 q caL Q3 2023'!BK213</f>
        <v>7436270</v>
      </c>
      <c r="J396">
        <f>'B 103 to Q4 2023'!BK213</f>
        <v>6854287.0371232387</v>
      </c>
      <c r="L396">
        <f>'B 103 to Q4 2023'!BI213/100</f>
        <v>1.0849609827722029</v>
      </c>
      <c r="M396">
        <f t="shared" si="46"/>
        <v>1.0849609827722029</v>
      </c>
      <c r="N396">
        <f t="shared" si="48"/>
        <v>8.1544025767210898E-2</v>
      </c>
      <c r="O396" s="1">
        <f t="shared" si="49"/>
        <v>0.34217046715363542</v>
      </c>
      <c r="P396" s="1">
        <f t="shared" si="50"/>
        <v>1.4080002948602719</v>
      </c>
      <c r="R396" s="1">
        <f>'[1]B. 103 q caL Q3 2023'!BN213</f>
        <v>1.2211009505445984</v>
      </c>
      <c r="S396" s="1">
        <f t="shared" si="47"/>
        <v>1.2211009505445984</v>
      </c>
      <c r="T396" s="1">
        <f t="shared" si="52"/>
        <v>0.19975287028958702</v>
      </c>
      <c r="U396" s="1">
        <f t="shared" si="51"/>
        <v>0.71162051126952885</v>
      </c>
    </row>
    <row r="397" spans="4:21" ht="14.4" x14ac:dyDescent="0.3">
      <c r="E397" s="2" t="s">
        <v>16</v>
      </c>
      <c r="G397">
        <f>'[1]B. 103 q caL Q3 2023'!BK214</f>
        <v>8571846</v>
      </c>
      <c r="J397">
        <f>'B 103 to Q4 2023'!BK214</f>
        <v>7175759.2929080734</v>
      </c>
      <c r="L397">
        <f>'B 103 to Q4 2023'!BI214/100</f>
        <v>1.1945425773230169</v>
      </c>
      <c r="M397">
        <f t="shared" si="46"/>
        <v>1.1945425773230169</v>
      </c>
      <c r="N397">
        <f t="shared" si="48"/>
        <v>0.17776333162149346</v>
      </c>
      <c r="O397" s="1">
        <f t="shared" si="49"/>
        <v>0.43838977300791804</v>
      </c>
      <c r="P397" s="1">
        <f t="shared" si="50"/>
        <v>1.5502090193109646</v>
      </c>
      <c r="R397" s="1">
        <f>'[1]B. 103 q caL Q3 2023'!BN214</f>
        <v>1.3436756881896734</v>
      </c>
      <c r="S397" s="1">
        <f t="shared" si="47"/>
        <v>1.3436756881896734</v>
      </c>
      <c r="T397" s="1">
        <f t="shared" si="52"/>
        <v>0.2954089095522982</v>
      </c>
      <c r="U397" s="1">
        <f t="shared" si="51"/>
        <v>0.80727655053224012</v>
      </c>
    </row>
    <row r="398" spans="4:21" ht="14.4" x14ac:dyDescent="0.3">
      <c r="E398" s="2" t="s">
        <v>17</v>
      </c>
      <c r="G398">
        <f>'[1]B. 103 q caL Q3 2023'!BK215</f>
        <v>9281345</v>
      </c>
      <c r="J398">
        <f>'B 103 to Q4 2023'!BK215</f>
        <v>7515907.4298787089</v>
      </c>
      <c r="L398">
        <f>'B 103 to Q4 2023'!BI215/100</f>
        <v>1.234811243563942</v>
      </c>
      <c r="M398">
        <f t="shared" si="46"/>
        <v>1.234811243563942</v>
      </c>
      <c r="N398">
        <f t="shared" si="48"/>
        <v>0.21091811917935663</v>
      </c>
      <c r="O398" s="1">
        <f t="shared" si="49"/>
        <v>0.4715445605657812</v>
      </c>
      <c r="P398" s="1">
        <f t="shared" si="50"/>
        <v>1.6024673906636206</v>
      </c>
      <c r="R398" s="1">
        <f>'[1]B. 103 q caL Q3 2023'!BN215</f>
        <v>1.3832814565606049</v>
      </c>
      <c r="S398" s="1">
        <f t="shared" si="47"/>
        <v>1.3832814565606049</v>
      </c>
      <c r="T398" s="1">
        <f t="shared" si="52"/>
        <v>0.32445854358981613</v>
      </c>
      <c r="U398" s="1">
        <f t="shared" si="51"/>
        <v>0.83632618456975805</v>
      </c>
    </row>
    <row r="399" spans="4:21" ht="14.4" x14ac:dyDescent="0.3">
      <c r="E399" s="2" t="s">
        <v>18</v>
      </c>
      <c r="G399">
        <f>'[1]B. 103 q caL Q3 2023'!BK216</f>
        <v>9424130</v>
      </c>
      <c r="J399">
        <f>'B 103 to Q4 2023'!BK216</f>
        <v>7801831.6284968965</v>
      </c>
      <c r="L399">
        <f>'B 103 to Q4 2023'!BI216/100</f>
        <v>1.206734962801786</v>
      </c>
      <c r="M399">
        <f t="shared" si="46"/>
        <v>1.206734962801786</v>
      </c>
      <c r="N399">
        <f t="shared" si="48"/>
        <v>0.18791833457491164</v>
      </c>
      <c r="O399" s="1">
        <f t="shared" si="49"/>
        <v>0.44854477596133618</v>
      </c>
      <c r="P399" s="1">
        <f t="shared" si="50"/>
        <v>1.5660315996818215</v>
      </c>
      <c r="R399" s="1">
        <f>'[1]B. 103 q caL Q3 2023'!BN216</f>
        <v>1.3486367388989677</v>
      </c>
      <c r="S399" s="1">
        <f t="shared" si="47"/>
        <v>1.3486367388989677</v>
      </c>
      <c r="T399" s="1">
        <f t="shared" si="52"/>
        <v>0.29909425919773919</v>
      </c>
      <c r="U399" s="1">
        <f t="shared" si="51"/>
        <v>0.81096190017768111</v>
      </c>
    </row>
    <row r="400" spans="4:21" ht="14.4" x14ac:dyDescent="0.3">
      <c r="D400" s="1">
        <f>D396+1</f>
        <v>1998</v>
      </c>
      <c r="E400" s="2" t="s">
        <v>15</v>
      </c>
      <c r="G400">
        <f>'[1]B. 103 q caL Q3 2023'!BK217</f>
        <v>10762950</v>
      </c>
      <c r="J400">
        <f>'B 103 to Q4 2023'!BK217</f>
        <v>8128595.2772446042</v>
      </c>
      <c r="L400">
        <f>'B 103 to Q4 2023'!BI217/100</f>
        <v>1.3226627274822889</v>
      </c>
      <c r="M400">
        <f t="shared" si="46"/>
        <v>1.3226627274822889</v>
      </c>
      <c r="N400">
        <f t="shared" si="48"/>
        <v>0.27964692253608647</v>
      </c>
      <c r="O400" s="1">
        <f t="shared" si="49"/>
        <v>0.54027336392251102</v>
      </c>
      <c r="P400" s="1">
        <f t="shared" si="50"/>
        <v>1.7164760206743421</v>
      </c>
      <c r="R400" s="1">
        <f>'[1]B. 103 q caL Q3 2023'!BN217</f>
        <v>1.4746289302317608</v>
      </c>
      <c r="S400" s="1">
        <f t="shared" si="47"/>
        <v>1.4746289302317608</v>
      </c>
      <c r="T400" s="1">
        <f t="shared" si="52"/>
        <v>0.38840638541782713</v>
      </c>
      <c r="U400" s="1">
        <f t="shared" si="51"/>
        <v>0.90027402639776899</v>
      </c>
    </row>
    <row r="401" spans="4:21" ht="14.4" x14ac:dyDescent="0.3">
      <c r="E401" s="2" t="s">
        <v>16</v>
      </c>
      <c r="G401">
        <f>'[1]B. 103 q caL Q3 2023'!BK218</f>
        <v>10953151</v>
      </c>
      <c r="J401">
        <f>'B 103 to Q4 2023'!BK218</f>
        <v>8285470.8410706474</v>
      </c>
      <c r="L401">
        <f>'B 103 to Q4 2023'!BI218/100</f>
        <v>1.32044553771989</v>
      </c>
      <c r="M401">
        <f t="shared" si="46"/>
        <v>1.32044553771989</v>
      </c>
      <c r="N401">
        <f t="shared" si="48"/>
        <v>0.27796920822399851</v>
      </c>
      <c r="O401" s="1">
        <f t="shared" si="49"/>
        <v>0.53859564961042306</v>
      </c>
      <c r="P401" s="1">
        <f t="shared" si="50"/>
        <v>1.7135986786419657</v>
      </c>
      <c r="R401" s="1">
        <f>'[1]B. 103 q caL Q3 2023'!BN218</f>
        <v>1.4723002145130966</v>
      </c>
      <c r="S401" s="1">
        <f t="shared" si="47"/>
        <v>1.4723002145130966</v>
      </c>
      <c r="T401" s="1">
        <f t="shared" si="52"/>
        <v>0.38682594958852684</v>
      </c>
      <c r="U401" s="1">
        <f t="shared" si="51"/>
        <v>0.89869359056846876</v>
      </c>
    </row>
    <row r="402" spans="4:21" ht="14.4" x14ac:dyDescent="0.3">
      <c r="E402" s="2" t="s">
        <v>17</v>
      </c>
      <c r="G402">
        <f>'[1]B. 103 q caL Q3 2023'!BK219</f>
        <v>9879507</v>
      </c>
      <c r="J402">
        <f>'B 103 to Q4 2023'!BK219</f>
        <v>8035197.5655622352</v>
      </c>
      <c r="L402">
        <f>'B 103 to Q4 2023'!BI219/100</f>
        <v>1.2292602539523079</v>
      </c>
      <c r="M402">
        <f t="shared" si="46"/>
        <v>1.2292602539523079</v>
      </c>
      <c r="N402">
        <f t="shared" si="48"/>
        <v>0.2064125689080738</v>
      </c>
      <c r="O402" s="1">
        <f t="shared" si="49"/>
        <v>0.46703901029449835</v>
      </c>
      <c r="P402" s="1">
        <f t="shared" si="50"/>
        <v>1.5952636339073389</v>
      </c>
      <c r="R402" s="1">
        <f>'[1]B. 103 q caL Q3 2023'!BN219</f>
        <v>1.3785157381396766</v>
      </c>
      <c r="S402" s="1">
        <f t="shared" si="47"/>
        <v>1.3785157381396766</v>
      </c>
      <c r="T402" s="1">
        <f t="shared" si="52"/>
        <v>0.32100736827521259</v>
      </c>
      <c r="U402" s="1">
        <f t="shared" si="51"/>
        <v>0.83287500925515445</v>
      </c>
    </row>
    <row r="403" spans="4:21" ht="14.4" x14ac:dyDescent="0.3">
      <c r="E403" s="2" t="s">
        <v>18</v>
      </c>
      <c r="G403">
        <f>'[1]B. 103 q caL Q3 2023'!BK220</f>
        <v>11824707</v>
      </c>
      <c r="J403">
        <f>'B 103 to Q4 2023'!BK220</f>
        <v>8609514.8994947374</v>
      </c>
      <c r="L403">
        <f>'B 103 to Q4 2023'!BI220/100</f>
        <v>1.373101055983279</v>
      </c>
      <c r="M403">
        <f t="shared" si="46"/>
        <v>1.373101055983279</v>
      </c>
      <c r="N403">
        <f t="shared" si="48"/>
        <v>0.31707172639580061</v>
      </c>
      <c r="O403" s="1">
        <f t="shared" si="49"/>
        <v>0.57769816778222516</v>
      </c>
      <c r="P403" s="1">
        <f t="shared" si="50"/>
        <v>1.7819319979208197</v>
      </c>
      <c r="R403" s="1">
        <f>'[1]B. 103 q caL Q3 2023'!BN220</f>
        <v>1.5307628009907064</v>
      </c>
      <c r="S403" s="1">
        <f t="shared" si="47"/>
        <v>1.5307628009907064</v>
      </c>
      <c r="T403" s="1">
        <f t="shared" si="52"/>
        <v>0.42576617390225846</v>
      </c>
      <c r="U403" s="1">
        <f t="shared" si="51"/>
        <v>0.93763381488220032</v>
      </c>
    </row>
    <row r="404" spans="4:21" ht="14.4" x14ac:dyDescent="0.3">
      <c r="D404" s="1">
        <f>D400+1</f>
        <v>1999</v>
      </c>
      <c r="E404" s="2" t="s">
        <v>15</v>
      </c>
      <c r="G404">
        <f>'[1]B. 103 q caL Q3 2023'!BK221</f>
        <v>12071187</v>
      </c>
      <c r="J404">
        <f>'B 103 to Q4 2023'!BK221</f>
        <v>8620032.0436092578</v>
      </c>
      <c r="L404">
        <f>'B 103 to Q4 2023'!BI221/100</f>
        <v>1.4003800611100359</v>
      </c>
      <c r="M404">
        <f t="shared" si="46"/>
        <v>1.4003800611100359</v>
      </c>
      <c r="N404">
        <f t="shared" si="48"/>
        <v>0.33674367200075117</v>
      </c>
      <c r="O404" s="1">
        <f t="shared" si="49"/>
        <v>0.59737011338717572</v>
      </c>
      <c r="P404" s="1">
        <f t="shared" si="50"/>
        <v>1.8173331301936406</v>
      </c>
      <c r="R404" s="1">
        <f>'[1]B. 103 q caL Q3 2023'!BN221</f>
        <v>1.5644931462515386</v>
      </c>
      <c r="S404" s="1">
        <f t="shared" si="47"/>
        <v>1.5644931462515386</v>
      </c>
      <c r="T404" s="1">
        <f t="shared" si="52"/>
        <v>0.44756190332560203</v>
      </c>
      <c r="U404" s="1">
        <f t="shared" si="51"/>
        <v>0.95942954430554384</v>
      </c>
    </row>
    <row r="405" spans="4:21" ht="14.4" x14ac:dyDescent="0.3">
      <c r="E405" s="2" t="s">
        <v>16</v>
      </c>
      <c r="G405">
        <f>'[1]B. 103 q caL Q3 2023'!BK222</f>
        <v>13119806</v>
      </c>
      <c r="J405">
        <f>'B 103 to Q4 2023'!BK222</f>
        <v>8899937.2118413802</v>
      </c>
      <c r="L405">
        <f>'B 103 to Q4 2023'!BI222/100</f>
        <v>1.474076803884065</v>
      </c>
      <c r="M405">
        <f t="shared" si="46"/>
        <v>1.474076803884065</v>
      </c>
      <c r="N405">
        <f t="shared" si="48"/>
        <v>0.38803189816549788</v>
      </c>
      <c r="O405" s="1">
        <f t="shared" si="49"/>
        <v>0.64865833955192242</v>
      </c>
      <c r="P405" s="1">
        <f t="shared" si="50"/>
        <v>1.9129725469134409</v>
      </c>
      <c r="R405" s="1">
        <f>'[1]B. 103 q caL Q3 2023'!BN222</f>
        <v>1.6461900536725032</v>
      </c>
      <c r="S405" s="1">
        <f t="shared" si="47"/>
        <v>1.6461900536725032</v>
      </c>
      <c r="T405" s="1">
        <f t="shared" si="52"/>
        <v>0.49846355954599181</v>
      </c>
      <c r="U405" s="1">
        <f t="shared" si="51"/>
        <v>1.0103312005259337</v>
      </c>
    </row>
    <row r="406" spans="4:21" ht="14.4" x14ac:dyDescent="0.3">
      <c r="E406" s="2" t="s">
        <v>17</v>
      </c>
      <c r="G406">
        <f>'[1]B. 103 q caL Q3 2023'!BK223</f>
        <v>12663852</v>
      </c>
      <c r="J406">
        <f>'B 103 to Q4 2023'!BK223</f>
        <v>8951825.4992795698</v>
      </c>
      <c r="L406">
        <f>'B 103 to Q4 2023'!BI223/100</f>
        <v>1.4148896223479031</v>
      </c>
      <c r="M406">
        <f t="shared" si="46"/>
        <v>1.4148896223479031</v>
      </c>
      <c r="N406">
        <f t="shared" si="48"/>
        <v>0.34705152264477851</v>
      </c>
      <c r="O406" s="1">
        <f t="shared" si="49"/>
        <v>0.60767796403120311</v>
      </c>
      <c r="P406" s="1">
        <f t="shared" si="50"/>
        <v>1.8361628087033788</v>
      </c>
      <c r="R406" s="1">
        <f>'[1]B. 103 q caL Q3 2023'!BN223</f>
        <v>1.5826099363041242</v>
      </c>
      <c r="S406" s="1">
        <f t="shared" si="47"/>
        <v>1.5826099363041242</v>
      </c>
      <c r="T406" s="1">
        <f t="shared" si="52"/>
        <v>0.4590753426416681</v>
      </c>
      <c r="U406" s="1">
        <f t="shared" si="51"/>
        <v>0.97094298362160991</v>
      </c>
    </row>
    <row r="407" spans="4:21" ht="14.4" x14ac:dyDescent="0.3">
      <c r="E407" s="2" t="s">
        <v>18</v>
      </c>
      <c r="G407">
        <f>'[1]B. 103 q caL Q3 2023'!BK224</f>
        <v>15352663</v>
      </c>
      <c r="J407">
        <f>'B 103 to Q4 2023'!BK224</f>
        <v>9773721.8242232893</v>
      </c>
      <c r="L407">
        <f>'B 103 to Q4 2023'!BI224/100</f>
        <v>1.5707881067323139</v>
      </c>
      <c r="M407">
        <f t="shared" si="46"/>
        <v>1.5707881067323139</v>
      </c>
      <c r="N407">
        <f t="shared" si="48"/>
        <v>0.45157747222139216</v>
      </c>
      <c r="O407" s="1">
        <f t="shared" si="49"/>
        <v>0.71220391360781665</v>
      </c>
      <c r="P407" s="1">
        <f t="shared" si="50"/>
        <v>2.0384789430777768</v>
      </c>
      <c r="R407" s="1">
        <f>'[1]B. 103 q caL Q3 2023'!BN224</f>
        <v>1.746653324759456</v>
      </c>
      <c r="S407" s="1">
        <f t="shared" si="47"/>
        <v>1.746653324759456</v>
      </c>
      <c r="T407" s="1">
        <f t="shared" si="52"/>
        <v>0.55770157113917296</v>
      </c>
      <c r="U407" s="1">
        <f t="shared" si="51"/>
        <v>1.0695692121191147</v>
      </c>
    </row>
    <row r="408" spans="4:21" ht="14.4" x14ac:dyDescent="0.3">
      <c r="D408" s="1">
        <f>D404+1</f>
        <v>2000</v>
      </c>
      <c r="E408" s="2" t="s">
        <v>15</v>
      </c>
      <c r="G408">
        <f>'[1]B. 103 q caL Q3 2023'!BK225</f>
        <v>16258024</v>
      </c>
      <c r="J408">
        <f>'B 103 to Q4 2023'!BK225</f>
        <v>9802792.9170871805</v>
      </c>
      <c r="L408">
        <f>'B 103 to Q4 2023'!BI225/100</f>
        <v>1.658385639429643</v>
      </c>
      <c r="M408">
        <f t="shared" si="46"/>
        <v>1.658385639429643</v>
      </c>
      <c r="N408">
        <f t="shared" si="48"/>
        <v>0.50584462280963682</v>
      </c>
      <c r="O408" s="1">
        <f t="shared" si="49"/>
        <v>0.76647106419606137</v>
      </c>
      <c r="P408" s="1">
        <f t="shared" si="50"/>
        <v>2.1521580097219339</v>
      </c>
      <c r="R408" s="1">
        <f>'[1]B. 103 q caL Q3 2023'!BN225</f>
        <v>1.8487967263345326</v>
      </c>
      <c r="S408" s="1">
        <f t="shared" si="47"/>
        <v>1.8487967263345326</v>
      </c>
      <c r="T408" s="1">
        <f t="shared" si="52"/>
        <v>0.6145350092790044</v>
      </c>
      <c r="U408" s="1">
        <f t="shared" si="51"/>
        <v>1.1264026502589464</v>
      </c>
    </row>
    <row r="409" spans="4:21" ht="14.4" x14ac:dyDescent="0.3">
      <c r="E409" s="2" t="s">
        <v>16</v>
      </c>
      <c r="G409">
        <f>'[1]B. 103 q caL Q3 2023'!BK226</f>
        <v>15610901</v>
      </c>
      <c r="J409">
        <f>'B 103 to Q4 2023'!BK226</f>
        <v>10010590.91653377</v>
      </c>
      <c r="L409">
        <f>'B 103 to Q4 2023'!BI226/100</f>
        <v>1.5591103592318438</v>
      </c>
      <c r="M409">
        <f t="shared" si="46"/>
        <v>1.5591103592318438</v>
      </c>
      <c r="N409">
        <f t="shared" si="48"/>
        <v>0.44411537604481671</v>
      </c>
      <c r="O409" s="1">
        <f t="shared" si="49"/>
        <v>0.7047418174312412</v>
      </c>
      <c r="P409" s="1">
        <f t="shared" si="50"/>
        <v>2.0233242304336834</v>
      </c>
      <c r="R409" s="1">
        <f>'[1]B. 103 q caL Q3 2023'!BN226</f>
        <v>1.7389805391620585</v>
      </c>
      <c r="S409" s="1">
        <f t="shared" si="47"/>
        <v>1.7389805391620585</v>
      </c>
      <c r="T409" s="1">
        <f t="shared" si="52"/>
        <v>0.55329904448840039</v>
      </c>
      <c r="U409" s="1">
        <f t="shared" si="51"/>
        <v>1.0651666854683421</v>
      </c>
    </row>
    <row r="410" spans="4:21" ht="14.4" x14ac:dyDescent="0.3">
      <c r="E410" s="2" t="s">
        <v>17</v>
      </c>
      <c r="G410">
        <f>'[1]B. 103 q caL Q3 2023'!BK227</f>
        <v>15280878</v>
      </c>
      <c r="J410">
        <f>'B 103 to Q4 2023'!BK227</f>
        <v>10340346.33937295</v>
      </c>
      <c r="L410">
        <f>'B 103 to Q4 2023'!BI227/100</f>
        <v>1.4773740161711439</v>
      </c>
      <c r="M410">
        <f t="shared" si="46"/>
        <v>1.4773740161711439</v>
      </c>
      <c r="N410">
        <f t="shared" si="48"/>
        <v>0.39026619841969235</v>
      </c>
      <c r="O410" s="1">
        <f t="shared" si="49"/>
        <v>0.65089263980611689</v>
      </c>
      <c r="P410" s="1">
        <f t="shared" si="50"/>
        <v>1.9172514803922853</v>
      </c>
      <c r="R410" s="1">
        <f>'[1]B. 103 q caL Q3 2023'!BN227</f>
        <v>1.6463690567731868</v>
      </c>
      <c r="S410" s="1">
        <f t="shared" si="47"/>
        <v>1.6463690567731868</v>
      </c>
      <c r="T410" s="1">
        <f t="shared" si="52"/>
        <v>0.49857229144410237</v>
      </c>
      <c r="U410" s="1">
        <f t="shared" si="51"/>
        <v>1.0104399324240443</v>
      </c>
    </row>
    <row r="411" spans="4:21" ht="14.4" x14ac:dyDescent="0.3">
      <c r="E411" s="2" t="s">
        <v>18</v>
      </c>
      <c r="G411">
        <f>'[1]B. 103 q caL Q3 2023'!BK228</f>
        <v>13364997</v>
      </c>
      <c r="J411">
        <f>'B 103 to Q4 2023'!BK228</f>
        <v>10489416.27338689</v>
      </c>
      <c r="L411">
        <f>'B 103 to Q4 2023'!BI228/100</f>
        <v>1.273498033812591</v>
      </c>
      <c r="M411">
        <f t="shared" si="46"/>
        <v>1.273498033812591</v>
      </c>
      <c r="N411">
        <f t="shared" si="48"/>
        <v>0.24176747151202965</v>
      </c>
      <c r="O411" s="1">
        <f t="shared" si="49"/>
        <v>0.50239391289845425</v>
      </c>
      <c r="P411" s="1">
        <f t="shared" si="50"/>
        <v>1.6526728938496573</v>
      </c>
      <c r="R411" s="1">
        <f>'[1]B. 103 q caL Q3 2023'!BN228</f>
        <v>1.4206443554191246</v>
      </c>
      <c r="S411" s="1">
        <f t="shared" si="47"/>
        <v>1.4206443554191246</v>
      </c>
      <c r="T411" s="1">
        <f t="shared" si="52"/>
        <v>0.35111054011197096</v>
      </c>
      <c r="U411" s="1">
        <f t="shared" si="51"/>
        <v>0.86297818109191282</v>
      </c>
    </row>
    <row r="412" spans="4:21" ht="14.4" x14ac:dyDescent="0.3">
      <c r="D412" s="1">
        <f>D408+1</f>
        <v>2001</v>
      </c>
      <c r="E412" s="2" t="s">
        <v>15</v>
      </c>
      <c r="G412">
        <f>'[1]B. 103 q caL Q3 2023'!BK229</f>
        <v>11805347</v>
      </c>
      <c r="J412">
        <f>'B 103 to Q4 2023'!BK229</f>
        <v>10037230.965531996</v>
      </c>
      <c r="L412">
        <f>'B 103 to Q4 2023'!BI229/100</f>
        <v>1.1766752245273269</v>
      </c>
      <c r="M412">
        <f t="shared" si="46"/>
        <v>1.1766752245273269</v>
      </c>
      <c r="N412">
        <f t="shared" si="48"/>
        <v>0.16269285522004739</v>
      </c>
      <c r="O412" s="1">
        <f t="shared" si="49"/>
        <v>0.42331929660647194</v>
      </c>
      <c r="P412" s="1">
        <f t="shared" si="50"/>
        <v>1.5270217910104367</v>
      </c>
      <c r="R412" s="1">
        <f>'[1]B. 103 q caL Q3 2023'!BN229</f>
        <v>1.3209134181322517</v>
      </c>
      <c r="S412" s="1">
        <f t="shared" si="47"/>
        <v>1.3209134181322517</v>
      </c>
      <c r="T412" s="1">
        <f t="shared" si="52"/>
        <v>0.27832348072166013</v>
      </c>
      <c r="U412" s="1">
        <f t="shared" si="51"/>
        <v>0.790191121701602</v>
      </c>
    </row>
    <row r="413" spans="4:21" ht="14.4" x14ac:dyDescent="0.3">
      <c r="E413" s="2" t="s">
        <v>16</v>
      </c>
      <c r="G413">
        <f>'[1]B. 103 q caL Q3 2023'!BK230</f>
        <v>12670711</v>
      </c>
      <c r="J413">
        <f>'B 103 to Q4 2023'!BK230</f>
        <v>10222457.97936625</v>
      </c>
      <c r="L413">
        <f>'B 103 to Q4 2023'!BI230/100</f>
        <v>1.239922044735644</v>
      </c>
      <c r="M413">
        <f t="shared" si="46"/>
        <v>1.239922044735644</v>
      </c>
      <c r="N413">
        <f t="shared" si="48"/>
        <v>0.21504851049204932</v>
      </c>
      <c r="O413" s="1">
        <f t="shared" si="49"/>
        <v>0.47567495187847386</v>
      </c>
      <c r="P413" s="1">
        <f t="shared" si="50"/>
        <v>1.6090998960449128</v>
      </c>
      <c r="R413" s="1">
        <f>'[1]B. 103 q caL Q3 2023'!BN230</f>
        <v>1.3904416715722585</v>
      </c>
      <c r="S413" s="1">
        <f t="shared" si="47"/>
        <v>1.3904416715722585</v>
      </c>
      <c r="T413" s="1">
        <f t="shared" si="52"/>
        <v>0.32962144600353255</v>
      </c>
      <c r="U413" s="1">
        <f t="shared" si="51"/>
        <v>0.84148908698347435</v>
      </c>
    </row>
    <row r="414" spans="4:21" ht="14.4" x14ac:dyDescent="0.3">
      <c r="E414" s="2" t="s">
        <v>17</v>
      </c>
      <c r="G414">
        <f>'[1]B. 103 q caL Q3 2023'!BK231</f>
        <v>10649821</v>
      </c>
      <c r="J414">
        <f>'B 103 to Q4 2023'!BK231</f>
        <v>9776600.1594704874</v>
      </c>
      <c r="L414">
        <f>'B 103 to Q4 2023'!BI231/100</f>
        <v>1.0895498257317431</v>
      </c>
      <c r="M414">
        <f t="shared" si="46"/>
        <v>1.0895498257317431</v>
      </c>
      <c r="N414">
        <f t="shared" si="48"/>
        <v>8.5764607015613448E-2</v>
      </c>
      <c r="O414" s="1">
        <f t="shared" si="49"/>
        <v>0.34639104840203799</v>
      </c>
      <c r="P414" s="1">
        <f t="shared" si="50"/>
        <v>1.4139554327340702</v>
      </c>
      <c r="R414" s="1">
        <f>'[1]B. 103 q caL Q3 2023'!BN231</f>
        <v>1.2298471297679949</v>
      </c>
      <c r="S414" s="1">
        <f t="shared" si="47"/>
        <v>1.2298471297679949</v>
      </c>
      <c r="T414" s="1">
        <f t="shared" si="52"/>
        <v>0.20688987691887012</v>
      </c>
      <c r="U414" s="1">
        <f t="shared" si="51"/>
        <v>0.71875751789881193</v>
      </c>
    </row>
    <row r="415" spans="4:21" ht="14.4" x14ac:dyDescent="0.3">
      <c r="E415" s="2" t="s">
        <v>18</v>
      </c>
      <c r="G415">
        <f>'[1]B. 103 q caL Q3 2023'!BK232</f>
        <v>12002297</v>
      </c>
      <c r="J415">
        <f>'B 103 to Q4 2023'!BK232</f>
        <v>9723184.9599955324</v>
      </c>
      <c r="L415">
        <f>'B 103 to Q4 2023'!BI232/100</f>
        <v>1.2345818833426281</v>
      </c>
      <c r="M415">
        <f t="shared" si="46"/>
        <v>1.2345818833426281</v>
      </c>
      <c r="N415">
        <f t="shared" si="48"/>
        <v>0.21073235675904828</v>
      </c>
      <c r="O415" s="1">
        <f t="shared" si="49"/>
        <v>0.47135879814547282</v>
      </c>
      <c r="P415" s="1">
        <f t="shared" si="50"/>
        <v>1.6021697400896671</v>
      </c>
      <c r="R415" s="1">
        <f>'[1]B. 103 q caL Q3 2023'!BN232</f>
        <v>1.3967374080659498</v>
      </c>
      <c r="S415" s="1">
        <f t="shared" si="47"/>
        <v>1.3967374080659498</v>
      </c>
      <c r="T415" s="1">
        <f t="shared" si="52"/>
        <v>0.33413909414981147</v>
      </c>
      <c r="U415" s="1">
        <f t="shared" si="51"/>
        <v>0.84600673512975333</v>
      </c>
    </row>
    <row r="416" spans="4:21" ht="14.4" x14ac:dyDescent="0.3">
      <c r="D416" s="1">
        <f>D412+1</f>
        <v>2002</v>
      </c>
      <c r="E416" s="2" t="s">
        <v>15</v>
      </c>
      <c r="G416">
        <f>'[1]B. 103 q caL Q3 2023'!BK233</f>
        <v>12055526</v>
      </c>
      <c r="J416">
        <f>'B 103 to Q4 2023'!BK233</f>
        <v>9819399.5188904982</v>
      </c>
      <c r="L416">
        <f>'B 103 to Q4 2023'!BI233/100</f>
        <v>1.2277951392858941</v>
      </c>
      <c r="M416">
        <f t="shared" si="46"/>
        <v>1.2277951392858941</v>
      </c>
      <c r="N416">
        <f t="shared" si="48"/>
        <v>0.20521999112241107</v>
      </c>
      <c r="O416" s="1">
        <f t="shared" si="49"/>
        <v>0.46584643250883562</v>
      </c>
      <c r="P416" s="1">
        <f t="shared" si="50"/>
        <v>1.5933622919097274</v>
      </c>
      <c r="R416" s="1">
        <f>'[1]B. 103 q caL Q3 2023'!BN233</f>
        <v>1.3882606569170841</v>
      </c>
      <c r="S416" s="1">
        <f t="shared" si="47"/>
        <v>1.3882606569170841</v>
      </c>
      <c r="T416" s="1">
        <f t="shared" si="52"/>
        <v>0.3280516376216111</v>
      </c>
      <c r="U416" s="1">
        <f t="shared" si="51"/>
        <v>0.83991927860155302</v>
      </c>
    </row>
    <row r="417" spans="4:21" ht="14.4" x14ac:dyDescent="0.3">
      <c r="E417" s="2" t="s">
        <v>16</v>
      </c>
      <c r="G417">
        <f>'[1]B. 103 q caL Q3 2023'!BK234</f>
        <v>10464376</v>
      </c>
      <c r="J417">
        <f>'B 103 to Q4 2023'!BK234</f>
        <v>9459425.4060717039</v>
      </c>
      <c r="L417">
        <f>'B 103 to Q4 2023'!BI234/100</f>
        <v>1.1064717517917981</v>
      </c>
      <c r="M417">
        <f t="shared" si="46"/>
        <v>1.1064717517917981</v>
      </c>
      <c r="N417">
        <f t="shared" si="48"/>
        <v>0.10117635084897003</v>
      </c>
      <c r="O417" s="1">
        <f t="shared" si="49"/>
        <v>0.36180279223539458</v>
      </c>
      <c r="P417" s="1">
        <f t="shared" si="50"/>
        <v>1.4359157403031799</v>
      </c>
      <c r="R417" s="1">
        <f>'[1]B. 103 q caL Q3 2023'!BN234</f>
        <v>1.258139874081823</v>
      </c>
      <c r="S417" s="1">
        <f t="shared" si="47"/>
        <v>1.258139874081823</v>
      </c>
      <c r="T417" s="1">
        <f t="shared" si="52"/>
        <v>0.22963433976176481</v>
      </c>
      <c r="U417" s="1">
        <f t="shared" si="51"/>
        <v>0.7415019807417067</v>
      </c>
    </row>
    <row r="418" spans="4:21" ht="14.4" x14ac:dyDescent="0.3">
      <c r="E418" s="2" t="s">
        <v>17</v>
      </c>
      <c r="G418">
        <f>'[1]B. 103 q caL Q3 2023'!BK235</f>
        <v>8696301</v>
      </c>
      <c r="J418">
        <f>'B 103 to Q4 2023'!BK235</f>
        <v>9099458.3358506728</v>
      </c>
      <c r="L418">
        <f>'B 103 to Q4 2023'!BI235/100</f>
        <v>0.95644264513096222</v>
      </c>
      <c r="M418">
        <f t="shared" si="46"/>
        <v>0.95644264513096222</v>
      </c>
      <c r="N418">
        <f t="shared" si="48"/>
        <v>-4.4534455171039426E-2</v>
      </c>
      <c r="O418" s="1">
        <f t="shared" si="49"/>
        <v>0.21609198621538511</v>
      </c>
      <c r="P418" s="1">
        <f t="shared" si="50"/>
        <v>1.2412165485623539</v>
      </c>
      <c r="R418" s="1">
        <f>'[1]B. 103 q caL Q3 2023'!BN235</f>
        <v>1.0946473743006375</v>
      </c>
      <c r="S418" s="1">
        <f t="shared" si="47"/>
        <v>1.0946473743006375</v>
      </c>
      <c r="T418" s="1">
        <f t="shared" si="52"/>
        <v>9.0432278802673377E-2</v>
      </c>
      <c r="U418" s="1">
        <f t="shared" si="51"/>
        <v>0.60229991978261521</v>
      </c>
    </row>
    <row r="419" spans="4:21" ht="14.4" x14ac:dyDescent="0.3">
      <c r="E419" s="2" t="s">
        <v>18</v>
      </c>
      <c r="G419">
        <f>'[1]B. 103 q caL Q3 2023'!BK236</f>
        <v>9287209</v>
      </c>
      <c r="J419">
        <f>'B 103 to Q4 2023'!BK236</f>
        <v>9606929.2726493441</v>
      </c>
      <c r="L419">
        <f>'B 103 to Q4 2023'!BI236/100</f>
        <v>0.96855225389142197</v>
      </c>
      <c r="M419">
        <f t="shared" si="46"/>
        <v>0.96855225389142197</v>
      </c>
      <c r="N419">
        <f t="shared" si="48"/>
        <v>-3.1952844166233126E-2</v>
      </c>
      <c r="O419" s="1">
        <f t="shared" si="49"/>
        <v>0.22867359722019143</v>
      </c>
      <c r="P419" s="1">
        <f t="shared" si="50"/>
        <v>1.2569317060436895</v>
      </c>
      <c r="R419" s="1">
        <f>'[1]B. 103 q caL Q3 2023'!BN236</f>
        <v>1.1003378094539682</v>
      </c>
      <c r="S419" s="1">
        <f t="shared" si="47"/>
        <v>1.1003378094539682</v>
      </c>
      <c r="T419" s="1">
        <f t="shared" si="52"/>
        <v>9.5617232162531721E-2</v>
      </c>
      <c r="U419" s="1">
        <f t="shared" si="51"/>
        <v>0.60748487314247357</v>
      </c>
    </row>
    <row r="420" spans="4:21" ht="14.4" x14ac:dyDescent="0.3">
      <c r="D420" s="1">
        <f>D416+1</f>
        <v>2003</v>
      </c>
      <c r="E420" s="2" t="s">
        <v>15</v>
      </c>
      <c r="G420">
        <f>'[1]B. 103 q caL Q3 2023'!BK237</f>
        <v>9024197</v>
      </c>
      <c r="J420">
        <f>'B 103 to Q4 2023'!BK237</f>
        <v>9754900.8468915615</v>
      </c>
      <c r="L420">
        <f>'B 103 to Q4 2023'!BI237/100</f>
        <v>0.92676544250891013</v>
      </c>
      <c r="M420">
        <f t="shared" si="46"/>
        <v>0.92676544250891013</v>
      </c>
      <c r="N420">
        <f t="shared" si="48"/>
        <v>-7.6054774010640772E-2</v>
      </c>
      <c r="O420" s="1">
        <f t="shared" si="49"/>
        <v>0.18457166737578379</v>
      </c>
      <c r="P420" s="1">
        <f t="shared" si="50"/>
        <v>1.2027031727765165</v>
      </c>
      <c r="R420" s="1">
        <f>'[1]B. 103 q caL Q3 2023'!BN237</f>
        <v>1.0516270554477003</v>
      </c>
      <c r="S420" s="1">
        <f t="shared" si="47"/>
        <v>1.0516270554477003</v>
      </c>
      <c r="T420" s="1">
        <f t="shared" si="52"/>
        <v>5.0338541431278798E-2</v>
      </c>
      <c r="U420" s="1">
        <f t="shared" si="51"/>
        <v>0.56220618241122067</v>
      </c>
    </row>
    <row r="421" spans="4:21" ht="14.4" x14ac:dyDescent="0.3">
      <c r="E421" s="2" t="s">
        <v>16</v>
      </c>
      <c r="G421">
        <f>'[1]B. 103 q caL Q3 2023'!BK238</f>
        <v>10372631</v>
      </c>
      <c r="J421">
        <f>'B 103 to Q4 2023'!BK238</f>
        <v>10129198.808566634</v>
      </c>
      <c r="L421">
        <f>'B 103 to Q4 2023'!BI238/100</f>
        <v>1.025758620831166</v>
      </c>
      <c r="M421">
        <f t="shared" si="46"/>
        <v>1.025758620831166</v>
      </c>
      <c r="N421">
        <f t="shared" si="48"/>
        <v>2.5432456722258974E-2</v>
      </c>
      <c r="O421" s="1">
        <f t="shared" si="49"/>
        <v>0.28605889810868351</v>
      </c>
      <c r="P421" s="1">
        <f t="shared" si="50"/>
        <v>1.3311708563892057</v>
      </c>
      <c r="R421" s="1">
        <f>'[1]B. 103 q caL Q3 2023'!BN238</f>
        <v>1.1605098902634423</v>
      </c>
      <c r="S421" s="1">
        <f t="shared" si="47"/>
        <v>1.1605098902634423</v>
      </c>
      <c r="T421" s="1">
        <f t="shared" si="52"/>
        <v>0.14885946911175846</v>
      </c>
      <c r="U421" s="1">
        <f t="shared" si="51"/>
        <v>0.66072711009170026</v>
      </c>
    </row>
    <row r="422" spans="4:21" ht="14.4" x14ac:dyDescent="0.3">
      <c r="E422" s="2" t="s">
        <v>17</v>
      </c>
      <c r="G422">
        <f>'[1]B. 103 q caL Q3 2023'!BK239</f>
        <v>10769421</v>
      </c>
      <c r="J422">
        <f>'B 103 to Q4 2023'!BK239</f>
        <v>10120159.968974182</v>
      </c>
      <c r="L422">
        <f>'B 103 to Q4 2023'!BI239/100</f>
        <v>1.065725149905238</v>
      </c>
      <c r="M422">
        <f t="shared" si="46"/>
        <v>1.065725149905238</v>
      </c>
      <c r="N422">
        <f t="shared" si="48"/>
        <v>6.3655459389449304E-2</v>
      </c>
      <c r="O422" s="1">
        <f t="shared" si="49"/>
        <v>0.32428190077587382</v>
      </c>
      <c r="P422" s="1">
        <f t="shared" si="50"/>
        <v>1.38303713141142</v>
      </c>
      <c r="R422" s="1">
        <f>'[1]B. 103 q caL Q3 2023'!BN239</f>
        <v>1.2086530410539511</v>
      </c>
      <c r="S422" s="1">
        <f t="shared" si="47"/>
        <v>1.2086530410539511</v>
      </c>
      <c r="T422" s="1">
        <f t="shared" si="52"/>
        <v>0.18950655034172667</v>
      </c>
      <c r="U422" s="1">
        <f t="shared" si="51"/>
        <v>0.70137419132166856</v>
      </c>
    </row>
    <row r="423" spans="4:21" ht="14.4" x14ac:dyDescent="0.3">
      <c r="E423" s="2" t="s">
        <v>18</v>
      </c>
      <c r="G423">
        <f>'[1]B. 103 q caL Q3 2023'!BK240</f>
        <v>11935535</v>
      </c>
      <c r="J423">
        <f>'B 103 to Q4 2023'!BK240</f>
        <v>10718740.589883629</v>
      </c>
      <c r="L423">
        <f>'B 103 to Q4 2023'!BI240/100</f>
        <v>1.1151764425833328</v>
      </c>
      <c r="M423">
        <f t="shared" si="46"/>
        <v>1.1151764425833328</v>
      </c>
      <c r="N423">
        <f t="shared" si="48"/>
        <v>0.10901263686210355</v>
      </c>
      <c r="O423" s="1">
        <f t="shared" si="49"/>
        <v>0.3696390782485281</v>
      </c>
      <c r="P423" s="1">
        <f t="shared" si="50"/>
        <v>1.447212190033411</v>
      </c>
      <c r="R423" s="1">
        <f>'[1]B. 103 q caL Q3 2023'!BN240</f>
        <v>1.2574098882157116</v>
      </c>
      <c r="S423" s="1">
        <f t="shared" si="47"/>
        <v>1.2574098882157116</v>
      </c>
      <c r="T423" s="1">
        <f t="shared" si="52"/>
        <v>0.22905396095348765</v>
      </c>
      <c r="U423" s="1">
        <f t="shared" si="51"/>
        <v>0.74092160193342949</v>
      </c>
    </row>
    <row r="424" spans="4:21" ht="14.4" x14ac:dyDescent="0.3">
      <c r="D424" s="1">
        <f>D420+1</f>
        <v>2004</v>
      </c>
      <c r="E424" s="2" t="s">
        <v>15</v>
      </c>
      <c r="G424">
        <f>'[1]B. 103 q caL Q3 2023'!BK241</f>
        <v>12328675</v>
      </c>
      <c r="J424">
        <f>'B 103 to Q4 2023'!BK241</f>
        <v>11204689.854379533</v>
      </c>
      <c r="L424">
        <f>'B 103 to Q4 2023'!BI241/100</f>
        <v>1.1014731474406729</v>
      </c>
      <c r="M424">
        <f t="shared" si="46"/>
        <v>1.1014731474406729</v>
      </c>
      <c r="N424">
        <f t="shared" si="48"/>
        <v>9.6648508788503534E-2</v>
      </c>
      <c r="O424" s="1">
        <f t="shared" si="49"/>
        <v>0.35727495017492805</v>
      </c>
      <c r="P424" s="1">
        <f t="shared" si="50"/>
        <v>1.4294288375370627</v>
      </c>
      <c r="R424" s="1">
        <f>'[1]B. 103 q caL Q3 2023'!BN241</f>
        <v>1.2369385567623403</v>
      </c>
      <c r="S424" s="1">
        <f t="shared" si="47"/>
        <v>1.2369385567623403</v>
      </c>
      <c r="T424" s="1">
        <f t="shared" si="52"/>
        <v>0.21263942100639857</v>
      </c>
      <c r="U424" s="1">
        <f t="shared" si="51"/>
        <v>0.72450706198634041</v>
      </c>
    </row>
    <row r="425" spans="4:21" ht="14.4" x14ac:dyDescent="0.3">
      <c r="E425" s="2" t="s">
        <v>16</v>
      </c>
      <c r="G425">
        <f>'[1]B. 103 q caL Q3 2023'!BK242</f>
        <v>12612184</v>
      </c>
      <c r="J425">
        <f>'B 103 to Q4 2023'!BK242</f>
        <v>11654401.181451738</v>
      </c>
      <c r="L425">
        <f>'B 103 to Q4 2023'!BI242/100</f>
        <v>1.084452457335578</v>
      </c>
      <c r="M425">
        <f t="shared" si="46"/>
        <v>1.084452457335578</v>
      </c>
      <c r="N425">
        <f t="shared" si="48"/>
        <v>8.1075211997979832E-2</v>
      </c>
      <c r="O425" s="1">
        <f t="shared" si="49"/>
        <v>0.34170165338440439</v>
      </c>
      <c r="P425" s="1">
        <f t="shared" si="50"/>
        <v>1.4073403596404059</v>
      </c>
      <c r="R425" s="1">
        <f>'[1]B. 103 q caL Q3 2023'!BN242</f>
        <v>1.2122666151372796</v>
      </c>
      <c r="S425" s="1">
        <f t="shared" si="47"/>
        <v>1.2122666151372796</v>
      </c>
      <c r="T425" s="1">
        <f t="shared" si="52"/>
        <v>0.1924918429413876</v>
      </c>
      <c r="U425" s="1">
        <f t="shared" si="51"/>
        <v>0.70435948392132941</v>
      </c>
    </row>
    <row r="426" spans="4:21" ht="14.4" x14ac:dyDescent="0.3">
      <c r="E426" s="2" t="s">
        <v>17</v>
      </c>
      <c r="G426">
        <f>'[1]B. 103 q caL Q3 2023'!BK243</f>
        <v>12335693</v>
      </c>
      <c r="J426">
        <f>'B 103 to Q4 2023'!BK243</f>
        <v>12032200.43310722</v>
      </c>
      <c r="L426">
        <f>'B 103 to Q4 2023'!BI243/100</f>
        <v>1.0270830401059592</v>
      </c>
      <c r="M426">
        <f t="shared" si="46"/>
        <v>1.0270830401059592</v>
      </c>
      <c r="N426">
        <f t="shared" si="48"/>
        <v>2.672278464550059E-2</v>
      </c>
      <c r="O426" s="1">
        <f t="shared" si="49"/>
        <v>0.28734922603192514</v>
      </c>
      <c r="P426" s="1">
        <f t="shared" si="50"/>
        <v>1.3328896119564912</v>
      </c>
      <c r="R426" s="1">
        <f>'[1]B. 103 q caL Q3 2023'!BN243</f>
        <v>1.1452425795785679</v>
      </c>
      <c r="S426" s="1">
        <f t="shared" si="47"/>
        <v>1.1452425795785679</v>
      </c>
      <c r="T426" s="1">
        <f t="shared" si="52"/>
        <v>0.13561647446101066</v>
      </c>
      <c r="U426" s="1">
        <f t="shared" si="51"/>
        <v>0.64748411544095252</v>
      </c>
    </row>
    <row r="427" spans="4:21" ht="14.4" x14ac:dyDescent="0.3">
      <c r="E427" s="2" t="s">
        <v>18</v>
      </c>
      <c r="G427">
        <f>'[1]B. 103 q caL Q3 2023'!BK244</f>
        <v>13508082</v>
      </c>
      <c r="J427">
        <f>'B 103 to Q4 2023'!BK244</f>
        <v>12555134.297691977</v>
      </c>
      <c r="L427">
        <f>'B 103 to Q4 2023'!BI244/100</f>
        <v>1.0778590399059071</v>
      </c>
      <c r="M427">
        <f t="shared" si="46"/>
        <v>1.0778590399059071</v>
      </c>
      <c r="N427">
        <f t="shared" si="48"/>
        <v>7.4976703181684354E-2</v>
      </c>
      <c r="O427" s="1">
        <f t="shared" si="49"/>
        <v>0.33560314456810891</v>
      </c>
      <c r="P427" s="1">
        <f t="shared" si="50"/>
        <v>1.3987837996972152</v>
      </c>
      <c r="R427" s="1">
        <f>'[1]B. 103 q caL Q3 2023'!BN244</f>
        <v>1.1980257751777124</v>
      </c>
      <c r="S427" s="1">
        <f t="shared" si="47"/>
        <v>1.1980257751777124</v>
      </c>
      <c r="T427" s="1">
        <f t="shared" si="52"/>
        <v>0.1806750146351922</v>
      </c>
      <c r="U427" s="1">
        <f t="shared" si="51"/>
        <v>0.69254265561513406</v>
      </c>
    </row>
    <row r="428" spans="4:21" ht="14.4" x14ac:dyDescent="0.3">
      <c r="D428" s="1">
        <f>D424+1</f>
        <v>2005</v>
      </c>
      <c r="E428" s="2" t="s">
        <v>15</v>
      </c>
      <c r="G428">
        <f>'[1]B. 103 q caL Q3 2023'!BK245</f>
        <v>13451734</v>
      </c>
      <c r="J428">
        <f>'B 103 to Q4 2023'!BK245</f>
        <v>12801921.066911135</v>
      </c>
      <c r="L428">
        <f>'B 103 to Q4 2023'!BI245/100</f>
        <v>1.0529795434250802</v>
      </c>
      <c r="M428">
        <f t="shared" si="46"/>
        <v>1.0529795434250802</v>
      </c>
      <c r="N428">
        <f t="shared" si="48"/>
        <v>5.1623806016390383E-2</v>
      </c>
      <c r="O428" s="1">
        <f t="shared" si="49"/>
        <v>0.31225024740281493</v>
      </c>
      <c r="P428" s="1">
        <f t="shared" si="50"/>
        <v>1.3664966124736959</v>
      </c>
      <c r="R428" s="1">
        <f>'[1]B. 103 q caL Q3 2023'!BN245</f>
        <v>1.1693205299060774</v>
      </c>
      <c r="S428" s="1">
        <f t="shared" si="47"/>
        <v>1.1693205299060774</v>
      </c>
      <c r="T428" s="1">
        <f t="shared" si="52"/>
        <v>0.15642283644272401</v>
      </c>
      <c r="U428" s="1">
        <f t="shared" si="51"/>
        <v>0.6682904774226659</v>
      </c>
    </row>
    <row r="429" spans="4:21" ht="14.4" x14ac:dyDescent="0.3">
      <c r="E429" s="2" t="s">
        <v>16</v>
      </c>
      <c r="G429">
        <f>'[1]B. 103 q caL Q3 2023'!BK246</f>
        <v>13730107</v>
      </c>
      <c r="J429">
        <f>'B 103 to Q4 2023'!BK246</f>
        <v>13080484.274655197</v>
      </c>
      <c r="L429">
        <f>'B 103 to Q4 2023'!BI246/100</f>
        <v>1.051675206448931</v>
      </c>
      <c r="M429">
        <f t="shared" si="46"/>
        <v>1.051675206448931</v>
      </c>
      <c r="N429">
        <f t="shared" si="48"/>
        <v>5.0384327528799247E-2</v>
      </c>
      <c r="O429" s="1">
        <f t="shared" si="49"/>
        <v>0.31101076891522378</v>
      </c>
      <c r="P429" s="1">
        <f t="shared" si="50"/>
        <v>1.3648039185647198</v>
      </c>
      <c r="R429" s="1">
        <f>'[1]B. 103 q caL Q3 2023'!BN246</f>
        <v>1.1678093367247033</v>
      </c>
      <c r="S429" s="1">
        <f t="shared" si="47"/>
        <v>1.1678093367247033</v>
      </c>
      <c r="T429" s="1">
        <f t="shared" si="52"/>
        <v>0.15512963197552018</v>
      </c>
      <c r="U429" s="1">
        <f t="shared" si="51"/>
        <v>0.66699727295546207</v>
      </c>
    </row>
    <row r="430" spans="4:21" ht="14.4" x14ac:dyDescent="0.3">
      <c r="E430" s="2" t="s">
        <v>17</v>
      </c>
      <c r="G430">
        <f>'[1]B. 103 q caL Q3 2023'!BK247</f>
        <v>14221732</v>
      </c>
      <c r="J430">
        <f>'B 103 to Q4 2023'!BK247</f>
        <v>13603938.646900484</v>
      </c>
      <c r="L430">
        <f>'B 103 to Q4 2023'!BI247/100</f>
        <v>1.0478236759210722</v>
      </c>
      <c r="M430">
        <f t="shared" si="46"/>
        <v>1.0478236759210722</v>
      </c>
      <c r="N430">
        <f t="shared" si="48"/>
        <v>4.671532357662396E-2</v>
      </c>
      <c r="O430" s="1">
        <f t="shared" si="49"/>
        <v>0.30734176496304849</v>
      </c>
      <c r="P430" s="1">
        <f t="shared" si="50"/>
        <v>1.3598056225844974</v>
      </c>
      <c r="R430" s="1">
        <f>'[1]B. 103 q caL Q3 2023'!BN247</f>
        <v>1.1602455897517854</v>
      </c>
      <c r="S430" s="1">
        <f t="shared" si="47"/>
        <v>1.1602455897517854</v>
      </c>
      <c r="T430" s="1">
        <f t="shared" si="52"/>
        <v>0.14863169801301448</v>
      </c>
      <c r="U430" s="1">
        <f t="shared" si="51"/>
        <v>0.66049933899295632</v>
      </c>
    </row>
    <row r="431" spans="4:21" ht="14.4" x14ac:dyDescent="0.3">
      <c r="E431" s="2" t="s">
        <v>18</v>
      </c>
      <c r="G431">
        <f>'[1]B. 103 q caL Q3 2023'!BK248</f>
        <v>14210875</v>
      </c>
      <c r="J431">
        <f>'B 103 to Q4 2023'!BK248</f>
        <v>14172132.251444355</v>
      </c>
      <c r="L431">
        <f>'B 103 to Q4 2023'!BI248/100</f>
        <v>1.0049858233963662</v>
      </c>
      <c r="M431">
        <f t="shared" si="46"/>
        <v>1.0049858233963662</v>
      </c>
      <c r="N431">
        <f t="shared" si="48"/>
        <v>4.973435338280042E-3</v>
      </c>
      <c r="O431" s="1">
        <f t="shared" si="49"/>
        <v>0.26559987672470459</v>
      </c>
      <c r="P431" s="1">
        <f t="shared" si="50"/>
        <v>1.3042131082510759</v>
      </c>
      <c r="R431" s="1">
        <f>'[1]B. 103 q caL Q3 2023'!BN248</f>
        <v>1.1098859039453766</v>
      </c>
      <c r="S431" s="1">
        <f t="shared" si="47"/>
        <v>1.1098859039453766</v>
      </c>
      <c r="T431" s="1">
        <f t="shared" si="52"/>
        <v>0.10425722080266747</v>
      </c>
      <c r="U431" s="1">
        <f t="shared" si="51"/>
        <v>0.61612486178260939</v>
      </c>
    </row>
    <row r="432" spans="4:21" ht="14.4" x14ac:dyDescent="0.3">
      <c r="D432" s="1">
        <f>D428+1</f>
        <v>2006</v>
      </c>
      <c r="E432" s="2" t="s">
        <v>15</v>
      </c>
      <c r="G432">
        <f>'[1]B. 103 q caL Q3 2023'!BK249</f>
        <v>15217508</v>
      </c>
      <c r="J432">
        <f>'B 103 to Q4 2023'!BK249</f>
        <v>14676525.532310007</v>
      </c>
      <c r="L432">
        <f>'B 103 to Q4 2023'!BI249/100</f>
        <v>1.038903313078632</v>
      </c>
      <c r="M432">
        <f t="shared" si="46"/>
        <v>1.038903313078632</v>
      </c>
      <c r="N432">
        <f t="shared" si="48"/>
        <v>3.8165650114802573E-2</v>
      </c>
      <c r="O432" s="1">
        <f t="shared" si="49"/>
        <v>0.2987920915012271</v>
      </c>
      <c r="P432" s="1">
        <f t="shared" si="50"/>
        <v>1.3482292860047944</v>
      </c>
      <c r="R432" s="1">
        <f>'[1]B. 103 q caL Q3 2023'!BN249</f>
        <v>1.1451829972168437</v>
      </c>
      <c r="S432" s="1">
        <f t="shared" si="47"/>
        <v>1.1451829972168437</v>
      </c>
      <c r="T432" s="1">
        <f t="shared" si="52"/>
        <v>0.13556444713269117</v>
      </c>
      <c r="U432" s="1">
        <f t="shared" si="51"/>
        <v>0.64743208811263298</v>
      </c>
    </row>
    <row r="433" spans="4:21" ht="14.4" x14ac:dyDescent="0.3">
      <c r="E433" s="2" t="s">
        <v>16</v>
      </c>
      <c r="G433">
        <f>'[1]B. 103 q caL Q3 2023'!BK250</f>
        <v>14672556</v>
      </c>
      <c r="J433">
        <f>'B 103 to Q4 2023'!BK250</f>
        <v>15014804.552623384</v>
      </c>
      <c r="L433">
        <f>'B 103 to Q4 2023'!BI250/100</f>
        <v>0.98272974172160787</v>
      </c>
      <c r="M433">
        <f t="shared" si="46"/>
        <v>0.98272974172160787</v>
      </c>
      <c r="N433">
        <f t="shared" si="48"/>
        <v>-1.7421128760244407E-2</v>
      </c>
      <c r="O433" s="1">
        <f t="shared" si="49"/>
        <v>0.24320531262618014</v>
      </c>
      <c r="P433" s="1">
        <f t="shared" si="50"/>
        <v>1.2753304386822353</v>
      </c>
      <c r="R433" s="1">
        <f>'[1]B. 103 q caL Q3 2023'!BN250</f>
        <v>1.0787395123301093</v>
      </c>
      <c r="S433" s="1">
        <f t="shared" si="47"/>
        <v>1.0787395123301093</v>
      </c>
      <c r="T433" s="1">
        <f t="shared" si="52"/>
        <v>7.5793241310405074E-2</v>
      </c>
      <c r="U433" s="1">
        <f t="shared" si="51"/>
        <v>0.58766088229034696</v>
      </c>
    </row>
    <row r="434" spans="4:21" ht="14.4" x14ac:dyDescent="0.3">
      <c r="E434" s="2" t="s">
        <v>17</v>
      </c>
      <c r="G434">
        <f>'[1]B. 103 q caL Q3 2023'!BK251</f>
        <v>15119585</v>
      </c>
      <c r="J434">
        <f>'B 103 to Q4 2023'!BK251</f>
        <v>15427393.028379653</v>
      </c>
      <c r="L434">
        <f>'B 103 to Q4 2023'!BI251/100</f>
        <v>0.98248971631936011</v>
      </c>
      <c r="M434">
        <f t="shared" si="46"/>
        <v>0.98248971631936011</v>
      </c>
      <c r="N434">
        <f t="shared" si="48"/>
        <v>-1.7665402144022679E-2</v>
      </c>
      <c r="O434" s="1">
        <f t="shared" si="49"/>
        <v>0.24296103924240187</v>
      </c>
      <c r="P434" s="1">
        <f t="shared" si="50"/>
        <v>1.2750189474466009</v>
      </c>
      <c r="R434" s="1">
        <f>'[1]B. 103 q caL Q3 2023'!BN251</f>
        <v>1.0800200457847451</v>
      </c>
      <c r="S434" s="1">
        <f t="shared" si="47"/>
        <v>1.0800200457847451</v>
      </c>
      <c r="T434" s="1">
        <f t="shared" si="52"/>
        <v>7.6979601875677733E-2</v>
      </c>
      <c r="U434" s="1">
        <f t="shared" si="51"/>
        <v>0.58884724285561962</v>
      </c>
    </row>
    <row r="435" spans="4:21" ht="14.4" x14ac:dyDescent="0.3">
      <c r="E435" s="2" t="s">
        <v>18</v>
      </c>
      <c r="G435">
        <f>'[1]B. 103 q caL Q3 2023'!BK252</f>
        <v>15961301</v>
      </c>
      <c r="J435">
        <f>'B 103 to Q4 2023'!BK252</f>
        <v>16000033.170003634</v>
      </c>
      <c r="L435">
        <f>'B 103 to Q4 2023'!BI252/100</f>
        <v>1.0001939264727391</v>
      </c>
      <c r="M435">
        <f t="shared" si="46"/>
        <v>1.0001939264727391</v>
      </c>
      <c r="N435">
        <f t="shared" si="48"/>
        <v>1.9390767143134143E-4</v>
      </c>
      <c r="O435" s="1">
        <f t="shared" si="49"/>
        <v>0.26082034905785589</v>
      </c>
      <c r="P435" s="1">
        <f t="shared" si="50"/>
        <v>1.297994458559022</v>
      </c>
      <c r="R435" s="1">
        <f>'[1]B. 103 q caL Q3 2023'!BN252</f>
        <v>1.0974595536083716</v>
      </c>
      <c r="S435" s="1">
        <f t="shared" si="47"/>
        <v>1.0974595536083716</v>
      </c>
      <c r="T435" s="1">
        <f t="shared" si="52"/>
        <v>9.2998012083876078E-2</v>
      </c>
      <c r="U435" s="1">
        <f t="shared" si="51"/>
        <v>0.6048656530638179</v>
      </c>
    </row>
    <row r="436" spans="4:21" ht="14.4" x14ac:dyDescent="0.3">
      <c r="D436" s="1">
        <f>D432+1</f>
        <v>2007</v>
      </c>
      <c r="E436" s="2" t="s">
        <v>15</v>
      </c>
      <c r="G436">
        <f>'[1]B. 103 q caL Q3 2023'!BK253</f>
        <v>16633093</v>
      </c>
      <c r="J436">
        <f>'B 103 to Q4 2023'!BK253</f>
        <v>16420770.58819711</v>
      </c>
      <c r="L436">
        <f>'B 103 to Q4 2023'!BI253/100</f>
        <v>1.015450944304968</v>
      </c>
      <c r="M436">
        <f t="shared" si="46"/>
        <v>1.015450944304968</v>
      </c>
      <c r="N436">
        <f t="shared" si="48"/>
        <v>1.5332793933983865E-2</v>
      </c>
      <c r="O436" s="1">
        <f t="shared" si="49"/>
        <v>0.27595923532040839</v>
      </c>
      <c r="P436" s="1">
        <f t="shared" si="50"/>
        <v>1.3177941434763338</v>
      </c>
      <c r="R436" s="1">
        <f>'[1]B. 103 q caL Q3 2023'!BN253</f>
        <v>1.1135900204948588</v>
      </c>
      <c r="S436" s="1">
        <f t="shared" si="47"/>
        <v>1.1135900204948588</v>
      </c>
      <c r="T436" s="1">
        <f t="shared" si="52"/>
        <v>0.10758904907695398</v>
      </c>
      <c r="U436" s="1">
        <f t="shared" si="51"/>
        <v>0.61945669005689585</v>
      </c>
    </row>
    <row r="437" spans="4:21" ht="14.4" x14ac:dyDescent="0.3">
      <c r="E437" s="2" t="s">
        <v>16</v>
      </c>
      <c r="G437">
        <f>'[1]B. 103 q caL Q3 2023'!BK254</f>
        <v>17388500</v>
      </c>
      <c r="J437">
        <f>'B 103 to Q4 2023'!BK254</f>
        <v>17092634.552969471</v>
      </c>
      <c r="L437">
        <f>'B 103 to Q4 2023'!BI254/100</f>
        <v>1.0184637684759779</v>
      </c>
      <c r="M437">
        <f t="shared" si="46"/>
        <v>1.0184637684759779</v>
      </c>
      <c r="N437">
        <f t="shared" si="48"/>
        <v>1.8295382636145194E-2</v>
      </c>
      <c r="O437" s="1">
        <f t="shared" si="49"/>
        <v>0.27892182402256976</v>
      </c>
      <c r="P437" s="1">
        <f t="shared" si="50"/>
        <v>1.3217040143274543</v>
      </c>
      <c r="R437" s="1">
        <f>'[1]B. 103 q caL Q3 2023'!BN254</f>
        <v>1.1168016076223108</v>
      </c>
      <c r="S437" s="1">
        <f t="shared" si="47"/>
        <v>1.1168016076223108</v>
      </c>
      <c r="T437" s="1">
        <f t="shared" si="52"/>
        <v>0.11046889251482643</v>
      </c>
      <c r="U437" s="1">
        <f t="shared" si="51"/>
        <v>0.62233653349476825</v>
      </c>
    </row>
    <row r="438" spans="4:21" ht="14.4" x14ac:dyDescent="0.3">
      <c r="E438" s="2" t="s">
        <v>17</v>
      </c>
      <c r="G438">
        <f>'[1]B. 103 q caL Q3 2023'!BK255</f>
        <v>17575107</v>
      </c>
      <c r="J438">
        <f>'B 103 to Q4 2023'!BK255</f>
        <v>17366677.443792112</v>
      </c>
      <c r="L438">
        <f>'B 103 to Q4 2023'!BI255/100</f>
        <v>1.0131644384452831</v>
      </c>
      <c r="M438">
        <f t="shared" si="46"/>
        <v>1.0131644384452831</v>
      </c>
      <c r="N438">
        <f t="shared" si="48"/>
        <v>1.3078540271709826E-2</v>
      </c>
      <c r="O438" s="1">
        <f t="shared" si="49"/>
        <v>0.27370498165813439</v>
      </c>
      <c r="P438" s="1">
        <f t="shared" si="50"/>
        <v>1.3148268469783435</v>
      </c>
      <c r="R438" s="1">
        <f>'[1]B. 103 q caL Q3 2023'!BN255</f>
        <v>1.1101643661499072</v>
      </c>
      <c r="S438" s="1">
        <f t="shared" si="47"/>
        <v>1.1101643661499072</v>
      </c>
      <c r="T438" s="1">
        <f t="shared" si="52"/>
        <v>0.1045080819743643</v>
      </c>
      <c r="U438" s="1">
        <f t="shared" si="51"/>
        <v>0.6163757229543062</v>
      </c>
    </row>
    <row r="439" spans="4:21" ht="14.4" x14ac:dyDescent="0.3">
      <c r="E439" s="2" t="s">
        <v>18</v>
      </c>
      <c r="G439">
        <f>'[1]B. 103 q caL Q3 2023'!BK256</f>
        <v>16882909</v>
      </c>
      <c r="J439">
        <f>'B 103 to Q4 2023'!BK256</f>
        <v>17256300.698674507</v>
      </c>
      <c r="L439">
        <f>'B 103 to Q4 2023'!BI256/100</f>
        <v>0.9794456700269627</v>
      </c>
      <c r="M439">
        <f t="shared" si="46"/>
        <v>0.9794456700269627</v>
      </c>
      <c r="N439">
        <f t="shared" si="48"/>
        <v>-2.0768510183406454E-2</v>
      </c>
      <c r="O439" s="1">
        <f t="shared" si="49"/>
        <v>0.2398579312030181</v>
      </c>
      <c r="P439" s="1">
        <f t="shared" si="50"/>
        <v>1.2710685583125028</v>
      </c>
      <c r="R439" s="1">
        <f>'[1]B. 103 q caL Q3 2023'!BN256</f>
        <v>1.0749041718293735</v>
      </c>
      <c r="S439" s="1">
        <f t="shared" si="47"/>
        <v>1.0749041718293735</v>
      </c>
      <c r="T439" s="1">
        <f t="shared" si="52"/>
        <v>7.223151512189499E-2</v>
      </c>
      <c r="U439" s="1">
        <f t="shared" si="51"/>
        <v>0.58409915610183682</v>
      </c>
    </row>
    <row r="440" spans="4:21" ht="14.4" x14ac:dyDescent="0.3">
      <c r="D440" s="1">
        <f>D436+1</f>
        <v>2008</v>
      </c>
      <c r="E440" s="2" t="s">
        <v>15</v>
      </c>
      <c r="G440">
        <f>'[1]B. 103 q caL Q3 2023'!BK257</f>
        <v>15603255</v>
      </c>
      <c r="J440">
        <f>'B 103 to Q4 2023'!BK257</f>
        <v>15927609.267798787</v>
      </c>
      <c r="L440">
        <f>'B 103 to Q4 2023'!BI257/100</f>
        <v>0.98075685668542623</v>
      </c>
      <c r="M440">
        <f t="shared" si="46"/>
        <v>0.98075685668542623</v>
      </c>
      <c r="N440">
        <f t="shared" si="48"/>
        <v>-1.9430702649591725E-2</v>
      </c>
      <c r="O440" s="1">
        <f t="shared" si="49"/>
        <v>0.24119573873683281</v>
      </c>
      <c r="P440" s="1">
        <f t="shared" si="50"/>
        <v>1.2727701413473289</v>
      </c>
      <c r="R440" s="1">
        <f>'[1]B. 103 q caL Q3 2023'!BN257</f>
        <v>1.0875022505401386</v>
      </c>
      <c r="S440" s="1">
        <f t="shared" si="47"/>
        <v>1.0875022505401386</v>
      </c>
      <c r="T440" s="1">
        <f t="shared" si="52"/>
        <v>8.3883553440757194E-2</v>
      </c>
      <c r="U440" s="1">
        <f t="shared" si="51"/>
        <v>0.59575119442069902</v>
      </c>
    </row>
    <row r="441" spans="4:21" ht="14.4" x14ac:dyDescent="0.3">
      <c r="E441" s="2" t="s">
        <v>16</v>
      </c>
      <c r="G441">
        <f>'[1]B. 103 q caL Q3 2023'!BK258</f>
        <v>15430568</v>
      </c>
      <c r="J441">
        <f>'B 103 to Q4 2023'!BK258</f>
        <v>15817312.743114904</v>
      </c>
      <c r="L441">
        <f>'B 103 to Q4 2023'!BI258/100</f>
        <v>0.97667620605937056</v>
      </c>
      <c r="M441">
        <f t="shared" si="46"/>
        <v>0.97667620605937056</v>
      </c>
      <c r="N441">
        <f t="shared" si="48"/>
        <v>-2.3600098390549638E-2</v>
      </c>
      <c r="O441" s="1">
        <f t="shared" si="49"/>
        <v>0.23702634299587491</v>
      </c>
      <c r="P441" s="1">
        <f t="shared" si="50"/>
        <v>1.2674745064111974</v>
      </c>
      <c r="R441" s="1">
        <f>'[1]B. 103 q caL Q3 2023'!BN258</f>
        <v>1.0856667269804137</v>
      </c>
      <c r="S441" s="1">
        <f t="shared" si="47"/>
        <v>1.0856667269804137</v>
      </c>
      <c r="T441" s="1">
        <f t="shared" si="52"/>
        <v>8.2194293180557196E-2</v>
      </c>
      <c r="U441" s="1">
        <f t="shared" si="51"/>
        <v>0.59406193416049902</v>
      </c>
    </row>
    <row r="442" spans="4:21" ht="14.4" x14ac:dyDescent="0.3">
      <c r="E442" s="2" t="s">
        <v>17</v>
      </c>
      <c r="G442">
        <f>'[1]B. 103 q caL Q3 2023'!BK259</f>
        <v>13820075</v>
      </c>
      <c r="J442">
        <f>'B 103 to Q4 2023'!BK259</f>
        <v>14644107.991603414</v>
      </c>
      <c r="L442">
        <f>'B 103 to Q4 2023'!BI259/100</f>
        <v>0.94456712610499327</v>
      </c>
      <c r="M442">
        <f t="shared" si="46"/>
        <v>0.94456712610499327</v>
      </c>
      <c r="N442">
        <f t="shared" si="48"/>
        <v>-5.7028524047176586E-2</v>
      </c>
      <c r="O442" s="1">
        <f t="shared" si="49"/>
        <v>0.20359791733924795</v>
      </c>
      <c r="P442" s="1">
        <f t="shared" si="50"/>
        <v>1.225805179346606</v>
      </c>
      <c r="R442" s="1">
        <f>'[1]B. 103 q caL Q3 2023'!BN259</f>
        <v>1.0613896486489958</v>
      </c>
      <c r="S442" s="1">
        <f t="shared" si="47"/>
        <v>1.0613896486489958</v>
      </c>
      <c r="T442" s="1">
        <f t="shared" si="52"/>
        <v>5.9579038819344961E-2</v>
      </c>
      <c r="U442" s="1">
        <f t="shared" si="51"/>
        <v>0.57144667979928687</v>
      </c>
    </row>
    <row r="443" spans="4:21" ht="14.4" x14ac:dyDescent="0.3">
      <c r="E443" s="2" t="s">
        <v>18</v>
      </c>
      <c r="G443">
        <f>'[1]B. 103 q caL Q3 2023'!BK260</f>
        <v>11022542</v>
      </c>
      <c r="J443">
        <f>'B 103 to Q4 2023'!BK260</f>
        <v>13186457.944514059</v>
      </c>
      <c r="L443">
        <f>'B 103 to Q4 2023'!BI260/100</f>
        <v>0.83690874732522336</v>
      </c>
      <c r="M443">
        <f t="shared" si="46"/>
        <v>0.83690874732522336</v>
      </c>
      <c r="N443">
        <f t="shared" si="48"/>
        <v>-0.17804023794246043</v>
      </c>
      <c r="O443" s="1">
        <f t="shared" si="49"/>
        <v>8.2586203443964112E-2</v>
      </c>
      <c r="P443" s="1">
        <f t="shared" si="50"/>
        <v>1.0860922943000098</v>
      </c>
      <c r="R443" s="1">
        <f>'[1]B. 103 q caL Q3 2023'!BN260</f>
        <v>0.95382769021026803</v>
      </c>
      <c r="S443" s="1">
        <f t="shared" si="47"/>
        <v>0.95382769021026803</v>
      </c>
      <c r="T443" s="1">
        <f t="shared" si="52"/>
        <v>-4.7272242075517654E-2</v>
      </c>
      <c r="U443" s="1">
        <f t="shared" si="51"/>
        <v>0.46459539890442419</v>
      </c>
    </row>
    <row r="444" spans="4:21" ht="14.4" x14ac:dyDescent="0.3">
      <c r="D444" s="1">
        <f>D440+1</f>
        <v>2009</v>
      </c>
      <c r="E444" s="2" t="s">
        <v>15</v>
      </c>
      <c r="G444">
        <f>'[1]B. 103 q caL Q3 2023'!BK261</f>
        <v>9931205</v>
      </c>
      <c r="J444">
        <f>'B 103 to Q4 2023'!BK261</f>
        <v>12512030.637979895</v>
      </c>
      <c r="L444">
        <f>'B 103 to Q4 2023'!BI261/100</f>
        <v>0.7945704648310481</v>
      </c>
      <c r="M444">
        <f t="shared" si="46"/>
        <v>0.7945704648310481</v>
      </c>
      <c r="N444">
        <f t="shared" si="48"/>
        <v>-0.22995360615018431</v>
      </c>
      <c r="O444" s="1">
        <f t="shared" si="49"/>
        <v>3.0672835236240231E-2</v>
      </c>
      <c r="P444" s="1">
        <f t="shared" si="50"/>
        <v>1.0311480933727473</v>
      </c>
      <c r="R444" s="1">
        <f>'[1]B. 103 q caL Q3 2023'!BN261</f>
        <v>0.9124234753830881</v>
      </c>
      <c r="S444" s="1">
        <f t="shared" si="47"/>
        <v>0.9124234753830881</v>
      </c>
      <c r="T444" s="1">
        <f t="shared" si="52"/>
        <v>-9.1651059636030471E-2</v>
      </c>
      <c r="U444" s="1">
        <f t="shared" si="51"/>
        <v>0.42021658134391138</v>
      </c>
    </row>
    <row r="445" spans="4:21" ht="14.4" x14ac:dyDescent="0.3">
      <c r="E445" s="2" t="s">
        <v>16</v>
      </c>
      <c r="G445">
        <f>'[1]B. 103 q caL Q3 2023'!BK262</f>
        <v>11311339</v>
      </c>
      <c r="J445">
        <f>'B 103 to Q4 2023'!BK262</f>
        <v>11840951.148916395</v>
      </c>
      <c r="L445">
        <f>'B 103 to Q4 2023'!BI262/100</f>
        <v>0.95672719678745688</v>
      </c>
      <c r="M445">
        <f t="shared" si="46"/>
        <v>0.95672719678745688</v>
      </c>
      <c r="N445">
        <f t="shared" si="48"/>
        <v>-4.4236988994897364E-2</v>
      </c>
      <c r="O445" s="1">
        <f t="shared" si="49"/>
        <v>0.21638945239152718</v>
      </c>
      <c r="P445" s="1">
        <f t="shared" si="50"/>
        <v>1.2415858234234864</v>
      </c>
      <c r="R445" s="1">
        <f>'[1]B. 103 q caL Q3 2023'!BN262</f>
        <v>1.1073487878425403</v>
      </c>
      <c r="S445" s="1">
        <f t="shared" si="47"/>
        <v>1.1073487878425403</v>
      </c>
      <c r="T445" s="1">
        <f t="shared" si="52"/>
        <v>0.10196867893602397</v>
      </c>
      <c r="U445" s="1">
        <f t="shared" si="51"/>
        <v>0.61383631991596588</v>
      </c>
    </row>
    <row r="446" spans="4:21" ht="14.4" x14ac:dyDescent="0.3">
      <c r="E446" s="2" t="s">
        <v>17</v>
      </c>
      <c r="G446">
        <f>'[1]B. 103 q caL Q3 2023'!BK263</f>
        <v>12934122</v>
      </c>
      <c r="J446">
        <f>'B 103 to Q4 2023'!BK263</f>
        <v>12372872.786312178</v>
      </c>
      <c r="L446">
        <f>'B 103 to Q4 2023'!BI263/100</f>
        <v>1.0468492825958</v>
      </c>
      <c r="M446">
        <f t="shared" si="46"/>
        <v>1.0468492825958</v>
      </c>
      <c r="N446">
        <f t="shared" si="48"/>
        <v>4.5784969850909268E-2</v>
      </c>
      <c r="O446" s="1">
        <f t="shared" si="49"/>
        <v>0.30641141123733384</v>
      </c>
      <c r="P446" s="1">
        <f t="shared" si="50"/>
        <v>1.3585411106701726</v>
      </c>
      <c r="R446" s="1">
        <f>'[1]B. 103 q caL Q3 2023'!BN263</f>
        <v>1.2047990518260918</v>
      </c>
      <c r="S446" s="1">
        <f t="shared" si="47"/>
        <v>1.2047990518260918</v>
      </c>
      <c r="T446" s="1">
        <f t="shared" si="52"/>
        <v>0.18631279106624665</v>
      </c>
      <c r="U446" s="1">
        <f t="shared" si="51"/>
        <v>0.69818043204618851</v>
      </c>
    </row>
    <row r="447" spans="4:21" ht="14.4" x14ac:dyDescent="0.3">
      <c r="E447" s="2" t="s">
        <v>18</v>
      </c>
      <c r="G447">
        <f>'[1]B. 103 q caL Q3 2023'!BK264</f>
        <v>13601550</v>
      </c>
      <c r="J447">
        <f>'B 103 to Q4 2023'!BK264</f>
        <v>12336989.787249519</v>
      </c>
      <c r="L447">
        <f>'B 103 to Q4 2023'!BI264/100</f>
        <v>1.1045369441809361</v>
      </c>
      <c r="M447">
        <f t="shared" si="46"/>
        <v>1.1045369441809361</v>
      </c>
      <c r="N447">
        <f t="shared" si="48"/>
        <v>9.9426192101738656E-2</v>
      </c>
      <c r="O447" s="1">
        <f t="shared" si="49"/>
        <v>0.36005263348816319</v>
      </c>
      <c r="P447" s="1">
        <f t="shared" si="50"/>
        <v>1.4334048576725151</v>
      </c>
      <c r="R447" s="1">
        <f>'[1]B. 103 q caL Q3 2023'!BN264</f>
        <v>1.2748098316056413</v>
      </c>
      <c r="S447" s="1">
        <f t="shared" si="47"/>
        <v>1.2748098316056413</v>
      </c>
      <c r="T447" s="1">
        <f t="shared" si="52"/>
        <v>0.24279701580432128</v>
      </c>
      <c r="U447" s="1">
        <f t="shared" si="51"/>
        <v>0.7546646567842632</v>
      </c>
    </row>
    <row r="448" spans="4:21" ht="14.4" x14ac:dyDescent="0.3">
      <c r="D448" s="1">
        <f>D444+1</f>
        <v>2010</v>
      </c>
      <c r="E448" s="2" t="s">
        <v>15</v>
      </c>
      <c r="G448">
        <f>'[1]B. 103 q caL Q3 2023'!BK265</f>
        <v>14143301</v>
      </c>
      <c r="J448">
        <f>'B 103 to Q4 2023'!BK265</f>
        <v>12620405.486856444</v>
      </c>
      <c r="L448">
        <f>'B 103 to Q4 2023'!BI265/100</f>
        <v>1.125115355032611</v>
      </c>
      <c r="M448">
        <f t="shared" ref="M448:M503" si="53">L448</f>
        <v>1.125115355032611</v>
      </c>
      <c r="N448">
        <f t="shared" si="48"/>
        <v>0.11788556820650717</v>
      </c>
      <c r="O448" s="1">
        <f t="shared" si="49"/>
        <v>0.37851200959293174</v>
      </c>
      <c r="P448" s="1">
        <f t="shared" si="50"/>
        <v>1.4601103420235571</v>
      </c>
      <c r="R448" s="1">
        <f>'[1]B. 103 q caL Q3 2023'!BN265</f>
        <v>1.2936156171207276</v>
      </c>
      <c r="S448" s="1">
        <f t="shared" si="47"/>
        <v>1.2936156171207276</v>
      </c>
      <c r="T448" s="1">
        <f t="shared" si="52"/>
        <v>0.25744110181203606</v>
      </c>
      <c r="U448" s="1">
        <f t="shared" si="51"/>
        <v>0.76930874279197792</v>
      </c>
    </row>
    <row r="449" spans="4:21" ht="14.4" x14ac:dyDescent="0.3">
      <c r="E449" s="2" t="s">
        <v>16</v>
      </c>
      <c r="G449">
        <f>'[1]B. 103 q caL Q3 2023'!BK266</f>
        <v>12698738</v>
      </c>
      <c r="J449">
        <f>'B 103 to Q4 2023'!BK266</f>
        <v>12691459.608780036</v>
      </c>
      <c r="L449">
        <f>'B 103 to Q4 2023'!BI266/100</f>
        <v>1.004266521967458</v>
      </c>
      <c r="M449">
        <f t="shared" si="53"/>
        <v>1.004266521967458</v>
      </c>
      <c r="N449">
        <f t="shared" si="48"/>
        <v>4.2574461681825129E-3</v>
      </c>
      <c r="O449" s="1">
        <f t="shared" si="49"/>
        <v>0.26488388755460707</v>
      </c>
      <c r="P449" s="1">
        <f t="shared" si="50"/>
        <v>1.3032796400065236</v>
      </c>
      <c r="R449" s="1">
        <f>'[1]B. 103 q caL Q3 2023'!BN266</f>
        <v>1.15623041556119</v>
      </c>
      <c r="S449" s="1">
        <f t="shared" ref="S449:S502" si="54">R449</f>
        <v>1.15623041556119</v>
      </c>
      <c r="T449" s="1">
        <f t="shared" si="52"/>
        <v>0.14516507180802529</v>
      </c>
      <c r="U449" s="1">
        <f t="shared" si="51"/>
        <v>0.65703271278796715</v>
      </c>
    </row>
    <row r="450" spans="4:21" ht="14.4" x14ac:dyDescent="0.3">
      <c r="E450" s="2" t="s">
        <v>17</v>
      </c>
      <c r="G450">
        <f>'[1]B. 103 q caL Q3 2023'!BK267</f>
        <v>14084797</v>
      </c>
      <c r="J450">
        <f>'B 103 to Q4 2023'!BK267</f>
        <v>13167465.7192255</v>
      </c>
      <c r="L450">
        <f>'B 103 to Q4 2023'!BI267/100</f>
        <v>1.07330061086586</v>
      </c>
      <c r="M450">
        <f t="shared" si="53"/>
        <v>1.07330061086586</v>
      </c>
      <c r="N450">
        <f t="shared" si="48"/>
        <v>7.073858365253835E-2</v>
      </c>
      <c r="O450" s="1">
        <f t="shared" si="49"/>
        <v>0.33136502503896292</v>
      </c>
      <c r="P450" s="1">
        <f t="shared" si="50"/>
        <v>1.3928681312682119</v>
      </c>
      <c r="R450" s="1">
        <f>'[1]B. 103 q caL Q3 2023'!BN267</f>
        <v>1.229914356040454</v>
      </c>
      <c r="S450" s="1">
        <f t="shared" si="54"/>
        <v>1.229914356040454</v>
      </c>
      <c r="T450" s="1">
        <f t="shared" si="52"/>
        <v>0.20694453772469509</v>
      </c>
      <c r="U450" s="1">
        <f t="shared" si="51"/>
        <v>0.71881217870463698</v>
      </c>
    </row>
    <row r="451" spans="4:21" ht="14.4" x14ac:dyDescent="0.3">
      <c r="E451" s="2" t="s">
        <v>18</v>
      </c>
      <c r="G451">
        <f>'[1]B. 103 q caL Q3 2023'!BK268</f>
        <v>15481470</v>
      </c>
      <c r="J451">
        <f>'B 103 to Q4 2023'!BK268</f>
        <v>12112746.454377398</v>
      </c>
      <c r="L451">
        <f>'B 103 to Q4 2023'!BI268/100</f>
        <v>1.282554543555706</v>
      </c>
      <c r="M451">
        <f t="shared" si="53"/>
        <v>1.282554543555706</v>
      </c>
      <c r="N451">
        <f t="shared" si="48"/>
        <v>0.24885382624672128</v>
      </c>
      <c r="O451" s="1">
        <f t="shared" si="49"/>
        <v>0.5094802676331458</v>
      </c>
      <c r="P451" s="1">
        <f t="shared" si="50"/>
        <v>1.6644259140883473</v>
      </c>
      <c r="R451" s="1">
        <f>'[1]B. 103 q caL Q3 2023'!BN268</f>
        <v>1.4925548286848269</v>
      </c>
      <c r="S451" s="1">
        <f t="shared" si="54"/>
        <v>1.4925548286848269</v>
      </c>
      <c r="T451" s="1">
        <f t="shared" si="52"/>
        <v>0.40048930174710218</v>
      </c>
      <c r="U451" s="1">
        <f t="shared" si="51"/>
        <v>0.91235694272704404</v>
      </c>
    </row>
    <row r="452" spans="4:21" ht="14.4" x14ac:dyDescent="0.3">
      <c r="D452" s="1">
        <f>D448+1</f>
        <v>2011</v>
      </c>
      <c r="E452" s="2" t="s">
        <v>15</v>
      </c>
      <c r="G452">
        <f>'[1]B. 103 q caL Q3 2023'!BK269</f>
        <v>16468742</v>
      </c>
      <c r="J452">
        <f>'B 103 to Q4 2023'!BK269</f>
        <v>12695110.628056535</v>
      </c>
      <c r="L452">
        <f>'B 103 to Q4 2023'!BI269/100</f>
        <v>1.3017069708300621</v>
      </c>
      <c r="M452">
        <f t="shared" si="53"/>
        <v>1.3017069708300621</v>
      </c>
      <c r="N452">
        <f t="shared" si="48"/>
        <v>0.26367645764998976</v>
      </c>
      <c r="O452" s="1">
        <f t="shared" si="49"/>
        <v>0.52430289903641425</v>
      </c>
      <c r="P452" s="1">
        <f t="shared" si="50"/>
        <v>1.6892808385305889</v>
      </c>
      <c r="R452" s="1">
        <f>'[1]B. 103 q caL Q3 2023'!BN269</f>
        <v>1.508367479564614</v>
      </c>
      <c r="S452" s="1">
        <f t="shared" si="54"/>
        <v>1.508367479564614</v>
      </c>
      <c r="T452" s="1">
        <f t="shared" si="52"/>
        <v>0.41102792661291482</v>
      </c>
      <c r="U452" s="1">
        <f t="shared" si="51"/>
        <v>0.92289556759285674</v>
      </c>
    </row>
    <row r="453" spans="4:21" ht="14.4" x14ac:dyDescent="0.3">
      <c r="E453" s="2" t="s">
        <v>16</v>
      </c>
      <c r="G453">
        <f>'[1]B. 103 q caL Q3 2023'!BK270</f>
        <v>16384016</v>
      </c>
      <c r="J453">
        <f>'B 103 to Q4 2023'!BK270</f>
        <v>12645212.533508435</v>
      </c>
      <c r="L453">
        <f>'B 103 to Q4 2023'!BI270/100</f>
        <v>1.3030430256776679</v>
      </c>
      <c r="M453">
        <f t="shared" si="53"/>
        <v>1.3030430256776679</v>
      </c>
      <c r="N453">
        <f t="shared" si="48"/>
        <v>0.26470231807157946</v>
      </c>
      <c r="O453" s="1">
        <f t="shared" si="49"/>
        <v>0.52532875945800406</v>
      </c>
      <c r="P453" s="1">
        <f t="shared" si="50"/>
        <v>1.6910146940786217</v>
      </c>
      <c r="R453" s="1">
        <f>'[1]B. 103 q caL Q3 2023'!BN270</f>
        <v>1.5118935401302851</v>
      </c>
      <c r="S453" s="1">
        <f t="shared" si="54"/>
        <v>1.5118935401302851</v>
      </c>
      <c r="T453" s="1">
        <f t="shared" si="52"/>
        <v>0.41336286531170052</v>
      </c>
      <c r="U453" s="1">
        <f t="shared" si="51"/>
        <v>0.92523050629164239</v>
      </c>
    </row>
    <row r="454" spans="4:21" ht="14.4" x14ac:dyDescent="0.3">
      <c r="E454" s="2" t="s">
        <v>17</v>
      </c>
      <c r="G454">
        <f>'[1]B. 103 q caL Q3 2023'!BK271</f>
        <v>14060934</v>
      </c>
      <c r="J454">
        <f>'B 103 to Q4 2023'!BK271</f>
        <v>11658744.234003987</v>
      </c>
      <c r="L454">
        <f>'B 103 to Q4 2023'!BI271/100</f>
        <v>1.2138326148990259</v>
      </c>
      <c r="M454">
        <f t="shared" si="53"/>
        <v>1.2138326148990259</v>
      </c>
      <c r="N454">
        <f t="shared" si="48"/>
        <v>0.19378280413526394</v>
      </c>
      <c r="O454" s="1">
        <f t="shared" si="49"/>
        <v>0.45440924552168849</v>
      </c>
      <c r="P454" s="1">
        <f t="shared" si="50"/>
        <v>1.5752425265302643</v>
      </c>
      <c r="R454" s="1">
        <f>'[1]B. 103 q caL Q3 2023'!BN271</f>
        <v>1.4299962385042881</v>
      </c>
      <c r="S454" s="1">
        <f t="shared" si="54"/>
        <v>1.4299962385042881</v>
      </c>
      <c r="T454" s="1">
        <f t="shared" si="52"/>
        <v>0.35767181385177466</v>
      </c>
      <c r="U454" s="1">
        <f t="shared" si="51"/>
        <v>0.86953945483171657</v>
      </c>
    </row>
    <row r="455" spans="4:21" ht="14.4" x14ac:dyDescent="0.3">
      <c r="E455" s="2" t="s">
        <v>18</v>
      </c>
      <c r="G455">
        <f>'[1]B. 103 q caL Q3 2023'!BK272</f>
        <v>15431072</v>
      </c>
      <c r="J455">
        <f>'B 103 to Q4 2023'!BK272</f>
        <v>12100434.612630602</v>
      </c>
      <c r="L455">
        <f>'B 103 to Q4 2023'!BI272/100</f>
        <v>1.2839690884972592</v>
      </c>
      <c r="M455">
        <f t="shared" si="53"/>
        <v>1.2839690884972592</v>
      </c>
      <c r="N455">
        <f t="shared" si="48"/>
        <v>0.24995613059889532</v>
      </c>
      <c r="O455" s="1">
        <f t="shared" si="49"/>
        <v>0.51058257198531987</v>
      </c>
      <c r="P455" s="1">
        <f t="shared" si="50"/>
        <v>1.6662616295900339</v>
      </c>
      <c r="R455" s="1">
        <f>'[1]B. 103 q caL Q3 2023'!BN272</f>
        <v>1.5050223064129713</v>
      </c>
      <c r="S455" s="1">
        <f t="shared" si="54"/>
        <v>1.5050223064129713</v>
      </c>
      <c r="T455" s="1">
        <f t="shared" si="52"/>
        <v>0.40880771962785917</v>
      </c>
      <c r="U455" s="1">
        <f t="shared" si="51"/>
        <v>0.92067536060780109</v>
      </c>
    </row>
    <row r="456" spans="4:21" ht="14.4" x14ac:dyDescent="0.3">
      <c r="D456" s="1">
        <f>D452+1</f>
        <v>2012</v>
      </c>
      <c r="E456" s="2" t="s">
        <v>15</v>
      </c>
      <c r="G456">
        <f>'[1]B. 103 q caL Q3 2023'!BK273</f>
        <v>17181086</v>
      </c>
      <c r="J456">
        <f>'B 103 to Q4 2023'!BK273</f>
        <v>12466496.930836992</v>
      </c>
      <c r="L456">
        <f>'B 103 to Q4 2023'!BI273/100</f>
        <v>1.3568313611949321</v>
      </c>
      <c r="M456">
        <f t="shared" si="53"/>
        <v>1.3568313611949321</v>
      </c>
      <c r="N456">
        <f t="shared" ref="N456:N503" si="55">LN(M456)</f>
        <v>0.30515209987662106</v>
      </c>
      <c r="O456" s="1">
        <f t="shared" ref="O456:O501" si="56">N456-$N$505</f>
        <v>0.56577854126304561</v>
      </c>
      <c r="P456" s="1">
        <f t="shared" ref="P456:P501" si="57">EXP(O456)</f>
        <v>1.7608181187832057</v>
      </c>
      <c r="R456" s="1">
        <f>'[1]B. 103 q caL Q3 2023'!BN273</f>
        <v>1.616673208434741</v>
      </c>
      <c r="S456" s="1">
        <f t="shared" si="54"/>
        <v>1.616673208434741</v>
      </c>
      <c r="T456" s="1">
        <f t="shared" si="52"/>
        <v>0.48037046272757428</v>
      </c>
      <c r="U456" s="1">
        <f t="shared" ref="U456:U501" si="58">T456-$T$505</f>
        <v>0.99223810370751608</v>
      </c>
    </row>
    <row r="457" spans="4:21" ht="14.4" x14ac:dyDescent="0.3">
      <c r="E457" s="2" t="s">
        <v>16</v>
      </c>
      <c r="G457">
        <f>'[1]B. 103 q caL Q3 2023'!BK274</f>
        <v>16700315</v>
      </c>
      <c r="J457">
        <f>'B 103 to Q4 2023'!BK274</f>
        <v>12293126.836020825</v>
      </c>
      <c r="L457">
        <f>'B 103 to Q4 2023'!BI274/100</f>
        <v>1.337535780711288</v>
      </c>
      <c r="M457">
        <f t="shared" si="53"/>
        <v>1.337535780711288</v>
      </c>
      <c r="N457">
        <f t="shared" si="55"/>
        <v>0.29082895136387121</v>
      </c>
      <c r="O457" s="1">
        <f t="shared" si="56"/>
        <v>0.55145539275029576</v>
      </c>
      <c r="P457" s="1">
        <f t="shared" si="57"/>
        <v>1.7357774182954766</v>
      </c>
      <c r="R457" s="1">
        <f>'[1]B. 103 q caL Q3 2023'!BN274</f>
        <v>1.5993268219573946</v>
      </c>
      <c r="S457" s="1">
        <f t="shared" si="54"/>
        <v>1.5993268219573946</v>
      </c>
      <c r="T457" s="1">
        <f t="shared" ref="T457:T502" si="59">LN(S457)</f>
        <v>0.46958280443476602</v>
      </c>
      <c r="U457" s="1">
        <f t="shared" si="58"/>
        <v>0.98145044541470794</v>
      </c>
    </row>
    <row r="458" spans="4:21" ht="14.4" x14ac:dyDescent="0.3">
      <c r="E458" s="2" t="s">
        <v>17</v>
      </c>
      <c r="G458">
        <f>'[1]B. 103 q caL Q3 2023'!BK275</f>
        <v>17524849</v>
      </c>
      <c r="J458">
        <f>'B 103 to Q4 2023'!BK275</f>
        <v>12730103.769794419</v>
      </c>
      <c r="L458">
        <f>'B 103 to Q4 2023'!BI275/100</f>
        <v>1.3835511727556351</v>
      </c>
      <c r="M458">
        <f t="shared" si="53"/>
        <v>1.3835511727556351</v>
      </c>
      <c r="N458">
        <f t="shared" si="55"/>
        <v>0.32465350745790617</v>
      </c>
      <c r="O458" s="1">
        <f t="shared" si="56"/>
        <v>0.58527994884433077</v>
      </c>
      <c r="P458" s="1">
        <f t="shared" si="57"/>
        <v>1.7954935616364165</v>
      </c>
      <c r="R458" s="1">
        <f>'[1]B. 103 q caL Q3 2023'!BN275</f>
        <v>1.6195484617922637</v>
      </c>
      <c r="S458" s="1">
        <f t="shared" si="54"/>
        <v>1.6195484617922637</v>
      </c>
      <c r="T458" s="1">
        <f t="shared" si="59"/>
        <v>0.48214738310389638</v>
      </c>
      <c r="U458" s="1">
        <f t="shared" si="58"/>
        <v>0.99401502408383824</v>
      </c>
    </row>
    <row r="459" spans="4:21" ht="14.4" x14ac:dyDescent="0.3">
      <c r="E459" s="2" t="s">
        <v>18</v>
      </c>
      <c r="G459">
        <f>'[1]B. 103 q caL Q3 2023'!BK276</f>
        <v>17291628</v>
      </c>
      <c r="J459">
        <f>'B 103 to Q4 2023'!BK276</f>
        <v>12730335.93556302</v>
      </c>
      <c r="L459">
        <f>'B 103 to Q4 2023'!BI276/100</f>
        <v>1.3672100318561022</v>
      </c>
      <c r="M459">
        <f t="shared" si="53"/>
        <v>1.3672100318561022</v>
      </c>
      <c r="N459">
        <f t="shared" si="55"/>
        <v>0.31277219031141634</v>
      </c>
      <c r="O459" s="1">
        <f t="shared" si="56"/>
        <v>0.57339863169784089</v>
      </c>
      <c r="P459" s="1">
        <f t="shared" si="57"/>
        <v>1.7742869638230032</v>
      </c>
      <c r="R459" s="1">
        <f>'[1]B. 103 q caL Q3 2023'!BN276</f>
        <v>1.5993372557994985</v>
      </c>
      <c r="S459" s="1">
        <f t="shared" si="54"/>
        <v>1.5993372557994985</v>
      </c>
      <c r="T459" s="1">
        <f t="shared" si="59"/>
        <v>0.46958932830964017</v>
      </c>
      <c r="U459" s="1">
        <f t="shared" si="58"/>
        <v>0.98145696928958204</v>
      </c>
    </row>
    <row r="460" spans="4:21" ht="14.4" x14ac:dyDescent="0.3">
      <c r="D460" s="1">
        <f>D456+1</f>
        <v>2013</v>
      </c>
      <c r="E460" s="2" t="s">
        <v>15</v>
      </c>
      <c r="G460">
        <f>'[1]B. 103 q caL Q3 2023'!BK277</f>
        <v>19444790</v>
      </c>
      <c r="J460">
        <f>'B 103 to Q4 2023'!BK277</f>
        <v>13104048.600434449</v>
      </c>
      <c r="L460">
        <f>'B 103 to Q4 2023'!BI277/100</f>
        <v>1.4950036128033362</v>
      </c>
      <c r="M460">
        <f t="shared" si="53"/>
        <v>1.4950036128033362</v>
      </c>
      <c r="N460">
        <f t="shared" si="55"/>
        <v>0.40212862343059008</v>
      </c>
      <c r="O460" s="1">
        <f t="shared" si="56"/>
        <v>0.66275506481701463</v>
      </c>
      <c r="P460" s="1">
        <f t="shared" si="57"/>
        <v>1.9401301623454095</v>
      </c>
      <c r="R460" s="1">
        <f>'[1]B. 103 q caL Q3 2023'!BN277</f>
        <v>1.7407991145252333</v>
      </c>
      <c r="S460" s="1">
        <f t="shared" si="54"/>
        <v>1.7407991145252333</v>
      </c>
      <c r="T460" s="1">
        <f t="shared" si="59"/>
        <v>0.55434426901967948</v>
      </c>
      <c r="U460" s="1">
        <f t="shared" si="58"/>
        <v>1.0662119099996215</v>
      </c>
    </row>
    <row r="461" spans="4:21" ht="14.4" x14ac:dyDescent="0.3">
      <c r="E461" s="2" t="s">
        <v>16</v>
      </c>
      <c r="G461">
        <f>'[1]B. 103 q caL Q3 2023'!BK278</f>
        <v>19799012</v>
      </c>
      <c r="J461">
        <f>'B 103 to Q4 2023'!BK278</f>
        <v>13279116.940084845</v>
      </c>
      <c r="L461">
        <f>'B 103 to Q4 2023'!BI278/100</f>
        <v>1.502028116025655</v>
      </c>
      <c r="M461">
        <f t="shared" si="53"/>
        <v>1.502028116025655</v>
      </c>
      <c r="N461">
        <f t="shared" si="55"/>
        <v>0.40681627222510247</v>
      </c>
      <c r="O461" s="1">
        <f t="shared" si="56"/>
        <v>0.66744271361152707</v>
      </c>
      <c r="P461" s="1">
        <f t="shared" si="57"/>
        <v>1.9492461607686897</v>
      </c>
      <c r="R461" s="1">
        <f>'[1]B. 103 q caL Q3 2023'!BN278</f>
        <v>1.7449840529574296</v>
      </c>
      <c r="S461" s="1">
        <f t="shared" si="54"/>
        <v>1.7449840529574296</v>
      </c>
      <c r="T461" s="1">
        <f t="shared" si="59"/>
        <v>0.5567454169062882</v>
      </c>
      <c r="U461" s="1">
        <f t="shared" si="58"/>
        <v>1.0686130578862301</v>
      </c>
    </row>
    <row r="462" spans="4:21" ht="14.4" x14ac:dyDescent="0.3">
      <c r="E462" s="2" t="s">
        <v>17</v>
      </c>
      <c r="G462">
        <f>'[1]B. 103 q caL Q3 2023'!BK279</f>
        <v>20888450</v>
      </c>
      <c r="J462">
        <f>'B 103 to Q4 2023'!BK279</f>
        <v>14167538.080011738</v>
      </c>
      <c r="L462">
        <f>'B 103 to Q4 2023'!BI279/100</f>
        <v>1.4841107100791768</v>
      </c>
      <c r="M462">
        <f t="shared" si="53"/>
        <v>1.4841107100791768</v>
      </c>
      <c r="N462">
        <f t="shared" si="55"/>
        <v>0.39481574444179179</v>
      </c>
      <c r="O462" s="1">
        <f t="shared" si="56"/>
        <v>0.65544218582821634</v>
      </c>
      <c r="P462" s="1">
        <f t="shared" si="57"/>
        <v>1.9259939763525158</v>
      </c>
      <c r="R462" s="1">
        <f>'[1]B. 103 q caL Q3 2023'!BN279</f>
        <v>1.7158381342493123</v>
      </c>
      <c r="S462" s="1">
        <f t="shared" si="54"/>
        <v>1.7158381342493123</v>
      </c>
      <c r="T462" s="1">
        <f t="shared" si="59"/>
        <v>0.53990166925612471</v>
      </c>
      <c r="U462" s="1">
        <f t="shared" si="58"/>
        <v>1.0517693102360666</v>
      </c>
    </row>
    <row r="463" spans="4:21" ht="14.4" x14ac:dyDescent="0.3">
      <c r="E463" s="2" t="s">
        <v>18</v>
      </c>
      <c r="G463">
        <f>'[1]B. 103 q caL Q3 2023'!BK280</f>
        <v>22437466</v>
      </c>
      <c r="J463">
        <f>'B 103 to Q4 2023'!BK280</f>
        <v>14573434.366245924</v>
      </c>
      <c r="L463">
        <f>'B 103 to Q4 2023'!BI280/100</f>
        <v>1.5483174681365448</v>
      </c>
      <c r="M463">
        <f t="shared" si="53"/>
        <v>1.5483174681365448</v>
      </c>
      <c r="N463">
        <f t="shared" si="55"/>
        <v>0.43716883691648345</v>
      </c>
      <c r="O463" s="1">
        <f t="shared" si="56"/>
        <v>0.697795278302908</v>
      </c>
      <c r="P463" s="1">
        <f t="shared" si="57"/>
        <v>2.0093178338112474</v>
      </c>
      <c r="R463" s="1">
        <f>'[1]B. 103 q caL Q3 2023'!BN280</f>
        <v>1.7882561174848266</v>
      </c>
      <c r="S463" s="1">
        <f t="shared" si="54"/>
        <v>1.7882561174848266</v>
      </c>
      <c r="T463" s="1">
        <f t="shared" si="59"/>
        <v>0.58124090893428171</v>
      </c>
      <c r="U463" s="1">
        <f t="shared" si="58"/>
        <v>1.0931085499142235</v>
      </c>
    </row>
    <row r="464" spans="4:21" ht="14.4" x14ac:dyDescent="0.3">
      <c r="D464" s="1">
        <f>D460+1</f>
        <v>2014</v>
      </c>
      <c r="E464" s="2" t="s">
        <v>15</v>
      </c>
      <c r="G464">
        <f>'[1]B. 103 q caL Q3 2023'!BK281</f>
        <v>23239432</v>
      </c>
      <c r="J464">
        <f>'B 103 to Q4 2023'!BK281</f>
        <v>14644348.807674255</v>
      </c>
      <c r="L464">
        <f>'B 103 to Q4 2023'!BI281/100</f>
        <v>1.5944879698415468</v>
      </c>
      <c r="M464">
        <f t="shared" si="53"/>
        <v>1.5944879698415468</v>
      </c>
      <c r="N464">
        <f t="shared" si="55"/>
        <v>0.46655266265528422</v>
      </c>
      <c r="O464" s="1">
        <f t="shared" si="56"/>
        <v>0.72717910404170882</v>
      </c>
      <c r="P464" s="1">
        <f t="shared" si="57"/>
        <v>2.0692352695962524</v>
      </c>
      <c r="R464" s="1">
        <f>'[1]B. 103 q caL Q3 2023'!BN281</f>
        <v>1.8447034164372149</v>
      </c>
      <c r="S464" s="1">
        <f t="shared" si="54"/>
        <v>1.8447034164372149</v>
      </c>
      <c r="T464" s="1">
        <f t="shared" si="59"/>
        <v>0.61231851467231224</v>
      </c>
      <c r="U464" s="1">
        <f t="shared" si="58"/>
        <v>1.1241861556522541</v>
      </c>
    </row>
    <row r="465" spans="4:21" ht="14.4" x14ac:dyDescent="0.3">
      <c r="E465" s="2" t="s">
        <v>16</v>
      </c>
      <c r="G465">
        <f>'[1]B. 103 q caL Q3 2023'!BK282</f>
        <v>24318235</v>
      </c>
      <c r="J465">
        <f>'B 103 to Q4 2023'!BK282</f>
        <v>15355553.091054089</v>
      </c>
      <c r="L465">
        <f>'B 103 to Q4 2023'!BI282/100</f>
        <v>1.5914240180796051</v>
      </c>
      <c r="M465">
        <f t="shared" si="53"/>
        <v>1.5914240180796051</v>
      </c>
      <c r="N465">
        <f t="shared" si="55"/>
        <v>0.46462922426892678</v>
      </c>
      <c r="O465" s="1">
        <f t="shared" si="56"/>
        <v>0.72525566565535127</v>
      </c>
      <c r="P465" s="1">
        <f t="shared" si="57"/>
        <v>2.0652590482825341</v>
      </c>
      <c r="R465" s="1">
        <f>'[1]B. 103 q caL Q3 2023'!BN282</f>
        <v>1.8311586646256282</v>
      </c>
      <c r="S465" s="1">
        <f t="shared" si="54"/>
        <v>1.8311586646256282</v>
      </c>
      <c r="T465" s="1">
        <f t="shared" si="59"/>
        <v>0.60494891656703953</v>
      </c>
      <c r="U465" s="1">
        <f t="shared" si="58"/>
        <v>1.1168165575469815</v>
      </c>
    </row>
    <row r="466" spans="4:21" ht="14.4" x14ac:dyDescent="0.3">
      <c r="E466" s="2" t="s">
        <v>17</v>
      </c>
      <c r="G466">
        <f>'[1]B. 103 q caL Q3 2023'!BK283</f>
        <v>24148270</v>
      </c>
      <c r="J466">
        <f>'B 103 to Q4 2023'!BK283</f>
        <v>15257491.935914818</v>
      </c>
      <c r="L466">
        <f>'B 103 to Q4 2023'!BI283/100</f>
        <v>1.5888162420022622</v>
      </c>
      <c r="M466">
        <f t="shared" si="53"/>
        <v>1.5888162420022622</v>
      </c>
      <c r="N466">
        <f t="shared" si="55"/>
        <v>0.46298923706761008</v>
      </c>
      <c r="O466" s="1">
        <f t="shared" si="56"/>
        <v>0.72361567845403463</v>
      </c>
      <c r="P466" s="1">
        <f t="shared" si="57"/>
        <v>2.0618748256753334</v>
      </c>
      <c r="R466" s="1">
        <f>'[1]B. 103 q caL Q3 2023'!BN283</f>
        <v>1.8342892421652086</v>
      </c>
      <c r="S466" s="1">
        <f t="shared" si="54"/>
        <v>1.8342892421652086</v>
      </c>
      <c r="T466" s="1">
        <f t="shared" si="59"/>
        <v>0.60665707250344203</v>
      </c>
      <c r="U466" s="1">
        <f t="shared" si="58"/>
        <v>1.1185247134833838</v>
      </c>
    </row>
    <row r="467" spans="4:21" ht="14.4" x14ac:dyDescent="0.3">
      <c r="E467" s="2" t="s">
        <v>18</v>
      </c>
      <c r="G467">
        <f>'[1]B. 103 q caL Q3 2023'!BK284</f>
        <v>25106300</v>
      </c>
      <c r="J467">
        <f>'B 103 to Q4 2023'!BK284</f>
        <v>15254461.698405348</v>
      </c>
      <c r="L467">
        <f>'B 103 to Q4 2023'!BI284/100</f>
        <v>1.6534455622669839</v>
      </c>
      <c r="M467">
        <f t="shared" si="53"/>
        <v>1.6534455622669839</v>
      </c>
      <c r="N467">
        <f t="shared" si="55"/>
        <v>0.50286133016837375</v>
      </c>
      <c r="O467" s="1">
        <f t="shared" si="56"/>
        <v>0.7634877715547983</v>
      </c>
      <c r="P467" s="1">
        <f t="shared" si="57"/>
        <v>2.1457470601927779</v>
      </c>
      <c r="R467" s="1">
        <f>'[1]B. 103 q caL Q3 2023'!BN284</f>
        <v>1.9097810220338953</v>
      </c>
      <c r="S467" s="1">
        <f t="shared" si="54"/>
        <v>1.9097810220338953</v>
      </c>
      <c r="T467" s="1">
        <f t="shared" si="59"/>
        <v>0.64698858733614395</v>
      </c>
      <c r="U467" s="1">
        <f t="shared" si="58"/>
        <v>1.1588562283160857</v>
      </c>
    </row>
    <row r="468" spans="4:21" ht="14.4" x14ac:dyDescent="0.3">
      <c r="D468" s="1">
        <f>D464+1</f>
        <v>2015</v>
      </c>
      <c r="E468" s="2" t="s">
        <v>15</v>
      </c>
      <c r="G468">
        <f>'[1]B. 103 q caL Q3 2023'!BK285</f>
        <v>25316089</v>
      </c>
      <c r="J468">
        <f>'B 103 to Q4 2023'!BK285</f>
        <v>15634279.864380417</v>
      </c>
      <c r="L468">
        <f>'B 103 to Q4 2023'!BI285/100</f>
        <v>1.6268943770124837</v>
      </c>
      <c r="M468">
        <f t="shared" si="53"/>
        <v>1.6268943770124837</v>
      </c>
      <c r="N468">
        <f t="shared" si="55"/>
        <v>0.48667290726816892</v>
      </c>
      <c r="O468" s="1">
        <f t="shared" si="56"/>
        <v>0.74729934865459346</v>
      </c>
      <c r="P468" s="1">
        <f t="shared" si="57"/>
        <v>2.1112904509129629</v>
      </c>
      <c r="R468" s="1">
        <f>'[1]B. 103 q caL Q3 2023'!BN285</f>
        <v>1.8790090831832047</v>
      </c>
      <c r="S468" s="1">
        <f t="shared" si="54"/>
        <v>1.8790090831832047</v>
      </c>
      <c r="T468" s="1">
        <f t="shared" si="59"/>
        <v>0.63074455447137645</v>
      </c>
      <c r="U468" s="1">
        <f t="shared" si="58"/>
        <v>1.1426121954513184</v>
      </c>
    </row>
    <row r="469" spans="4:21" ht="14.4" x14ac:dyDescent="0.3">
      <c r="E469" s="2" t="s">
        <v>16</v>
      </c>
      <c r="G469">
        <f>'[1]B. 103 q caL Q3 2023'!BK286</f>
        <v>25008794</v>
      </c>
      <c r="J469">
        <f>'B 103 to Q4 2023'!BK286</f>
        <v>15812463.458289318</v>
      </c>
      <c r="L469">
        <f>'B 103 to Q4 2023'!BI286/100</f>
        <v>1.5892435145408197</v>
      </c>
      <c r="M469">
        <f t="shared" si="53"/>
        <v>1.5892435145408197</v>
      </c>
      <c r="N469">
        <f t="shared" si="55"/>
        <v>0.46325812599598981</v>
      </c>
      <c r="O469" s="1">
        <f t="shared" si="56"/>
        <v>0.72388456738241436</v>
      </c>
      <c r="P469" s="1">
        <f t="shared" si="57"/>
        <v>2.0624293155324134</v>
      </c>
      <c r="R469" s="1">
        <f>'[1]B. 103 q caL Q3 2023'!BN286</f>
        <v>1.8356988934875658</v>
      </c>
      <c r="S469" s="1">
        <f t="shared" si="54"/>
        <v>1.8356988934875658</v>
      </c>
      <c r="T469" s="1">
        <f t="shared" si="59"/>
        <v>0.60742527738017549</v>
      </c>
      <c r="U469" s="1">
        <f t="shared" si="58"/>
        <v>1.1192929183601175</v>
      </c>
    </row>
    <row r="470" spans="4:21" ht="14.4" x14ac:dyDescent="0.3">
      <c r="E470" s="2" t="s">
        <v>17</v>
      </c>
      <c r="G470">
        <f>'[1]B. 103 q caL Q3 2023'!BK287</f>
        <v>23085171</v>
      </c>
      <c r="J470">
        <f>'B 103 to Q4 2023'!BK287</f>
        <v>15218220.358548943</v>
      </c>
      <c r="L470">
        <f>'B 103 to Q4 2023'!BI287/100</f>
        <v>1.5260989427685261</v>
      </c>
      <c r="M470">
        <f t="shared" si="53"/>
        <v>1.5260989427685261</v>
      </c>
      <c r="N470">
        <f t="shared" si="55"/>
        <v>0.42271476874761243</v>
      </c>
      <c r="O470" s="1">
        <f t="shared" si="56"/>
        <v>0.68334121013403704</v>
      </c>
      <c r="P470" s="1">
        <f t="shared" si="57"/>
        <v>1.9804839026687677</v>
      </c>
      <c r="R470" s="1">
        <f>'[1]B. 103 q caL Q3 2023'!BN287</f>
        <v>1.7730402633109104</v>
      </c>
      <c r="S470" s="1">
        <f t="shared" si="54"/>
        <v>1.7730402633109104</v>
      </c>
      <c r="T470" s="1">
        <f t="shared" si="59"/>
        <v>0.57269573597743162</v>
      </c>
      <c r="U470" s="1">
        <f t="shared" si="58"/>
        <v>1.0845633769573735</v>
      </c>
    </row>
    <row r="471" spans="4:21" ht="14.4" x14ac:dyDescent="0.3">
      <c r="E471" s="2" t="s">
        <v>18</v>
      </c>
      <c r="G471">
        <f>'[1]B. 103 q caL Q3 2023'!BK288</f>
        <v>24127162</v>
      </c>
      <c r="J471">
        <f>'B 103 to Q4 2023'!BK288</f>
        <v>15165861.718425108</v>
      </c>
      <c r="L471">
        <f>'B 103 to Q4 2023'!BI288/100</f>
        <v>1.6023152163175252</v>
      </c>
      <c r="M471">
        <f t="shared" si="53"/>
        <v>1.6023152163175252</v>
      </c>
      <c r="N471">
        <f t="shared" si="55"/>
        <v>0.47144959353377203</v>
      </c>
      <c r="O471" s="1">
        <f t="shared" si="56"/>
        <v>0.73207603492019657</v>
      </c>
      <c r="P471" s="1">
        <f t="shared" si="57"/>
        <v>2.0793930222906969</v>
      </c>
      <c r="R471" s="1">
        <f>'[1]B. 103 q caL Q3 2023'!BN288</f>
        <v>1.8603219298625973</v>
      </c>
      <c r="S471" s="1">
        <f t="shared" si="54"/>
        <v>1.8603219298625973</v>
      </c>
      <c r="T471" s="1">
        <f t="shared" si="59"/>
        <v>0.62074955331968473</v>
      </c>
      <c r="U471" s="1">
        <f t="shared" si="58"/>
        <v>1.1326171942996266</v>
      </c>
    </row>
    <row r="472" spans="4:21" ht="14.4" x14ac:dyDescent="0.3">
      <c r="D472" s="1">
        <f>D468+1</f>
        <v>2016</v>
      </c>
      <c r="E472" s="2" t="s">
        <v>15</v>
      </c>
      <c r="G472">
        <f>'[1]B. 103 q caL Q3 2023'!BK289</f>
        <v>24550313</v>
      </c>
      <c r="J472">
        <f>'B 103 to Q4 2023'!BK289</f>
        <v>14971657.769979825</v>
      </c>
      <c r="L472">
        <f>'B 103 to Q4 2023'!BI289/100</f>
        <v>1.651240522580641</v>
      </c>
      <c r="M472">
        <f t="shared" si="53"/>
        <v>1.651240522580641</v>
      </c>
      <c r="N472">
        <f t="shared" si="55"/>
        <v>0.50152683729554437</v>
      </c>
      <c r="O472" s="1">
        <f t="shared" si="56"/>
        <v>0.76215327868196892</v>
      </c>
      <c r="P472" s="1">
        <f t="shared" si="57"/>
        <v>2.1428854858340238</v>
      </c>
      <c r="R472" s="1">
        <f>'[1]B. 103 q caL Q3 2023'!BN289</f>
        <v>1.9225688756701786</v>
      </c>
      <c r="S472" s="1">
        <f t="shared" si="54"/>
        <v>1.9225688756701786</v>
      </c>
      <c r="T472" s="1">
        <f t="shared" si="59"/>
        <v>0.65366224785224447</v>
      </c>
      <c r="U472" s="1">
        <f t="shared" si="58"/>
        <v>1.1655298888321863</v>
      </c>
    </row>
    <row r="473" spans="4:21" ht="14.4" x14ac:dyDescent="0.3">
      <c r="E473" s="2" t="s">
        <v>16</v>
      </c>
      <c r="G473">
        <f>'[1]B. 103 q caL Q3 2023'!BK290</f>
        <v>25039658</v>
      </c>
      <c r="J473">
        <f>'B 103 to Q4 2023'!BK290</f>
        <v>15384285.375503754</v>
      </c>
      <c r="L473">
        <f>'B 103 to Q4 2023'!BI290/100</f>
        <v>1.639097519612561</v>
      </c>
      <c r="M473">
        <f t="shared" si="53"/>
        <v>1.639097519612561</v>
      </c>
      <c r="N473">
        <f t="shared" si="55"/>
        <v>0.49414579745021858</v>
      </c>
      <c r="O473" s="1">
        <f t="shared" si="56"/>
        <v>0.75477223883664313</v>
      </c>
      <c r="P473" s="1">
        <f t="shared" si="57"/>
        <v>2.1271269912604587</v>
      </c>
      <c r="R473" s="1">
        <f>'[1]B. 103 q caL Q3 2023'!BN290</f>
        <v>1.906606563123096</v>
      </c>
      <c r="S473" s="1">
        <f t="shared" si="54"/>
        <v>1.906606563123096</v>
      </c>
      <c r="T473" s="1">
        <f t="shared" si="59"/>
        <v>0.64532499338920468</v>
      </c>
      <c r="U473" s="1">
        <f t="shared" si="58"/>
        <v>1.1571926343691465</v>
      </c>
    </row>
    <row r="474" spans="4:21" ht="14.4" x14ac:dyDescent="0.3">
      <c r="E474" s="2" t="s">
        <v>17</v>
      </c>
      <c r="G474">
        <f>'[1]B. 103 q caL Q3 2023'!BK291</f>
        <v>25748245</v>
      </c>
      <c r="J474">
        <f>'B 103 to Q4 2023'!BK291</f>
        <v>15957546.529034631</v>
      </c>
      <c r="L474">
        <f>'B 103 to Q4 2023'!BI291/100</f>
        <v>1.6165800270776711</v>
      </c>
      <c r="M474">
        <f t="shared" si="53"/>
        <v>1.6165800270776711</v>
      </c>
      <c r="N474">
        <f t="shared" si="55"/>
        <v>0.48031282334685871</v>
      </c>
      <c r="O474" s="1">
        <f t="shared" si="56"/>
        <v>0.74093926473328331</v>
      </c>
      <c r="P474" s="1">
        <f t="shared" si="57"/>
        <v>2.0979050776321642</v>
      </c>
      <c r="R474" s="1">
        <f>'[1]B. 103 q caL Q3 2023'!BN291</f>
        <v>1.8805900695787157</v>
      </c>
      <c r="S474" s="1">
        <f t="shared" si="54"/>
        <v>1.8805900695787157</v>
      </c>
      <c r="T474" s="1">
        <f t="shared" si="59"/>
        <v>0.63158559439316797</v>
      </c>
      <c r="U474" s="1">
        <f t="shared" si="58"/>
        <v>1.1434532353731099</v>
      </c>
    </row>
    <row r="475" spans="4:21" ht="14.4" x14ac:dyDescent="0.3">
      <c r="E475" s="2" t="s">
        <v>18</v>
      </c>
      <c r="G475">
        <f>'[1]B. 103 q caL Q3 2023'!BK292</f>
        <v>25771317</v>
      </c>
      <c r="J475">
        <f>'B 103 to Q4 2023'!BK292</f>
        <v>15958052.663600711</v>
      </c>
      <c r="L475">
        <f>'B 103 to Q4 2023'!BI292/100</f>
        <v>1.6178778541625949</v>
      </c>
      <c r="M475">
        <f t="shared" si="53"/>
        <v>1.6178778541625949</v>
      </c>
      <c r="N475">
        <f t="shared" si="55"/>
        <v>0.48111532392174761</v>
      </c>
      <c r="O475" s="1">
        <f t="shared" si="56"/>
        <v>0.74174176530817215</v>
      </c>
      <c r="P475" s="1">
        <f t="shared" si="57"/>
        <v>2.0995893233767262</v>
      </c>
      <c r="R475" s="1">
        <f>'[1]B. 103 q caL Q3 2023'!BN292</f>
        <v>1.8908922245709157</v>
      </c>
      <c r="S475" s="1">
        <f t="shared" si="54"/>
        <v>1.8908922245709157</v>
      </c>
      <c r="T475" s="1">
        <f t="shared" si="59"/>
        <v>0.63704879417104754</v>
      </c>
      <c r="U475" s="1">
        <f t="shared" si="58"/>
        <v>1.1489164351509893</v>
      </c>
    </row>
    <row r="476" spans="4:21" ht="14.4" x14ac:dyDescent="0.3">
      <c r="D476" s="1">
        <f>D472+1</f>
        <v>2017</v>
      </c>
      <c r="E476" s="2" t="s">
        <v>15</v>
      </c>
      <c r="G476">
        <f>'[1]B. 103 q caL Q3 2023'!BK293</f>
        <v>27200399</v>
      </c>
      <c r="J476">
        <f>'B 103 to Q4 2023'!BK293</f>
        <v>16281375.513878629</v>
      </c>
      <c r="L476">
        <f>'B 103 to Q4 2023'!BI293/100</f>
        <v>1.67167042961447</v>
      </c>
      <c r="M476">
        <f t="shared" si="53"/>
        <v>1.67167042961447</v>
      </c>
      <c r="N476">
        <f t="shared" si="55"/>
        <v>0.51382338375889069</v>
      </c>
      <c r="O476" s="1">
        <f t="shared" si="56"/>
        <v>0.77444982514531524</v>
      </c>
      <c r="P476" s="1">
        <f t="shared" si="57"/>
        <v>2.16939825042589</v>
      </c>
      <c r="R476" s="1">
        <f>'[1]B. 103 q caL Q3 2023'!BN293</f>
        <v>1.9544868252049972</v>
      </c>
      <c r="S476" s="1">
        <f t="shared" si="54"/>
        <v>1.9544868252049972</v>
      </c>
      <c r="T476" s="1">
        <f t="shared" si="59"/>
        <v>0.6701276654785997</v>
      </c>
      <c r="U476" s="1">
        <f t="shared" si="58"/>
        <v>1.1819953064585416</v>
      </c>
    </row>
    <row r="477" spans="4:21" ht="14.4" x14ac:dyDescent="0.3">
      <c r="E477" s="2" t="s">
        <v>16</v>
      </c>
      <c r="G477">
        <f>'[1]B. 103 q caL Q3 2023'!BK294</f>
        <v>27599657</v>
      </c>
      <c r="J477">
        <f>'B 103 to Q4 2023'!BK294</f>
        <v>17302720.794561788</v>
      </c>
      <c r="L477">
        <f>'B 103 to Q4 2023'!BI294/100</f>
        <v>1.5971052950635021</v>
      </c>
      <c r="M477">
        <f t="shared" si="53"/>
        <v>1.5971052950635021</v>
      </c>
      <c r="N477">
        <f t="shared" si="55"/>
        <v>0.46819280009852526</v>
      </c>
      <c r="O477" s="1">
        <f t="shared" si="56"/>
        <v>0.72881924148494981</v>
      </c>
      <c r="P477" s="1">
        <f t="shared" si="57"/>
        <v>2.0726318845370422</v>
      </c>
      <c r="R477" s="1">
        <f>'[1]B. 103 q caL Q3 2023'!BN294</f>
        <v>1.8528171606790653</v>
      </c>
      <c r="S477" s="1">
        <f t="shared" si="54"/>
        <v>1.8528171606790653</v>
      </c>
      <c r="T477" s="1">
        <f t="shared" si="59"/>
        <v>0.61670727037818551</v>
      </c>
      <c r="U477" s="1">
        <f t="shared" si="58"/>
        <v>1.1285749113581274</v>
      </c>
    </row>
    <row r="478" spans="4:21" ht="14.4" x14ac:dyDescent="0.3">
      <c r="E478" s="2" t="s">
        <v>17</v>
      </c>
      <c r="G478">
        <f>'[1]B. 103 q caL Q3 2023'!BK295</f>
        <v>28380004</v>
      </c>
      <c r="J478">
        <f>'B 103 to Q4 2023'!BK295</f>
        <v>17601675.1628136</v>
      </c>
      <c r="L478">
        <f>'B 103 to Q4 2023'!BI295/100</f>
        <v>1.6147084716144062</v>
      </c>
      <c r="M478">
        <f t="shared" si="53"/>
        <v>1.6147084716144062</v>
      </c>
      <c r="N478">
        <f t="shared" si="55"/>
        <v>0.47915442744794334</v>
      </c>
      <c r="O478" s="1">
        <f t="shared" si="56"/>
        <v>0.73978086883436789</v>
      </c>
      <c r="P478" s="1">
        <f t="shared" si="57"/>
        <v>2.0954762800201143</v>
      </c>
      <c r="R478" s="1">
        <f>'[1]B. 103 q caL Q3 2023'!BN295</f>
        <v>1.8723278158429979</v>
      </c>
      <c r="S478" s="1">
        <f t="shared" si="54"/>
        <v>1.8723278158429979</v>
      </c>
      <c r="T478" s="1">
        <f t="shared" si="59"/>
        <v>0.62718247802525251</v>
      </c>
      <c r="U478" s="1">
        <f t="shared" si="58"/>
        <v>1.1390501190051943</v>
      </c>
    </row>
    <row r="479" spans="4:21" ht="14.4" x14ac:dyDescent="0.3">
      <c r="E479" s="2" t="s">
        <v>18</v>
      </c>
      <c r="G479">
        <f>'[1]B. 103 q caL Q3 2023'!BK296</f>
        <v>29892192</v>
      </c>
      <c r="J479">
        <f>'B 103 to Q4 2023'!BK296</f>
        <v>18224768.278526105</v>
      </c>
      <c r="L479">
        <f>'B 103 to Q4 2023'!BI296/100</f>
        <v>1.643925428412798</v>
      </c>
      <c r="M479">
        <f t="shared" si="53"/>
        <v>1.643925428412798</v>
      </c>
      <c r="N479">
        <f t="shared" si="55"/>
        <v>0.49708693575896928</v>
      </c>
      <c r="O479" s="1">
        <f t="shared" si="56"/>
        <v>0.75771337714539388</v>
      </c>
      <c r="P479" s="1">
        <f t="shared" si="57"/>
        <v>2.1333923751058053</v>
      </c>
      <c r="R479" s="1">
        <f>'[1]B. 103 q caL Q3 2023'!BN296</f>
        <v>1.9004770056879308</v>
      </c>
      <c r="S479" s="1">
        <f t="shared" si="54"/>
        <v>1.9004770056879308</v>
      </c>
      <c r="T479" s="1">
        <f t="shared" si="59"/>
        <v>0.64210491028843164</v>
      </c>
      <c r="U479" s="1">
        <f t="shared" si="58"/>
        <v>1.1539725512683736</v>
      </c>
    </row>
    <row r="480" spans="4:21" ht="14.4" x14ac:dyDescent="0.3">
      <c r="D480" s="1">
        <f>D476+1</f>
        <v>2018</v>
      </c>
      <c r="E480" s="2" t="s">
        <v>15</v>
      </c>
      <c r="G480">
        <f>'[1]B. 103 q caL Q3 2023'!BK297</f>
        <v>29608268</v>
      </c>
      <c r="J480">
        <f>'B 103 to Q4 2023'!BK297</f>
        <v>18205326.363792095</v>
      </c>
      <c r="L480">
        <f>'B 103 to Q4 2023'!BI297/100</f>
        <v>1.629994014225346</v>
      </c>
      <c r="M480">
        <f t="shared" si="53"/>
        <v>1.629994014225346</v>
      </c>
      <c r="N480">
        <f t="shared" si="55"/>
        <v>0.48857634255753923</v>
      </c>
      <c r="O480" s="1">
        <f t="shared" si="56"/>
        <v>0.74920278394396378</v>
      </c>
      <c r="P480" s="1">
        <f t="shared" si="57"/>
        <v>2.1153129827633879</v>
      </c>
      <c r="R480" s="1">
        <f>'[1]B. 103 q caL Q3 2023'!BN297</f>
        <v>1.8915897786415756</v>
      </c>
      <c r="S480" s="1">
        <f t="shared" si="54"/>
        <v>1.8915897786415756</v>
      </c>
      <c r="T480" s="1">
        <f t="shared" si="59"/>
        <v>0.63741762822126924</v>
      </c>
      <c r="U480" s="1">
        <f t="shared" si="58"/>
        <v>1.149285269201211</v>
      </c>
    </row>
    <row r="481" spans="2:21" ht="14.4" x14ac:dyDescent="0.3">
      <c r="E481" s="2" t="s">
        <v>16</v>
      </c>
      <c r="G481">
        <f>'[1]B. 103 q caL Q3 2023'!BK298</f>
        <v>30738055</v>
      </c>
      <c r="J481">
        <f>'B 103 to Q4 2023'!BK298</f>
        <v>18375075.634356085</v>
      </c>
      <c r="L481">
        <f>'B 103 to Q4 2023'!BI298/100</f>
        <v>1.6757501635763492</v>
      </c>
      <c r="M481">
        <f t="shared" si="53"/>
        <v>1.6757501635763492</v>
      </c>
      <c r="N481">
        <f t="shared" si="55"/>
        <v>0.51626092386973954</v>
      </c>
      <c r="O481" s="1">
        <f t="shared" si="56"/>
        <v>0.77688736525616409</v>
      </c>
      <c r="P481" s="1">
        <f t="shared" si="57"/>
        <v>2.174692695767694</v>
      </c>
      <c r="R481" s="1">
        <f>'[1]B. 103 q caL Q3 2023'!BN298</f>
        <v>1.947609686341363</v>
      </c>
      <c r="S481" s="1">
        <f t="shared" si="54"/>
        <v>1.947609686341363</v>
      </c>
      <c r="T481" s="1">
        <f t="shared" si="59"/>
        <v>0.66660281878978711</v>
      </c>
      <c r="U481" s="1">
        <f t="shared" si="58"/>
        <v>1.1784704597697289</v>
      </c>
    </row>
    <row r="482" spans="2:21" ht="14.4" x14ac:dyDescent="0.3">
      <c r="E482" s="2" t="s">
        <v>17</v>
      </c>
      <c r="G482">
        <f>'[1]B. 103 q caL Q3 2023'!BK299</f>
        <v>32499820</v>
      </c>
      <c r="J482">
        <f>'B 103 to Q4 2023'!BK299</f>
        <v>18476158.983482216</v>
      </c>
      <c r="L482">
        <f>'B 103 to Q4 2023'!BI299/100</f>
        <v>1.7622243361895749</v>
      </c>
      <c r="M482">
        <f t="shared" si="53"/>
        <v>1.7622243361895749</v>
      </c>
      <c r="N482">
        <f t="shared" si="55"/>
        <v>0.56657683847292661</v>
      </c>
      <c r="O482" s="1">
        <f t="shared" si="56"/>
        <v>0.82720327985935116</v>
      </c>
      <c r="P482" s="1">
        <f t="shared" si="57"/>
        <v>2.2869139299600239</v>
      </c>
      <c r="R482" s="1">
        <f>'[1]B. 103 q caL Q3 2023'!BN299</f>
        <v>2.0506159436304929</v>
      </c>
      <c r="S482" s="1">
        <f t="shared" si="54"/>
        <v>2.0506159436304929</v>
      </c>
      <c r="T482" s="1">
        <f t="shared" si="59"/>
        <v>0.71814020832871561</v>
      </c>
      <c r="U482" s="1">
        <f t="shared" si="58"/>
        <v>1.2300078493086575</v>
      </c>
    </row>
    <row r="483" spans="2:21" ht="14.4" x14ac:dyDescent="0.3">
      <c r="E483" s="2" t="s">
        <v>18</v>
      </c>
      <c r="G483">
        <f>'[1]B. 103 q caL Q3 2023'!BK300</f>
        <v>27749270</v>
      </c>
      <c r="J483">
        <f>'B 103 to Q4 2023'!BK300</f>
        <v>17490962.290222462</v>
      </c>
      <c r="L483">
        <f>'B 103 to Q4 2023'!BI300/100</f>
        <v>1.5891789450337022</v>
      </c>
      <c r="M483">
        <f t="shared" si="53"/>
        <v>1.5891789450337022</v>
      </c>
      <c r="N483">
        <f t="shared" si="55"/>
        <v>0.46321749608731799</v>
      </c>
      <c r="O483" s="1">
        <f t="shared" si="56"/>
        <v>0.72384393747374254</v>
      </c>
      <c r="P483" s="1">
        <f t="shared" si="57"/>
        <v>2.0623455209199766</v>
      </c>
      <c r="R483" s="1">
        <f>'[1]B. 103 q caL Q3 2023'!BN300</f>
        <v>1.8700092705936135</v>
      </c>
      <c r="S483" s="1">
        <f t="shared" si="54"/>
        <v>1.8700092705936135</v>
      </c>
      <c r="T483" s="1">
        <f t="shared" si="59"/>
        <v>0.62594338839089847</v>
      </c>
      <c r="U483" s="1">
        <f t="shared" si="58"/>
        <v>1.1378110293708403</v>
      </c>
    </row>
    <row r="484" spans="2:21" ht="14.4" x14ac:dyDescent="0.3">
      <c r="D484" s="1">
        <f>D480+1</f>
        <v>2019</v>
      </c>
      <c r="E484" s="2" t="s">
        <v>15</v>
      </c>
      <c r="G484">
        <f>'[1]B. 103 q caL Q3 2023'!BK301</f>
        <v>31853816</v>
      </c>
      <c r="J484">
        <f>'B 103 to Q4 2023'!BK301</f>
        <v>18634625.189171739</v>
      </c>
      <c r="L484">
        <f>'B 103 to Q4 2023'!BI301/100</f>
        <v>1.7125588884151011</v>
      </c>
      <c r="M484">
        <f t="shared" si="53"/>
        <v>1.7125588884151011</v>
      </c>
      <c r="N484">
        <f t="shared" si="55"/>
        <v>0.53798867795868988</v>
      </c>
      <c r="O484" s="1">
        <f t="shared" si="56"/>
        <v>0.79861511934511442</v>
      </c>
      <c r="P484" s="1">
        <f t="shared" si="57"/>
        <v>2.2224609531053634</v>
      </c>
      <c r="R484" s="1">
        <f>'[1]B. 103 q caL Q3 2023'!BN301</f>
        <v>2.0003881657172968</v>
      </c>
      <c r="S484" s="1">
        <f t="shared" si="54"/>
        <v>2.0003881657172968</v>
      </c>
      <c r="T484" s="1">
        <f t="shared" si="59"/>
        <v>0.69334124458695223</v>
      </c>
      <c r="U484" s="1">
        <f t="shared" si="58"/>
        <v>1.2052088855668941</v>
      </c>
    </row>
    <row r="485" spans="2:21" ht="14.4" x14ac:dyDescent="0.3">
      <c r="E485" s="2" t="s">
        <v>16</v>
      </c>
      <c r="G485">
        <f>'[1]B. 103 q caL Q3 2023'!BK302</f>
        <v>32623696</v>
      </c>
      <c r="J485">
        <f>'B 103 to Q4 2023'!BK302</f>
        <v>19559399.781227827</v>
      </c>
      <c r="L485">
        <f>'B 103 to Q4 2023'!BI302/100</f>
        <v>1.6711759750098059</v>
      </c>
      <c r="M485">
        <f t="shared" si="53"/>
        <v>1.6711759750098059</v>
      </c>
      <c r="N485">
        <f t="shared" si="55"/>
        <v>0.51352755526519378</v>
      </c>
      <c r="O485" s="1">
        <f t="shared" si="56"/>
        <v>0.77415399665161833</v>
      </c>
      <c r="P485" s="1">
        <f t="shared" si="57"/>
        <v>2.1687565755267766</v>
      </c>
      <c r="R485" s="1">
        <f>'[1]B. 103 q caL Q3 2023'!BN302</f>
        <v>1.9428532119098532</v>
      </c>
      <c r="S485" s="1">
        <f t="shared" si="54"/>
        <v>1.9428532119098532</v>
      </c>
      <c r="T485" s="1">
        <f t="shared" si="59"/>
        <v>0.66415762040295301</v>
      </c>
      <c r="U485" s="1">
        <f t="shared" si="58"/>
        <v>1.176025261382895</v>
      </c>
    </row>
    <row r="486" spans="2:21" ht="14.4" x14ac:dyDescent="0.3">
      <c r="E486" s="2" t="s">
        <v>17</v>
      </c>
      <c r="G486">
        <f>'[1]B. 103 q caL Q3 2023'!BK303</f>
        <v>32852879</v>
      </c>
      <c r="J486">
        <f>'B 103 to Q4 2023'!BK303</f>
        <v>19612876.197515771</v>
      </c>
      <c r="L486">
        <f>'B 103 to Q4 2023'!BI303/100</f>
        <v>1.6756005426762739</v>
      </c>
      <c r="M486">
        <f t="shared" si="53"/>
        <v>1.6756005426762739</v>
      </c>
      <c r="N486">
        <f t="shared" si="55"/>
        <v>0.51617163396051235</v>
      </c>
      <c r="O486" s="1">
        <f t="shared" si="56"/>
        <v>0.7767980753469369</v>
      </c>
      <c r="P486" s="1">
        <f t="shared" si="57"/>
        <v>2.1744985263231071</v>
      </c>
      <c r="R486" s="1">
        <f>'[1]B. 103 q caL Q3 2023'!BN303</f>
        <v>1.9529711962160385</v>
      </c>
      <c r="S486" s="1">
        <f t="shared" si="54"/>
        <v>1.9529711962160385</v>
      </c>
      <c r="T486" s="1">
        <f t="shared" si="59"/>
        <v>0.6693519033044909</v>
      </c>
      <c r="U486" s="1">
        <f t="shared" si="58"/>
        <v>1.1812195442844327</v>
      </c>
    </row>
    <row r="487" spans="2:21" ht="14.4" x14ac:dyDescent="0.3">
      <c r="E487" s="2" t="s">
        <v>18</v>
      </c>
      <c r="G487">
        <f>'[1]B. 103 q caL Q3 2023'!BK304</f>
        <v>35151014</v>
      </c>
      <c r="J487">
        <f>'B 103 to Q4 2023'!BK304</f>
        <v>20197475.143064093</v>
      </c>
      <c r="L487">
        <f>'B 103 to Q4 2023'!BI304/100</f>
        <v>1.7411318370690667</v>
      </c>
      <c r="M487">
        <f t="shared" si="53"/>
        <v>1.7411318370690667</v>
      </c>
      <c r="N487">
        <f t="shared" si="55"/>
        <v>0.55453538282950032</v>
      </c>
      <c r="O487" s="1">
        <f t="shared" si="56"/>
        <v>0.81516182421592487</v>
      </c>
      <c r="P487" s="1">
        <f t="shared" si="57"/>
        <v>2.2595412912637154</v>
      </c>
      <c r="R487" s="1">
        <f>'[1]B. 103 q caL Q3 2023'!BN304</f>
        <v>2.0252814330981912</v>
      </c>
      <c r="S487" s="1">
        <f t="shared" si="54"/>
        <v>2.0252814330981912</v>
      </c>
      <c r="T487" s="1">
        <f t="shared" si="59"/>
        <v>0.70570867020952188</v>
      </c>
      <c r="U487" s="1">
        <f t="shared" si="58"/>
        <v>1.2175763111894637</v>
      </c>
    </row>
    <row r="488" spans="2:21" ht="14.4" x14ac:dyDescent="0.3">
      <c r="D488" s="1">
        <f>D484+1</f>
        <v>2020</v>
      </c>
      <c r="E488" s="2" t="s">
        <v>15</v>
      </c>
      <c r="G488">
        <f>'[1]B. 103 q caL Q3 2023'!BK305</f>
        <v>28171159</v>
      </c>
      <c r="J488">
        <f>'B 103 to Q4 2023'!BK305</f>
        <v>18714047.629191104</v>
      </c>
      <c r="L488">
        <f>'B 103 to Q4 2023'!BI305/100</f>
        <v>1.5002708957631077</v>
      </c>
      <c r="M488">
        <f t="shared" si="53"/>
        <v>1.5002708957631077</v>
      </c>
      <c r="N488">
        <f t="shared" si="55"/>
        <v>0.40564568897786279</v>
      </c>
      <c r="O488" s="1">
        <f t="shared" si="56"/>
        <v>0.66627213036428734</v>
      </c>
      <c r="P488" s="1">
        <f t="shared" si="57"/>
        <v>1.9469657408392289</v>
      </c>
      <c r="R488" s="1">
        <f>'[1]B. 103 q caL Q3 2023'!BN305</f>
        <v>1.7781222262986653</v>
      </c>
      <c r="S488" s="1">
        <f t="shared" si="54"/>
        <v>1.7781222262986653</v>
      </c>
      <c r="T488" s="1">
        <f t="shared" si="59"/>
        <v>0.57555787842900974</v>
      </c>
      <c r="U488" s="1">
        <f t="shared" si="58"/>
        <v>1.0874255194089515</v>
      </c>
    </row>
    <row r="489" spans="2:21" ht="14.4" x14ac:dyDescent="0.3">
      <c r="E489" s="2" t="s">
        <v>16</v>
      </c>
      <c r="G489">
        <f>'[1]B. 103 q caL Q3 2023'!BK306</f>
        <v>34487033</v>
      </c>
      <c r="J489">
        <f>'B 103 to Q4 2023'!BK306</f>
        <v>19573720.074584097</v>
      </c>
      <c r="L489">
        <f>'B 103 to Q4 2023'!BI306/100</f>
        <v>1.7683038721363469</v>
      </c>
      <c r="M489">
        <f t="shared" si="53"/>
        <v>1.7683038721363469</v>
      </c>
      <c r="N489">
        <f t="shared" si="55"/>
        <v>0.57002082282720112</v>
      </c>
      <c r="O489" s="1">
        <f t="shared" si="56"/>
        <v>0.83064726421362567</v>
      </c>
      <c r="P489" s="1">
        <f t="shared" si="57"/>
        <v>2.2948036039129036</v>
      </c>
      <c r="R489" s="1">
        <f>'[1]B. 103 q caL Q3 2023'!BN306</f>
        <v>2.0753619537137546</v>
      </c>
      <c r="S489" s="1">
        <f t="shared" si="54"/>
        <v>2.0753619537137546</v>
      </c>
      <c r="T489" s="1">
        <f t="shared" si="59"/>
        <v>0.73013557399525553</v>
      </c>
      <c r="U489" s="1">
        <f t="shared" si="58"/>
        <v>1.2420032149751974</v>
      </c>
    </row>
    <row r="490" spans="2:21" ht="14.4" x14ac:dyDescent="0.3">
      <c r="E490" s="2" t="s">
        <v>17</v>
      </c>
      <c r="G490">
        <f>'[1]B. 103 q caL Q3 2023'!BK307</f>
        <v>38128180</v>
      </c>
      <c r="J490">
        <f>'B 103 to Q4 2023'!BK307</f>
        <v>20729889.381460514</v>
      </c>
      <c r="L490">
        <f>'B 103 to Q4 2023'!BI307/100</f>
        <v>1.8414083788666409</v>
      </c>
      <c r="M490">
        <f t="shared" si="53"/>
        <v>1.8414083788666409</v>
      </c>
      <c r="N490">
        <f t="shared" si="55"/>
        <v>0.61053070213096428</v>
      </c>
      <c r="O490" s="1">
        <f t="shared" si="56"/>
        <v>0.87115714351738882</v>
      </c>
      <c r="P490" s="1">
        <f t="shared" si="57"/>
        <v>2.3896744505758569</v>
      </c>
      <c r="R490" s="1">
        <f>'[1]B. 103 q caL Q3 2023'!BN307</f>
        <v>2.1509348072793304</v>
      </c>
      <c r="S490" s="1">
        <f t="shared" si="54"/>
        <v>2.1509348072793304</v>
      </c>
      <c r="T490" s="1">
        <f t="shared" si="59"/>
        <v>0.76590254172742323</v>
      </c>
      <c r="U490" s="1">
        <f t="shared" si="58"/>
        <v>1.2777701827073651</v>
      </c>
    </row>
    <row r="491" spans="2:21" ht="14.4" x14ac:dyDescent="0.3">
      <c r="E491" s="2" t="s">
        <v>18</v>
      </c>
      <c r="G491">
        <f>'[1]B. 103 q caL Q3 2023'!BK308</f>
        <v>43777508</v>
      </c>
      <c r="J491">
        <f>'B 103 to Q4 2023'!BK308</f>
        <v>22437682.019512318</v>
      </c>
      <c r="L491">
        <f>'B 103 to Q4 2023'!BI308/100</f>
        <v>1.9542741073640131</v>
      </c>
      <c r="M491">
        <f t="shared" si="53"/>
        <v>1.9542741073640131</v>
      </c>
      <c r="N491">
        <f t="shared" si="55"/>
        <v>0.67001882390713308</v>
      </c>
      <c r="O491" s="1">
        <f t="shared" si="56"/>
        <v>0.93064526529355762</v>
      </c>
      <c r="P491" s="1">
        <f t="shared" si="57"/>
        <v>2.5361451361832534</v>
      </c>
      <c r="R491" s="1">
        <f>'[1]B. 103 q caL Q3 2023'!BN308</f>
        <v>2.2639595208266159</v>
      </c>
      <c r="S491" s="1">
        <f t="shared" si="54"/>
        <v>2.2639595208266159</v>
      </c>
      <c r="T491" s="1">
        <f t="shared" si="59"/>
        <v>0.81711528068755224</v>
      </c>
      <c r="U491" s="1">
        <f t="shared" si="58"/>
        <v>1.3289829216674942</v>
      </c>
    </row>
    <row r="492" spans="2:21" ht="14.4" x14ac:dyDescent="0.3">
      <c r="D492" s="1">
        <f>D488+1</f>
        <v>2021</v>
      </c>
      <c r="E492" s="2" t="s">
        <v>15</v>
      </c>
      <c r="G492">
        <f>'[1]B. 103 q caL Q3 2023'!BK309</f>
        <v>46338710</v>
      </c>
      <c r="J492">
        <f>'B 103 to Q4 2023'!BK309</f>
        <v>23299459.093453195</v>
      </c>
      <c r="L492">
        <f>'B 103 to Q4 2023'!BI309/100</f>
        <v>1.996573775099834</v>
      </c>
      <c r="M492">
        <f t="shared" si="53"/>
        <v>1.996573775099834</v>
      </c>
      <c r="N492">
        <f t="shared" si="55"/>
        <v>0.69143259905471821</v>
      </c>
      <c r="O492" s="1">
        <f t="shared" si="56"/>
        <v>0.95205904044114276</v>
      </c>
      <c r="P492" s="1">
        <f t="shared" si="57"/>
        <v>2.591039225086202</v>
      </c>
      <c r="R492" s="1">
        <f>'[1]B. 103 q caL Q3 2023'!BN309</f>
        <v>2.2965160993279081</v>
      </c>
      <c r="S492" s="1">
        <f t="shared" si="54"/>
        <v>2.2965160993279081</v>
      </c>
      <c r="T492" s="1">
        <f t="shared" si="59"/>
        <v>0.83139323513488772</v>
      </c>
      <c r="U492" s="1">
        <f t="shared" si="58"/>
        <v>1.3432608761148295</v>
      </c>
    </row>
    <row r="493" spans="2:21" ht="14.4" x14ac:dyDescent="0.3">
      <c r="E493" s="2" t="s">
        <v>16</v>
      </c>
      <c r="G493">
        <f>'[1]B. 103 q caL Q3 2023'!BK310</f>
        <v>49939113</v>
      </c>
      <c r="J493">
        <f>'B 103 to Q4 2023'!BK310</f>
        <v>24491073.791769456</v>
      </c>
      <c r="L493">
        <f>'B 103 to Q4 2023'!BI310/100</f>
        <v>2.0475103470902987</v>
      </c>
      <c r="M493">
        <f t="shared" si="53"/>
        <v>2.0475103470902987</v>
      </c>
      <c r="N493">
        <f t="shared" si="55"/>
        <v>0.71662459025627379</v>
      </c>
      <c r="O493" s="1">
        <f t="shared" si="56"/>
        <v>0.97725103164269833</v>
      </c>
      <c r="P493" s="1">
        <f t="shared" si="57"/>
        <v>2.6571417942297444</v>
      </c>
      <c r="R493" s="1">
        <f>'[1]B. 103 q caL Q3 2023'!BN310</f>
        <v>2.3440296805162459</v>
      </c>
      <c r="S493" s="1">
        <f t="shared" si="54"/>
        <v>2.3440296805162459</v>
      </c>
      <c r="T493" s="1">
        <f t="shared" si="59"/>
        <v>0.85187153397088189</v>
      </c>
      <c r="U493" s="1">
        <f t="shared" si="58"/>
        <v>1.3637391749508239</v>
      </c>
    </row>
    <row r="494" spans="2:21" ht="14.4" x14ac:dyDescent="0.3">
      <c r="E494" s="2" t="s">
        <v>17</v>
      </c>
      <c r="G494">
        <f>'[1]B. 103 q caL Q3 2023'!BK311</f>
        <v>49751362</v>
      </c>
      <c r="J494">
        <f>'B 103 to Q4 2023'!BK311</f>
        <v>25799632.256429039</v>
      </c>
      <c r="L494">
        <f>'B 103 to Q4 2023'!BI311/100</f>
        <v>1.9376271530980029</v>
      </c>
      <c r="M494">
        <f t="shared" si="53"/>
        <v>1.9376271530980029</v>
      </c>
      <c r="N494">
        <f t="shared" si="55"/>
        <v>0.66146410749740192</v>
      </c>
      <c r="O494" s="1">
        <f t="shared" si="56"/>
        <v>0.92209054888382647</v>
      </c>
      <c r="P494" s="1">
        <f t="shared" si="57"/>
        <v>2.514541671277835</v>
      </c>
      <c r="R494" s="1">
        <f>'[1]B. 103 q caL Q3 2023'!BN311</f>
        <v>2.2066663096952772</v>
      </c>
      <c r="S494" s="1">
        <f t="shared" si="54"/>
        <v>2.2066663096952772</v>
      </c>
      <c r="T494" s="1">
        <f t="shared" si="59"/>
        <v>0.79148291951128225</v>
      </c>
      <c r="U494" s="1">
        <f t="shared" si="58"/>
        <v>1.3033505604912241</v>
      </c>
    </row>
    <row r="495" spans="2:21" ht="14.4" x14ac:dyDescent="0.3">
      <c r="E495" s="2" t="s">
        <v>18</v>
      </c>
      <c r="G495">
        <f>'[1]B. 103 q caL Q3 2023'!BK312</f>
        <v>53257384</v>
      </c>
      <c r="J495">
        <f>'B 103 to Q4 2023'!BK312</f>
        <v>26961993.73477428</v>
      </c>
      <c r="L495">
        <f>'B 103 to Q4 2023'!BI312/100</f>
        <v>1.984378400436859</v>
      </c>
      <c r="M495">
        <f t="shared" si="53"/>
        <v>1.984378400436859</v>
      </c>
      <c r="N495">
        <f t="shared" si="55"/>
        <v>0.68530571670342733</v>
      </c>
      <c r="O495" s="1">
        <f t="shared" si="56"/>
        <v>0.94593215808985187</v>
      </c>
      <c r="P495" s="1">
        <f t="shared" si="57"/>
        <v>2.5752127655230881</v>
      </c>
      <c r="R495" s="1">
        <f>'[1]B. 103 q caL Q3 2023'!BN312</f>
        <v>2.2542441848917618</v>
      </c>
      <c r="S495" s="1">
        <f t="shared" si="54"/>
        <v>2.2542441848917618</v>
      </c>
      <c r="T495" s="1">
        <f t="shared" si="59"/>
        <v>0.81281474377461693</v>
      </c>
      <c r="U495" s="1">
        <f t="shared" si="58"/>
        <v>1.3246823847545588</v>
      </c>
    </row>
    <row r="496" spans="2:21" ht="14.4" x14ac:dyDescent="0.3">
      <c r="B496"/>
      <c r="D496" s="1">
        <f>D492+1</f>
        <v>2022</v>
      </c>
      <c r="E496" s="2" t="s">
        <v>15</v>
      </c>
      <c r="G496">
        <f>'[1]B. 103 q caL Q3 2023'!BK313</f>
        <v>50602731</v>
      </c>
      <c r="J496">
        <f>'B 103 to Q4 2023'!BK313</f>
        <v>26348505.41708805</v>
      </c>
      <c r="L496">
        <f>'B 103 to Q4 2023'!BI313/100</f>
        <v>1.928749399464663</v>
      </c>
      <c r="M496">
        <f t="shared" si="53"/>
        <v>1.928749399464663</v>
      </c>
      <c r="N496">
        <f t="shared" si="55"/>
        <v>0.65687181333532141</v>
      </c>
      <c r="O496" s="1">
        <f t="shared" si="56"/>
        <v>0.91749825472174595</v>
      </c>
      <c r="P496" s="1">
        <f t="shared" si="57"/>
        <v>2.5030206304921094</v>
      </c>
      <c r="R496" s="1">
        <f>'[1]B. 103 q caL Q3 2023'!BN313</f>
        <v>2.2081899531705567</v>
      </c>
      <c r="S496" s="1">
        <f t="shared" si="54"/>
        <v>2.2081899531705567</v>
      </c>
      <c r="T496" s="1">
        <f t="shared" si="59"/>
        <v>0.79217315423017298</v>
      </c>
      <c r="U496" s="1">
        <f t="shared" si="58"/>
        <v>1.3040407952101147</v>
      </c>
    </row>
    <row r="497" spans="2:21" ht="14.4" x14ac:dyDescent="0.3">
      <c r="B497"/>
      <c r="E497" s="2" t="s">
        <v>16</v>
      </c>
      <c r="G497">
        <f>'[1]B. 103 q caL Q3 2023'!BK314</f>
        <v>41876448</v>
      </c>
      <c r="J497">
        <f>'B 103 to Q4 2023'!BK314</f>
        <v>25012863.85969802</v>
      </c>
      <c r="L497">
        <f>'B 103 to Q4 2023'!BI314/100</f>
        <v>1.680793620267502</v>
      </c>
      <c r="M497">
        <f t="shared" si="53"/>
        <v>1.680793620267502</v>
      </c>
      <c r="N497">
        <f t="shared" si="55"/>
        <v>0.51926607488908338</v>
      </c>
      <c r="O497" s="1">
        <f t="shared" si="56"/>
        <v>0.77989251627550793</v>
      </c>
      <c r="P497" s="1">
        <f t="shared" si="57"/>
        <v>2.181237805334781</v>
      </c>
      <c r="R497" s="1">
        <f>'[1]B. 103 q caL Q3 2023'!BN314</f>
        <v>1.9489811722615229</v>
      </c>
      <c r="S497" s="1">
        <f t="shared" si="54"/>
        <v>1.9489811722615229</v>
      </c>
      <c r="T497" s="1">
        <f t="shared" si="59"/>
        <v>0.66730676027431157</v>
      </c>
      <c r="U497" s="1">
        <f t="shared" si="58"/>
        <v>1.1791744012542535</v>
      </c>
    </row>
    <row r="498" spans="2:21" ht="14.4" x14ac:dyDescent="0.3">
      <c r="B498"/>
      <c r="E498" s="2" t="s">
        <v>17</v>
      </c>
      <c r="G498">
        <f>'[1]B. 103 q caL Q3 2023'!BK315</f>
        <v>39946786</v>
      </c>
      <c r="J498">
        <f>'B 103 to Q4 2023'!BK315</f>
        <v>24621108.863536555</v>
      </c>
      <c r="L498">
        <f>'B 103 to Q4 2023'!BI315/100</f>
        <v>1.6294045171707803</v>
      </c>
      <c r="M498">
        <f t="shared" si="53"/>
        <v>1.6294045171707803</v>
      </c>
      <c r="N498">
        <f t="shared" si="55"/>
        <v>0.48821462118145409</v>
      </c>
      <c r="O498" s="1">
        <f t="shared" si="56"/>
        <v>0.74884106256787863</v>
      </c>
      <c r="P498" s="1">
        <f t="shared" si="57"/>
        <v>2.1145479672099929</v>
      </c>
      <c r="R498" s="1">
        <f>'[1]B. 103 q caL Q3 2023'!BN315</f>
        <v>1.8998619153657978</v>
      </c>
      <c r="S498" s="1">
        <f t="shared" si="54"/>
        <v>1.8998619153657978</v>
      </c>
      <c r="T498" s="1">
        <f t="shared" si="59"/>
        <v>0.64178120740809308</v>
      </c>
      <c r="U498" s="1">
        <f t="shared" si="58"/>
        <v>1.1536488483880349</v>
      </c>
    </row>
    <row r="499" spans="2:21" ht="14.4" x14ac:dyDescent="0.3">
      <c r="B499"/>
      <c r="E499" s="2" t="s">
        <v>18</v>
      </c>
      <c r="G499">
        <f>'[1]B. 103 q caL Q3 2023'!BK316</f>
        <v>41472949</v>
      </c>
      <c r="J499">
        <f>'B 103 to Q4 2023'!BK316</f>
        <v>25275605.376262911</v>
      </c>
      <c r="L499">
        <f>'B 103 to Q4 2023'!BI316/100</f>
        <v>1.646559533608027</v>
      </c>
      <c r="M499">
        <f t="shared" si="53"/>
        <v>1.646559533608027</v>
      </c>
      <c r="N499">
        <f t="shared" si="55"/>
        <v>0.49868797985326435</v>
      </c>
      <c r="O499" s="1">
        <f t="shared" si="56"/>
        <v>0.75931442123968895</v>
      </c>
      <c r="P499" s="1">
        <f t="shared" si="57"/>
        <v>2.1368107661359592</v>
      </c>
      <c r="R499" s="1">
        <f>'[1]B. 103 q caL Q3 2023'!BN316</f>
        <v>1.9207616749535488</v>
      </c>
      <c r="S499" s="1">
        <f t="shared" si="54"/>
        <v>1.9207616749535488</v>
      </c>
      <c r="T499" s="1">
        <f t="shared" si="59"/>
        <v>0.65272181307775967</v>
      </c>
      <c r="U499" s="1">
        <f t="shared" si="58"/>
        <v>1.1645894540577015</v>
      </c>
    </row>
    <row r="500" spans="2:21" ht="14.4" x14ac:dyDescent="0.3">
      <c r="B500"/>
      <c r="D500" s="1">
        <v>2023</v>
      </c>
      <c r="E500" s="2" t="s">
        <v>15</v>
      </c>
      <c r="G500">
        <f>'[1]B. 103 q caL Q3 2023'!BK317</f>
        <v>44667031</v>
      </c>
      <c r="J500">
        <f>'B 103 to Q4 2023'!BK317</f>
        <v>25926011.571300738</v>
      </c>
      <c r="L500">
        <f>'B 103 to Q4 2023'!BI317/100</f>
        <v>1.7303783837565121</v>
      </c>
      <c r="M500">
        <f t="shared" si="53"/>
        <v>1.7303783837565121</v>
      </c>
      <c r="N500">
        <f t="shared" si="55"/>
        <v>0.54834010352858864</v>
      </c>
      <c r="O500" s="1">
        <f t="shared" si="56"/>
        <v>0.80896654491501319</v>
      </c>
      <c r="P500" s="1">
        <f t="shared" si="57"/>
        <v>2.2455860747395628</v>
      </c>
      <c r="R500" s="1">
        <f>'[1]B. 103 q caL Q3 2023'!BN317</f>
        <v>2.0175673802901803</v>
      </c>
      <c r="S500" s="1">
        <f t="shared" si="54"/>
        <v>2.0175673802901803</v>
      </c>
      <c r="T500" s="1">
        <f t="shared" si="59"/>
        <v>0.70189251851761725</v>
      </c>
      <c r="U500" s="1">
        <f t="shared" si="58"/>
        <v>1.2137601594975591</v>
      </c>
    </row>
    <row r="501" spans="2:21" x14ac:dyDescent="0.25">
      <c r="B501"/>
      <c r="E501" s="1" t="s">
        <v>16</v>
      </c>
      <c r="G501">
        <f>'[1]B. 103 q caL Q3 2023'!BK318</f>
        <v>48266431</v>
      </c>
      <c r="J501">
        <f>'B 103 to Q4 2023'!BK318</f>
        <v>26638455.868788492</v>
      </c>
      <c r="L501">
        <f>'B 103 to Q4 2023'!BI318/100</f>
        <v>1.8162805396197479</v>
      </c>
      <c r="M501">
        <f t="shared" si="53"/>
        <v>1.8162805396197479</v>
      </c>
      <c r="N501">
        <f t="shared" si="55"/>
        <v>0.59679075041742469</v>
      </c>
      <c r="O501" s="1">
        <f t="shared" si="56"/>
        <v>0.85741719180384923</v>
      </c>
      <c r="P501" s="1">
        <f t="shared" si="57"/>
        <v>2.3570649783177609</v>
      </c>
      <c r="R501" s="1">
        <f>'[1]B. 103 q caL Q3 2023'!BN318</f>
        <v>2.118655662442539</v>
      </c>
      <c r="S501" s="1">
        <f t="shared" si="54"/>
        <v>2.118655662442539</v>
      </c>
      <c r="T501" s="1">
        <f t="shared" si="59"/>
        <v>0.7507817660544851</v>
      </c>
      <c r="U501" s="1">
        <f t="shared" si="58"/>
        <v>1.262649407034427</v>
      </c>
    </row>
    <row r="502" spans="2:21" x14ac:dyDescent="0.25">
      <c r="B502"/>
      <c r="E502" s="1" t="s">
        <v>17</v>
      </c>
      <c r="G502">
        <f>'[1]B. 103 q caL Q3 2023'!BK319</f>
        <v>46205418</v>
      </c>
      <c r="J502">
        <f>'B 103 to Q4 2023'!BK319</f>
        <v>26136962.649548337</v>
      </c>
      <c r="L502">
        <f>'B 103 to Q4 2023'!BI319/100</f>
        <v>1.7706273533202499</v>
      </c>
      <c r="M502">
        <f t="shared" si="53"/>
        <v>1.7706273533202499</v>
      </c>
      <c r="N502">
        <f t="shared" si="55"/>
        <v>0.57133392069191247</v>
      </c>
      <c r="O502" s="1">
        <f>N502-$N$505</f>
        <v>0.83196036207833701</v>
      </c>
      <c r="P502" s="1">
        <f>EXP(O502)</f>
        <v>2.2978188848713752</v>
      </c>
      <c r="R502" s="1">
        <f>'[1]B. 103 q caL Q3 2023'!BN319</f>
        <v>2.0579299652310259</v>
      </c>
      <c r="S502" s="1">
        <f t="shared" si="54"/>
        <v>2.0579299652310259</v>
      </c>
      <c r="T502" s="1">
        <f t="shared" si="59"/>
        <v>0.72170060633281985</v>
      </c>
      <c r="U502" s="1">
        <f>T502-$T$505</f>
        <v>1.2335682473127618</v>
      </c>
    </row>
    <row r="503" spans="2:21" x14ac:dyDescent="0.25">
      <c r="E503" s="1" t="s">
        <v>18</v>
      </c>
      <c r="G503">
        <f>'B 103 to Q4 2023'!AS320</f>
        <v>51547171</v>
      </c>
      <c r="J503">
        <f>'B 103 to Q4 2023'!BK320</f>
        <v>26500826.870158508</v>
      </c>
      <c r="L503">
        <f>'B 103 to Q4 2023'!BI320/100</f>
        <v>1.94511557139544</v>
      </c>
      <c r="M503">
        <f t="shared" si="53"/>
        <v>1.94511557139544</v>
      </c>
      <c r="N503">
        <f t="shared" si="55"/>
        <v>0.66532139504571286</v>
      </c>
      <c r="O503" s="1">
        <f>N503-$N$505</f>
        <v>0.92594783643213741</v>
      </c>
      <c r="P503" s="1">
        <f>EXP(O503)</f>
        <v>2.5242597121458927</v>
      </c>
    </row>
    <row r="505" spans="2:21" x14ac:dyDescent="0.25">
      <c r="L505" s="3" t="s">
        <v>19</v>
      </c>
      <c r="N505">
        <f>AVERAGE(N8:N503)</f>
        <v>-0.26062644138642455</v>
      </c>
      <c r="O505">
        <f>AVERAGE(O8:O502)</f>
        <v>-1.8896894621062866E-3</v>
      </c>
      <c r="R505" s="3" t="s">
        <v>19</v>
      </c>
      <c r="S505"/>
      <c r="T505">
        <f>AVERAGE(T8:T502)</f>
        <v>-0.51186764097994186</v>
      </c>
      <c r="U505">
        <f>AVERAGE(T8:T502)</f>
        <v>-0.51186764097994186</v>
      </c>
    </row>
  </sheetData>
  <autoFilter ref="I7:O502" xr:uid="{D6D46BBD-93B5-444D-AF43-145F103AB595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F4F99-7B68-4926-B5F9-3DCDD9CF5F89}">
  <dimension ref="A1:Z2467"/>
  <sheetViews>
    <sheetView showGridLines="0" zoomScale="97" zoomScaleNormal="100" workbookViewId="0">
      <pane xSplit="1" ySplit="8" topLeftCell="M2442" activePane="bottomRight" state="frozen"/>
      <selection pane="topRight" activeCell="B1" sqref="B1"/>
      <selection pane="bottomLeft" activeCell="A9" sqref="A9"/>
      <selection pane="bottomRight" activeCell="Y620" sqref="Y620"/>
    </sheetView>
  </sheetViews>
  <sheetFormatPr defaultColWidth="11.6640625" defaultRowHeight="13.2" x14ac:dyDescent="0.25"/>
  <cols>
    <col min="1" max="1" width="11.6640625" style="18"/>
    <col min="2" max="2" width="11.88671875" style="25" bestFit="1" customWidth="1"/>
    <col min="3" max="3" width="11.88671875" style="53" bestFit="1" customWidth="1"/>
    <col min="4" max="5" width="11.88671875" style="25" bestFit="1" customWidth="1"/>
    <col min="6" max="6" width="11.88671875" style="53" bestFit="1" customWidth="1"/>
    <col min="7" max="7" width="11.88671875" style="22" bestFit="1" customWidth="1"/>
    <col min="8" max="9" width="11.88671875" style="53" bestFit="1" customWidth="1"/>
    <col min="10" max="10" width="15.109375" style="55" customWidth="1"/>
    <col min="11" max="11" width="11.88671875" style="53" bestFit="1" customWidth="1"/>
    <col min="12" max="12" width="12.33203125" style="55" bestFit="1" customWidth="1"/>
    <col min="13" max="13" width="11.88671875" style="54" bestFit="1" customWidth="1"/>
    <col min="14" max="14" width="2.44140625" style="54" customWidth="1"/>
    <col min="15" max="16" width="14.88671875" style="47" customWidth="1"/>
    <col min="17" max="17" width="12" style="13" bestFit="1" customWidth="1"/>
    <col min="18" max="19" width="12" style="9" customWidth="1"/>
    <col min="20" max="21" width="16.33203125" style="14" customWidth="1"/>
    <col min="22" max="22" width="16.33203125" style="15" customWidth="1"/>
    <col min="23" max="23" width="16" style="16" customWidth="1"/>
    <col min="24" max="24" width="14.5546875" style="17" bestFit="1" customWidth="1"/>
    <col min="25" max="16384" width="11.6640625" style="18"/>
  </cols>
  <sheetData>
    <row r="1" spans="1:25" ht="13.8" thickBot="1" x14ac:dyDescent="0.3">
      <c r="A1" s="6"/>
      <c r="B1" s="7"/>
      <c r="C1" s="8"/>
      <c r="D1" s="7"/>
      <c r="E1" s="7"/>
      <c r="F1" s="8"/>
      <c r="G1" s="9"/>
      <c r="H1" s="8"/>
      <c r="I1" s="8"/>
      <c r="J1" s="10"/>
      <c r="K1" s="8"/>
      <c r="L1" s="10"/>
      <c r="M1" s="11"/>
      <c r="N1" s="11"/>
      <c r="O1" s="12"/>
      <c r="P1" s="12"/>
    </row>
    <row r="2" spans="1:25" x14ac:dyDescent="0.25">
      <c r="A2" s="19" t="s">
        <v>20</v>
      </c>
      <c r="B2" s="7"/>
      <c r="C2" s="8"/>
      <c r="D2" s="7"/>
      <c r="E2" s="7"/>
      <c r="F2" s="8"/>
      <c r="G2" s="9"/>
      <c r="H2" s="8"/>
      <c r="I2" s="8"/>
      <c r="J2" s="10"/>
      <c r="K2" s="8"/>
      <c r="L2" s="10"/>
      <c r="M2" s="20" t="s">
        <v>21</v>
      </c>
      <c r="N2" s="11"/>
      <c r="O2" s="21" t="s">
        <v>22</v>
      </c>
      <c r="P2" s="21"/>
    </row>
    <row r="3" spans="1:25" x14ac:dyDescent="0.25">
      <c r="A3" s="19" t="s">
        <v>23</v>
      </c>
      <c r="B3" s="7"/>
      <c r="C3" s="8"/>
      <c r="D3" s="7"/>
      <c r="E3" s="7"/>
      <c r="F3" s="8"/>
      <c r="H3" s="8"/>
      <c r="I3" s="8"/>
      <c r="J3" s="10"/>
      <c r="K3" s="8"/>
      <c r="L3" s="10"/>
      <c r="M3" s="23" t="s">
        <v>24</v>
      </c>
      <c r="N3" s="11"/>
      <c r="O3" s="21" t="s">
        <v>24</v>
      </c>
      <c r="P3" s="21"/>
    </row>
    <row r="4" spans="1:25" x14ac:dyDescent="0.25">
      <c r="A4" s="24"/>
      <c r="B4" s="7"/>
      <c r="C4" s="7"/>
      <c r="D4" s="7"/>
      <c r="E4" s="7"/>
      <c r="F4" s="7"/>
      <c r="G4" s="9"/>
      <c r="H4" s="7"/>
      <c r="I4" s="25"/>
      <c r="J4" s="26"/>
      <c r="K4" s="7"/>
      <c r="L4" s="26"/>
      <c r="M4" s="23" t="s">
        <v>25</v>
      </c>
      <c r="N4" s="11"/>
      <c r="O4" s="21" t="s">
        <v>26</v>
      </c>
      <c r="P4" s="21"/>
    </row>
    <row r="5" spans="1:25" x14ac:dyDescent="0.25">
      <c r="A5" s="24"/>
      <c r="B5" s="7"/>
      <c r="C5" s="7"/>
      <c r="D5" s="7"/>
      <c r="E5" s="7" t="s">
        <v>27</v>
      </c>
      <c r="F5" s="7"/>
      <c r="G5" s="9"/>
      <c r="H5" s="7"/>
      <c r="I5" s="7"/>
      <c r="J5" s="26" t="s">
        <v>28</v>
      </c>
      <c r="K5" s="7"/>
      <c r="L5" s="26" t="s">
        <v>28</v>
      </c>
      <c r="M5" s="23" t="s">
        <v>29</v>
      </c>
      <c r="N5" s="11"/>
      <c r="O5" s="21" t="s">
        <v>29</v>
      </c>
      <c r="P5" s="21"/>
      <c r="Q5" s="27"/>
      <c r="R5" s="28" t="s">
        <v>30</v>
      </c>
      <c r="S5" s="28" t="s">
        <v>28</v>
      </c>
      <c r="T5" s="28"/>
      <c r="U5" s="28"/>
      <c r="V5" s="28"/>
      <c r="W5" s="28"/>
    </row>
    <row r="6" spans="1:25" x14ac:dyDescent="0.25">
      <c r="A6" s="24"/>
      <c r="B6" s="7" t="s">
        <v>31</v>
      </c>
      <c r="C6" s="7"/>
      <c r="D6" s="7"/>
      <c r="E6" s="7" t="s">
        <v>25</v>
      </c>
      <c r="F6" s="7"/>
      <c r="G6" s="9" t="s">
        <v>32</v>
      </c>
      <c r="H6" s="7"/>
      <c r="I6" s="7"/>
      <c r="J6" s="26" t="s">
        <v>33</v>
      </c>
      <c r="K6" s="7"/>
      <c r="L6" s="26" t="s">
        <v>34</v>
      </c>
      <c r="M6" s="23" t="s">
        <v>35</v>
      </c>
      <c r="N6" s="11"/>
      <c r="O6" s="21" t="s">
        <v>35</v>
      </c>
      <c r="P6" s="21"/>
      <c r="Q6" s="27" t="s">
        <v>36</v>
      </c>
      <c r="R6" s="28" t="s">
        <v>33</v>
      </c>
      <c r="S6" s="28" t="s">
        <v>33</v>
      </c>
      <c r="T6" s="28" t="s">
        <v>37</v>
      </c>
      <c r="U6" s="28" t="s">
        <v>37</v>
      </c>
      <c r="V6" s="28" t="s">
        <v>38</v>
      </c>
      <c r="W6" s="27"/>
    </row>
    <row r="7" spans="1:25" x14ac:dyDescent="0.25">
      <c r="A7" s="24"/>
      <c r="B7" s="7" t="s">
        <v>39</v>
      </c>
      <c r="C7" s="7" t="s">
        <v>40</v>
      </c>
      <c r="D7" s="7" t="s">
        <v>29</v>
      </c>
      <c r="E7" s="7" t="s">
        <v>41</v>
      </c>
      <c r="F7" s="7" t="s">
        <v>42</v>
      </c>
      <c r="G7" s="9" t="s">
        <v>43</v>
      </c>
      <c r="H7" s="7" t="s">
        <v>28</v>
      </c>
      <c r="I7" s="7" t="s">
        <v>28</v>
      </c>
      <c r="J7" s="26" t="s">
        <v>44</v>
      </c>
      <c r="K7" s="7" t="s">
        <v>28</v>
      </c>
      <c r="L7" s="26" t="s">
        <v>45</v>
      </c>
      <c r="M7" s="23" t="s">
        <v>46</v>
      </c>
      <c r="N7" s="11"/>
      <c r="O7" s="21" t="s">
        <v>47</v>
      </c>
      <c r="P7" s="21"/>
      <c r="Q7" s="27" t="s">
        <v>48</v>
      </c>
      <c r="R7" s="28" t="s">
        <v>49</v>
      </c>
      <c r="S7" s="28" t="s">
        <v>49</v>
      </c>
      <c r="T7" s="28" t="s">
        <v>50</v>
      </c>
      <c r="U7" s="28" t="s">
        <v>51</v>
      </c>
      <c r="V7" s="28" t="s">
        <v>52</v>
      </c>
      <c r="W7" s="27"/>
    </row>
    <row r="8" spans="1:25" ht="13.8" thickBot="1" x14ac:dyDescent="0.3">
      <c r="A8" s="24" t="s">
        <v>53</v>
      </c>
      <c r="B8" s="7" t="s">
        <v>54</v>
      </c>
      <c r="C8" s="7" t="s">
        <v>55</v>
      </c>
      <c r="D8" s="7" t="s">
        <v>56</v>
      </c>
      <c r="E8" s="7" t="s">
        <v>57</v>
      </c>
      <c r="F8" s="7" t="s">
        <v>58</v>
      </c>
      <c r="G8" s="9" t="s">
        <v>59</v>
      </c>
      <c r="H8" s="7" t="s">
        <v>25</v>
      </c>
      <c r="I8" s="7" t="s">
        <v>40</v>
      </c>
      <c r="J8" s="26" t="s">
        <v>25</v>
      </c>
      <c r="K8" s="7" t="s">
        <v>29</v>
      </c>
      <c r="L8" s="26" t="s">
        <v>29</v>
      </c>
      <c r="M8" s="29" t="s">
        <v>48</v>
      </c>
      <c r="N8" s="11"/>
      <c r="O8" s="21" t="s">
        <v>60</v>
      </c>
      <c r="P8" s="21"/>
      <c r="Q8" s="27" t="s">
        <v>61</v>
      </c>
      <c r="R8" s="28" t="s">
        <v>62</v>
      </c>
      <c r="S8" s="28" t="s">
        <v>62</v>
      </c>
      <c r="T8" s="28" t="s">
        <v>63</v>
      </c>
      <c r="U8" s="28" t="s">
        <v>63</v>
      </c>
      <c r="V8" s="28" t="s">
        <v>62</v>
      </c>
      <c r="W8" s="27"/>
      <c r="X8" s="17" t="s">
        <v>64</v>
      </c>
    </row>
    <row r="9" spans="1:25" ht="15.6" x14ac:dyDescent="0.3">
      <c r="A9" s="6">
        <v>1871.01</v>
      </c>
      <c r="B9" s="7">
        <v>4.4400000000000004</v>
      </c>
      <c r="C9" s="8">
        <v>0.26</v>
      </c>
      <c r="D9" s="7">
        <v>0.4</v>
      </c>
      <c r="E9" s="7">
        <v>12.46406116</v>
      </c>
      <c r="F9" s="8">
        <f>1871+1/24</f>
        <v>1871.0416666666667</v>
      </c>
      <c r="G9" s="9">
        <v>5.32</v>
      </c>
      <c r="H9" s="8">
        <f>B9*$E$1841/E9</f>
        <v>109.0500184933303</v>
      </c>
      <c r="I9" s="8">
        <f>C9*$E$1841/E9</f>
        <v>6.3858118937535764</v>
      </c>
      <c r="J9" s="10">
        <f>H9</f>
        <v>109.0500184933303</v>
      </c>
      <c r="K9" s="8">
        <f>D9*$E$1841/E9</f>
        <v>9.8243259903901166</v>
      </c>
      <c r="L9" s="10">
        <f>K9*(J9/H9)</f>
        <v>9.8243259903901166</v>
      </c>
      <c r="M9" s="30" t="s">
        <v>65</v>
      </c>
      <c r="N9" s="11"/>
      <c r="O9" s="12" t="s">
        <v>65</v>
      </c>
      <c r="P9" s="12"/>
      <c r="R9" s="9">
        <f>((G9/G10+G9/1200+((1+G10/1200)^(-119))*(1-G9/G10)))</f>
        <v>1.0041769357097787</v>
      </c>
      <c r="S9" s="9">
        <v>1</v>
      </c>
      <c r="T9" s="15">
        <f>(($J129/$J9)^(1/10)-1)</f>
        <v>0.13060944596425683</v>
      </c>
      <c r="U9" s="15">
        <f t="shared" ref="U9:U72" si="0">(($S129/$S9)^(1/10)-1)</f>
        <v>9.2503676352099218E-2</v>
      </c>
      <c r="V9" s="15">
        <f t="shared" ref="V9:V72" si="1">T9-U9</f>
        <v>3.8105769612157614E-2</v>
      </c>
      <c r="W9" s="31">
        <f>INDEX($A$9:$A$2900,(ROW()-ROW($A$9))*3)</f>
        <v>1871.01</v>
      </c>
      <c r="X9" s="31">
        <f>INDEX($B$9:$B$2900,(ROW()-ROW($B$9))*3)</f>
        <v>4.4400000000000004</v>
      </c>
      <c r="Y9" s="32"/>
    </row>
    <row r="10" spans="1:25" ht="15.6" x14ac:dyDescent="0.3">
      <c r="A10" s="6">
        <v>1871.02</v>
      </c>
      <c r="B10" s="7">
        <v>4.5</v>
      </c>
      <c r="C10" s="8">
        <v>0.26</v>
      </c>
      <c r="D10" s="7">
        <v>0.4</v>
      </c>
      <c r="E10" s="7">
        <v>12.844641319999999</v>
      </c>
      <c r="F10" s="8">
        <f>F9+1/12</f>
        <v>1871.125</v>
      </c>
      <c r="G10" s="9">
        <f>G9*11/12+G21*1/12</f>
        <v>5.3233333333333333</v>
      </c>
      <c r="H10" s="8">
        <f t="shared" ref="H10:H73" si="2">B10*$E$1841/E10</f>
        <v>107.24890759347416</v>
      </c>
      <c r="I10" s="8">
        <f t="shared" ref="I10:I73" si="3">C10*$E$1841/E10</f>
        <v>6.1966035498451735</v>
      </c>
      <c r="J10" s="10">
        <f>J9*((H10+(I10/12))/H9)</f>
        <v>107.76529122262792</v>
      </c>
      <c r="K10" s="8">
        <f t="shared" ref="K10:K73" si="4">D10*$E$1841/E10</f>
        <v>9.5332362305310365</v>
      </c>
      <c r="L10" s="10">
        <f t="shared" ref="L10:L73" si="5">K10*(J10/H10)</f>
        <v>9.5791369975669269</v>
      </c>
      <c r="M10" s="30" t="s">
        <v>65</v>
      </c>
      <c r="N10" s="11"/>
      <c r="O10" s="12" t="s">
        <v>65</v>
      </c>
      <c r="P10" s="12"/>
      <c r="R10" s="9">
        <f>((G10/G11+G10/1200+((1+G11/1200)^(-119))*(1-G10/G11)))</f>
        <v>1.0041797523411402</v>
      </c>
      <c r="S10" s="9">
        <f>S9*R9*E9/E10</f>
        <v>0.97442368613747099</v>
      </c>
      <c r="T10" s="15">
        <f t="shared" ref="T10:T73" si="6">(($J130/$J10)^(1/10)-1)</f>
        <v>0.13085848171395131</v>
      </c>
      <c r="U10" s="15">
        <f t="shared" si="0"/>
        <v>9.4634634344509472E-2</v>
      </c>
      <c r="V10" s="15">
        <f t="shared" si="1"/>
        <v>3.6223847369441842E-2</v>
      </c>
      <c r="W10" s="31">
        <f t="shared" ref="W10:W73" si="7">INDEX($A$9:$A$2900,(ROW()-ROW($A$9))*3)</f>
        <v>1871.03</v>
      </c>
      <c r="X10" s="31">
        <f t="shared" ref="X10:X73" si="8">INDEX($B$9:$B$2900,(ROW()-ROW($B$9))*3)</f>
        <v>4.6100000000000003</v>
      </c>
      <c r="Y10" s="32"/>
    </row>
    <row r="11" spans="1:25" ht="15.6" x14ac:dyDescent="0.3">
      <c r="A11" s="6">
        <v>1871.03</v>
      </c>
      <c r="B11" s="7">
        <v>4.6100000000000003</v>
      </c>
      <c r="C11" s="8">
        <v>0.26</v>
      </c>
      <c r="D11" s="7">
        <v>0.4</v>
      </c>
      <c r="E11" s="7">
        <v>13.0349719</v>
      </c>
      <c r="F11" s="8">
        <f t="shared" ref="F11:F74" si="9">F10+1/12</f>
        <v>1871.2083333333333</v>
      </c>
      <c r="G11" s="9">
        <f>G9*10/12+G21*2/12</f>
        <v>5.3266666666666671</v>
      </c>
      <c r="H11" s="8">
        <f t="shared" si="2"/>
        <v>108.26626906652555</v>
      </c>
      <c r="I11" s="8">
        <f t="shared" si="3"/>
        <v>6.1061236349884265</v>
      </c>
      <c r="J11" s="10">
        <f t="shared" ref="J11:J74" si="10">J10*((H11+(I11/12))/H10)</f>
        <v>109.29884472689906</v>
      </c>
      <c r="K11" s="8">
        <f t="shared" si="4"/>
        <v>9.394036361520655</v>
      </c>
      <c r="L11" s="10">
        <f t="shared" si="5"/>
        <v>9.4836307789066439</v>
      </c>
      <c r="M11" s="30" t="s">
        <v>65</v>
      </c>
      <c r="N11" s="11"/>
      <c r="O11" s="12" t="s">
        <v>65</v>
      </c>
      <c r="P11" s="12"/>
      <c r="R11" s="9">
        <f t="shared" ref="R11:R74" si="11">((G11/G12+G11/1200+((1+G12/1200)^(-119))*(1-G11/G12)))</f>
        <v>1.0041825689642252</v>
      </c>
      <c r="S11" s="9">
        <f t="shared" ref="S11:S74" si="12">S10*R10*E10/E11</f>
        <v>0.96420898578857406</v>
      </c>
      <c r="T11" s="15">
        <f t="shared" si="6"/>
        <v>0.13095087292935159</v>
      </c>
      <c r="U11" s="15">
        <f t="shared" si="0"/>
        <v>9.6185995634464394E-2</v>
      </c>
      <c r="V11" s="15">
        <f t="shared" si="1"/>
        <v>3.4764877294887198E-2</v>
      </c>
      <c r="W11" s="31">
        <f t="shared" si="7"/>
        <v>1871.06</v>
      </c>
      <c r="X11" s="31">
        <f t="shared" si="8"/>
        <v>4.82</v>
      </c>
      <c r="Y11" s="32"/>
    </row>
    <row r="12" spans="1:25" ht="15.6" x14ac:dyDescent="0.3">
      <c r="A12" s="6">
        <v>1871.04</v>
      </c>
      <c r="B12" s="7">
        <v>4.74</v>
      </c>
      <c r="C12" s="8">
        <v>0.26</v>
      </c>
      <c r="D12" s="7">
        <v>0.4</v>
      </c>
      <c r="E12" s="7">
        <v>12.559226450000001</v>
      </c>
      <c r="F12" s="8">
        <f t="shared" si="9"/>
        <v>1871.2916666666665</v>
      </c>
      <c r="G12" s="9">
        <f>G9*9/12+G21*3/12</f>
        <v>5.33</v>
      </c>
      <c r="H12" s="8">
        <f t="shared" si="2"/>
        <v>115.53612444021182</v>
      </c>
      <c r="I12" s="8">
        <f t="shared" si="3"/>
        <v>6.3374245473533914</v>
      </c>
      <c r="J12" s="10">
        <f t="shared" si="10"/>
        <v>117.17119099092925</v>
      </c>
      <c r="K12" s="8">
        <f t="shared" si="4"/>
        <v>9.7498839190052173</v>
      </c>
      <c r="L12" s="10">
        <f t="shared" si="5"/>
        <v>9.8878642186438181</v>
      </c>
      <c r="M12" s="30" t="s">
        <v>65</v>
      </c>
      <c r="N12" s="11"/>
      <c r="O12" s="12" t="s">
        <v>65</v>
      </c>
      <c r="P12" s="12"/>
      <c r="R12" s="9">
        <f t="shared" si="11"/>
        <v>1.0041853855790357</v>
      </c>
      <c r="S12" s="9">
        <f t="shared" si="12"/>
        <v>1.004919008380089</v>
      </c>
      <c r="T12" s="15">
        <f t="shared" si="6"/>
        <v>0.12205603761969885</v>
      </c>
      <c r="U12" s="15">
        <f t="shared" si="0"/>
        <v>9.0971906239022626E-2</v>
      </c>
      <c r="V12" s="15">
        <f t="shared" si="1"/>
        <v>3.1084131380676228E-2</v>
      </c>
      <c r="W12" s="31">
        <f t="shared" si="7"/>
        <v>1871.09</v>
      </c>
      <c r="X12" s="31">
        <f t="shared" si="8"/>
        <v>4.84</v>
      </c>
      <c r="Y12" s="32"/>
    </row>
    <row r="13" spans="1:25" ht="15.6" x14ac:dyDescent="0.3">
      <c r="A13" s="6">
        <v>1871.05</v>
      </c>
      <c r="B13" s="7">
        <v>4.8600000000000003</v>
      </c>
      <c r="C13" s="8">
        <v>0.26</v>
      </c>
      <c r="D13" s="7">
        <v>0.4</v>
      </c>
      <c r="E13" s="7">
        <v>12.273811569999999</v>
      </c>
      <c r="F13" s="8">
        <f t="shared" si="9"/>
        <v>1871.3749999999998</v>
      </c>
      <c r="G13" s="9">
        <f>G9*8/12+G21*4/12</f>
        <v>5.3333333333333339</v>
      </c>
      <c r="H13" s="8">
        <f t="shared" si="2"/>
        <v>121.21578056782892</v>
      </c>
      <c r="I13" s="8">
        <f t="shared" si="3"/>
        <v>6.4847948451924946</v>
      </c>
      <c r="J13" s="10">
        <f t="shared" si="10"/>
        <v>123.479272880482</v>
      </c>
      <c r="K13" s="8">
        <f t="shared" si="4"/>
        <v>9.9766074541422984</v>
      </c>
      <c r="L13" s="10">
        <f t="shared" si="5"/>
        <v>10.162903117735144</v>
      </c>
      <c r="M13" s="30" t="s">
        <v>65</v>
      </c>
      <c r="N13" s="11"/>
      <c r="O13" s="12" t="s">
        <v>65</v>
      </c>
      <c r="P13" s="12"/>
      <c r="R13" s="9">
        <f t="shared" si="11"/>
        <v>1.0041882021855737</v>
      </c>
      <c r="S13" s="9">
        <f t="shared" si="12"/>
        <v>1.0325911467539233</v>
      </c>
      <c r="T13" s="15">
        <f t="shared" si="6"/>
        <v>0.12263809890224731</v>
      </c>
      <c r="U13" s="15">
        <f t="shared" si="0"/>
        <v>8.9488437190410108E-2</v>
      </c>
      <c r="V13" s="15">
        <f t="shared" si="1"/>
        <v>3.3149661711837197E-2</v>
      </c>
      <c r="W13" s="31">
        <f t="shared" si="7"/>
        <v>1871.12</v>
      </c>
      <c r="X13" s="31">
        <f t="shared" si="8"/>
        <v>4.74</v>
      </c>
      <c r="Y13" s="32"/>
    </row>
    <row r="14" spans="1:25" ht="15.6" x14ac:dyDescent="0.3">
      <c r="A14" s="6">
        <v>1871.06</v>
      </c>
      <c r="B14" s="7">
        <v>4.82</v>
      </c>
      <c r="C14" s="8">
        <v>0.26</v>
      </c>
      <c r="D14" s="7">
        <v>0.4</v>
      </c>
      <c r="E14" s="7">
        <v>12.08348099</v>
      </c>
      <c r="F14" s="8">
        <f t="shared" si="9"/>
        <v>1871.458333333333</v>
      </c>
      <c r="G14" s="9">
        <f>G9*7/12+G21*5/12</f>
        <v>5.3366666666666669</v>
      </c>
      <c r="H14" s="8">
        <f t="shared" si="2"/>
        <v>122.11171194965399</v>
      </c>
      <c r="I14" s="8">
        <f t="shared" si="3"/>
        <v>6.5869388188610039</v>
      </c>
      <c r="J14" s="10">
        <f t="shared" si="10"/>
        <v>124.95109574104181</v>
      </c>
      <c r="K14" s="8">
        <f t="shared" si="4"/>
        <v>10.133752029016929</v>
      </c>
      <c r="L14" s="10">
        <f t="shared" si="5"/>
        <v>10.369385538675669</v>
      </c>
      <c r="M14" s="30" t="s">
        <v>65</v>
      </c>
      <c r="N14" s="11"/>
      <c r="O14" s="12" t="s">
        <v>65</v>
      </c>
      <c r="P14" s="12"/>
      <c r="R14" s="9">
        <f t="shared" si="11"/>
        <v>1.0041910187838414</v>
      </c>
      <c r="S14" s="9">
        <f t="shared" si="12"/>
        <v>1.0532486237736511</v>
      </c>
      <c r="T14" s="15">
        <f t="shared" si="6"/>
        <v>0.12309279994112066</v>
      </c>
      <c r="U14" s="15">
        <f t="shared" si="0"/>
        <v>8.7724911019543717E-2</v>
      </c>
      <c r="V14" s="15">
        <f t="shared" si="1"/>
        <v>3.536788892157694E-2</v>
      </c>
      <c r="W14" s="31">
        <f t="shared" si="7"/>
        <v>1872.03</v>
      </c>
      <c r="X14" s="31">
        <f t="shared" si="8"/>
        <v>5.04</v>
      </c>
      <c r="Y14" s="32"/>
    </row>
    <row r="15" spans="1:25" ht="15.6" x14ac:dyDescent="0.3">
      <c r="A15" s="6">
        <v>1871.07</v>
      </c>
      <c r="B15" s="7">
        <v>4.7300000000000004</v>
      </c>
      <c r="C15" s="8">
        <v>0.26</v>
      </c>
      <c r="D15" s="7">
        <v>0.4</v>
      </c>
      <c r="E15" s="7">
        <v>12.08348099</v>
      </c>
      <c r="F15" s="8">
        <f t="shared" si="9"/>
        <v>1871.5416666666663</v>
      </c>
      <c r="G15" s="9">
        <f>G9*6/12+G21*6/12</f>
        <v>5.34</v>
      </c>
      <c r="H15" s="8">
        <f t="shared" si="2"/>
        <v>119.83161774312518</v>
      </c>
      <c r="I15" s="8">
        <f t="shared" si="3"/>
        <v>6.5869388188610039</v>
      </c>
      <c r="J15" s="10">
        <f t="shared" si="10"/>
        <v>123.17965904485139</v>
      </c>
      <c r="K15" s="8">
        <f t="shared" si="4"/>
        <v>10.133752029016929</v>
      </c>
      <c r="L15" s="10">
        <f t="shared" si="5"/>
        <v>10.416884485822527</v>
      </c>
      <c r="M15" s="30" t="s">
        <v>65</v>
      </c>
      <c r="N15" s="11"/>
      <c r="O15" s="12" t="s">
        <v>65</v>
      </c>
      <c r="P15" s="12"/>
      <c r="R15" s="9">
        <f t="shared" si="11"/>
        <v>1.0041938353738404</v>
      </c>
      <c r="S15" s="9">
        <f t="shared" si="12"/>
        <v>1.0576628085399415</v>
      </c>
      <c r="T15" s="15">
        <f t="shared" si="6"/>
        <v>0.12002181566560743</v>
      </c>
      <c r="U15" s="15">
        <f t="shared" si="0"/>
        <v>8.6580856149985452E-2</v>
      </c>
      <c r="V15" s="15">
        <f t="shared" si="1"/>
        <v>3.3440959515621982E-2</v>
      </c>
      <c r="W15" s="31">
        <f t="shared" si="7"/>
        <v>1872.06</v>
      </c>
      <c r="X15" s="31">
        <f t="shared" si="8"/>
        <v>5.13</v>
      </c>
      <c r="Y15" s="32"/>
    </row>
    <row r="16" spans="1:25" ht="15.6" x14ac:dyDescent="0.3">
      <c r="A16" s="6">
        <v>1871.08</v>
      </c>
      <c r="B16" s="7">
        <v>4.79</v>
      </c>
      <c r="C16" s="8">
        <v>0.26</v>
      </c>
      <c r="D16" s="7">
        <v>0.4</v>
      </c>
      <c r="E16" s="7">
        <v>11.893231399999999</v>
      </c>
      <c r="F16" s="8">
        <f t="shared" si="9"/>
        <v>1871.6249999999995</v>
      </c>
      <c r="G16" s="9">
        <f>G9*5/12+G21*7/12</f>
        <v>5.3433333333333337</v>
      </c>
      <c r="H16" s="8">
        <f t="shared" si="2"/>
        <v>123.29287774557214</v>
      </c>
      <c r="I16" s="8">
        <f t="shared" si="3"/>
        <v>6.6923065164611186</v>
      </c>
      <c r="J16" s="10">
        <f t="shared" si="10"/>
        <v>127.31089896745389</v>
      </c>
      <c r="K16" s="8">
        <f t="shared" si="4"/>
        <v>10.295856179170951</v>
      </c>
      <c r="L16" s="10">
        <f t="shared" si="5"/>
        <v>10.631390310434563</v>
      </c>
      <c r="M16" s="30" t="s">
        <v>65</v>
      </c>
      <c r="N16" s="11"/>
      <c r="O16" s="12" t="s">
        <v>65</v>
      </c>
      <c r="P16" s="12"/>
      <c r="R16" s="9">
        <f t="shared" si="11"/>
        <v>1.0041966519555729</v>
      </c>
      <c r="S16" s="9">
        <f t="shared" si="12"/>
        <v>1.0790882870419878</v>
      </c>
      <c r="T16" s="15">
        <f t="shared" si="6"/>
        <v>0.11193301028006641</v>
      </c>
      <c r="U16" s="15">
        <f t="shared" si="0"/>
        <v>8.2668610945189513E-2</v>
      </c>
      <c r="V16" s="15">
        <f t="shared" si="1"/>
        <v>2.92643993348769E-2</v>
      </c>
      <c r="W16" s="31">
        <f t="shared" si="7"/>
        <v>1872.09</v>
      </c>
      <c r="X16" s="31">
        <f t="shared" si="8"/>
        <v>4.95</v>
      </c>
      <c r="Y16" s="32"/>
    </row>
    <row r="17" spans="1:25" ht="15.6" x14ac:dyDescent="0.3">
      <c r="A17" s="6">
        <v>1871.09</v>
      </c>
      <c r="B17" s="7">
        <v>4.84</v>
      </c>
      <c r="C17" s="8">
        <v>0.26</v>
      </c>
      <c r="D17" s="7">
        <v>0.4</v>
      </c>
      <c r="E17" s="7">
        <v>12.178646280000001</v>
      </c>
      <c r="F17" s="8">
        <f t="shared" si="9"/>
        <v>1871.7083333333328</v>
      </c>
      <c r="G17" s="9">
        <f>G9*4/12+G21*8/12</f>
        <v>5.3466666666666676</v>
      </c>
      <c r="H17" s="8">
        <f t="shared" si="2"/>
        <v>121.6602458052505</v>
      </c>
      <c r="I17" s="8">
        <f t="shared" si="3"/>
        <v>6.5354677498688298</v>
      </c>
      <c r="J17" s="10">
        <f t="shared" si="10"/>
        <v>126.18743193239571</v>
      </c>
      <c r="K17" s="8">
        <f t="shared" si="4"/>
        <v>10.054565769028967</v>
      </c>
      <c r="L17" s="10">
        <f t="shared" si="5"/>
        <v>10.428713382842622</v>
      </c>
      <c r="M17" s="30" t="s">
        <v>65</v>
      </c>
      <c r="N17" s="11"/>
      <c r="O17" s="12" t="s">
        <v>65</v>
      </c>
      <c r="P17" s="12"/>
      <c r="R17" s="9">
        <f t="shared" si="11"/>
        <v>1.0041994685290414</v>
      </c>
      <c r="S17" s="9">
        <f t="shared" si="12"/>
        <v>1.0582215453478223</v>
      </c>
      <c r="T17" s="15">
        <f t="shared" si="6"/>
        <v>0.11002820544053638</v>
      </c>
      <c r="U17" s="15">
        <f t="shared" si="0"/>
        <v>8.1047904784233182E-2</v>
      </c>
      <c r="V17" s="15">
        <f t="shared" si="1"/>
        <v>2.8980300656303193E-2</v>
      </c>
      <c r="W17" s="31">
        <f t="shared" si="7"/>
        <v>1872.12</v>
      </c>
      <c r="X17" s="31">
        <f t="shared" si="8"/>
        <v>5.07</v>
      </c>
      <c r="Y17" s="32"/>
    </row>
    <row r="18" spans="1:25" ht="15.6" x14ac:dyDescent="0.3">
      <c r="A18" s="6">
        <v>1871.1</v>
      </c>
      <c r="B18" s="7">
        <v>4.59</v>
      </c>
      <c r="C18" s="8">
        <v>0.26</v>
      </c>
      <c r="D18" s="7">
        <v>0.4</v>
      </c>
      <c r="E18" s="7">
        <v>12.368895869999999</v>
      </c>
      <c r="F18" s="8">
        <f t="shared" si="9"/>
        <v>1871.7916666666661</v>
      </c>
      <c r="G18" s="9">
        <f>G9*3/12+G21*9/12</f>
        <v>5.3500000000000005</v>
      </c>
      <c r="H18" s="8">
        <f t="shared" si="2"/>
        <v>113.60150815143048</v>
      </c>
      <c r="I18" s="8">
        <f t="shared" si="3"/>
        <v>6.4349438168566291</v>
      </c>
      <c r="J18" s="10">
        <f t="shared" si="10"/>
        <v>118.38501477224328</v>
      </c>
      <c r="K18" s="8">
        <f t="shared" si="4"/>
        <v>9.8999135643948133</v>
      </c>
      <c r="L18" s="10">
        <f t="shared" si="5"/>
        <v>10.316776886470002</v>
      </c>
      <c r="M18" s="30" t="s">
        <v>65</v>
      </c>
      <c r="N18" s="11"/>
      <c r="O18" s="12" t="s">
        <v>65</v>
      </c>
      <c r="P18" s="12"/>
      <c r="R18" s="9">
        <f t="shared" si="11"/>
        <v>1.0042022850942474</v>
      </c>
      <c r="S18" s="9">
        <f t="shared" si="12"/>
        <v>1.0463203456452661</v>
      </c>
      <c r="T18" s="15">
        <f t="shared" si="6"/>
        <v>0.11476525767910162</v>
      </c>
      <c r="U18" s="15">
        <f t="shared" si="0"/>
        <v>8.1652652124726721E-2</v>
      </c>
      <c r="V18" s="15">
        <f t="shared" si="1"/>
        <v>3.3112605554374896E-2</v>
      </c>
      <c r="W18" s="31">
        <f t="shared" si="7"/>
        <v>1873.03</v>
      </c>
      <c r="X18" s="31">
        <f t="shared" si="8"/>
        <v>5.1100000000000003</v>
      </c>
      <c r="Y18" s="32"/>
    </row>
    <row r="19" spans="1:25" ht="15.6" x14ac:dyDescent="0.3">
      <c r="A19" s="6">
        <v>1871.11</v>
      </c>
      <c r="B19" s="7">
        <v>4.6399999999999997</v>
      </c>
      <c r="C19" s="8">
        <v>0.26</v>
      </c>
      <c r="D19" s="7">
        <v>0.4</v>
      </c>
      <c r="E19" s="7">
        <v>12.368895869999999</v>
      </c>
      <c r="F19" s="8">
        <f t="shared" si="9"/>
        <v>1871.8749999999993</v>
      </c>
      <c r="G19" s="9">
        <f>G9*2/12+G21*10/12</f>
        <v>5.3533333333333335</v>
      </c>
      <c r="H19" s="8">
        <f t="shared" si="2"/>
        <v>114.83899734697982</v>
      </c>
      <c r="I19" s="8">
        <f t="shared" si="3"/>
        <v>6.4349438168566291</v>
      </c>
      <c r="J19" s="10">
        <f t="shared" si="10"/>
        <v>120.2334372977358</v>
      </c>
      <c r="K19" s="8">
        <f t="shared" si="4"/>
        <v>9.8999135643948133</v>
      </c>
      <c r="L19" s="10">
        <f t="shared" si="5"/>
        <v>10.364951491184122</v>
      </c>
      <c r="M19" s="30" t="s">
        <v>65</v>
      </c>
      <c r="N19" s="11"/>
      <c r="O19" s="12" t="s">
        <v>65</v>
      </c>
      <c r="P19" s="12"/>
      <c r="R19" s="9">
        <f t="shared" si="11"/>
        <v>1.004205101651193</v>
      </c>
      <c r="S19" s="9">
        <f t="shared" si="12"/>
        <v>1.050717282037579</v>
      </c>
      <c r="T19" s="15">
        <f t="shared" si="6"/>
        <v>0.11526991934606379</v>
      </c>
      <c r="U19" s="15">
        <f t="shared" si="0"/>
        <v>8.2593250229019644E-2</v>
      </c>
      <c r="V19" s="15">
        <f t="shared" si="1"/>
        <v>3.2676669117044144E-2</v>
      </c>
      <c r="W19" s="31">
        <f t="shared" si="7"/>
        <v>1873.06</v>
      </c>
      <c r="X19" s="31">
        <f t="shared" si="8"/>
        <v>4.9800000000000004</v>
      </c>
      <c r="Y19" s="32"/>
    </row>
    <row r="20" spans="1:25" ht="15.6" x14ac:dyDescent="0.3">
      <c r="A20" s="6">
        <v>1871.12</v>
      </c>
      <c r="B20" s="7">
        <v>4.74</v>
      </c>
      <c r="C20" s="8">
        <v>0.26</v>
      </c>
      <c r="D20" s="7">
        <v>0.4</v>
      </c>
      <c r="E20" s="7">
        <v>12.654391739999999</v>
      </c>
      <c r="F20" s="8">
        <f t="shared" si="9"/>
        <v>1871.9583333333326</v>
      </c>
      <c r="G20" s="9">
        <f>G9*1/12+G21*11/12</f>
        <v>5.3566666666666665</v>
      </c>
      <c r="H20" s="8">
        <f t="shared" si="2"/>
        <v>114.66725385253483</v>
      </c>
      <c r="I20" s="8">
        <f t="shared" si="3"/>
        <v>6.2897649792529657</v>
      </c>
      <c r="J20" s="10">
        <f t="shared" si="10"/>
        <v>120.60239466917825</v>
      </c>
      <c r="K20" s="8">
        <f t="shared" si="4"/>
        <v>9.6765615065430222</v>
      </c>
      <c r="L20" s="10">
        <f t="shared" si="5"/>
        <v>10.177417271660611</v>
      </c>
      <c r="M20" s="30" t="s">
        <v>65</v>
      </c>
      <c r="N20" s="11"/>
      <c r="O20" s="12" t="s">
        <v>65</v>
      </c>
      <c r="P20" s="12"/>
      <c r="R20" s="9">
        <f t="shared" si="11"/>
        <v>1.0042079181998806</v>
      </c>
      <c r="S20" s="9">
        <f t="shared" si="12"/>
        <v>1.0313307279996851</v>
      </c>
      <c r="T20" s="15">
        <f t="shared" si="6"/>
        <v>0.11213517395572437</v>
      </c>
      <c r="U20" s="15">
        <f t="shared" si="0"/>
        <v>8.4999177747215882E-2</v>
      </c>
      <c r="V20" s="15">
        <f t="shared" si="1"/>
        <v>2.7135996208508484E-2</v>
      </c>
      <c r="W20" s="31">
        <f t="shared" si="7"/>
        <v>1873.09</v>
      </c>
      <c r="X20" s="31">
        <f t="shared" si="8"/>
        <v>4.59</v>
      </c>
      <c r="Y20" s="32"/>
    </row>
    <row r="21" spans="1:25" ht="15.6" x14ac:dyDescent="0.3">
      <c r="A21" s="6">
        <v>1872.01</v>
      </c>
      <c r="B21" s="7">
        <v>4.8600000000000003</v>
      </c>
      <c r="C21" s="8">
        <v>0.26329999999999998</v>
      </c>
      <c r="D21" s="7">
        <v>0.40250000000000002</v>
      </c>
      <c r="E21" s="7">
        <v>12.654391739999999</v>
      </c>
      <c r="F21" s="8">
        <f t="shared" si="9"/>
        <v>1872.0416666666658</v>
      </c>
      <c r="G21" s="9">
        <v>5.36</v>
      </c>
      <c r="H21" s="8">
        <f t="shared" si="2"/>
        <v>117.57022230449772</v>
      </c>
      <c r="I21" s="8">
        <f t="shared" si="3"/>
        <v>6.3695966116819447</v>
      </c>
      <c r="J21" s="10">
        <f t="shared" si="10"/>
        <v>124.2138935939323</v>
      </c>
      <c r="K21" s="8">
        <f t="shared" si="4"/>
        <v>9.7370400159589181</v>
      </c>
      <c r="L21" s="10">
        <f t="shared" si="5"/>
        <v>10.287261763695012</v>
      </c>
      <c r="M21" s="30" t="s">
        <v>65</v>
      </c>
      <c r="N21" s="11"/>
      <c r="O21" s="12" t="s">
        <v>65</v>
      </c>
      <c r="P21" s="12"/>
      <c r="R21" s="9">
        <f t="shared" si="11"/>
        <v>1.0030599998857486</v>
      </c>
      <c r="S21" s="9">
        <f t="shared" si="12"/>
        <v>1.0356704833401311</v>
      </c>
      <c r="T21" s="15">
        <f t="shared" si="6"/>
        <v>0.10768446401001142</v>
      </c>
      <c r="U21" s="15">
        <f t="shared" si="0"/>
        <v>8.4930989181411398E-2</v>
      </c>
      <c r="V21" s="15">
        <f t="shared" si="1"/>
        <v>2.2753474828600018E-2</v>
      </c>
      <c r="W21" s="31">
        <f t="shared" si="7"/>
        <v>1873.12</v>
      </c>
      <c r="X21" s="31">
        <f t="shared" si="8"/>
        <v>4.42</v>
      </c>
      <c r="Y21" s="32"/>
    </row>
    <row r="22" spans="1:25" ht="15.6" x14ac:dyDescent="0.3">
      <c r="A22" s="6">
        <v>1872.02</v>
      </c>
      <c r="B22" s="7">
        <v>4.88</v>
      </c>
      <c r="C22" s="8">
        <v>0.26669999999999999</v>
      </c>
      <c r="D22" s="7">
        <v>0.40500000000000003</v>
      </c>
      <c r="E22" s="7">
        <v>12.654391739999999</v>
      </c>
      <c r="F22" s="8">
        <f t="shared" si="9"/>
        <v>1872.1249999999991</v>
      </c>
      <c r="G22" s="9">
        <f>G21*11/12+G33*1/12</f>
        <v>5.378333333333333</v>
      </c>
      <c r="H22" s="8">
        <f t="shared" si="2"/>
        <v>118.05405037982489</v>
      </c>
      <c r="I22" s="8">
        <f t="shared" si="3"/>
        <v>6.4518473844875608</v>
      </c>
      <c r="J22" s="10">
        <f t="shared" si="10"/>
        <v>125.29309763858329</v>
      </c>
      <c r="K22" s="8">
        <f t="shared" si="4"/>
        <v>9.7975185253748123</v>
      </c>
      <c r="L22" s="10">
        <f t="shared" si="5"/>
        <v>10.39830011139882</v>
      </c>
      <c r="M22" s="30" t="s">
        <v>65</v>
      </c>
      <c r="N22" s="11"/>
      <c r="O22" s="12" t="s">
        <v>65</v>
      </c>
      <c r="P22" s="12"/>
      <c r="R22" s="9">
        <f t="shared" si="11"/>
        <v>1.0030764483003818</v>
      </c>
      <c r="S22" s="9">
        <f t="shared" si="12"/>
        <v>1.0388396349008251</v>
      </c>
      <c r="T22" s="15">
        <f t="shared" si="6"/>
        <v>0.10375207603565961</v>
      </c>
      <c r="U22" s="15">
        <f t="shared" si="0"/>
        <v>8.3909829002996705E-2</v>
      </c>
      <c r="V22" s="15">
        <f t="shared" si="1"/>
        <v>1.9842247032662907E-2</v>
      </c>
      <c r="W22" s="31">
        <f t="shared" si="7"/>
        <v>1874.03</v>
      </c>
      <c r="X22" s="31">
        <f t="shared" si="8"/>
        <v>4.7300000000000004</v>
      </c>
      <c r="Y22" s="32"/>
    </row>
    <row r="23" spans="1:25" ht="15.6" x14ac:dyDescent="0.3">
      <c r="A23" s="6">
        <v>1872.03</v>
      </c>
      <c r="B23" s="7">
        <v>5.04</v>
      </c>
      <c r="C23" s="8">
        <v>0.27</v>
      </c>
      <c r="D23" s="7">
        <v>0.40749999999999997</v>
      </c>
      <c r="E23" s="7">
        <v>12.844641319999999</v>
      </c>
      <c r="F23" s="8">
        <f t="shared" si="9"/>
        <v>1872.2083333333323</v>
      </c>
      <c r="G23" s="9">
        <f>G21*10/12+G33*2/12</f>
        <v>5.3966666666666665</v>
      </c>
      <c r="H23" s="8">
        <f t="shared" si="2"/>
        <v>120.11877650469104</v>
      </c>
      <c r="I23" s="8">
        <f t="shared" si="3"/>
        <v>6.4349344556084498</v>
      </c>
      <c r="J23" s="10">
        <f t="shared" si="10"/>
        <v>128.05355922516165</v>
      </c>
      <c r="K23" s="8">
        <f t="shared" si="4"/>
        <v>9.7119844098534927</v>
      </c>
      <c r="L23" s="10">
        <f t="shared" si="5"/>
        <v>10.353536782589956</v>
      </c>
      <c r="M23" s="30" t="s">
        <v>65</v>
      </c>
      <c r="N23" s="11"/>
      <c r="O23" s="12" t="s">
        <v>65</v>
      </c>
      <c r="P23" s="12"/>
      <c r="R23" s="9">
        <f t="shared" si="11"/>
        <v>1.0030928953450977</v>
      </c>
      <c r="S23" s="9">
        <f t="shared" si="12"/>
        <v>1.0266013661348654</v>
      </c>
      <c r="T23" s="15">
        <f t="shared" si="6"/>
        <v>0.10166592292535204</v>
      </c>
      <c r="U23" s="15">
        <f t="shared" si="0"/>
        <v>8.5514588498155408E-2</v>
      </c>
      <c r="V23" s="15">
        <f t="shared" si="1"/>
        <v>1.6151334427196629E-2</v>
      </c>
      <c r="W23" s="31">
        <f t="shared" si="7"/>
        <v>1874.06</v>
      </c>
      <c r="X23" s="31">
        <f t="shared" si="8"/>
        <v>4.46</v>
      </c>
      <c r="Y23" s="32"/>
    </row>
    <row r="24" spans="1:25" ht="15.6" x14ac:dyDescent="0.3">
      <c r="A24" s="6">
        <v>1872.04</v>
      </c>
      <c r="B24" s="7">
        <v>5.18</v>
      </c>
      <c r="C24" s="8">
        <v>0.27329999999999999</v>
      </c>
      <c r="D24" s="7">
        <v>0.41</v>
      </c>
      <c r="E24" s="7">
        <v>13.130137189999999</v>
      </c>
      <c r="F24" s="8">
        <f t="shared" si="9"/>
        <v>1872.2916666666656</v>
      </c>
      <c r="G24" s="9">
        <f>G21*9/12+G33*3/12</f>
        <v>5.4150000000000009</v>
      </c>
      <c r="H24" s="8">
        <f t="shared" si="2"/>
        <v>120.77104961307717</v>
      </c>
      <c r="I24" s="8">
        <f t="shared" si="3"/>
        <v>6.3719551851841683</v>
      </c>
      <c r="J24" s="10">
        <f t="shared" si="10"/>
        <v>129.31499277659</v>
      </c>
      <c r="K24" s="8">
        <f t="shared" si="4"/>
        <v>9.5590985214983863</v>
      </c>
      <c r="L24" s="10">
        <f t="shared" si="5"/>
        <v>10.235356571120059</v>
      </c>
      <c r="M24" s="30" t="s">
        <v>65</v>
      </c>
      <c r="N24" s="11"/>
      <c r="O24" s="12" t="s">
        <v>65</v>
      </c>
      <c r="P24" s="12"/>
      <c r="R24" s="9">
        <f t="shared" si="11"/>
        <v>1.0031093410217495</v>
      </c>
      <c r="S24" s="9">
        <f t="shared" si="12"/>
        <v>1.0073855331848895</v>
      </c>
      <c r="T24" s="15">
        <f t="shared" si="6"/>
        <v>0.10007866793276299</v>
      </c>
      <c r="U24" s="15">
        <f t="shared" si="0"/>
        <v>8.6885497930643041E-2</v>
      </c>
      <c r="V24" s="15">
        <f t="shared" si="1"/>
        <v>1.3193170002119947E-2</v>
      </c>
      <c r="W24" s="31">
        <f t="shared" si="7"/>
        <v>1874.09</v>
      </c>
      <c r="X24" s="31">
        <f t="shared" si="8"/>
        <v>4.54</v>
      </c>
      <c r="Y24" s="32"/>
    </row>
    <row r="25" spans="1:25" ht="15.6" x14ac:dyDescent="0.3">
      <c r="A25" s="6">
        <v>1872.05</v>
      </c>
      <c r="B25" s="7">
        <v>5.18</v>
      </c>
      <c r="C25" s="8">
        <v>0.2767</v>
      </c>
      <c r="D25" s="7">
        <v>0.41249999999999998</v>
      </c>
      <c r="E25" s="7">
        <v>13.130137189999999</v>
      </c>
      <c r="F25" s="8">
        <f t="shared" si="9"/>
        <v>1872.3749999999989</v>
      </c>
      <c r="G25" s="9">
        <f>G21*8/12+G33*4/12</f>
        <v>5.4333333333333336</v>
      </c>
      <c r="H25" s="8">
        <f t="shared" si="2"/>
        <v>120.77104961307717</v>
      </c>
      <c r="I25" s="8">
        <f t="shared" si="3"/>
        <v>6.4512257582892767</v>
      </c>
      <c r="J25" s="10">
        <f t="shared" si="10"/>
        <v>129.89062756586418</v>
      </c>
      <c r="K25" s="8">
        <f t="shared" si="4"/>
        <v>9.6173857076050844</v>
      </c>
      <c r="L25" s="10">
        <f t="shared" si="5"/>
        <v>10.343606924887833</v>
      </c>
      <c r="M25" s="30" t="s">
        <v>65</v>
      </c>
      <c r="N25" s="11"/>
      <c r="O25" s="12" t="s">
        <v>65</v>
      </c>
      <c r="P25" s="12"/>
      <c r="R25" s="9">
        <f t="shared" si="11"/>
        <v>1.0031257853321864</v>
      </c>
      <c r="S25" s="9">
        <f t="shared" si="12"/>
        <v>1.0105178383479383</v>
      </c>
      <c r="T25" s="15">
        <f t="shared" si="6"/>
        <v>9.7760663722721741E-2</v>
      </c>
      <c r="U25" s="15">
        <f t="shared" si="0"/>
        <v>8.587668085729061E-2</v>
      </c>
      <c r="V25" s="15">
        <f t="shared" si="1"/>
        <v>1.1883982865431131E-2</v>
      </c>
      <c r="W25" s="31">
        <f t="shared" si="7"/>
        <v>1874.12</v>
      </c>
      <c r="X25" s="31">
        <f t="shared" si="8"/>
        <v>4.54</v>
      </c>
      <c r="Y25" s="32"/>
    </row>
    <row r="26" spans="1:25" ht="15.6" x14ac:dyDescent="0.3">
      <c r="A26" s="6">
        <v>1872.06</v>
      </c>
      <c r="B26" s="7">
        <v>5.13</v>
      </c>
      <c r="C26" s="8">
        <v>0.28000000000000003</v>
      </c>
      <c r="D26" s="7">
        <v>0.41499999999999998</v>
      </c>
      <c r="E26" s="7">
        <v>13.0349719</v>
      </c>
      <c r="F26" s="8">
        <f t="shared" si="9"/>
        <v>1872.4583333333321</v>
      </c>
      <c r="G26" s="9">
        <f>G21*7/12+G33*5/12</f>
        <v>5.4516666666666662</v>
      </c>
      <c r="H26" s="8">
        <f t="shared" si="2"/>
        <v>120.47851633650239</v>
      </c>
      <c r="I26" s="8">
        <f t="shared" si="3"/>
        <v>6.5758254530644589</v>
      </c>
      <c r="J26" s="10">
        <f t="shared" si="10"/>
        <v>130.16536926762095</v>
      </c>
      <c r="K26" s="8">
        <f t="shared" si="4"/>
        <v>9.7463127250776793</v>
      </c>
      <c r="L26" s="10">
        <f t="shared" si="5"/>
        <v>10.529947026522942</v>
      </c>
      <c r="M26" s="30" t="s">
        <v>65</v>
      </c>
      <c r="N26" s="11"/>
      <c r="O26" s="12" t="s">
        <v>65</v>
      </c>
      <c r="P26" s="12"/>
      <c r="R26" s="9">
        <f t="shared" si="11"/>
        <v>1.0031422282782549</v>
      </c>
      <c r="S26" s="9">
        <f t="shared" si="12"/>
        <v>1.0210771159167262</v>
      </c>
      <c r="T26" s="15">
        <f t="shared" si="6"/>
        <v>9.6471705622548587E-2</v>
      </c>
      <c r="U26" s="15">
        <f t="shared" si="0"/>
        <v>8.4086342005472936E-2</v>
      </c>
      <c r="V26" s="15">
        <f t="shared" si="1"/>
        <v>1.2385363617075651E-2</v>
      </c>
      <c r="W26" s="31">
        <f t="shared" si="7"/>
        <v>1875.03</v>
      </c>
      <c r="X26" s="31">
        <f t="shared" si="8"/>
        <v>4.59</v>
      </c>
      <c r="Y26" s="32"/>
    </row>
    <row r="27" spans="1:25" ht="15.6" x14ac:dyDescent="0.3">
      <c r="A27" s="6">
        <v>1872.07</v>
      </c>
      <c r="B27" s="7">
        <v>5.0999999999999996</v>
      </c>
      <c r="C27" s="8">
        <v>0.2833</v>
      </c>
      <c r="D27" s="7">
        <v>0.41749999999999998</v>
      </c>
      <c r="E27" s="7">
        <v>12.844641319999999</v>
      </c>
      <c r="F27" s="8">
        <f t="shared" si="9"/>
        <v>1872.5416666666654</v>
      </c>
      <c r="G27" s="9">
        <f>G21*6/12+G33*6/12</f>
        <v>5.4700000000000006</v>
      </c>
      <c r="H27" s="8">
        <f t="shared" si="2"/>
        <v>121.54876193927069</v>
      </c>
      <c r="I27" s="8">
        <f t="shared" si="3"/>
        <v>6.7519145602736064</v>
      </c>
      <c r="J27" s="10">
        <f t="shared" si="10"/>
        <v>131.9295651443739</v>
      </c>
      <c r="K27" s="8">
        <f t="shared" si="4"/>
        <v>9.9503153156167681</v>
      </c>
      <c r="L27" s="10">
        <f t="shared" si="5"/>
        <v>10.800116362309041</v>
      </c>
      <c r="M27" s="30" t="s">
        <v>65</v>
      </c>
      <c r="N27" s="11"/>
      <c r="O27" s="12" t="s">
        <v>65</v>
      </c>
      <c r="P27" s="12"/>
      <c r="R27" s="9">
        <f t="shared" si="11"/>
        <v>1.0031586698618002</v>
      </c>
      <c r="S27" s="9">
        <f t="shared" si="12"/>
        <v>1.0394633320598912</v>
      </c>
      <c r="T27" s="15">
        <f t="shared" si="6"/>
        <v>0.10250040147031392</v>
      </c>
      <c r="U27" s="15">
        <f t="shared" si="0"/>
        <v>8.3452520669814678E-2</v>
      </c>
      <c r="V27" s="15">
        <f t="shared" si="1"/>
        <v>1.9047880800499239E-2</v>
      </c>
      <c r="W27" s="31">
        <f t="shared" si="7"/>
        <v>1875.06</v>
      </c>
      <c r="X27" s="31">
        <f t="shared" si="8"/>
        <v>4.38</v>
      </c>
      <c r="Y27" s="32"/>
    </row>
    <row r="28" spans="1:25" ht="15.6" x14ac:dyDescent="0.3">
      <c r="A28" s="6">
        <v>1872.08</v>
      </c>
      <c r="B28" s="7">
        <v>5.04</v>
      </c>
      <c r="C28" s="8">
        <v>0.28670000000000001</v>
      </c>
      <c r="D28" s="7">
        <v>0.42</v>
      </c>
      <c r="E28" s="7">
        <v>12.93980661</v>
      </c>
      <c r="F28" s="8">
        <f t="shared" si="9"/>
        <v>1872.6249999999986</v>
      </c>
      <c r="G28" s="9">
        <f>G21*5/12+G33*7/12</f>
        <v>5.4883333333333333</v>
      </c>
      <c r="H28" s="8">
        <f t="shared" si="2"/>
        <v>119.23536776876141</v>
      </c>
      <c r="I28" s="8">
        <f t="shared" si="3"/>
        <v>6.7826944324015672</v>
      </c>
      <c r="J28" s="10">
        <f t="shared" si="10"/>
        <v>130.03209407189826</v>
      </c>
      <c r="K28" s="8">
        <f t="shared" si="4"/>
        <v>9.9362806473967833</v>
      </c>
      <c r="L28" s="10">
        <f t="shared" si="5"/>
        <v>10.836007839324855</v>
      </c>
      <c r="M28" s="30" t="s">
        <v>65</v>
      </c>
      <c r="N28" s="11"/>
      <c r="O28" s="12" t="s">
        <v>65</v>
      </c>
      <c r="P28" s="12"/>
      <c r="R28" s="9">
        <f t="shared" si="11"/>
        <v>1.0031751100846626</v>
      </c>
      <c r="S28" s="9">
        <f t="shared" si="12"/>
        <v>1.0350778150153286</v>
      </c>
      <c r="T28" s="15">
        <f t="shared" si="6"/>
        <v>0.10684171794485064</v>
      </c>
      <c r="U28" s="15">
        <f t="shared" si="0"/>
        <v>8.3249217682672683E-2</v>
      </c>
      <c r="V28" s="15">
        <f t="shared" si="1"/>
        <v>2.3592500262177962E-2</v>
      </c>
      <c r="W28" s="31">
        <f t="shared" si="7"/>
        <v>1875.09</v>
      </c>
      <c r="X28" s="31">
        <f t="shared" si="8"/>
        <v>4.37</v>
      </c>
      <c r="Y28" s="32"/>
    </row>
    <row r="29" spans="1:25" ht="15.6" x14ac:dyDescent="0.3">
      <c r="A29" s="6">
        <v>1872.09</v>
      </c>
      <c r="B29" s="7">
        <v>4.95</v>
      </c>
      <c r="C29" s="8">
        <v>0.28999999999999998</v>
      </c>
      <c r="D29" s="7">
        <v>0.42249999999999999</v>
      </c>
      <c r="E29" s="7">
        <v>13.0349719</v>
      </c>
      <c r="F29" s="8">
        <f t="shared" si="9"/>
        <v>1872.7083333333319</v>
      </c>
      <c r="G29" s="9">
        <f>G21*4/12+G33*8/12</f>
        <v>5.5066666666666668</v>
      </c>
      <c r="H29" s="8">
        <f t="shared" si="2"/>
        <v>116.2511999738181</v>
      </c>
      <c r="I29" s="8">
        <f t="shared" si="3"/>
        <v>6.8106763621024742</v>
      </c>
      <c r="J29" s="10">
        <f t="shared" si="10"/>
        <v>127.39665921001261</v>
      </c>
      <c r="K29" s="8">
        <f t="shared" si="4"/>
        <v>9.9224509068561897</v>
      </c>
      <c r="L29" s="10">
        <f t="shared" si="5"/>
        <v>10.873755255804104</v>
      </c>
      <c r="M29" s="30" t="s">
        <v>65</v>
      </c>
      <c r="N29" s="11"/>
      <c r="O29" s="12" t="s">
        <v>65</v>
      </c>
      <c r="P29" s="12"/>
      <c r="R29" s="9">
        <f t="shared" si="11"/>
        <v>1.0031915489486818</v>
      </c>
      <c r="S29" s="9">
        <f t="shared" si="12"/>
        <v>1.0307834454158584</v>
      </c>
      <c r="T29" s="15">
        <f t="shared" si="6"/>
        <v>0.11370306084803916</v>
      </c>
      <c r="U29" s="15">
        <f t="shared" si="0"/>
        <v>8.6993117135232945E-2</v>
      </c>
      <c r="V29" s="15">
        <f t="shared" si="1"/>
        <v>2.6709943712806217E-2</v>
      </c>
      <c r="W29" s="31">
        <f t="shared" si="7"/>
        <v>1875.12</v>
      </c>
      <c r="X29" s="31">
        <f t="shared" si="8"/>
        <v>4.37</v>
      </c>
      <c r="Y29" s="32"/>
    </row>
    <row r="30" spans="1:25" ht="15.6" x14ac:dyDescent="0.3">
      <c r="A30" s="6">
        <v>1872.1</v>
      </c>
      <c r="B30" s="7">
        <v>4.97</v>
      </c>
      <c r="C30" s="8">
        <v>0.29330000000000001</v>
      </c>
      <c r="D30" s="7">
        <v>0.42499999999999999</v>
      </c>
      <c r="E30" s="7">
        <v>12.74947603</v>
      </c>
      <c r="F30" s="8">
        <f t="shared" si="9"/>
        <v>1872.7916666666652</v>
      </c>
      <c r="G30" s="9">
        <f>G21*3/12+G33*9/12</f>
        <v>5.5249999999999995</v>
      </c>
      <c r="H30" s="8">
        <f t="shared" si="2"/>
        <v>119.33460413745328</v>
      </c>
      <c r="I30" s="8">
        <f t="shared" si="3"/>
        <v>7.0424224131821029</v>
      </c>
      <c r="J30" s="10">
        <f t="shared" si="10"/>
        <v>131.41881537036852</v>
      </c>
      <c r="K30" s="8">
        <f t="shared" si="4"/>
        <v>10.204669367890874</v>
      </c>
      <c r="L30" s="10">
        <f t="shared" si="5"/>
        <v>11.238027471309181</v>
      </c>
      <c r="M30" s="30" t="s">
        <v>65</v>
      </c>
      <c r="N30" s="11"/>
      <c r="O30" s="12" t="s">
        <v>65</v>
      </c>
      <c r="P30" s="12"/>
      <c r="R30" s="9">
        <f t="shared" si="11"/>
        <v>1.0032079864556935</v>
      </c>
      <c r="S30" s="9">
        <f t="shared" si="12"/>
        <v>1.0572289881054313</v>
      </c>
      <c r="T30" s="15">
        <f t="shared" si="6"/>
        <v>0.1087007196228198</v>
      </c>
      <c r="U30" s="15">
        <f t="shared" si="0"/>
        <v>8.5572332702204434E-2</v>
      </c>
      <c r="V30" s="15">
        <f t="shared" si="1"/>
        <v>2.3128386920615362E-2</v>
      </c>
      <c r="W30" s="31">
        <f t="shared" si="7"/>
        <v>1876.03</v>
      </c>
      <c r="X30" s="31">
        <f t="shared" si="8"/>
        <v>4.51</v>
      </c>
      <c r="Y30" s="32"/>
    </row>
    <row r="31" spans="1:25" ht="15.6" x14ac:dyDescent="0.3">
      <c r="A31" s="6">
        <v>1872.11</v>
      </c>
      <c r="B31" s="7">
        <v>4.95</v>
      </c>
      <c r="C31" s="8">
        <v>0.29670000000000002</v>
      </c>
      <c r="D31" s="7">
        <v>0.42749999999999999</v>
      </c>
      <c r="E31" s="7">
        <v>13.130137189999999</v>
      </c>
      <c r="F31" s="8">
        <f t="shared" si="9"/>
        <v>1872.8749999999984</v>
      </c>
      <c r="G31" s="9">
        <f>G21*2/12+G33*10/12</f>
        <v>5.543333333333333</v>
      </c>
      <c r="H31" s="8">
        <f t="shared" si="2"/>
        <v>115.40862849126101</v>
      </c>
      <c r="I31" s="8">
        <f t="shared" si="3"/>
        <v>6.9175232471428574</v>
      </c>
      <c r="J31" s="10">
        <f t="shared" si="10"/>
        <v>127.7301171431655</v>
      </c>
      <c r="K31" s="8">
        <f t="shared" si="4"/>
        <v>9.967108824245269</v>
      </c>
      <c r="L31" s="10">
        <f t="shared" si="5"/>
        <v>11.03123738963702</v>
      </c>
      <c r="M31" s="30" t="s">
        <v>65</v>
      </c>
      <c r="N31" s="11"/>
      <c r="O31" s="12" t="s">
        <v>65</v>
      </c>
      <c r="P31" s="12"/>
      <c r="R31" s="9">
        <f t="shared" si="11"/>
        <v>1.0032244226075313</v>
      </c>
      <c r="S31" s="9">
        <f t="shared" si="12"/>
        <v>1.0298716812178139</v>
      </c>
      <c r="T31" s="15">
        <f t="shared" si="6"/>
        <v>0.10855245783606438</v>
      </c>
      <c r="U31" s="15">
        <f t="shared" si="0"/>
        <v>8.9766167685533693E-2</v>
      </c>
      <c r="V31" s="15">
        <f t="shared" si="1"/>
        <v>1.8786290150530682E-2</v>
      </c>
      <c r="W31" s="31">
        <f t="shared" si="7"/>
        <v>1876.06</v>
      </c>
      <c r="X31" s="31">
        <f t="shared" si="8"/>
        <v>4.1500000000000004</v>
      </c>
      <c r="Y31" s="32"/>
    </row>
    <row r="32" spans="1:25" ht="15.6" x14ac:dyDescent="0.3">
      <c r="A32" s="6">
        <v>1872.12</v>
      </c>
      <c r="B32" s="7">
        <v>5.07</v>
      </c>
      <c r="C32" s="8">
        <v>0.3</v>
      </c>
      <c r="D32" s="7">
        <v>0.43</v>
      </c>
      <c r="E32" s="7">
        <v>12.93980661</v>
      </c>
      <c r="F32" s="8">
        <f t="shared" si="9"/>
        <v>1872.9583333333317</v>
      </c>
      <c r="G32" s="9">
        <f>G21*1/12+G33*11/12</f>
        <v>5.5616666666666665</v>
      </c>
      <c r="H32" s="8">
        <f t="shared" si="2"/>
        <v>119.94510210071832</v>
      </c>
      <c r="I32" s="8">
        <f t="shared" si="3"/>
        <v>7.0973433195691307</v>
      </c>
      <c r="J32" s="10">
        <f t="shared" si="10"/>
        <v>133.4055132429491</v>
      </c>
      <c r="K32" s="8">
        <f t="shared" si="4"/>
        <v>10.172858758049088</v>
      </c>
      <c r="L32" s="10">
        <f t="shared" si="5"/>
        <v>11.314471537370437</v>
      </c>
      <c r="M32" s="30" t="s">
        <v>65</v>
      </c>
      <c r="N32" s="11"/>
      <c r="O32" s="12" t="s">
        <v>65</v>
      </c>
      <c r="P32" s="12"/>
      <c r="R32" s="9">
        <f t="shared" si="11"/>
        <v>1.0032408574060259</v>
      </c>
      <c r="S32" s="9">
        <f t="shared" si="12"/>
        <v>1.0483895674210992</v>
      </c>
      <c r="T32" s="15">
        <f t="shared" si="6"/>
        <v>0.10586247483438727</v>
      </c>
      <c r="U32" s="15">
        <f t="shared" si="0"/>
        <v>8.9178020285641146E-2</v>
      </c>
      <c r="V32" s="15">
        <f t="shared" si="1"/>
        <v>1.6684454548746119E-2</v>
      </c>
      <c r="W32" s="31">
        <f t="shared" si="7"/>
        <v>1876.09</v>
      </c>
      <c r="X32" s="31">
        <f t="shared" si="8"/>
        <v>3.69</v>
      </c>
      <c r="Y32" s="32"/>
    </row>
    <row r="33" spans="1:25" ht="15.6" x14ac:dyDescent="0.3">
      <c r="A33" s="6">
        <v>1873.01</v>
      </c>
      <c r="B33" s="7">
        <v>5.1100000000000003</v>
      </c>
      <c r="C33" s="8">
        <v>0.30249999999999999</v>
      </c>
      <c r="D33" s="7">
        <v>0.4325</v>
      </c>
      <c r="E33" s="7">
        <v>12.93980661</v>
      </c>
      <c r="F33" s="8">
        <f t="shared" si="9"/>
        <v>1873.0416666666649</v>
      </c>
      <c r="G33" s="9">
        <v>5.58</v>
      </c>
      <c r="H33" s="8">
        <f t="shared" si="2"/>
        <v>120.89141454332754</v>
      </c>
      <c r="I33" s="8">
        <f t="shared" si="3"/>
        <v>7.1564878472322073</v>
      </c>
      <c r="J33" s="10">
        <f t="shared" si="10"/>
        <v>135.12132215341273</v>
      </c>
      <c r="K33" s="8">
        <f t="shared" si="4"/>
        <v>10.232003285712164</v>
      </c>
      <c r="L33" s="10">
        <f t="shared" si="5"/>
        <v>11.436393704765361</v>
      </c>
      <c r="M33" s="30" t="s">
        <v>65</v>
      </c>
      <c r="N33" s="11"/>
      <c r="O33" s="12" t="s">
        <v>65</v>
      </c>
      <c r="P33" s="12"/>
      <c r="R33" s="9">
        <f t="shared" si="11"/>
        <v>1.0053472215787504</v>
      </c>
      <c r="S33" s="9">
        <f t="shared" si="12"/>
        <v>1.0517872485150761</v>
      </c>
      <c r="T33" s="15">
        <f t="shared" si="6"/>
        <v>0.1043883357395603</v>
      </c>
      <c r="U33" s="15">
        <f t="shared" si="0"/>
        <v>8.9146981124955227E-2</v>
      </c>
      <c r="V33" s="15">
        <f t="shared" si="1"/>
        <v>1.5241354614605074E-2</v>
      </c>
      <c r="W33" s="31">
        <f t="shared" si="7"/>
        <v>1876.12</v>
      </c>
      <c r="X33" s="31">
        <f t="shared" si="8"/>
        <v>3.58</v>
      </c>
      <c r="Y33" s="32"/>
    </row>
    <row r="34" spans="1:25" ht="15.6" x14ac:dyDescent="0.3">
      <c r="A34" s="6">
        <v>1873.02</v>
      </c>
      <c r="B34" s="7">
        <v>5.15</v>
      </c>
      <c r="C34" s="8">
        <v>0.30499999999999999</v>
      </c>
      <c r="D34" s="7">
        <v>0.435</v>
      </c>
      <c r="E34" s="7">
        <v>13.225221489999999</v>
      </c>
      <c r="F34" s="8">
        <f t="shared" si="9"/>
        <v>1873.1249999999982</v>
      </c>
      <c r="G34" s="9">
        <f>G33*11/12+G45*1/12</f>
        <v>5.5708333333333337</v>
      </c>
      <c r="H34" s="8">
        <f t="shared" si="2"/>
        <v>119.20833433240291</v>
      </c>
      <c r="I34" s="8">
        <f t="shared" si="3"/>
        <v>7.0599110624044448</v>
      </c>
      <c r="J34" s="10">
        <f t="shared" si="10"/>
        <v>133.89770633644696</v>
      </c>
      <c r="K34" s="8">
        <f t="shared" si="4"/>
        <v>10.069053482445682</v>
      </c>
      <c r="L34" s="10">
        <f t="shared" si="5"/>
        <v>11.30980626336979</v>
      </c>
      <c r="M34" s="30" t="s">
        <v>65</v>
      </c>
      <c r="N34" s="11"/>
      <c r="O34" s="12" t="s">
        <v>65</v>
      </c>
      <c r="P34" s="12"/>
      <c r="R34" s="9">
        <f t="shared" si="11"/>
        <v>1.0053398720295676</v>
      </c>
      <c r="S34" s="9">
        <f t="shared" si="12"/>
        <v>1.0345912828835473</v>
      </c>
      <c r="T34" s="15">
        <f t="shared" si="6"/>
        <v>0.10236955495561739</v>
      </c>
      <c r="U34" s="15">
        <f t="shared" si="0"/>
        <v>9.0247718971019575E-2</v>
      </c>
      <c r="V34" s="15">
        <f t="shared" si="1"/>
        <v>1.2121835984597817E-2</v>
      </c>
      <c r="W34" s="31">
        <f t="shared" si="7"/>
        <v>1877.03</v>
      </c>
      <c r="X34" s="31">
        <f t="shared" si="8"/>
        <v>3.17</v>
      </c>
      <c r="Y34" s="32"/>
    </row>
    <row r="35" spans="1:25" ht="15.6" x14ac:dyDescent="0.3">
      <c r="A35" s="6">
        <v>1873.03</v>
      </c>
      <c r="B35" s="7">
        <v>5.1100000000000003</v>
      </c>
      <c r="C35" s="8">
        <v>0.3075</v>
      </c>
      <c r="D35" s="7">
        <v>0.4375</v>
      </c>
      <c r="E35" s="7">
        <v>13.225221489999999</v>
      </c>
      <c r="F35" s="8">
        <f t="shared" si="9"/>
        <v>1873.2083333333314</v>
      </c>
      <c r="G35" s="9">
        <f>G33*10/12+G45*2/12</f>
        <v>5.5616666666666656</v>
      </c>
      <c r="H35" s="8">
        <f t="shared" si="2"/>
        <v>118.28244435700562</v>
      </c>
      <c r="I35" s="8">
        <f t="shared" si="3"/>
        <v>7.1177791858667758</v>
      </c>
      <c r="J35" s="10">
        <f t="shared" si="10"/>
        <v>133.52396273866319</v>
      </c>
      <c r="K35" s="8">
        <f t="shared" si="4"/>
        <v>10.126921605908015</v>
      </c>
      <c r="L35" s="10">
        <f t="shared" si="5"/>
        <v>11.431846124885547</v>
      </c>
      <c r="M35" s="30" t="s">
        <v>65</v>
      </c>
      <c r="N35" s="11"/>
      <c r="O35" s="12" t="s">
        <v>65</v>
      </c>
      <c r="P35" s="12"/>
      <c r="R35" s="9">
        <f t="shared" si="11"/>
        <v>1.0053325226495526</v>
      </c>
      <c r="S35" s="9">
        <f t="shared" si="12"/>
        <v>1.0401158679370517</v>
      </c>
      <c r="T35" s="15">
        <f t="shared" si="6"/>
        <v>0.10559090483294353</v>
      </c>
      <c r="U35" s="15">
        <f t="shared" si="0"/>
        <v>9.1036886852623455E-2</v>
      </c>
      <c r="V35" s="15">
        <f t="shared" si="1"/>
        <v>1.4554017980320078E-2</v>
      </c>
      <c r="W35" s="31">
        <f t="shared" si="7"/>
        <v>1877.06</v>
      </c>
      <c r="X35" s="31">
        <f t="shared" si="8"/>
        <v>2.73</v>
      </c>
      <c r="Y35" s="32"/>
    </row>
    <row r="36" spans="1:25" ht="15.6" x14ac:dyDescent="0.3">
      <c r="A36" s="6">
        <v>1873.04</v>
      </c>
      <c r="B36" s="7">
        <v>5.04</v>
      </c>
      <c r="C36" s="8">
        <v>0.31</v>
      </c>
      <c r="D36" s="7">
        <v>0.44</v>
      </c>
      <c r="E36" s="7">
        <v>13.225221489999999</v>
      </c>
      <c r="F36" s="8">
        <f t="shared" si="9"/>
        <v>1873.2916666666647</v>
      </c>
      <c r="G36" s="9">
        <f>G33*9/12+G45*3/12</f>
        <v>5.5524999999999993</v>
      </c>
      <c r="H36" s="8">
        <f t="shared" si="2"/>
        <v>116.66213690006032</v>
      </c>
      <c r="I36" s="8">
        <f t="shared" si="3"/>
        <v>7.1756473093291078</v>
      </c>
      <c r="J36" s="10">
        <f t="shared" si="10"/>
        <v>132.36989065367473</v>
      </c>
      <c r="K36" s="8">
        <f t="shared" si="4"/>
        <v>10.184789729370346</v>
      </c>
      <c r="L36" s="10">
        <f t="shared" si="5"/>
        <v>11.556101565003349</v>
      </c>
      <c r="M36" s="30" t="s">
        <v>65</v>
      </c>
      <c r="N36" s="11"/>
      <c r="O36" s="12" t="s">
        <v>65</v>
      </c>
      <c r="P36" s="12"/>
      <c r="R36" s="9">
        <f t="shared" si="11"/>
        <v>1.0053251734388198</v>
      </c>
      <c r="S36" s="9">
        <f t="shared" si="12"/>
        <v>1.0456623093609851</v>
      </c>
      <c r="T36" s="15">
        <f t="shared" si="6"/>
        <v>0.11040916305818316</v>
      </c>
      <c r="U36" s="15">
        <f t="shared" si="0"/>
        <v>9.1838133322106108E-2</v>
      </c>
      <c r="V36" s="15">
        <f t="shared" si="1"/>
        <v>1.8571029736077049E-2</v>
      </c>
      <c r="W36" s="31">
        <f t="shared" si="7"/>
        <v>1877.09</v>
      </c>
      <c r="X36" s="31">
        <f t="shared" si="8"/>
        <v>3.24</v>
      </c>
      <c r="Y36" s="32"/>
    </row>
    <row r="37" spans="1:25" ht="15.6" x14ac:dyDescent="0.3">
      <c r="A37" s="6">
        <v>1873.05</v>
      </c>
      <c r="B37" s="7">
        <v>5.05</v>
      </c>
      <c r="C37" s="8">
        <v>0.3125</v>
      </c>
      <c r="D37" s="7">
        <v>0.4425</v>
      </c>
      <c r="E37" s="7">
        <v>12.93980661</v>
      </c>
      <c r="F37" s="8">
        <f t="shared" si="9"/>
        <v>1873.374999999998</v>
      </c>
      <c r="G37" s="9">
        <f>G33*8/12+G45*4/12</f>
        <v>5.543333333333333</v>
      </c>
      <c r="H37" s="8">
        <f t="shared" si="2"/>
        <v>119.47194587941371</v>
      </c>
      <c r="I37" s="8">
        <f t="shared" si="3"/>
        <v>7.3930659578845122</v>
      </c>
      <c r="J37" s="10">
        <f t="shared" si="10"/>
        <v>136.2570620225647</v>
      </c>
      <c r="K37" s="8">
        <f t="shared" si="4"/>
        <v>10.468581396364469</v>
      </c>
      <c r="L37" s="10">
        <f t="shared" si="5"/>
        <v>11.93935642474948</v>
      </c>
      <c r="M37" s="30" t="s">
        <v>65</v>
      </c>
      <c r="N37" s="11"/>
      <c r="O37" s="12" t="s">
        <v>65</v>
      </c>
      <c r="P37" s="12"/>
      <c r="R37" s="9">
        <f t="shared" si="11"/>
        <v>1.0053178243974839</v>
      </c>
      <c r="S37" s="9">
        <f t="shared" si="12"/>
        <v>1.0744177639884591</v>
      </c>
      <c r="T37" s="15">
        <f t="shared" si="6"/>
        <v>0.10688473560051936</v>
      </c>
      <c r="U37" s="15">
        <f t="shared" si="0"/>
        <v>9.0269518999617882E-2</v>
      </c>
      <c r="V37" s="15">
        <f t="shared" si="1"/>
        <v>1.6615216600901483E-2</v>
      </c>
      <c r="W37" s="31">
        <f t="shared" si="7"/>
        <v>1877.12</v>
      </c>
      <c r="X37" s="31">
        <f t="shared" si="8"/>
        <v>3.25</v>
      </c>
      <c r="Y37" s="32"/>
    </row>
    <row r="38" spans="1:25" ht="15.6" x14ac:dyDescent="0.3">
      <c r="A38" s="6">
        <v>1873.06</v>
      </c>
      <c r="B38" s="7">
        <v>4.9800000000000004</v>
      </c>
      <c r="C38" s="8">
        <v>0.315</v>
      </c>
      <c r="D38" s="7">
        <v>0.44500000000000001</v>
      </c>
      <c r="E38" s="7">
        <v>12.559226450000001</v>
      </c>
      <c r="F38" s="8">
        <f t="shared" si="9"/>
        <v>1873.4583333333312</v>
      </c>
      <c r="G38" s="9">
        <f>G33*7/12+G45*5/12</f>
        <v>5.5341666666666667</v>
      </c>
      <c r="H38" s="8">
        <f t="shared" si="2"/>
        <v>121.38605479161495</v>
      </c>
      <c r="I38" s="8">
        <f t="shared" si="3"/>
        <v>7.6780335862166078</v>
      </c>
      <c r="J38" s="10">
        <f t="shared" si="10"/>
        <v>139.16982154743556</v>
      </c>
      <c r="K38" s="8">
        <f t="shared" si="4"/>
        <v>10.846745859893304</v>
      </c>
      <c r="L38" s="10">
        <f t="shared" si="5"/>
        <v>12.435857547913418</v>
      </c>
      <c r="M38" s="30" t="s">
        <v>65</v>
      </c>
      <c r="N38" s="11"/>
      <c r="O38" s="12" t="s">
        <v>65</v>
      </c>
      <c r="P38" s="12"/>
      <c r="R38" s="9">
        <f t="shared" si="11"/>
        <v>1.005310475525659</v>
      </c>
      <c r="S38" s="9">
        <f t="shared" si="12"/>
        <v>1.1128623698390758</v>
      </c>
      <c r="T38" s="15">
        <f t="shared" si="6"/>
        <v>0.10928658872736285</v>
      </c>
      <c r="U38" s="15">
        <f t="shared" si="0"/>
        <v>8.9995542543321427E-2</v>
      </c>
      <c r="V38" s="15">
        <f t="shared" si="1"/>
        <v>1.9291046184041427E-2</v>
      </c>
      <c r="W38" s="31">
        <f t="shared" si="7"/>
        <v>1878.03</v>
      </c>
      <c r="X38" s="31">
        <f t="shared" si="8"/>
        <v>3.24</v>
      </c>
      <c r="Y38" s="32"/>
    </row>
    <row r="39" spans="1:25" ht="15.6" x14ac:dyDescent="0.3">
      <c r="A39" s="6">
        <v>1873.07</v>
      </c>
      <c r="B39" s="7">
        <v>4.97</v>
      </c>
      <c r="C39" s="8">
        <v>0.3175</v>
      </c>
      <c r="D39" s="7">
        <v>0.44750000000000001</v>
      </c>
      <c r="E39" s="7">
        <v>12.559226450000001</v>
      </c>
      <c r="F39" s="8">
        <f t="shared" si="9"/>
        <v>1873.5416666666645</v>
      </c>
      <c r="G39" s="9">
        <f>G33*6/12+G45*6/12</f>
        <v>5.5250000000000004</v>
      </c>
      <c r="H39" s="8">
        <f t="shared" si="2"/>
        <v>121.14230769363979</v>
      </c>
      <c r="I39" s="8">
        <f t="shared" si="3"/>
        <v>7.7389703607103906</v>
      </c>
      <c r="J39" s="10">
        <f t="shared" si="10"/>
        <v>139.62976197172631</v>
      </c>
      <c r="K39" s="8">
        <f t="shared" si="4"/>
        <v>10.907682634387086</v>
      </c>
      <c r="L39" s="10">
        <f t="shared" si="5"/>
        <v>12.572297481357653</v>
      </c>
      <c r="M39" s="30" t="s">
        <v>65</v>
      </c>
      <c r="N39" s="11"/>
      <c r="O39" s="12" t="s">
        <v>65</v>
      </c>
      <c r="P39" s="12"/>
      <c r="R39" s="9">
        <f t="shared" si="11"/>
        <v>1.0053031268234605</v>
      </c>
      <c r="S39" s="9">
        <f t="shared" si="12"/>
        <v>1.1187721982175332</v>
      </c>
      <c r="T39" s="15">
        <f t="shared" si="6"/>
        <v>0.10995788113977434</v>
      </c>
      <c r="U39" s="15">
        <f t="shared" si="0"/>
        <v>9.1958923783486357E-2</v>
      </c>
      <c r="V39" s="15">
        <f t="shared" si="1"/>
        <v>1.7998957356287981E-2</v>
      </c>
      <c r="W39" s="31">
        <f t="shared" si="7"/>
        <v>1878.06</v>
      </c>
      <c r="X39" s="31">
        <f t="shared" si="8"/>
        <v>3.41</v>
      </c>
      <c r="Y39" s="32"/>
    </row>
    <row r="40" spans="1:25" ht="15.6" x14ac:dyDescent="0.3">
      <c r="A40" s="6">
        <v>1873.08</v>
      </c>
      <c r="B40" s="7">
        <v>4.97</v>
      </c>
      <c r="C40" s="8">
        <v>0.32</v>
      </c>
      <c r="D40" s="7">
        <v>0.45</v>
      </c>
      <c r="E40" s="7">
        <v>12.559226450000001</v>
      </c>
      <c r="F40" s="8">
        <f t="shared" si="9"/>
        <v>1873.6249999999977</v>
      </c>
      <c r="G40" s="9">
        <f>G33*5/12+G45*7/12</f>
        <v>5.5158333333333331</v>
      </c>
      <c r="H40" s="8">
        <f t="shared" si="2"/>
        <v>121.14230769363979</v>
      </c>
      <c r="I40" s="8">
        <f t="shared" si="3"/>
        <v>7.7999071352041724</v>
      </c>
      <c r="J40" s="10">
        <f t="shared" si="10"/>
        <v>140.37894915869737</v>
      </c>
      <c r="K40" s="8">
        <f t="shared" si="4"/>
        <v>10.968619408880867</v>
      </c>
      <c r="L40" s="10">
        <f t="shared" si="5"/>
        <v>12.710367630063143</v>
      </c>
      <c r="M40" s="30" t="s">
        <v>65</v>
      </c>
      <c r="N40" s="11"/>
      <c r="O40" s="12" t="s">
        <v>65</v>
      </c>
      <c r="P40" s="12"/>
      <c r="R40" s="9">
        <f t="shared" si="11"/>
        <v>1.0052957782910019</v>
      </c>
      <c r="S40" s="9">
        <f t="shared" si="12"/>
        <v>1.1247051890712423</v>
      </c>
      <c r="T40" s="15">
        <f t="shared" si="6"/>
        <v>0.10477284115871521</v>
      </c>
      <c r="U40" s="15">
        <f t="shared" si="0"/>
        <v>9.1718313746155467E-2</v>
      </c>
      <c r="V40" s="15">
        <f t="shared" si="1"/>
        <v>1.3054527412559747E-2</v>
      </c>
      <c r="W40" s="31">
        <f t="shared" si="7"/>
        <v>1878.09</v>
      </c>
      <c r="X40" s="31">
        <f t="shared" si="8"/>
        <v>3.52</v>
      </c>
      <c r="Y40" s="32"/>
    </row>
    <row r="41" spans="1:25" ht="15.6" x14ac:dyDescent="0.3">
      <c r="A41" s="6">
        <v>1873.09</v>
      </c>
      <c r="B41" s="7">
        <v>4.59</v>
      </c>
      <c r="C41" s="8">
        <v>0.32250000000000001</v>
      </c>
      <c r="D41" s="7">
        <v>0.45250000000000001</v>
      </c>
      <c r="E41" s="7">
        <v>12.559226450000001</v>
      </c>
      <c r="F41" s="8">
        <f t="shared" si="9"/>
        <v>1873.708333333331</v>
      </c>
      <c r="G41" s="9">
        <f>G33*4/12+G45*8/12</f>
        <v>5.5066666666666668</v>
      </c>
      <c r="H41" s="8">
        <f t="shared" si="2"/>
        <v>111.87991797058486</v>
      </c>
      <c r="I41" s="8">
        <f t="shared" si="3"/>
        <v>7.8608439096979561</v>
      </c>
      <c r="J41" s="10">
        <f t="shared" si="10"/>
        <v>130.40484122677285</v>
      </c>
      <c r="K41" s="8">
        <f t="shared" si="4"/>
        <v>11.029556183374652</v>
      </c>
      <c r="L41" s="10">
        <f t="shared" si="5"/>
        <v>12.855814957541332</v>
      </c>
      <c r="M41" s="30" t="s">
        <v>65</v>
      </c>
      <c r="N41" s="11"/>
      <c r="O41" s="12" t="s">
        <v>65</v>
      </c>
      <c r="P41" s="12"/>
      <c r="R41" s="9">
        <f t="shared" si="11"/>
        <v>1.0052884299283993</v>
      </c>
      <c r="S41" s="9">
        <f t="shared" si="12"/>
        <v>1.130661378395303</v>
      </c>
      <c r="T41" s="15">
        <f t="shared" si="6"/>
        <v>0.11585285902884634</v>
      </c>
      <c r="U41" s="15">
        <f t="shared" si="0"/>
        <v>9.2598763330255851E-2</v>
      </c>
      <c r="V41" s="15">
        <f t="shared" si="1"/>
        <v>2.3254095698590493E-2</v>
      </c>
      <c r="W41" s="31">
        <f t="shared" si="7"/>
        <v>1878.12</v>
      </c>
      <c r="X41" s="31">
        <f t="shared" si="8"/>
        <v>3.45</v>
      </c>
      <c r="Y41" s="32"/>
    </row>
    <row r="42" spans="1:25" ht="15.6" x14ac:dyDescent="0.3">
      <c r="A42" s="6">
        <v>1873.1</v>
      </c>
      <c r="B42" s="7">
        <v>4.1900000000000004</v>
      </c>
      <c r="C42" s="8">
        <v>0.32500000000000001</v>
      </c>
      <c r="D42" s="7">
        <v>0.45500000000000002</v>
      </c>
      <c r="E42" s="7">
        <v>12.273811569999999</v>
      </c>
      <c r="F42" s="8">
        <f t="shared" si="9"/>
        <v>1873.7916666666642</v>
      </c>
      <c r="G42" s="9">
        <f>G33*3/12+G45*9/12</f>
        <v>5.4975000000000005</v>
      </c>
      <c r="H42" s="8">
        <f t="shared" si="2"/>
        <v>104.50496308214059</v>
      </c>
      <c r="I42" s="8">
        <f t="shared" si="3"/>
        <v>8.1059935564906187</v>
      </c>
      <c r="J42" s="10">
        <f t="shared" si="10"/>
        <v>122.59609916740465</v>
      </c>
      <c r="K42" s="8">
        <f t="shared" si="4"/>
        <v>11.348390979086865</v>
      </c>
      <c r="L42" s="10">
        <f t="shared" si="5"/>
        <v>13.312941556364942</v>
      </c>
      <c r="M42" s="30" t="s">
        <v>65</v>
      </c>
      <c r="N42" s="11"/>
      <c r="O42" s="12" t="s">
        <v>65</v>
      </c>
      <c r="P42" s="12"/>
      <c r="R42" s="9">
        <f t="shared" si="11"/>
        <v>1.0052810817357669</v>
      </c>
      <c r="S42" s="9">
        <f t="shared" si="12"/>
        <v>1.1630722161205505</v>
      </c>
      <c r="T42" s="15">
        <f t="shared" si="6"/>
        <v>0.12024919033565862</v>
      </c>
      <c r="U42" s="15">
        <f t="shared" si="0"/>
        <v>8.9851257398516404E-2</v>
      </c>
      <c r="V42" s="15">
        <f t="shared" si="1"/>
        <v>3.0397932937142214E-2</v>
      </c>
      <c r="W42" s="31">
        <f t="shared" si="7"/>
        <v>1879.03</v>
      </c>
      <c r="X42" s="31">
        <f t="shared" si="8"/>
        <v>3.65</v>
      </c>
      <c r="Y42" s="32"/>
    </row>
    <row r="43" spans="1:25" ht="15.6" x14ac:dyDescent="0.3">
      <c r="A43" s="6">
        <v>1873.11</v>
      </c>
      <c r="B43" s="7">
        <v>4.04</v>
      </c>
      <c r="C43" s="8">
        <v>0.32750000000000001</v>
      </c>
      <c r="D43" s="7">
        <v>0.45750000000000002</v>
      </c>
      <c r="E43" s="7">
        <v>11.893231399999999</v>
      </c>
      <c r="F43" s="8">
        <f t="shared" si="9"/>
        <v>1873.8749999999975</v>
      </c>
      <c r="G43" s="9">
        <f>G33*2/12+G45*10/12</f>
        <v>5.4883333333333324</v>
      </c>
      <c r="H43" s="8">
        <f t="shared" si="2"/>
        <v>103.98814740962662</v>
      </c>
      <c r="I43" s="8">
        <f t="shared" si="3"/>
        <v>8.4297322466962168</v>
      </c>
      <c r="J43" s="10">
        <f t="shared" si="10"/>
        <v>122.81390163434783</v>
      </c>
      <c r="K43" s="8">
        <f t="shared" si="4"/>
        <v>11.775885504926777</v>
      </c>
      <c r="L43" s="10">
        <f t="shared" si="5"/>
        <v>13.907762375671815</v>
      </c>
      <c r="M43" s="30" t="s">
        <v>65</v>
      </c>
      <c r="N43" s="11"/>
      <c r="O43" s="12" t="s">
        <v>65</v>
      </c>
      <c r="P43" s="12"/>
      <c r="R43" s="9">
        <f t="shared" si="11"/>
        <v>1.0052737337132196</v>
      </c>
      <c r="S43" s="9">
        <f t="shared" si="12"/>
        <v>1.2066290414056366</v>
      </c>
      <c r="T43" s="15">
        <f t="shared" si="6"/>
        <v>0.12342998034291375</v>
      </c>
      <c r="U43" s="15">
        <f t="shared" si="0"/>
        <v>8.7312017371285355E-2</v>
      </c>
      <c r="V43" s="15">
        <f t="shared" si="1"/>
        <v>3.6117962971628392E-2</v>
      </c>
      <c r="W43" s="31">
        <f t="shared" si="7"/>
        <v>1879.06</v>
      </c>
      <c r="X43" s="31">
        <f t="shared" si="8"/>
        <v>3.96</v>
      </c>
      <c r="Y43" s="32"/>
    </row>
    <row r="44" spans="1:25" ht="15.6" x14ac:dyDescent="0.3">
      <c r="A44" s="6">
        <v>1873.12</v>
      </c>
      <c r="B44" s="7">
        <v>4.42</v>
      </c>
      <c r="C44" s="8">
        <v>0.33</v>
      </c>
      <c r="D44" s="7">
        <v>0.46</v>
      </c>
      <c r="E44" s="7">
        <v>12.178646280000001</v>
      </c>
      <c r="F44" s="8">
        <f t="shared" si="9"/>
        <v>1873.9583333333308</v>
      </c>
      <c r="G44" s="9">
        <f>G33*1/12+G45*11/12</f>
        <v>5.4791666666666661</v>
      </c>
      <c r="H44" s="8">
        <f t="shared" si="2"/>
        <v>111.10295174777008</v>
      </c>
      <c r="I44" s="8">
        <f t="shared" si="3"/>
        <v>8.2950167594488988</v>
      </c>
      <c r="J44" s="10">
        <f t="shared" si="10"/>
        <v>132.03314618329742</v>
      </c>
      <c r="K44" s="8">
        <f t="shared" si="4"/>
        <v>11.562750634383313</v>
      </c>
      <c r="L44" s="10">
        <f t="shared" si="5"/>
        <v>13.741006163872584</v>
      </c>
      <c r="M44" s="30" t="s">
        <v>65</v>
      </c>
      <c r="N44" s="11"/>
      <c r="O44" s="12" t="s">
        <v>65</v>
      </c>
      <c r="P44" s="12"/>
      <c r="R44" s="9">
        <f t="shared" si="11"/>
        <v>1.0052663858608724</v>
      </c>
      <c r="S44" s="9">
        <f t="shared" si="12"/>
        <v>1.1845651757323503</v>
      </c>
      <c r="T44" s="15">
        <f t="shared" si="6"/>
        <v>0.11227108128967789</v>
      </c>
      <c r="U44" s="15">
        <f t="shared" si="0"/>
        <v>8.8528455328220845E-2</v>
      </c>
      <c r="V44" s="15">
        <f t="shared" si="1"/>
        <v>2.3742625961457042E-2</v>
      </c>
      <c r="W44" s="31">
        <f t="shared" si="7"/>
        <v>1879.09</v>
      </c>
      <c r="X44" s="31">
        <f t="shared" si="8"/>
        <v>4.22</v>
      </c>
      <c r="Y44" s="32"/>
    </row>
    <row r="45" spans="1:25" ht="15.6" x14ac:dyDescent="0.3">
      <c r="A45" s="6">
        <v>1874.01</v>
      </c>
      <c r="B45" s="7">
        <v>4.66</v>
      </c>
      <c r="C45" s="8">
        <v>0.33</v>
      </c>
      <c r="D45" s="7">
        <v>0.46</v>
      </c>
      <c r="E45" s="7">
        <v>12.368895869999999</v>
      </c>
      <c r="F45" s="8">
        <f t="shared" si="9"/>
        <v>1874.041666666664</v>
      </c>
      <c r="G45" s="9">
        <v>5.47</v>
      </c>
      <c r="H45" s="8">
        <f t="shared" si="2"/>
        <v>115.33399302519958</v>
      </c>
      <c r="I45" s="8">
        <f t="shared" si="3"/>
        <v>8.1674286906257212</v>
      </c>
      <c r="J45" s="10">
        <f t="shared" si="10"/>
        <v>137.87009251829301</v>
      </c>
      <c r="K45" s="8">
        <f t="shared" si="4"/>
        <v>11.384900599054037</v>
      </c>
      <c r="L45" s="10">
        <f t="shared" si="5"/>
        <v>13.609494111247807</v>
      </c>
      <c r="M45" s="30" t="s">
        <v>65</v>
      </c>
      <c r="N45" s="11"/>
      <c r="O45" s="12" t="s">
        <v>65</v>
      </c>
      <c r="P45" s="12"/>
      <c r="R45" s="9">
        <f t="shared" si="11"/>
        <v>1.0071091456603121</v>
      </c>
      <c r="S45" s="9">
        <f t="shared" si="12"/>
        <v>1.1724874567369146</v>
      </c>
      <c r="T45" s="15">
        <f t="shared" si="6"/>
        <v>0.10468779814198315</v>
      </c>
      <c r="U45" s="15">
        <f t="shared" si="0"/>
        <v>8.9980452646566844E-2</v>
      </c>
      <c r="V45" s="15">
        <f t="shared" si="1"/>
        <v>1.4707345495416302E-2</v>
      </c>
      <c r="W45" s="31">
        <f t="shared" si="7"/>
        <v>1879.12</v>
      </c>
      <c r="X45" s="31">
        <f t="shared" si="8"/>
        <v>4.92</v>
      </c>
      <c r="Y45" s="32"/>
    </row>
    <row r="46" spans="1:25" ht="15.6" x14ac:dyDescent="0.3">
      <c r="A46" s="6">
        <v>1874.02</v>
      </c>
      <c r="B46" s="7">
        <v>4.8</v>
      </c>
      <c r="C46" s="8">
        <v>0.33</v>
      </c>
      <c r="D46" s="7">
        <v>0.46</v>
      </c>
      <c r="E46" s="7">
        <v>12.368895869999999</v>
      </c>
      <c r="F46" s="8">
        <f t="shared" si="9"/>
        <v>1874.1249999999973</v>
      </c>
      <c r="G46" s="9">
        <f>G45*11/12+G57*1/12</f>
        <v>5.4366666666666665</v>
      </c>
      <c r="H46" s="8">
        <f t="shared" si="2"/>
        <v>118.79896277273775</v>
      </c>
      <c r="I46" s="8">
        <f t="shared" si="3"/>
        <v>8.1674286906257212</v>
      </c>
      <c r="J46" s="10">
        <f t="shared" si="10"/>
        <v>142.82572352619303</v>
      </c>
      <c r="K46" s="8">
        <f t="shared" si="4"/>
        <v>11.384900599054037</v>
      </c>
      <c r="L46" s="10">
        <f t="shared" si="5"/>
        <v>13.687465171260168</v>
      </c>
      <c r="M46" s="30" t="s">
        <v>65</v>
      </c>
      <c r="N46" s="11"/>
      <c r="O46" s="12" t="s">
        <v>65</v>
      </c>
      <c r="P46" s="12"/>
      <c r="R46" s="9">
        <f t="shared" si="11"/>
        <v>1.0070852297331554</v>
      </c>
      <c r="S46" s="9">
        <f t="shared" si="12"/>
        <v>1.180822840851746</v>
      </c>
      <c r="T46" s="15">
        <f t="shared" si="6"/>
        <v>0.10429674065200834</v>
      </c>
      <c r="U46" s="15">
        <f t="shared" si="0"/>
        <v>8.9612050368849561E-2</v>
      </c>
      <c r="V46" s="15">
        <f t="shared" si="1"/>
        <v>1.4684690283158774E-2</v>
      </c>
      <c r="W46" s="31">
        <f t="shared" si="7"/>
        <v>1880.03</v>
      </c>
      <c r="X46" s="31">
        <f t="shared" si="8"/>
        <v>5.3</v>
      </c>
      <c r="Y46" s="32"/>
    </row>
    <row r="47" spans="1:25" ht="15.6" x14ac:dyDescent="0.3">
      <c r="A47" s="6">
        <v>1874.03</v>
      </c>
      <c r="B47" s="7">
        <v>4.7300000000000004</v>
      </c>
      <c r="C47" s="8">
        <v>0.33</v>
      </c>
      <c r="D47" s="7">
        <v>0.46</v>
      </c>
      <c r="E47" s="7">
        <v>12.368895869999999</v>
      </c>
      <c r="F47" s="8">
        <f t="shared" si="9"/>
        <v>1874.2083333333305</v>
      </c>
      <c r="G47" s="9">
        <f>G45*10/12+G57*2/12</f>
        <v>5.4033333333333324</v>
      </c>
      <c r="H47" s="8">
        <f t="shared" si="2"/>
        <v>117.06647789896867</v>
      </c>
      <c r="I47" s="8">
        <f t="shared" si="3"/>
        <v>8.1674286906257212</v>
      </c>
      <c r="J47" s="10">
        <f t="shared" si="10"/>
        <v>141.5611207658049</v>
      </c>
      <c r="K47" s="8">
        <f t="shared" si="4"/>
        <v>11.384900599054037</v>
      </c>
      <c r="L47" s="10">
        <f t="shared" si="5"/>
        <v>13.767043457139589</v>
      </c>
      <c r="M47" s="30" t="s">
        <v>65</v>
      </c>
      <c r="N47" s="11"/>
      <c r="O47" s="12" t="s">
        <v>65</v>
      </c>
      <c r="P47" s="12"/>
      <c r="R47" s="9">
        <f t="shared" si="11"/>
        <v>1.0070613220358624</v>
      </c>
      <c r="S47" s="9">
        <f t="shared" si="12"/>
        <v>1.1891892419533379</v>
      </c>
      <c r="T47" s="15">
        <f t="shared" si="6"/>
        <v>0.1054263693217603</v>
      </c>
      <c r="U47" s="15">
        <f t="shared" si="0"/>
        <v>8.9245635090707376E-2</v>
      </c>
      <c r="V47" s="15">
        <f t="shared" si="1"/>
        <v>1.6180734231052929E-2</v>
      </c>
      <c r="W47" s="31">
        <f t="shared" si="7"/>
        <v>1880.06</v>
      </c>
      <c r="X47" s="31">
        <f t="shared" si="8"/>
        <v>4.79</v>
      </c>
      <c r="Y47" s="32"/>
    </row>
    <row r="48" spans="1:25" ht="15.6" x14ac:dyDescent="0.3">
      <c r="A48" s="6">
        <v>1874.04</v>
      </c>
      <c r="B48" s="7">
        <v>4.5999999999999996</v>
      </c>
      <c r="C48" s="8">
        <v>0.33</v>
      </c>
      <c r="D48" s="7">
        <v>0.46</v>
      </c>
      <c r="E48" s="7">
        <v>12.178646280000001</v>
      </c>
      <c r="F48" s="8">
        <f t="shared" si="9"/>
        <v>1874.2916666666638</v>
      </c>
      <c r="G48" s="9">
        <f>G45*9/12+G57*3/12</f>
        <v>5.37</v>
      </c>
      <c r="H48" s="8">
        <f t="shared" si="2"/>
        <v>115.6275063438331</v>
      </c>
      <c r="I48" s="8">
        <f t="shared" si="3"/>
        <v>8.2950167594488988</v>
      </c>
      <c r="J48" s="10">
        <f t="shared" si="10"/>
        <v>140.65694985746089</v>
      </c>
      <c r="K48" s="8">
        <f t="shared" si="4"/>
        <v>11.562750634383313</v>
      </c>
      <c r="L48" s="10">
        <f t="shared" si="5"/>
        <v>14.065694985746092</v>
      </c>
      <c r="M48" s="30" t="s">
        <v>65</v>
      </c>
      <c r="N48" s="11"/>
      <c r="O48" s="12" t="s">
        <v>65</v>
      </c>
      <c r="P48" s="12"/>
      <c r="R48" s="9">
        <f t="shared" si="11"/>
        <v>1.0070374225887071</v>
      </c>
      <c r="S48" s="9">
        <f t="shared" si="12"/>
        <v>1.2162946727781339</v>
      </c>
      <c r="T48" s="15">
        <f t="shared" si="6"/>
        <v>0.10390272399850309</v>
      </c>
      <c r="U48" s="15">
        <f t="shared" si="0"/>
        <v>8.9461596274408972E-2</v>
      </c>
      <c r="V48" s="15">
        <f t="shared" si="1"/>
        <v>1.4441127724094116E-2</v>
      </c>
      <c r="W48" s="31">
        <f t="shared" si="7"/>
        <v>1880.09</v>
      </c>
      <c r="X48" s="31">
        <f t="shared" si="8"/>
        <v>5.18</v>
      </c>
      <c r="Y48" s="32"/>
    </row>
    <row r="49" spans="1:25" ht="15.6" x14ac:dyDescent="0.3">
      <c r="A49" s="6">
        <v>1874.05</v>
      </c>
      <c r="B49" s="7">
        <v>4.4800000000000004</v>
      </c>
      <c r="C49" s="8">
        <v>0.33</v>
      </c>
      <c r="D49" s="7">
        <v>0.46</v>
      </c>
      <c r="E49" s="7">
        <v>12.08348099</v>
      </c>
      <c r="F49" s="8">
        <f t="shared" si="9"/>
        <v>1874.374999999997</v>
      </c>
      <c r="G49" s="9">
        <f>G45*8/12+G57*4/12</f>
        <v>5.3366666666666669</v>
      </c>
      <c r="H49" s="8">
        <f t="shared" si="2"/>
        <v>113.49802272498961</v>
      </c>
      <c r="I49" s="8">
        <f t="shared" si="3"/>
        <v>8.3603454239389663</v>
      </c>
      <c r="J49" s="10">
        <f t="shared" si="10"/>
        <v>138.91401152286164</v>
      </c>
      <c r="K49" s="8">
        <f t="shared" si="4"/>
        <v>11.653814833369468</v>
      </c>
      <c r="L49" s="10">
        <f t="shared" si="5"/>
        <v>14.263492254579543</v>
      </c>
      <c r="M49" s="30" t="s">
        <v>65</v>
      </c>
      <c r="N49" s="11"/>
      <c r="O49" s="12" t="s">
        <v>65</v>
      </c>
      <c r="P49" s="12"/>
      <c r="R49" s="9">
        <f t="shared" si="11"/>
        <v>1.0070135314120179</v>
      </c>
      <c r="S49" s="9">
        <f t="shared" si="12"/>
        <v>1.2345007781010944</v>
      </c>
      <c r="T49" s="15">
        <f t="shared" si="6"/>
        <v>9.8946329803003996E-2</v>
      </c>
      <c r="U49" s="15">
        <f t="shared" si="0"/>
        <v>9.0563362731595376E-2</v>
      </c>
      <c r="V49" s="15">
        <f t="shared" si="1"/>
        <v>8.3829670714086202E-3</v>
      </c>
      <c r="W49" s="31">
        <f t="shared" si="7"/>
        <v>1880.12</v>
      </c>
      <c r="X49" s="31">
        <f t="shared" si="8"/>
        <v>5.84</v>
      </c>
      <c r="Y49" s="32"/>
    </row>
    <row r="50" spans="1:25" ht="15.6" x14ac:dyDescent="0.3">
      <c r="A50" s="6">
        <v>1874.06</v>
      </c>
      <c r="B50" s="7">
        <v>4.46</v>
      </c>
      <c r="C50" s="8">
        <v>0.33</v>
      </c>
      <c r="D50" s="7">
        <v>0.46</v>
      </c>
      <c r="E50" s="7">
        <v>11.79806612</v>
      </c>
      <c r="F50" s="8">
        <f t="shared" si="9"/>
        <v>1874.4583333333303</v>
      </c>
      <c r="G50" s="9">
        <f>G45*7/12+G57*5/12</f>
        <v>5.3033333333333337</v>
      </c>
      <c r="H50" s="8">
        <f t="shared" si="2"/>
        <v>115.72478371565524</v>
      </c>
      <c r="I50" s="8">
        <f t="shared" si="3"/>
        <v>8.5625961045215764</v>
      </c>
      <c r="J50" s="10">
        <f t="shared" si="10"/>
        <v>142.51275571185161</v>
      </c>
      <c r="K50" s="8">
        <f t="shared" si="4"/>
        <v>11.935740024484623</v>
      </c>
      <c r="L50" s="10">
        <f t="shared" si="5"/>
        <v>14.698625028576627</v>
      </c>
      <c r="M50" s="30" t="s">
        <v>65</v>
      </c>
      <c r="N50" s="11"/>
      <c r="O50" s="12" t="s">
        <v>65</v>
      </c>
      <c r="P50" s="12"/>
      <c r="R50" s="9">
        <f t="shared" si="11"/>
        <v>1.0069896485261771</v>
      </c>
      <c r="S50" s="9">
        <f t="shared" si="12"/>
        <v>1.2732330745820959</v>
      </c>
      <c r="T50" s="15">
        <f t="shared" si="6"/>
        <v>9.2226727131259567E-2</v>
      </c>
      <c r="U50" s="15">
        <f t="shared" si="0"/>
        <v>8.7599342363323007E-2</v>
      </c>
      <c r="V50" s="15">
        <f t="shared" si="1"/>
        <v>4.6273847679365598E-3</v>
      </c>
      <c r="W50" s="31">
        <f t="shared" si="7"/>
        <v>1881.03</v>
      </c>
      <c r="X50" s="31">
        <f t="shared" si="8"/>
        <v>6.24</v>
      </c>
      <c r="Y50" s="32"/>
    </row>
    <row r="51" spans="1:25" ht="15.6" x14ac:dyDescent="0.3">
      <c r="A51" s="6">
        <v>1874.07</v>
      </c>
      <c r="B51" s="7">
        <v>4.46</v>
      </c>
      <c r="C51" s="8">
        <v>0.33</v>
      </c>
      <c r="D51" s="7">
        <v>0.46</v>
      </c>
      <c r="E51" s="7">
        <v>11.893231399999999</v>
      </c>
      <c r="F51" s="8">
        <f t="shared" si="9"/>
        <v>1874.5416666666636</v>
      </c>
      <c r="G51" s="9">
        <f>G45*6/12+G57*6/12</f>
        <v>5.27</v>
      </c>
      <c r="H51" s="8">
        <f t="shared" si="2"/>
        <v>114.79879639775611</v>
      </c>
      <c r="I51" s="8">
        <f t="shared" si="3"/>
        <v>8.4940813478160351</v>
      </c>
      <c r="J51" s="10">
        <f t="shared" si="10"/>
        <v>142.24411179289135</v>
      </c>
      <c r="K51" s="8">
        <f t="shared" si="4"/>
        <v>11.840234606046595</v>
      </c>
      <c r="L51" s="10">
        <f t="shared" si="5"/>
        <v>14.670917359804937</v>
      </c>
      <c r="M51" s="30" t="s">
        <v>65</v>
      </c>
      <c r="N51" s="11"/>
      <c r="O51" s="12" t="s">
        <v>65</v>
      </c>
      <c r="P51" s="12"/>
      <c r="R51" s="9">
        <f t="shared" si="11"/>
        <v>1.006965773951622</v>
      </c>
      <c r="S51" s="9">
        <f t="shared" si="12"/>
        <v>1.2718733715616586</v>
      </c>
      <c r="T51" s="15">
        <f t="shared" si="6"/>
        <v>9.4262400013793712E-2</v>
      </c>
      <c r="U51" s="15">
        <f t="shared" si="0"/>
        <v>8.9291081935029215E-2</v>
      </c>
      <c r="V51" s="15">
        <f t="shared" si="1"/>
        <v>4.9713180787644973E-3</v>
      </c>
      <c r="W51" s="31">
        <f t="shared" si="7"/>
        <v>1881.06</v>
      </c>
      <c r="X51" s="31">
        <f t="shared" si="8"/>
        <v>6.58</v>
      </c>
      <c r="Y51" s="32"/>
    </row>
    <row r="52" spans="1:25" ht="15.6" x14ac:dyDescent="0.3">
      <c r="A52" s="6">
        <v>1874.08</v>
      </c>
      <c r="B52" s="7">
        <v>4.47</v>
      </c>
      <c r="C52" s="8">
        <v>0.33</v>
      </c>
      <c r="D52" s="7">
        <v>0.46</v>
      </c>
      <c r="E52" s="7">
        <v>11.79806612</v>
      </c>
      <c r="F52" s="8">
        <f t="shared" si="9"/>
        <v>1874.6249999999968</v>
      </c>
      <c r="G52" s="9">
        <f>G45*5/12+G57*7/12</f>
        <v>5.2366666666666664</v>
      </c>
      <c r="H52" s="8">
        <f t="shared" si="2"/>
        <v>115.98425632488316</v>
      </c>
      <c r="I52" s="8">
        <f t="shared" si="3"/>
        <v>8.5625961045215764</v>
      </c>
      <c r="J52" s="10">
        <f t="shared" si="10"/>
        <v>144.59712369432634</v>
      </c>
      <c r="K52" s="8">
        <f t="shared" si="4"/>
        <v>11.935740024484623</v>
      </c>
      <c r="L52" s="10">
        <f t="shared" si="5"/>
        <v>14.880240917089514</v>
      </c>
      <c r="M52" s="30" t="s">
        <v>65</v>
      </c>
      <c r="N52" s="11"/>
      <c r="O52" s="12" t="s">
        <v>65</v>
      </c>
      <c r="P52" s="12"/>
      <c r="R52" s="9">
        <f t="shared" si="11"/>
        <v>1.0069419077088448</v>
      </c>
      <c r="S52" s="9">
        <f t="shared" si="12"/>
        <v>1.2910635716193151</v>
      </c>
      <c r="T52" s="15">
        <f t="shared" si="6"/>
        <v>9.9751157689842218E-2</v>
      </c>
      <c r="U52" s="15">
        <f t="shared" si="0"/>
        <v>8.8059593459123064E-2</v>
      </c>
      <c r="V52" s="15">
        <f t="shared" si="1"/>
        <v>1.1691564230719154E-2</v>
      </c>
      <c r="W52" s="31">
        <f t="shared" si="7"/>
        <v>1881.09</v>
      </c>
      <c r="X52" s="31">
        <f t="shared" si="8"/>
        <v>6.25</v>
      </c>
      <c r="Y52" s="32"/>
    </row>
    <row r="53" spans="1:25" ht="15.6" x14ac:dyDescent="0.3">
      <c r="A53" s="6">
        <v>1874.09</v>
      </c>
      <c r="B53" s="7">
        <v>4.54</v>
      </c>
      <c r="C53" s="8">
        <v>0.33</v>
      </c>
      <c r="D53" s="7">
        <v>0.46</v>
      </c>
      <c r="E53" s="7">
        <v>11.79806612</v>
      </c>
      <c r="F53" s="8">
        <f t="shared" si="9"/>
        <v>1874.7083333333301</v>
      </c>
      <c r="G53" s="9">
        <f>G45*4/12+G57*8/12</f>
        <v>5.2033333333333331</v>
      </c>
      <c r="H53" s="8">
        <f t="shared" si="2"/>
        <v>117.80056458947864</v>
      </c>
      <c r="I53" s="8">
        <f t="shared" si="3"/>
        <v>8.5625961045215764</v>
      </c>
      <c r="J53" s="10">
        <f t="shared" si="10"/>
        <v>147.7510878017529</v>
      </c>
      <c r="K53" s="8">
        <f t="shared" si="4"/>
        <v>11.935740024484623</v>
      </c>
      <c r="L53" s="10">
        <f t="shared" si="5"/>
        <v>14.970374534979372</v>
      </c>
      <c r="M53" s="30" t="s">
        <v>65</v>
      </c>
      <c r="N53" s="11"/>
      <c r="O53" s="12" t="s">
        <v>65</v>
      </c>
      <c r="P53" s="12"/>
      <c r="R53" s="9">
        <f t="shared" si="11"/>
        <v>1.0069180498183923</v>
      </c>
      <c r="S53" s="9">
        <f t="shared" si="12"/>
        <v>1.3000260157797479</v>
      </c>
      <c r="T53" s="15">
        <f t="shared" si="6"/>
        <v>9.5678558811522985E-2</v>
      </c>
      <c r="U53" s="15">
        <f t="shared" si="0"/>
        <v>8.8894495766643322E-2</v>
      </c>
      <c r="V53" s="15">
        <f t="shared" si="1"/>
        <v>6.7840630448796624E-3</v>
      </c>
      <c r="W53" s="31">
        <f t="shared" si="7"/>
        <v>1881.12</v>
      </c>
      <c r="X53" s="31">
        <f t="shared" si="8"/>
        <v>6.01</v>
      </c>
      <c r="Y53" s="32"/>
    </row>
    <row r="54" spans="1:25" ht="15.6" x14ac:dyDescent="0.3">
      <c r="A54" s="6">
        <v>1874.1</v>
      </c>
      <c r="B54" s="7">
        <v>4.53</v>
      </c>
      <c r="C54" s="8">
        <v>0.33</v>
      </c>
      <c r="D54" s="7">
        <v>0.46</v>
      </c>
      <c r="E54" s="7">
        <v>11.60773554</v>
      </c>
      <c r="F54" s="8">
        <f t="shared" si="9"/>
        <v>1874.7916666666633</v>
      </c>
      <c r="G54" s="9">
        <f>G45*3/12+G57*9/12</f>
        <v>5.17</v>
      </c>
      <c r="H54" s="8">
        <f t="shared" si="2"/>
        <v>119.46839848489518</v>
      </c>
      <c r="I54" s="8">
        <f t="shared" si="3"/>
        <v>8.7029959161181907</v>
      </c>
      <c r="J54" s="10">
        <f t="shared" si="10"/>
        <v>150.75260735896109</v>
      </c>
      <c r="K54" s="8">
        <f t="shared" si="4"/>
        <v>12.131448852770813</v>
      </c>
      <c r="L54" s="10">
        <f t="shared" si="5"/>
        <v>15.308211784795168</v>
      </c>
      <c r="M54" s="30" t="s">
        <v>65</v>
      </c>
      <c r="N54" s="11"/>
      <c r="O54" s="12" t="s">
        <v>65</v>
      </c>
      <c r="P54" s="12"/>
      <c r="R54" s="9">
        <f t="shared" si="11"/>
        <v>1.0068942003008658</v>
      </c>
      <c r="S54" s="9">
        <f t="shared" si="12"/>
        <v>1.3304834912891119</v>
      </c>
      <c r="T54" s="15">
        <f t="shared" si="6"/>
        <v>9.169518026330481E-2</v>
      </c>
      <c r="U54" s="15">
        <f t="shared" si="0"/>
        <v>8.7974152302882525E-2</v>
      </c>
      <c r="V54" s="15">
        <f t="shared" si="1"/>
        <v>3.7210279604222851E-3</v>
      </c>
      <c r="W54" s="31">
        <f t="shared" si="7"/>
        <v>1882.03</v>
      </c>
      <c r="X54" s="31">
        <f t="shared" si="8"/>
        <v>5.78</v>
      </c>
      <c r="Y54" s="32"/>
    </row>
    <row r="55" spans="1:25" ht="15.6" x14ac:dyDescent="0.3">
      <c r="A55" s="6">
        <v>1874.11</v>
      </c>
      <c r="B55" s="7">
        <v>4.57</v>
      </c>
      <c r="C55" s="8">
        <v>0.33</v>
      </c>
      <c r="D55" s="7">
        <v>0.46</v>
      </c>
      <c r="E55" s="7">
        <v>11.51265124</v>
      </c>
      <c r="F55" s="8">
        <f t="shared" si="9"/>
        <v>1874.8749999999966</v>
      </c>
      <c r="G55" s="9">
        <f>G45*2/12+G57*10/12</f>
        <v>5.1366666666666667</v>
      </c>
      <c r="H55" s="8">
        <f t="shared" si="2"/>
        <v>121.51872282374461</v>
      </c>
      <c r="I55" s="8">
        <f t="shared" si="3"/>
        <v>8.774874952261646</v>
      </c>
      <c r="J55" s="10">
        <f t="shared" si="10"/>
        <v>154.26255658840492</v>
      </c>
      <c r="K55" s="8">
        <f t="shared" si="4"/>
        <v>12.231643872849569</v>
      </c>
      <c r="L55" s="10">
        <f t="shared" si="5"/>
        <v>15.527522107366799</v>
      </c>
      <c r="M55" s="30" t="s">
        <v>65</v>
      </c>
      <c r="N55" s="11"/>
      <c r="O55" s="12" t="s">
        <v>65</v>
      </c>
      <c r="P55" s="12"/>
      <c r="R55" s="9">
        <f t="shared" si="11"/>
        <v>1.0068703591769228</v>
      </c>
      <c r="S55" s="9">
        <f t="shared" si="12"/>
        <v>1.3507204836288711</v>
      </c>
      <c r="T55" s="15">
        <f t="shared" si="6"/>
        <v>9.0050902757926155E-2</v>
      </c>
      <c r="U55" s="15">
        <f t="shared" si="0"/>
        <v>8.9173310411911455E-2</v>
      </c>
      <c r="V55" s="15">
        <f t="shared" si="1"/>
        <v>8.7759234601469949E-4</v>
      </c>
      <c r="W55" s="31">
        <f t="shared" si="7"/>
        <v>1882.06</v>
      </c>
      <c r="X55" s="31">
        <f t="shared" si="8"/>
        <v>5.68</v>
      </c>
      <c r="Y55" s="32"/>
    </row>
    <row r="56" spans="1:25" ht="15.6" x14ac:dyDescent="0.3">
      <c r="A56" s="6">
        <v>1874.12</v>
      </c>
      <c r="B56" s="7">
        <v>4.54</v>
      </c>
      <c r="C56" s="8">
        <v>0.33</v>
      </c>
      <c r="D56" s="7">
        <v>0.46</v>
      </c>
      <c r="E56" s="7">
        <v>11.51265124</v>
      </c>
      <c r="F56" s="8">
        <f t="shared" si="9"/>
        <v>1874.9583333333298</v>
      </c>
      <c r="G56" s="9">
        <f>G45*1/12+G57*11/12</f>
        <v>5.1033333333333335</v>
      </c>
      <c r="H56" s="8">
        <f t="shared" si="2"/>
        <v>120.72100691899355</v>
      </c>
      <c r="I56" s="8">
        <f t="shared" si="3"/>
        <v>8.774874952261646</v>
      </c>
      <c r="J56" s="10">
        <f t="shared" si="10"/>
        <v>154.17816788129966</v>
      </c>
      <c r="K56" s="8">
        <f t="shared" si="4"/>
        <v>12.231643872849569</v>
      </c>
      <c r="L56" s="10">
        <f t="shared" si="5"/>
        <v>15.621576481365167</v>
      </c>
      <c r="M56" s="30" t="s">
        <v>65</v>
      </c>
      <c r="N56" s="11"/>
      <c r="O56" s="12" t="s">
        <v>65</v>
      </c>
      <c r="P56" s="12"/>
      <c r="R56" s="9">
        <f t="shared" si="11"/>
        <v>1.0068465264672748</v>
      </c>
      <c r="S56" s="9">
        <f t="shared" si="12"/>
        <v>1.3600004184990284</v>
      </c>
      <c r="T56" s="15">
        <f t="shared" si="6"/>
        <v>9.1753960910074817E-2</v>
      </c>
      <c r="U56" s="15">
        <f t="shared" si="0"/>
        <v>9.0069110799300578E-2</v>
      </c>
      <c r="V56" s="15">
        <f t="shared" si="1"/>
        <v>1.6848501107742386E-3</v>
      </c>
      <c r="W56" s="31">
        <f t="shared" si="7"/>
        <v>1882.09</v>
      </c>
      <c r="X56" s="31">
        <f t="shared" si="8"/>
        <v>6.24</v>
      </c>
      <c r="Y56" s="32"/>
    </row>
    <row r="57" spans="1:25" ht="15.6" x14ac:dyDescent="0.3">
      <c r="A57" s="6">
        <v>1875.01</v>
      </c>
      <c r="B57" s="7">
        <v>4.54</v>
      </c>
      <c r="C57" s="8">
        <v>0.32750000000000001</v>
      </c>
      <c r="D57" s="7">
        <v>0.45169999999999999</v>
      </c>
      <c r="E57" s="7">
        <v>11.51265124</v>
      </c>
      <c r="F57" s="8">
        <f t="shared" si="9"/>
        <v>1875.0416666666631</v>
      </c>
      <c r="G57" s="9">
        <v>5.07</v>
      </c>
      <c r="H57" s="8">
        <f t="shared" si="2"/>
        <v>120.72100691899355</v>
      </c>
      <c r="I57" s="8">
        <f t="shared" si="3"/>
        <v>8.7083986268657245</v>
      </c>
      <c r="J57" s="10">
        <f t="shared" si="10"/>
        <v>155.10499148594587</v>
      </c>
      <c r="K57" s="8">
        <f t="shared" si="4"/>
        <v>12.010942472535108</v>
      </c>
      <c r="L57" s="10">
        <f t="shared" si="5"/>
        <v>15.431921730000386</v>
      </c>
      <c r="M57" s="30" t="s">
        <v>65</v>
      </c>
      <c r="N57" s="11"/>
      <c r="O57" s="12" t="s">
        <v>65</v>
      </c>
      <c r="P57" s="12"/>
      <c r="R57" s="9">
        <f t="shared" si="11"/>
        <v>1.0073431926888408</v>
      </c>
      <c r="S57" s="9">
        <f t="shared" si="12"/>
        <v>1.3693116973597868</v>
      </c>
      <c r="T57" s="15">
        <f t="shared" si="6"/>
        <v>8.9208398274062795E-2</v>
      </c>
      <c r="U57" s="15">
        <f t="shared" si="0"/>
        <v>8.972112928294762E-2</v>
      </c>
      <c r="V57" s="15">
        <f t="shared" si="1"/>
        <v>-5.1273100888482581E-4</v>
      </c>
      <c r="W57" s="31">
        <f t="shared" si="7"/>
        <v>1882.12</v>
      </c>
      <c r="X57" s="31">
        <f t="shared" si="8"/>
        <v>5.84</v>
      </c>
      <c r="Y57" s="32"/>
    </row>
    <row r="58" spans="1:25" ht="15.6" x14ac:dyDescent="0.3">
      <c r="A58" s="6">
        <v>1875.02</v>
      </c>
      <c r="B58" s="7">
        <v>4.53</v>
      </c>
      <c r="C58" s="8">
        <v>0.32500000000000001</v>
      </c>
      <c r="D58" s="7">
        <v>0.44330000000000003</v>
      </c>
      <c r="E58" s="7">
        <v>11.51265124</v>
      </c>
      <c r="F58" s="8">
        <f t="shared" si="9"/>
        <v>1875.1249999999964</v>
      </c>
      <c r="G58" s="9">
        <f>G57*11/12+G69*1/12</f>
        <v>5.03</v>
      </c>
      <c r="H58" s="8">
        <f t="shared" si="2"/>
        <v>120.45510161740988</v>
      </c>
      <c r="I58" s="8">
        <f t="shared" si="3"/>
        <v>8.641922301469803</v>
      </c>
      <c r="J58" s="10">
        <f t="shared" si="10"/>
        <v>155.68862810956225</v>
      </c>
      <c r="K58" s="8">
        <f t="shared" si="4"/>
        <v>11.787582019204811</v>
      </c>
      <c r="L58" s="10">
        <f t="shared" si="5"/>
        <v>15.235489810368419</v>
      </c>
      <c r="M58" s="30" t="s">
        <v>65</v>
      </c>
      <c r="N58" s="11"/>
      <c r="O58" s="12" t="s">
        <v>65</v>
      </c>
      <c r="P58" s="12"/>
      <c r="R58" s="9">
        <f t="shared" si="11"/>
        <v>1.0073155682359349</v>
      </c>
      <c r="S58" s="9">
        <f t="shared" si="12"/>
        <v>1.3793668170045832</v>
      </c>
      <c r="T58" s="15">
        <f t="shared" si="6"/>
        <v>9.1463780582804022E-2</v>
      </c>
      <c r="U58" s="15">
        <f t="shared" si="0"/>
        <v>8.811211747288672E-2</v>
      </c>
      <c r="V58" s="15">
        <f t="shared" si="1"/>
        <v>3.3516631099173022E-3</v>
      </c>
      <c r="W58" s="31">
        <f t="shared" si="7"/>
        <v>1883.03</v>
      </c>
      <c r="X58" s="31">
        <f t="shared" si="8"/>
        <v>5.75</v>
      </c>
      <c r="Y58" s="32"/>
    </row>
    <row r="59" spans="1:25" ht="15.6" x14ac:dyDescent="0.3">
      <c r="A59" s="6">
        <v>1875.03</v>
      </c>
      <c r="B59" s="7">
        <v>4.59</v>
      </c>
      <c r="C59" s="8">
        <v>0.32250000000000001</v>
      </c>
      <c r="D59" s="7">
        <v>0.435</v>
      </c>
      <c r="E59" s="7">
        <v>11.51265124</v>
      </c>
      <c r="F59" s="8">
        <f t="shared" si="9"/>
        <v>1875.2083333333296</v>
      </c>
      <c r="G59" s="9">
        <f>G57*10/12+G69*2/12</f>
        <v>4.99</v>
      </c>
      <c r="H59" s="8">
        <f t="shared" si="2"/>
        <v>122.05053342691198</v>
      </c>
      <c r="I59" s="8">
        <f t="shared" si="3"/>
        <v>8.5754459760738815</v>
      </c>
      <c r="J59" s="10">
        <f t="shared" si="10"/>
        <v>158.67437856585761</v>
      </c>
      <c r="K59" s="8">
        <f t="shared" si="4"/>
        <v>11.56688061889035</v>
      </c>
      <c r="L59" s="10">
        <f t="shared" si="5"/>
        <v>15.03776790330023</v>
      </c>
      <c r="M59" s="30" t="s">
        <v>65</v>
      </c>
      <c r="N59" s="11"/>
      <c r="O59" s="12" t="s">
        <v>65</v>
      </c>
      <c r="P59" s="12"/>
      <c r="R59" s="9">
        <f t="shared" si="11"/>
        <v>1.0072879584453418</v>
      </c>
      <c r="S59" s="9">
        <f t="shared" si="12"/>
        <v>1.3894576690767646</v>
      </c>
      <c r="T59" s="15">
        <f t="shared" si="6"/>
        <v>9.2756125299535253E-2</v>
      </c>
      <c r="U59" s="15">
        <f t="shared" si="0"/>
        <v>9.0254177086700693E-2</v>
      </c>
      <c r="V59" s="15">
        <f t="shared" si="1"/>
        <v>2.5019482128345594E-3</v>
      </c>
      <c r="W59" s="31">
        <f t="shared" si="7"/>
        <v>1883.06</v>
      </c>
      <c r="X59" s="31">
        <f t="shared" si="8"/>
        <v>5.82</v>
      </c>
      <c r="Y59" s="32"/>
    </row>
    <row r="60" spans="1:25" ht="15.6" x14ac:dyDescent="0.3">
      <c r="A60" s="6">
        <v>1875.04</v>
      </c>
      <c r="B60" s="7">
        <v>4.6500000000000004</v>
      </c>
      <c r="C60" s="8">
        <v>0.32</v>
      </c>
      <c r="D60" s="7">
        <v>0.42670000000000002</v>
      </c>
      <c r="E60" s="7">
        <v>11.60773554</v>
      </c>
      <c r="F60" s="8">
        <f t="shared" si="9"/>
        <v>1875.2916666666629</v>
      </c>
      <c r="G60" s="9">
        <f>G57*9/12+G69*3/12</f>
        <v>4.95</v>
      </c>
      <c r="H60" s="8">
        <f t="shared" si="2"/>
        <v>122.63312427257452</v>
      </c>
      <c r="I60" s="8">
        <f t="shared" si="3"/>
        <v>8.4392687671449114</v>
      </c>
      <c r="J60" s="10">
        <f t="shared" si="10"/>
        <v>160.34609228363439</v>
      </c>
      <c r="K60" s="8">
        <f t="shared" si="4"/>
        <v>11.253237446689793</v>
      </c>
      <c r="L60" s="10">
        <f t="shared" si="5"/>
        <v>14.713909156435866</v>
      </c>
      <c r="M60" s="30" t="s">
        <v>65</v>
      </c>
      <c r="N60" s="11"/>
      <c r="O60" s="12" t="s">
        <v>65</v>
      </c>
      <c r="P60" s="12"/>
      <c r="R60" s="9">
        <f t="shared" si="11"/>
        <v>1.0072603633605304</v>
      </c>
      <c r="S60" s="9">
        <f t="shared" si="12"/>
        <v>1.3881193428160883</v>
      </c>
      <c r="T60" s="15">
        <f t="shared" si="6"/>
        <v>9.0695274841059215E-2</v>
      </c>
      <c r="U60" s="15">
        <f t="shared" si="0"/>
        <v>8.9529622959025668E-2</v>
      </c>
      <c r="V60" s="15">
        <f t="shared" si="1"/>
        <v>1.1656518820335471E-3</v>
      </c>
      <c r="W60" s="31">
        <f t="shared" si="7"/>
        <v>1883.09</v>
      </c>
      <c r="X60" s="31">
        <f t="shared" si="8"/>
        <v>5.53</v>
      </c>
      <c r="Y60" s="32"/>
    </row>
    <row r="61" spans="1:25" ht="15.6" x14ac:dyDescent="0.3">
      <c r="A61" s="6">
        <v>1875.05</v>
      </c>
      <c r="B61" s="7">
        <v>4.47</v>
      </c>
      <c r="C61" s="8">
        <v>0.3175</v>
      </c>
      <c r="D61" s="7">
        <v>0.41830000000000001</v>
      </c>
      <c r="E61" s="7">
        <v>11.322320660000001</v>
      </c>
      <c r="F61" s="8">
        <f t="shared" si="9"/>
        <v>1875.3749999999961</v>
      </c>
      <c r="G61" s="9">
        <f>G57*8/12+G69*4/12</f>
        <v>4.91</v>
      </c>
      <c r="H61" s="8">
        <f t="shared" si="2"/>
        <v>120.85772573411639</v>
      </c>
      <c r="I61" s="8">
        <f t="shared" si="3"/>
        <v>8.5844134050518921</v>
      </c>
      <c r="J61" s="10">
        <f t="shared" si="10"/>
        <v>158.96007369994868</v>
      </c>
      <c r="K61" s="8">
        <f t="shared" si="4"/>
        <v>11.309795676640018</v>
      </c>
      <c r="L61" s="10">
        <f t="shared" si="5"/>
        <v>14.87539123684307</v>
      </c>
      <c r="M61" s="30" t="s">
        <v>65</v>
      </c>
      <c r="N61" s="11"/>
      <c r="O61" s="12" t="s">
        <v>65</v>
      </c>
      <c r="P61" s="12"/>
      <c r="R61" s="9">
        <f t="shared" si="11"/>
        <v>1.0072327830251093</v>
      </c>
      <c r="S61" s="9">
        <f t="shared" si="12"/>
        <v>1.4334435834246131</v>
      </c>
      <c r="T61" s="15">
        <f t="shared" si="6"/>
        <v>9.3516579038204206E-2</v>
      </c>
      <c r="U61" s="15">
        <f t="shared" si="0"/>
        <v>8.8992586834211185E-2</v>
      </c>
      <c r="V61" s="15">
        <f t="shared" si="1"/>
        <v>4.5239922039930214E-3</v>
      </c>
      <c r="W61" s="31">
        <f t="shared" si="7"/>
        <v>1883.12</v>
      </c>
      <c r="X61" s="31">
        <f t="shared" si="8"/>
        <v>5.34</v>
      </c>
      <c r="Y61" s="32"/>
    </row>
    <row r="62" spans="1:25" ht="15.6" x14ac:dyDescent="0.3">
      <c r="A62" s="6">
        <v>1875.06</v>
      </c>
      <c r="B62" s="7">
        <v>4.38</v>
      </c>
      <c r="C62" s="8">
        <v>0.315</v>
      </c>
      <c r="D62" s="7">
        <v>0.41</v>
      </c>
      <c r="E62" s="7">
        <v>11.13207107</v>
      </c>
      <c r="F62" s="8">
        <f t="shared" si="9"/>
        <v>1875.4583333333294</v>
      </c>
      <c r="G62" s="9">
        <f>G57*7/12+G69*5/12</f>
        <v>4.87</v>
      </c>
      <c r="H62" s="8">
        <f t="shared" si="2"/>
        <v>120.44824737181629</v>
      </c>
      <c r="I62" s="8">
        <f t="shared" si="3"/>
        <v>8.6623739548224048</v>
      </c>
      <c r="J62" s="10">
        <f t="shared" si="10"/>
        <v>159.37094460266954</v>
      </c>
      <c r="K62" s="8">
        <f t="shared" si="4"/>
        <v>11.274835941197416</v>
      </c>
      <c r="L62" s="10">
        <f t="shared" si="5"/>
        <v>14.918284768743041</v>
      </c>
      <c r="M62" s="30" t="s">
        <v>65</v>
      </c>
      <c r="N62" s="11"/>
      <c r="O62" s="12" t="s">
        <v>65</v>
      </c>
      <c r="P62" s="12"/>
      <c r="R62" s="9">
        <f t="shared" si="11"/>
        <v>1.0072052174828279</v>
      </c>
      <c r="S62" s="9">
        <f t="shared" si="12"/>
        <v>1.4684864298039291</v>
      </c>
      <c r="T62" s="15">
        <f t="shared" si="6"/>
        <v>9.5914444065068771E-2</v>
      </c>
      <c r="U62" s="15">
        <f t="shared" si="0"/>
        <v>8.9383604061397115E-2</v>
      </c>
      <c r="V62" s="15">
        <f t="shared" si="1"/>
        <v>6.5308400036716563E-3</v>
      </c>
      <c r="W62" s="31">
        <f t="shared" si="7"/>
        <v>1884.03</v>
      </c>
      <c r="X62" s="31">
        <f t="shared" si="8"/>
        <v>5.3</v>
      </c>
      <c r="Y62" s="32"/>
    </row>
    <row r="63" spans="1:25" ht="15.6" x14ac:dyDescent="0.3">
      <c r="A63" s="6">
        <v>1875.07</v>
      </c>
      <c r="B63" s="7">
        <v>4.3899999999999997</v>
      </c>
      <c r="C63" s="8">
        <v>0.3125</v>
      </c>
      <c r="D63" s="7">
        <v>0.4017</v>
      </c>
      <c r="E63" s="7">
        <v>11.13207107</v>
      </c>
      <c r="F63" s="8">
        <f t="shared" si="9"/>
        <v>1875.5416666666626</v>
      </c>
      <c r="G63" s="9">
        <f>G57*6/12+G69*6/12</f>
        <v>4.83</v>
      </c>
      <c r="H63" s="8">
        <f t="shared" si="2"/>
        <v>120.72324337038206</v>
      </c>
      <c r="I63" s="8">
        <f t="shared" si="3"/>
        <v>8.5936249551809585</v>
      </c>
      <c r="J63" s="10">
        <f t="shared" si="10"/>
        <v>160.68235886333647</v>
      </c>
      <c r="K63" s="8">
        <f t="shared" si="4"/>
        <v>11.04658926238781</v>
      </c>
      <c r="L63" s="10">
        <f t="shared" si="5"/>
        <v>14.702984864556328</v>
      </c>
      <c r="M63" s="30" t="s">
        <v>65</v>
      </c>
      <c r="N63" s="11"/>
      <c r="O63" s="12" t="s">
        <v>65</v>
      </c>
      <c r="P63" s="12"/>
      <c r="R63" s="9">
        <f t="shared" si="11"/>
        <v>1.0071776667775758</v>
      </c>
      <c r="S63" s="9">
        <f t="shared" si="12"/>
        <v>1.4790671939012479</v>
      </c>
      <c r="T63" s="15">
        <f t="shared" si="6"/>
        <v>9.8260060266824656E-2</v>
      </c>
      <c r="U63" s="15">
        <f t="shared" si="0"/>
        <v>8.7725444828712584E-2</v>
      </c>
      <c r="V63" s="15">
        <f t="shared" si="1"/>
        <v>1.0534615438112072E-2</v>
      </c>
      <c r="W63" s="31">
        <f t="shared" si="7"/>
        <v>1884.06</v>
      </c>
      <c r="X63" s="31">
        <f t="shared" si="8"/>
        <v>4.46</v>
      </c>
      <c r="Y63" s="32"/>
    </row>
    <row r="64" spans="1:25" ht="15.6" x14ac:dyDescent="0.3">
      <c r="A64" s="6">
        <v>1875.08</v>
      </c>
      <c r="B64" s="7">
        <v>4.41</v>
      </c>
      <c r="C64" s="8">
        <v>0.31</v>
      </c>
      <c r="D64" s="7">
        <v>0.39329999999999998</v>
      </c>
      <c r="E64" s="7">
        <v>11.22715537</v>
      </c>
      <c r="F64" s="8">
        <f t="shared" si="9"/>
        <v>1875.6249999999959</v>
      </c>
      <c r="G64" s="9">
        <f>G57*5/12+G69*7/12</f>
        <v>4.79</v>
      </c>
      <c r="H64" s="8">
        <f t="shared" si="2"/>
        <v>120.24615590583029</v>
      </c>
      <c r="I64" s="8">
        <f t="shared" si="3"/>
        <v>8.452677626033422</v>
      </c>
      <c r="J64" s="10">
        <f t="shared" si="10"/>
        <v>160.98489775115863</v>
      </c>
      <c r="K64" s="8">
        <f t="shared" si="4"/>
        <v>10.723993904254661</v>
      </c>
      <c r="L64" s="10">
        <f t="shared" si="5"/>
        <v>14.357224554542105</v>
      </c>
      <c r="M64" s="30" t="s">
        <v>65</v>
      </c>
      <c r="N64" s="11"/>
      <c r="O64" s="12" t="s">
        <v>65</v>
      </c>
      <c r="P64" s="12"/>
      <c r="R64" s="9">
        <f t="shared" si="11"/>
        <v>1.0071501309533841</v>
      </c>
      <c r="S64" s="9">
        <f t="shared" si="12"/>
        <v>1.4770671144241894</v>
      </c>
      <c r="T64" s="15">
        <f t="shared" si="6"/>
        <v>0.10457179338880329</v>
      </c>
      <c r="U64" s="15">
        <f t="shared" si="0"/>
        <v>8.8298362154796584E-2</v>
      </c>
      <c r="V64" s="15">
        <f t="shared" si="1"/>
        <v>1.6273431234006708E-2</v>
      </c>
      <c r="W64" s="31">
        <f t="shared" si="7"/>
        <v>1884.09</v>
      </c>
      <c r="X64" s="31">
        <f t="shared" si="8"/>
        <v>4.59</v>
      </c>
      <c r="Y64" s="32"/>
    </row>
    <row r="65" spans="1:25" ht="15.6" x14ac:dyDescent="0.3">
      <c r="A65" s="6">
        <v>1875.09</v>
      </c>
      <c r="B65" s="7">
        <v>4.37</v>
      </c>
      <c r="C65" s="8">
        <v>0.3075</v>
      </c>
      <c r="D65" s="7">
        <v>0.38500000000000001</v>
      </c>
      <c r="E65" s="7">
        <v>11.13207107</v>
      </c>
      <c r="F65" s="8">
        <f t="shared" si="9"/>
        <v>1875.7083333333292</v>
      </c>
      <c r="G65" s="9">
        <f>G57*4/12+G69*8/12</f>
        <v>4.75</v>
      </c>
      <c r="H65" s="8">
        <f t="shared" si="2"/>
        <v>120.17325137325051</v>
      </c>
      <c r="I65" s="8">
        <f t="shared" si="3"/>
        <v>8.4561269558980605</v>
      </c>
      <c r="J65" s="10">
        <f t="shared" si="10"/>
        <v>161.83071161487888</v>
      </c>
      <c r="K65" s="8">
        <f t="shared" si="4"/>
        <v>10.587345944782941</v>
      </c>
      <c r="L65" s="10">
        <f t="shared" si="5"/>
        <v>14.257396789869192</v>
      </c>
      <c r="M65" s="30" t="s">
        <v>65</v>
      </c>
      <c r="N65" s="11"/>
      <c r="O65" s="12" t="s">
        <v>65</v>
      </c>
      <c r="P65" s="12"/>
      <c r="R65" s="9">
        <f t="shared" si="11"/>
        <v>1.0071226100544257</v>
      </c>
      <c r="S65" s="9">
        <f t="shared" si="12"/>
        <v>1.5003348770741327</v>
      </c>
      <c r="T65" s="15">
        <f t="shared" si="6"/>
        <v>0.10440819145589164</v>
      </c>
      <c r="U65" s="15">
        <f t="shared" si="0"/>
        <v>8.8325407366840913E-2</v>
      </c>
      <c r="V65" s="15">
        <f t="shared" si="1"/>
        <v>1.6082784089050728E-2</v>
      </c>
      <c r="W65" s="31">
        <f t="shared" si="7"/>
        <v>1884.12</v>
      </c>
      <c r="X65" s="31">
        <f t="shared" si="8"/>
        <v>4.34</v>
      </c>
      <c r="Y65" s="32"/>
    </row>
    <row r="66" spans="1:25" ht="15.6" x14ac:dyDescent="0.3">
      <c r="A66" s="6">
        <v>1875.1</v>
      </c>
      <c r="B66" s="7">
        <v>4.3</v>
      </c>
      <c r="C66" s="8">
        <v>0.30499999999999999</v>
      </c>
      <c r="D66" s="7">
        <v>0.37669999999999998</v>
      </c>
      <c r="E66" s="7">
        <v>11.13207107</v>
      </c>
      <c r="F66" s="8">
        <f t="shared" si="9"/>
        <v>1875.7916666666624</v>
      </c>
      <c r="G66" s="9">
        <f>G57*3/12+G69*9/12</f>
        <v>4.7100000000000009</v>
      </c>
      <c r="H66" s="8">
        <f t="shared" si="2"/>
        <v>118.24827938328997</v>
      </c>
      <c r="I66" s="8">
        <f t="shared" si="3"/>
        <v>8.3873779562566142</v>
      </c>
      <c r="J66" s="10">
        <f t="shared" si="10"/>
        <v>160.17969272254552</v>
      </c>
      <c r="K66" s="8">
        <f t="shared" si="4"/>
        <v>10.359099265973333</v>
      </c>
      <c r="L66" s="10">
        <f t="shared" si="5"/>
        <v>14.032486104321606</v>
      </c>
      <c r="M66" s="30" t="s">
        <v>65</v>
      </c>
      <c r="N66" s="11"/>
      <c r="O66" s="12" t="s">
        <v>65</v>
      </c>
      <c r="P66" s="12"/>
      <c r="R66" s="9">
        <f t="shared" si="11"/>
        <v>1.0070951041250158</v>
      </c>
      <c r="S66" s="9">
        <f t="shared" si="12"/>
        <v>1.5110211773545867</v>
      </c>
      <c r="T66" s="15">
        <f t="shared" si="6"/>
        <v>0.1122718302690342</v>
      </c>
      <c r="U66" s="15">
        <f t="shared" si="0"/>
        <v>8.7976727736581273E-2</v>
      </c>
      <c r="V66" s="15">
        <f t="shared" si="1"/>
        <v>2.4295102532452928E-2</v>
      </c>
      <c r="W66" s="31">
        <f t="shared" si="7"/>
        <v>1885.03</v>
      </c>
      <c r="X66" s="31">
        <f t="shared" si="8"/>
        <v>4.38</v>
      </c>
      <c r="Y66" s="32"/>
    </row>
    <row r="67" spans="1:25" ht="15.6" x14ac:dyDescent="0.3">
      <c r="A67" s="6">
        <v>1875.11</v>
      </c>
      <c r="B67" s="7">
        <v>4.37</v>
      </c>
      <c r="C67" s="8">
        <v>0.30249999999999999</v>
      </c>
      <c r="D67" s="7">
        <v>0.36830000000000002</v>
      </c>
      <c r="E67" s="7">
        <v>11.03690579</v>
      </c>
      <c r="F67" s="8">
        <f t="shared" si="9"/>
        <v>1875.8749999999957</v>
      </c>
      <c r="G67" s="9">
        <f>G57*2/12+G69*10/12</f>
        <v>4.67</v>
      </c>
      <c r="H67" s="8">
        <f t="shared" si="2"/>
        <v>121.2094404404624</v>
      </c>
      <c r="I67" s="8">
        <f t="shared" si="3"/>
        <v>8.3903560030297193</v>
      </c>
      <c r="J67" s="10">
        <f t="shared" si="10"/>
        <v>165.13803059574087</v>
      </c>
      <c r="K67" s="8">
        <f t="shared" si="4"/>
        <v>10.215431788151557</v>
      </c>
      <c r="L67" s="10">
        <f t="shared" si="5"/>
        <v>13.917697178126172</v>
      </c>
      <c r="M67" s="30" t="s">
        <v>65</v>
      </c>
      <c r="N67" s="11"/>
      <c r="O67" s="12" t="s">
        <v>65</v>
      </c>
      <c r="P67" s="12"/>
      <c r="R67" s="9">
        <f t="shared" si="11"/>
        <v>1.0070676132096117</v>
      </c>
      <c r="S67" s="9">
        <f t="shared" si="12"/>
        <v>1.5348631899060345</v>
      </c>
      <c r="T67" s="15">
        <f t="shared" si="6"/>
        <v>0.11499503759337615</v>
      </c>
      <c r="U67" s="15">
        <f t="shared" si="0"/>
        <v>8.5396078743462667E-2</v>
      </c>
      <c r="V67" s="15">
        <f t="shared" si="1"/>
        <v>2.9598958849913481E-2</v>
      </c>
      <c r="W67" s="31">
        <f t="shared" si="7"/>
        <v>1885.06</v>
      </c>
      <c r="X67" s="31">
        <f t="shared" si="8"/>
        <v>4.3</v>
      </c>
      <c r="Y67" s="32"/>
    </row>
    <row r="68" spans="1:25" ht="15.6" x14ac:dyDescent="0.3">
      <c r="A68" s="6">
        <v>1875.12</v>
      </c>
      <c r="B68" s="7">
        <v>4.37</v>
      </c>
      <c r="C68" s="8">
        <v>0.3</v>
      </c>
      <c r="D68" s="7">
        <v>0.36</v>
      </c>
      <c r="E68" s="7">
        <v>10.9417405</v>
      </c>
      <c r="F68" s="8">
        <f t="shared" si="9"/>
        <v>1875.9583333333289</v>
      </c>
      <c r="G68" s="9">
        <f>G57*1/12+G69*11/12</f>
        <v>4.63</v>
      </c>
      <c r="H68" s="8">
        <f t="shared" si="2"/>
        <v>122.26365403200704</v>
      </c>
      <c r="I68" s="8">
        <f t="shared" si="3"/>
        <v>8.3933858603208495</v>
      </c>
      <c r="J68" s="10">
        <f t="shared" si="10"/>
        <v>167.52725338399514</v>
      </c>
      <c r="K68" s="8">
        <f t="shared" si="4"/>
        <v>10.072063032385019</v>
      </c>
      <c r="L68" s="10">
        <f t="shared" si="5"/>
        <v>13.800872132319967</v>
      </c>
      <c r="M68" s="30" t="s">
        <v>65</v>
      </c>
      <c r="N68" s="11"/>
      <c r="O68" s="12" t="s">
        <v>65</v>
      </c>
      <c r="P68" s="12"/>
      <c r="R68" s="9">
        <f t="shared" si="11"/>
        <v>1.0070401373528144</v>
      </c>
      <c r="S68" s="9">
        <f t="shared" si="12"/>
        <v>1.5591547604140388</v>
      </c>
      <c r="T68" s="15">
        <f t="shared" si="6"/>
        <v>0.11035320886148159</v>
      </c>
      <c r="U68" s="15">
        <f t="shared" si="0"/>
        <v>8.1565062593567994E-2</v>
      </c>
      <c r="V68" s="15">
        <f t="shared" si="1"/>
        <v>2.8788146267913595E-2</v>
      </c>
      <c r="W68" s="31">
        <f t="shared" si="7"/>
        <v>1885.09</v>
      </c>
      <c r="X68" s="31">
        <f t="shared" si="8"/>
        <v>4.6500000000000004</v>
      </c>
      <c r="Y68" s="32"/>
    </row>
    <row r="69" spans="1:25" ht="15.6" x14ac:dyDescent="0.3">
      <c r="A69" s="6">
        <v>1876.01</v>
      </c>
      <c r="B69" s="7">
        <v>4.46</v>
      </c>
      <c r="C69" s="8">
        <v>0.3</v>
      </c>
      <c r="D69" s="7">
        <v>0.3533</v>
      </c>
      <c r="E69" s="7">
        <v>10.846575209999999</v>
      </c>
      <c r="F69" s="8">
        <f t="shared" si="9"/>
        <v>1876.0416666666622</v>
      </c>
      <c r="G69" s="9">
        <v>4.59</v>
      </c>
      <c r="H69" s="8">
        <f t="shared" si="2"/>
        <v>125.87647469970383</v>
      </c>
      <c r="I69" s="8">
        <f t="shared" si="3"/>
        <v>8.4670274461684194</v>
      </c>
      <c r="J69" s="10">
        <f t="shared" si="10"/>
        <v>173.44439000311453</v>
      </c>
      <c r="K69" s="8">
        <f t="shared" si="4"/>
        <v>9.9713359891043414</v>
      </c>
      <c r="L69" s="10">
        <f t="shared" si="5"/>
        <v>13.739440131861068</v>
      </c>
      <c r="M69" s="30" t="s">
        <v>65</v>
      </c>
      <c r="N69" s="11"/>
      <c r="O69" s="12" t="s">
        <v>65</v>
      </c>
      <c r="P69" s="12"/>
      <c r="R69" s="9">
        <f t="shared" si="11"/>
        <v>1.0047535252938302</v>
      </c>
      <c r="S69" s="9">
        <f t="shared" si="12"/>
        <v>1.5839073864861757</v>
      </c>
      <c r="T69" s="15">
        <f t="shared" si="6"/>
        <v>0.10953518207915147</v>
      </c>
      <c r="U69" s="15">
        <f t="shared" si="0"/>
        <v>8.2824970216905935E-2</v>
      </c>
      <c r="V69" s="15">
        <f t="shared" si="1"/>
        <v>2.6710211862245536E-2</v>
      </c>
      <c r="W69" s="31">
        <f t="shared" si="7"/>
        <v>1885.12</v>
      </c>
      <c r="X69" s="31">
        <f t="shared" si="8"/>
        <v>5.2</v>
      </c>
      <c r="Y69" s="32"/>
    </row>
    <row r="70" spans="1:25" ht="15.6" x14ac:dyDescent="0.3">
      <c r="A70" s="6">
        <v>1876.02</v>
      </c>
      <c r="B70" s="7">
        <v>4.5199999999999996</v>
      </c>
      <c r="C70" s="8">
        <v>0.3</v>
      </c>
      <c r="D70" s="7">
        <v>0.34670000000000001</v>
      </c>
      <c r="E70" s="7">
        <v>10.846575209999999</v>
      </c>
      <c r="F70" s="8">
        <f t="shared" si="9"/>
        <v>1876.1249999999955</v>
      </c>
      <c r="G70" s="9">
        <f>G69*11/12+G81*1/12</f>
        <v>4.5783333333333331</v>
      </c>
      <c r="H70" s="8">
        <f t="shared" si="2"/>
        <v>127.5698801889375</v>
      </c>
      <c r="I70" s="8">
        <f t="shared" si="3"/>
        <v>8.4670274461684194</v>
      </c>
      <c r="J70" s="10">
        <f t="shared" si="10"/>
        <v>176.7499445211111</v>
      </c>
      <c r="K70" s="8">
        <f t="shared" si="4"/>
        <v>9.7850613852886372</v>
      </c>
      <c r="L70" s="10">
        <f t="shared" si="5"/>
        <v>13.557346408289652</v>
      </c>
      <c r="M70" s="30" t="s">
        <v>65</v>
      </c>
      <c r="N70" s="11"/>
      <c r="O70" s="12" t="s">
        <v>65</v>
      </c>
      <c r="P70" s="12"/>
      <c r="R70" s="9">
        <f t="shared" si="11"/>
        <v>1.0047443025681573</v>
      </c>
      <c r="S70" s="9">
        <f t="shared" si="12"/>
        <v>1.5914365303109221</v>
      </c>
      <c r="T70" s="15">
        <f t="shared" si="6"/>
        <v>0.10996621180831778</v>
      </c>
      <c r="U70" s="15">
        <f t="shared" si="0"/>
        <v>8.2501543111416442E-2</v>
      </c>
      <c r="V70" s="15">
        <f t="shared" si="1"/>
        <v>2.746466869690134E-2</v>
      </c>
      <c r="W70" s="31">
        <f t="shared" si="7"/>
        <v>1886.03</v>
      </c>
      <c r="X70" s="31">
        <f t="shared" si="8"/>
        <v>5.19</v>
      </c>
      <c r="Y70" s="32"/>
    </row>
    <row r="71" spans="1:25" ht="15.6" x14ac:dyDescent="0.3">
      <c r="A71" s="6">
        <v>1876.03</v>
      </c>
      <c r="B71" s="7">
        <v>4.51</v>
      </c>
      <c r="C71" s="8">
        <v>0.3</v>
      </c>
      <c r="D71" s="7">
        <v>0.34</v>
      </c>
      <c r="E71" s="7">
        <v>10.846575209999999</v>
      </c>
      <c r="F71" s="8">
        <f t="shared" si="9"/>
        <v>1876.2083333333287</v>
      </c>
      <c r="G71" s="9">
        <f>G69*10/12+G81*2/12</f>
        <v>4.5666666666666664</v>
      </c>
      <c r="H71" s="8">
        <f t="shared" si="2"/>
        <v>127.28764594073189</v>
      </c>
      <c r="I71" s="8">
        <f t="shared" si="3"/>
        <v>8.4670274461684194</v>
      </c>
      <c r="J71" s="10">
        <f t="shared" si="10"/>
        <v>177.33650407151299</v>
      </c>
      <c r="K71" s="8">
        <f t="shared" si="4"/>
        <v>9.595964438990876</v>
      </c>
      <c r="L71" s="10">
        <f t="shared" si="5"/>
        <v>13.369049087431138</v>
      </c>
      <c r="M71" s="30" t="s">
        <v>65</v>
      </c>
      <c r="N71" s="11"/>
      <c r="O71" s="12" t="s">
        <v>65</v>
      </c>
      <c r="P71" s="12"/>
      <c r="R71" s="9">
        <f t="shared" si="11"/>
        <v>1.0047350802178763</v>
      </c>
      <c r="S71" s="9">
        <f t="shared" si="12"/>
        <v>1.5989867867287357</v>
      </c>
      <c r="T71" s="15">
        <f t="shared" si="6"/>
        <v>0.10901821433350989</v>
      </c>
      <c r="U71" s="15">
        <f t="shared" si="0"/>
        <v>8.3477150939624822E-2</v>
      </c>
      <c r="V71" s="15">
        <f t="shared" si="1"/>
        <v>2.5541063393885066E-2</v>
      </c>
      <c r="W71" s="31">
        <f t="shared" si="7"/>
        <v>1886.06</v>
      </c>
      <c r="X71" s="31">
        <f t="shared" si="8"/>
        <v>5.25</v>
      </c>
      <c r="Y71" s="32"/>
    </row>
    <row r="72" spans="1:25" ht="15.6" x14ac:dyDescent="0.3">
      <c r="A72" s="6">
        <v>1876.04</v>
      </c>
      <c r="B72" s="7">
        <v>4.34</v>
      </c>
      <c r="C72" s="8">
        <v>0.3</v>
      </c>
      <c r="D72" s="7">
        <v>0.33329999999999999</v>
      </c>
      <c r="E72" s="7">
        <v>10.751490909999999</v>
      </c>
      <c r="F72" s="8">
        <f t="shared" si="9"/>
        <v>1876.291666666662</v>
      </c>
      <c r="G72" s="9">
        <f>G69*9/12+G81*3/12</f>
        <v>4.5550000000000006</v>
      </c>
      <c r="H72" s="8">
        <f t="shared" si="2"/>
        <v>123.5729408248181</v>
      </c>
      <c r="I72" s="8">
        <f t="shared" si="3"/>
        <v>8.5419083519459509</v>
      </c>
      <c r="J72" s="10">
        <f t="shared" si="10"/>
        <v>173.15290766244311</v>
      </c>
      <c r="K72" s="8">
        <f t="shared" si="4"/>
        <v>9.4900601790119534</v>
      </c>
      <c r="L72" s="10">
        <f t="shared" si="5"/>
        <v>13.297664544675643</v>
      </c>
      <c r="M72" s="30" t="s">
        <v>65</v>
      </c>
      <c r="N72" s="11"/>
      <c r="O72" s="12" t="s">
        <v>65</v>
      </c>
      <c r="P72" s="12"/>
      <c r="R72" s="9">
        <f t="shared" si="11"/>
        <v>1.0047258582433127</v>
      </c>
      <c r="S72" s="9">
        <f t="shared" si="12"/>
        <v>1.6207662356618915</v>
      </c>
      <c r="T72" s="15">
        <f t="shared" si="6"/>
        <v>0.11192838192299126</v>
      </c>
      <c r="U72" s="15">
        <f t="shared" si="0"/>
        <v>8.3517230858883851E-2</v>
      </c>
      <c r="V72" s="15">
        <f t="shared" si="1"/>
        <v>2.8411151064107409E-2</v>
      </c>
      <c r="W72" s="31">
        <f t="shared" si="7"/>
        <v>1886.09</v>
      </c>
      <c r="X72" s="31">
        <f t="shared" si="8"/>
        <v>5.51</v>
      </c>
      <c r="Y72" s="32"/>
    </row>
    <row r="73" spans="1:25" ht="15.6" x14ac:dyDescent="0.3">
      <c r="A73" s="6">
        <v>1876.05</v>
      </c>
      <c r="B73" s="7">
        <v>4.18</v>
      </c>
      <c r="C73" s="8">
        <v>0.3</v>
      </c>
      <c r="D73" s="7">
        <v>0.32669999999999999</v>
      </c>
      <c r="E73" s="7">
        <v>10.370910739999999</v>
      </c>
      <c r="F73" s="8">
        <f t="shared" si="9"/>
        <v>1876.3749999999952</v>
      </c>
      <c r="G73" s="9">
        <f>G69*8/12+G81*4/12</f>
        <v>4.543333333333333</v>
      </c>
      <c r="H73" s="8">
        <f t="shared" si="2"/>
        <v>123.38481952839561</v>
      </c>
      <c r="I73" s="8">
        <f t="shared" si="3"/>
        <v>8.8553698226121256</v>
      </c>
      <c r="J73" s="10">
        <f t="shared" si="10"/>
        <v>173.9233352549515</v>
      </c>
      <c r="K73" s="8">
        <f t="shared" si="4"/>
        <v>9.6434977368246049</v>
      </c>
      <c r="L73" s="10">
        <f t="shared" si="5"/>
        <v>13.593481729136998</v>
      </c>
      <c r="M73" s="30" t="s">
        <v>65</v>
      </c>
      <c r="N73" s="11"/>
      <c r="O73" s="12" t="s">
        <v>65</v>
      </c>
      <c r="P73" s="12"/>
      <c r="R73" s="9">
        <f t="shared" si="11"/>
        <v>1.0047166366447913</v>
      </c>
      <c r="S73" s="9">
        <f t="shared" si="12"/>
        <v>1.6881839075548075</v>
      </c>
      <c r="T73" s="15">
        <f t="shared" si="6"/>
        <v>0.11241410249312933</v>
      </c>
      <c r="U73" s="15">
        <f t="shared" ref="U73:U128" si="13">(($S193/$S73)^(1/10)-1)</f>
        <v>8.1971734677914743E-2</v>
      </c>
      <c r="V73" s="15">
        <f t="shared" ref="V73:V128" si="14">T73-U73</f>
        <v>3.0442367815214588E-2</v>
      </c>
      <c r="W73" s="31">
        <f t="shared" si="7"/>
        <v>1886.12</v>
      </c>
      <c r="X73" s="31">
        <f t="shared" si="8"/>
        <v>5.64</v>
      </c>
      <c r="Y73" s="32"/>
    </row>
    <row r="74" spans="1:25" ht="15.6" x14ac:dyDescent="0.3">
      <c r="A74" s="6">
        <v>1876.06</v>
      </c>
      <c r="B74" s="7">
        <v>4.1500000000000004</v>
      </c>
      <c r="C74" s="8">
        <v>0.3</v>
      </c>
      <c r="D74" s="7">
        <v>0.32</v>
      </c>
      <c r="E74" s="7">
        <v>10.08541488</v>
      </c>
      <c r="F74" s="8">
        <f t="shared" si="9"/>
        <v>1876.4583333333285</v>
      </c>
      <c r="G74" s="9">
        <f>G69*7/12+G81*5/12</f>
        <v>4.5316666666666663</v>
      </c>
      <c r="H74" s="8">
        <f t="shared" ref="H74:H137" si="15">B74*$E$1841/E74</f>
        <v>125.96696716159285</v>
      </c>
      <c r="I74" s="8">
        <f t="shared" ref="I74:I137" si="16">C74*$E$1841/E74</f>
        <v>9.1060458189103244</v>
      </c>
      <c r="J74" s="10">
        <f t="shared" si="10"/>
        <v>178.63278994333845</v>
      </c>
      <c r="K74" s="8">
        <f t="shared" ref="K74:K137" si="17">D74*$E$1841/E74</f>
        <v>9.7131155401710139</v>
      </c>
      <c r="L74" s="10">
        <f t="shared" ref="L74:L137" si="18">K74*(J74/H74)</f>
        <v>13.774094646233326</v>
      </c>
      <c r="M74" s="30" t="s">
        <v>65</v>
      </c>
      <c r="N74" s="11"/>
      <c r="O74" s="12" t="s">
        <v>65</v>
      </c>
      <c r="P74" s="12"/>
      <c r="R74" s="9">
        <f t="shared" si="11"/>
        <v>1.0047074154226387</v>
      </c>
      <c r="S74" s="9">
        <f t="shared" si="12"/>
        <v>1.7441606243682406</v>
      </c>
      <c r="T74" s="15">
        <f t="shared" ref="T74:T128" si="19">(($J194/$J74)^(1/10)-1)</f>
        <v>0.11623666750572359</v>
      </c>
      <c r="U74" s="15">
        <f t="shared" si="13"/>
        <v>7.9999817603011891E-2</v>
      </c>
      <c r="V74" s="15">
        <f t="shared" si="14"/>
        <v>3.6236849902711699E-2</v>
      </c>
      <c r="W74" s="31">
        <f t="shared" ref="W74:W137" si="20">INDEX($A$9:$A$2900,(ROW()-ROW($A$9))*3)</f>
        <v>1887.03</v>
      </c>
      <c r="X74" s="31">
        <f t="shared" ref="X74:X137" si="21">INDEX($B$9:$B$2900,(ROW()-ROW($B$9))*3)</f>
        <v>5.67</v>
      </c>
      <c r="Y74" s="32"/>
    </row>
    <row r="75" spans="1:25" ht="15.6" x14ac:dyDescent="0.3">
      <c r="A75" s="6">
        <v>1876.07</v>
      </c>
      <c r="B75" s="7">
        <v>4.0999999999999996</v>
      </c>
      <c r="C75" s="8">
        <v>0.3</v>
      </c>
      <c r="D75" s="7">
        <v>0.31330000000000002</v>
      </c>
      <c r="E75" s="7">
        <v>10.08541488</v>
      </c>
      <c r="F75" s="8">
        <f t="shared" ref="F75:F138" si="22">F74+1/12</f>
        <v>1876.5416666666617</v>
      </c>
      <c r="G75" s="9">
        <f>G69*6/12+G81*6/12</f>
        <v>4.5199999999999996</v>
      </c>
      <c r="H75" s="8">
        <f t="shared" si="15"/>
        <v>124.4492928584411</v>
      </c>
      <c r="I75" s="8">
        <f t="shared" si="16"/>
        <v>9.1060458189103244</v>
      </c>
      <c r="J75" s="10">
        <f t="shared" ref="J75:J138" si="23">J74*((H75+(I75/12))/H74)</f>
        <v>177.55668879910144</v>
      </c>
      <c r="K75" s="8">
        <f t="shared" si="17"/>
        <v>9.5097471835486829</v>
      </c>
      <c r="L75" s="10">
        <f t="shared" si="18"/>
        <v>13.567929414819144</v>
      </c>
      <c r="M75" s="30" t="s">
        <v>65</v>
      </c>
      <c r="N75" s="11"/>
      <c r="O75" s="12" t="s">
        <v>65</v>
      </c>
      <c r="P75" s="12"/>
      <c r="R75" s="9">
        <f t="shared" ref="R75:R138" si="24">((G75/G76+G75/1200+((1+G76/1200)^(-119))*(1-G75/G76)))</f>
        <v>1.0046981945771802</v>
      </c>
      <c r="S75" s="9">
        <f t="shared" ref="S75:S138" si="25">S74*R74*E74/E75</f>
        <v>1.7523711129909509</v>
      </c>
      <c r="T75" s="15">
        <f t="shared" si="19"/>
        <v>0.11759364095515057</v>
      </c>
      <c r="U75" s="15">
        <f t="shared" si="13"/>
        <v>7.8330823946356265E-2</v>
      </c>
      <c r="V75" s="15">
        <f t="shared" si="14"/>
        <v>3.9262817008794304E-2</v>
      </c>
      <c r="W75" s="31">
        <f t="shared" si="20"/>
        <v>1887.06</v>
      </c>
      <c r="X75" s="31">
        <f t="shared" si="21"/>
        <v>5.73</v>
      </c>
      <c r="Y75" s="32"/>
    </row>
    <row r="76" spans="1:25" ht="15.6" x14ac:dyDescent="0.3">
      <c r="A76" s="6">
        <v>1876.08</v>
      </c>
      <c r="B76" s="7">
        <v>3.93</v>
      </c>
      <c r="C76" s="8">
        <v>0.3</v>
      </c>
      <c r="D76" s="7">
        <v>0.30669999999999997</v>
      </c>
      <c r="E76" s="7">
        <v>10.180580170000001</v>
      </c>
      <c r="F76" s="8">
        <f t="shared" si="22"/>
        <v>1876.624999999995</v>
      </c>
      <c r="G76" s="9">
        <f>G69*5/12+G81*7/12</f>
        <v>4.5083333333333337</v>
      </c>
      <c r="H76" s="8">
        <f t="shared" si="15"/>
        <v>118.17411728117649</v>
      </c>
      <c r="I76" s="8">
        <f t="shared" si="16"/>
        <v>9.0209249832959149</v>
      </c>
      <c r="J76" s="10">
        <f t="shared" si="23"/>
        <v>169.67619190130557</v>
      </c>
      <c r="K76" s="8">
        <f t="shared" si="17"/>
        <v>9.2223923079228562</v>
      </c>
      <c r="L76" s="10">
        <f t="shared" si="18"/>
        <v>13.24165090486779</v>
      </c>
      <c r="M76" s="30" t="s">
        <v>65</v>
      </c>
      <c r="N76" s="11"/>
      <c r="O76" s="12" t="s">
        <v>65</v>
      </c>
      <c r="P76" s="12"/>
      <c r="R76" s="9">
        <f t="shared" si="24"/>
        <v>1.0046889741087426</v>
      </c>
      <c r="S76" s="9">
        <f t="shared" si="25"/>
        <v>1.7441464460155387</v>
      </c>
      <c r="T76" s="15">
        <f t="shared" si="19"/>
        <v>0.12251791865412542</v>
      </c>
      <c r="U76" s="15">
        <f t="shared" si="13"/>
        <v>7.7695185070670192E-2</v>
      </c>
      <c r="V76" s="15">
        <f t="shared" si="14"/>
        <v>4.4822733583455232E-2</v>
      </c>
      <c r="W76" s="31">
        <f t="shared" si="20"/>
        <v>1887.09</v>
      </c>
      <c r="X76" s="31">
        <f t="shared" si="21"/>
        <v>5.38</v>
      </c>
      <c r="Y76" s="32"/>
    </row>
    <row r="77" spans="1:25" ht="15.6" x14ac:dyDescent="0.3">
      <c r="A77" s="6">
        <v>1876.09</v>
      </c>
      <c r="B77" s="7">
        <v>3.69</v>
      </c>
      <c r="C77" s="8">
        <v>0.3</v>
      </c>
      <c r="D77" s="7">
        <v>0.3</v>
      </c>
      <c r="E77" s="7">
        <v>10.275745450000001</v>
      </c>
      <c r="F77" s="8">
        <f t="shared" si="22"/>
        <v>1876.7083333333283</v>
      </c>
      <c r="G77" s="9">
        <f>G69*4/12+G81*8/12</f>
        <v>4.496666666666667</v>
      </c>
      <c r="H77" s="8">
        <f t="shared" si="15"/>
        <v>109.92978373165128</v>
      </c>
      <c r="I77" s="8">
        <f t="shared" si="16"/>
        <v>8.9373807911911598</v>
      </c>
      <c r="J77" s="10">
        <f t="shared" si="23"/>
        <v>158.90822153233881</v>
      </c>
      <c r="K77" s="8">
        <f t="shared" si="17"/>
        <v>8.9373807911911598</v>
      </c>
      <c r="L77" s="10">
        <f t="shared" si="18"/>
        <v>12.919367604255186</v>
      </c>
      <c r="M77" s="30" t="s">
        <v>65</v>
      </c>
      <c r="N77" s="11"/>
      <c r="O77" s="12" t="s">
        <v>65</v>
      </c>
      <c r="P77" s="12"/>
      <c r="R77" s="9">
        <f t="shared" si="24"/>
        <v>1.004679754017652</v>
      </c>
      <c r="S77" s="9">
        <f t="shared" si="25"/>
        <v>1.7360961513783471</v>
      </c>
      <c r="T77" s="15">
        <f t="shared" si="19"/>
        <v>0.13319853175354224</v>
      </c>
      <c r="U77" s="15">
        <f t="shared" si="13"/>
        <v>7.8391420705782089E-2</v>
      </c>
      <c r="V77" s="15">
        <f t="shared" si="14"/>
        <v>5.4807111047760149E-2</v>
      </c>
      <c r="W77" s="31">
        <f t="shared" si="20"/>
        <v>1887.12</v>
      </c>
      <c r="X77" s="31">
        <f t="shared" si="21"/>
        <v>5.27</v>
      </c>
      <c r="Y77" s="32"/>
    </row>
    <row r="78" spans="1:25" ht="15.6" x14ac:dyDescent="0.3">
      <c r="A78" s="6">
        <v>1876.1</v>
      </c>
      <c r="B78" s="7">
        <v>3.67</v>
      </c>
      <c r="C78" s="8">
        <v>0.3</v>
      </c>
      <c r="D78" s="7">
        <v>0.29330000000000001</v>
      </c>
      <c r="E78" s="7">
        <v>10.465995039999999</v>
      </c>
      <c r="F78" s="8">
        <f t="shared" si="22"/>
        <v>1876.7916666666615</v>
      </c>
      <c r="G78" s="9">
        <f>G69*3/12+G81*9/12</f>
        <v>4.4850000000000003</v>
      </c>
      <c r="H78" s="8">
        <f t="shared" si="15"/>
        <v>107.34649889534056</v>
      </c>
      <c r="I78" s="8">
        <f t="shared" si="16"/>
        <v>8.7749181658316537</v>
      </c>
      <c r="J78" s="10">
        <f t="shared" si="23"/>
        <v>156.23101581301034</v>
      </c>
      <c r="K78" s="8">
        <f t="shared" si="17"/>
        <v>8.5789449934614144</v>
      </c>
      <c r="L78" s="10">
        <f t="shared" si="18"/>
        <v>12.485710337317697</v>
      </c>
      <c r="M78" s="30" t="s">
        <v>65</v>
      </c>
      <c r="N78" s="11"/>
      <c r="O78" s="12" t="s">
        <v>65</v>
      </c>
      <c r="P78" s="12"/>
      <c r="R78" s="9">
        <f t="shared" si="24"/>
        <v>1.0046705343042359</v>
      </c>
      <c r="S78" s="9">
        <f t="shared" si="25"/>
        <v>1.7125144225562385</v>
      </c>
      <c r="T78" s="15">
        <f t="shared" si="19"/>
        <v>0.13835154000468108</v>
      </c>
      <c r="U78" s="15">
        <f t="shared" si="13"/>
        <v>8.0066311899993803E-2</v>
      </c>
      <c r="V78" s="15">
        <f t="shared" si="14"/>
        <v>5.8285228104687281E-2</v>
      </c>
      <c r="W78" s="31">
        <f t="shared" si="20"/>
        <v>1888.03</v>
      </c>
      <c r="X78" s="31">
        <f t="shared" si="21"/>
        <v>5.08</v>
      </c>
      <c r="Y78" s="32"/>
    </row>
    <row r="79" spans="1:25" ht="15.6" x14ac:dyDescent="0.3">
      <c r="A79" s="6">
        <v>1876.11</v>
      </c>
      <c r="B79" s="7">
        <v>3.6</v>
      </c>
      <c r="C79" s="8">
        <v>0.3</v>
      </c>
      <c r="D79" s="7">
        <v>0.28670000000000001</v>
      </c>
      <c r="E79" s="7">
        <v>10.56116033</v>
      </c>
      <c r="F79" s="8">
        <f t="shared" si="22"/>
        <v>1876.8749999999948</v>
      </c>
      <c r="G79" s="9">
        <f>G69*2/12+G81*10/12</f>
        <v>4.4733333333333336</v>
      </c>
      <c r="H79" s="8">
        <f t="shared" si="15"/>
        <v>104.35018175696986</v>
      </c>
      <c r="I79" s="8">
        <f t="shared" si="16"/>
        <v>8.6958484797474878</v>
      </c>
      <c r="J79" s="10">
        <f t="shared" si="23"/>
        <v>152.9248601665864</v>
      </c>
      <c r="K79" s="8">
        <f t="shared" si="17"/>
        <v>8.3103325304786839</v>
      </c>
      <c r="L79" s="10">
        <f t="shared" si="18"/>
        <v>12.178765947155645</v>
      </c>
      <c r="M79" s="30" t="s">
        <v>65</v>
      </c>
      <c r="N79" s="11"/>
      <c r="O79" s="12" t="s">
        <v>65</v>
      </c>
      <c r="P79" s="12"/>
      <c r="R79" s="9">
        <f t="shared" si="24"/>
        <v>1.0046613149688211</v>
      </c>
      <c r="S79" s="9">
        <f t="shared" si="25"/>
        <v>1.7050094552280191</v>
      </c>
      <c r="T79" s="15">
        <f t="shared" si="19"/>
        <v>0.14394905408238157</v>
      </c>
      <c r="U79" s="15">
        <f t="shared" si="13"/>
        <v>8.074114453889969E-2</v>
      </c>
      <c r="V79" s="15">
        <f t="shared" si="14"/>
        <v>6.3207909543481877E-2</v>
      </c>
      <c r="W79" s="31">
        <f t="shared" si="20"/>
        <v>1888.06</v>
      </c>
      <c r="X79" s="31">
        <f t="shared" si="21"/>
        <v>5.01</v>
      </c>
      <c r="Y79" s="32"/>
    </row>
    <row r="80" spans="1:25" ht="15.6" x14ac:dyDescent="0.3">
      <c r="A80" s="6">
        <v>1876.12</v>
      </c>
      <c r="B80" s="7">
        <v>3.58</v>
      </c>
      <c r="C80" s="8">
        <v>0.3</v>
      </c>
      <c r="D80" s="7">
        <v>0.28000000000000003</v>
      </c>
      <c r="E80" s="7">
        <v>10.751490909999999</v>
      </c>
      <c r="F80" s="8">
        <f t="shared" si="22"/>
        <v>1876.958333333328</v>
      </c>
      <c r="G80" s="9">
        <f>G69*1/12+G81*11/12</f>
        <v>4.4616666666666669</v>
      </c>
      <c r="H80" s="8">
        <f t="shared" si="15"/>
        <v>101.93343966655505</v>
      </c>
      <c r="I80" s="8">
        <f t="shared" si="16"/>
        <v>8.5419083519459509</v>
      </c>
      <c r="J80" s="10">
        <f t="shared" si="23"/>
        <v>150.42631060181881</v>
      </c>
      <c r="K80" s="8">
        <f t="shared" si="17"/>
        <v>7.9724477951495567</v>
      </c>
      <c r="L80" s="10">
        <f t="shared" si="18"/>
        <v>11.765186304052868</v>
      </c>
      <c r="M80" s="30" t="s">
        <v>65</v>
      </c>
      <c r="N80" s="11"/>
      <c r="O80" s="12" t="s">
        <v>65</v>
      </c>
      <c r="P80" s="12"/>
      <c r="R80" s="9">
        <f t="shared" si="24"/>
        <v>1.0046520960117353</v>
      </c>
      <c r="S80" s="9">
        <f t="shared" si="25"/>
        <v>1.6826330509190333</v>
      </c>
      <c r="T80" s="15">
        <f t="shared" si="19"/>
        <v>0.1418004398096202</v>
      </c>
      <c r="U80" s="15">
        <f t="shared" si="13"/>
        <v>8.1044370213336769E-2</v>
      </c>
      <c r="V80" s="15">
        <f t="shared" si="14"/>
        <v>6.0756069596283435E-2</v>
      </c>
      <c r="W80" s="31">
        <f t="shared" si="20"/>
        <v>1888.09</v>
      </c>
      <c r="X80" s="31">
        <f t="shared" si="21"/>
        <v>5.38</v>
      </c>
      <c r="Y80" s="32"/>
    </row>
    <row r="81" spans="1:25" ht="15.6" x14ac:dyDescent="0.3">
      <c r="A81" s="6">
        <v>1877.01</v>
      </c>
      <c r="B81" s="7">
        <v>3.55</v>
      </c>
      <c r="C81" s="8">
        <v>0.2908</v>
      </c>
      <c r="D81" s="7">
        <v>0.28170000000000001</v>
      </c>
      <c r="E81" s="7">
        <v>10.9417405</v>
      </c>
      <c r="F81" s="8">
        <f t="shared" si="22"/>
        <v>1877.0416666666613</v>
      </c>
      <c r="G81" s="9">
        <v>4.45</v>
      </c>
      <c r="H81" s="8">
        <f t="shared" si="15"/>
        <v>99.32173268046337</v>
      </c>
      <c r="I81" s="8">
        <f t="shared" si="16"/>
        <v>8.1359886939376782</v>
      </c>
      <c r="J81" s="10">
        <f t="shared" si="23"/>
        <v>147.57267836511906</v>
      </c>
      <c r="K81" s="8">
        <f t="shared" si="17"/>
        <v>7.8813893228412777</v>
      </c>
      <c r="L81" s="10">
        <f t="shared" si="18"/>
        <v>11.71020380153635</v>
      </c>
      <c r="M81" s="30" t="s">
        <v>65</v>
      </c>
      <c r="N81" s="11"/>
      <c r="O81" s="12" t="s">
        <v>65</v>
      </c>
      <c r="P81" s="12"/>
      <c r="R81" s="9">
        <f t="shared" si="24"/>
        <v>1.004442533161084</v>
      </c>
      <c r="S81" s="9">
        <f t="shared" si="25"/>
        <v>1.6610679219869882</v>
      </c>
      <c r="T81" s="15">
        <f t="shared" si="19"/>
        <v>0.14039429114462587</v>
      </c>
      <c r="U81" s="15">
        <f t="shared" si="13"/>
        <v>8.0037070033219582E-2</v>
      </c>
      <c r="V81" s="15">
        <f t="shared" si="14"/>
        <v>6.035722111140629E-2</v>
      </c>
      <c r="W81" s="31">
        <f t="shared" si="20"/>
        <v>1888.12</v>
      </c>
      <c r="X81" s="31">
        <f t="shared" si="21"/>
        <v>5.14</v>
      </c>
      <c r="Y81" s="32"/>
    </row>
    <row r="82" spans="1:25" ht="15.6" x14ac:dyDescent="0.3">
      <c r="A82" s="6">
        <v>1877.02</v>
      </c>
      <c r="B82" s="7">
        <v>3.34</v>
      </c>
      <c r="C82" s="8">
        <v>0.28170000000000001</v>
      </c>
      <c r="D82" s="7">
        <v>0.2833</v>
      </c>
      <c r="E82" s="7">
        <v>10.65632562</v>
      </c>
      <c r="F82" s="8">
        <f t="shared" si="22"/>
        <v>1877.1249999999945</v>
      </c>
      <c r="G82" s="9">
        <f>G81*11/12+G93*1/12</f>
        <v>4.440833333333333</v>
      </c>
      <c r="H82" s="8">
        <f t="shared" si="15"/>
        <v>95.949193602062593</v>
      </c>
      <c r="I82" s="8">
        <f t="shared" si="16"/>
        <v>8.0924813885332441</v>
      </c>
      <c r="J82" s="10">
        <f t="shared" si="23"/>
        <v>143.56373170409142</v>
      </c>
      <c r="K82" s="8">
        <f t="shared" si="17"/>
        <v>8.1384450740911181</v>
      </c>
      <c r="L82" s="10">
        <f t="shared" si="18"/>
        <v>12.177127302924882</v>
      </c>
      <c r="M82" s="30" t="s">
        <v>65</v>
      </c>
      <c r="N82" s="11"/>
      <c r="O82" s="12" t="s">
        <v>65</v>
      </c>
      <c r="P82" s="12"/>
      <c r="R82" s="9">
        <f t="shared" si="24"/>
        <v>1.0044352053538859</v>
      </c>
      <c r="S82" s="9">
        <f t="shared" si="25"/>
        <v>1.7131343139871542</v>
      </c>
      <c r="T82" s="15">
        <f t="shared" si="19"/>
        <v>0.14175117808280069</v>
      </c>
      <c r="U82" s="15">
        <f t="shared" si="13"/>
        <v>7.5638237390101226E-2</v>
      </c>
      <c r="V82" s="15">
        <f t="shared" si="14"/>
        <v>6.6112940692699462E-2</v>
      </c>
      <c r="W82" s="31">
        <f t="shared" si="20"/>
        <v>1889.03</v>
      </c>
      <c r="X82" s="31">
        <f t="shared" si="21"/>
        <v>5.19</v>
      </c>
      <c r="Y82" s="32"/>
    </row>
    <row r="83" spans="1:25" ht="15.6" x14ac:dyDescent="0.3">
      <c r="A83" s="6">
        <v>1877.03</v>
      </c>
      <c r="B83" s="7">
        <v>3.17</v>
      </c>
      <c r="C83" s="8">
        <v>0.27250000000000002</v>
      </c>
      <c r="D83" s="7">
        <v>0.28499999999999998</v>
      </c>
      <c r="E83" s="7">
        <v>10.180580170000001</v>
      </c>
      <c r="F83" s="8">
        <f t="shared" si="22"/>
        <v>1877.2083333333278</v>
      </c>
      <c r="G83" s="9">
        <f>G81*10/12+G93*2/12</f>
        <v>4.4316666666666666</v>
      </c>
      <c r="H83" s="8">
        <f t="shared" si="15"/>
        <v>95.321107323493493</v>
      </c>
      <c r="I83" s="8">
        <f t="shared" si="16"/>
        <v>8.194006859827125</v>
      </c>
      <c r="J83" s="10">
        <f t="shared" si="23"/>
        <v>143.64564769791301</v>
      </c>
      <c r="K83" s="8">
        <f t="shared" si="17"/>
        <v>8.5698787341311196</v>
      </c>
      <c r="L83" s="10">
        <f t="shared" si="18"/>
        <v>12.914514067477985</v>
      </c>
      <c r="M83" s="30" t="s">
        <v>65</v>
      </c>
      <c r="N83" s="11"/>
      <c r="O83" s="12" t="s">
        <v>65</v>
      </c>
      <c r="P83" s="12"/>
      <c r="R83" s="9">
        <f t="shared" si="24"/>
        <v>1.0044278777306086</v>
      </c>
      <c r="S83" s="9">
        <f t="shared" si="25"/>
        <v>1.8011434150689984</v>
      </c>
      <c r="T83" s="15">
        <f t="shared" si="19"/>
        <v>0.14471927044295518</v>
      </c>
      <c r="U83" s="15">
        <f t="shared" si="13"/>
        <v>7.0466246038505931E-2</v>
      </c>
      <c r="V83" s="15">
        <f t="shared" si="14"/>
        <v>7.4253024404449253E-2</v>
      </c>
      <c r="W83" s="31">
        <f t="shared" si="20"/>
        <v>1889.06</v>
      </c>
      <c r="X83" s="31">
        <f t="shared" si="21"/>
        <v>5.41</v>
      </c>
      <c r="Y83" s="32"/>
    </row>
    <row r="84" spans="1:25" ht="15.6" x14ac:dyDescent="0.3">
      <c r="A84" s="6">
        <v>1877.04</v>
      </c>
      <c r="B84" s="7">
        <v>2.94</v>
      </c>
      <c r="C84" s="8">
        <v>0.26329999999999998</v>
      </c>
      <c r="D84" s="7">
        <v>0.28670000000000001</v>
      </c>
      <c r="E84" s="7">
        <v>10.465995039999999</v>
      </c>
      <c r="F84" s="8">
        <f t="shared" si="22"/>
        <v>1877.2916666666611</v>
      </c>
      <c r="G84" s="9">
        <f>G81*9/12+G93*3/12</f>
        <v>4.4225000000000003</v>
      </c>
      <c r="H84" s="8">
        <f t="shared" si="15"/>
        <v>85.994198025150212</v>
      </c>
      <c r="I84" s="8">
        <f t="shared" si="16"/>
        <v>7.7014531768782479</v>
      </c>
      <c r="J84" s="10">
        <f t="shared" si="23"/>
        <v>130.55746667421158</v>
      </c>
      <c r="K84" s="8">
        <f t="shared" si="17"/>
        <v>8.385896793813119</v>
      </c>
      <c r="L84" s="10">
        <f t="shared" si="18"/>
        <v>12.731573365815125</v>
      </c>
      <c r="M84" s="30" t="s">
        <v>65</v>
      </c>
      <c r="N84" s="11"/>
      <c r="O84" s="12" t="s">
        <v>65</v>
      </c>
      <c r="P84" s="12"/>
      <c r="R84" s="9">
        <f t="shared" si="24"/>
        <v>1.0044205502913774</v>
      </c>
      <c r="S84" s="9">
        <f t="shared" si="25"/>
        <v>1.7597827500645762</v>
      </c>
      <c r="T84" s="15">
        <f t="shared" si="19"/>
        <v>0.15871290353602863</v>
      </c>
      <c r="U84" s="15">
        <f t="shared" si="13"/>
        <v>7.3160830614048544E-2</v>
      </c>
      <c r="V84" s="15">
        <f t="shared" si="14"/>
        <v>8.5552072921980082E-2</v>
      </c>
      <c r="W84" s="31">
        <f t="shared" si="20"/>
        <v>1889.09</v>
      </c>
      <c r="X84" s="31">
        <f t="shared" si="21"/>
        <v>5.5</v>
      </c>
      <c r="Y84" s="32"/>
    </row>
    <row r="85" spans="1:25" ht="15.6" x14ac:dyDescent="0.3">
      <c r="A85" s="6">
        <v>1877.05</v>
      </c>
      <c r="B85" s="7">
        <v>2.94</v>
      </c>
      <c r="C85" s="8">
        <v>0.25419999999999998</v>
      </c>
      <c r="D85" s="7">
        <v>0.2883</v>
      </c>
      <c r="E85" s="7">
        <v>10.65632562</v>
      </c>
      <c r="F85" s="8">
        <f t="shared" si="22"/>
        <v>1877.3749999999943</v>
      </c>
      <c r="G85" s="9">
        <f>G81*8/12+G93*4/12</f>
        <v>4.4133333333333331</v>
      </c>
      <c r="H85" s="8">
        <f t="shared" si="15"/>
        <v>84.458272212594025</v>
      </c>
      <c r="I85" s="8">
        <f t="shared" si="16"/>
        <v>7.3024805430072783</v>
      </c>
      <c r="J85" s="10">
        <f t="shared" si="23"/>
        <v>129.14949800667745</v>
      </c>
      <c r="K85" s="8">
        <f t="shared" si="17"/>
        <v>8.282081591459475</v>
      </c>
      <c r="L85" s="10">
        <f t="shared" si="18"/>
        <v>12.664557916777246</v>
      </c>
      <c r="M85" s="30" t="s">
        <v>65</v>
      </c>
      <c r="N85" s="11"/>
      <c r="O85" s="12" t="s">
        <v>65</v>
      </c>
      <c r="P85" s="12"/>
      <c r="R85" s="9">
        <f t="shared" si="24"/>
        <v>1.0044132230363174</v>
      </c>
      <c r="S85" s="9">
        <f t="shared" si="25"/>
        <v>1.7359918744254137</v>
      </c>
      <c r="T85" s="15">
        <f t="shared" si="19"/>
        <v>0.16233557057379433</v>
      </c>
      <c r="U85" s="15">
        <f t="shared" si="13"/>
        <v>7.482890996850311E-2</v>
      </c>
      <c r="V85" s="15">
        <f t="shared" si="14"/>
        <v>8.750666060529122E-2</v>
      </c>
      <c r="W85" s="31">
        <f t="shared" si="20"/>
        <v>1889.12</v>
      </c>
      <c r="X85" s="31">
        <f t="shared" si="21"/>
        <v>5.32</v>
      </c>
      <c r="Y85" s="32"/>
    </row>
    <row r="86" spans="1:25" ht="15.6" x14ac:dyDescent="0.3">
      <c r="A86" s="6">
        <v>1877.06</v>
      </c>
      <c r="B86" s="7">
        <v>2.73</v>
      </c>
      <c r="C86" s="8">
        <v>0.245</v>
      </c>
      <c r="D86" s="7">
        <v>0.28999999999999998</v>
      </c>
      <c r="E86" s="7">
        <v>10.08541488</v>
      </c>
      <c r="F86" s="8">
        <f t="shared" si="22"/>
        <v>1877.4583333333276</v>
      </c>
      <c r="G86" s="9">
        <f>G81*7/12+G93*5/12</f>
        <v>4.4041666666666668</v>
      </c>
      <c r="H86" s="8">
        <f t="shared" si="15"/>
        <v>82.865016952083963</v>
      </c>
      <c r="I86" s="8">
        <f t="shared" si="16"/>
        <v>7.4366040854434328</v>
      </c>
      <c r="J86" s="10">
        <f t="shared" si="23"/>
        <v>127.66081047587998</v>
      </c>
      <c r="K86" s="8">
        <f t="shared" si="17"/>
        <v>8.8025109582799814</v>
      </c>
      <c r="L86" s="10">
        <f t="shared" si="18"/>
        <v>13.56103847545978</v>
      </c>
      <c r="M86" s="30" t="s">
        <v>65</v>
      </c>
      <c r="N86" s="11"/>
      <c r="O86" s="12" t="s">
        <v>65</v>
      </c>
      <c r="P86" s="12"/>
      <c r="R86" s="9">
        <f t="shared" si="24"/>
        <v>1.0044058959655546</v>
      </c>
      <c r="S86" s="9">
        <f t="shared" si="25"/>
        <v>1.8423571486255097</v>
      </c>
      <c r="T86" s="15">
        <f t="shared" si="19"/>
        <v>0.16205707677969516</v>
      </c>
      <c r="U86" s="15">
        <f t="shared" si="13"/>
        <v>6.9928055828592628E-2</v>
      </c>
      <c r="V86" s="15">
        <f t="shared" si="14"/>
        <v>9.2129020951102536E-2</v>
      </c>
      <c r="W86" s="31">
        <f t="shared" si="20"/>
        <v>1890.03</v>
      </c>
      <c r="X86" s="31">
        <f t="shared" si="21"/>
        <v>5.28</v>
      </c>
      <c r="Y86" s="32"/>
    </row>
    <row r="87" spans="1:25" ht="15.6" x14ac:dyDescent="0.3">
      <c r="A87" s="6">
        <v>1877.07</v>
      </c>
      <c r="B87" s="7">
        <v>2.85</v>
      </c>
      <c r="C87" s="8">
        <v>0.23580000000000001</v>
      </c>
      <c r="D87" s="7">
        <v>0.29170000000000001</v>
      </c>
      <c r="E87" s="7">
        <v>10.180580170000001</v>
      </c>
      <c r="F87" s="8">
        <f t="shared" si="22"/>
        <v>1877.5416666666608</v>
      </c>
      <c r="G87" s="9">
        <f>G81*6/12+G93*6/12</f>
        <v>4.3949999999999996</v>
      </c>
      <c r="H87" s="8">
        <f t="shared" si="15"/>
        <v>85.698787341311188</v>
      </c>
      <c r="I87" s="8">
        <f t="shared" si="16"/>
        <v>7.0904470368705894</v>
      </c>
      <c r="J87" s="10">
        <f t="shared" si="23"/>
        <v>132.93676960337325</v>
      </c>
      <c r="K87" s="8">
        <f t="shared" si="17"/>
        <v>8.7713460587580627</v>
      </c>
      <c r="L87" s="10">
        <f t="shared" si="18"/>
        <v>13.606194980106661</v>
      </c>
      <c r="M87" s="30" t="s">
        <v>65</v>
      </c>
      <c r="N87" s="11"/>
      <c r="O87" s="12" t="s">
        <v>65</v>
      </c>
      <c r="P87" s="12"/>
      <c r="R87" s="9">
        <f t="shared" si="24"/>
        <v>1.0043985690792139</v>
      </c>
      <c r="S87" s="9">
        <f t="shared" si="25"/>
        <v>1.8331766521383228</v>
      </c>
      <c r="T87" s="15">
        <f t="shared" si="19"/>
        <v>0.15629330873783331</v>
      </c>
      <c r="U87" s="15">
        <f t="shared" si="13"/>
        <v>7.1953547612414237E-2</v>
      </c>
      <c r="V87" s="15">
        <f t="shared" si="14"/>
        <v>8.4339761125419077E-2</v>
      </c>
      <c r="W87" s="31">
        <f t="shared" si="20"/>
        <v>1890.06</v>
      </c>
      <c r="X87" s="31">
        <f t="shared" si="21"/>
        <v>5.58</v>
      </c>
      <c r="Y87" s="32"/>
    </row>
    <row r="88" spans="1:25" ht="15.6" x14ac:dyDescent="0.3">
      <c r="A88" s="6">
        <v>1877.08</v>
      </c>
      <c r="B88" s="7">
        <v>3.05</v>
      </c>
      <c r="C88" s="8">
        <v>0.22670000000000001</v>
      </c>
      <c r="D88" s="7">
        <v>0.29330000000000001</v>
      </c>
      <c r="E88" s="7">
        <v>9.8000000000000007</v>
      </c>
      <c r="F88" s="8">
        <f t="shared" si="22"/>
        <v>1877.6249999999941</v>
      </c>
      <c r="G88" s="9">
        <f>G81*5/12+G93*7/12</f>
        <v>4.3858333333333333</v>
      </c>
      <c r="H88" s="8">
        <f t="shared" si="15"/>
        <v>95.274374999999964</v>
      </c>
      <c r="I88" s="8">
        <f t="shared" si="16"/>
        <v>7.081541249999999</v>
      </c>
      <c r="J88" s="10">
        <f t="shared" si="23"/>
        <v>148.70592457577865</v>
      </c>
      <c r="K88" s="8">
        <f t="shared" si="17"/>
        <v>9.1619587499999966</v>
      </c>
      <c r="L88" s="10">
        <f t="shared" si="18"/>
        <v>14.300146779697009</v>
      </c>
      <c r="M88" s="30" t="s">
        <v>65</v>
      </c>
      <c r="N88" s="11"/>
      <c r="O88" s="12" t="s">
        <v>65</v>
      </c>
      <c r="P88" s="12"/>
      <c r="R88" s="9">
        <f t="shared" si="24"/>
        <v>1.0043912423774213</v>
      </c>
      <c r="S88" s="9">
        <f t="shared" si="25"/>
        <v>1.9127440302159064</v>
      </c>
      <c r="T88" s="15">
        <f t="shared" si="19"/>
        <v>0.13955989189381057</v>
      </c>
      <c r="U88" s="15">
        <f t="shared" si="13"/>
        <v>6.6339364450650917E-2</v>
      </c>
      <c r="V88" s="15">
        <f t="shared" si="14"/>
        <v>7.3220527443159655E-2</v>
      </c>
      <c r="W88" s="31">
        <f t="shared" si="20"/>
        <v>1890.09</v>
      </c>
      <c r="X88" s="31">
        <f t="shared" si="21"/>
        <v>5.32</v>
      </c>
      <c r="Y88" s="32"/>
    </row>
    <row r="89" spans="1:25" ht="15.6" x14ac:dyDescent="0.3">
      <c r="A89" s="6">
        <v>1877.09</v>
      </c>
      <c r="B89" s="7">
        <v>3.24</v>
      </c>
      <c r="C89" s="8">
        <v>0.2175</v>
      </c>
      <c r="D89" s="7">
        <v>0.29499999999999998</v>
      </c>
      <c r="E89" s="7">
        <v>9.7048347110000002</v>
      </c>
      <c r="F89" s="8">
        <f t="shared" si="22"/>
        <v>1877.7083333333273</v>
      </c>
      <c r="G89" s="9">
        <f>G81*4/12+G93*8/12</f>
        <v>4.3766666666666669</v>
      </c>
      <c r="H89" s="8">
        <f t="shared" si="15"/>
        <v>102.20195701795708</v>
      </c>
      <c r="I89" s="8">
        <f t="shared" si="16"/>
        <v>6.8607795220387837</v>
      </c>
      <c r="J89" s="10">
        <f t="shared" si="23"/>
        <v>160.41098555605586</v>
      </c>
      <c r="K89" s="8">
        <f t="shared" si="17"/>
        <v>9.3054250988572011</v>
      </c>
      <c r="L89" s="10">
        <f t="shared" si="18"/>
        <v>14.605321215751996</v>
      </c>
      <c r="M89" s="30" t="s">
        <v>65</v>
      </c>
      <c r="N89" s="11"/>
      <c r="O89" s="12" t="s">
        <v>65</v>
      </c>
      <c r="P89" s="12"/>
      <c r="R89" s="9">
        <f t="shared" si="24"/>
        <v>1.0043839158603021</v>
      </c>
      <c r="S89" s="9">
        <f t="shared" si="25"/>
        <v>1.9399820211954759</v>
      </c>
      <c r="T89" s="15">
        <f t="shared" si="19"/>
        <v>0.13127468006042031</v>
      </c>
      <c r="U89" s="15">
        <f t="shared" si="13"/>
        <v>6.6318028704753784E-2</v>
      </c>
      <c r="V89" s="15">
        <f t="shared" si="14"/>
        <v>6.4956651355666528E-2</v>
      </c>
      <c r="W89" s="31">
        <f t="shared" si="20"/>
        <v>1890.12</v>
      </c>
      <c r="X89" s="31">
        <f t="shared" si="21"/>
        <v>4.5999999999999996</v>
      </c>
      <c r="Y89" s="32"/>
    </row>
    <row r="90" spans="1:25" ht="15.6" x14ac:dyDescent="0.3">
      <c r="A90" s="6">
        <v>1877.1</v>
      </c>
      <c r="B90" s="7">
        <v>3.31</v>
      </c>
      <c r="C90" s="8">
        <v>0.20830000000000001</v>
      </c>
      <c r="D90" s="7">
        <v>0.29670000000000002</v>
      </c>
      <c r="E90" s="7">
        <v>9.7048347110000002</v>
      </c>
      <c r="F90" s="8">
        <f t="shared" si="22"/>
        <v>1877.7916666666606</v>
      </c>
      <c r="G90" s="9">
        <f>G81*3/12+G93*9/12</f>
        <v>4.3675000000000006</v>
      </c>
      <c r="H90" s="8">
        <f t="shared" si="15"/>
        <v>104.41002399056725</v>
      </c>
      <c r="I90" s="8">
        <f t="shared" si="16"/>
        <v>6.5705764342100181</v>
      </c>
      <c r="J90" s="10">
        <f t="shared" si="23"/>
        <v>164.7360585025171</v>
      </c>
      <c r="K90" s="8">
        <f t="shared" si="17"/>
        <v>9.359049582477736</v>
      </c>
      <c r="L90" s="10">
        <f t="shared" si="18"/>
        <v>14.766522222869131</v>
      </c>
      <c r="M90" s="30" t="s">
        <v>65</v>
      </c>
      <c r="N90" s="11"/>
      <c r="O90" s="12" t="s">
        <v>65</v>
      </c>
      <c r="P90" s="12"/>
      <c r="R90" s="9">
        <f t="shared" si="24"/>
        <v>1.0043765895279828</v>
      </c>
      <c r="S90" s="9">
        <f t="shared" si="25"/>
        <v>1.9484867391468959</v>
      </c>
      <c r="T90" s="15">
        <f t="shared" si="19"/>
        <v>0.12353034304649113</v>
      </c>
      <c r="U90" s="15">
        <f t="shared" si="13"/>
        <v>6.4786319405561565E-2</v>
      </c>
      <c r="V90" s="15">
        <f t="shared" si="14"/>
        <v>5.8744023640929566E-2</v>
      </c>
      <c r="W90" s="31">
        <f t="shared" si="20"/>
        <v>1891.03</v>
      </c>
      <c r="X90" s="31">
        <f t="shared" si="21"/>
        <v>4.8099999999999996</v>
      </c>
      <c r="Y90" s="32"/>
    </row>
    <row r="91" spans="1:25" ht="15.6" x14ac:dyDescent="0.3">
      <c r="A91" s="6">
        <v>1877.11</v>
      </c>
      <c r="B91" s="7">
        <v>3.26</v>
      </c>
      <c r="C91" s="8">
        <v>0.19919999999999999</v>
      </c>
      <c r="D91" s="7">
        <v>0.29830000000000001</v>
      </c>
      <c r="E91" s="7">
        <v>9.5145851239999999</v>
      </c>
      <c r="F91" s="8">
        <f t="shared" si="22"/>
        <v>1877.8749999999939</v>
      </c>
      <c r="G91" s="9">
        <f>G81*2/12+G93*10/12</f>
        <v>4.3583333333333334</v>
      </c>
      <c r="H91" s="8">
        <f t="shared" si="15"/>
        <v>104.88903478120795</v>
      </c>
      <c r="I91" s="8">
        <f t="shared" si="16"/>
        <v>6.4091704688394557</v>
      </c>
      <c r="J91" s="10">
        <f t="shared" si="23"/>
        <v>166.33452066825396</v>
      </c>
      <c r="K91" s="8">
        <f t="shared" si="17"/>
        <v>9.5976684279859921</v>
      </c>
      <c r="L91" s="10">
        <f t="shared" si="18"/>
        <v>15.220118869736245</v>
      </c>
      <c r="M91" s="30" t="s">
        <v>65</v>
      </c>
      <c r="N91" s="11"/>
      <c r="O91" s="12" t="s">
        <v>65</v>
      </c>
      <c r="P91" s="12"/>
      <c r="R91" s="9">
        <f t="shared" si="24"/>
        <v>1.0043692633805883</v>
      </c>
      <c r="S91" s="9">
        <f t="shared" si="25"/>
        <v>1.9961460925673595</v>
      </c>
      <c r="T91" s="15">
        <f t="shared" si="19"/>
        <v>0.12369224054914896</v>
      </c>
      <c r="U91" s="15">
        <f t="shared" si="13"/>
        <v>6.1170700598773164E-2</v>
      </c>
      <c r="V91" s="15">
        <f t="shared" si="14"/>
        <v>6.2521539950375793E-2</v>
      </c>
      <c r="W91" s="31">
        <f t="shared" si="20"/>
        <v>1891.06</v>
      </c>
      <c r="X91" s="31">
        <f t="shared" si="21"/>
        <v>4.8499999999999996</v>
      </c>
      <c r="Y91" s="32"/>
    </row>
    <row r="92" spans="1:25" ht="15.6" x14ac:dyDescent="0.3">
      <c r="A92" s="6">
        <v>1877.12</v>
      </c>
      <c r="B92" s="7">
        <v>3.25</v>
      </c>
      <c r="C92" s="8">
        <v>0.19</v>
      </c>
      <c r="D92" s="7">
        <v>0.3</v>
      </c>
      <c r="E92" s="7">
        <v>9.5145851239999999</v>
      </c>
      <c r="F92" s="8">
        <f t="shared" si="22"/>
        <v>1877.9583333333271</v>
      </c>
      <c r="G92" s="9">
        <f>G81*1/12+G93*11/12</f>
        <v>4.3491666666666662</v>
      </c>
      <c r="H92" s="8">
        <f t="shared" si="15"/>
        <v>104.56728927574413</v>
      </c>
      <c r="I92" s="8">
        <f t="shared" si="16"/>
        <v>6.1131646038127334</v>
      </c>
      <c r="J92" s="10">
        <f t="shared" si="23"/>
        <v>166.63215401300801</v>
      </c>
      <c r="K92" s="8">
        <f t="shared" si="17"/>
        <v>9.6523651639148422</v>
      </c>
      <c r="L92" s="10">
        <f t="shared" si="18"/>
        <v>15.381429601200738</v>
      </c>
      <c r="M92" s="30" t="s">
        <v>65</v>
      </c>
      <c r="N92" s="11"/>
      <c r="O92" s="12" t="s">
        <v>65</v>
      </c>
      <c r="P92" s="12"/>
      <c r="R92" s="9">
        <f t="shared" si="24"/>
        <v>1.0043619374182455</v>
      </c>
      <c r="S92" s="9">
        <f t="shared" si="25"/>
        <v>2.0048677805919186</v>
      </c>
      <c r="T92" s="15">
        <f t="shared" si="19"/>
        <v>0.12068740905577835</v>
      </c>
      <c r="U92" s="15">
        <f t="shared" si="13"/>
        <v>5.8455430646356277E-2</v>
      </c>
      <c r="V92" s="15">
        <f t="shared" si="14"/>
        <v>6.2231978409422073E-2</v>
      </c>
      <c r="W92" s="31">
        <f t="shared" si="20"/>
        <v>1891.09</v>
      </c>
      <c r="X92" s="31">
        <f t="shared" si="21"/>
        <v>5.33</v>
      </c>
      <c r="Y92" s="32"/>
    </row>
    <row r="93" spans="1:25" ht="15.6" x14ac:dyDescent="0.3">
      <c r="A93" s="6">
        <v>1878.01</v>
      </c>
      <c r="B93" s="7">
        <v>3.25</v>
      </c>
      <c r="C93" s="8">
        <v>0.18920000000000001</v>
      </c>
      <c r="D93" s="7">
        <v>0.30080000000000001</v>
      </c>
      <c r="E93" s="7">
        <v>9.229089256</v>
      </c>
      <c r="F93" s="8">
        <f t="shared" si="22"/>
        <v>1878.0416666666604</v>
      </c>
      <c r="G93" s="9">
        <v>4.34</v>
      </c>
      <c r="H93" s="8">
        <f t="shared" si="15"/>
        <v>107.80201029621506</v>
      </c>
      <c r="I93" s="8">
        <f t="shared" si="16"/>
        <v>6.2757354917058121</v>
      </c>
      <c r="J93" s="10">
        <f t="shared" si="23"/>
        <v>172.62019749383589</v>
      </c>
      <c r="K93" s="8">
        <f t="shared" si="17"/>
        <v>9.9774906760312287</v>
      </c>
      <c r="L93" s="10">
        <f t="shared" si="18"/>
        <v>15.976663201891029</v>
      </c>
      <c r="M93" s="30" t="s">
        <v>65</v>
      </c>
      <c r="N93" s="11"/>
      <c r="O93" s="12" t="s">
        <v>65</v>
      </c>
      <c r="P93" s="12"/>
      <c r="R93" s="9">
        <f t="shared" si="24"/>
        <v>1.0044217286102688</v>
      </c>
      <c r="S93" s="9">
        <f t="shared" si="25"/>
        <v>2.0759026922234454</v>
      </c>
      <c r="T93" s="15">
        <f t="shared" si="19"/>
        <v>0.11673997892457577</v>
      </c>
      <c r="U93" s="15">
        <f t="shared" si="13"/>
        <v>5.3783076352889481E-2</v>
      </c>
      <c r="V93" s="15">
        <f t="shared" si="14"/>
        <v>6.2956902571686291E-2</v>
      </c>
      <c r="W93" s="31">
        <f t="shared" si="20"/>
        <v>1891.12</v>
      </c>
      <c r="X93" s="31">
        <f t="shared" si="21"/>
        <v>5.41</v>
      </c>
      <c r="Y93" s="32"/>
    </row>
    <row r="94" spans="1:25" ht="15.6" x14ac:dyDescent="0.3">
      <c r="A94" s="6">
        <v>1878.02</v>
      </c>
      <c r="B94" s="7">
        <v>3.18</v>
      </c>
      <c r="C94" s="8">
        <v>0.1883</v>
      </c>
      <c r="D94" s="7">
        <v>0.30170000000000002</v>
      </c>
      <c r="E94" s="7">
        <v>9.1340049590000003</v>
      </c>
      <c r="F94" s="8">
        <f t="shared" si="22"/>
        <v>1878.1249999999936</v>
      </c>
      <c r="G94" s="9">
        <f>G93*11/12+G105*1/12</f>
        <v>4.33</v>
      </c>
      <c r="H94" s="8">
        <f t="shared" si="15"/>
        <v>106.5781608801073</v>
      </c>
      <c r="I94" s="8">
        <f t="shared" si="16"/>
        <v>6.3109017904793081</v>
      </c>
      <c r="J94" s="10">
        <f t="shared" si="23"/>
        <v>171.50260514597096</v>
      </c>
      <c r="K94" s="8">
        <f t="shared" si="17"/>
        <v>10.111519225637853</v>
      </c>
      <c r="L94" s="10">
        <f t="shared" si="18"/>
        <v>16.271174834131898</v>
      </c>
      <c r="M94" s="30" t="s">
        <v>65</v>
      </c>
      <c r="N94" s="11"/>
      <c r="O94" s="12" t="s">
        <v>65</v>
      </c>
      <c r="P94" s="12"/>
      <c r="R94" s="9">
        <f t="shared" si="24"/>
        <v>1.0044137681563745</v>
      </c>
      <c r="S94" s="9">
        <f t="shared" si="25"/>
        <v>2.1067873132148214</v>
      </c>
      <c r="T94" s="15">
        <f t="shared" si="19"/>
        <v>0.11854460093593122</v>
      </c>
      <c r="U94" s="15">
        <f t="shared" si="13"/>
        <v>5.3913136018938435E-2</v>
      </c>
      <c r="V94" s="15">
        <f t="shared" si="14"/>
        <v>6.4631464916992787E-2</v>
      </c>
      <c r="W94" s="31">
        <f t="shared" si="20"/>
        <v>1892.03</v>
      </c>
      <c r="X94" s="31">
        <f t="shared" si="21"/>
        <v>5.58</v>
      </c>
      <c r="Y94" s="32"/>
    </row>
    <row r="95" spans="1:25" ht="15.6" x14ac:dyDescent="0.3">
      <c r="A95" s="6">
        <v>1878.03</v>
      </c>
      <c r="B95" s="7">
        <v>3.24</v>
      </c>
      <c r="C95" s="8">
        <v>0.1875</v>
      </c>
      <c r="D95" s="7">
        <v>0.30249999999999999</v>
      </c>
      <c r="E95" s="7">
        <v>8.9436743799999991</v>
      </c>
      <c r="F95" s="8">
        <f t="shared" si="22"/>
        <v>1878.2083333333269</v>
      </c>
      <c r="G95" s="9">
        <f>G93*10/12+G105*2/12</f>
        <v>4.32</v>
      </c>
      <c r="H95" s="8">
        <f t="shared" si="15"/>
        <v>110.89995653441936</v>
      </c>
      <c r="I95" s="8">
        <f t="shared" si="16"/>
        <v>6.4178215587048237</v>
      </c>
      <c r="J95" s="10">
        <f t="shared" si="23"/>
        <v>179.31773318410021</v>
      </c>
      <c r="K95" s="8">
        <f t="shared" si="17"/>
        <v>10.354085448043781</v>
      </c>
      <c r="L95" s="10">
        <f t="shared" si="18"/>
        <v>16.741856261787131</v>
      </c>
      <c r="M95" s="30" t="s">
        <v>65</v>
      </c>
      <c r="N95" s="11"/>
      <c r="O95" s="12" t="s">
        <v>65</v>
      </c>
      <c r="P95" s="12"/>
      <c r="R95" s="9">
        <f t="shared" si="24"/>
        <v>1.0044058079432483</v>
      </c>
      <c r="S95" s="9">
        <f t="shared" si="25"/>
        <v>2.1611186719048097</v>
      </c>
      <c r="T95" s="15">
        <f t="shared" si="19"/>
        <v>0.10972463559295109</v>
      </c>
      <c r="U95" s="15">
        <f t="shared" si="13"/>
        <v>5.1712284110447371E-2</v>
      </c>
      <c r="V95" s="15">
        <f t="shared" si="14"/>
        <v>5.8012351482503721E-2</v>
      </c>
      <c r="W95" s="31">
        <f t="shared" si="20"/>
        <v>1892.06</v>
      </c>
      <c r="X95" s="31">
        <f t="shared" si="21"/>
        <v>5.54</v>
      </c>
      <c r="Y95" s="32"/>
    </row>
    <row r="96" spans="1:25" ht="15.6" x14ac:dyDescent="0.3">
      <c r="A96" s="6">
        <v>1878.04</v>
      </c>
      <c r="B96" s="7">
        <v>3.33</v>
      </c>
      <c r="C96" s="8">
        <v>0.1867</v>
      </c>
      <c r="D96" s="7">
        <v>0.30330000000000001</v>
      </c>
      <c r="E96" s="7">
        <v>8.8485090910000004</v>
      </c>
      <c r="F96" s="8">
        <f t="shared" si="22"/>
        <v>1878.2916666666601</v>
      </c>
      <c r="G96" s="9">
        <f>G93*9/12+G105*3/12</f>
        <v>4.3100000000000005</v>
      </c>
      <c r="H96" s="8">
        <f t="shared" si="15"/>
        <v>115.20636578617035</v>
      </c>
      <c r="I96" s="8">
        <f t="shared" si="16"/>
        <v>6.4591677153988005</v>
      </c>
      <c r="J96" s="10">
        <f t="shared" si="23"/>
        <v>187.15124230724555</v>
      </c>
      <c r="K96" s="8">
        <f t="shared" si="17"/>
        <v>10.493120343226868</v>
      </c>
      <c r="L96" s="10">
        <f t="shared" si="18"/>
        <v>17.045937475011286</v>
      </c>
      <c r="M96" s="30" t="s">
        <v>65</v>
      </c>
      <c r="N96" s="11"/>
      <c r="O96" s="12" t="s">
        <v>65</v>
      </c>
      <c r="P96" s="12"/>
      <c r="R96" s="9">
        <f t="shared" si="24"/>
        <v>1.0043978479710691</v>
      </c>
      <c r="S96" s="9">
        <f t="shared" si="25"/>
        <v>2.1939852759131644</v>
      </c>
      <c r="T96" s="15">
        <f t="shared" si="19"/>
        <v>0.10714224225389724</v>
      </c>
      <c r="U96" s="15">
        <f t="shared" si="13"/>
        <v>5.1818822714418289E-2</v>
      </c>
      <c r="V96" s="15">
        <f t="shared" si="14"/>
        <v>5.5323419539478946E-2</v>
      </c>
      <c r="W96" s="31">
        <f t="shared" si="20"/>
        <v>1892.09</v>
      </c>
      <c r="X96" s="31">
        <f t="shared" si="21"/>
        <v>5.48</v>
      </c>
      <c r="Y96" s="32"/>
    </row>
    <row r="97" spans="1:25" ht="15.6" x14ac:dyDescent="0.3">
      <c r="A97" s="6">
        <v>1878.05</v>
      </c>
      <c r="B97" s="7">
        <v>3.34</v>
      </c>
      <c r="C97" s="8">
        <v>0.18579999999999999</v>
      </c>
      <c r="D97" s="7">
        <v>0.30420000000000003</v>
      </c>
      <c r="E97" s="7">
        <v>8.5630942149999996</v>
      </c>
      <c r="F97" s="8">
        <f t="shared" si="22"/>
        <v>1878.3749999999934</v>
      </c>
      <c r="G97" s="9">
        <f>G93*8/12+G105*4/12</f>
        <v>4.3</v>
      </c>
      <c r="H97" s="8">
        <f t="shared" si="15"/>
        <v>119.4037837641612</v>
      </c>
      <c r="I97" s="8">
        <f t="shared" si="16"/>
        <v>6.6422823423296871</v>
      </c>
      <c r="J97" s="10">
        <f t="shared" si="23"/>
        <v>194.86908497163674</v>
      </c>
      <c r="K97" s="8">
        <f t="shared" si="17"/>
        <v>10.875039227861631</v>
      </c>
      <c r="L97" s="10">
        <f t="shared" si="18"/>
        <v>17.748256182147276</v>
      </c>
      <c r="M97" s="30" t="s">
        <v>65</v>
      </c>
      <c r="N97" s="11"/>
      <c r="O97" s="12" t="s">
        <v>65</v>
      </c>
      <c r="P97" s="12"/>
      <c r="R97" s="9">
        <f t="shared" si="24"/>
        <v>1.0043898882400162</v>
      </c>
      <c r="S97" s="9">
        <f t="shared" si="25"/>
        <v>2.2770830012558188</v>
      </c>
      <c r="T97" s="15">
        <f t="shared" si="19"/>
        <v>0.10590338286570167</v>
      </c>
      <c r="U97" s="15">
        <f t="shared" si="13"/>
        <v>4.9617399723885347E-2</v>
      </c>
      <c r="V97" s="15">
        <f t="shared" si="14"/>
        <v>5.628598314181632E-2</v>
      </c>
      <c r="W97" s="31">
        <f t="shared" si="20"/>
        <v>1892.12</v>
      </c>
      <c r="X97" s="31">
        <f t="shared" si="21"/>
        <v>5.51</v>
      </c>
      <c r="Y97" s="32"/>
    </row>
    <row r="98" spans="1:25" ht="15.6" x14ac:dyDescent="0.3">
      <c r="A98" s="6">
        <v>1878.06</v>
      </c>
      <c r="B98" s="7">
        <v>3.41</v>
      </c>
      <c r="C98" s="8">
        <v>0.185</v>
      </c>
      <c r="D98" s="7">
        <v>0.30499999999999999</v>
      </c>
      <c r="E98" s="7">
        <v>8.3728446279999993</v>
      </c>
      <c r="F98" s="8">
        <f t="shared" si="22"/>
        <v>1878.4583333333267</v>
      </c>
      <c r="G98" s="9">
        <f>G93*7/12+G105*5/12</f>
        <v>4.29</v>
      </c>
      <c r="H98" s="8">
        <f t="shared" si="15"/>
        <v>124.67623864762344</v>
      </c>
      <c r="I98" s="8">
        <f t="shared" si="16"/>
        <v>6.7639601612347029</v>
      </c>
      <c r="J98" s="10">
        <f t="shared" si="23"/>
        <v>204.39373304776333</v>
      </c>
      <c r="K98" s="8">
        <f t="shared" si="17"/>
        <v>11.151393779332889</v>
      </c>
      <c r="L98" s="10">
        <f t="shared" si="18"/>
        <v>18.281550903099067</v>
      </c>
      <c r="M98" s="30" t="s">
        <v>65</v>
      </c>
      <c r="N98" s="11"/>
      <c r="O98" s="12" t="s">
        <v>65</v>
      </c>
      <c r="P98" s="12"/>
      <c r="R98" s="9">
        <f t="shared" si="24"/>
        <v>1.0043819287502689</v>
      </c>
      <c r="S98" s="9">
        <f t="shared" si="25"/>
        <v>2.3390466481712737</v>
      </c>
      <c r="T98" s="15">
        <f t="shared" si="19"/>
        <v>9.8920943507929238E-2</v>
      </c>
      <c r="U98" s="15">
        <f t="shared" si="13"/>
        <v>4.8516120025503318E-2</v>
      </c>
      <c r="V98" s="15">
        <f t="shared" si="14"/>
        <v>5.040482348242592E-2</v>
      </c>
      <c r="W98" s="31">
        <f t="shared" si="20"/>
        <v>1893.03</v>
      </c>
      <c r="X98" s="31">
        <f t="shared" si="21"/>
        <v>5.31</v>
      </c>
      <c r="Y98" s="32"/>
    </row>
    <row r="99" spans="1:25" ht="15.6" x14ac:dyDescent="0.3">
      <c r="A99" s="6">
        <v>1878.07</v>
      </c>
      <c r="B99" s="7">
        <v>3.48</v>
      </c>
      <c r="C99" s="8">
        <v>0.1842</v>
      </c>
      <c r="D99" s="7">
        <v>0.30580000000000002</v>
      </c>
      <c r="E99" s="7">
        <v>8.4679289260000008</v>
      </c>
      <c r="F99" s="8">
        <f t="shared" si="22"/>
        <v>1878.5416666666599</v>
      </c>
      <c r="G99" s="9">
        <f>G93*6/12+G105*6/12</f>
        <v>4.2799999999999994</v>
      </c>
      <c r="H99" s="8">
        <f t="shared" si="15"/>
        <v>125.80687784577653</v>
      </c>
      <c r="I99" s="8">
        <f t="shared" si="16"/>
        <v>6.6590881894229987</v>
      </c>
      <c r="J99" s="10">
        <f t="shared" si="23"/>
        <v>207.15703872109668</v>
      </c>
      <c r="K99" s="8">
        <f t="shared" si="17"/>
        <v>11.055098633689214</v>
      </c>
      <c r="L99" s="10">
        <f t="shared" si="18"/>
        <v>18.203627138192921</v>
      </c>
      <c r="M99" s="30" t="s">
        <v>65</v>
      </c>
      <c r="N99" s="11"/>
      <c r="O99" s="12" t="s">
        <v>65</v>
      </c>
      <c r="P99" s="12"/>
      <c r="R99" s="9">
        <f t="shared" si="24"/>
        <v>1.0043739695020064</v>
      </c>
      <c r="S99" s="9">
        <f t="shared" si="25"/>
        <v>2.3229165130070015</v>
      </c>
      <c r="T99" s="15">
        <f t="shared" si="19"/>
        <v>9.9383617716456873E-2</v>
      </c>
      <c r="U99" s="15">
        <f t="shared" si="13"/>
        <v>4.8472788674609246E-2</v>
      </c>
      <c r="V99" s="15">
        <f t="shared" si="14"/>
        <v>5.0910829041847627E-2</v>
      </c>
      <c r="W99" s="31">
        <f t="shared" si="20"/>
        <v>1893.06</v>
      </c>
      <c r="X99" s="31">
        <f t="shared" si="21"/>
        <v>4.6100000000000003</v>
      </c>
      <c r="Y99" s="32"/>
    </row>
    <row r="100" spans="1:25" ht="15.6" x14ac:dyDescent="0.3">
      <c r="A100" s="6">
        <v>1878.08</v>
      </c>
      <c r="B100" s="7">
        <v>3.45</v>
      </c>
      <c r="C100" s="8">
        <v>0.18329999999999999</v>
      </c>
      <c r="D100" s="7">
        <v>0.30669999999999997</v>
      </c>
      <c r="E100" s="7">
        <v>8.5630942149999996</v>
      </c>
      <c r="F100" s="8">
        <f t="shared" si="22"/>
        <v>1878.6249999999932</v>
      </c>
      <c r="G100" s="9">
        <f>G93*5/12+G105*7/12</f>
        <v>4.2699999999999996</v>
      </c>
      <c r="H100" s="8">
        <f t="shared" si="15"/>
        <v>123.33624370848989</v>
      </c>
      <c r="I100" s="8">
        <f t="shared" si="16"/>
        <v>6.5529082526858531</v>
      </c>
      <c r="J100" s="10">
        <f t="shared" si="23"/>
        <v>203.98800825087201</v>
      </c>
      <c r="K100" s="8">
        <f t="shared" si="17"/>
        <v>10.964413317505461</v>
      </c>
      <c r="L100" s="10">
        <f t="shared" si="18"/>
        <v>18.134238298707952</v>
      </c>
      <c r="M100" s="30" t="s">
        <v>65</v>
      </c>
      <c r="N100" s="11"/>
      <c r="O100" s="12" t="s">
        <v>65</v>
      </c>
      <c r="P100" s="12"/>
      <c r="R100" s="9">
        <f t="shared" si="24"/>
        <v>1.0043660104954082</v>
      </c>
      <c r="S100" s="9">
        <f t="shared" si="25"/>
        <v>2.3071484085249341</v>
      </c>
      <c r="T100" s="15">
        <f t="shared" si="19"/>
        <v>0.10382760299540639</v>
      </c>
      <c r="U100" s="15">
        <f t="shared" si="13"/>
        <v>4.9658128364912901E-2</v>
      </c>
      <c r="V100" s="15">
        <f t="shared" si="14"/>
        <v>5.4169474630493486E-2</v>
      </c>
      <c r="W100" s="31">
        <f t="shared" si="20"/>
        <v>1893.09</v>
      </c>
      <c r="X100" s="31">
        <f t="shared" si="21"/>
        <v>4.37</v>
      </c>
      <c r="Y100" s="32"/>
    </row>
    <row r="101" spans="1:25" ht="15.6" x14ac:dyDescent="0.3">
      <c r="A101" s="6">
        <v>1878.09</v>
      </c>
      <c r="B101" s="7">
        <v>3.52</v>
      </c>
      <c r="C101" s="8">
        <v>0.1825</v>
      </c>
      <c r="D101" s="7">
        <v>0.3075</v>
      </c>
      <c r="E101" s="7">
        <v>8.5630942149999996</v>
      </c>
      <c r="F101" s="8">
        <f t="shared" si="22"/>
        <v>1878.7083333333264</v>
      </c>
      <c r="G101" s="9">
        <f>G93*4/12+G105*8/12</f>
        <v>4.26</v>
      </c>
      <c r="H101" s="8">
        <f t="shared" si="15"/>
        <v>125.83871821851722</v>
      </c>
      <c r="I101" s="8">
        <f t="shared" si="16"/>
        <v>6.5243085439998261</v>
      </c>
      <c r="J101" s="10">
        <f t="shared" si="23"/>
        <v>209.02611787494243</v>
      </c>
      <c r="K101" s="8">
        <f t="shared" si="17"/>
        <v>10.993013026191489</v>
      </c>
      <c r="L101" s="10">
        <f t="shared" si="18"/>
        <v>18.260094104132044</v>
      </c>
      <c r="M101" s="30" t="s">
        <v>65</v>
      </c>
      <c r="N101" s="11"/>
      <c r="O101" s="12" t="s">
        <v>65</v>
      </c>
      <c r="P101" s="12"/>
      <c r="R101" s="9">
        <f t="shared" si="24"/>
        <v>1.0043580517306545</v>
      </c>
      <c r="S101" s="9">
        <f t="shared" si="25"/>
        <v>2.317221442691018</v>
      </c>
      <c r="T101" s="15">
        <f t="shared" si="19"/>
        <v>0.10423562132954323</v>
      </c>
      <c r="U101" s="15">
        <f t="shared" si="13"/>
        <v>4.9670451105291447E-2</v>
      </c>
      <c r="V101" s="15">
        <f t="shared" si="14"/>
        <v>5.456517022425178E-2</v>
      </c>
      <c r="W101" s="31">
        <f t="shared" si="20"/>
        <v>1893.12</v>
      </c>
      <c r="X101" s="31">
        <f t="shared" si="21"/>
        <v>4.41</v>
      </c>
      <c r="Y101" s="32"/>
    </row>
    <row r="102" spans="1:25" ht="15.6" x14ac:dyDescent="0.3">
      <c r="A102" s="6">
        <v>1878.1</v>
      </c>
      <c r="B102" s="7">
        <v>3.48</v>
      </c>
      <c r="C102" s="8">
        <v>0.1817</v>
      </c>
      <c r="D102" s="7">
        <v>0.30830000000000002</v>
      </c>
      <c r="E102" s="7">
        <v>8.4679289260000008</v>
      </c>
      <c r="F102" s="8">
        <f t="shared" si="22"/>
        <v>1878.7916666666597</v>
      </c>
      <c r="G102" s="9">
        <f>G93*3/12+G105*9/12</f>
        <v>4.25</v>
      </c>
      <c r="H102" s="8">
        <f t="shared" si="15"/>
        <v>125.80687784577653</v>
      </c>
      <c r="I102" s="8">
        <f t="shared" si="16"/>
        <v>6.568709685223447</v>
      </c>
      <c r="J102" s="10">
        <f t="shared" si="23"/>
        <v>209.88248271849568</v>
      </c>
      <c r="K102" s="8">
        <f t="shared" si="17"/>
        <v>11.145477137888767</v>
      </c>
      <c r="L102" s="10">
        <f t="shared" si="18"/>
        <v>18.593899259227651</v>
      </c>
      <c r="M102" s="30" t="s">
        <v>65</v>
      </c>
      <c r="N102" s="11"/>
      <c r="O102" s="12" t="s">
        <v>65</v>
      </c>
      <c r="P102" s="12"/>
      <c r="R102" s="9">
        <f t="shared" si="24"/>
        <v>1.004350093207925</v>
      </c>
      <c r="S102" s="9">
        <f t="shared" si="25"/>
        <v>2.3534751790138597</v>
      </c>
      <c r="T102" s="15">
        <f t="shared" si="19"/>
        <v>0.1022776192460364</v>
      </c>
      <c r="U102" s="15">
        <f t="shared" si="13"/>
        <v>4.7284254876306386E-2</v>
      </c>
      <c r="V102" s="15">
        <f t="shared" si="14"/>
        <v>5.4993364369730013E-2</v>
      </c>
      <c r="W102" s="31">
        <f t="shared" si="20"/>
        <v>1894.03</v>
      </c>
      <c r="X102" s="31">
        <f t="shared" si="21"/>
        <v>4.51</v>
      </c>
      <c r="Y102" s="32"/>
    </row>
    <row r="103" spans="1:25" ht="15.6" x14ac:dyDescent="0.3">
      <c r="A103" s="6">
        <v>1878.11</v>
      </c>
      <c r="B103" s="7">
        <v>3.47</v>
      </c>
      <c r="C103" s="8">
        <v>0.18079999999999999</v>
      </c>
      <c r="D103" s="7">
        <v>0.30919999999999997</v>
      </c>
      <c r="E103" s="7">
        <v>8.3728446279999993</v>
      </c>
      <c r="F103" s="8">
        <f t="shared" si="22"/>
        <v>1878.874999999993</v>
      </c>
      <c r="G103" s="9">
        <f>G93*2/12+G105*10/12</f>
        <v>4.2399999999999993</v>
      </c>
      <c r="H103" s="8">
        <f t="shared" si="15"/>
        <v>126.86995545667254</v>
      </c>
      <c r="I103" s="8">
        <f t="shared" si="16"/>
        <v>6.6103999846012664</v>
      </c>
      <c r="J103" s="10">
        <f t="shared" si="23"/>
        <v>212.57501143771316</v>
      </c>
      <c r="K103" s="8">
        <f t="shared" si="17"/>
        <v>11.304953955966324</v>
      </c>
      <c r="L103" s="10">
        <f t="shared" si="18"/>
        <v>18.941842517735129</v>
      </c>
      <c r="M103" s="30" t="s">
        <v>65</v>
      </c>
      <c r="N103" s="11"/>
      <c r="O103" s="12" t="s">
        <v>65</v>
      </c>
      <c r="P103" s="12"/>
      <c r="R103" s="9">
        <f t="shared" si="24"/>
        <v>1.0043421349273991</v>
      </c>
      <c r="S103" s="9">
        <f t="shared" si="25"/>
        <v>2.3905559824884408</v>
      </c>
      <c r="T103" s="15">
        <f t="shared" si="19"/>
        <v>9.7722810529392357E-2</v>
      </c>
      <c r="U103" s="15">
        <f t="shared" si="13"/>
        <v>4.490438843299871E-2</v>
      </c>
      <c r="V103" s="15">
        <f t="shared" si="14"/>
        <v>5.2818422096393647E-2</v>
      </c>
      <c r="W103" s="31">
        <f t="shared" si="20"/>
        <v>1894.06</v>
      </c>
      <c r="X103" s="31">
        <f t="shared" si="21"/>
        <v>4.34</v>
      </c>
      <c r="Y103" s="32"/>
    </row>
    <row r="104" spans="1:25" ht="15.6" x14ac:dyDescent="0.3">
      <c r="A104" s="6">
        <v>1878.12</v>
      </c>
      <c r="B104" s="7">
        <v>3.45</v>
      </c>
      <c r="C104" s="8">
        <v>0.18</v>
      </c>
      <c r="D104" s="7">
        <v>0.31</v>
      </c>
      <c r="E104" s="7">
        <v>8.18251405</v>
      </c>
      <c r="F104" s="8">
        <f t="shared" si="22"/>
        <v>1878.9583333333262</v>
      </c>
      <c r="G104" s="9">
        <f>G93*1/12+G105*11/12</f>
        <v>4.2299999999999995</v>
      </c>
      <c r="H104" s="8">
        <f t="shared" si="15"/>
        <v>129.07278478794666</v>
      </c>
      <c r="I104" s="8">
        <f t="shared" si="16"/>
        <v>6.7342322498059124</v>
      </c>
      <c r="J104" s="10">
        <f t="shared" si="23"/>
        <v>217.20621504277372</v>
      </c>
      <c r="K104" s="8">
        <f t="shared" si="17"/>
        <v>11.597844430221294</v>
      </c>
      <c r="L104" s="10">
        <f t="shared" si="18"/>
        <v>19.517080192249232</v>
      </c>
      <c r="M104" s="30" t="s">
        <v>65</v>
      </c>
      <c r="N104" s="11"/>
      <c r="O104" s="12" t="s">
        <v>65</v>
      </c>
      <c r="P104" s="12"/>
      <c r="R104" s="9">
        <f t="shared" si="24"/>
        <v>1.0043341768892575</v>
      </c>
      <c r="S104" s="9">
        <f t="shared" si="25"/>
        <v>2.4567834282733547</v>
      </c>
      <c r="T104" s="15">
        <f t="shared" si="19"/>
        <v>9.3657945065172443E-2</v>
      </c>
      <c r="U104" s="15">
        <f t="shared" si="13"/>
        <v>4.2514842079854676E-2</v>
      </c>
      <c r="V104" s="15">
        <f t="shared" si="14"/>
        <v>5.1143102985317768E-2</v>
      </c>
      <c r="W104" s="31">
        <f t="shared" si="20"/>
        <v>1894.09</v>
      </c>
      <c r="X104" s="31">
        <f t="shared" si="21"/>
        <v>4.4800000000000004</v>
      </c>
      <c r="Y104" s="32"/>
    </row>
    <row r="105" spans="1:25" ht="15.6" x14ac:dyDescent="0.3">
      <c r="A105" s="6">
        <v>1879.01</v>
      </c>
      <c r="B105" s="7">
        <v>3.58</v>
      </c>
      <c r="C105" s="8">
        <v>0.1817</v>
      </c>
      <c r="D105" s="7">
        <v>0.31580000000000003</v>
      </c>
      <c r="E105" s="7">
        <v>8.2776793390000005</v>
      </c>
      <c r="F105" s="8">
        <f t="shared" si="22"/>
        <v>1879.0416666666595</v>
      </c>
      <c r="G105" s="9">
        <v>4.22</v>
      </c>
      <c r="H105" s="8">
        <f t="shared" si="15"/>
        <v>132.39658183381582</v>
      </c>
      <c r="I105" s="8">
        <f t="shared" si="16"/>
        <v>6.7196812623475779</v>
      </c>
      <c r="J105" s="10">
        <f t="shared" si="23"/>
        <v>223.7419002253385</v>
      </c>
      <c r="K105" s="8">
        <f t="shared" si="17"/>
        <v>11.679005738301406</v>
      </c>
      <c r="L105" s="10">
        <f t="shared" si="18"/>
        <v>19.736785500324551</v>
      </c>
      <c r="M105" s="30" t="s">
        <v>65</v>
      </c>
      <c r="N105" s="11"/>
      <c r="O105" s="12" t="s">
        <v>65</v>
      </c>
      <c r="P105" s="12"/>
      <c r="R105" s="9">
        <f t="shared" si="24"/>
        <v>1.0048663382006082</v>
      </c>
      <c r="S105" s="9">
        <f t="shared" si="25"/>
        <v>2.4390644525498382</v>
      </c>
      <c r="T105" s="15">
        <f t="shared" si="19"/>
        <v>9.6763243245122865E-2</v>
      </c>
      <c r="U105" s="15">
        <f t="shared" si="13"/>
        <v>4.7399937053232533E-2</v>
      </c>
      <c r="V105" s="15">
        <f t="shared" si="14"/>
        <v>4.9363306191890333E-2</v>
      </c>
      <c r="W105" s="31">
        <f t="shared" si="20"/>
        <v>1894.12</v>
      </c>
      <c r="X105" s="31">
        <f t="shared" si="21"/>
        <v>4.3</v>
      </c>
      <c r="Y105" s="32"/>
    </row>
    <row r="106" spans="1:25" ht="15.6" x14ac:dyDescent="0.3">
      <c r="A106" s="6">
        <v>1879.02</v>
      </c>
      <c r="B106" s="7">
        <v>3.71</v>
      </c>
      <c r="C106" s="8">
        <v>0.18329999999999999</v>
      </c>
      <c r="D106" s="7">
        <v>0.32169999999999999</v>
      </c>
      <c r="E106" s="7">
        <v>8.3728446279999993</v>
      </c>
      <c r="F106" s="8">
        <f t="shared" si="22"/>
        <v>1879.1249999999927</v>
      </c>
      <c r="G106" s="9">
        <f>G105*11/12+G117*1/12</f>
        <v>4.2033333333333331</v>
      </c>
      <c r="H106" s="8">
        <f t="shared" si="15"/>
        <v>135.6448226928689</v>
      </c>
      <c r="I106" s="8">
        <f t="shared" si="16"/>
        <v>6.7018048516449777</v>
      </c>
      <c r="J106" s="10">
        <f t="shared" si="23"/>
        <v>230.17502548507579</v>
      </c>
      <c r="K106" s="8">
        <f t="shared" si="17"/>
        <v>11.761978291184885</v>
      </c>
      <c r="L106" s="10">
        <f t="shared" si="18"/>
        <v>19.958842506347406</v>
      </c>
      <c r="M106" s="30" t="s">
        <v>65</v>
      </c>
      <c r="N106" s="11"/>
      <c r="O106" s="12" t="s">
        <v>65</v>
      </c>
      <c r="P106" s="12"/>
      <c r="R106" s="9">
        <f t="shared" si="24"/>
        <v>1.004853493821275</v>
      </c>
      <c r="S106" s="9">
        <f t="shared" si="25"/>
        <v>2.4230765874387807</v>
      </c>
      <c r="T106" s="15">
        <f t="shared" si="19"/>
        <v>9.6609408759285031E-2</v>
      </c>
      <c r="U106" s="15">
        <f t="shared" si="13"/>
        <v>4.9668133462527964E-2</v>
      </c>
      <c r="V106" s="15">
        <f t="shared" si="14"/>
        <v>4.6941275296757068E-2</v>
      </c>
      <c r="W106" s="31">
        <f t="shared" si="20"/>
        <v>1895.03</v>
      </c>
      <c r="X106" s="31">
        <f t="shared" si="21"/>
        <v>4.1900000000000004</v>
      </c>
      <c r="Y106" s="32"/>
    </row>
    <row r="107" spans="1:25" ht="15.6" x14ac:dyDescent="0.3">
      <c r="A107" s="6">
        <v>1879.03</v>
      </c>
      <c r="B107" s="7">
        <v>3.65</v>
      </c>
      <c r="C107" s="8">
        <v>0.185</v>
      </c>
      <c r="D107" s="7">
        <v>0.32750000000000001</v>
      </c>
      <c r="E107" s="7">
        <v>8.2776793390000005</v>
      </c>
      <c r="F107" s="8">
        <f t="shared" si="22"/>
        <v>1879.208333333326</v>
      </c>
      <c r="G107" s="9">
        <f>G105*10/12+G117*2/12</f>
        <v>4.1866666666666656</v>
      </c>
      <c r="H107" s="8">
        <f t="shared" si="15"/>
        <v>134.9853418138066</v>
      </c>
      <c r="I107" s="8">
        <f t="shared" si="16"/>
        <v>6.8417228042614306</v>
      </c>
      <c r="J107" s="10">
        <f t="shared" si="23"/>
        <v>230.02342944427255</v>
      </c>
      <c r="K107" s="8">
        <f t="shared" si="17"/>
        <v>12.111698477814155</v>
      </c>
      <c r="L107" s="10">
        <f t="shared" si="18"/>
        <v>20.639088532328568</v>
      </c>
      <c r="M107" s="30" t="s">
        <v>65</v>
      </c>
      <c r="N107" s="11"/>
      <c r="O107" s="12" t="s">
        <v>65</v>
      </c>
      <c r="P107" s="12"/>
      <c r="R107" s="9">
        <f t="shared" si="24"/>
        <v>1.0048406505677119</v>
      </c>
      <c r="S107" s="9">
        <f t="shared" si="25"/>
        <v>2.4628293569541437</v>
      </c>
      <c r="T107" s="15">
        <f t="shared" si="19"/>
        <v>9.6110971247693522E-2</v>
      </c>
      <c r="U107" s="15">
        <f t="shared" si="13"/>
        <v>4.9555504087045454E-2</v>
      </c>
      <c r="V107" s="15">
        <f t="shared" si="14"/>
        <v>4.6555467160648067E-2</v>
      </c>
      <c r="W107" s="31">
        <f t="shared" si="20"/>
        <v>1895.06</v>
      </c>
      <c r="X107" s="31">
        <f t="shared" si="21"/>
        <v>4.7</v>
      </c>
      <c r="Y107" s="32"/>
    </row>
    <row r="108" spans="1:25" ht="15.6" x14ac:dyDescent="0.3">
      <c r="A108" s="6">
        <v>1879.04</v>
      </c>
      <c r="B108" s="7">
        <v>3.77</v>
      </c>
      <c r="C108" s="8">
        <v>0.1867</v>
      </c>
      <c r="D108" s="7">
        <v>0.33329999999999999</v>
      </c>
      <c r="E108" s="7">
        <v>8.18251405</v>
      </c>
      <c r="F108" s="8">
        <f t="shared" si="22"/>
        <v>1879.2916666666592</v>
      </c>
      <c r="G108" s="9">
        <f>G105*9/12+G117*3/12</f>
        <v>4.17</v>
      </c>
      <c r="H108" s="8">
        <f t="shared" si="15"/>
        <v>141.04475323204605</v>
      </c>
      <c r="I108" s="8">
        <f t="shared" si="16"/>
        <v>6.9848953391042441</v>
      </c>
      <c r="J108" s="10">
        <f t="shared" si="23"/>
        <v>241.34093527609321</v>
      </c>
      <c r="K108" s="8">
        <f t="shared" si="17"/>
        <v>12.469553382557281</v>
      </c>
      <c r="L108" s="10">
        <f t="shared" si="18"/>
        <v>21.336587195629143</v>
      </c>
      <c r="M108" s="30" t="s">
        <v>65</v>
      </c>
      <c r="N108" s="11"/>
      <c r="O108" s="12" t="s">
        <v>65</v>
      </c>
      <c r="P108" s="12"/>
      <c r="R108" s="9">
        <f t="shared" si="24"/>
        <v>1.004827808441316</v>
      </c>
      <c r="S108" s="9">
        <f t="shared" si="25"/>
        <v>2.5035332096859122</v>
      </c>
      <c r="T108" s="15">
        <f t="shared" si="19"/>
        <v>9.1045780350762717E-2</v>
      </c>
      <c r="U108" s="15">
        <f t="shared" si="13"/>
        <v>4.8158813833927505E-2</v>
      </c>
      <c r="V108" s="15">
        <f t="shared" si="14"/>
        <v>4.2886966516835212E-2</v>
      </c>
      <c r="W108" s="31">
        <f t="shared" si="20"/>
        <v>1895.09</v>
      </c>
      <c r="X108" s="31">
        <f t="shared" si="21"/>
        <v>4.82</v>
      </c>
      <c r="Y108" s="32"/>
    </row>
    <row r="109" spans="1:25" ht="15.6" x14ac:dyDescent="0.3">
      <c r="A109" s="6">
        <v>1879.05</v>
      </c>
      <c r="B109" s="7">
        <v>3.94</v>
      </c>
      <c r="C109" s="8">
        <v>0.1883</v>
      </c>
      <c r="D109" s="7">
        <v>0.3392</v>
      </c>
      <c r="E109" s="7">
        <v>8.18251405</v>
      </c>
      <c r="F109" s="8">
        <f t="shared" si="22"/>
        <v>1879.3749999999925</v>
      </c>
      <c r="G109" s="9">
        <f>G105*8/12+G117*4/12</f>
        <v>4.1533333333333324</v>
      </c>
      <c r="H109" s="8">
        <f t="shared" si="15"/>
        <v>147.40486146797389</v>
      </c>
      <c r="I109" s="8">
        <f t="shared" si="16"/>
        <v>7.0447551813247404</v>
      </c>
      <c r="J109" s="10">
        <f t="shared" si="23"/>
        <v>253.22820331490226</v>
      </c>
      <c r="K109" s="8">
        <f t="shared" si="17"/>
        <v>12.690286550745364</v>
      </c>
      <c r="L109" s="10">
        <f t="shared" si="18"/>
        <v>21.800763087414932</v>
      </c>
      <c r="M109" s="30" t="s">
        <v>65</v>
      </c>
      <c r="N109" s="11"/>
      <c r="O109" s="12" t="s">
        <v>65</v>
      </c>
      <c r="P109" s="12"/>
      <c r="R109" s="9">
        <f t="shared" si="24"/>
        <v>1.0048149674434854</v>
      </c>
      <c r="S109" s="9">
        <f t="shared" si="25"/>
        <v>2.515619788448749</v>
      </c>
      <c r="T109" s="15">
        <f t="shared" si="19"/>
        <v>9.1789140645424094E-2</v>
      </c>
      <c r="U109" s="15">
        <f t="shared" si="13"/>
        <v>5.0567110086689793E-2</v>
      </c>
      <c r="V109" s="15">
        <f t="shared" si="14"/>
        <v>4.1222030558734302E-2</v>
      </c>
      <c r="W109" s="31">
        <f t="shared" si="20"/>
        <v>1895.12</v>
      </c>
      <c r="X109" s="31">
        <f t="shared" si="21"/>
        <v>4.32</v>
      </c>
      <c r="Y109" s="32"/>
    </row>
    <row r="110" spans="1:25" ht="15.6" x14ac:dyDescent="0.3">
      <c r="A110" s="6">
        <v>1879.06</v>
      </c>
      <c r="B110" s="7">
        <v>3.96</v>
      </c>
      <c r="C110" s="8">
        <v>0.19</v>
      </c>
      <c r="D110" s="7">
        <v>0.34499999999999997</v>
      </c>
      <c r="E110" s="7">
        <v>8.0873811569999994</v>
      </c>
      <c r="F110" s="8">
        <f t="shared" si="22"/>
        <v>1879.4583333333258</v>
      </c>
      <c r="G110" s="9">
        <f>G105*7/12+G117*5/12</f>
        <v>4.1366666666666667</v>
      </c>
      <c r="H110" s="8">
        <f t="shared" si="15"/>
        <v>149.89585336295531</v>
      </c>
      <c r="I110" s="8">
        <f t="shared" si="16"/>
        <v>7.1919727623640171</v>
      </c>
      <c r="J110" s="10">
        <f t="shared" si="23"/>
        <v>258.5370983042086</v>
      </c>
      <c r="K110" s="8">
        <f t="shared" si="17"/>
        <v>13.059108436924134</v>
      </c>
      <c r="L110" s="10">
        <f t="shared" si="18"/>
        <v>22.524065382563624</v>
      </c>
      <c r="M110" s="30" t="s">
        <v>65</v>
      </c>
      <c r="N110" s="11"/>
      <c r="O110" s="12" t="s">
        <v>65</v>
      </c>
      <c r="P110" s="12"/>
      <c r="R110" s="9">
        <f t="shared" si="24"/>
        <v>1.00480212757562</v>
      </c>
      <c r="S110" s="9">
        <f t="shared" si="25"/>
        <v>2.5574664536825686</v>
      </c>
      <c r="T110" s="15">
        <f t="shared" si="19"/>
        <v>9.1733185230576719E-2</v>
      </c>
      <c r="U110" s="15">
        <f t="shared" si="13"/>
        <v>4.9157552491394085E-2</v>
      </c>
      <c r="V110" s="15">
        <f t="shared" si="14"/>
        <v>4.2575632739182634E-2</v>
      </c>
      <c r="W110" s="31">
        <f t="shared" si="20"/>
        <v>1896.03</v>
      </c>
      <c r="X110" s="31">
        <f t="shared" si="21"/>
        <v>4.38</v>
      </c>
      <c r="Y110" s="32"/>
    </row>
    <row r="111" spans="1:25" ht="15.6" x14ac:dyDescent="0.3">
      <c r="A111" s="6">
        <v>1879.07</v>
      </c>
      <c r="B111" s="7">
        <v>4.04</v>
      </c>
      <c r="C111" s="8">
        <v>0.19170000000000001</v>
      </c>
      <c r="D111" s="7">
        <v>0.3508</v>
      </c>
      <c r="E111" s="7">
        <v>8.18251405</v>
      </c>
      <c r="F111" s="8">
        <f t="shared" si="22"/>
        <v>1879.541666666659</v>
      </c>
      <c r="G111" s="9">
        <f>G105*6/12+G117*6/12</f>
        <v>4.1199999999999992</v>
      </c>
      <c r="H111" s="8">
        <f t="shared" si="15"/>
        <v>151.14610160675494</v>
      </c>
      <c r="I111" s="8">
        <f t="shared" si="16"/>
        <v>7.171957346043297</v>
      </c>
      <c r="J111" s="10">
        <f t="shared" si="23"/>
        <v>261.72433550375291</v>
      </c>
      <c r="K111" s="8">
        <f t="shared" si="17"/>
        <v>13.124270406843966</v>
      </c>
      <c r="L111" s="10">
        <f t="shared" si="18"/>
        <v>22.725964577900125</v>
      </c>
      <c r="M111" s="30" t="s">
        <v>65</v>
      </c>
      <c r="N111" s="11"/>
      <c r="O111" s="12" t="s">
        <v>65</v>
      </c>
      <c r="P111" s="12"/>
      <c r="R111" s="9">
        <f t="shared" si="24"/>
        <v>1.0047892888391219</v>
      </c>
      <c r="S111" s="9">
        <f t="shared" si="25"/>
        <v>2.5398709093681653</v>
      </c>
      <c r="T111" s="15">
        <f t="shared" si="19"/>
        <v>8.8541710736451451E-2</v>
      </c>
      <c r="U111" s="15">
        <f t="shared" si="13"/>
        <v>5.0204458524767626E-2</v>
      </c>
      <c r="V111" s="15">
        <f t="shared" si="14"/>
        <v>3.8337252211683825E-2</v>
      </c>
      <c r="W111" s="31">
        <f t="shared" si="20"/>
        <v>1896.06</v>
      </c>
      <c r="X111" s="31">
        <f t="shared" si="21"/>
        <v>4.32</v>
      </c>
      <c r="Y111" s="32"/>
    </row>
    <row r="112" spans="1:25" ht="15.6" x14ac:dyDescent="0.3">
      <c r="A112" s="6">
        <v>1879.08</v>
      </c>
      <c r="B112" s="7">
        <v>4.07</v>
      </c>
      <c r="C112" s="8">
        <v>0.1933</v>
      </c>
      <c r="D112" s="7">
        <v>0.35670000000000002</v>
      </c>
      <c r="E112" s="7">
        <v>8.18251405</v>
      </c>
      <c r="F112" s="8">
        <f t="shared" si="22"/>
        <v>1879.6249999999923</v>
      </c>
      <c r="G112" s="9">
        <f>G105*5/12+G117*7/12</f>
        <v>4.1033333333333326</v>
      </c>
      <c r="H112" s="8">
        <f t="shared" si="15"/>
        <v>152.26847364838926</v>
      </c>
      <c r="I112" s="8">
        <f t="shared" si="16"/>
        <v>7.2318171882637943</v>
      </c>
      <c r="J112" s="10">
        <f t="shared" si="23"/>
        <v>264.71138325198365</v>
      </c>
      <c r="K112" s="8">
        <f t="shared" si="17"/>
        <v>13.345003575032051</v>
      </c>
      <c r="L112" s="10">
        <f t="shared" si="18"/>
        <v>23.199643834393747</v>
      </c>
      <c r="M112" s="30" t="s">
        <v>65</v>
      </c>
      <c r="N112" s="11"/>
      <c r="O112" s="12" t="s">
        <v>65</v>
      </c>
      <c r="P112" s="12"/>
      <c r="R112" s="9">
        <f t="shared" si="24"/>
        <v>1.0047764512353945</v>
      </c>
      <c r="S112" s="9">
        <f t="shared" si="25"/>
        <v>2.5520350847672124</v>
      </c>
      <c r="T112" s="15">
        <f t="shared" si="19"/>
        <v>8.9111386893727218E-2</v>
      </c>
      <c r="U112" s="15">
        <f t="shared" si="13"/>
        <v>5.0024868987590176E-2</v>
      </c>
      <c r="V112" s="15">
        <f t="shared" si="14"/>
        <v>3.9086517906137042E-2</v>
      </c>
      <c r="W112" s="31">
        <f t="shared" si="20"/>
        <v>1896.09</v>
      </c>
      <c r="X112" s="31">
        <f t="shared" si="21"/>
        <v>4.01</v>
      </c>
      <c r="Y112" s="32"/>
    </row>
    <row r="113" spans="1:25" ht="15.6" x14ac:dyDescent="0.3">
      <c r="A113" s="6">
        <v>1879.09</v>
      </c>
      <c r="B113" s="7">
        <v>4.22</v>
      </c>
      <c r="C113" s="8">
        <v>0.19500000000000001</v>
      </c>
      <c r="D113" s="7">
        <v>0.36249999999999999</v>
      </c>
      <c r="E113" s="7">
        <v>8.4679289260000008</v>
      </c>
      <c r="F113" s="8">
        <f t="shared" si="22"/>
        <v>1879.7083333333255</v>
      </c>
      <c r="G113" s="9">
        <f>G105*4/12+G117*8/12</f>
        <v>4.086666666666666</v>
      </c>
      <c r="H113" s="8">
        <f t="shared" si="15"/>
        <v>152.55891508884395</v>
      </c>
      <c r="I113" s="8">
        <f t="shared" si="16"/>
        <v>7.0495233275650646</v>
      </c>
      <c r="J113" s="10">
        <f t="shared" si="23"/>
        <v>266.23757296477993</v>
      </c>
      <c r="K113" s="8">
        <f t="shared" si="17"/>
        <v>13.104883108935056</v>
      </c>
      <c r="L113" s="10">
        <f t="shared" si="18"/>
        <v>22.869933696619132</v>
      </c>
      <c r="M113" s="30" t="s">
        <v>65</v>
      </c>
      <c r="N113" s="11"/>
      <c r="O113" s="12" t="s">
        <v>65</v>
      </c>
      <c r="P113" s="12"/>
      <c r="R113" s="9">
        <f t="shared" si="24"/>
        <v>1.0047636147658443</v>
      </c>
      <c r="S113" s="9">
        <f t="shared" si="25"/>
        <v>2.4777965516564411</v>
      </c>
      <c r="T113" s="15">
        <f t="shared" si="19"/>
        <v>9.0104551557638191E-2</v>
      </c>
      <c r="U113" s="15">
        <f t="shared" si="13"/>
        <v>5.2144394527997129E-2</v>
      </c>
      <c r="V113" s="15">
        <f t="shared" si="14"/>
        <v>3.7960157029641062E-2</v>
      </c>
      <c r="W113" s="31">
        <f t="shared" si="20"/>
        <v>1896.12</v>
      </c>
      <c r="X113" s="31">
        <f t="shared" si="21"/>
        <v>4.22</v>
      </c>
      <c r="Y113" s="32"/>
    </row>
    <row r="114" spans="1:25" ht="15.6" x14ac:dyDescent="0.3">
      <c r="A114" s="6">
        <v>1879.1</v>
      </c>
      <c r="B114" s="7">
        <v>4.68</v>
      </c>
      <c r="C114" s="8">
        <v>0.19670000000000001</v>
      </c>
      <c r="D114" s="7">
        <v>0.36830000000000002</v>
      </c>
      <c r="E114" s="7">
        <v>8.9436743799999991</v>
      </c>
      <c r="F114" s="8">
        <f t="shared" si="22"/>
        <v>1879.7916666666588</v>
      </c>
      <c r="G114" s="9">
        <f>G105*3/12+G117*9/12</f>
        <v>4.0699999999999994</v>
      </c>
      <c r="H114" s="8">
        <f t="shared" si="15"/>
        <v>160.18882610527237</v>
      </c>
      <c r="I114" s="8">
        <f t="shared" si="16"/>
        <v>6.7327226698519409</v>
      </c>
      <c r="J114" s="10">
        <f t="shared" si="23"/>
        <v>280.53201325758988</v>
      </c>
      <c r="K114" s="8">
        <f t="shared" si="17"/>
        <v>12.606312960378595</v>
      </c>
      <c r="L114" s="10">
        <f t="shared" si="18"/>
        <v>22.07691035956632</v>
      </c>
      <c r="M114" s="30" t="s">
        <v>65</v>
      </c>
      <c r="N114" s="11"/>
      <c r="O114" s="12" t="s">
        <v>65</v>
      </c>
      <c r="P114" s="12"/>
      <c r="R114" s="9">
        <f t="shared" si="24"/>
        <v>1.004750779431878</v>
      </c>
      <c r="S114" s="9">
        <f t="shared" si="25"/>
        <v>2.3571692610154491</v>
      </c>
      <c r="T114" s="15">
        <f t="shared" si="19"/>
        <v>8.2800089835030732E-2</v>
      </c>
      <c r="U114" s="15">
        <f t="shared" si="13"/>
        <v>5.7732581236854985E-2</v>
      </c>
      <c r="V114" s="15">
        <f t="shared" si="14"/>
        <v>2.5067508598175747E-2</v>
      </c>
      <c r="W114" s="31">
        <f t="shared" si="20"/>
        <v>1897.03</v>
      </c>
      <c r="X114" s="31">
        <f t="shared" si="21"/>
        <v>4.1900000000000004</v>
      </c>
      <c r="Y114" s="32"/>
    </row>
    <row r="115" spans="1:25" ht="15.6" x14ac:dyDescent="0.3">
      <c r="A115" s="6">
        <v>1879.11</v>
      </c>
      <c r="B115" s="7">
        <v>4.93</v>
      </c>
      <c r="C115" s="8">
        <v>0.1983</v>
      </c>
      <c r="D115" s="7">
        <v>0.37419999999999998</v>
      </c>
      <c r="E115" s="7">
        <v>9.4194198349999994</v>
      </c>
      <c r="F115" s="8">
        <f t="shared" si="22"/>
        <v>1879.874999999992</v>
      </c>
      <c r="G115" s="9">
        <f>G105*2/12+G117*10/12</f>
        <v>4.0533333333333328</v>
      </c>
      <c r="H115" s="8">
        <f t="shared" si="15"/>
        <v>160.22309244484373</v>
      </c>
      <c r="I115" s="8">
        <f t="shared" si="16"/>
        <v>6.4446732721729241</v>
      </c>
      <c r="J115" s="10">
        <f t="shared" si="23"/>
        <v>281.53254643943671</v>
      </c>
      <c r="K115" s="8">
        <f t="shared" si="17"/>
        <v>12.161355211533575</v>
      </c>
      <c r="L115" s="10">
        <f t="shared" si="18"/>
        <v>21.369062652664752</v>
      </c>
      <c r="M115" s="30" t="s">
        <v>65</v>
      </c>
      <c r="N115" s="11"/>
      <c r="O115" s="12" t="s">
        <v>65</v>
      </c>
      <c r="P115" s="12"/>
      <c r="R115" s="9">
        <f t="shared" si="24"/>
        <v>1.0047379452349057</v>
      </c>
      <c r="S115" s="9">
        <f t="shared" si="25"/>
        <v>2.2487488045936366</v>
      </c>
      <c r="T115" s="15">
        <f t="shared" si="19"/>
        <v>8.1779571543002527E-2</v>
      </c>
      <c r="U115" s="15">
        <f t="shared" si="13"/>
        <v>6.305032386033349E-2</v>
      </c>
      <c r="V115" s="15">
        <f t="shared" si="14"/>
        <v>1.8729247682669037E-2</v>
      </c>
      <c r="W115" s="31">
        <f t="shared" si="20"/>
        <v>1897.06</v>
      </c>
      <c r="X115" s="31">
        <f t="shared" si="21"/>
        <v>4.2699999999999996</v>
      </c>
      <c r="Y115" s="32"/>
    </row>
    <row r="116" spans="1:25" ht="15.6" x14ac:dyDescent="0.3">
      <c r="A116" s="6">
        <v>1879.12</v>
      </c>
      <c r="B116" s="7">
        <v>4.92</v>
      </c>
      <c r="C116" s="8">
        <v>0.2</v>
      </c>
      <c r="D116" s="7">
        <v>0.38</v>
      </c>
      <c r="E116" s="7">
        <v>9.7048347110000002</v>
      </c>
      <c r="F116" s="8">
        <f t="shared" si="22"/>
        <v>1879.9583333333253</v>
      </c>
      <c r="G116" s="9">
        <f>G105*1/12+G117*11/12</f>
        <v>4.0366666666666671</v>
      </c>
      <c r="H116" s="8">
        <f t="shared" si="15"/>
        <v>155.19556436060145</v>
      </c>
      <c r="I116" s="8">
        <f t="shared" si="16"/>
        <v>6.3087627788862388</v>
      </c>
      <c r="J116" s="10">
        <f t="shared" si="23"/>
        <v>273.62230957109244</v>
      </c>
      <c r="K116" s="8">
        <f t="shared" si="17"/>
        <v>11.986649279883853</v>
      </c>
      <c r="L116" s="10">
        <f t="shared" si="18"/>
        <v>21.133430414027465</v>
      </c>
      <c r="M116" s="30" t="s">
        <v>65</v>
      </c>
      <c r="N116" s="11"/>
      <c r="O116" s="12" t="s">
        <v>65</v>
      </c>
      <c r="P116" s="12"/>
      <c r="R116" s="9">
        <f t="shared" si="24"/>
        <v>1.004725112176339</v>
      </c>
      <c r="S116" s="9">
        <f t="shared" si="25"/>
        <v>2.1929552076819072</v>
      </c>
      <c r="T116" s="15">
        <f t="shared" si="19"/>
        <v>8.3300077284706786E-2</v>
      </c>
      <c r="U116" s="15">
        <f t="shared" si="13"/>
        <v>6.4743286223947427E-2</v>
      </c>
      <c r="V116" s="15">
        <f t="shared" si="14"/>
        <v>1.8556791060759359E-2</v>
      </c>
      <c r="W116" s="31">
        <f t="shared" si="20"/>
        <v>1897.09</v>
      </c>
      <c r="X116" s="31">
        <f t="shared" si="21"/>
        <v>4.9800000000000004</v>
      </c>
      <c r="Y116" s="32"/>
    </row>
    <row r="117" spans="1:25" ht="15.6" x14ac:dyDescent="0.3">
      <c r="A117" s="6">
        <v>1880.01</v>
      </c>
      <c r="B117" s="7">
        <v>5.1100000000000003</v>
      </c>
      <c r="C117" s="8">
        <v>0.20499999999999999</v>
      </c>
      <c r="D117" s="7">
        <v>0.38919999999999999</v>
      </c>
      <c r="E117" s="7">
        <v>9.9903305790000001</v>
      </c>
      <c r="F117" s="8">
        <f t="shared" si="22"/>
        <v>1880.0416666666586</v>
      </c>
      <c r="G117" s="9">
        <v>4.0199999999999996</v>
      </c>
      <c r="H117" s="8">
        <f t="shared" si="15"/>
        <v>156.58255876819868</v>
      </c>
      <c r="I117" s="8">
        <f t="shared" si="16"/>
        <v>6.2816877783719622</v>
      </c>
      <c r="J117" s="10">
        <f t="shared" si="23"/>
        <v>276.99061958143022</v>
      </c>
      <c r="K117" s="8">
        <f t="shared" si="17"/>
        <v>11.92601406508472</v>
      </c>
      <c r="L117" s="10">
        <f t="shared" si="18"/>
        <v>21.096819792777424</v>
      </c>
      <c r="M117" s="30" t="s">
        <v>65</v>
      </c>
      <c r="N117" s="11"/>
      <c r="O117" s="12" t="s">
        <v>65</v>
      </c>
      <c r="P117" s="12"/>
      <c r="R117" s="9">
        <f t="shared" si="24"/>
        <v>1.0055306639798018</v>
      </c>
      <c r="S117" s="9">
        <f t="shared" si="25"/>
        <v>2.1403524891297896</v>
      </c>
      <c r="T117" s="15">
        <f t="shared" si="19"/>
        <v>8.6237032044705453E-2</v>
      </c>
      <c r="U117" s="15">
        <f t="shared" si="13"/>
        <v>7.0297515736478022E-2</v>
      </c>
      <c r="V117" s="15">
        <f t="shared" si="14"/>
        <v>1.593951630822743E-2</v>
      </c>
      <c r="W117" s="31">
        <f t="shared" si="20"/>
        <v>1897.12</v>
      </c>
      <c r="X117" s="31">
        <f t="shared" si="21"/>
        <v>4.75</v>
      </c>
      <c r="Y117" s="32"/>
    </row>
    <row r="118" spans="1:25" ht="15.6" x14ac:dyDescent="0.3">
      <c r="A118" s="6">
        <v>1880.02</v>
      </c>
      <c r="B118" s="7">
        <v>5.2</v>
      </c>
      <c r="C118" s="8">
        <v>0.21</v>
      </c>
      <c r="D118" s="7">
        <v>0.39829999999999999</v>
      </c>
      <c r="E118" s="7">
        <v>9.9903305790000001</v>
      </c>
      <c r="F118" s="8">
        <f t="shared" si="22"/>
        <v>1880.1249999999918</v>
      </c>
      <c r="G118" s="9">
        <f>G117*11/12+G129*1/12</f>
        <v>3.9933333333333332</v>
      </c>
      <c r="H118" s="8">
        <f t="shared" si="15"/>
        <v>159.34037291480101</v>
      </c>
      <c r="I118" s="8">
        <f t="shared" si="16"/>
        <v>6.4348996754054246</v>
      </c>
      <c r="J118" s="10">
        <f t="shared" si="23"/>
        <v>282.81772165677341</v>
      </c>
      <c r="K118" s="8">
        <f t="shared" si="17"/>
        <v>12.204859717685622</v>
      </c>
      <c r="L118" s="10">
        <f t="shared" si="18"/>
        <v>21.662749718440928</v>
      </c>
      <c r="M118" s="30" t="s">
        <v>65</v>
      </c>
      <c r="N118" s="11"/>
      <c r="O118" s="12" t="s">
        <v>65</v>
      </c>
      <c r="P118" s="12"/>
      <c r="R118" s="9">
        <f t="shared" si="24"/>
        <v>1.0055111531554377</v>
      </c>
      <c r="S118" s="9">
        <f t="shared" si="25"/>
        <v>2.1521900595454988</v>
      </c>
      <c r="T118" s="15">
        <f t="shared" si="19"/>
        <v>8.3135500088081127E-2</v>
      </c>
      <c r="U118" s="15">
        <f t="shared" si="13"/>
        <v>6.9862487185594402E-2</v>
      </c>
      <c r="V118" s="15">
        <f t="shared" si="14"/>
        <v>1.3273012902486725E-2</v>
      </c>
      <c r="W118" s="31">
        <f t="shared" si="20"/>
        <v>1898.03</v>
      </c>
      <c r="X118" s="31">
        <f t="shared" si="21"/>
        <v>4.6500000000000004</v>
      </c>
      <c r="Y118" s="32"/>
    </row>
    <row r="119" spans="1:25" ht="15.6" x14ac:dyDescent="0.3">
      <c r="A119" s="6">
        <v>1880.03</v>
      </c>
      <c r="B119" s="7">
        <v>5.3</v>
      </c>
      <c r="C119" s="8">
        <v>0.215</v>
      </c>
      <c r="D119" s="7">
        <v>0.40749999999999997</v>
      </c>
      <c r="E119" s="7">
        <v>10.08541488</v>
      </c>
      <c r="F119" s="8">
        <f t="shared" si="22"/>
        <v>1880.2083333333251</v>
      </c>
      <c r="G119" s="9">
        <f>G117*10/12+G129*2/12</f>
        <v>3.9666666666666663</v>
      </c>
      <c r="H119" s="8">
        <f t="shared" si="15"/>
        <v>160.87347613408241</v>
      </c>
      <c r="I119" s="8">
        <f t="shared" si="16"/>
        <v>6.5259995035524003</v>
      </c>
      <c r="J119" s="10">
        <f t="shared" si="23"/>
        <v>286.50413484503616</v>
      </c>
      <c r="K119" s="8">
        <f t="shared" si="17"/>
        <v>12.369045570686525</v>
      </c>
      <c r="L119" s="10">
        <f t="shared" si="18"/>
        <v>22.028383952707969</v>
      </c>
      <c r="M119" s="30" t="s">
        <v>65</v>
      </c>
      <c r="N119" s="11"/>
      <c r="O119" s="12" t="s">
        <v>65</v>
      </c>
      <c r="P119" s="12"/>
      <c r="R119" s="9">
        <f t="shared" si="24"/>
        <v>1.0054916470183479</v>
      </c>
      <c r="S119" s="9">
        <f t="shared" si="25"/>
        <v>2.143648647263011</v>
      </c>
      <c r="T119" s="15">
        <f t="shared" si="19"/>
        <v>8.1292342077649016E-2</v>
      </c>
      <c r="U119" s="15">
        <f t="shared" si="13"/>
        <v>7.0444823014995439E-2</v>
      </c>
      <c r="V119" s="15">
        <f t="shared" si="14"/>
        <v>1.0847519062653577E-2</v>
      </c>
      <c r="W119" s="31">
        <f t="shared" si="20"/>
        <v>1898.06</v>
      </c>
      <c r="X119" s="31">
        <f t="shared" si="21"/>
        <v>5.0599999999999996</v>
      </c>
      <c r="Y119" s="32"/>
    </row>
    <row r="120" spans="1:25" ht="15.6" x14ac:dyDescent="0.3">
      <c r="A120" s="6">
        <v>1880.04</v>
      </c>
      <c r="B120" s="7">
        <v>5.18</v>
      </c>
      <c r="C120" s="8">
        <v>0.22</v>
      </c>
      <c r="D120" s="7">
        <v>0.41670000000000001</v>
      </c>
      <c r="E120" s="7">
        <v>9.7048347110000002</v>
      </c>
      <c r="F120" s="8">
        <f t="shared" si="22"/>
        <v>1880.2916666666583</v>
      </c>
      <c r="G120" s="9">
        <f>G117*9/12+G129*3/12</f>
        <v>3.9399999999999995</v>
      </c>
      <c r="H120" s="8">
        <f t="shared" si="15"/>
        <v>163.39695597315358</v>
      </c>
      <c r="I120" s="8">
        <f t="shared" si="16"/>
        <v>6.9396390567748627</v>
      </c>
      <c r="J120" s="10">
        <f t="shared" si="23"/>
        <v>292.02818830072289</v>
      </c>
      <c r="K120" s="8">
        <f t="shared" si="17"/>
        <v>13.144307249809479</v>
      </c>
      <c r="L120" s="10">
        <f t="shared" si="18"/>
        <v>23.491920089751204</v>
      </c>
      <c r="M120" s="30" t="s">
        <v>65</v>
      </c>
      <c r="N120" s="11"/>
      <c r="O120" s="12" t="s">
        <v>65</v>
      </c>
      <c r="P120" s="12"/>
      <c r="R120" s="9">
        <f t="shared" si="24"/>
        <v>1.005472145577851</v>
      </c>
      <c r="S120" s="9">
        <f t="shared" si="25"/>
        <v>2.2399467633136738</v>
      </c>
      <c r="T120" s="15">
        <f t="shared" si="19"/>
        <v>8.1824199605325498E-2</v>
      </c>
      <c r="U120" s="15">
        <f t="shared" si="13"/>
        <v>6.5909053785043969E-2</v>
      </c>
      <c r="V120" s="15">
        <f t="shared" si="14"/>
        <v>1.5915145820281529E-2</v>
      </c>
      <c r="W120" s="31">
        <f t="shared" si="20"/>
        <v>1898.09</v>
      </c>
      <c r="X120" s="31">
        <f t="shared" si="21"/>
        <v>5.26</v>
      </c>
      <c r="Y120" s="32"/>
    </row>
    <row r="121" spans="1:25" ht="15.6" x14ac:dyDescent="0.3">
      <c r="A121" s="6">
        <v>1880.05</v>
      </c>
      <c r="B121" s="7">
        <v>4.7699999999999996</v>
      </c>
      <c r="C121" s="8">
        <v>0.22500000000000001</v>
      </c>
      <c r="D121" s="7">
        <v>0.42580000000000001</v>
      </c>
      <c r="E121" s="7">
        <v>9.4194198349999994</v>
      </c>
      <c r="F121" s="8">
        <f t="shared" si="22"/>
        <v>1880.3749999999916</v>
      </c>
      <c r="G121" s="9">
        <f>G117*8/12+G129*4/12</f>
        <v>3.9133333333333331</v>
      </c>
      <c r="H121" s="8">
        <f t="shared" si="15"/>
        <v>155.0231543533275</v>
      </c>
      <c r="I121" s="8">
        <f t="shared" si="16"/>
        <v>7.3124129411946939</v>
      </c>
      <c r="J121" s="10">
        <f t="shared" si="23"/>
        <v>278.15134742499879</v>
      </c>
      <c r="K121" s="8">
        <f t="shared" si="17"/>
        <v>13.838335246047562</v>
      </c>
      <c r="L121" s="10">
        <f t="shared" si="18"/>
        <v>24.829526988168663</v>
      </c>
      <c r="M121" s="30" t="s">
        <v>65</v>
      </c>
      <c r="N121" s="11"/>
      <c r="O121" s="12" t="s">
        <v>65</v>
      </c>
      <c r="P121" s="12"/>
      <c r="R121" s="9">
        <f t="shared" si="24"/>
        <v>1.0054526488432851</v>
      </c>
      <c r="S121" s="9">
        <f t="shared" si="25"/>
        <v>2.320447405059896</v>
      </c>
      <c r="T121" s="15">
        <f t="shared" si="19"/>
        <v>9.0655952439658405E-2</v>
      </c>
      <c r="U121" s="15">
        <f t="shared" si="13"/>
        <v>6.0992209032631806E-2</v>
      </c>
      <c r="V121" s="15">
        <f t="shared" si="14"/>
        <v>2.9663743407026599E-2</v>
      </c>
      <c r="W121" s="31">
        <f t="shared" si="20"/>
        <v>1898.12</v>
      </c>
      <c r="X121" s="31">
        <f t="shared" si="21"/>
        <v>5.65</v>
      </c>
      <c r="Y121" s="32"/>
    </row>
    <row r="122" spans="1:25" ht="15.6" x14ac:dyDescent="0.3">
      <c r="A122" s="6">
        <v>1880.06</v>
      </c>
      <c r="B122" s="7">
        <v>4.79</v>
      </c>
      <c r="C122" s="8">
        <v>0.23</v>
      </c>
      <c r="D122" s="7">
        <v>0.435</v>
      </c>
      <c r="E122" s="7">
        <v>9.229089256</v>
      </c>
      <c r="F122" s="8">
        <f t="shared" si="22"/>
        <v>1880.4583333333248</v>
      </c>
      <c r="G122" s="9">
        <f>G117*7/12+G129*5/12</f>
        <v>3.8866666666666667</v>
      </c>
      <c r="H122" s="8">
        <f t="shared" si="15"/>
        <v>158.88357825196005</v>
      </c>
      <c r="I122" s="8">
        <f t="shared" si="16"/>
        <v>7.6290653440398364</v>
      </c>
      <c r="J122" s="10">
        <f t="shared" si="23"/>
        <v>286.21864774543405</v>
      </c>
      <c r="K122" s="8">
        <f t="shared" si="17"/>
        <v>14.428884455031861</v>
      </c>
      <c r="L122" s="10">
        <f t="shared" si="18"/>
        <v>25.992716444522717</v>
      </c>
      <c r="M122" s="30" t="s">
        <v>65</v>
      </c>
      <c r="N122" s="11"/>
      <c r="O122" s="12" t="s">
        <v>65</v>
      </c>
      <c r="P122" s="12"/>
      <c r="R122" s="9">
        <f t="shared" si="24"/>
        <v>1.0054331568240089</v>
      </c>
      <c r="S122" s="9">
        <f t="shared" si="25"/>
        <v>2.3812152762304288</v>
      </c>
      <c r="T122" s="15">
        <f t="shared" si="19"/>
        <v>8.712214361342796E-2</v>
      </c>
      <c r="U122" s="15">
        <f t="shared" si="13"/>
        <v>5.8412780526710506E-2</v>
      </c>
      <c r="V122" s="15">
        <f t="shared" si="14"/>
        <v>2.8709363086717454E-2</v>
      </c>
      <c r="W122" s="31">
        <f t="shared" si="20"/>
        <v>1899.03</v>
      </c>
      <c r="X122" s="31">
        <f t="shared" si="21"/>
        <v>6.4</v>
      </c>
      <c r="Y122" s="32"/>
    </row>
    <row r="123" spans="1:25" ht="15.6" x14ac:dyDescent="0.3">
      <c r="A123" s="6">
        <v>1880.07</v>
      </c>
      <c r="B123" s="7">
        <v>5.01</v>
      </c>
      <c r="C123" s="8">
        <v>0.23499999999999999</v>
      </c>
      <c r="D123" s="7">
        <v>0.44419999999999998</v>
      </c>
      <c r="E123" s="7">
        <v>9.229089256</v>
      </c>
      <c r="F123" s="8">
        <f t="shared" si="22"/>
        <v>1880.5416666666581</v>
      </c>
      <c r="G123" s="9">
        <f>G117*6/12+G129*6/12</f>
        <v>3.8600000000000003</v>
      </c>
      <c r="H123" s="8">
        <f t="shared" si="15"/>
        <v>166.18094510278075</v>
      </c>
      <c r="I123" s="8">
        <f t="shared" si="16"/>
        <v>7.7949145906493964</v>
      </c>
      <c r="J123" s="10">
        <f t="shared" si="23"/>
        <v>300.53455958030042</v>
      </c>
      <c r="K123" s="8">
        <f t="shared" si="17"/>
        <v>14.734047068793455</v>
      </c>
      <c r="L123" s="10">
        <f t="shared" si="18"/>
        <v>26.646197877359171</v>
      </c>
      <c r="M123" s="30" t="s">
        <v>65</v>
      </c>
      <c r="N123" s="11"/>
      <c r="O123" s="12" t="s">
        <v>65</v>
      </c>
      <c r="P123" s="12"/>
      <c r="R123" s="9">
        <f t="shared" si="24"/>
        <v>1.0054136695294011</v>
      </c>
      <c r="S123" s="9">
        <f t="shared" si="25"/>
        <v>2.3941527922579144</v>
      </c>
      <c r="T123" s="15">
        <f t="shared" si="19"/>
        <v>8.140838182329424E-2</v>
      </c>
      <c r="U123" s="15">
        <f t="shared" si="13"/>
        <v>5.8000756739075454E-2</v>
      </c>
      <c r="V123" s="15">
        <f t="shared" si="14"/>
        <v>2.3407625084218786E-2</v>
      </c>
      <c r="W123" s="31">
        <f t="shared" si="20"/>
        <v>1899.06</v>
      </c>
      <c r="X123" s="31">
        <f t="shared" si="21"/>
        <v>6.07</v>
      </c>
      <c r="Y123" s="32"/>
    </row>
    <row r="124" spans="1:25" ht="15.6" x14ac:dyDescent="0.3">
      <c r="A124" s="6">
        <v>1880.08</v>
      </c>
      <c r="B124" s="7">
        <v>5.19</v>
      </c>
      <c r="C124" s="8">
        <v>0.24</v>
      </c>
      <c r="D124" s="7">
        <v>0.45329999999999998</v>
      </c>
      <c r="E124" s="7">
        <v>9.229089256</v>
      </c>
      <c r="F124" s="8">
        <f t="shared" si="22"/>
        <v>1880.6249999999914</v>
      </c>
      <c r="G124" s="9">
        <f>G117*5/12+G129*7/12</f>
        <v>3.8333333333333335</v>
      </c>
      <c r="H124" s="8">
        <f t="shared" si="15"/>
        <v>172.15151798072498</v>
      </c>
      <c r="I124" s="8">
        <f t="shared" si="16"/>
        <v>7.9607638372589573</v>
      </c>
      <c r="J124" s="10">
        <f t="shared" si="23"/>
        <v>312.53194718829644</v>
      </c>
      <c r="K124" s="8">
        <f t="shared" si="17"/>
        <v>15.035892697622858</v>
      </c>
      <c r="L124" s="10">
        <f t="shared" si="18"/>
        <v>27.29686544517433</v>
      </c>
      <c r="M124" s="30" t="s">
        <v>65</v>
      </c>
      <c r="N124" s="11"/>
      <c r="O124" s="12" t="s">
        <v>65</v>
      </c>
      <c r="P124" s="12"/>
      <c r="R124" s="9">
        <f t="shared" si="24"/>
        <v>1.0053941869688605</v>
      </c>
      <c r="S124" s="9">
        <f t="shared" si="25"/>
        <v>2.407113944278092</v>
      </c>
      <c r="T124" s="15">
        <f t="shared" si="19"/>
        <v>7.1090003978579341E-2</v>
      </c>
      <c r="U124" s="15">
        <f t="shared" si="13"/>
        <v>5.375326390602253E-2</v>
      </c>
      <c r="V124" s="15">
        <f t="shared" si="14"/>
        <v>1.7336740072556811E-2</v>
      </c>
      <c r="W124" s="31">
        <f t="shared" si="20"/>
        <v>1899.09</v>
      </c>
      <c r="X124" s="31">
        <f t="shared" si="21"/>
        <v>6.37</v>
      </c>
      <c r="Y124" s="32"/>
    </row>
    <row r="125" spans="1:25" ht="15.6" x14ac:dyDescent="0.3">
      <c r="A125" s="6">
        <v>1880.09</v>
      </c>
      <c r="B125" s="7">
        <v>5.18</v>
      </c>
      <c r="C125" s="8">
        <v>0.245</v>
      </c>
      <c r="D125" s="7">
        <v>0.46250000000000002</v>
      </c>
      <c r="E125" s="7">
        <v>9.3242545450000005</v>
      </c>
      <c r="F125" s="8">
        <f t="shared" si="22"/>
        <v>1880.7083333333246</v>
      </c>
      <c r="G125" s="9">
        <f>G117*4/12+G129*8/12</f>
        <v>3.8066666666666666</v>
      </c>
      <c r="H125" s="8">
        <f t="shared" si="15"/>
        <v>170.06619052997974</v>
      </c>
      <c r="I125" s="8">
        <f t="shared" si="16"/>
        <v>8.0436711737152589</v>
      </c>
      <c r="J125" s="10">
        <f t="shared" si="23"/>
        <v>309.96305069512601</v>
      </c>
      <c r="K125" s="8">
        <f t="shared" si="17"/>
        <v>15.184481297319619</v>
      </c>
      <c r="L125" s="10">
        <f t="shared" si="18"/>
        <v>27.675272383493397</v>
      </c>
      <c r="M125" s="30" t="s">
        <v>65</v>
      </c>
      <c r="N125" s="11"/>
      <c r="O125" s="12" t="s">
        <v>65</v>
      </c>
      <c r="P125" s="12"/>
      <c r="R125" s="9">
        <f t="shared" si="24"/>
        <v>1.0053747091518059</v>
      </c>
      <c r="S125" s="9">
        <f t="shared" si="25"/>
        <v>2.3953983376449153</v>
      </c>
      <c r="T125" s="15">
        <f t="shared" si="19"/>
        <v>6.9279584626232404E-2</v>
      </c>
      <c r="U125" s="15">
        <f t="shared" si="13"/>
        <v>5.3184267575099975E-2</v>
      </c>
      <c r="V125" s="15">
        <f t="shared" si="14"/>
        <v>1.6095317051132429E-2</v>
      </c>
      <c r="W125" s="31">
        <f t="shared" si="20"/>
        <v>1899.12</v>
      </c>
      <c r="X125" s="31">
        <f t="shared" si="21"/>
        <v>6.02</v>
      </c>
      <c r="Y125" s="32"/>
    </row>
    <row r="126" spans="1:25" ht="15.6" x14ac:dyDescent="0.3">
      <c r="A126" s="6">
        <v>1880.1</v>
      </c>
      <c r="B126" s="7">
        <v>5.33</v>
      </c>
      <c r="C126" s="8">
        <v>0.25</v>
      </c>
      <c r="D126" s="7">
        <v>0.47170000000000001</v>
      </c>
      <c r="E126" s="7">
        <v>9.3242545450000005</v>
      </c>
      <c r="F126" s="8">
        <f t="shared" si="22"/>
        <v>1880.7916666666579</v>
      </c>
      <c r="G126" s="9">
        <f>G117*3/12+G129*9/12</f>
        <v>3.7800000000000002</v>
      </c>
      <c r="H126" s="8">
        <f t="shared" si="15"/>
        <v>174.99088716694828</v>
      </c>
      <c r="I126" s="8">
        <f t="shared" si="16"/>
        <v>8.2078277282808756</v>
      </c>
      <c r="J126" s="10">
        <f t="shared" si="23"/>
        <v>320.18544860254252</v>
      </c>
      <c r="K126" s="8">
        <f t="shared" si="17"/>
        <v>15.486529357720356</v>
      </c>
      <c r="L126" s="10">
        <f t="shared" si="18"/>
        <v>28.336111839740955</v>
      </c>
      <c r="M126" s="30" t="s">
        <v>65</v>
      </c>
      <c r="N126" s="11"/>
      <c r="O126" s="12" t="s">
        <v>65</v>
      </c>
      <c r="P126" s="12"/>
      <c r="R126" s="9">
        <f t="shared" si="24"/>
        <v>1.0053552360876774</v>
      </c>
      <c r="S126" s="9">
        <f t="shared" si="25"/>
        <v>2.408272907012476</v>
      </c>
      <c r="T126" s="15">
        <f t="shared" si="19"/>
        <v>6.1289257063371183E-2</v>
      </c>
      <c r="U126" s="15">
        <f t="shared" si="13"/>
        <v>5.278512270498581E-2</v>
      </c>
      <c r="V126" s="15">
        <f t="shared" si="14"/>
        <v>8.5041343583853735E-3</v>
      </c>
      <c r="W126" s="31">
        <f t="shared" si="20"/>
        <v>1900.03</v>
      </c>
      <c r="X126" s="31">
        <f t="shared" si="21"/>
        <v>6.26</v>
      </c>
      <c r="Y126" s="32"/>
    </row>
    <row r="127" spans="1:25" ht="15.6" x14ac:dyDescent="0.3">
      <c r="A127" s="6">
        <v>1880.11</v>
      </c>
      <c r="B127" s="7">
        <v>5.61</v>
      </c>
      <c r="C127" s="8">
        <v>0.255</v>
      </c>
      <c r="D127" s="7">
        <v>0.48080000000000001</v>
      </c>
      <c r="E127" s="7">
        <v>9.4194198349999994</v>
      </c>
      <c r="F127" s="8">
        <f t="shared" si="22"/>
        <v>1880.8749999999911</v>
      </c>
      <c r="G127" s="9">
        <f>G117*2/12+G129*10/12</f>
        <v>3.7533333333333334</v>
      </c>
      <c r="H127" s="8">
        <f t="shared" si="15"/>
        <v>182.32282933378772</v>
      </c>
      <c r="I127" s="8">
        <f t="shared" si="16"/>
        <v>8.2874013333539871</v>
      </c>
      <c r="J127" s="10">
        <f t="shared" si="23"/>
        <v>334.86453661798021</v>
      </c>
      <c r="K127" s="8">
        <f t="shared" si="17"/>
        <v>15.625813965006262</v>
      </c>
      <c r="L127" s="10">
        <f t="shared" si="18"/>
        <v>28.699263673070387</v>
      </c>
      <c r="M127" s="30" t="s">
        <v>65</v>
      </c>
      <c r="N127" s="11"/>
      <c r="O127" s="12" t="s">
        <v>65</v>
      </c>
      <c r="P127" s="12"/>
      <c r="R127" s="9">
        <f t="shared" si="24"/>
        <v>1.0053357677859338</v>
      </c>
      <c r="S127" s="9">
        <f t="shared" si="25"/>
        <v>2.3967084696086709</v>
      </c>
      <c r="T127" s="15">
        <f t="shared" si="19"/>
        <v>5.1490916591568903E-2</v>
      </c>
      <c r="U127" s="15">
        <f t="shared" si="13"/>
        <v>5.5970256736687318E-2</v>
      </c>
      <c r="V127" s="15">
        <f t="shared" si="14"/>
        <v>-4.4793401451184156E-3</v>
      </c>
      <c r="W127" s="31">
        <f t="shared" si="20"/>
        <v>1900.06</v>
      </c>
      <c r="X127" s="31">
        <f t="shared" si="21"/>
        <v>5.86</v>
      </c>
      <c r="Y127" s="32"/>
    </row>
    <row r="128" spans="1:25" ht="15.6" x14ac:dyDescent="0.3">
      <c r="A128" s="6">
        <v>1880.12</v>
      </c>
      <c r="B128" s="7">
        <v>5.84</v>
      </c>
      <c r="C128" s="8">
        <v>0.26</v>
      </c>
      <c r="D128" s="7">
        <v>0.49</v>
      </c>
      <c r="E128" s="7">
        <v>9.5145851239999999</v>
      </c>
      <c r="F128" s="8">
        <f t="shared" si="22"/>
        <v>1880.9583333333244</v>
      </c>
      <c r="G128" s="9">
        <f>G117*1/12+G129*11/12</f>
        <v>3.726666666666667</v>
      </c>
      <c r="H128" s="8">
        <f t="shared" si="15"/>
        <v>187.89937519087559</v>
      </c>
      <c r="I128" s="8">
        <f t="shared" si="16"/>
        <v>8.3653831420595317</v>
      </c>
      <c r="J128" s="10">
        <f t="shared" si="23"/>
        <v>346.38710146169137</v>
      </c>
      <c r="K128" s="8">
        <f t="shared" si="17"/>
        <v>15.765529767727577</v>
      </c>
      <c r="L128" s="10">
        <f t="shared" si="18"/>
        <v>29.063301321272053</v>
      </c>
      <c r="M128" s="30" t="s">
        <v>65</v>
      </c>
      <c r="N128" s="11"/>
      <c r="O128" s="12" t="s">
        <v>65</v>
      </c>
      <c r="P128" s="12"/>
      <c r="R128" s="9">
        <f t="shared" si="24"/>
        <v>1.0053163042560556</v>
      </c>
      <c r="S128" s="9">
        <f t="shared" si="25"/>
        <v>2.3853968594927881</v>
      </c>
      <c r="T128" s="15">
        <f t="shared" si="19"/>
        <v>4.5882043257926775E-2</v>
      </c>
      <c r="U128" s="15">
        <f t="shared" si="13"/>
        <v>5.663894316368645E-2</v>
      </c>
      <c r="V128" s="15">
        <f t="shared" si="14"/>
        <v>-1.0756899905759676E-2</v>
      </c>
      <c r="W128" s="31">
        <f t="shared" si="20"/>
        <v>1900.09</v>
      </c>
      <c r="X128" s="31">
        <f t="shared" si="21"/>
        <v>5.8</v>
      </c>
      <c r="Y128" s="32"/>
    </row>
    <row r="129" spans="1:26" ht="15.6" x14ac:dyDescent="0.3">
      <c r="A129" s="6">
        <v>1881.01</v>
      </c>
      <c r="B129" s="7">
        <v>6.19</v>
      </c>
      <c r="C129" s="8">
        <v>0.26500000000000001</v>
      </c>
      <c r="D129" s="7">
        <v>0.48580000000000001</v>
      </c>
      <c r="E129" s="7">
        <v>9.4194198349999994</v>
      </c>
      <c r="F129" s="8">
        <f t="shared" si="22"/>
        <v>1881.0416666666576</v>
      </c>
      <c r="G129" s="9">
        <v>3.7</v>
      </c>
      <c r="H129" s="8">
        <f t="shared" si="15"/>
        <v>201.17260491553407</v>
      </c>
      <c r="I129" s="8">
        <f t="shared" si="16"/>
        <v>8.6123974640737515</v>
      </c>
      <c r="J129" s="10">
        <f t="shared" si="23"/>
        <v>372.17897818270029</v>
      </c>
      <c r="K129" s="8">
        <f t="shared" si="17"/>
        <v>15.788312030366143</v>
      </c>
      <c r="L129" s="10">
        <f t="shared" si="18"/>
        <v>29.209135315210943</v>
      </c>
      <c r="M129" s="30">
        <f t="shared" ref="M129:M192" si="26">H129/AVERAGE(K9:K128)</f>
        <v>18.473952301404939</v>
      </c>
      <c r="N129" s="11"/>
      <c r="O129" s="12">
        <f t="shared" ref="O129:O192" si="27">J129/AVERAGE(L9:L128)</f>
        <v>24.135057421965012</v>
      </c>
      <c r="P129" s="12"/>
      <c r="Q129" s="33">
        <f t="shared" ref="Q129:Q192" si="28">1/M129-(G129/100-(((E129/E9)^(1/10))-1))</f>
        <v>-1.0488744813437083E-2</v>
      </c>
      <c r="R129" s="9">
        <f t="shared" si="24"/>
        <v>1.003636193113409</v>
      </c>
      <c r="S129" s="9">
        <f t="shared" si="25"/>
        <v>2.422306367277153</v>
      </c>
      <c r="T129" s="15">
        <f>(($J249/$J129)^(1/10)-1)</f>
        <v>4.5353276058498038E-2</v>
      </c>
      <c r="U129" s="15">
        <f>(($S249/$S129)^(1/10)-1)</f>
        <v>5.6467965502210449E-2</v>
      </c>
      <c r="V129" s="15">
        <f>T129-U129</f>
        <v>-1.1114689443712411E-2</v>
      </c>
      <c r="W129" s="31">
        <f t="shared" si="20"/>
        <v>1900.12</v>
      </c>
      <c r="X129" s="31">
        <f t="shared" si="21"/>
        <v>6.87</v>
      </c>
      <c r="Y129" s="32"/>
      <c r="Z129" s="32"/>
    </row>
    <row r="130" spans="1:26" ht="15.6" x14ac:dyDescent="0.3">
      <c r="A130" s="6">
        <v>1881.02</v>
      </c>
      <c r="B130" s="7">
        <v>6.17</v>
      </c>
      <c r="C130" s="8">
        <v>0.27</v>
      </c>
      <c r="D130" s="7">
        <v>0.48170000000000002</v>
      </c>
      <c r="E130" s="7">
        <v>9.5145851239999999</v>
      </c>
      <c r="F130" s="8">
        <f t="shared" si="22"/>
        <v>1881.1249999999909</v>
      </c>
      <c r="G130" s="9">
        <f>G129*11/12+G141*1/12</f>
        <v>3.6933333333333338</v>
      </c>
      <c r="H130" s="8">
        <f t="shared" si="15"/>
        <v>198.51697687118192</v>
      </c>
      <c r="I130" s="8">
        <f t="shared" si="16"/>
        <v>8.6871286475233589</v>
      </c>
      <c r="J130" s="10">
        <f t="shared" si="23"/>
        <v>368.60523921858658</v>
      </c>
      <c r="K130" s="8">
        <f t="shared" si="17"/>
        <v>15.498480998192601</v>
      </c>
      <c r="L130" s="10">
        <f t="shared" si="18"/>
        <v>28.777494932186904</v>
      </c>
      <c r="M130" s="30">
        <f t="shared" si="26"/>
        <v>18.14725816499023</v>
      </c>
      <c r="N130" s="11"/>
      <c r="O130" s="12">
        <f t="shared" si="27"/>
        <v>23.655503266150085</v>
      </c>
      <c r="P130" s="12"/>
      <c r="Q130" s="33">
        <f t="shared" si="28"/>
        <v>-1.1392839551264043E-2</v>
      </c>
      <c r="R130" s="9">
        <f t="shared" si="24"/>
        <v>1.0036308102375502</v>
      </c>
      <c r="S130" s="9">
        <f t="shared" si="25"/>
        <v>2.4067982309690459</v>
      </c>
      <c r="T130" s="15">
        <f t="shared" ref="T130:T193" si="29">(($J250/$J130)^(1/10)-1)</f>
        <v>4.6774019030632719E-2</v>
      </c>
      <c r="U130" s="15">
        <f t="shared" ref="U130:U193" si="30">(($S250/$S130)^(1/10)-1)</f>
        <v>5.619874876652009E-2</v>
      </c>
      <c r="V130" s="15">
        <f t="shared" ref="V130:V193" si="31">T130-U130</f>
        <v>-9.4247297358873716E-3</v>
      </c>
      <c r="W130" s="31">
        <f t="shared" si="20"/>
        <v>1901.03</v>
      </c>
      <c r="X130" s="31">
        <f t="shared" si="21"/>
        <v>7.51</v>
      </c>
      <c r="Y130" s="32"/>
      <c r="Z130" s="32"/>
    </row>
    <row r="131" spans="1:26" ht="15.6" x14ac:dyDescent="0.3">
      <c r="A131" s="6">
        <v>1881.03</v>
      </c>
      <c r="B131" s="7">
        <v>6.24</v>
      </c>
      <c r="C131" s="8">
        <v>0.27500000000000002</v>
      </c>
      <c r="D131" s="7">
        <v>0.47749999999999998</v>
      </c>
      <c r="E131" s="7">
        <v>9.5145851239999999</v>
      </c>
      <c r="F131" s="8">
        <f t="shared" si="22"/>
        <v>1881.2083333333242</v>
      </c>
      <c r="G131" s="9">
        <f>G129*10/12+G141*2/12</f>
        <v>3.686666666666667</v>
      </c>
      <c r="H131" s="8">
        <f t="shared" si="15"/>
        <v>200.76919540942873</v>
      </c>
      <c r="I131" s="8">
        <f t="shared" si="16"/>
        <v>8.8480014002552725</v>
      </c>
      <c r="J131" s="10">
        <f t="shared" si="23"/>
        <v>374.15622303447969</v>
      </c>
      <c r="K131" s="8">
        <f t="shared" si="17"/>
        <v>15.363347885897792</v>
      </c>
      <c r="L131" s="10">
        <f t="shared" si="18"/>
        <v>28.631345592782701</v>
      </c>
      <c r="M131" s="30">
        <f t="shared" si="26"/>
        <v>18.27011914020499</v>
      </c>
      <c r="N131" s="11"/>
      <c r="O131" s="12">
        <f t="shared" si="27"/>
        <v>23.767712891469241</v>
      </c>
      <c r="P131" s="12"/>
      <c r="Q131" s="33">
        <f t="shared" si="28"/>
        <v>-1.3123118077292342E-2</v>
      </c>
      <c r="R131" s="9">
        <f t="shared" si="24"/>
        <v>1.0036254274364746</v>
      </c>
      <c r="S131" s="9">
        <f t="shared" si="25"/>
        <v>2.4155368586257659</v>
      </c>
      <c r="T131" s="15">
        <f t="shared" si="29"/>
        <v>4.2422581098677137E-2</v>
      </c>
      <c r="U131" s="15">
        <f t="shared" si="30"/>
        <v>5.4884513803230339E-2</v>
      </c>
      <c r="V131" s="15">
        <f t="shared" si="31"/>
        <v>-1.2461932704553202E-2</v>
      </c>
      <c r="W131" s="31">
        <f t="shared" si="20"/>
        <v>1901.06</v>
      </c>
      <c r="X131" s="31">
        <f t="shared" si="21"/>
        <v>8.5</v>
      </c>
      <c r="Y131" s="32"/>
      <c r="Z131" s="32"/>
    </row>
    <row r="132" spans="1:26" ht="15.6" x14ac:dyDescent="0.3">
      <c r="A132" s="6">
        <v>1881.04</v>
      </c>
      <c r="B132" s="7">
        <v>6.22</v>
      </c>
      <c r="C132" s="8">
        <v>0.28000000000000003</v>
      </c>
      <c r="D132" s="7">
        <v>0.4733</v>
      </c>
      <c r="E132" s="7">
        <v>9.6096694209999995</v>
      </c>
      <c r="F132" s="8">
        <f t="shared" si="22"/>
        <v>1881.2916666666574</v>
      </c>
      <c r="G132" s="9">
        <f>G129*9/12+G141*3/12</f>
        <v>3.68</v>
      </c>
      <c r="H132" s="8">
        <f t="shared" si="15"/>
        <v>198.14553098350535</v>
      </c>
      <c r="I132" s="8">
        <f t="shared" si="16"/>
        <v>8.9197345137269313</v>
      </c>
      <c r="J132" s="10">
        <f t="shared" si="23"/>
        <v>370.65197102011325</v>
      </c>
      <c r="K132" s="8">
        <f t="shared" si="17"/>
        <v>15.077536947667699</v>
      </c>
      <c r="L132" s="10">
        <f t="shared" si="18"/>
        <v>28.204112199971</v>
      </c>
      <c r="M132" s="30">
        <f t="shared" si="26"/>
        <v>17.950108278222888</v>
      </c>
      <c r="N132" s="11"/>
      <c r="O132" s="12">
        <f t="shared" si="27"/>
        <v>23.308850117141475</v>
      </c>
      <c r="P132" s="12"/>
      <c r="Q132" s="33">
        <f t="shared" si="28"/>
        <v>-7.5035017219817549E-3</v>
      </c>
      <c r="R132" s="9">
        <f t="shared" si="24"/>
        <v>1.0036200447102193</v>
      </c>
      <c r="S132" s="9">
        <f t="shared" si="25"/>
        <v>2.4003066741761567</v>
      </c>
      <c r="T132" s="15">
        <f t="shared" si="29"/>
        <v>4.5970733040427092E-2</v>
      </c>
      <c r="U132" s="15">
        <f t="shared" si="30"/>
        <v>5.4635360559144752E-2</v>
      </c>
      <c r="V132" s="15">
        <f t="shared" si="31"/>
        <v>-8.6646275187176602E-3</v>
      </c>
      <c r="W132" s="31">
        <f t="shared" si="20"/>
        <v>1901.09</v>
      </c>
      <c r="X132" s="31">
        <f t="shared" si="21"/>
        <v>8</v>
      </c>
      <c r="Y132" s="32"/>
      <c r="Z132" s="32"/>
    </row>
    <row r="133" spans="1:26" ht="15.6" x14ac:dyDescent="0.3">
      <c r="A133" s="6">
        <v>1881.05</v>
      </c>
      <c r="B133" s="7">
        <v>6.5</v>
      </c>
      <c r="C133" s="8">
        <v>0.28499999999999998</v>
      </c>
      <c r="D133" s="7">
        <v>0.46920000000000001</v>
      </c>
      <c r="E133" s="7">
        <v>9.5145851239999999</v>
      </c>
      <c r="F133" s="8">
        <f t="shared" si="22"/>
        <v>1881.3749999999907</v>
      </c>
      <c r="G133" s="9">
        <f>G129*8/12+G141*4/12</f>
        <v>3.6733333333333338</v>
      </c>
      <c r="H133" s="8">
        <f t="shared" si="15"/>
        <v>209.13457855148826</v>
      </c>
      <c r="I133" s="8">
        <f t="shared" si="16"/>
        <v>9.1697469057190997</v>
      </c>
      <c r="J133" s="10">
        <f t="shared" si="23"/>
        <v>392.63754991649517</v>
      </c>
      <c r="K133" s="8">
        <f t="shared" si="17"/>
        <v>15.096299116362813</v>
      </c>
      <c r="L133" s="10">
        <f t="shared" si="18"/>
        <v>28.342390526279928</v>
      </c>
      <c r="M133" s="30">
        <f t="shared" si="26"/>
        <v>18.869718693152592</v>
      </c>
      <c r="N133" s="11"/>
      <c r="O133" s="12">
        <f t="shared" si="27"/>
        <v>24.45668604773789</v>
      </c>
      <c r="P133" s="12"/>
      <c r="Q133" s="33">
        <f t="shared" si="28"/>
        <v>-8.8810899862742099E-3</v>
      </c>
      <c r="R133" s="9">
        <f t="shared" si="24"/>
        <v>1.0036146620588215</v>
      </c>
      <c r="S133" s="9">
        <f t="shared" si="25"/>
        <v>2.4330702656658305</v>
      </c>
      <c r="T133" s="15">
        <f t="shared" si="29"/>
        <v>4.1157417335912827E-2</v>
      </c>
      <c r="U133" s="15">
        <f t="shared" si="30"/>
        <v>5.4785523143780823E-2</v>
      </c>
      <c r="V133" s="15">
        <f t="shared" si="31"/>
        <v>-1.3628105807867996E-2</v>
      </c>
      <c r="W133" s="31">
        <f t="shared" si="20"/>
        <v>1901.12</v>
      </c>
      <c r="X133" s="31">
        <f t="shared" si="21"/>
        <v>7.95</v>
      </c>
      <c r="Y133" s="32"/>
      <c r="Z133" s="32"/>
    </row>
    <row r="134" spans="1:26" ht="15.6" x14ac:dyDescent="0.3">
      <c r="A134" s="6">
        <v>1881.06</v>
      </c>
      <c r="B134" s="7">
        <v>6.58</v>
      </c>
      <c r="C134" s="8">
        <v>0.28999999999999998</v>
      </c>
      <c r="D134" s="7">
        <v>0.46500000000000002</v>
      </c>
      <c r="E134" s="7">
        <v>9.5145851239999999</v>
      </c>
      <c r="F134" s="8">
        <f t="shared" si="22"/>
        <v>1881.4583333333239</v>
      </c>
      <c r="G134" s="9">
        <f>G129*7/12+G141*5/12</f>
        <v>3.666666666666667</v>
      </c>
      <c r="H134" s="8">
        <f t="shared" si="15"/>
        <v>211.70854259519888</v>
      </c>
      <c r="I134" s="8">
        <f t="shared" si="16"/>
        <v>9.3306196584510133</v>
      </c>
      <c r="J134" s="10">
        <f t="shared" si="23"/>
        <v>398.9298183446441</v>
      </c>
      <c r="K134" s="8">
        <f t="shared" si="17"/>
        <v>14.961166004068007</v>
      </c>
      <c r="L134" s="10">
        <f t="shared" si="18"/>
        <v>28.191848864781083</v>
      </c>
      <c r="M134" s="30">
        <f t="shared" si="26"/>
        <v>19.02871073111578</v>
      </c>
      <c r="N134" s="11"/>
      <c r="O134" s="12">
        <f t="shared" si="27"/>
        <v>24.616330670871342</v>
      </c>
      <c r="P134" s="12"/>
      <c r="Q134" s="33">
        <f t="shared" si="28"/>
        <v>-7.7324654335102008E-3</v>
      </c>
      <c r="R134" s="9">
        <f t="shared" si="24"/>
        <v>1.0036092794823186</v>
      </c>
      <c r="S134" s="9">
        <f t="shared" si="25"/>
        <v>2.4418649924415798</v>
      </c>
      <c r="T134" s="15">
        <f t="shared" si="29"/>
        <v>4.0279351615211789E-2</v>
      </c>
      <c r="U134" s="15">
        <f t="shared" si="30"/>
        <v>5.7281368771541885E-2</v>
      </c>
      <c r="V134" s="15">
        <f t="shared" si="31"/>
        <v>-1.7002017156330096E-2</v>
      </c>
      <c r="W134" s="31">
        <f t="shared" si="20"/>
        <v>1902.03</v>
      </c>
      <c r="X134" s="31">
        <f t="shared" si="21"/>
        <v>8.1999999999999993</v>
      </c>
      <c r="Y134" s="32"/>
      <c r="Z134" s="32"/>
    </row>
    <row r="135" spans="1:26" ht="15.6" x14ac:dyDescent="0.3">
      <c r="A135" s="6">
        <v>1881.07</v>
      </c>
      <c r="B135" s="7">
        <v>6.35</v>
      </c>
      <c r="C135" s="8">
        <v>0.29499999999999998</v>
      </c>
      <c r="D135" s="7">
        <v>0.46079999999999999</v>
      </c>
      <c r="E135" s="7">
        <v>9.6096694209999995</v>
      </c>
      <c r="F135" s="8">
        <f t="shared" si="22"/>
        <v>1881.5416666666572</v>
      </c>
      <c r="G135" s="9">
        <f>G129*6/12+G141*6/12</f>
        <v>3.66</v>
      </c>
      <c r="H135" s="8">
        <f t="shared" si="15"/>
        <v>202.28683629345002</v>
      </c>
      <c r="I135" s="8">
        <f t="shared" si="16"/>
        <v>9.397577434105159</v>
      </c>
      <c r="J135" s="10">
        <f t="shared" si="23"/>
        <v>382.65184933599471</v>
      </c>
      <c r="K135" s="8">
        <f t="shared" si="17"/>
        <v>14.679334514019175</v>
      </c>
      <c r="L135" s="10">
        <f t="shared" si="18"/>
        <v>27.767869633704937</v>
      </c>
      <c r="M135" s="30">
        <f t="shared" si="26"/>
        <v>18.116367187389738</v>
      </c>
      <c r="N135" s="11"/>
      <c r="O135" s="12">
        <f t="shared" si="27"/>
        <v>23.397455434510483</v>
      </c>
      <c r="P135" s="12"/>
      <c r="Q135" s="33">
        <f t="shared" si="28"/>
        <v>-4.0478721406956852E-3</v>
      </c>
      <c r="R135" s="9">
        <f t="shared" si="24"/>
        <v>1.0036038969807477</v>
      </c>
      <c r="S135" s="9">
        <f t="shared" si="25"/>
        <v>2.4264297656938569</v>
      </c>
      <c r="T135" s="15">
        <f t="shared" si="29"/>
        <v>4.4567268499419832E-2</v>
      </c>
      <c r="U135" s="15">
        <f t="shared" si="30"/>
        <v>5.9584011133140269E-2</v>
      </c>
      <c r="V135" s="15">
        <f t="shared" si="31"/>
        <v>-1.5016742633720437E-2</v>
      </c>
      <c r="W135" s="31">
        <f t="shared" si="20"/>
        <v>1902.06</v>
      </c>
      <c r="X135" s="31">
        <f t="shared" si="21"/>
        <v>8.41</v>
      </c>
      <c r="Y135" s="32"/>
      <c r="Z135" s="32"/>
    </row>
    <row r="136" spans="1:26" ht="15.6" x14ac:dyDescent="0.3">
      <c r="A136" s="6">
        <v>1881.08</v>
      </c>
      <c r="B136" s="7">
        <v>6.2</v>
      </c>
      <c r="C136" s="8">
        <v>0.3</v>
      </c>
      <c r="D136" s="7">
        <v>0.45669999999999999</v>
      </c>
      <c r="E136" s="7">
        <v>9.8000000000000007</v>
      </c>
      <c r="F136" s="8">
        <f t="shared" si="22"/>
        <v>1881.6249999999905</v>
      </c>
      <c r="G136" s="9">
        <f>G129*5/12+G141*7/12</f>
        <v>3.6533333333333333</v>
      </c>
      <c r="H136" s="8">
        <f t="shared" si="15"/>
        <v>193.67249999999996</v>
      </c>
      <c r="I136" s="8">
        <f t="shared" si="16"/>
        <v>9.3712499999999963</v>
      </c>
      <c r="J136" s="10">
        <f t="shared" si="23"/>
        <v>367.83395712994081</v>
      </c>
      <c r="K136" s="8">
        <f t="shared" si="17"/>
        <v>14.266166249999994</v>
      </c>
      <c r="L136" s="10">
        <f t="shared" si="18"/>
        <v>27.095123906652248</v>
      </c>
      <c r="M136" s="30">
        <f t="shared" si="26"/>
        <v>17.286243553973446</v>
      </c>
      <c r="N136" s="11"/>
      <c r="O136" s="12">
        <f t="shared" si="27"/>
        <v>22.294300579943197</v>
      </c>
      <c r="P136" s="12"/>
      <c r="Q136" s="33">
        <f t="shared" si="28"/>
        <v>2.1436052233798353E-3</v>
      </c>
      <c r="R136" s="9">
        <f t="shared" si="24"/>
        <v>1.0035985145541462</v>
      </c>
      <c r="S136" s="9">
        <f t="shared" si="25"/>
        <v>2.3878796596676124</v>
      </c>
      <c r="T136" s="15">
        <f t="shared" si="29"/>
        <v>5.2557110986098721E-2</v>
      </c>
      <c r="U136" s="15">
        <f t="shared" si="30"/>
        <v>6.1615833877553872E-2</v>
      </c>
      <c r="V136" s="15">
        <f t="shared" si="31"/>
        <v>-9.058722891455151E-3</v>
      </c>
      <c r="W136" s="31">
        <f t="shared" si="20"/>
        <v>1902.09</v>
      </c>
      <c r="X136" s="31">
        <f t="shared" si="21"/>
        <v>8.85</v>
      </c>
      <c r="Y136" s="32"/>
      <c r="Z136" s="32"/>
    </row>
    <row r="137" spans="1:26" ht="15.6" x14ac:dyDescent="0.3">
      <c r="A137" s="6">
        <v>1881.09</v>
      </c>
      <c r="B137" s="7">
        <v>6.25</v>
      </c>
      <c r="C137" s="8">
        <v>0.30499999999999999</v>
      </c>
      <c r="D137" s="7">
        <v>0.45250000000000001</v>
      </c>
      <c r="E137" s="7">
        <v>10.180580170000001</v>
      </c>
      <c r="F137" s="8">
        <f t="shared" si="22"/>
        <v>1881.7083333333237</v>
      </c>
      <c r="G137" s="9">
        <f>G129*4/12+G141*8/12</f>
        <v>3.6466666666666669</v>
      </c>
      <c r="H137" s="8">
        <f t="shared" si="15"/>
        <v>187.93593715199822</v>
      </c>
      <c r="I137" s="8">
        <f t="shared" si="16"/>
        <v>9.1712737330175145</v>
      </c>
      <c r="J137" s="10">
        <f t="shared" si="23"/>
        <v>358.39029775508408</v>
      </c>
      <c r="K137" s="8">
        <f t="shared" si="17"/>
        <v>13.606561849804672</v>
      </c>
      <c r="L137" s="10">
        <f t="shared" si="18"/>
        <v>25.947457557468091</v>
      </c>
      <c r="M137" s="30">
        <f t="shared" si="26"/>
        <v>16.724836648772897</v>
      </c>
      <c r="N137" s="11"/>
      <c r="O137" s="12">
        <f t="shared" si="27"/>
        <v>21.54278402265043</v>
      </c>
      <c r="P137" s="12"/>
      <c r="Q137" s="33">
        <f t="shared" si="28"/>
        <v>5.5640506219197458E-3</v>
      </c>
      <c r="R137" s="9">
        <f t="shared" si="24"/>
        <v>1.0035931322025515</v>
      </c>
      <c r="S137" s="9">
        <f t="shared" si="25"/>
        <v>2.3068852566080684</v>
      </c>
      <c r="T137" s="15">
        <f t="shared" si="29"/>
        <v>6.5250775075361478E-2</v>
      </c>
      <c r="U137" s="15">
        <f t="shared" si="30"/>
        <v>6.6944701713953059E-2</v>
      </c>
      <c r="V137" s="15">
        <f t="shared" si="31"/>
        <v>-1.6939266385915808E-3</v>
      </c>
      <c r="W137" s="31">
        <f t="shared" si="20"/>
        <v>1902.12</v>
      </c>
      <c r="X137" s="31">
        <f t="shared" si="21"/>
        <v>8.0500000000000007</v>
      </c>
      <c r="Y137" s="32"/>
      <c r="Z137" s="32"/>
    </row>
    <row r="138" spans="1:26" ht="15.6" x14ac:dyDescent="0.3">
      <c r="A138" s="6">
        <v>1881.1</v>
      </c>
      <c r="B138" s="7">
        <v>6.15</v>
      </c>
      <c r="C138" s="8">
        <v>0.31</v>
      </c>
      <c r="D138" s="7">
        <v>0.44829999999999998</v>
      </c>
      <c r="E138" s="7">
        <v>10.275745450000001</v>
      </c>
      <c r="F138" s="8">
        <f t="shared" si="22"/>
        <v>1881.791666666657</v>
      </c>
      <c r="G138" s="9">
        <f>G129*3/12+G141*9/12</f>
        <v>3.64</v>
      </c>
      <c r="H138" s="8">
        <f t="shared" ref="H138:H201" si="32">B138*$E$1841/E138</f>
        <v>183.21630621941881</v>
      </c>
      <c r="I138" s="8">
        <f t="shared" ref="I138:I201" si="33">C138*$E$1841/E138</f>
        <v>9.2352934842308674</v>
      </c>
      <c r="J138" s="10">
        <f t="shared" si="23"/>
        <v>350.85767790847541</v>
      </c>
      <c r="K138" s="8">
        <f t="shared" ref="K138:K201" si="34">D138*$E$1841/E138</f>
        <v>13.35542602896999</v>
      </c>
      <c r="L138" s="10">
        <f t="shared" ref="L138:L201" si="35">K138*(J138/H138)</f>
        <v>25.575527968515367</v>
      </c>
      <c r="M138" s="30">
        <f t="shared" si="26"/>
        <v>16.261989411181354</v>
      </c>
      <c r="N138" s="11"/>
      <c r="O138" s="12">
        <f t="shared" si="27"/>
        <v>20.927319306516615</v>
      </c>
      <c r="P138" s="12"/>
      <c r="Q138" s="33">
        <f t="shared" si="28"/>
        <v>6.7240357476537338E-3</v>
      </c>
      <c r="R138" s="9">
        <f t="shared" si="24"/>
        <v>1.0035877499260009</v>
      </c>
      <c r="S138" s="9">
        <f t="shared" si="25"/>
        <v>2.2937330112418839</v>
      </c>
      <c r="T138" s="15">
        <f t="shared" si="29"/>
        <v>6.7882600876726373E-2</v>
      </c>
      <c r="U138" s="15">
        <f t="shared" si="30"/>
        <v>6.7890115979221566E-2</v>
      </c>
      <c r="V138" s="15">
        <f t="shared" si="31"/>
        <v>-7.5151024951924938E-6</v>
      </c>
      <c r="W138" s="31">
        <f t="shared" ref="W138:W201" si="36">INDEX($A$9:$A$2900,(ROW()-ROW($A$9))*3)</f>
        <v>1903.03</v>
      </c>
      <c r="X138" s="31">
        <f t="shared" ref="X138:X201" si="37">INDEX($B$9:$B$2900,(ROW()-ROW($B$9))*3)</f>
        <v>8.08</v>
      </c>
      <c r="Y138" s="32"/>
      <c r="Z138" s="32"/>
    </row>
    <row r="139" spans="1:26" ht="15.6" x14ac:dyDescent="0.3">
      <c r="A139" s="6">
        <v>1881.11</v>
      </c>
      <c r="B139" s="7">
        <v>6.19</v>
      </c>
      <c r="C139" s="8">
        <v>0.315</v>
      </c>
      <c r="D139" s="7">
        <v>0.44419999999999998</v>
      </c>
      <c r="E139" s="7">
        <v>10.180580170000001</v>
      </c>
      <c r="F139" s="8">
        <f t="shared" ref="F139:F202" si="38">F138+1/12</f>
        <v>1881.8749999999902</v>
      </c>
      <c r="G139" s="9">
        <f>G129*2/12+G141*10/12</f>
        <v>3.6333333333333337</v>
      </c>
      <c r="H139" s="8">
        <f t="shared" si="32"/>
        <v>186.13175215533909</v>
      </c>
      <c r="I139" s="8">
        <f t="shared" si="33"/>
        <v>9.4719712324607102</v>
      </c>
      <c r="J139" s="10">
        <f t="shared" ref="J139:J202" si="39">J138*((H139+(I139/12))/H138)</f>
        <v>357.95229430636169</v>
      </c>
      <c r="K139" s="8">
        <f t="shared" si="34"/>
        <v>13.356982925266816</v>
      </c>
      <c r="L139" s="10">
        <f t="shared" si="35"/>
        <v>25.686980473487207</v>
      </c>
      <c r="M139" s="30">
        <f t="shared" si="26"/>
        <v>16.478642316644869</v>
      </c>
      <c r="N139" s="11"/>
      <c r="O139" s="12">
        <f t="shared" si="27"/>
        <v>21.189774650457188</v>
      </c>
      <c r="P139" s="12"/>
      <c r="Q139" s="33">
        <f t="shared" si="28"/>
        <v>5.0693073656584361E-3</v>
      </c>
      <c r="R139" s="9">
        <f t="shared" ref="R139:R202" si="40">((G139/G140+G139/1200+((1+G140/1200)^(-119))*(1-G139/G140)))</f>
        <v>1.0035823677245315</v>
      </c>
      <c r="S139" s="9">
        <f t="shared" ref="S139:S202" si="41">S138*R138*E138/E139</f>
        <v>2.3234804663770237</v>
      </c>
      <c r="T139" s="15">
        <f t="shared" si="29"/>
        <v>6.5847343483768084E-2</v>
      </c>
      <c r="U139" s="15">
        <f t="shared" si="30"/>
        <v>6.8192546948356636E-2</v>
      </c>
      <c r="V139" s="15">
        <f t="shared" si="31"/>
        <v>-2.3452034645885522E-3</v>
      </c>
      <c r="W139" s="31">
        <f t="shared" si="36"/>
        <v>1903.06</v>
      </c>
      <c r="X139" s="31">
        <f t="shared" si="37"/>
        <v>7.18</v>
      </c>
      <c r="Y139" s="32"/>
      <c r="Z139" s="32"/>
    </row>
    <row r="140" spans="1:26" ht="15.6" x14ac:dyDescent="0.3">
      <c r="A140" s="6">
        <v>1881.12</v>
      </c>
      <c r="B140" s="7">
        <v>6.01</v>
      </c>
      <c r="C140" s="8">
        <v>0.32</v>
      </c>
      <c r="D140" s="7">
        <v>0.44</v>
      </c>
      <c r="E140" s="7">
        <v>10.180580170000001</v>
      </c>
      <c r="F140" s="8">
        <f t="shared" si="38"/>
        <v>1881.9583333333235</v>
      </c>
      <c r="G140" s="9">
        <f>G129*1/12+G141*11/12</f>
        <v>3.6266666666666669</v>
      </c>
      <c r="H140" s="8">
        <f t="shared" si="32"/>
        <v>180.71919716536149</v>
      </c>
      <c r="I140" s="8">
        <f t="shared" si="33"/>
        <v>9.6223199821823098</v>
      </c>
      <c r="J140" s="10">
        <f t="shared" si="39"/>
        <v>349.08540925623095</v>
      </c>
      <c r="K140" s="8">
        <f t="shared" si="34"/>
        <v>13.230689975500676</v>
      </c>
      <c r="L140" s="10">
        <f t="shared" si="35"/>
        <v>25.557001675996943</v>
      </c>
      <c r="M140" s="30">
        <f t="shared" si="26"/>
        <v>15.958754206105079</v>
      </c>
      <c r="N140" s="11"/>
      <c r="O140" s="12">
        <f t="shared" si="27"/>
        <v>20.509855894384803</v>
      </c>
      <c r="P140" s="12"/>
      <c r="Q140" s="33">
        <f t="shared" si="28"/>
        <v>4.8775071089471045E-3</v>
      </c>
      <c r="R140" s="9">
        <f t="shared" si="40"/>
        <v>1.0035769855981806</v>
      </c>
      <c r="S140" s="9">
        <f t="shared" si="41"/>
        <v>2.3318040278083521</v>
      </c>
      <c r="T140" s="15">
        <f t="shared" si="29"/>
        <v>7.2099449277684302E-2</v>
      </c>
      <c r="U140" s="15">
        <f t="shared" si="30"/>
        <v>6.8145621975638226E-2</v>
      </c>
      <c r="V140" s="15">
        <f t="shared" si="31"/>
        <v>3.9538273020460757E-3</v>
      </c>
      <c r="W140" s="31">
        <f t="shared" si="36"/>
        <v>1903.09</v>
      </c>
      <c r="X140" s="31">
        <f t="shared" si="37"/>
        <v>6.47</v>
      </c>
      <c r="Y140" s="32"/>
      <c r="Z140" s="32"/>
    </row>
    <row r="141" spans="1:26" ht="15.6" x14ac:dyDescent="0.3">
      <c r="A141" s="6">
        <v>1882.01</v>
      </c>
      <c r="B141" s="7">
        <v>5.92</v>
      </c>
      <c r="C141" s="8">
        <v>0.32</v>
      </c>
      <c r="D141" s="7">
        <v>0.43919999999999998</v>
      </c>
      <c r="E141" s="7">
        <v>10.180580170000001</v>
      </c>
      <c r="F141" s="8">
        <f t="shared" si="38"/>
        <v>1882.0416666666567</v>
      </c>
      <c r="G141" s="9">
        <v>3.62</v>
      </c>
      <c r="H141" s="8">
        <f t="shared" si="32"/>
        <v>178.01291967037272</v>
      </c>
      <c r="I141" s="8">
        <f t="shared" si="33"/>
        <v>9.6223199821823098</v>
      </c>
      <c r="J141" s="10">
        <f t="shared" si="39"/>
        <v>345.40674992407986</v>
      </c>
      <c r="K141" s="8">
        <f t="shared" si="34"/>
        <v>13.20663417554522</v>
      </c>
      <c r="L141" s="10">
        <f t="shared" si="35"/>
        <v>25.62544671734052</v>
      </c>
      <c r="M141" s="30">
        <f t="shared" si="26"/>
        <v>15.678764160028743</v>
      </c>
      <c r="N141" s="11"/>
      <c r="O141" s="12">
        <f t="shared" si="27"/>
        <v>20.14205377538326</v>
      </c>
      <c r="P141" s="12"/>
      <c r="Q141" s="33">
        <f t="shared" si="28"/>
        <v>6.0631781355543687E-3</v>
      </c>
      <c r="R141" s="9">
        <f t="shared" si="40"/>
        <v>1.0029473239550168</v>
      </c>
      <c r="S141" s="9">
        <f t="shared" si="41"/>
        <v>2.3401448572336023</v>
      </c>
      <c r="T141" s="15">
        <f t="shared" si="29"/>
        <v>7.8324813670879845E-2</v>
      </c>
      <c r="U141" s="15">
        <f t="shared" si="30"/>
        <v>7.0841489005616154E-2</v>
      </c>
      <c r="V141" s="15">
        <f t="shared" si="31"/>
        <v>7.4833246652636909E-3</v>
      </c>
      <c r="W141" s="31">
        <f t="shared" si="36"/>
        <v>1903.12</v>
      </c>
      <c r="X141" s="31">
        <f t="shared" si="37"/>
        <v>6.57</v>
      </c>
      <c r="Y141" s="32"/>
      <c r="Z141" s="32"/>
    </row>
    <row r="142" spans="1:26" ht="15.6" x14ac:dyDescent="0.3">
      <c r="A142" s="6">
        <v>1882.02</v>
      </c>
      <c r="B142" s="7">
        <v>5.79</v>
      </c>
      <c r="C142" s="8">
        <v>0.32</v>
      </c>
      <c r="D142" s="7">
        <v>0.43830000000000002</v>
      </c>
      <c r="E142" s="7">
        <v>10.275745450000001</v>
      </c>
      <c r="F142" s="8">
        <f t="shared" si="38"/>
        <v>1882.12499999999</v>
      </c>
      <c r="G142" s="9">
        <f>G141*11/12+G153*1/12</f>
        <v>3.6208333333333336</v>
      </c>
      <c r="H142" s="8">
        <f t="shared" si="32"/>
        <v>172.4914492699894</v>
      </c>
      <c r="I142" s="8">
        <f t="shared" si="33"/>
        <v>9.5332061772705714</v>
      </c>
      <c r="J142" s="10">
        <f t="shared" si="39"/>
        <v>336.23466098066018</v>
      </c>
      <c r="K142" s="8">
        <f t="shared" si="34"/>
        <v>13.057513335930288</v>
      </c>
      <c r="L142" s="10">
        <f t="shared" si="35"/>
        <v>25.45278962138573</v>
      </c>
      <c r="M142" s="30">
        <f t="shared" si="26"/>
        <v>15.153861528363038</v>
      </c>
      <c r="N142" s="11"/>
      <c r="O142" s="12">
        <f t="shared" si="27"/>
        <v>19.462129672651717</v>
      </c>
      <c r="P142" s="12"/>
      <c r="Q142" s="33">
        <f t="shared" si="28"/>
        <v>9.1749223696453788E-3</v>
      </c>
      <c r="R142" s="9">
        <f t="shared" si="40"/>
        <v>1.0029480211096595</v>
      </c>
      <c r="S142" s="9">
        <f t="shared" si="41"/>
        <v>2.3253057002951274</v>
      </c>
      <c r="T142" s="15">
        <f t="shared" si="29"/>
        <v>8.1790936593133301E-2</v>
      </c>
      <c r="U142" s="15">
        <f t="shared" si="30"/>
        <v>7.1732676963995434E-2</v>
      </c>
      <c r="V142" s="15">
        <f t="shared" si="31"/>
        <v>1.0058259629137867E-2</v>
      </c>
      <c r="W142" s="31">
        <f t="shared" si="36"/>
        <v>1904.03</v>
      </c>
      <c r="X142" s="31">
        <f t="shared" si="37"/>
        <v>6.48</v>
      </c>
      <c r="Y142" s="32"/>
      <c r="Z142" s="32"/>
    </row>
    <row r="143" spans="1:26" ht="15.6" x14ac:dyDescent="0.3">
      <c r="A143" s="6">
        <v>1882.03</v>
      </c>
      <c r="B143" s="7">
        <v>5.78</v>
      </c>
      <c r="C143" s="8">
        <v>0.32</v>
      </c>
      <c r="D143" s="7">
        <v>0.4375</v>
      </c>
      <c r="E143" s="7">
        <v>10.275745450000001</v>
      </c>
      <c r="F143" s="8">
        <f t="shared" si="38"/>
        <v>1882.2083333333233</v>
      </c>
      <c r="G143" s="9">
        <f>G141*10/12+G153*2/12</f>
        <v>3.621666666666667</v>
      </c>
      <c r="H143" s="8">
        <f t="shared" si="32"/>
        <v>172.19353657694973</v>
      </c>
      <c r="I143" s="8">
        <f t="shared" si="33"/>
        <v>9.5332061772705714</v>
      </c>
      <c r="J143" s="10">
        <f t="shared" si="39"/>
        <v>337.20252125982159</v>
      </c>
      <c r="K143" s="8">
        <f t="shared" si="34"/>
        <v>13.033680320487109</v>
      </c>
      <c r="L143" s="10">
        <f t="shared" si="35"/>
        <v>25.523547240687186</v>
      </c>
      <c r="M143" s="30">
        <f t="shared" si="26"/>
        <v>15.091670299486745</v>
      </c>
      <c r="N143" s="11"/>
      <c r="O143" s="12">
        <f t="shared" si="27"/>
        <v>19.377440588099795</v>
      </c>
      <c r="P143" s="12"/>
      <c r="Q143" s="33">
        <f t="shared" si="28"/>
        <v>7.9781280657485673E-3</v>
      </c>
      <c r="R143" s="9">
        <f t="shared" si="40"/>
        <v>1.0029487182641554</v>
      </c>
      <c r="S143" s="9">
        <f t="shared" si="41"/>
        <v>2.3321607505860089</v>
      </c>
      <c r="T143" s="15">
        <f t="shared" si="29"/>
        <v>8.5867023255433939E-2</v>
      </c>
      <c r="U143" s="15">
        <f t="shared" si="30"/>
        <v>7.4452106489965031E-2</v>
      </c>
      <c r="V143" s="15">
        <f t="shared" si="31"/>
        <v>1.1414916765468908E-2</v>
      </c>
      <c r="W143" s="31">
        <f t="shared" si="36"/>
        <v>1904.06</v>
      </c>
      <c r="X143" s="31">
        <f t="shared" si="37"/>
        <v>6.51</v>
      </c>
      <c r="Y143" s="32"/>
      <c r="Z143" s="32"/>
    </row>
    <row r="144" spans="1:26" ht="15.6" x14ac:dyDescent="0.3">
      <c r="A144" s="6">
        <v>1882.04</v>
      </c>
      <c r="B144" s="7">
        <v>5.78</v>
      </c>
      <c r="C144" s="8">
        <v>0.32</v>
      </c>
      <c r="D144" s="7">
        <v>0.43669999999999998</v>
      </c>
      <c r="E144" s="7">
        <v>10.370910739999999</v>
      </c>
      <c r="F144" s="8">
        <f t="shared" si="38"/>
        <v>1882.2916666666565</v>
      </c>
      <c r="G144" s="9">
        <f>G141*9/12+G153*3/12</f>
        <v>3.6225000000000001</v>
      </c>
      <c r="H144" s="8">
        <f t="shared" si="32"/>
        <v>170.61345858232696</v>
      </c>
      <c r="I144" s="8">
        <f t="shared" si="33"/>
        <v>9.4457278107862663</v>
      </c>
      <c r="J144" s="10">
        <f t="shared" si="39"/>
        <v>335.64973738179907</v>
      </c>
      <c r="K144" s="8">
        <f t="shared" si="34"/>
        <v>12.890466671782384</v>
      </c>
      <c r="L144" s="10">
        <f t="shared" si="35"/>
        <v>25.359557147860148</v>
      </c>
      <c r="M144" s="30">
        <f t="shared" si="26"/>
        <v>14.916997168375302</v>
      </c>
      <c r="N144" s="11"/>
      <c r="O144" s="12">
        <f t="shared" si="27"/>
        <v>19.149099336903031</v>
      </c>
      <c r="P144" s="12"/>
      <c r="Q144" s="33">
        <f t="shared" si="28"/>
        <v>7.4981727357587777E-3</v>
      </c>
      <c r="R144" s="9">
        <f t="shared" si="40"/>
        <v>1.0029494154185046</v>
      </c>
      <c r="S144" s="9">
        <f t="shared" si="41"/>
        <v>2.317574217329899</v>
      </c>
      <c r="T144" s="15">
        <f t="shared" si="29"/>
        <v>8.8000811534221235E-2</v>
      </c>
      <c r="U144" s="15">
        <f t="shared" si="30"/>
        <v>7.6783745334904951E-2</v>
      </c>
      <c r="V144" s="15">
        <f t="shared" si="31"/>
        <v>1.1217066199316283E-2</v>
      </c>
      <c r="W144" s="31">
        <f t="shared" si="36"/>
        <v>1904.09</v>
      </c>
      <c r="X144" s="31">
        <f t="shared" si="37"/>
        <v>7.32</v>
      </c>
      <c r="Y144" s="32"/>
      <c r="Z144" s="32"/>
    </row>
    <row r="145" spans="1:26" ht="15.6" x14ac:dyDescent="0.3">
      <c r="A145" s="6">
        <v>1882.05</v>
      </c>
      <c r="B145" s="7">
        <v>5.71</v>
      </c>
      <c r="C145" s="8">
        <v>0.32</v>
      </c>
      <c r="D145" s="7">
        <v>0.43580000000000002</v>
      </c>
      <c r="E145" s="7">
        <v>10.465995039999999</v>
      </c>
      <c r="F145" s="8">
        <f t="shared" si="38"/>
        <v>1882.3749999999898</v>
      </c>
      <c r="G145" s="9">
        <f>G141*8/12+G153*4/12</f>
        <v>3.6233333333333335</v>
      </c>
      <c r="H145" s="8">
        <f t="shared" si="32"/>
        <v>167.01594242299581</v>
      </c>
      <c r="I145" s="8">
        <f t="shared" si="33"/>
        <v>9.3599127102204314</v>
      </c>
      <c r="J145" s="10">
        <f t="shared" si="39"/>
        <v>330.10679247948877</v>
      </c>
      <c r="K145" s="8">
        <f t="shared" si="34"/>
        <v>12.747031122231451</v>
      </c>
      <c r="L145" s="10">
        <f t="shared" si="35"/>
        <v>25.194490396245399</v>
      </c>
      <c r="M145" s="30">
        <f t="shared" si="26"/>
        <v>14.567103202191758</v>
      </c>
      <c r="N145" s="11"/>
      <c r="O145" s="12">
        <f t="shared" si="27"/>
        <v>18.698420500259171</v>
      </c>
      <c r="P145" s="12"/>
      <c r="Q145" s="33">
        <f t="shared" si="28"/>
        <v>9.9918347756730655E-3</v>
      </c>
      <c r="R145" s="9">
        <f t="shared" si="40"/>
        <v>1.0029501125727069</v>
      </c>
      <c r="S145" s="9">
        <f t="shared" si="41"/>
        <v>2.3032922810258158</v>
      </c>
      <c r="T145" s="15">
        <f t="shared" si="29"/>
        <v>9.0185722671140223E-2</v>
      </c>
      <c r="U145" s="15">
        <f t="shared" si="30"/>
        <v>7.7664059676380237E-2</v>
      </c>
      <c r="V145" s="15">
        <f t="shared" si="31"/>
        <v>1.2521662994759986E-2</v>
      </c>
      <c r="W145" s="31">
        <f t="shared" si="36"/>
        <v>1904.12</v>
      </c>
      <c r="X145" s="31">
        <f t="shared" si="37"/>
        <v>8.25</v>
      </c>
      <c r="Y145" s="32"/>
      <c r="Z145" s="32"/>
    </row>
    <row r="146" spans="1:26" ht="15.6" x14ac:dyDescent="0.3">
      <c r="A146" s="6">
        <v>1882.06</v>
      </c>
      <c r="B146" s="7">
        <v>5.68</v>
      </c>
      <c r="C146" s="8">
        <v>0.32</v>
      </c>
      <c r="D146" s="7">
        <v>0.435</v>
      </c>
      <c r="E146" s="7">
        <v>10.56116033</v>
      </c>
      <c r="F146" s="8">
        <f t="shared" si="38"/>
        <v>1882.458333333323</v>
      </c>
      <c r="G146" s="9">
        <f>G141*7/12+G153*5/12</f>
        <v>3.6241666666666665</v>
      </c>
      <c r="H146" s="8">
        <f t="shared" si="32"/>
        <v>164.6413978832191</v>
      </c>
      <c r="I146" s="8">
        <f t="shared" si="33"/>
        <v>9.2755717117306542</v>
      </c>
      <c r="J146" s="10">
        <f t="shared" si="39"/>
        <v>326.94127124176987</v>
      </c>
      <c r="K146" s="8">
        <f t="shared" si="34"/>
        <v>12.608980295633858</v>
      </c>
      <c r="L146" s="10">
        <f t="shared" si="35"/>
        <v>25.038636089818645</v>
      </c>
      <c r="M146" s="30">
        <f t="shared" si="26"/>
        <v>14.327404890131673</v>
      </c>
      <c r="N146" s="11"/>
      <c r="O146" s="12">
        <f t="shared" si="27"/>
        <v>18.390197818723436</v>
      </c>
      <c r="P146" s="12"/>
      <c r="Q146" s="33">
        <f t="shared" si="28"/>
        <v>1.2729276253183243E-2</v>
      </c>
      <c r="R146" s="9">
        <f t="shared" si="40"/>
        <v>1.0029508097267625</v>
      </c>
      <c r="S146" s="9">
        <f t="shared" si="41"/>
        <v>2.2892713462933485</v>
      </c>
      <c r="T146" s="15">
        <f t="shared" si="29"/>
        <v>9.102426945949138E-2</v>
      </c>
      <c r="U146" s="15">
        <f t="shared" si="30"/>
        <v>7.8538130082240531E-2</v>
      </c>
      <c r="V146" s="15">
        <f t="shared" si="31"/>
        <v>1.2486139377250849E-2</v>
      </c>
      <c r="W146" s="31">
        <f t="shared" si="36"/>
        <v>1905.03</v>
      </c>
      <c r="X146" s="31">
        <f t="shared" si="37"/>
        <v>9.0500000000000007</v>
      </c>
      <c r="Y146" s="32"/>
      <c r="Z146" s="32"/>
    </row>
    <row r="147" spans="1:26" ht="15.6" x14ac:dyDescent="0.3">
      <c r="A147" s="6">
        <v>1882.07</v>
      </c>
      <c r="B147" s="7">
        <v>6</v>
      </c>
      <c r="C147" s="8">
        <v>0.32</v>
      </c>
      <c r="D147" s="7">
        <v>0.43419999999999997</v>
      </c>
      <c r="E147" s="7">
        <v>10.465995039999999</v>
      </c>
      <c r="F147" s="8">
        <f t="shared" si="38"/>
        <v>1882.5416666666563</v>
      </c>
      <c r="G147" s="9">
        <f>G141*6/12+G153*6/12</f>
        <v>3.625</v>
      </c>
      <c r="H147" s="8">
        <f t="shared" si="32"/>
        <v>175.49836331663309</v>
      </c>
      <c r="I147" s="8">
        <f t="shared" si="33"/>
        <v>9.3599127102204314</v>
      </c>
      <c r="J147" s="10">
        <f t="shared" si="39"/>
        <v>350.04968712558201</v>
      </c>
      <c r="K147" s="8">
        <f t="shared" si="34"/>
        <v>12.700231558680347</v>
      </c>
      <c r="L147" s="10">
        <f t="shared" si="35"/>
        <v>25.33192902498795</v>
      </c>
      <c r="M147" s="30">
        <f t="shared" si="26"/>
        <v>15.240559761217828</v>
      </c>
      <c r="N147" s="11"/>
      <c r="O147" s="12">
        <f t="shared" si="27"/>
        <v>19.557024129217123</v>
      </c>
      <c r="P147" s="12"/>
      <c r="Q147" s="33">
        <f t="shared" si="28"/>
        <v>9.0931419186627074E-3</v>
      </c>
      <c r="R147" s="9">
        <f t="shared" si="40"/>
        <v>1.0029515068806714</v>
      </c>
      <c r="S147" s="9">
        <f t="shared" si="41"/>
        <v>2.3169038804771618</v>
      </c>
      <c r="T147" s="15">
        <f t="shared" si="29"/>
        <v>8.1088598385692823E-2</v>
      </c>
      <c r="U147" s="15">
        <f t="shared" si="30"/>
        <v>7.45920020030304E-2</v>
      </c>
      <c r="V147" s="15">
        <f t="shared" si="31"/>
        <v>6.4965963826624229E-3</v>
      </c>
      <c r="W147" s="31">
        <f t="shared" si="36"/>
        <v>1905.06</v>
      </c>
      <c r="X147" s="31">
        <f t="shared" si="37"/>
        <v>8.6</v>
      </c>
      <c r="Y147" s="32"/>
      <c r="Z147" s="32"/>
    </row>
    <row r="148" spans="1:26" ht="15.6" x14ac:dyDescent="0.3">
      <c r="A148" s="6">
        <v>1882.08</v>
      </c>
      <c r="B148" s="7">
        <v>6.18</v>
      </c>
      <c r="C148" s="8">
        <v>0.32</v>
      </c>
      <c r="D148" s="7">
        <v>0.43330000000000002</v>
      </c>
      <c r="E148" s="7">
        <v>10.56116033</v>
      </c>
      <c r="F148" s="8">
        <f t="shared" si="38"/>
        <v>1882.6249999999895</v>
      </c>
      <c r="G148" s="9">
        <f>G141*5/12+G153*7/12</f>
        <v>3.6258333333333335</v>
      </c>
      <c r="H148" s="8">
        <f t="shared" si="32"/>
        <v>179.13447868279826</v>
      </c>
      <c r="I148" s="8">
        <f t="shared" si="33"/>
        <v>9.2755717117306542</v>
      </c>
      <c r="J148" s="10">
        <f t="shared" si="39"/>
        <v>358.844053817923</v>
      </c>
      <c r="K148" s="8">
        <f t="shared" si="34"/>
        <v>12.55970382091529</v>
      </c>
      <c r="L148" s="10">
        <f t="shared" si="35"/>
        <v>25.159729533868294</v>
      </c>
      <c r="M148" s="30">
        <f t="shared" si="26"/>
        <v>15.525429331463034</v>
      </c>
      <c r="N148" s="11"/>
      <c r="O148" s="12">
        <f t="shared" si="27"/>
        <v>19.913629768832692</v>
      </c>
      <c r="P148" s="12"/>
      <c r="Q148" s="33">
        <f t="shared" si="28"/>
        <v>8.0445140503407481E-3</v>
      </c>
      <c r="R148" s="9">
        <f t="shared" si="40"/>
        <v>1.0029522040344336</v>
      </c>
      <c r="S148" s="9">
        <f t="shared" si="41"/>
        <v>2.3028032886110448</v>
      </c>
      <c r="T148" s="15">
        <f t="shared" si="29"/>
        <v>7.8918475339219363E-2</v>
      </c>
      <c r="U148" s="15">
        <f t="shared" si="30"/>
        <v>7.4060927270700239E-2</v>
      </c>
      <c r="V148" s="15">
        <f t="shared" si="31"/>
        <v>4.8575480685191241E-3</v>
      </c>
      <c r="W148" s="31">
        <f t="shared" si="36"/>
        <v>1905.09</v>
      </c>
      <c r="X148" s="31">
        <f t="shared" si="37"/>
        <v>9.23</v>
      </c>
      <c r="Y148" s="32"/>
      <c r="Z148" s="32"/>
    </row>
    <row r="149" spans="1:26" ht="15.6" x14ac:dyDescent="0.3">
      <c r="A149" s="6">
        <v>1882.09</v>
      </c>
      <c r="B149" s="7">
        <v>6.24</v>
      </c>
      <c r="C149" s="8">
        <v>0.32</v>
      </c>
      <c r="D149" s="7">
        <v>0.4325</v>
      </c>
      <c r="E149" s="7">
        <v>10.275745450000001</v>
      </c>
      <c r="F149" s="8">
        <f t="shared" si="38"/>
        <v>1882.7083333333228</v>
      </c>
      <c r="G149" s="9">
        <f>G141*4/12+G153*8/12</f>
        <v>3.6266666666666669</v>
      </c>
      <c r="H149" s="8">
        <f t="shared" si="32"/>
        <v>185.89752045677616</v>
      </c>
      <c r="I149" s="8">
        <f t="shared" si="33"/>
        <v>9.5332061772705714</v>
      </c>
      <c r="J149" s="10">
        <f t="shared" si="39"/>
        <v>373.9832677135397</v>
      </c>
      <c r="K149" s="8">
        <f t="shared" si="34"/>
        <v>12.884723973967258</v>
      </c>
      <c r="L149" s="10">
        <f t="shared" si="35"/>
        <v>25.921115911234924</v>
      </c>
      <c r="M149" s="30">
        <f t="shared" si="26"/>
        <v>16.081106624462315</v>
      </c>
      <c r="N149" s="11"/>
      <c r="O149" s="12">
        <f t="shared" si="27"/>
        <v>20.61719470598177</v>
      </c>
      <c r="P149" s="12"/>
      <c r="Q149" s="33">
        <f t="shared" si="28"/>
        <v>2.4137828797115776E-3</v>
      </c>
      <c r="R149" s="9">
        <f t="shared" si="40"/>
        <v>1.0029529011880489</v>
      </c>
      <c r="S149" s="9">
        <f t="shared" si="41"/>
        <v>2.3737521789893026</v>
      </c>
      <c r="T149" s="15">
        <f t="shared" si="29"/>
        <v>7.214453292436529E-2</v>
      </c>
      <c r="U149" s="15">
        <f t="shared" si="30"/>
        <v>7.1024545572330622E-2</v>
      </c>
      <c r="V149" s="15">
        <f t="shared" si="31"/>
        <v>1.1199873520346681E-3</v>
      </c>
      <c r="W149" s="31">
        <f t="shared" si="36"/>
        <v>1905.12</v>
      </c>
      <c r="X149" s="31">
        <f t="shared" si="37"/>
        <v>9.5399999999999991</v>
      </c>
      <c r="Y149" s="32"/>
      <c r="Z149" s="32"/>
    </row>
    <row r="150" spans="1:26" ht="15.6" x14ac:dyDescent="0.3">
      <c r="A150" s="6">
        <v>1882.1</v>
      </c>
      <c r="B150" s="7">
        <v>6.07</v>
      </c>
      <c r="C150" s="8">
        <v>0.32</v>
      </c>
      <c r="D150" s="7">
        <v>0.43169999999999997</v>
      </c>
      <c r="E150" s="7">
        <v>10.180580170000001</v>
      </c>
      <c r="F150" s="8">
        <f t="shared" si="38"/>
        <v>1882.7916666666561</v>
      </c>
      <c r="G150" s="9">
        <f>G141*3/12+G153*9/12</f>
        <v>3.6274999999999999</v>
      </c>
      <c r="H150" s="8">
        <f t="shared" si="32"/>
        <v>182.52338216202071</v>
      </c>
      <c r="I150" s="8">
        <f t="shared" si="33"/>
        <v>9.6223199821823098</v>
      </c>
      <c r="J150" s="10">
        <f t="shared" si="39"/>
        <v>368.80843245843351</v>
      </c>
      <c r="K150" s="8">
        <f t="shared" si="34"/>
        <v>12.98111105096282</v>
      </c>
      <c r="L150" s="10">
        <f t="shared" si="35"/>
        <v>26.2297529311871</v>
      </c>
      <c r="M150" s="30">
        <f t="shared" si="26"/>
        <v>15.75558103052656</v>
      </c>
      <c r="N150" s="11"/>
      <c r="O150" s="12">
        <f t="shared" si="27"/>
        <v>20.192326679272217</v>
      </c>
      <c r="P150" s="12"/>
      <c r="Q150" s="33">
        <f t="shared" si="28"/>
        <v>4.945010915350101E-3</v>
      </c>
      <c r="R150" s="9">
        <f t="shared" si="40"/>
        <v>1.0029535983415176</v>
      </c>
      <c r="S150" s="9">
        <f t="shared" si="41"/>
        <v>2.4030163434652692</v>
      </c>
      <c r="T150" s="15">
        <f t="shared" si="29"/>
        <v>7.6154360316407876E-2</v>
      </c>
      <c r="U150" s="15">
        <f t="shared" si="30"/>
        <v>6.9931876531223347E-2</v>
      </c>
      <c r="V150" s="15">
        <f t="shared" si="31"/>
        <v>6.2224837851845294E-3</v>
      </c>
      <c r="W150" s="31">
        <f t="shared" si="36"/>
        <v>1906.03</v>
      </c>
      <c r="X150" s="31">
        <f t="shared" si="37"/>
        <v>9.56</v>
      </c>
      <c r="Y150" s="32"/>
      <c r="Z150" s="32"/>
    </row>
    <row r="151" spans="1:26" ht="15.6" x14ac:dyDescent="0.3">
      <c r="A151" s="6">
        <v>1882.11</v>
      </c>
      <c r="B151" s="7">
        <v>5.81</v>
      </c>
      <c r="C151" s="8">
        <v>0.32</v>
      </c>
      <c r="D151" s="7">
        <v>0.43080000000000002</v>
      </c>
      <c r="E151" s="7">
        <v>10.08541488</v>
      </c>
      <c r="F151" s="8">
        <f t="shared" si="38"/>
        <v>1882.8749999999893</v>
      </c>
      <c r="G151" s="9">
        <f>G141*2/12+G153*10/12</f>
        <v>3.6283333333333334</v>
      </c>
      <c r="H151" s="8">
        <f t="shared" si="32"/>
        <v>176.35375402622995</v>
      </c>
      <c r="I151" s="8">
        <f t="shared" si="33"/>
        <v>9.7131155401710139</v>
      </c>
      <c r="J151" s="10">
        <f t="shared" si="39"/>
        <v>357.97755909228709</v>
      </c>
      <c r="K151" s="8">
        <f t="shared" si="34"/>
        <v>13.076281795955227</v>
      </c>
      <c r="L151" s="10">
        <f t="shared" si="35"/>
        <v>26.543327445259433</v>
      </c>
      <c r="M151" s="30">
        <f t="shared" si="26"/>
        <v>15.192670313165339</v>
      </c>
      <c r="N151" s="11"/>
      <c r="O151" s="12">
        <f t="shared" si="27"/>
        <v>19.466185805701741</v>
      </c>
      <c r="P151" s="12"/>
      <c r="Q151" s="33">
        <f t="shared" si="28"/>
        <v>3.5008618493167637E-3</v>
      </c>
      <c r="R151" s="9">
        <f t="shared" si="40"/>
        <v>1.0029542954948398</v>
      </c>
      <c r="S151" s="9">
        <f t="shared" si="41"/>
        <v>2.4328555595556973</v>
      </c>
      <c r="T151" s="15">
        <f t="shared" si="29"/>
        <v>7.6599919710658382E-2</v>
      </c>
      <c r="U151" s="15">
        <f t="shared" si="30"/>
        <v>6.6094865782868828E-2</v>
      </c>
      <c r="V151" s="15">
        <f t="shared" si="31"/>
        <v>1.0505053927789554E-2</v>
      </c>
      <c r="W151" s="31">
        <f t="shared" si="36"/>
        <v>1906.06</v>
      </c>
      <c r="X151" s="31">
        <f t="shared" si="37"/>
        <v>9.3000000000000007</v>
      </c>
      <c r="Y151" s="32"/>
      <c r="Z151" s="32"/>
    </row>
    <row r="152" spans="1:26" ht="15.6" x14ac:dyDescent="0.3">
      <c r="A152" s="6">
        <v>1882.12</v>
      </c>
      <c r="B152" s="7">
        <v>5.84</v>
      </c>
      <c r="C152" s="8">
        <v>0.32</v>
      </c>
      <c r="D152" s="7">
        <v>0.43</v>
      </c>
      <c r="E152" s="7">
        <v>9.9903305790000001</v>
      </c>
      <c r="F152" s="8">
        <f t="shared" si="38"/>
        <v>1882.9583333333226</v>
      </c>
      <c r="G152" s="9">
        <f>G141*1/12+G153*11/12</f>
        <v>3.6291666666666669</v>
      </c>
      <c r="H152" s="8">
        <f t="shared" si="32"/>
        <v>178.95149573508417</v>
      </c>
      <c r="I152" s="8">
        <f t="shared" si="33"/>
        <v>9.8055614101415998</v>
      </c>
      <c r="J152" s="10">
        <f t="shared" si="39"/>
        <v>364.90935075028437</v>
      </c>
      <c r="K152" s="8">
        <f t="shared" si="34"/>
        <v>13.176223144877774</v>
      </c>
      <c r="L152" s="10">
        <f t="shared" si="35"/>
        <v>26.868325483325734</v>
      </c>
      <c r="M152" s="30">
        <f t="shared" si="26"/>
        <v>15.382128332081967</v>
      </c>
      <c r="N152" s="11"/>
      <c r="O152" s="12">
        <f t="shared" si="27"/>
        <v>19.704614063292844</v>
      </c>
      <c r="P152" s="12"/>
      <c r="Q152" s="33">
        <f t="shared" si="28"/>
        <v>3.1815143101116411E-3</v>
      </c>
      <c r="R152" s="9">
        <f t="shared" si="40"/>
        <v>1.0029549926480152</v>
      </c>
      <c r="S152" s="9">
        <f t="shared" si="41"/>
        <v>2.4632663671671393</v>
      </c>
      <c r="T152" s="15">
        <f t="shared" si="29"/>
        <v>7.2413094622437946E-2</v>
      </c>
      <c r="U152" s="15">
        <f t="shared" si="30"/>
        <v>6.3652658861443445E-2</v>
      </c>
      <c r="V152" s="15">
        <f t="shared" si="31"/>
        <v>8.7604357609945005E-3</v>
      </c>
      <c r="W152" s="31">
        <f t="shared" si="36"/>
        <v>1906.09</v>
      </c>
      <c r="X152" s="31">
        <f t="shared" si="37"/>
        <v>10.029999999999999</v>
      </c>
      <c r="Y152" s="32"/>
      <c r="Z152" s="32"/>
    </row>
    <row r="153" spans="1:26" ht="15.6" x14ac:dyDescent="0.3">
      <c r="A153" s="6">
        <v>1883.01</v>
      </c>
      <c r="B153" s="7">
        <v>5.81</v>
      </c>
      <c r="C153" s="8">
        <v>0.32079999999999997</v>
      </c>
      <c r="D153" s="7">
        <v>0.42749999999999999</v>
      </c>
      <c r="E153" s="7">
        <v>9.9903305790000001</v>
      </c>
      <c r="F153" s="8">
        <f t="shared" si="38"/>
        <v>1883.0416666666558</v>
      </c>
      <c r="G153" s="9">
        <v>3.63</v>
      </c>
      <c r="H153" s="8">
        <f t="shared" si="32"/>
        <v>178.03222435288339</v>
      </c>
      <c r="I153" s="8">
        <f t="shared" si="33"/>
        <v>9.8300753136669528</v>
      </c>
      <c r="J153" s="10">
        <f t="shared" si="39"/>
        <v>364.70523478924827</v>
      </c>
      <c r="K153" s="8">
        <f t="shared" si="34"/>
        <v>13.099617196361043</v>
      </c>
      <c r="L153" s="10">
        <f t="shared" si="35"/>
        <v>26.83502373018996</v>
      </c>
      <c r="M153" s="30">
        <f t="shared" si="26"/>
        <v>15.27025911909857</v>
      </c>
      <c r="N153" s="11"/>
      <c r="O153" s="12">
        <f t="shared" si="27"/>
        <v>19.55671346665018</v>
      </c>
      <c r="P153" s="12"/>
      <c r="Q153" s="33">
        <f t="shared" si="28"/>
        <v>3.6494449665530615E-3</v>
      </c>
      <c r="R153" s="9">
        <f t="shared" si="40"/>
        <v>1.0030943156162713</v>
      </c>
      <c r="S153" s="9">
        <f t="shared" si="41"/>
        <v>2.4705453011722214</v>
      </c>
      <c r="T153" s="15">
        <f t="shared" si="29"/>
        <v>7.0838011350810914E-2</v>
      </c>
      <c r="U153" s="15">
        <f t="shared" si="30"/>
        <v>5.9651685724352754E-2</v>
      </c>
      <c r="V153" s="15">
        <f t="shared" si="31"/>
        <v>1.118632562645816E-2</v>
      </c>
      <c r="W153" s="31">
        <f t="shared" si="36"/>
        <v>1906.12</v>
      </c>
      <c r="X153" s="31">
        <f t="shared" si="37"/>
        <v>9.84</v>
      </c>
      <c r="Y153" s="32"/>
      <c r="Z153" s="32"/>
    </row>
    <row r="154" spans="1:26" ht="15.6" x14ac:dyDescent="0.3">
      <c r="A154" s="6">
        <v>1883.02</v>
      </c>
      <c r="B154" s="7">
        <v>5.68</v>
      </c>
      <c r="C154" s="8">
        <v>0.32169999999999999</v>
      </c>
      <c r="D154" s="7">
        <v>0.42499999999999999</v>
      </c>
      <c r="E154" s="7">
        <v>10.08541488</v>
      </c>
      <c r="F154" s="8">
        <f t="shared" si="38"/>
        <v>1883.1249999999891</v>
      </c>
      <c r="G154" s="9">
        <f>G153*11/12+G165*1/12</f>
        <v>3.6291666666666669</v>
      </c>
      <c r="H154" s="8">
        <f t="shared" si="32"/>
        <v>172.40780083803548</v>
      </c>
      <c r="I154" s="8">
        <f t="shared" si="33"/>
        <v>9.7647164664781716</v>
      </c>
      <c r="J154" s="10">
        <f t="shared" si="39"/>
        <v>354.85035353230586</v>
      </c>
      <c r="K154" s="8">
        <f t="shared" si="34"/>
        <v>12.900231576789627</v>
      </c>
      <c r="L154" s="10">
        <f t="shared" si="35"/>
        <v>26.551302861132044</v>
      </c>
      <c r="M154" s="30">
        <f t="shared" si="26"/>
        <v>14.75759014617622</v>
      </c>
      <c r="N154" s="11"/>
      <c r="O154" s="12">
        <f t="shared" si="27"/>
        <v>18.898222188468399</v>
      </c>
      <c r="P154" s="12"/>
      <c r="Q154" s="33">
        <f t="shared" si="28"/>
        <v>4.7305375556531137E-3</v>
      </c>
      <c r="R154" s="9">
        <f t="shared" si="40"/>
        <v>1.0030936238807047</v>
      </c>
      <c r="S154" s="9">
        <f t="shared" si="41"/>
        <v>2.4548258166309074</v>
      </c>
      <c r="T154" s="15">
        <f t="shared" si="29"/>
        <v>7.0953710792271529E-2</v>
      </c>
      <c r="U154" s="15">
        <f t="shared" si="30"/>
        <v>5.9426127509803583E-2</v>
      </c>
      <c r="V154" s="15">
        <f t="shared" si="31"/>
        <v>1.1527583282467946E-2</v>
      </c>
      <c r="W154" s="31">
        <f t="shared" si="36"/>
        <v>1907.03</v>
      </c>
      <c r="X154" s="31">
        <f t="shared" si="37"/>
        <v>8.35</v>
      </c>
      <c r="Y154" s="32"/>
      <c r="Z154" s="32"/>
    </row>
    <row r="155" spans="1:26" ht="15.6" x14ac:dyDescent="0.3">
      <c r="A155" s="6">
        <v>1883.03</v>
      </c>
      <c r="B155" s="7">
        <v>5.75</v>
      </c>
      <c r="C155" s="8">
        <v>0.32250000000000001</v>
      </c>
      <c r="D155" s="7">
        <v>0.42249999999999999</v>
      </c>
      <c r="E155" s="7">
        <v>9.9903305790000001</v>
      </c>
      <c r="F155" s="8">
        <f t="shared" si="38"/>
        <v>1883.2083333333223</v>
      </c>
      <c r="G155" s="9">
        <f>G153*10/12+G165*2/12</f>
        <v>3.6283333333333334</v>
      </c>
      <c r="H155" s="8">
        <f t="shared" si="32"/>
        <v>176.19368158848187</v>
      </c>
      <c r="I155" s="8">
        <f t="shared" si="33"/>
        <v>9.8821673586583305</v>
      </c>
      <c r="J155" s="10">
        <f t="shared" si="39"/>
        <v>364.33742621608422</v>
      </c>
      <c r="K155" s="8">
        <f t="shared" si="34"/>
        <v>12.946405299327578</v>
      </c>
      <c r="L155" s="10">
        <f t="shared" si="35"/>
        <v>26.7708804480514</v>
      </c>
      <c r="M155" s="30">
        <f t="shared" si="26"/>
        <v>15.051254121401641</v>
      </c>
      <c r="N155" s="11"/>
      <c r="O155" s="12">
        <f t="shared" si="27"/>
        <v>19.273105236150066</v>
      </c>
      <c r="P155" s="12"/>
      <c r="Q155" s="33">
        <f t="shared" si="28"/>
        <v>2.4952795648935377E-3</v>
      </c>
      <c r="R155" s="9">
        <f t="shared" si="40"/>
        <v>1.0030929321452842</v>
      </c>
      <c r="S155" s="9">
        <f t="shared" si="41"/>
        <v>2.4858565356826419</v>
      </c>
      <c r="T155" s="15">
        <f t="shared" si="29"/>
        <v>6.7162709530532938E-2</v>
      </c>
      <c r="U155" s="15">
        <f t="shared" si="30"/>
        <v>6.1016058027777653E-2</v>
      </c>
      <c r="V155" s="15">
        <f t="shared" si="31"/>
        <v>6.1466515027552848E-3</v>
      </c>
      <c r="W155" s="31">
        <f t="shared" si="36"/>
        <v>1907.06</v>
      </c>
      <c r="X155" s="31">
        <f t="shared" si="37"/>
        <v>7.84</v>
      </c>
      <c r="Y155" s="32"/>
      <c r="Z155" s="32"/>
    </row>
    <row r="156" spans="1:26" ht="15.6" x14ac:dyDescent="0.3">
      <c r="A156" s="6">
        <v>1883.04</v>
      </c>
      <c r="B156" s="7">
        <v>5.87</v>
      </c>
      <c r="C156" s="8">
        <v>0.32329999999999998</v>
      </c>
      <c r="D156" s="7">
        <v>0.42</v>
      </c>
      <c r="E156" s="7">
        <v>9.8951652889999995</v>
      </c>
      <c r="F156" s="8">
        <f t="shared" si="38"/>
        <v>1883.2916666666556</v>
      </c>
      <c r="G156" s="9">
        <f>G153*9/12+G165*3/12</f>
        <v>3.6274999999999999</v>
      </c>
      <c r="H156" s="8">
        <f t="shared" si="32"/>
        <v>181.60064764128873</v>
      </c>
      <c r="I156" s="8">
        <f t="shared" si="33"/>
        <v>10.001957305354113</v>
      </c>
      <c r="J156" s="10">
        <f t="shared" si="39"/>
        <v>377.24160089078879</v>
      </c>
      <c r="K156" s="8">
        <f t="shared" si="34"/>
        <v>12.993572744351152</v>
      </c>
      <c r="L156" s="10">
        <f t="shared" si="35"/>
        <v>26.991732942782161</v>
      </c>
      <c r="M156" s="30">
        <f t="shared" si="26"/>
        <v>15.482067222036674</v>
      </c>
      <c r="N156" s="11"/>
      <c r="O156" s="12">
        <f t="shared" si="27"/>
        <v>19.821692820458178</v>
      </c>
      <c r="P156" s="12"/>
      <c r="Q156" s="33">
        <f t="shared" si="28"/>
        <v>-2.7539500508169668E-4</v>
      </c>
      <c r="R156" s="9">
        <f t="shared" si="40"/>
        <v>1.0030922404100109</v>
      </c>
      <c r="S156" s="9">
        <f t="shared" si="41"/>
        <v>2.5175264230135626</v>
      </c>
      <c r="T156" s="15">
        <f t="shared" si="29"/>
        <v>6.5166438210077837E-2</v>
      </c>
      <c r="U156" s="15">
        <f t="shared" si="30"/>
        <v>6.1341614895081609E-2</v>
      </c>
      <c r="V156" s="15">
        <f t="shared" si="31"/>
        <v>3.8248233149962285E-3</v>
      </c>
      <c r="W156" s="31">
        <f t="shared" si="36"/>
        <v>1907.09</v>
      </c>
      <c r="X156" s="31">
        <f t="shared" si="37"/>
        <v>7.45</v>
      </c>
      <c r="Y156" s="32"/>
      <c r="Z156" s="32"/>
    </row>
    <row r="157" spans="1:26" ht="15.6" x14ac:dyDescent="0.3">
      <c r="A157" s="6">
        <v>1883.05</v>
      </c>
      <c r="B157" s="7">
        <v>5.77</v>
      </c>
      <c r="C157" s="8">
        <v>0.32419999999999999</v>
      </c>
      <c r="D157" s="7">
        <v>0.41749999999999998</v>
      </c>
      <c r="E157" s="7">
        <v>9.8000000000000007</v>
      </c>
      <c r="F157" s="8">
        <f t="shared" si="38"/>
        <v>1883.3749999999889</v>
      </c>
      <c r="G157" s="9">
        <f>G153*8/12+G165*4/12</f>
        <v>3.6266666666666669</v>
      </c>
      <c r="H157" s="8">
        <f t="shared" si="32"/>
        <v>180.24037499999994</v>
      </c>
      <c r="I157" s="8">
        <f t="shared" si="33"/>
        <v>10.127197499999998</v>
      </c>
      <c r="J157" s="10">
        <f t="shared" si="39"/>
        <v>376.16900149063298</v>
      </c>
      <c r="K157" s="8">
        <f t="shared" si="34"/>
        <v>13.041656249999996</v>
      </c>
      <c r="L157" s="10">
        <f t="shared" si="35"/>
        <v>27.218467612190516</v>
      </c>
      <c r="M157" s="30">
        <f t="shared" si="26"/>
        <v>15.335497637337067</v>
      </c>
      <c r="N157" s="11"/>
      <c r="O157" s="12">
        <f t="shared" si="27"/>
        <v>19.63264291950356</v>
      </c>
      <c r="P157" s="12"/>
      <c r="Q157" s="33">
        <f t="shared" si="28"/>
        <v>1.5315856185122156E-3</v>
      </c>
      <c r="R157" s="9">
        <f t="shared" si="40"/>
        <v>1.0030915486748841</v>
      </c>
      <c r="S157" s="9">
        <f t="shared" si="41"/>
        <v>2.5498338701624506</v>
      </c>
      <c r="T157" s="15">
        <f t="shared" si="29"/>
        <v>5.7396602854010492E-2</v>
      </c>
      <c r="U157" s="15">
        <f t="shared" si="30"/>
        <v>6.167323542397618E-2</v>
      </c>
      <c r="V157" s="15">
        <f t="shared" si="31"/>
        <v>-4.2766325699656882E-3</v>
      </c>
      <c r="W157" s="31">
        <f t="shared" si="36"/>
        <v>1907.12</v>
      </c>
      <c r="X157" s="31">
        <f t="shared" si="37"/>
        <v>6.57</v>
      </c>
      <c r="Y157" s="32"/>
      <c r="Z157" s="32"/>
    </row>
    <row r="158" spans="1:26" ht="15.6" x14ac:dyDescent="0.3">
      <c r="A158" s="6">
        <v>1883.06</v>
      </c>
      <c r="B158" s="7">
        <v>5.82</v>
      </c>
      <c r="C158" s="8">
        <v>0.32500000000000001</v>
      </c>
      <c r="D158" s="7">
        <v>0.41499999999999998</v>
      </c>
      <c r="E158" s="7">
        <v>9.5145851239999999</v>
      </c>
      <c r="F158" s="8">
        <f t="shared" si="38"/>
        <v>1883.4583333333221</v>
      </c>
      <c r="G158" s="9">
        <f>G153*7/12+G165*5/12</f>
        <v>3.6258333333333335</v>
      </c>
      <c r="H158" s="8">
        <f t="shared" si="32"/>
        <v>187.25588417994794</v>
      </c>
      <c r="I158" s="8">
        <f t="shared" si="33"/>
        <v>10.456728927574414</v>
      </c>
      <c r="J158" s="10">
        <f t="shared" si="39"/>
        <v>392.62928972034518</v>
      </c>
      <c r="K158" s="8">
        <f t="shared" si="34"/>
        <v>13.352438476748866</v>
      </c>
      <c r="L158" s="10">
        <f t="shared" si="35"/>
        <v>27.996762067687843</v>
      </c>
      <c r="M158" s="30">
        <f t="shared" si="26"/>
        <v>15.903388388583796</v>
      </c>
      <c r="N158" s="11"/>
      <c r="O158" s="12">
        <f t="shared" si="27"/>
        <v>20.35644802334545</v>
      </c>
      <c r="P158" s="12"/>
      <c r="Q158" s="33">
        <f t="shared" si="28"/>
        <v>-7.5976968980639992E-4</v>
      </c>
      <c r="R158" s="9">
        <f t="shared" si="40"/>
        <v>1.0030908569399042</v>
      </c>
      <c r="S158" s="9">
        <f t="shared" si="41"/>
        <v>2.634442213616405</v>
      </c>
      <c r="T158" s="15">
        <f t="shared" si="29"/>
        <v>5.0884397746418619E-2</v>
      </c>
      <c r="U158" s="15">
        <f t="shared" si="30"/>
        <v>6.126186231879216E-2</v>
      </c>
      <c r="V158" s="15">
        <f t="shared" si="31"/>
        <v>-1.037746457237354E-2</v>
      </c>
      <c r="W158" s="31">
        <f t="shared" si="36"/>
        <v>1908.03</v>
      </c>
      <c r="X158" s="31">
        <f t="shared" si="37"/>
        <v>6.87</v>
      </c>
      <c r="Y158" s="32"/>
      <c r="Z158" s="32"/>
    </row>
    <row r="159" spans="1:26" ht="15.6" x14ac:dyDescent="0.3">
      <c r="A159" s="6">
        <v>1883.07</v>
      </c>
      <c r="B159" s="7">
        <v>5.73</v>
      </c>
      <c r="C159" s="8">
        <v>0.32579999999999998</v>
      </c>
      <c r="D159" s="7">
        <v>0.41249999999999998</v>
      </c>
      <c r="E159" s="7">
        <v>9.3242545450000005</v>
      </c>
      <c r="F159" s="8">
        <f t="shared" si="38"/>
        <v>1883.5416666666554</v>
      </c>
      <c r="G159" s="9">
        <f>G153*6/12+G165*6/12</f>
        <v>3.625</v>
      </c>
      <c r="H159" s="8">
        <f t="shared" si="32"/>
        <v>188.12341153219768</v>
      </c>
      <c r="I159" s="8">
        <f t="shared" si="33"/>
        <v>10.696441095495636</v>
      </c>
      <c r="J159" s="10">
        <f t="shared" si="39"/>
        <v>396.31726276841664</v>
      </c>
      <c r="K159" s="8">
        <f t="shared" si="34"/>
        <v>13.542915751663443</v>
      </c>
      <c r="L159" s="10">
        <f t="shared" si="35"/>
        <v>28.530693000344129</v>
      </c>
      <c r="M159" s="30">
        <f t="shared" si="26"/>
        <v>15.948783127017029</v>
      </c>
      <c r="N159" s="11"/>
      <c r="O159" s="12">
        <f t="shared" si="27"/>
        <v>20.410434017234639</v>
      </c>
      <c r="P159" s="12"/>
      <c r="Q159" s="33">
        <f t="shared" si="28"/>
        <v>-2.893784310230893E-3</v>
      </c>
      <c r="R159" s="9">
        <f t="shared" si="40"/>
        <v>1.0030901652050708</v>
      </c>
      <c r="S159" s="9">
        <f t="shared" si="41"/>
        <v>2.6965264444908019</v>
      </c>
      <c r="T159" s="15">
        <f t="shared" si="29"/>
        <v>4.2886011694532655E-2</v>
      </c>
      <c r="U159" s="15">
        <f t="shared" si="30"/>
        <v>6.1912515956893621E-2</v>
      </c>
      <c r="V159" s="15">
        <f t="shared" si="31"/>
        <v>-1.9026504262360966E-2</v>
      </c>
      <c r="W159" s="31">
        <f t="shared" si="36"/>
        <v>1908.06</v>
      </c>
      <c r="X159" s="31">
        <f t="shared" si="37"/>
        <v>7.64</v>
      </c>
      <c r="Y159" s="32"/>
      <c r="Z159" s="32"/>
    </row>
    <row r="160" spans="1:26" ht="15.6" x14ac:dyDescent="0.3">
      <c r="A160" s="6">
        <v>1883.08</v>
      </c>
      <c r="B160" s="7">
        <v>5.47</v>
      </c>
      <c r="C160" s="8">
        <v>0.32669999999999999</v>
      </c>
      <c r="D160" s="7">
        <v>0.41</v>
      </c>
      <c r="E160" s="7">
        <v>9.3242545450000005</v>
      </c>
      <c r="F160" s="8">
        <f t="shared" si="38"/>
        <v>1883.6249999999886</v>
      </c>
      <c r="G160" s="9">
        <f>G153*5/12+G165*7/12</f>
        <v>3.6241666666666665</v>
      </c>
      <c r="H160" s="8">
        <f t="shared" si="32"/>
        <v>179.58727069478556</v>
      </c>
      <c r="I160" s="8">
        <f t="shared" si="33"/>
        <v>10.725989275317449</v>
      </c>
      <c r="J160" s="10">
        <f t="shared" si="39"/>
        <v>380.21730625167692</v>
      </c>
      <c r="K160" s="8">
        <f t="shared" si="34"/>
        <v>13.460837474380636</v>
      </c>
      <c r="L160" s="10">
        <f t="shared" si="35"/>
        <v>28.498920578279257</v>
      </c>
      <c r="M160" s="30">
        <f t="shared" si="26"/>
        <v>15.196810876629849</v>
      </c>
      <c r="N160" s="11"/>
      <c r="O160" s="12">
        <f t="shared" si="27"/>
        <v>19.448085508176288</v>
      </c>
      <c r="P160" s="12"/>
      <c r="Q160" s="33">
        <f t="shared" si="28"/>
        <v>2.1712055410358366E-4</v>
      </c>
      <c r="R160" s="9">
        <f t="shared" si="40"/>
        <v>1.0030894734703844</v>
      </c>
      <c r="S160" s="9">
        <f t="shared" si="41"/>
        <v>2.7048591566841207</v>
      </c>
      <c r="T160" s="15">
        <f t="shared" si="29"/>
        <v>4.9430569783938116E-2</v>
      </c>
      <c r="U160" s="15">
        <f t="shared" si="30"/>
        <v>6.6236070497677879E-2</v>
      </c>
      <c r="V160" s="15">
        <f t="shared" si="31"/>
        <v>-1.6805500713739763E-2</v>
      </c>
      <c r="W160" s="31">
        <f t="shared" si="36"/>
        <v>1908.09</v>
      </c>
      <c r="X160" s="31">
        <f t="shared" si="37"/>
        <v>8.17</v>
      </c>
      <c r="Y160" s="32"/>
      <c r="Z160" s="32"/>
    </row>
    <row r="161" spans="1:26" ht="15.6" x14ac:dyDescent="0.3">
      <c r="A161" s="6">
        <v>1883.09</v>
      </c>
      <c r="B161" s="7">
        <v>5.53</v>
      </c>
      <c r="C161" s="8">
        <v>0.32750000000000001</v>
      </c>
      <c r="D161" s="7">
        <v>0.40749999999999997</v>
      </c>
      <c r="E161" s="7">
        <v>9.229089256</v>
      </c>
      <c r="F161" s="8">
        <f t="shared" si="38"/>
        <v>1883.7083333333219</v>
      </c>
      <c r="G161" s="9">
        <f>G153*4/12+G165*8/12</f>
        <v>3.6233333333333335</v>
      </c>
      <c r="H161" s="8">
        <f t="shared" si="32"/>
        <v>183.42926675017517</v>
      </c>
      <c r="I161" s="8">
        <f t="shared" si="33"/>
        <v>10.863125652926287</v>
      </c>
      <c r="J161" s="10">
        <f t="shared" si="39"/>
        <v>390.26806921274743</v>
      </c>
      <c r="K161" s="8">
        <f t="shared" si="34"/>
        <v>13.516713598679273</v>
      </c>
      <c r="L161" s="10">
        <f t="shared" si="35"/>
        <v>28.758451754827227</v>
      </c>
      <c r="M161" s="30">
        <f t="shared" si="26"/>
        <v>15.494692425793458</v>
      </c>
      <c r="N161" s="11"/>
      <c r="O161" s="12">
        <f t="shared" si="27"/>
        <v>19.828736618724484</v>
      </c>
      <c r="P161" s="12"/>
      <c r="Q161" s="33">
        <f t="shared" si="28"/>
        <v>-2.0348484115957077E-3</v>
      </c>
      <c r="R161" s="9">
        <f t="shared" si="40"/>
        <v>1.0030887817358447</v>
      </c>
      <c r="S161" s="9">
        <f t="shared" si="41"/>
        <v>2.741192934805083</v>
      </c>
      <c r="T161" s="15">
        <f t="shared" si="29"/>
        <v>5.0166423843972074E-2</v>
      </c>
      <c r="U161" s="15">
        <f t="shared" si="30"/>
        <v>6.0899350444703071E-2</v>
      </c>
      <c r="V161" s="15">
        <f t="shared" si="31"/>
        <v>-1.0732926600730996E-2</v>
      </c>
      <c r="W161" s="31">
        <f t="shared" si="36"/>
        <v>1908.12</v>
      </c>
      <c r="X161" s="31">
        <f t="shared" si="37"/>
        <v>9.0299999999999994</v>
      </c>
      <c r="Y161" s="32"/>
      <c r="Z161" s="32"/>
    </row>
    <row r="162" spans="1:26" ht="15.6" x14ac:dyDescent="0.3">
      <c r="A162" s="6">
        <v>1883.1</v>
      </c>
      <c r="B162" s="7">
        <v>5.38</v>
      </c>
      <c r="C162" s="8">
        <v>0.32829999999999998</v>
      </c>
      <c r="D162" s="7">
        <v>0.40500000000000003</v>
      </c>
      <c r="E162" s="7">
        <v>9.229089256</v>
      </c>
      <c r="F162" s="8">
        <f t="shared" si="38"/>
        <v>1883.7916666666551</v>
      </c>
      <c r="G162" s="9">
        <f>G153*3/12+G165*9/12</f>
        <v>3.6225000000000001</v>
      </c>
      <c r="H162" s="8">
        <f t="shared" si="32"/>
        <v>178.4537893518883</v>
      </c>
      <c r="I162" s="8">
        <f t="shared" si="33"/>
        <v>10.889661532383817</v>
      </c>
      <c r="J162" s="10">
        <f t="shared" si="39"/>
        <v>381.61289263860027</v>
      </c>
      <c r="K162" s="8">
        <f t="shared" si="34"/>
        <v>13.433788975374494</v>
      </c>
      <c r="L162" s="10">
        <f t="shared" si="35"/>
        <v>28.727364594541477</v>
      </c>
      <c r="M162" s="30">
        <f t="shared" si="26"/>
        <v>15.048056270223839</v>
      </c>
      <c r="N162" s="11"/>
      <c r="O162" s="12">
        <f t="shared" si="27"/>
        <v>19.2593081864397</v>
      </c>
      <c r="P162" s="12"/>
      <c r="Q162" s="33">
        <f t="shared" si="28"/>
        <v>2.1206134844089508E-3</v>
      </c>
      <c r="R162" s="9">
        <f t="shared" si="40"/>
        <v>1.0030880900014516</v>
      </c>
      <c r="S162" s="9">
        <f t="shared" si="41"/>
        <v>2.7496598814765356</v>
      </c>
      <c r="T162" s="15">
        <f t="shared" si="29"/>
        <v>5.4719040933593366E-2</v>
      </c>
      <c r="U162" s="15">
        <f t="shared" si="30"/>
        <v>5.9550858290052133E-2</v>
      </c>
      <c r="V162" s="15">
        <f t="shared" si="31"/>
        <v>-4.8318173564587674E-3</v>
      </c>
      <c r="W162" s="31">
        <f t="shared" si="36"/>
        <v>1909.03</v>
      </c>
      <c r="X162" s="31">
        <f t="shared" si="37"/>
        <v>8.92</v>
      </c>
      <c r="Y162" s="32"/>
      <c r="Z162" s="32"/>
    </row>
    <row r="163" spans="1:26" ht="15.6" x14ac:dyDescent="0.3">
      <c r="A163" s="6">
        <v>1883.11</v>
      </c>
      <c r="B163" s="7">
        <v>5.46</v>
      </c>
      <c r="C163" s="8">
        <v>0.32919999999999999</v>
      </c>
      <c r="D163" s="7">
        <v>0.40250000000000002</v>
      </c>
      <c r="E163" s="7">
        <v>9.1340049590000003</v>
      </c>
      <c r="F163" s="8">
        <f t="shared" si="38"/>
        <v>1883.8749999999884</v>
      </c>
      <c r="G163" s="9">
        <f>G153*2/12+G165*10/12</f>
        <v>3.621666666666667</v>
      </c>
      <c r="H163" s="8">
        <f t="shared" si="32"/>
        <v>182.99269132244837</v>
      </c>
      <c r="I163" s="8">
        <f t="shared" si="33"/>
        <v>11.033185711236264</v>
      </c>
      <c r="J163" s="10">
        <f t="shared" si="39"/>
        <v>393.28521788020532</v>
      </c>
      <c r="K163" s="8">
        <f t="shared" si="34"/>
        <v>13.489845834667669</v>
      </c>
      <c r="L163" s="10">
        <f t="shared" si="35"/>
        <v>28.992179523220269</v>
      </c>
      <c r="M163" s="30">
        <f t="shared" si="26"/>
        <v>15.408218142448874</v>
      </c>
      <c r="N163" s="11"/>
      <c r="O163" s="12">
        <f t="shared" si="27"/>
        <v>19.720544543933165</v>
      </c>
      <c r="P163" s="12"/>
      <c r="Q163" s="33">
        <f t="shared" si="28"/>
        <v>2.6325881891270317E-3</v>
      </c>
      <c r="R163" s="9">
        <f t="shared" si="40"/>
        <v>1.0030873982672053</v>
      </c>
      <c r="S163" s="9">
        <f t="shared" si="41"/>
        <v>2.7868632216408189</v>
      </c>
      <c r="T163" s="15">
        <f t="shared" si="29"/>
        <v>5.6424677914184151E-2</v>
      </c>
      <c r="U163" s="15">
        <f t="shared" si="30"/>
        <v>6.1280485508864002E-2</v>
      </c>
      <c r="V163" s="15">
        <f t="shared" si="31"/>
        <v>-4.8558075946798507E-3</v>
      </c>
      <c r="W163" s="31">
        <f t="shared" si="36"/>
        <v>1909.06</v>
      </c>
      <c r="X163" s="31">
        <f t="shared" si="37"/>
        <v>9.8000000000000007</v>
      </c>
      <c r="Y163" s="32"/>
      <c r="Z163" s="32"/>
    </row>
    <row r="164" spans="1:26" ht="15.6" x14ac:dyDescent="0.3">
      <c r="A164" s="6">
        <v>1883.12</v>
      </c>
      <c r="B164" s="7">
        <v>5.34</v>
      </c>
      <c r="C164" s="8">
        <v>0.33</v>
      </c>
      <c r="D164" s="7">
        <v>0.4</v>
      </c>
      <c r="E164" s="7">
        <v>9.229089256</v>
      </c>
      <c r="F164" s="8">
        <f t="shared" si="38"/>
        <v>1883.9583333333217</v>
      </c>
      <c r="G164" s="9">
        <f>G153*1/12+G165*11/12</f>
        <v>3.6208333333333336</v>
      </c>
      <c r="H164" s="8">
        <f t="shared" si="32"/>
        <v>177.12699537901182</v>
      </c>
      <c r="I164" s="8">
        <f t="shared" si="33"/>
        <v>10.946050276231068</v>
      </c>
      <c r="J164" s="10">
        <f t="shared" si="39"/>
        <v>382.63917415534377</v>
      </c>
      <c r="K164" s="8">
        <f t="shared" si="34"/>
        <v>13.267939728764931</v>
      </c>
      <c r="L164" s="10">
        <f t="shared" si="35"/>
        <v>28.662110423621261</v>
      </c>
      <c r="M164" s="30">
        <f t="shared" si="26"/>
        <v>14.896403941887169</v>
      </c>
      <c r="N164" s="11"/>
      <c r="O164" s="12">
        <f t="shared" si="27"/>
        <v>19.066539273012431</v>
      </c>
      <c r="P164" s="12"/>
      <c r="Q164" s="33">
        <f t="shared" si="28"/>
        <v>3.5706001324258968E-3</v>
      </c>
      <c r="R164" s="9">
        <f t="shared" si="40"/>
        <v>1.0030867065331059</v>
      </c>
      <c r="S164" s="9">
        <f t="shared" si="41"/>
        <v>2.7666665895248732</v>
      </c>
      <c r="T164" s="15">
        <f t="shared" si="29"/>
        <v>5.7475353446502897E-2</v>
      </c>
      <c r="U164" s="15">
        <f t="shared" si="30"/>
        <v>6.3844100093285894E-2</v>
      </c>
      <c r="V164" s="15">
        <f t="shared" si="31"/>
        <v>-6.3687466467829967E-3</v>
      </c>
      <c r="W164" s="31">
        <f t="shared" si="36"/>
        <v>1909.09</v>
      </c>
      <c r="X164" s="31">
        <f t="shared" si="37"/>
        <v>10.19</v>
      </c>
      <c r="Y164" s="32"/>
      <c r="Z164" s="32"/>
    </row>
    <row r="165" spans="1:26" ht="15.6" x14ac:dyDescent="0.3">
      <c r="A165" s="6">
        <v>1884.01</v>
      </c>
      <c r="B165" s="7">
        <v>5.18</v>
      </c>
      <c r="C165" s="8">
        <v>0.32829999999999998</v>
      </c>
      <c r="D165" s="7">
        <v>0.39250000000000002</v>
      </c>
      <c r="E165" s="7">
        <v>9.229089256</v>
      </c>
      <c r="F165" s="8">
        <f t="shared" si="38"/>
        <v>1884.0416666666549</v>
      </c>
      <c r="G165" s="9">
        <v>3.62</v>
      </c>
      <c r="H165" s="8">
        <f t="shared" si="32"/>
        <v>171.81981948750584</v>
      </c>
      <c r="I165" s="8">
        <f t="shared" si="33"/>
        <v>10.889661532383817</v>
      </c>
      <c r="J165" s="10">
        <f t="shared" si="39"/>
        <v>373.13469891341083</v>
      </c>
      <c r="K165" s="8">
        <f t="shared" si="34"/>
        <v>13.019165858850588</v>
      </c>
      <c r="L165" s="10">
        <f t="shared" si="35"/>
        <v>28.273237321141654</v>
      </c>
      <c r="M165" s="30">
        <f t="shared" si="26"/>
        <v>14.432821721970727</v>
      </c>
      <c r="N165" s="11"/>
      <c r="O165" s="12">
        <f t="shared" si="27"/>
        <v>18.478450440666549</v>
      </c>
      <c r="P165" s="12"/>
      <c r="Q165" s="33">
        <f t="shared" si="28"/>
        <v>4.2286421889659725E-3</v>
      </c>
      <c r="R165" s="9">
        <f t="shared" si="40"/>
        <v>1.0037103920018629</v>
      </c>
      <c r="S165" s="9">
        <f t="shared" si="41"/>
        <v>2.7752064773616856</v>
      </c>
      <c r="T165" s="15">
        <f t="shared" si="29"/>
        <v>6.136130363660941E-2</v>
      </c>
      <c r="U165" s="15">
        <f t="shared" si="30"/>
        <v>6.6799644147194748E-2</v>
      </c>
      <c r="V165" s="15">
        <f t="shared" si="31"/>
        <v>-5.4383405105853377E-3</v>
      </c>
      <c r="W165" s="31">
        <f t="shared" si="36"/>
        <v>1909.12</v>
      </c>
      <c r="X165" s="31">
        <f t="shared" si="37"/>
        <v>10.3</v>
      </c>
      <c r="Y165" s="32"/>
      <c r="Z165" s="32"/>
    </row>
    <row r="166" spans="1:26" ht="15.6" x14ac:dyDescent="0.3">
      <c r="A166" s="6">
        <v>1884.02</v>
      </c>
      <c r="B166" s="7">
        <v>5.32</v>
      </c>
      <c r="C166" s="8">
        <v>0.32669999999999999</v>
      </c>
      <c r="D166" s="7">
        <v>0.38500000000000001</v>
      </c>
      <c r="E166" s="7">
        <v>9.229089256</v>
      </c>
      <c r="F166" s="8">
        <f t="shared" si="38"/>
        <v>1884.1249999999882</v>
      </c>
      <c r="G166" s="9">
        <f>G165*11/12+G177*1/12</f>
        <v>3.6116666666666668</v>
      </c>
      <c r="H166" s="8">
        <f t="shared" si="32"/>
        <v>176.4635983925736</v>
      </c>
      <c r="I166" s="8">
        <f t="shared" si="33"/>
        <v>10.836589773468758</v>
      </c>
      <c r="J166" s="10">
        <f t="shared" si="39"/>
        <v>385.18053868673047</v>
      </c>
      <c r="K166" s="8">
        <f t="shared" si="34"/>
        <v>12.770391988936247</v>
      </c>
      <c r="L166" s="10">
        <f t="shared" si="35"/>
        <v>27.874907404960755</v>
      </c>
      <c r="M166" s="30">
        <f t="shared" si="26"/>
        <v>14.805960228816714</v>
      </c>
      <c r="N166" s="11"/>
      <c r="O166" s="12">
        <f t="shared" si="27"/>
        <v>18.960248831644886</v>
      </c>
      <c r="P166" s="12"/>
      <c r="Q166" s="33">
        <f t="shared" si="28"/>
        <v>2.5658227261833172E-3</v>
      </c>
      <c r="R166" s="9">
        <f t="shared" si="40"/>
        <v>1.0037037188195472</v>
      </c>
      <c r="S166" s="9">
        <f t="shared" si="41"/>
        <v>2.7855035812788063</v>
      </c>
      <c r="T166" s="15">
        <f t="shared" si="29"/>
        <v>6.1427589579870823E-2</v>
      </c>
      <c r="U166" s="15">
        <f t="shared" si="30"/>
        <v>6.8402515600217706E-2</v>
      </c>
      <c r="V166" s="15">
        <f t="shared" si="31"/>
        <v>-6.9749260203468832E-3</v>
      </c>
      <c r="W166" s="31">
        <f t="shared" si="36"/>
        <v>1910.03</v>
      </c>
      <c r="X166" s="31">
        <f t="shared" si="37"/>
        <v>9.9600000000000009</v>
      </c>
      <c r="Y166" s="32"/>
      <c r="Z166" s="32"/>
    </row>
    <row r="167" spans="1:26" ht="15.6" x14ac:dyDescent="0.3">
      <c r="A167" s="6">
        <v>1884.03</v>
      </c>
      <c r="B167" s="7">
        <v>5.3</v>
      </c>
      <c r="C167" s="8">
        <v>0.32500000000000001</v>
      </c>
      <c r="D167" s="7">
        <v>0.3775</v>
      </c>
      <c r="E167" s="7">
        <v>9.229089256</v>
      </c>
      <c r="F167" s="8">
        <f t="shared" si="38"/>
        <v>1884.2083333333214</v>
      </c>
      <c r="G167" s="9">
        <f>G165*10/12+G177*2/12</f>
        <v>3.6033333333333335</v>
      </c>
      <c r="H167" s="8">
        <f t="shared" si="32"/>
        <v>175.80020140613533</v>
      </c>
      <c r="I167" s="8">
        <f t="shared" si="33"/>
        <v>10.780201029621507</v>
      </c>
      <c r="J167" s="10">
        <f t="shared" si="39"/>
        <v>385.69338871474372</v>
      </c>
      <c r="K167" s="8">
        <f t="shared" si="34"/>
        <v>12.521618119021904</v>
      </c>
      <c r="L167" s="10">
        <f t="shared" si="35"/>
        <v>27.471557403738821</v>
      </c>
      <c r="M167" s="30">
        <f t="shared" si="26"/>
        <v>14.736023454014473</v>
      </c>
      <c r="N167" s="11"/>
      <c r="O167" s="12">
        <f t="shared" si="27"/>
        <v>18.875642451992505</v>
      </c>
      <c r="P167" s="12"/>
      <c r="Q167" s="33">
        <f t="shared" si="28"/>
        <v>2.9697008462466062E-3</v>
      </c>
      <c r="R167" s="9">
        <f t="shared" si="40"/>
        <v>1.0036970457842034</v>
      </c>
      <c r="S167" s="9">
        <f t="shared" si="41"/>
        <v>2.7958203033147049</v>
      </c>
      <c r="T167" s="15">
        <f t="shared" si="29"/>
        <v>6.7913097106354403E-2</v>
      </c>
      <c r="U167" s="15">
        <f t="shared" si="30"/>
        <v>7.1568922197797535E-2</v>
      </c>
      <c r="V167" s="15">
        <f t="shared" si="31"/>
        <v>-3.6558250914431323E-3</v>
      </c>
      <c r="W167" s="31">
        <f t="shared" si="36"/>
        <v>1910.06</v>
      </c>
      <c r="X167" s="31">
        <f t="shared" si="37"/>
        <v>9.1</v>
      </c>
      <c r="Y167" s="32"/>
      <c r="Z167" s="32"/>
    </row>
    <row r="168" spans="1:26" ht="15.6" x14ac:dyDescent="0.3">
      <c r="A168" s="6">
        <v>1884.04</v>
      </c>
      <c r="B168" s="7">
        <v>5.0599999999999996</v>
      </c>
      <c r="C168" s="8">
        <v>0.32329999999999998</v>
      </c>
      <c r="D168" s="7">
        <v>0.37</v>
      </c>
      <c r="E168" s="7">
        <v>9.0388396689999997</v>
      </c>
      <c r="F168" s="8">
        <f t="shared" si="38"/>
        <v>1884.2916666666547</v>
      </c>
      <c r="G168" s="9">
        <f>G165*9/12+G177*3/12</f>
        <v>3.5949999999999998</v>
      </c>
      <c r="H168" s="8">
        <f t="shared" si="32"/>
        <v>171.37212371545161</v>
      </c>
      <c r="I168" s="8">
        <f t="shared" si="33"/>
        <v>10.949527193123618</v>
      </c>
      <c r="J168" s="10">
        <f t="shared" si="39"/>
        <v>377.98036985296346</v>
      </c>
      <c r="K168" s="8">
        <f t="shared" si="34"/>
        <v>12.531163196584407</v>
      </c>
      <c r="L168" s="10">
        <f t="shared" si="35"/>
        <v>27.638880799524998</v>
      </c>
      <c r="M168" s="30">
        <f t="shared" si="26"/>
        <v>14.353453682579477</v>
      </c>
      <c r="N168" s="11"/>
      <c r="O168" s="12">
        <f t="shared" si="27"/>
        <v>18.395357641018045</v>
      </c>
      <c r="P168" s="12"/>
      <c r="Q168" s="33">
        <f t="shared" si="28"/>
        <v>4.3444054785742592E-3</v>
      </c>
      <c r="R168" s="9">
        <f t="shared" si="40"/>
        <v>1.003690372895923</v>
      </c>
      <c r="S168" s="9">
        <f t="shared" si="41"/>
        <v>2.865220590486206</v>
      </c>
      <c r="T168" s="15">
        <f t="shared" si="29"/>
        <v>7.1949238312908559E-2</v>
      </c>
      <c r="U168" s="15">
        <f t="shared" si="30"/>
        <v>6.9447376007533146E-2</v>
      </c>
      <c r="V168" s="15">
        <f t="shared" si="31"/>
        <v>2.501862305375413E-3</v>
      </c>
      <c r="W168" s="31">
        <f t="shared" si="36"/>
        <v>1910.09</v>
      </c>
      <c r="X168" s="31">
        <f t="shared" si="37"/>
        <v>8.91</v>
      </c>
      <c r="Y168" s="32"/>
      <c r="Z168" s="32"/>
    </row>
    <row r="169" spans="1:26" ht="15.6" x14ac:dyDescent="0.3">
      <c r="A169" s="6">
        <v>1884.05</v>
      </c>
      <c r="B169" s="7">
        <v>4.6500000000000004</v>
      </c>
      <c r="C169" s="8">
        <v>0.32169999999999999</v>
      </c>
      <c r="D169" s="7">
        <v>0.36249999999999999</v>
      </c>
      <c r="E169" s="7">
        <v>8.8485090910000004</v>
      </c>
      <c r="F169" s="8">
        <f t="shared" si="38"/>
        <v>1884.3749999999879</v>
      </c>
      <c r="G169" s="9">
        <f>G165*8/12+G177*4/12</f>
        <v>3.5866666666666669</v>
      </c>
      <c r="H169" s="8">
        <f t="shared" si="32"/>
        <v>160.8737540257334</v>
      </c>
      <c r="I169" s="8">
        <f t="shared" si="33"/>
        <v>11.129696058081382</v>
      </c>
      <c r="J169" s="10">
        <f t="shared" si="39"/>
        <v>356.8706913336369</v>
      </c>
      <c r="K169" s="8">
        <f t="shared" si="34"/>
        <v>12.541233512758785</v>
      </c>
      <c r="L169" s="10">
        <f t="shared" si="35"/>
        <v>27.820564646977065</v>
      </c>
      <c r="M169" s="30">
        <f t="shared" si="26"/>
        <v>13.465050313804911</v>
      </c>
      <c r="N169" s="11"/>
      <c r="O169" s="12">
        <f t="shared" si="27"/>
        <v>17.27291894887987</v>
      </c>
      <c r="P169" s="12"/>
      <c r="Q169" s="33">
        <f t="shared" si="28"/>
        <v>7.7210795261652698E-3</v>
      </c>
      <c r="R169" s="9">
        <f t="shared" si="40"/>
        <v>1.0036837001547976</v>
      </c>
      <c r="S169" s="9">
        <f t="shared" si="41"/>
        <v>2.9376523816989404</v>
      </c>
      <c r="T169" s="15">
        <f t="shared" si="29"/>
        <v>7.4521666454081537E-2</v>
      </c>
      <c r="U169" s="15">
        <f t="shared" si="30"/>
        <v>6.7280863955631931E-2</v>
      </c>
      <c r="V169" s="15">
        <f t="shared" si="31"/>
        <v>7.2408024984496056E-3</v>
      </c>
      <c r="W169" s="31">
        <f t="shared" si="36"/>
        <v>1910.12</v>
      </c>
      <c r="X169" s="31">
        <f t="shared" si="37"/>
        <v>9.0500000000000007</v>
      </c>
      <c r="Y169" s="32"/>
      <c r="Z169" s="32"/>
    </row>
    <row r="170" spans="1:26" ht="15.6" x14ac:dyDescent="0.3">
      <c r="A170" s="6">
        <v>1884.06</v>
      </c>
      <c r="B170" s="7">
        <v>4.46</v>
      </c>
      <c r="C170" s="8">
        <v>0.32</v>
      </c>
      <c r="D170" s="7">
        <v>0.35499999999999998</v>
      </c>
      <c r="E170" s="7">
        <v>8.8485090910000004</v>
      </c>
      <c r="F170" s="8">
        <f t="shared" si="38"/>
        <v>1884.4583333333212</v>
      </c>
      <c r="G170" s="9">
        <f>G165*7/12+G177*5/12</f>
        <v>3.5783333333333336</v>
      </c>
      <c r="H170" s="8">
        <f t="shared" si="32"/>
        <v>154.30041783973567</v>
      </c>
      <c r="I170" s="8">
        <f t="shared" si="33"/>
        <v>11.070881997469824</v>
      </c>
      <c r="J170" s="10">
        <f t="shared" si="39"/>
        <v>344.33544841224023</v>
      </c>
      <c r="K170" s="8">
        <f t="shared" si="34"/>
        <v>12.281759715943085</v>
      </c>
      <c r="L170" s="10">
        <f t="shared" si="35"/>
        <v>27.407866409494456</v>
      </c>
      <c r="M170" s="30">
        <f t="shared" si="26"/>
        <v>12.906876483666865</v>
      </c>
      <c r="N170" s="11"/>
      <c r="O170" s="12">
        <f t="shared" si="27"/>
        <v>16.575562457475289</v>
      </c>
      <c r="P170" s="12"/>
      <c r="Q170" s="33">
        <f t="shared" si="28"/>
        <v>1.3335959139286271E-2</v>
      </c>
      <c r="R170" s="9">
        <f t="shared" si="40"/>
        <v>1.0036770275609186</v>
      </c>
      <c r="S170" s="9">
        <f t="shared" si="41"/>
        <v>2.9484738122321463</v>
      </c>
      <c r="T170" s="15">
        <f t="shared" si="29"/>
        <v>7.7365766077723608E-2</v>
      </c>
      <c r="U170" s="15">
        <f t="shared" si="30"/>
        <v>6.7387027198885896E-2</v>
      </c>
      <c r="V170" s="15">
        <f t="shared" si="31"/>
        <v>9.9787388788377118E-3</v>
      </c>
      <c r="W170" s="31">
        <f t="shared" si="36"/>
        <v>1911.03</v>
      </c>
      <c r="X170" s="31">
        <f t="shared" si="37"/>
        <v>9.32</v>
      </c>
      <c r="Y170" s="32"/>
      <c r="Z170" s="32"/>
    </row>
    <row r="171" spans="1:26" ht="15.6" x14ac:dyDescent="0.3">
      <c r="A171" s="6">
        <v>1884.07</v>
      </c>
      <c r="B171" s="7">
        <v>4.46</v>
      </c>
      <c r="C171" s="8">
        <v>0.31830000000000003</v>
      </c>
      <c r="D171" s="7">
        <v>0.34749999999999998</v>
      </c>
      <c r="E171" s="7">
        <v>8.7534247930000006</v>
      </c>
      <c r="F171" s="8">
        <f t="shared" si="38"/>
        <v>1884.5416666666545</v>
      </c>
      <c r="G171" s="9">
        <f>G165*6/12+G177*6/12</f>
        <v>3.57</v>
      </c>
      <c r="H171" s="8">
        <f t="shared" si="32"/>
        <v>155.97651002746207</v>
      </c>
      <c r="I171" s="8">
        <f t="shared" si="33"/>
        <v>11.131686803080983</v>
      </c>
      <c r="J171" s="10">
        <f t="shared" si="39"/>
        <v>350.14591541012743</v>
      </c>
      <c r="K171" s="8">
        <f t="shared" si="34"/>
        <v>12.152878303709208</v>
      </c>
      <c r="L171" s="10">
        <f t="shared" si="35"/>
        <v>27.281548341932577</v>
      </c>
      <c r="M171" s="30">
        <f t="shared" si="26"/>
        <v>13.043931585991672</v>
      </c>
      <c r="N171" s="11"/>
      <c r="O171" s="12">
        <f t="shared" si="27"/>
        <v>16.769768530632767</v>
      </c>
      <c r="P171" s="12"/>
      <c r="Q171" s="33">
        <f t="shared" si="28"/>
        <v>1.0776582875225413E-2</v>
      </c>
      <c r="R171" s="9">
        <f t="shared" si="40"/>
        <v>1.0036703551143773</v>
      </c>
      <c r="S171" s="9">
        <f t="shared" si="41"/>
        <v>2.991461070356741</v>
      </c>
      <c r="T171" s="15">
        <f t="shared" si="29"/>
        <v>7.3789069696209797E-2</v>
      </c>
      <c r="U171" s="15">
        <f t="shared" si="30"/>
        <v>6.6339615262161589E-2</v>
      </c>
      <c r="V171" s="15">
        <f t="shared" si="31"/>
        <v>7.4494544340482083E-3</v>
      </c>
      <c r="W171" s="31">
        <f t="shared" si="36"/>
        <v>1911.06</v>
      </c>
      <c r="X171" s="31">
        <f t="shared" si="37"/>
        <v>9.67</v>
      </c>
      <c r="Y171" s="32"/>
      <c r="Z171" s="32"/>
    </row>
    <row r="172" spans="1:26" ht="15.6" x14ac:dyDescent="0.3">
      <c r="A172" s="6">
        <v>1884.08</v>
      </c>
      <c r="B172" s="7">
        <v>4.74</v>
      </c>
      <c r="C172" s="8">
        <v>0.31669999999999998</v>
      </c>
      <c r="D172" s="7">
        <v>0.34</v>
      </c>
      <c r="E172" s="7">
        <v>8.7534247930000006</v>
      </c>
      <c r="F172" s="8">
        <f t="shared" si="38"/>
        <v>1884.6249999999877</v>
      </c>
      <c r="G172" s="9">
        <f>G165*5/12+G177*7/12</f>
        <v>3.5616666666666665</v>
      </c>
      <c r="H172" s="8">
        <f t="shared" si="32"/>
        <v>165.76875729376016</v>
      </c>
      <c r="I172" s="8">
        <f t="shared" si="33"/>
        <v>11.075731104416422</v>
      </c>
      <c r="J172" s="10">
        <f t="shared" si="39"/>
        <v>374.20012854892445</v>
      </c>
      <c r="K172" s="8">
        <f t="shared" si="34"/>
        <v>11.890585966219081</v>
      </c>
      <c r="L172" s="10">
        <f t="shared" si="35"/>
        <v>26.841359431779384</v>
      </c>
      <c r="M172" s="30">
        <f t="shared" si="26"/>
        <v>13.859813341769325</v>
      </c>
      <c r="N172" s="11"/>
      <c r="O172" s="12">
        <f t="shared" si="27"/>
        <v>17.832062630600053</v>
      </c>
      <c r="P172" s="12"/>
      <c r="Q172" s="33">
        <f t="shared" si="28"/>
        <v>7.1264007069202495E-3</v>
      </c>
      <c r="R172" s="9">
        <f t="shared" si="40"/>
        <v>1.0036636828152661</v>
      </c>
      <c r="S172" s="9">
        <f t="shared" si="41"/>
        <v>3.0024407947957856</v>
      </c>
      <c r="T172" s="15">
        <f t="shared" si="29"/>
        <v>6.8022516804265409E-2</v>
      </c>
      <c r="U172" s="15">
        <f t="shared" si="30"/>
        <v>6.3401076592445316E-2</v>
      </c>
      <c r="V172" s="15">
        <f t="shared" si="31"/>
        <v>4.6214402118200937E-3</v>
      </c>
      <c r="W172" s="31">
        <f t="shared" si="36"/>
        <v>1911.09</v>
      </c>
      <c r="X172" s="31">
        <f t="shared" si="37"/>
        <v>8.67</v>
      </c>
      <c r="Y172" s="32"/>
      <c r="Z172" s="32"/>
    </row>
    <row r="173" spans="1:26" ht="15.6" x14ac:dyDescent="0.3">
      <c r="A173" s="6">
        <v>1884.09</v>
      </c>
      <c r="B173" s="7">
        <v>4.59</v>
      </c>
      <c r="C173" s="8">
        <v>0.315</v>
      </c>
      <c r="D173" s="7">
        <v>0.33250000000000002</v>
      </c>
      <c r="E173" s="7">
        <v>8.6582595040000001</v>
      </c>
      <c r="F173" s="8">
        <f t="shared" si="38"/>
        <v>1884.708333333321</v>
      </c>
      <c r="G173" s="9">
        <f>G165*4/12+G177*8/12</f>
        <v>3.5533333333333337</v>
      </c>
      <c r="H173" s="8">
        <f t="shared" si="32"/>
        <v>162.2872615854088</v>
      </c>
      <c r="I173" s="8">
        <f t="shared" si="33"/>
        <v>11.137361089194719</v>
      </c>
      <c r="J173" s="10">
        <f t="shared" si="39"/>
        <v>368.43621986914616</v>
      </c>
      <c r="K173" s="8">
        <f t="shared" si="34"/>
        <v>11.756103371927763</v>
      </c>
      <c r="L173" s="10">
        <f t="shared" si="35"/>
        <v>26.68955187505253</v>
      </c>
      <c r="M173" s="30">
        <f t="shared" si="26"/>
        <v>13.569154744335725</v>
      </c>
      <c r="N173" s="11"/>
      <c r="O173" s="12">
        <f t="shared" si="27"/>
        <v>17.47438810034124</v>
      </c>
      <c r="P173" s="12"/>
      <c r="Q173" s="33">
        <f t="shared" si="28"/>
        <v>7.6948439400387342E-3</v>
      </c>
      <c r="R173" s="9">
        <f t="shared" si="40"/>
        <v>1.0036570106636764</v>
      </c>
      <c r="S173" s="9">
        <f t="shared" si="41"/>
        <v>3.0465623341726928</v>
      </c>
      <c r="T173" s="15">
        <f t="shared" si="29"/>
        <v>7.0307305331770653E-2</v>
      </c>
      <c r="U173" s="15">
        <f t="shared" si="30"/>
        <v>6.0857558975657478E-2</v>
      </c>
      <c r="V173" s="15">
        <f t="shared" si="31"/>
        <v>9.4497463561131756E-3</v>
      </c>
      <c r="W173" s="31">
        <f t="shared" si="36"/>
        <v>1911.12</v>
      </c>
      <c r="X173" s="31">
        <f t="shared" si="37"/>
        <v>9.11</v>
      </c>
      <c r="Y173" s="32"/>
      <c r="Z173" s="32"/>
    </row>
    <row r="174" spans="1:26" ht="15.6" x14ac:dyDescent="0.3">
      <c r="A174" s="6">
        <v>1884.1</v>
      </c>
      <c r="B174" s="7">
        <v>4.4400000000000004</v>
      </c>
      <c r="C174" s="8">
        <v>0.31330000000000002</v>
      </c>
      <c r="D174" s="7">
        <v>0.32500000000000001</v>
      </c>
      <c r="E174" s="7">
        <v>8.5630942149999996</v>
      </c>
      <c r="F174" s="8">
        <f t="shared" si="38"/>
        <v>1884.7916666666542</v>
      </c>
      <c r="G174" s="9">
        <f>G165*3/12+G177*9/12</f>
        <v>3.5449999999999999</v>
      </c>
      <c r="H174" s="8">
        <f t="shared" si="32"/>
        <v>158.72838320744788</v>
      </c>
      <c r="I174" s="8">
        <f t="shared" si="33"/>
        <v>11.200360914165183</v>
      </c>
      <c r="J174" s="10">
        <f t="shared" si="39"/>
        <v>362.47558684881858</v>
      </c>
      <c r="K174" s="8">
        <f t="shared" si="34"/>
        <v>11.618631653698323</v>
      </c>
      <c r="L174" s="10">
        <f t="shared" si="35"/>
        <v>26.532559848168024</v>
      </c>
      <c r="M174" s="30">
        <f t="shared" si="26"/>
        <v>13.273251319134159</v>
      </c>
      <c r="N174" s="11"/>
      <c r="O174" s="12">
        <f t="shared" si="27"/>
        <v>17.112421679154775</v>
      </c>
      <c r="P174" s="12"/>
      <c r="Q174" s="33">
        <f t="shared" si="28"/>
        <v>9.9265400778954516E-3</v>
      </c>
      <c r="R174" s="9">
        <f t="shared" si="40"/>
        <v>1.0036503386596998</v>
      </c>
      <c r="S174" s="9">
        <f t="shared" si="41"/>
        <v>3.0916851994187473</v>
      </c>
      <c r="T174" s="15">
        <f t="shared" si="29"/>
        <v>7.2116021619815784E-2</v>
      </c>
      <c r="U174" s="15">
        <f t="shared" si="30"/>
        <v>6.2777294381323401E-2</v>
      </c>
      <c r="V174" s="15">
        <f t="shared" si="31"/>
        <v>9.3387272384923836E-3</v>
      </c>
      <c r="W174" s="31">
        <f t="shared" si="36"/>
        <v>1912.03</v>
      </c>
      <c r="X174" s="31">
        <f t="shared" si="37"/>
        <v>9.3000000000000007</v>
      </c>
      <c r="Y174" s="32"/>
      <c r="Z174" s="32"/>
    </row>
    <row r="175" spans="1:26" ht="15.6" x14ac:dyDescent="0.3">
      <c r="A175" s="6">
        <v>1884.11</v>
      </c>
      <c r="B175" s="7">
        <v>4.3499999999999996</v>
      </c>
      <c r="C175" s="8">
        <v>0.31169999999999998</v>
      </c>
      <c r="D175" s="7">
        <v>0.3175</v>
      </c>
      <c r="E175" s="7">
        <v>8.3728446279999993</v>
      </c>
      <c r="F175" s="8">
        <f t="shared" si="38"/>
        <v>1884.8749999999875</v>
      </c>
      <c r="G175" s="9">
        <f>G165*2/12+G177*10/12</f>
        <v>3.5366666666666671</v>
      </c>
      <c r="H175" s="8">
        <f t="shared" si="32"/>
        <v>159.04446865605922</v>
      </c>
      <c r="I175" s="8">
        <f t="shared" si="33"/>
        <v>11.396358823010036</v>
      </c>
      <c r="J175" s="10">
        <f t="shared" si="39"/>
        <v>365.36615418299209</v>
      </c>
      <c r="K175" s="8">
        <f t="shared" si="34"/>
        <v>11.60841811455145</v>
      </c>
      <c r="L175" s="10">
        <f t="shared" si="35"/>
        <v>26.6675296443908</v>
      </c>
      <c r="M175" s="30">
        <f t="shared" si="26"/>
        <v>13.304437602119732</v>
      </c>
      <c r="N175" s="11"/>
      <c r="O175" s="12">
        <f t="shared" si="27"/>
        <v>17.173051638572844</v>
      </c>
      <c r="P175" s="12"/>
      <c r="Q175" s="33">
        <f t="shared" si="28"/>
        <v>8.4526608310660084E-3</v>
      </c>
      <c r="R175" s="9">
        <f t="shared" si="40"/>
        <v>1.0036436668034285</v>
      </c>
      <c r="S175" s="9">
        <f t="shared" si="41"/>
        <v>3.1734772734469385</v>
      </c>
      <c r="T175" s="15">
        <f t="shared" si="29"/>
        <v>7.1702733072092961E-2</v>
      </c>
      <c r="U175" s="15">
        <f t="shared" si="30"/>
        <v>6.0493170421616949E-2</v>
      </c>
      <c r="V175" s="15">
        <f t="shared" si="31"/>
        <v>1.1209562650476013E-2</v>
      </c>
      <c r="W175" s="31">
        <f t="shared" si="36"/>
        <v>1912.06</v>
      </c>
      <c r="X175" s="31">
        <f t="shared" si="37"/>
        <v>9.58</v>
      </c>
      <c r="Y175" s="32"/>
      <c r="Z175" s="32"/>
    </row>
    <row r="176" spans="1:26" ht="15.6" x14ac:dyDescent="0.3">
      <c r="A176" s="6">
        <v>1884.12</v>
      </c>
      <c r="B176" s="7">
        <v>4.34</v>
      </c>
      <c r="C176" s="8">
        <v>0.31</v>
      </c>
      <c r="D176" s="7">
        <v>0.31</v>
      </c>
      <c r="E176" s="7">
        <v>8.2776793390000005</v>
      </c>
      <c r="F176" s="8">
        <f t="shared" si="38"/>
        <v>1884.9583333333208</v>
      </c>
      <c r="G176" s="9">
        <f>G165*1/12+G177*11/12</f>
        <v>3.5283333333333333</v>
      </c>
      <c r="H176" s="8">
        <f t="shared" si="32"/>
        <v>160.50311875943029</v>
      </c>
      <c r="I176" s="8">
        <f t="shared" si="33"/>
        <v>11.464508482816452</v>
      </c>
      <c r="J176" s="10">
        <f t="shared" si="39"/>
        <v>370.9117939267112</v>
      </c>
      <c r="K176" s="8">
        <f t="shared" si="34"/>
        <v>11.464508482816452</v>
      </c>
      <c r="L176" s="10">
        <f t="shared" si="35"/>
        <v>26.493699566193662</v>
      </c>
      <c r="M176" s="30">
        <f t="shared" si="26"/>
        <v>13.432292746944762</v>
      </c>
      <c r="N176" s="11"/>
      <c r="O176" s="12">
        <f t="shared" si="27"/>
        <v>17.35797000996374</v>
      </c>
      <c r="P176" s="12"/>
      <c r="Q176" s="33">
        <f t="shared" si="28"/>
        <v>6.7139154078262736E-3</v>
      </c>
      <c r="R176" s="9">
        <f t="shared" si="40"/>
        <v>1.0036369950949544</v>
      </c>
      <c r="S176" s="9">
        <f t="shared" si="41"/>
        <v>3.2216575487722565</v>
      </c>
      <c r="T176" s="15">
        <f t="shared" si="29"/>
        <v>7.1073393965090936E-2</v>
      </c>
      <c r="U176" s="15">
        <f t="shared" si="30"/>
        <v>6.09069899599195E-2</v>
      </c>
      <c r="V176" s="15">
        <f t="shared" si="31"/>
        <v>1.0166404005171437E-2</v>
      </c>
      <c r="W176" s="31">
        <f t="shared" si="36"/>
        <v>1912.09</v>
      </c>
      <c r="X176" s="31">
        <f t="shared" si="37"/>
        <v>9.86</v>
      </c>
      <c r="Y176" s="32"/>
      <c r="Z176" s="32"/>
    </row>
    <row r="177" spans="1:26" ht="15.6" x14ac:dyDescent="0.3">
      <c r="A177" s="6">
        <v>1885.01</v>
      </c>
      <c r="B177" s="7">
        <v>4.24</v>
      </c>
      <c r="C177" s="8">
        <v>0.30420000000000003</v>
      </c>
      <c r="D177" s="7">
        <v>0.30669999999999997</v>
      </c>
      <c r="E177" s="7">
        <v>8.2776793390000005</v>
      </c>
      <c r="F177" s="8">
        <f t="shared" si="38"/>
        <v>1885.041666666654</v>
      </c>
      <c r="G177" s="9">
        <v>3.52</v>
      </c>
      <c r="H177" s="8">
        <f t="shared" si="32"/>
        <v>156.80489021658633</v>
      </c>
      <c r="I177" s="8">
        <f t="shared" si="33"/>
        <v>11.2500112273315</v>
      </c>
      <c r="J177" s="10">
        <f t="shared" si="39"/>
        <v>364.53194014407791</v>
      </c>
      <c r="K177" s="8">
        <f t="shared" si="34"/>
        <v>11.342466940902597</v>
      </c>
      <c r="L177" s="10">
        <f t="shared" si="35"/>
        <v>26.368383500516188</v>
      </c>
      <c r="M177" s="30">
        <f t="shared" si="26"/>
        <v>13.129817425635967</v>
      </c>
      <c r="N177" s="11"/>
      <c r="O177" s="12">
        <f t="shared" si="27"/>
        <v>16.987379177257107</v>
      </c>
      <c r="P177" s="12"/>
      <c r="Q177" s="33">
        <f t="shared" si="28"/>
        <v>8.5123158224836154E-3</v>
      </c>
      <c r="R177" s="9">
        <f t="shared" si="40"/>
        <v>1.0039790233810126</v>
      </c>
      <c r="S177" s="9">
        <f t="shared" si="41"/>
        <v>3.233374701474764</v>
      </c>
      <c r="T177" s="15">
        <f t="shared" si="29"/>
        <v>7.2116062306961215E-2</v>
      </c>
      <c r="U177" s="15">
        <f t="shared" si="30"/>
        <v>6.1006296117269265E-2</v>
      </c>
      <c r="V177" s="15">
        <f t="shared" si="31"/>
        <v>1.110976618969195E-2</v>
      </c>
      <c r="W177" s="31">
        <f t="shared" si="36"/>
        <v>1912.12</v>
      </c>
      <c r="X177" s="31">
        <f t="shared" si="37"/>
        <v>9.3800000000000008</v>
      </c>
      <c r="Y177" s="32"/>
      <c r="Z177" s="32"/>
    </row>
    <row r="178" spans="1:26" ht="15.6" x14ac:dyDescent="0.3">
      <c r="A178" s="6">
        <v>1885.02</v>
      </c>
      <c r="B178" s="7">
        <v>4.37</v>
      </c>
      <c r="C178" s="8">
        <v>0.29830000000000001</v>
      </c>
      <c r="D178" s="7">
        <v>0.30330000000000001</v>
      </c>
      <c r="E178" s="7">
        <v>8.3728446279999993</v>
      </c>
      <c r="F178" s="8">
        <f t="shared" si="38"/>
        <v>1885.1249999999873</v>
      </c>
      <c r="G178" s="9">
        <f>G177*11/12+G189*1/12</f>
        <v>3.5074999999999998</v>
      </c>
      <c r="H178" s="8">
        <f t="shared" si="32"/>
        <v>159.77570759240891</v>
      </c>
      <c r="I178" s="8">
        <f t="shared" si="33"/>
        <v>10.906428735655739</v>
      </c>
      <c r="J178" s="10">
        <f t="shared" si="39"/>
        <v>373.55123553801104</v>
      </c>
      <c r="K178" s="8">
        <f t="shared" si="34"/>
        <v>11.089238469743165</v>
      </c>
      <c r="L178" s="10">
        <f t="shared" si="35"/>
        <v>25.926336324640449</v>
      </c>
      <c r="M178" s="30">
        <f t="shared" si="26"/>
        <v>13.384817593597964</v>
      </c>
      <c r="N178" s="11"/>
      <c r="O178" s="12">
        <f t="shared" si="27"/>
        <v>17.334064590871225</v>
      </c>
      <c r="P178" s="12"/>
      <c r="Q178" s="33">
        <f t="shared" si="28"/>
        <v>8.292950963367296E-3</v>
      </c>
      <c r="R178" s="9">
        <f t="shared" si="40"/>
        <v>1.0039692212858526</v>
      </c>
      <c r="S178" s="9">
        <f t="shared" si="41"/>
        <v>3.2093437864353462</v>
      </c>
      <c r="T178" s="15">
        <f t="shared" si="29"/>
        <v>6.8417577629088733E-2</v>
      </c>
      <c r="U178" s="15">
        <f t="shared" si="30"/>
        <v>6.200026643535117E-2</v>
      </c>
      <c r="V178" s="15">
        <f t="shared" si="31"/>
        <v>6.4173111937375626E-3</v>
      </c>
      <c r="W178" s="31">
        <f t="shared" si="36"/>
        <v>1913.03</v>
      </c>
      <c r="X178" s="31">
        <f t="shared" si="37"/>
        <v>8.8000000000000007</v>
      </c>
      <c r="Y178" s="32"/>
      <c r="Z178" s="32"/>
    </row>
    <row r="179" spans="1:26" ht="15.6" x14ac:dyDescent="0.3">
      <c r="A179" s="6">
        <v>1885.03</v>
      </c>
      <c r="B179" s="7">
        <v>4.38</v>
      </c>
      <c r="C179" s="8">
        <v>0.29249999999999998</v>
      </c>
      <c r="D179" s="7">
        <v>0.3</v>
      </c>
      <c r="E179" s="7">
        <v>8.18251405</v>
      </c>
      <c r="F179" s="8">
        <f t="shared" si="38"/>
        <v>1885.2083333333205</v>
      </c>
      <c r="G179" s="9">
        <f>G177*10/12+G189*2/12</f>
        <v>3.4950000000000001</v>
      </c>
      <c r="H179" s="8">
        <f t="shared" si="32"/>
        <v>163.86631807861053</v>
      </c>
      <c r="I179" s="8">
        <f t="shared" si="33"/>
        <v>10.943127405934607</v>
      </c>
      <c r="J179" s="10">
        <f t="shared" si="39"/>
        <v>385.24703205788751</v>
      </c>
      <c r="K179" s="8">
        <f t="shared" si="34"/>
        <v>11.223720416343186</v>
      </c>
      <c r="L179" s="10">
        <f t="shared" si="35"/>
        <v>26.386783017663522</v>
      </c>
      <c r="M179" s="30">
        <f t="shared" si="26"/>
        <v>13.734194093452514</v>
      </c>
      <c r="N179" s="11"/>
      <c r="O179" s="12">
        <f t="shared" si="27"/>
        <v>17.803189669171839</v>
      </c>
      <c r="P179" s="12"/>
      <c r="Q179" s="33">
        <f t="shared" si="28"/>
        <v>4.2926131988318822E-3</v>
      </c>
      <c r="R179" s="9">
        <f t="shared" si="40"/>
        <v>1.0039594196907509</v>
      </c>
      <c r="S179" s="9">
        <f t="shared" si="41"/>
        <v>3.297030105801086</v>
      </c>
      <c r="T179" s="15">
        <f t="shared" si="29"/>
        <v>6.5562237567803106E-2</v>
      </c>
      <c r="U179" s="15">
        <f t="shared" si="30"/>
        <v>5.934418850820089E-2</v>
      </c>
      <c r="V179" s="15">
        <f t="shared" si="31"/>
        <v>6.2180490596022153E-3</v>
      </c>
      <c r="W179" s="31">
        <f t="shared" si="36"/>
        <v>1913.06</v>
      </c>
      <c r="X179" s="31">
        <f t="shared" si="37"/>
        <v>8.1199999999999992</v>
      </c>
      <c r="Y179" s="32"/>
      <c r="Z179" s="32"/>
    </row>
    <row r="180" spans="1:26" ht="15.6" x14ac:dyDescent="0.3">
      <c r="A180" s="6">
        <v>1885.04</v>
      </c>
      <c r="B180" s="7">
        <v>4.37</v>
      </c>
      <c r="C180" s="8">
        <v>0.28670000000000001</v>
      </c>
      <c r="D180" s="7">
        <v>0.29670000000000002</v>
      </c>
      <c r="E180" s="7">
        <v>8.2776793390000005</v>
      </c>
      <c r="F180" s="8">
        <f t="shared" si="38"/>
        <v>1885.2916666666538</v>
      </c>
      <c r="G180" s="9">
        <f>G177*9/12+G189*3/12</f>
        <v>3.4824999999999999</v>
      </c>
      <c r="H180" s="8">
        <f t="shared" si="32"/>
        <v>161.61258732228353</v>
      </c>
      <c r="I180" s="8">
        <f t="shared" si="33"/>
        <v>10.602821232333797</v>
      </c>
      <c r="J180" s="10">
        <f t="shared" si="39"/>
        <v>382.0258028661778</v>
      </c>
      <c r="K180" s="8">
        <f t="shared" si="34"/>
        <v>10.972644086618198</v>
      </c>
      <c r="L180" s="10">
        <f t="shared" si="35"/>
        <v>25.937541352493124</v>
      </c>
      <c r="M180" s="30">
        <f t="shared" si="26"/>
        <v>13.54854854103006</v>
      </c>
      <c r="N180" s="11"/>
      <c r="O180" s="12">
        <f t="shared" si="27"/>
        <v>17.577505686645949</v>
      </c>
      <c r="P180" s="12"/>
      <c r="Q180" s="33">
        <f t="shared" si="28"/>
        <v>5.7379374721847204E-3</v>
      </c>
      <c r="R180" s="9">
        <f t="shared" si="40"/>
        <v>1.0039496185961747</v>
      </c>
      <c r="S180" s="9">
        <f t="shared" si="41"/>
        <v>3.272029666775143</v>
      </c>
      <c r="T180" s="15">
        <f t="shared" si="29"/>
        <v>6.6817085926330622E-2</v>
      </c>
      <c r="U180" s="15">
        <f t="shared" si="30"/>
        <v>5.5851711698121642E-2</v>
      </c>
      <c r="V180" s="15">
        <f t="shared" si="31"/>
        <v>1.0965374228208979E-2</v>
      </c>
      <c r="W180" s="31">
        <f t="shared" si="36"/>
        <v>1913.09</v>
      </c>
      <c r="X180" s="31">
        <f t="shared" si="37"/>
        <v>8.5299999999999994</v>
      </c>
      <c r="Y180" s="32"/>
      <c r="Z180" s="32"/>
    </row>
    <row r="181" spans="1:26" ht="15.6" x14ac:dyDescent="0.3">
      <c r="A181" s="6">
        <v>1885.05</v>
      </c>
      <c r="B181" s="7">
        <v>4.32</v>
      </c>
      <c r="C181" s="8">
        <v>0.28079999999999999</v>
      </c>
      <c r="D181" s="7">
        <v>0.29330000000000001</v>
      </c>
      <c r="E181" s="7">
        <v>8.0873811569999994</v>
      </c>
      <c r="F181" s="8">
        <f t="shared" si="38"/>
        <v>1885.374999999987</v>
      </c>
      <c r="G181" s="9">
        <f>G177*8/12+G189*4/12</f>
        <v>3.4699999999999998</v>
      </c>
      <c r="H181" s="8">
        <f t="shared" si="32"/>
        <v>163.52274912322397</v>
      </c>
      <c r="I181" s="8">
        <f t="shared" si="33"/>
        <v>10.628978693009557</v>
      </c>
      <c r="J181" s="10">
        <f t="shared" si="39"/>
        <v>388.63487824747187</v>
      </c>
      <c r="K181" s="8">
        <f t="shared" si="34"/>
        <v>11.102134795796665</v>
      </c>
      <c r="L181" s="10">
        <f t="shared" si="35"/>
        <v>26.385789303236923</v>
      </c>
      <c r="M181" s="30">
        <f t="shared" si="26"/>
        <v>13.711371872561941</v>
      </c>
      <c r="N181" s="11"/>
      <c r="O181" s="12">
        <f t="shared" si="27"/>
        <v>17.80497505459175</v>
      </c>
      <c r="P181" s="12"/>
      <c r="Q181" s="33">
        <f t="shared" si="28"/>
        <v>5.1448214108692769E-3</v>
      </c>
      <c r="R181" s="9">
        <f t="shared" si="40"/>
        <v>1.003939818002592</v>
      </c>
      <c r="S181" s="9">
        <f t="shared" si="41"/>
        <v>3.3622487329327182</v>
      </c>
      <c r="T181" s="15">
        <f t="shared" si="29"/>
        <v>6.9611353143753218E-2</v>
      </c>
      <c r="U181" s="15">
        <f t="shared" si="30"/>
        <v>5.173573114962049E-2</v>
      </c>
      <c r="V181" s="15">
        <f t="shared" si="31"/>
        <v>1.7875621994132729E-2</v>
      </c>
      <c r="W181" s="31">
        <f t="shared" si="36"/>
        <v>1913.12</v>
      </c>
      <c r="X181" s="31">
        <f t="shared" si="37"/>
        <v>8.0399999999999991</v>
      </c>
      <c r="Y181" s="32"/>
      <c r="Z181" s="32"/>
    </row>
    <row r="182" spans="1:26" ht="15.6" x14ac:dyDescent="0.3">
      <c r="A182" s="6">
        <v>1885.06</v>
      </c>
      <c r="B182" s="7">
        <v>4.3</v>
      </c>
      <c r="C182" s="8">
        <v>0.27500000000000002</v>
      </c>
      <c r="D182" s="7">
        <v>0.28999999999999998</v>
      </c>
      <c r="E182" s="7">
        <v>7.8970910740000004</v>
      </c>
      <c r="F182" s="8">
        <f t="shared" si="38"/>
        <v>1885.4583333333203</v>
      </c>
      <c r="G182" s="9">
        <f>G177*7/12+G189*5/12</f>
        <v>3.4575</v>
      </c>
      <c r="H182" s="8">
        <f t="shared" si="32"/>
        <v>166.6877382652811</v>
      </c>
      <c r="I182" s="8">
        <f t="shared" si="33"/>
        <v>10.66026233091914</v>
      </c>
      <c r="J182" s="10">
        <f t="shared" si="39"/>
        <v>398.26822278870219</v>
      </c>
      <c r="K182" s="8">
        <f t="shared" si="34"/>
        <v>11.241731185332911</v>
      </c>
      <c r="L182" s="10">
        <f t="shared" si="35"/>
        <v>26.859949909005497</v>
      </c>
      <c r="M182" s="30">
        <f t="shared" si="26"/>
        <v>13.978784368698355</v>
      </c>
      <c r="N182" s="11"/>
      <c r="O182" s="12">
        <f t="shared" si="27"/>
        <v>18.166486027738827</v>
      </c>
      <c r="P182" s="12"/>
      <c r="Q182" s="33">
        <f t="shared" si="28"/>
        <v>3.2111125845225991E-3</v>
      </c>
      <c r="R182" s="9">
        <f t="shared" si="40"/>
        <v>1.0039300179104702</v>
      </c>
      <c r="S182" s="9">
        <f t="shared" si="41"/>
        <v>3.4568320770515939</v>
      </c>
      <c r="T182" s="15">
        <f t="shared" si="29"/>
        <v>6.7985077548855299E-2</v>
      </c>
      <c r="U182" s="15">
        <f t="shared" si="30"/>
        <v>4.7599761094873738E-2</v>
      </c>
      <c r="V182" s="15">
        <f t="shared" si="31"/>
        <v>2.0385316453981561E-2</v>
      </c>
      <c r="W182" s="31">
        <f t="shared" si="36"/>
        <v>1914.03</v>
      </c>
      <c r="X182" s="31">
        <f t="shared" si="37"/>
        <v>8.32</v>
      </c>
      <c r="Y182" s="32"/>
      <c r="Z182" s="32"/>
    </row>
    <row r="183" spans="1:26" ht="15.6" x14ac:dyDescent="0.3">
      <c r="A183" s="6">
        <v>1885.07</v>
      </c>
      <c r="B183" s="7">
        <v>4.46</v>
      </c>
      <c r="C183" s="8">
        <v>0.26919999999999999</v>
      </c>
      <c r="D183" s="7">
        <v>0.28670000000000001</v>
      </c>
      <c r="E183" s="7">
        <v>7.9922320659999997</v>
      </c>
      <c r="F183" s="8">
        <f t="shared" si="38"/>
        <v>1885.5416666666536</v>
      </c>
      <c r="G183" s="9">
        <f>G177*6/12+G189*6/12</f>
        <v>3.4449999999999998</v>
      </c>
      <c r="H183" s="8">
        <f t="shared" si="32"/>
        <v>170.83195767153538</v>
      </c>
      <c r="I183" s="8">
        <f t="shared" si="33"/>
        <v>10.311202467528547</v>
      </c>
      <c r="J183" s="10">
        <f t="shared" si="39"/>
        <v>410.22308886729587</v>
      </c>
      <c r="K183" s="8">
        <f t="shared" si="34"/>
        <v>10.98150723417695</v>
      </c>
      <c r="L183" s="10">
        <f t="shared" si="35"/>
        <v>26.3701703090255</v>
      </c>
      <c r="M183" s="30">
        <f t="shared" si="26"/>
        <v>14.32665877708933</v>
      </c>
      <c r="N183" s="11"/>
      <c r="O183" s="12">
        <f t="shared" si="27"/>
        <v>18.627238981582369</v>
      </c>
      <c r="P183" s="12"/>
      <c r="Q183" s="33">
        <f t="shared" si="28"/>
        <v>2.7569141791608104E-3</v>
      </c>
      <c r="R183" s="9">
        <f t="shared" si="40"/>
        <v>1.0039202183202782</v>
      </c>
      <c r="S183" s="9">
        <f t="shared" si="41"/>
        <v>3.4291050046263361</v>
      </c>
      <c r="T183" s="15">
        <f t="shared" si="29"/>
        <v>6.7106572790171182E-2</v>
      </c>
      <c r="U183" s="15">
        <f t="shared" si="30"/>
        <v>5.0076419680159745E-2</v>
      </c>
      <c r="V183" s="15">
        <f t="shared" si="31"/>
        <v>1.7030153110011437E-2</v>
      </c>
      <c r="W183" s="31">
        <f t="shared" si="36"/>
        <v>1914.06</v>
      </c>
      <c r="X183" s="31">
        <f t="shared" si="37"/>
        <v>8.1300000000000008</v>
      </c>
      <c r="Y183" s="32"/>
      <c r="Z183" s="32"/>
    </row>
    <row r="184" spans="1:26" ht="15.6" x14ac:dyDescent="0.3">
      <c r="A184" s="6">
        <v>1885.08</v>
      </c>
      <c r="B184" s="7">
        <v>4.71</v>
      </c>
      <c r="C184" s="8">
        <v>0.26329999999999998</v>
      </c>
      <c r="D184" s="7">
        <v>0.2833</v>
      </c>
      <c r="E184" s="7">
        <v>7.9922320659999997</v>
      </c>
      <c r="F184" s="8">
        <f t="shared" si="38"/>
        <v>1885.6249999999868</v>
      </c>
      <c r="G184" s="9">
        <f>G177*5/12+G189*7/12</f>
        <v>3.4325000000000001</v>
      </c>
      <c r="H184" s="8">
        <f t="shared" si="32"/>
        <v>180.40774005222681</v>
      </c>
      <c r="I184" s="8">
        <f t="shared" si="33"/>
        <v>10.08521400334423</v>
      </c>
      <c r="J184" s="10">
        <f t="shared" si="39"/>
        <v>435.23581319279378</v>
      </c>
      <c r="K184" s="8">
        <f t="shared" si="34"/>
        <v>10.851276593799547</v>
      </c>
      <c r="L184" s="10">
        <f t="shared" si="35"/>
        <v>26.178833519642996</v>
      </c>
      <c r="M184" s="30">
        <f t="shared" si="26"/>
        <v>15.130410796707158</v>
      </c>
      <c r="N184" s="11"/>
      <c r="O184" s="12">
        <f t="shared" si="27"/>
        <v>19.676139676121821</v>
      </c>
      <c r="P184" s="12"/>
      <c r="Q184" s="33">
        <f t="shared" si="28"/>
        <v>-1.6484217982207922E-3</v>
      </c>
      <c r="R184" s="9">
        <f t="shared" si="40"/>
        <v>1.003910419232485</v>
      </c>
      <c r="S184" s="9">
        <f t="shared" si="41"/>
        <v>3.4425478448876299</v>
      </c>
      <c r="T184" s="15">
        <f t="shared" si="29"/>
        <v>6.420211250971386E-2</v>
      </c>
      <c r="U184" s="15">
        <f t="shared" si="30"/>
        <v>5.132113952714179E-2</v>
      </c>
      <c r="V184" s="15">
        <f t="shared" si="31"/>
        <v>1.288097298257207E-2</v>
      </c>
      <c r="W184" s="31">
        <f t="shared" si="36"/>
        <v>1914.09</v>
      </c>
      <c r="X184" s="31">
        <f t="shared" si="37"/>
        <v>7.68</v>
      </c>
      <c r="Y184" s="32"/>
      <c r="Z184" s="32"/>
    </row>
    <row r="185" spans="1:26" ht="15.6" x14ac:dyDescent="0.3">
      <c r="A185" s="6">
        <v>1885.09</v>
      </c>
      <c r="B185" s="7">
        <v>4.6500000000000004</v>
      </c>
      <c r="C185" s="8">
        <v>0.25750000000000001</v>
      </c>
      <c r="D185" s="7">
        <v>0.28000000000000003</v>
      </c>
      <c r="E185" s="7">
        <v>7.8970910740000004</v>
      </c>
      <c r="F185" s="8">
        <f t="shared" si="38"/>
        <v>1885.7083333333201</v>
      </c>
      <c r="G185" s="9">
        <f>G177*4/12+G189*8/12</f>
        <v>3.42</v>
      </c>
      <c r="H185" s="8">
        <f t="shared" si="32"/>
        <v>180.25534486826913</v>
      </c>
      <c r="I185" s="8">
        <f t="shared" si="33"/>
        <v>9.9818820007697404</v>
      </c>
      <c r="J185" s="10">
        <f t="shared" si="39"/>
        <v>436.87494206598512</v>
      </c>
      <c r="K185" s="8">
        <f t="shared" si="34"/>
        <v>10.8540852823904</v>
      </c>
      <c r="L185" s="10">
        <f t="shared" si="35"/>
        <v>26.306448124403406</v>
      </c>
      <c r="M185" s="30">
        <f t="shared" si="26"/>
        <v>15.116285028724249</v>
      </c>
      <c r="N185" s="11"/>
      <c r="O185" s="12">
        <f t="shared" si="27"/>
        <v>19.662671854522614</v>
      </c>
      <c r="P185" s="12"/>
      <c r="Q185" s="33">
        <f t="shared" si="28"/>
        <v>-1.7970460660681059E-3</v>
      </c>
      <c r="R185" s="9">
        <f t="shared" si="40"/>
        <v>1.0039006206475598</v>
      </c>
      <c r="S185" s="9">
        <f t="shared" si="41"/>
        <v>3.4976462709902125</v>
      </c>
      <c r="T185" s="15">
        <f t="shared" si="29"/>
        <v>6.4824876170400669E-2</v>
      </c>
      <c r="U185" s="15">
        <f t="shared" si="30"/>
        <v>4.986052009694153E-2</v>
      </c>
      <c r="V185" s="15">
        <f t="shared" si="31"/>
        <v>1.496435607345914E-2</v>
      </c>
      <c r="W185" s="31">
        <f t="shared" si="36"/>
        <v>1914.12</v>
      </c>
      <c r="X185" s="31">
        <f t="shared" si="37"/>
        <v>7.35</v>
      </c>
      <c r="Y185" s="32"/>
      <c r="Z185" s="32"/>
    </row>
    <row r="186" spans="1:26" ht="15.6" x14ac:dyDescent="0.3">
      <c r="A186" s="6">
        <v>1885.1</v>
      </c>
      <c r="B186" s="7">
        <v>4.92</v>
      </c>
      <c r="C186" s="8">
        <v>0.25169999999999998</v>
      </c>
      <c r="D186" s="7">
        <v>0.2767</v>
      </c>
      <c r="E186" s="7">
        <v>7.8970910740000004</v>
      </c>
      <c r="F186" s="8">
        <f t="shared" si="38"/>
        <v>1885.7916666666533</v>
      </c>
      <c r="G186" s="9">
        <f>G177*3/12+G189*9/12</f>
        <v>3.4075000000000002</v>
      </c>
      <c r="H186" s="8">
        <f t="shared" si="32"/>
        <v>190.72178424771698</v>
      </c>
      <c r="I186" s="8">
        <f t="shared" si="33"/>
        <v>9.7570473770630812</v>
      </c>
      <c r="J186" s="10">
        <f t="shared" si="39"/>
        <v>464.21250900526462</v>
      </c>
      <c r="K186" s="8">
        <f t="shared" si="34"/>
        <v>10.726162134419368</v>
      </c>
      <c r="L186" s="10">
        <f t="shared" si="35"/>
        <v>26.107236024747305</v>
      </c>
      <c r="M186" s="30">
        <f t="shared" si="26"/>
        <v>15.991023962168986</v>
      </c>
      <c r="N186" s="11"/>
      <c r="O186" s="12">
        <f t="shared" si="27"/>
        <v>20.799074639680086</v>
      </c>
      <c r="P186" s="12"/>
      <c r="Q186" s="33">
        <f t="shared" si="28"/>
        <v>-5.2907838125080264E-3</v>
      </c>
      <c r="R186" s="9">
        <f t="shared" si="40"/>
        <v>1.0038908225659726</v>
      </c>
      <c r="S186" s="9">
        <f t="shared" si="41"/>
        <v>3.5112892622526974</v>
      </c>
      <c r="T186" s="15">
        <f t="shared" si="29"/>
        <v>5.7192090479622593E-2</v>
      </c>
      <c r="U186" s="15">
        <f t="shared" si="30"/>
        <v>4.9660305629274815E-2</v>
      </c>
      <c r="V186" s="15">
        <f t="shared" si="31"/>
        <v>7.531784850347778E-3</v>
      </c>
      <c r="W186" s="31">
        <f t="shared" si="36"/>
        <v>1915.03</v>
      </c>
      <c r="X186" s="31">
        <f t="shared" si="37"/>
        <v>7.57</v>
      </c>
      <c r="Y186" s="32"/>
      <c r="Z186" s="32"/>
    </row>
    <row r="187" spans="1:26" ht="15.6" x14ac:dyDescent="0.3">
      <c r="A187" s="6">
        <v>1885.11</v>
      </c>
      <c r="B187" s="7">
        <v>5.24</v>
      </c>
      <c r="C187" s="8">
        <v>0.24579999999999999</v>
      </c>
      <c r="D187" s="7">
        <v>0.27329999999999999</v>
      </c>
      <c r="E187" s="7">
        <v>7.9922320659999997</v>
      </c>
      <c r="F187" s="8">
        <f t="shared" si="38"/>
        <v>1885.8749999999866</v>
      </c>
      <c r="G187" s="9">
        <f>G177*2/12+G189*10/12</f>
        <v>3.3950000000000005</v>
      </c>
      <c r="H187" s="8">
        <f t="shared" si="32"/>
        <v>200.7083986992927</v>
      </c>
      <c r="I187" s="8">
        <f t="shared" si="33"/>
        <v>9.4149092366958289</v>
      </c>
      <c r="J187" s="10">
        <f t="shared" si="39"/>
        <v>490.42934237500941</v>
      </c>
      <c r="K187" s="8">
        <f t="shared" si="34"/>
        <v>10.468245298571887</v>
      </c>
      <c r="L187" s="10">
        <f t="shared" si="35"/>
        <v>25.579072379979014</v>
      </c>
      <c r="M187" s="30">
        <f t="shared" si="26"/>
        <v>16.824034498619024</v>
      </c>
      <c r="N187" s="11"/>
      <c r="O187" s="12">
        <f t="shared" si="27"/>
        <v>21.875099662394909</v>
      </c>
      <c r="P187" s="12"/>
      <c r="Q187" s="33">
        <f t="shared" si="28"/>
        <v>-6.2733324591975545E-3</v>
      </c>
      <c r="R187" s="9">
        <f t="shared" si="40"/>
        <v>1.003881024988194</v>
      </c>
      <c r="S187" s="9">
        <f t="shared" si="41"/>
        <v>3.4829894036788773</v>
      </c>
      <c r="T187" s="15">
        <f t="shared" si="29"/>
        <v>4.8167624512902352E-2</v>
      </c>
      <c r="U187" s="15">
        <f t="shared" si="30"/>
        <v>5.0719775080593887E-2</v>
      </c>
      <c r="V187" s="15">
        <f t="shared" si="31"/>
        <v>-2.5521505676915357E-3</v>
      </c>
      <c r="W187" s="31">
        <f t="shared" si="36"/>
        <v>1915.06</v>
      </c>
      <c r="X187" s="31">
        <f t="shared" si="37"/>
        <v>8.0399999999999991</v>
      </c>
      <c r="Y187" s="32"/>
      <c r="Z187" s="32"/>
    </row>
    <row r="188" spans="1:26" ht="15.6" x14ac:dyDescent="0.3">
      <c r="A188" s="6">
        <v>1885.12</v>
      </c>
      <c r="B188" s="7">
        <v>5.2</v>
      </c>
      <c r="C188" s="8">
        <v>0.24</v>
      </c>
      <c r="D188" s="7">
        <v>0.27</v>
      </c>
      <c r="E188" s="7">
        <v>8.18251405</v>
      </c>
      <c r="F188" s="8">
        <f t="shared" si="38"/>
        <v>1885.9583333333198</v>
      </c>
      <c r="G188" s="9">
        <f>G177*1/12+G189*11/12</f>
        <v>3.3825000000000003</v>
      </c>
      <c r="H188" s="8">
        <f t="shared" si="32"/>
        <v>194.54448721661527</v>
      </c>
      <c r="I188" s="8">
        <f t="shared" si="33"/>
        <v>8.9789763330745487</v>
      </c>
      <c r="J188" s="10">
        <f t="shared" si="39"/>
        <v>477.19621270064692</v>
      </c>
      <c r="K188" s="8">
        <f t="shared" si="34"/>
        <v>10.10134837470887</v>
      </c>
      <c r="L188" s="10">
        <f t="shared" si="35"/>
        <v>24.777495659456669</v>
      </c>
      <c r="M188" s="30">
        <f t="shared" si="26"/>
        <v>16.30447595227853</v>
      </c>
      <c r="N188" s="11"/>
      <c r="O188" s="12">
        <f t="shared" si="27"/>
        <v>21.1929877725117</v>
      </c>
      <c r="P188" s="12"/>
      <c r="Q188" s="33">
        <f t="shared" si="28"/>
        <v>-1.1325526271279349E-3</v>
      </c>
      <c r="R188" s="9">
        <f t="shared" si="40"/>
        <v>1.0038712279146946</v>
      </c>
      <c r="S188" s="9">
        <f t="shared" si="41"/>
        <v>3.4151967200486206</v>
      </c>
      <c r="T188" s="15">
        <f t="shared" si="29"/>
        <v>4.65309136501042E-2</v>
      </c>
      <c r="U188" s="15">
        <f t="shared" si="30"/>
        <v>5.4472030734386889E-2</v>
      </c>
      <c r="V188" s="15">
        <f t="shared" si="31"/>
        <v>-7.9411170842826895E-3</v>
      </c>
      <c r="W188" s="31">
        <f t="shared" si="36"/>
        <v>1915.09</v>
      </c>
      <c r="X188" s="31">
        <f t="shared" si="37"/>
        <v>8.66</v>
      </c>
      <c r="Y188" s="32"/>
      <c r="Z188" s="32"/>
    </row>
    <row r="189" spans="1:26" ht="15.6" x14ac:dyDescent="0.3">
      <c r="A189" s="6">
        <v>1886.01</v>
      </c>
      <c r="B189" s="7">
        <v>5.2</v>
      </c>
      <c r="C189" s="8">
        <v>0.23830000000000001</v>
      </c>
      <c r="D189" s="7">
        <v>0.27500000000000002</v>
      </c>
      <c r="E189" s="7">
        <v>7.9922320659999997</v>
      </c>
      <c r="F189" s="8">
        <f t="shared" si="38"/>
        <v>1886.0416666666531</v>
      </c>
      <c r="G189" s="9">
        <v>3.37</v>
      </c>
      <c r="H189" s="8">
        <f t="shared" si="32"/>
        <v>199.17627351838209</v>
      </c>
      <c r="I189" s="8">
        <f t="shared" si="33"/>
        <v>9.1276357652750875</v>
      </c>
      <c r="J189" s="10">
        <f t="shared" si="39"/>
        <v>490.42323180683059</v>
      </c>
      <c r="K189" s="8">
        <f t="shared" si="34"/>
        <v>10.533360618760589</v>
      </c>
      <c r="L189" s="10">
        <f t="shared" si="35"/>
        <v>25.935843989784306</v>
      </c>
      <c r="M189" s="30">
        <f t="shared" si="26"/>
        <v>16.692317470797661</v>
      </c>
      <c r="N189" s="11"/>
      <c r="O189" s="12">
        <f t="shared" si="27"/>
        <v>21.692296410859036</v>
      </c>
      <c r="P189" s="12"/>
      <c r="Q189" s="33">
        <f t="shared" si="28"/>
        <v>-3.8685591279262743E-3</v>
      </c>
      <c r="R189" s="9">
        <f t="shared" si="40"/>
        <v>1.001756475011806</v>
      </c>
      <c r="S189" s="9">
        <f t="shared" si="41"/>
        <v>3.5100427479843779</v>
      </c>
      <c r="T189" s="15">
        <f t="shared" si="29"/>
        <v>4.432382893878084E-2</v>
      </c>
      <c r="U189" s="15">
        <f t="shared" si="30"/>
        <v>5.3292581073839163E-2</v>
      </c>
      <c r="V189" s="15">
        <f t="shared" si="31"/>
        <v>-8.9687521350583221E-3</v>
      </c>
      <c r="W189" s="31">
        <f t="shared" si="36"/>
        <v>1915.12</v>
      </c>
      <c r="X189" s="31">
        <f t="shared" si="37"/>
        <v>9.48</v>
      </c>
      <c r="Y189" s="32"/>
      <c r="Z189" s="32"/>
    </row>
    <row r="190" spans="1:26" ht="15.6" x14ac:dyDescent="0.3">
      <c r="A190" s="6">
        <v>1886.02</v>
      </c>
      <c r="B190" s="7">
        <v>5.3</v>
      </c>
      <c r="C190" s="8">
        <v>0.23669999999999999</v>
      </c>
      <c r="D190" s="7">
        <v>0.28000000000000003</v>
      </c>
      <c r="E190" s="7">
        <v>7.9922320659999997</v>
      </c>
      <c r="F190" s="8">
        <f t="shared" si="38"/>
        <v>1886.1249999999864</v>
      </c>
      <c r="G190" s="9">
        <f>G189*11/12+G201*1/12</f>
        <v>3.3825000000000003</v>
      </c>
      <c r="H190" s="8">
        <f t="shared" si="32"/>
        <v>203.00658647065862</v>
      </c>
      <c r="I190" s="8">
        <f t="shared" si="33"/>
        <v>9.0663507580386611</v>
      </c>
      <c r="J190" s="10">
        <f t="shared" si="39"/>
        <v>501.7147551583829</v>
      </c>
      <c r="K190" s="8">
        <f t="shared" si="34"/>
        <v>10.724876266374421</v>
      </c>
      <c r="L190" s="10">
        <f t="shared" si="35"/>
        <v>26.505685178178727</v>
      </c>
      <c r="M190" s="30">
        <f t="shared" si="26"/>
        <v>17.006648259461006</v>
      </c>
      <c r="N190" s="11"/>
      <c r="O190" s="12">
        <f t="shared" si="27"/>
        <v>22.092422581197678</v>
      </c>
      <c r="P190" s="12"/>
      <c r="Q190" s="33">
        <f t="shared" si="28"/>
        <v>-5.1008240881720152E-3</v>
      </c>
      <c r="R190" s="9">
        <f t="shared" si="40"/>
        <v>1.0017675107673607</v>
      </c>
      <c r="S190" s="9">
        <f t="shared" si="41"/>
        <v>3.5162080503615831</v>
      </c>
      <c r="T190" s="15">
        <f t="shared" si="29"/>
        <v>4.8135797710092909E-2</v>
      </c>
      <c r="U190" s="15">
        <f t="shared" si="30"/>
        <v>5.5086050760473126E-2</v>
      </c>
      <c r="V190" s="15">
        <f t="shared" si="31"/>
        <v>-6.9502530503802173E-3</v>
      </c>
      <c r="W190" s="31">
        <f t="shared" si="36"/>
        <v>1916.03</v>
      </c>
      <c r="X190" s="31">
        <f t="shared" si="37"/>
        <v>9.17</v>
      </c>
      <c r="Y190" s="32"/>
      <c r="Z190" s="32"/>
    </row>
    <row r="191" spans="1:26" ht="15.6" x14ac:dyDescent="0.3">
      <c r="A191" s="6">
        <v>1886.03</v>
      </c>
      <c r="B191" s="7">
        <v>5.19</v>
      </c>
      <c r="C191" s="8">
        <v>0.23499999999999999</v>
      </c>
      <c r="D191" s="7">
        <v>0.28499999999999998</v>
      </c>
      <c r="E191" s="7">
        <v>7.8970910740000004</v>
      </c>
      <c r="F191" s="8">
        <f t="shared" si="38"/>
        <v>1886.2083333333196</v>
      </c>
      <c r="G191" s="9">
        <f>G189*10/12+G201*2/12</f>
        <v>3.3950000000000005</v>
      </c>
      <c r="H191" s="8">
        <f t="shared" si="32"/>
        <v>201.18822362716489</v>
      </c>
      <c r="I191" s="8">
        <f t="shared" si="33"/>
        <v>9.1096787191490822</v>
      </c>
      <c r="J191" s="10">
        <f t="shared" si="39"/>
        <v>499.09696924132226</v>
      </c>
      <c r="K191" s="8">
        <f t="shared" si="34"/>
        <v>11.047908233861655</v>
      </c>
      <c r="L191" s="10">
        <f t="shared" si="35"/>
        <v>27.407059004581281</v>
      </c>
      <c r="M191" s="30">
        <f t="shared" si="26"/>
        <v>16.843266101570144</v>
      </c>
      <c r="N191" s="11"/>
      <c r="O191" s="12">
        <f t="shared" si="27"/>
        <v>21.873223559591597</v>
      </c>
      <c r="P191" s="12"/>
      <c r="Q191" s="33">
        <f t="shared" si="28"/>
        <v>-5.8162972749697187E-3</v>
      </c>
      <c r="R191" s="9">
        <f t="shared" si="40"/>
        <v>1.0017785460191069</v>
      </c>
      <c r="S191" s="9">
        <f t="shared" si="41"/>
        <v>3.564859728035608</v>
      </c>
      <c r="T191" s="15">
        <f t="shared" si="29"/>
        <v>4.7395757552545881E-2</v>
      </c>
      <c r="U191" s="15">
        <f t="shared" si="30"/>
        <v>5.4097412247031906E-2</v>
      </c>
      <c r="V191" s="15">
        <f t="shared" si="31"/>
        <v>-6.7016546944860256E-3</v>
      </c>
      <c r="W191" s="31">
        <f t="shared" si="36"/>
        <v>1916.06</v>
      </c>
      <c r="X191" s="31">
        <f t="shared" si="37"/>
        <v>9.36</v>
      </c>
      <c r="Y191" s="32"/>
      <c r="Z191" s="32"/>
    </row>
    <row r="192" spans="1:26" ht="15.6" x14ac:dyDescent="0.3">
      <c r="A192" s="6">
        <v>1886.04</v>
      </c>
      <c r="B192" s="7">
        <v>5.12</v>
      </c>
      <c r="C192" s="8">
        <v>0.23330000000000001</v>
      </c>
      <c r="D192" s="7">
        <v>0.28999999999999998</v>
      </c>
      <c r="E192" s="7">
        <v>7.8019419829999999</v>
      </c>
      <c r="F192" s="8">
        <f t="shared" si="38"/>
        <v>1886.2916666666529</v>
      </c>
      <c r="G192" s="9">
        <f>G189*9/12+G201*3/12</f>
        <v>3.4075000000000002</v>
      </c>
      <c r="H192" s="8">
        <f t="shared" si="32"/>
        <v>200.89521345008953</v>
      </c>
      <c r="I192" s="8">
        <f t="shared" si="33"/>
        <v>9.1540729097472422</v>
      </c>
      <c r="J192" s="10">
        <f t="shared" si="39"/>
        <v>500.26249643550733</v>
      </c>
      <c r="K192" s="8">
        <f t="shared" si="34"/>
        <v>11.378830449321477</v>
      </c>
      <c r="L192" s="10">
        <f t="shared" si="35"/>
        <v>28.335180462167408</v>
      </c>
      <c r="M192" s="30">
        <f t="shared" si="26"/>
        <v>16.801716131246312</v>
      </c>
      <c r="N192" s="11"/>
      <c r="O192" s="12">
        <f t="shared" si="27"/>
        <v>21.812473807208203</v>
      </c>
      <c r="P192" s="12"/>
      <c r="Q192" s="33">
        <f t="shared" si="28"/>
        <v>-6.1157463251583014E-3</v>
      </c>
      <c r="R192" s="9">
        <f t="shared" si="40"/>
        <v>1.001789580767515</v>
      </c>
      <c r="S192" s="9">
        <f t="shared" si="41"/>
        <v>3.6147527969742783</v>
      </c>
      <c r="T192" s="15">
        <f t="shared" si="29"/>
        <v>5.0004035610122122E-2</v>
      </c>
      <c r="U192" s="15">
        <f t="shared" si="30"/>
        <v>5.463036811154387E-2</v>
      </c>
      <c r="V192" s="15">
        <f t="shared" si="31"/>
        <v>-4.6263325014217482E-3</v>
      </c>
      <c r="W192" s="31">
        <f t="shared" si="36"/>
        <v>1916.09</v>
      </c>
      <c r="X192" s="31">
        <f t="shared" si="37"/>
        <v>9.68</v>
      </c>
      <c r="Y192" s="32"/>
      <c r="Z192" s="32"/>
    </row>
    <row r="193" spans="1:26" ht="15.6" x14ac:dyDescent="0.3">
      <c r="A193" s="6">
        <v>1886.05</v>
      </c>
      <c r="B193" s="7">
        <v>5.0199999999999996</v>
      </c>
      <c r="C193" s="8">
        <v>0.23169999999999999</v>
      </c>
      <c r="D193" s="7">
        <v>0.29499999999999998</v>
      </c>
      <c r="E193" s="7">
        <v>7.6116519010000001</v>
      </c>
      <c r="F193" s="8">
        <f t="shared" si="38"/>
        <v>1886.3749999999861</v>
      </c>
      <c r="G193" s="9">
        <f>G189*8/12+G201*4/12</f>
        <v>3.42</v>
      </c>
      <c r="H193" s="8">
        <f t="shared" si="32"/>
        <v>201.89573432780128</v>
      </c>
      <c r="I193" s="8">
        <f t="shared" si="33"/>
        <v>9.3185740326198321</v>
      </c>
      <c r="J193" s="10">
        <f t="shared" si="39"/>
        <v>504.68769311300599</v>
      </c>
      <c r="K193" s="8">
        <f t="shared" si="34"/>
        <v>11.86439076229111</v>
      </c>
      <c r="L193" s="10">
        <f t="shared" si="35"/>
        <v>29.657942125166684</v>
      </c>
      <c r="M193" s="30">
        <f t="shared" ref="M193:M256" si="42">H193/AVERAGE(K73:K192)</f>
        <v>16.863195515097839</v>
      </c>
      <c r="N193" s="11"/>
      <c r="O193" s="12">
        <f t="shared" ref="O193:O256" si="43">J193/AVERAGE(L73:L192)</f>
        <v>21.885839695764243</v>
      </c>
      <c r="P193" s="12"/>
      <c r="Q193" s="33">
        <f t="shared" ref="Q193:Q256" si="44">1/M193-(G193/100-(((E193/E73)^(1/10))-1))</f>
        <v>-5.3582071231189771E-3</v>
      </c>
      <c r="R193" s="9">
        <f t="shared" si="40"/>
        <v>1.0018006150130552</v>
      </c>
      <c r="S193" s="9">
        <f t="shared" si="41"/>
        <v>3.7117516530029881</v>
      </c>
      <c r="T193" s="15">
        <f t="shared" si="29"/>
        <v>5.0527738072549067E-2</v>
      </c>
      <c r="U193" s="15">
        <f t="shared" si="30"/>
        <v>5.3858307806657679E-2</v>
      </c>
      <c r="V193" s="15">
        <f t="shared" si="31"/>
        <v>-3.3305697341086127E-3</v>
      </c>
      <c r="W193" s="31">
        <f t="shared" si="36"/>
        <v>1916.12</v>
      </c>
      <c r="X193" s="31">
        <f t="shared" si="37"/>
        <v>9.8000000000000007</v>
      </c>
      <c r="Y193" s="32"/>
      <c r="Z193" s="32"/>
    </row>
    <row r="194" spans="1:26" ht="15.6" x14ac:dyDescent="0.3">
      <c r="A194" s="6">
        <v>1886.06</v>
      </c>
      <c r="B194" s="7">
        <v>5.25</v>
      </c>
      <c r="C194" s="8">
        <v>0.23</v>
      </c>
      <c r="D194" s="7">
        <v>0.3</v>
      </c>
      <c r="E194" s="7">
        <v>7.5165028100000004</v>
      </c>
      <c r="F194" s="8">
        <f t="shared" si="38"/>
        <v>1886.4583333333194</v>
      </c>
      <c r="G194" s="9">
        <f>G189*7/12+G201*5/12</f>
        <v>3.4325000000000001</v>
      </c>
      <c r="H194" s="8">
        <f t="shared" si="32"/>
        <v>213.81876859831834</v>
      </c>
      <c r="I194" s="8">
        <f t="shared" si="33"/>
        <v>9.3672984338310901</v>
      </c>
      <c r="J194" s="10">
        <f t="shared" si="39"/>
        <v>536.44354984443589</v>
      </c>
      <c r="K194" s="8">
        <f t="shared" si="34"/>
        <v>12.218215348475333</v>
      </c>
      <c r="L194" s="10">
        <f t="shared" si="35"/>
        <v>30.653917133967759</v>
      </c>
      <c r="M194" s="30">
        <f t="shared" si="42"/>
        <v>17.83149405537689</v>
      </c>
      <c r="N194" s="11"/>
      <c r="O194" s="12">
        <f t="shared" si="43"/>
        <v>23.128666989576452</v>
      </c>
      <c r="P194" s="12"/>
      <c r="Q194" s="33">
        <f t="shared" si="44"/>
        <v>-7.2154380820541805E-3</v>
      </c>
      <c r="R194" s="9">
        <f t="shared" si="40"/>
        <v>1.0018116487561965</v>
      </c>
      <c r="S194" s="9">
        <f t="shared" si="41"/>
        <v>3.7655056117860193</v>
      </c>
      <c r="T194" s="15">
        <f t="shared" ref="T194:T257" si="45">(($J314/$J194)^(1/10)-1)</f>
        <v>4.4162914298999212E-2</v>
      </c>
      <c r="U194" s="15">
        <f t="shared" ref="U194:U257" si="46">(($S314/$S194)^(1/10)-1)</f>
        <v>5.4384063894723944E-2</v>
      </c>
      <c r="V194" s="15">
        <f t="shared" ref="V194:V257" si="47">T194-U194</f>
        <v>-1.0221149595724732E-2</v>
      </c>
      <c r="W194" s="31">
        <f t="shared" si="36"/>
        <v>1917.03</v>
      </c>
      <c r="X194" s="31">
        <f t="shared" si="37"/>
        <v>9.31</v>
      </c>
      <c r="Y194" s="32"/>
      <c r="Z194" s="32"/>
    </row>
    <row r="195" spans="1:26" ht="15.6" x14ac:dyDescent="0.3">
      <c r="A195" s="6">
        <v>1886.07</v>
      </c>
      <c r="B195" s="7">
        <v>5.33</v>
      </c>
      <c r="C195" s="8">
        <v>0.2283</v>
      </c>
      <c r="D195" s="7">
        <v>0.30499999999999999</v>
      </c>
      <c r="E195" s="7">
        <v>7.6116519010000001</v>
      </c>
      <c r="F195" s="8">
        <f t="shared" si="38"/>
        <v>1886.5416666666526</v>
      </c>
      <c r="G195" s="9">
        <f>G189*6/12+G201*6/12</f>
        <v>3.4449999999999998</v>
      </c>
      <c r="H195" s="8">
        <f t="shared" si="32"/>
        <v>214.36339919664957</v>
      </c>
      <c r="I195" s="8">
        <f t="shared" si="33"/>
        <v>9.1818319018002068</v>
      </c>
      <c r="J195" s="10">
        <f t="shared" si="39"/>
        <v>539.72962610620868</v>
      </c>
      <c r="K195" s="8">
        <f t="shared" si="34"/>
        <v>12.266573499995896</v>
      </c>
      <c r="L195" s="10">
        <f t="shared" si="35"/>
        <v>30.885091174933144</v>
      </c>
      <c r="M195" s="30">
        <f t="shared" si="42"/>
        <v>17.845845041532218</v>
      </c>
      <c r="N195" s="11"/>
      <c r="O195" s="12">
        <f t="shared" si="43"/>
        <v>23.130067401873333</v>
      </c>
      <c r="P195" s="12"/>
      <c r="Q195" s="33">
        <f t="shared" si="44"/>
        <v>-6.1632867403133354E-3</v>
      </c>
      <c r="R195" s="9">
        <f t="shared" si="40"/>
        <v>1.0018226819974081</v>
      </c>
      <c r="S195" s="9">
        <f t="shared" si="41"/>
        <v>3.7251715870576572</v>
      </c>
      <c r="T195" s="15">
        <f t="shared" si="45"/>
        <v>3.6949247601741897E-2</v>
      </c>
      <c r="U195" s="15">
        <f t="shared" si="46"/>
        <v>5.5975824039454336E-2</v>
      </c>
      <c r="V195" s="15">
        <f t="shared" si="47"/>
        <v>-1.9026576437712439E-2</v>
      </c>
      <c r="W195" s="31">
        <f t="shared" si="36"/>
        <v>1917.06</v>
      </c>
      <c r="X195" s="31">
        <f t="shared" si="37"/>
        <v>9.0399999999999991</v>
      </c>
      <c r="Y195" s="32"/>
      <c r="Z195" s="32"/>
    </row>
    <row r="196" spans="1:26" ht="15.6" x14ac:dyDescent="0.3">
      <c r="A196" s="6">
        <v>1886.08</v>
      </c>
      <c r="B196" s="7">
        <v>5.37</v>
      </c>
      <c r="C196" s="8">
        <v>0.22670000000000001</v>
      </c>
      <c r="D196" s="7">
        <v>0.31</v>
      </c>
      <c r="E196" s="7">
        <v>7.7067928930000003</v>
      </c>
      <c r="F196" s="8">
        <f t="shared" si="38"/>
        <v>1886.6249999999859</v>
      </c>
      <c r="G196" s="9">
        <f>G189*5/12+G201*7/12</f>
        <v>3.4575</v>
      </c>
      <c r="H196" s="8">
        <f t="shared" si="32"/>
        <v>213.3059364412324</v>
      </c>
      <c r="I196" s="8">
        <f t="shared" si="33"/>
        <v>9.0049265905451374</v>
      </c>
      <c r="J196" s="10">
        <f t="shared" si="39"/>
        <v>538.95652224113087</v>
      </c>
      <c r="K196" s="8">
        <f t="shared" si="34"/>
        <v>12.313750520816024</v>
      </c>
      <c r="L196" s="10">
        <f t="shared" si="35"/>
        <v>31.112946349115564</v>
      </c>
      <c r="M196" s="30">
        <f t="shared" si="42"/>
        <v>17.723912799619281</v>
      </c>
      <c r="N196" s="11"/>
      <c r="O196" s="12">
        <f t="shared" si="43"/>
        <v>22.954973839219768</v>
      </c>
      <c r="P196" s="12"/>
      <c r="Q196" s="33">
        <f t="shared" si="44"/>
        <v>-5.6081304491679418E-3</v>
      </c>
      <c r="R196" s="9">
        <f t="shared" si="40"/>
        <v>1.0018337147371585</v>
      </c>
      <c r="S196" s="9">
        <f t="shared" si="41"/>
        <v>3.6858900200017954</v>
      </c>
      <c r="T196" s="15">
        <f t="shared" si="45"/>
        <v>3.1449294316525878E-2</v>
      </c>
      <c r="U196" s="15">
        <f t="shared" si="46"/>
        <v>5.7550837080464268E-2</v>
      </c>
      <c r="V196" s="15">
        <f t="shared" si="47"/>
        <v>-2.610154276393839E-2</v>
      </c>
      <c r="W196" s="31">
        <f t="shared" si="36"/>
        <v>1917.09</v>
      </c>
      <c r="X196" s="31">
        <f t="shared" si="37"/>
        <v>8.1199999999999992</v>
      </c>
      <c r="Y196" s="32"/>
      <c r="Z196" s="32"/>
    </row>
    <row r="197" spans="1:26" ht="15.6" x14ac:dyDescent="0.3">
      <c r="A197" s="6">
        <v>1886.09</v>
      </c>
      <c r="B197" s="7">
        <v>5.51</v>
      </c>
      <c r="C197" s="8">
        <v>0.22500000000000001</v>
      </c>
      <c r="D197" s="7">
        <v>0.315</v>
      </c>
      <c r="E197" s="7">
        <v>7.7067928930000003</v>
      </c>
      <c r="F197" s="8">
        <f t="shared" si="38"/>
        <v>1886.7083333333192</v>
      </c>
      <c r="G197" s="9">
        <f>G189*4/12+G201*8/12</f>
        <v>3.4699999999999998</v>
      </c>
      <c r="H197" s="8">
        <f t="shared" si="32"/>
        <v>218.86698506353642</v>
      </c>
      <c r="I197" s="8">
        <f t="shared" si="33"/>
        <v>8.9373995715600163</v>
      </c>
      <c r="J197" s="10">
        <f t="shared" si="39"/>
        <v>554.88936170216982</v>
      </c>
      <c r="K197" s="8">
        <f t="shared" si="34"/>
        <v>12.512359400184025</v>
      </c>
      <c r="L197" s="10">
        <f t="shared" si="35"/>
        <v>31.722350079162158</v>
      </c>
      <c r="M197" s="30">
        <f t="shared" si="42"/>
        <v>18.147143925800037</v>
      </c>
      <c r="N197" s="11"/>
      <c r="O197" s="12">
        <f t="shared" si="43"/>
        <v>23.48461359809588</v>
      </c>
      <c r="P197" s="12"/>
      <c r="Q197" s="33">
        <f t="shared" si="44"/>
        <v>-7.9534562704792755E-3</v>
      </c>
      <c r="R197" s="9">
        <f t="shared" si="40"/>
        <v>1.0018447469759157</v>
      </c>
      <c r="S197" s="9">
        <f t="shared" si="41"/>
        <v>3.6926488908510184</v>
      </c>
      <c r="T197" s="15">
        <f t="shared" si="45"/>
        <v>3.4115279701616874E-2</v>
      </c>
      <c r="U197" s="15">
        <f t="shared" si="46"/>
        <v>5.781086342808428E-2</v>
      </c>
      <c r="V197" s="15">
        <f t="shared" si="47"/>
        <v>-2.3695583726467406E-2</v>
      </c>
      <c r="W197" s="31">
        <f t="shared" si="36"/>
        <v>1917.12</v>
      </c>
      <c r="X197" s="31">
        <f t="shared" si="37"/>
        <v>6.8</v>
      </c>
      <c r="Y197" s="32"/>
      <c r="Z197" s="32"/>
    </row>
    <row r="198" spans="1:26" ht="15.6" x14ac:dyDescent="0.3">
      <c r="A198" s="6">
        <v>1886.1</v>
      </c>
      <c r="B198" s="7">
        <v>5.65</v>
      </c>
      <c r="C198" s="8">
        <v>0.2233</v>
      </c>
      <c r="D198" s="7">
        <v>0.32</v>
      </c>
      <c r="E198" s="7">
        <v>7.7067928930000003</v>
      </c>
      <c r="F198" s="8">
        <f t="shared" si="38"/>
        <v>1886.7916666666524</v>
      </c>
      <c r="G198" s="9">
        <f>G189*3/12+G201*9/12</f>
        <v>3.4824999999999999</v>
      </c>
      <c r="H198" s="8">
        <f t="shared" si="32"/>
        <v>224.42803368584043</v>
      </c>
      <c r="I198" s="8">
        <f t="shared" si="33"/>
        <v>8.8698725525748969</v>
      </c>
      <c r="J198" s="10">
        <f t="shared" si="39"/>
        <v>570.86215241795537</v>
      </c>
      <c r="K198" s="8">
        <f t="shared" si="34"/>
        <v>12.710968279552024</v>
      </c>
      <c r="L198" s="10">
        <f t="shared" si="35"/>
        <v>32.332015712167376</v>
      </c>
      <c r="M198" s="30">
        <f t="shared" si="42"/>
        <v>18.562381342866576</v>
      </c>
      <c r="N198" s="11"/>
      <c r="O198" s="12">
        <f t="shared" si="43"/>
        <v>24.001461288727899</v>
      </c>
      <c r="P198" s="12"/>
      <c r="Q198" s="33">
        <f t="shared" si="44"/>
        <v>-1.1092002599045296E-2</v>
      </c>
      <c r="R198" s="9">
        <f t="shared" si="40"/>
        <v>1.0018557787141473</v>
      </c>
      <c r="S198" s="9">
        <f t="shared" si="41"/>
        <v>3.6994608937255347</v>
      </c>
      <c r="T198" s="15">
        <f t="shared" si="45"/>
        <v>3.0775345256867315E-2</v>
      </c>
      <c r="U198" s="15">
        <f t="shared" si="46"/>
        <v>5.4914522982869363E-2</v>
      </c>
      <c r="V198" s="15">
        <f t="shared" si="47"/>
        <v>-2.4139177726002048E-2</v>
      </c>
      <c r="W198" s="31">
        <f t="shared" si="36"/>
        <v>1918.03</v>
      </c>
      <c r="X198" s="31">
        <f t="shared" si="37"/>
        <v>7.28</v>
      </c>
      <c r="Y198" s="32"/>
      <c r="Z198" s="32"/>
    </row>
    <row r="199" spans="1:26" ht="15.6" x14ac:dyDescent="0.3">
      <c r="A199" s="6">
        <v>1886.11</v>
      </c>
      <c r="B199" s="7">
        <v>5.79</v>
      </c>
      <c r="C199" s="8">
        <v>0.22170000000000001</v>
      </c>
      <c r="D199" s="7">
        <v>0.32500000000000001</v>
      </c>
      <c r="E199" s="7">
        <v>7.7067928930000003</v>
      </c>
      <c r="F199" s="8">
        <f t="shared" si="38"/>
        <v>1886.8749999999857</v>
      </c>
      <c r="G199" s="9">
        <f>G189*2/12+G201*10/12</f>
        <v>3.4950000000000001</v>
      </c>
      <c r="H199" s="8">
        <f t="shared" si="32"/>
        <v>229.98908230814445</v>
      </c>
      <c r="I199" s="8">
        <f t="shared" si="33"/>
        <v>8.8063177111771385</v>
      </c>
      <c r="J199" s="10">
        <f t="shared" si="39"/>
        <v>586.8740780116608</v>
      </c>
      <c r="K199" s="8">
        <f t="shared" si="34"/>
        <v>12.909577158920026</v>
      </c>
      <c r="L199" s="10">
        <f t="shared" si="35"/>
        <v>32.941981926388557</v>
      </c>
      <c r="M199" s="30">
        <f t="shared" si="42"/>
        <v>18.968312634942848</v>
      </c>
      <c r="N199" s="11"/>
      <c r="O199" s="12">
        <f t="shared" si="43"/>
        <v>24.50427936262945</v>
      </c>
      <c r="P199" s="12"/>
      <c r="Q199" s="33">
        <f t="shared" si="44"/>
        <v>-1.32473918810821E-2</v>
      </c>
      <c r="R199" s="9">
        <f t="shared" si="40"/>
        <v>1.0018668099523205</v>
      </c>
      <c r="S199" s="9">
        <f t="shared" si="41"/>
        <v>3.7063262745059311</v>
      </c>
      <c r="T199" s="15">
        <f t="shared" si="45"/>
        <v>3.210031519203338E-2</v>
      </c>
      <c r="U199" s="15">
        <f t="shared" si="46"/>
        <v>5.2114662125251066E-2</v>
      </c>
      <c r="V199" s="15">
        <f t="shared" si="47"/>
        <v>-2.0014346933217686E-2</v>
      </c>
      <c r="W199" s="31">
        <f t="shared" si="36"/>
        <v>1918.06</v>
      </c>
      <c r="X199" s="31">
        <f t="shared" si="37"/>
        <v>7.45</v>
      </c>
      <c r="Y199" s="32"/>
      <c r="Z199" s="32"/>
    </row>
    <row r="200" spans="1:26" ht="15.6" x14ac:dyDescent="0.3">
      <c r="A200" s="6">
        <v>1886.12</v>
      </c>
      <c r="B200" s="7">
        <v>5.64</v>
      </c>
      <c r="C200" s="8">
        <v>0.22</v>
      </c>
      <c r="D200" s="7">
        <v>0.33</v>
      </c>
      <c r="E200" s="7">
        <v>7.8019419829999999</v>
      </c>
      <c r="F200" s="8">
        <f t="shared" si="38"/>
        <v>1886.9583333333189</v>
      </c>
      <c r="G200" s="9">
        <f>G189*1/12+G201*11/12</f>
        <v>3.5074999999999998</v>
      </c>
      <c r="H200" s="8">
        <f t="shared" si="32"/>
        <v>221.2986335661142</v>
      </c>
      <c r="I200" s="8">
        <f t="shared" si="33"/>
        <v>8.6322162029335345</v>
      </c>
      <c r="J200" s="10">
        <f t="shared" si="39"/>
        <v>566.5338497469221</v>
      </c>
      <c r="K200" s="8">
        <f t="shared" si="34"/>
        <v>12.948324304400302</v>
      </c>
      <c r="L200" s="10">
        <f t="shared" si="35"/>
        <v>33.148257166043322</v>
      </c>
      <c r="M200" s="30">
        <f t="shared" si="42"/>
        <v>18.194057556886449</v>
      </c>
      <c r="N200" s="11"/>
      <c r="O200" s="12">
        <f t="shared" si="43"/>
        <v>23.48532484173969</v>
      </c>
      <c r="P200" s="12"/>
      <c r="Q200" s="33">
        <f t="shared" si="44"/>
        <v>-1.1670475276021289E-2</v>
      </c>
      <c r="R200" s="9">
        <f t="shared" si="40"/>
        <v>1.0018778406909017</v>
      </c>
      <c r="S200" s="9">
        <f t="shared" si="41"/>
        <v>3.6679601573689107</v>
      </c>
      <c r="T200" s="15">
        <f t="shared" si="45"/>
        <v>3.2266295589027161E-2</v>
      </c>
      <c r="U200" s="15">
        <f t="shared" si="46"/>
        <v>5.3657956475100743E-2</v>
      </c>
      <c r="V200" s="15">
        <f t="shared" si="47"/>
        <v>-2.1391660886073582E-2</v>
      </c>
      <c r="W200" s="31">
        <f t="shared" si="36"/>
        <v>1918.09</v>
      </c>
      <c r="X200" s="31">
        <f t="shared" si="37"/>
        <v>7.54</v>
      </c>
      <c r="Y200" s="32"/>
      <c r="Z200" s="32"/>
    </row>
    <row r="201" spans="1:26" ht="15.6" x14ac:dyDescent="0.3">
      <c r="A201" s="6">
        <v>1887.01</v>
      </c>
      <c r="B201" s="7">
        <v>5.58</v>
      </c>
      <c r="C201" s="8">
        <v>0.2225</v>
      </c>
      <c r="D201" s="7">
        <v>0.33250000000000002</v>
      </c>
      <c r="E201" s="7">
        <v>7.9922320659999997</v>
      </c>
      <c r="F201" s="8">
        <f t="shared" si="38"/>
        <v>1887.0416666666522</v>
      </c>
      <c r="G201" s="9">
        <v>3.52</v>
      </c>
      <c r="H201" s="8">
        <f t="shared" si="32"/>
        <v>213.73146273703307</v>
      </c>
      <c r="I201" s="8">
        <f t="shared" si="33"/>
        <v>8.5224463188153869</v>
      </c>
      <c r="J201" s="10">
        <f t="shared" si="39"/>
        <v>548.97972466247427</v>
      </c>
      <c r="K201" s="8">
        <f t="shared" si="34"/>
        <v>12.735790566319624</v>
      </c>
      <c r="L201" s="10">
        <f t="shared" si="35"/>
        <v>32.712501514385792</v>
      </c>
      <c r="M201" s="30">
        <f t="shared" si="42"/>
        <v>17.512222096304964</v>
      </c>
      <c r="N201" s="11"/>
      <c r="O201" s="12">
        <f t="shared" si="43"/>
        <v>22.590754381510603</v>
      </c>
      <c r="P201" s="12"/>
      <c r="Q201" s="33">
        <f t="shared" si="44"/>
        <v>-9.0202886756547904E-3</v>
      </c>
      <c r="R201" s="9">
        <f t="shared" si="40"/>
        <v>1.0018888709303571</v>
      </c>
      <c r="S201" s="9">
        <f t="shared" si="41"/>
        <v>3.5873521530383266</v>
      </c>
      <c r="T201" s="15">
        <f t="shared" si="45"/>
        <v>3.8895116150687858E-2</v>
      </c>
      <c r="U201" s="15">
        <f t="shared" si="46"/>
        <v>5.9516530340948393E-2</v>
      </c>
      <c r="V201" s="15">
        <f t="shared" si="47"/>
        <v>-2.0621414190260534E-2</v>
      </c>
      <c r="W201" s="31">
        <f t="shared" si="36"/>
        <v>1918.12</v>
      </c>
      <c r="X201" s="31">
        <f t="shared" si="37"/>
        <v>7.9</v>
      </c>
      <c r="Y201" s="32"/>
      <c r="Z201" s="32"/>
    </row>
    <row r="202" spans="1:26" ht="15.6" x14ac:dyDescent="0.3">
      <c r="A202" s="6">
        <v>1887.02</v>
      </c>
      <c r="B202" s="7">
        <v>5.54</v>
      </c>
      <c r="C202" s="8">
        <v>0.22500000000000001</v>
      </c>
      <c r="D202" s="7">
        <v>0.33500000000000002</v>
      </c>
      <c r="E202" s="7">
        <v>8.0873811569999994</v>
      </c>
      <c r="F202" s="8">
        <f t="shared" si="38"/>
        <v>1887.1249999999854</v>
      </c>
      <c r="G202" s="9">
        <f>G201*11/12+G213*1/12</f>
        <v>3.5324999999999998</v>
      </c>
      <c r="H202" s="8">
        <f t="shared" ref="H202:H265" si="48">B202*$E$1841/E202</f>
        <v>209.70278475524557</v>
      </c>
      <c r="I202" s="8">
        <f t="shared" ref="I202:I265" si="49">C202*$E$1841/E202</f>
        <v>8.516809850167915</v>
      </c>
      <c r="J202" s="10">
        <f t="shared" si="39"/>
        <v>540.45485497170921</v>
      </c>
      <c r="K202" s="8">
        <f t="shared" ref="K202:K265" si="50">D202*$E$1841/E202</f>
        <v>12.680583554694453</v>
      </c>
      <c r="L202" s="10">
        <f t="shared" ref="L202:L265" si="51">K202*(J202/H202)</f>
        <v>32.680934371032954</v>
      </c>
      <c r="M202" s="30">
        <f t="shared" si="42"/>
        <v>17.125366596972327</v>
      </c>
      <c r="N202" s="11"/>
      <c r="O202" s="12">
        <f t="shared" si="43"/>
        <v>22.080922961887381</v>
      </c>
      <c r="P202" s="12"/>
      <c r="Q202" s="33">
        <f t="shared" si="44"/>
        <v>-4.1399718116108403E-3</v>
      </c>
      <c r="R202" s="9">
        <f t="shared" si="40"/>
        <v>1.0018999006711522</v>
      </c>
      <c r="S202" s="9">
        <f t="shared" si="41"/>
        <v>3.5518428126023083</v>
      </c>
      <c r="T202" s="15">
        <f t="shared" si="45"/>
        <v>3.9904228913522743E-2</v>
      </c>
      <c r="U202" s="15">
        <f t="shared" si="46"/>
        <v>6.0908215040206715E-2</v>
      </c>
      <c r="V202" s="15">
        <f t="shared" si="47"/>
        <v>-2.1003986126683971E-2</v>
      </c>
      <c r="W202" s="31">
        <f t="shared" ref="W202:W265" si="52">INDEX($A$9:$A$2900,(ROW()-ROW($A$9))*3)</f>
        <v>1919.03</v>
      </c>
      <c r="X202" s="31">
        <f t="shared" ref="X202:X265" si="53">INDEX($B$9:$B$2900,(ROW()-ROW($B$9))*3)</f>
        <v>8.1199999999999992</v>
      </c>
      <c r="Y202" s="32"/>
      <c r="Z202" s="32"/>
    </row>
    <row r="203" spans="1:26" ht="15.6" x14ac:dyDescent="0.3">
      <c r="A203" s="6">
        <v>1887.03</v>
      </c>
      <c r="B203" s="7">
        <v>5.67</v>
      </c>
      <c r="C203" s="8">
        <v>0.22750000000000001</v>
      </c>
      <c r="D203" s="7">
        <v>0.33750000000000002</v>
      </c>
      <c r="E203" s="7">
        <v>8.0873811569999994</v>
      </c>
      <c r="F203" s="8">
        <f t="shared" ref="F203:F266" si="54">F202+1/12</f>
        <v>1887.2083333333187</v>
      </c>
      <c r="G203" s="9">
        <f>G201*10/12+G213*2/12</f>
        <v>3.5450000000000004</v>
      </c>
      <c r="H203" s="8">
        <f t="shared" si="48"/>
        <v>214.62360822423145</v>
      </c>
      <c r="I203" s="8">
        <f t="shared" si="49"/>
        <v>8.6114410707253377</v>
      </c>
      <c r="J203" s="10">
        <f t="shared" ref="J203:J266" si="55">J202*((H203+(I203/12))/H202)</f>
        <v>554.98648934688856</v>
      </c>
      <c r="K203" s="8">
        <f t="shared" si="50"/>
        <v>12.775214775251873</v>
      </c>
      <c r="L203" s="10">
        <f t="shared" si="51"/>
        <v>33.03491008017194</v>
      </c>
      <c r="M203" s="30">
        <f t="shared" si="42"/>
        <v>17.473213711513765</v>
      </c>
      <c r="N203" s="11"/>
      <c r="O203" s="12">
        <f t="shared" si="43"/>
        <v>22.517438233129678</v>
      </c>
      <c r="P203" s="12"/>
      <c r="Q203" s="33">
        <f t="shared" si="44"/>
        <v>-9.7436043927964788E-4</v>
      </c>
      <c r="R203" s="9">
        <f t="shared" ref="R203:R266" si="56">((G203/G204+G203/1200+((1+G204/1200)^(-119))*(1-G203/G204)))</f>
        <v>1.0019109299137525</v>
      </c>
      <c r="S203" s="9">
        <f t="shared" ref="S203:S266" si="57">S202*R202*E202/E203</f>
        <v>3.5585909611457986</v>
      </c>
      <c r="T203" s="15">
        <f t="shared" si="45"/>
        <v>3.7767384509683977E-2</v>
      </c>
      <c r="U203" s="15">
        <f t="shared" si="46"/>
        <v>6.1043721247201255E-2</v>
      </c>
      <c r="V203" s="15">
        <f t="shared" si="47"/>
        <v>-2.3276336737517278E-2</v>
      </c>
      <c r="W203" s="31">
        <f t="shared" si="52"/>
        <v>1919.06</v>
      </c>
      <c r="X203" s="31">
        <f t="shared" si="53"/>
        <v>9.2100000000000009</v>
      </c>
      <c r="Y203" s="32"/>
      <c r="Z203" s="32"/>
    </row>
    <row r="204" spans="1:26" ht="15.6" x14ac:dyDescent="0.3">
      <c r="A204" s="6">
        <v>1887.04</v>
      </c>
      <c r="B204" s="7">
        <v>5.8</v>
      </c>
      <c r="C204" s="8">
        <v>0.23</v>
      </c>
      <c r="D204" s="7">
        <v>0.34</v>
      </c>
      <c r="E204" s="7">
        <v>8.0873811569999994</v>
      </c>
      <c r="F204" s="8">
        <f t="shared" si="54"/>
        <v>1887.291666666652</v>
      </c>
      <c r="G204" s="9">
        <f>G201*9/12+G213*3/12</f>
        <v>3.5575000000000001</v>
      </c>
      <c r="H204" s="8">
        <f t="shared" si="48"/>
        <v>219.54443169321738</v>
      </c>
      <c r="I204" s="8">
        <f t="shared" si="49"/>
        <v>8.7060722912827586</v>
      </c>
      <c r="J204" s="10">
        <f t="shared" si="55"/>
        <v>569.58710392553257</v>
      </c>
      <c r="K204" s="8">
        <f t="shared" si="50"/>
        <v>12.869845995809294</v>
      </c>
      <c r="L204" s="10">
        <f t="shared" si="51"/>
        <v>33.38958885080708</v>
      </c>
      <c r="M204" s="30">
        <f t="shared" si="42"/>
        <v>17.822983639100723</v>
      </c>
      <c r="N204" s="11"/>
      <c r="O204" s="12">
        <f t="shared" si="43"/>
        <v>22.953677448901985</v>
      </c>
      <c r="P204" s="12"/>
      <c r="Q204" s="33">
        <f t="shared" si="44"/>
        <v>-4.9207840008725495E-3</v>
      </c>
      <c r="R204" s="9">
        <f t="shared" si="56"/>
        <v>1.0019219586586225</v>
      </c>
      <c r="S204" s="9">
        <f t="shared" si="57"/>
        <v>3.5653911790642616</v>
      </c>
      <c r="T204" s="15">
        <f t="shared" si="45"/>
        <v>3.3729802457283631E-2</v>
      </c>
      <c r="U204" s="15">
        <f t="shared" si="46"/>
        <v>6.2751083190132118E-2</v>
      </c>
      <c r="V204" s="15">
        <f t="shared" si="47"/>
        <v>-2.9021280732848487E-2</v>
      </c>
      <c r="W204" s="31">
        <f t="shared" si="52"/>
        <v>1919.09</v>
      </c>
      <c r="X204" s="31">
        <f t="shared" si="53"/>
        <v>9.01</v>
      </c>
      <c r="Y204" s="32"/>
      <c r="Z204" s="32"/>
    </row>
    <row r="205" spans="1:26" ht="15.6" x14ac:dyDescent="0.3">
      <c r="A205" s="6">
        <v>1887.05</v>
      </c>
      <c r="B205" s="7">
        <v>5.9</v>
      </c>
      <c r="C205" s="8">
        <v>0.23250000000000001</v>
      </c>
      <c r="D205" s="7">
        <v>0.34250000000000003</v>
      </c>
      <c r="E205" s="7">
        <v>8.0873811569999994</v>
      </c>
      <c r="F205" s="8">
        <f t="shared" si="54"/>
        <v>1887.3749999999852</v>
      </c>
      <c r="G205" s="9">
        <f>G201*8/12+G213*4/12</f>
        <v>3.5700000000000003</v>
      </c>
      <c r="H205" s="8">
        <f t="shared" si="48"/>
        <v>223.32968051551424</v>
      </c>
      <c r="I205" s="8">
        <f t="shared" si="49"/>
        <v>8.8007035118401795</v>
      </c>
      <c r="J205" s="10">
        <f t="shared" si="55"/>
        <v>581.31028677572408</v>
      </c>
      <c r="K205" s="8">
        <f t="shared" si="50"/>
        <v>12.964477216366717</v>
      </c>
      <c r="L205" s="10">
        <f t="shared" si="51"/>
        <v>33.745554783167037</v>
      </c>
      <c r="M205" s="30">
        <f t="shared" si="42"/>
        <v>18.075445427458252</v>
      </c>
      <c r="N205" s="11"/>
      <c r="O205" s="12">
        <f t="shared" si="43"/>
        <v>23.264710044683618</v>
      </c>
      <c r="P205" s="12"/>
      <c r="Q205" s="33">
        <f t="shared" si="44"/>
        <v>-7.5842111504657722E-3</v>
      </c>
      <c r="R205" s="9">
        <f t="shared" si="56"/>
        <v>1.0019329869062263</v>
      </c>
      <c r="S205" s="9">
        <f t="shared" si="57"/>
        <v>3.5722437135122407</v>
      </c>
      <c r="T205" s="15">
        <f t="shared" si="45"/>
        <v>3.4065606033785611E-2</v>
      </c>
      <c r="U205" s="15">
        <f t="shared" si="46"/>
        <v>6.4483239640638068E-2</v>
      </c>
      <c r="V205" s="15">
        <f t="shared" si="47"/>
        <v>-3.0417633606852457E-2</v>
      </c>
      <c r="W205" s="31">
        <f t="shared" si="52"/>
        <v>1919.12</v>
      </c>
      <c r="X205" s="31">
        <f t="shared" si="53"/>
        <v>8.92</v>
      </c>
      <c r="Y205" s="32"/>
      <c r="Z205" s="32"/>
    </row>
    <row r="206" spans="1:26" ht="15.6" x14ac:dyDescent="0.3">
      <c r="A206" s="6">
        <v>1887.06</v>
      </c>
      <c r="B206" s="7">
        <v>5.73</v>
      </c>
      <c r="C206" s="8">
        <v>0.23499999999999999</v>
      </c>
      <c r="D206" s="7">
        <v>0.34499999999999997</v>
      </c>
      <c r="E206" s="7">
        <v>7.9922320659999997</v>
      </c>
      <c r="F206" s="8">
        <f t="shared" si="54"/>
        <v>1887.4583333333185</v>
      </c>
      <c r="G206" s="9">
        <f>G201*7/12+G213*5/12</f>
        <v>3.5825</v>
      </c>
      <c r="H206" s="8">
        <f t="shared" si="48"/>
        <v>219.47693216544792</v>
      </c>
      <c r="I206" s="8">
        <f t="shared" si="49"/>
        <v>9.0012354378499584</v>
      </c>
      <c r="J206" s="10">
        <f t="shared" si="55"/>
        <v>573.23433519920673</v>
      </c>
      <c r="K206" s="8">
        <f t="shared" si="50"/>
        <v>13.214579685354193</v>
      </c>
      <c r="L206" s="10">
        <f t="shared" si="51"/>
        <v>34.514109187386794</v>
      </c>
      <c r="M206" s="30">
        <f t="shared" si="42"/>
        <v>17.707695663272997</v>
      </c>
      <c r="N206" s="11"/>
      <c r="O206" s="12">
        <f t="shared" si="43"/>
        <v>22.781332053852896</v>
      </c>
      <c r="P206" s="12"/>
      <c r="Q206" s="33">
        <f t="shared" si="44"/>
        <v>-2.345926203621812E-3</v>
      </c>
      <c r="R206" s="9">
        <f t="shared" si="56"/>
        <v>1.0019440146570282</v>
      </c>
      <c r="S206" s="9">
        <f t="shared" si="57"/>
        <v>3.6217592827738923</v>
      </c>
      <c r="T206" s="15">
        <f t="shared" si="45"/>
        <v>4.0602202850867908E-2</v>
      </c>
      <c r="U206" s="15">
        <f t="shared" si="46"/>
        <v>6.335538917605632E-2</v>
      </c>
      <c r="V206" s="15">
        <f t="shared" si="47"/>
        <v>-2.2753186325188413E-2</v>
      </c>
      <c r="W206" s="31">
        <f t="shared" si="52"/>
        <v>1920.03</v>
      </c>
      <c r="X206" s="31">
        <f t="shared" si="53"/>
        <v>8.67</v>
      </c>
      <c r="Y206" s="32"/>
      <c r="Z206" s="32"/>
    </row>
    <row r="207" spans="1:26" ht="15.6" x14ac:dyDescent="0.3">
      <c r="A207" s="6">
        <v>1887.07</v>
      </c>
      <c r="B207" s="7">
        <v>5.59</v>
      </c>
      <c r="C207" s="8">
        <v>0.23749999999999999</v>
      </c>
      <c r="D207" s="7">
        <v>0.34749999999999998</v>
      </c>
      <c r="E207" s="7">
        <v>7.8970910740000004</v>
      </c>
      <c r="F207" s="8">
        <f t="shared" si="54"/>
        <v>1887.5416666666517</v>
      </c>
      <c r="G207" s="9">
        <f>G201*6/12+G213*6/12</f>
        <v>3.5949999999999998</v>
      </c>
      <c r="H207" s="8">
        <f t="shared" si="48"/>
        <v>216.69405974486543</v>
      </c>
      <c r="I207" s="8">
        <f t="shared" si="49"/>
        <v>9.2065901948847113</v>
      </c>
      <c r="J207" s="10">
        <f t="shared" si="55"/>
        <v>567.96980218850695</v>
      </c>
      <c r="K207" s="8">
        <f t="shared" si="50"/>
        <v>13.470695127252368</v>
      </c>
      <c r="L207" s="10">
        <f t="shared" si="51"/>
        <v>35.307603982201464</v>
      </c>
      <c r="M207" s="30">
        <f t="shared" si="42"/>
        <v>17.431460535613088</v>
      </c>
      <c r="N207" s="11"/>
      <c r="O207" s="12">
        <f t="shared" si="43"/>
        <v>22.416555953423327</v>
      </c>
      <c r="P207" s="12"/>
      <c r="Q207" s="33">
        <f t="shared" si="44"/>
        <v>-3.6613784970700447E-3</v>
      </c>
      <c r="R207" s="9">
        <f t="shared" si="56"/>
        <v>1.0019550419114911</v>
      </c>
      <c r="S207" s="9">
        <f t="shared" si="57"/>
        <v>3.6725183661029361</v>
      </c>
      <c r="T207" s="15">
        <f t="shared" si="45"/>
        <v>4.6458361234887668E-2</v>
      </c>
      <c r="U207" s="15">
        <f t="shared" si="46"/>
        <v>6.2212256832081314E-2</v>
      </c>
      <c r="V207" s="15">
        <f t="shared" si="47"/>
        <v>-1.5753895597193646E-2</v>
      </c>
      <c r="W207" s="31">
        <f t="shared" si="52"/>
        <v>1920.06</v>
      </c>
      <c r="X207" s="31">
        <f t="shared" si="53"/>
        <v>7.92</v>
      </c>
      <c r="Y207" s="32"/>
      <c r="Z207" s="32"/>
    </row>
    <row r="208" spans="1:26" ht="15.6" x14ac:dyDescent="0.3">
      <c r="A208" s="6">
        <v>1887.08</v>
      </c>
      <c r="B208" s="7">
        <v>5.45</v>
      </c>
      <c r="C208" s="8">
        <v>0.24</v>
      </c>
      <c r="D208" s="7">
        <v>0.35</v>
      </c>
      <c r="E208" s="7">
        <v>7.9922320659999997</v>
      </c>
      <c r="F208" s="8">
        <f t="shared" si="54"/>
        <v>1887.624999999985</v>
      </c>
      <c r="G208" s="9">
        <f>G201*5/12+G213*7/12</f>
        <v>3.6074999999999999</v>
      </c>
      <c r="H208" s="8">
        <f t="shared" si="48"/>
        <v>208.75205589907353</v>
      </c>
      <c r="I208" s="8">
        <f t="shared" si="49"/>
        <v>9.1927510854637866</v>
      </c>
      <c r="J208" s="10">
        <f t="shared" si="55"/>
        <v>549.16117430037468</v>
      </c>
      <c r="K208" s="8">
        <f t="shared" si="50"/>
        <v>13.406095332968023</v>
      </c>
      <c r="L208" s="10">
        <f t="shared" si="51"/>
        <v>35.267231377088279</v>
      </c>
      <c r="M208" s="30">
        <f t="shared" si="42"/>
        <v>16.73984961482072</v>
      </c>
      <c r="N208" s="11"/>
      <c r="O208" s="12">
        <f t="shared" si="43"/>
        <v>21.520614675737036</v>
      </c>
      <c r="P208" s="12"/>
      <c r="Q208" s="33">
        <f t="shared" si="44"/>
        <v>3.4779576235529977E-3</v>
      </c>
      <c r="R208" s="9">
        <f t="shared" si="56"/>
        <v>1.0019660686700782</v>
      </c>
      <c r="S208" s="9">
        <f t="shared" si="57"/>
        <v>3.635894492062445</v>
      </c>
      <c r="T208" s="15">
        <f t="shared" si="45"/>
        <v>5.2268982363676386E-2</v>
      </c>
      <c r="U208" s="15">
        <f t="shared" si="46"/>
        <v>5.88957684251179E-2</v>
      </c>
      <c r="V208" s="15">
        <f t="shared" si="47"/>
        <v>-6.6267860614415142E-3</v>
      </c>
      <c r="W208" s="31">
        <f t="shared" si="52"/>
        <v>1920.09</v>
      </c>
      <c r="X208" s="31">
        <f t="shared" si="53"/>
        <v>7.87</v>
      </c>
      <c r="Y208" s="32"/>
      <c r="Z208" s="32"/>
    </row>
    <row r="209" spans="1:26" ht="15.6" x14ac:dyDescent="0.3">
      <c r="A209" s="6">
        <v>1887.09</v>
      </c>
      <c r="B209" s="7">
        <v>5.38</v>
      </c>
      <c r="C209" s="8">
        <v>0.24249999999999999</v>
      </c>
      <c r="D209" s="7">
        <v>0.35249999999999998</v>
      </c>
      <c r="E209" s="7">
        <v>7.8970910740000004</v>
      </c>
      <c r="F209" s="8">
        <f t="shared" si="54"/>
        <v>1887.7083333333183</v>
      </c>
      <c r="G209" s="9">
        <f>G201*4/12+G213*8/12</f>
        <v>3.62</v>
      </c>
      <c r="H209" s="8">
        <f t="shared" si="48"/>
        <v>208.55349578307263</v>
      </c>
      <c r="I209" s="8">
        <f t="shared" si="49"/>
        <v>9.4004131463559695</v>
      </c>
      <c r="J209" s="10">
        <f t="shared" si="55"/>
        <v>550.69961976545699</v>
      </c>
      <c r="K209" s="8">
        <f t="shared" si="50"/>
        <v>13.664518078723624</v>
      </c>
      <c r="L209" s="10">
        <f t="shared" si="51"/>
        <v>36.082084752290626</v>
      </c>
      <c r="M209" s="30">
        <f t="shared" si="42"/>
        <v>16.676629667380155</v>
      </c>
      <c r="N209" s="11"/>
      <c r="O209" s="12">
        <f t="shared" si="43"/>
        <v>21.434140136239719</v>
      </c>
      <c r="P209" s="12"/>
      <c r="Q209" s="33">
        <f t="shared" si="44"/>
        <v>3.3621784870726534E-3</v>
      </c>
      <c r="R209" s="9">
        <f t="shared" si="56"/>
        <v>1.0019770949332516</v>
      </c>
      <c r="S209" s="9">
        <f t="shared" si="57"/>
        <v>3.6869328329594402</v>
      </c>
      <c r="T209" s="15">
        <f t="shared" si="45"/>
        <v>5.4261979497677304E-2</v>
      </c>
      <c r="U209" s="15">
        <f t="shared" si="46"/>
        <v>5.4736357356398146E-2</v>
      </c>
      <c r="V209" s="15">
        <f t="shared" si="47"/>
        <v>-4.7437785872084248E-4</v>
      </c>
      <c r="W209" s="31">
        <f t="shared" si="52"/>
        <v>1920.12</v>
      </c>
      <c r="X209" s="31">
        <f t="shared" si="53"/>
        <v>6.81</v>
      </c>
      <c r="Y209" s="32"/>
      <c r="Z209" s="32"/>
    </row>
    <row r="210" spans="1:26" ht="15.6" x14ac:dyDescent="0.3">
      <c r="A210" s="6">
        <v>1887.1</v>
      </c>
      <c r="B210" s="7">
        <v>5.2</v>
      </c>
      <c r="C210" s="8">
        <v>0.245</v>
      </c>
      <c r="D210" s="7">
        <v>0.35499999999999998</v>
      </c>
      <c r="E210" s="7">
        <v>7.9922320659999997</v>
      </c>
      <c r="F210" s="8">
        <f t="shared" si="54"/>
        <v>1887.7916666666515</v>
      </c>
      <c r="G210" s="9">
        <f>G201*3/12+G213*9/12</f>
        <v>3.6324999999999998</v>
      </c>
      <c r="H210" s="8">
        <f t="shared" si="48"/>
        <v>199.17627351838209</v>
      </c>
      <c r="I210" s="8">
        <f t="shared" si="49"/>
        <v>9.3842667330776166</v>
      </c>
      <c r="J210" s="10">
        <f t="shared" si="55"/>
        <v>528.0034123757182</v>
      </c>
      <c r="K210" s="8">
        <f t="shared" si="50"/>
        <v>13.597610980581852</v>
      </c>
      <c r="L210" s="10">
        <f t="shared" si="51"/>
        <v>36.046386806419221</v>
      </c>
      <c r="M210" s="30">
        <f t="shared" si="42"/>
        <v>15.880666812517322</v>
      </c>
      <c r="N210" s="11"/>
      <c r="O210" s="12">
        <f t="shared" si="43"/>
        <v>20.408601387649561</v>
      </c>
      <c r="P210" s="12"/>
      <c r="Q210" s="33">
        <f t="shared" si="44"/>
        <v>7.4165025414430902E-3</v>
      </c>
      <c r="R210" s="9">
        <f t="shared" si="56"/>
        <v>1.0019881207014731</v>
      </c>
      <c r="S210" s="9">
        <f t="shared" si="57"/>
        <v>3.6502455519905932</v>
      </c>
      <c r="T210" s="15">
        <f t="shared" si="45"/>
        <v>5.7083066914884073E-2</v>
      </c>
      <c r="U210" s="15">
        <f t="shared" si="46"/>
        <v>5.7623650152356376E-2</v>
      </c>
      <c r="V210" s="15">
        <f t="shared" si="47"/>
        <v>-5.4058323747230297E-4</v>
      </c>
      <c r="W210" s="31">
        <f t="shared" si="52"/>
        <v>1921.03</v>
      </c>
      <c r="X210" s="31">
        <f t="shared" si="53"/>
        <v>6.88</v>
      </c>
      <c r="Y210" s="32"/>
      <c r="Z210" s="32"/>
    </row>
    <row r="211" spans="1:26" ht="15.6" x14ac:dyDescent="0.3">
      <c r="A211" s="6">
        <v>1887.11</v>
      </c>
      <c r="B211" s="7">
        <v>5.3</v>
      </c>
      <c r="C211" s="8">
        <v>0.2475</v>
      </c>
      <c r="D211" s="7">
        <v>0.35749999999999998</v>
      </c>
      <c r="E211" s="7">
        <v>8.0873811569999994</v>
      </c>
      <c r="F211" s="8">
        <f t="shared" si="54"/>
        <v>1887.8749999999848</v>
      </c>
      <c r="G211" s="9">
        <f>G201*2/12+G213*10/12</f>
        <v>3.6450000000000005</v>
      </c>
      <c r="H211" s="8">
        <f t="shared" si="48"/>
        <v>200.61818758173311</v>
      </c>
      <c r="I211" s="8">
        <f t="shared" si="49"/>
        <v>9.3684908351847067</v>
      </c>
      <c r="J211" s="10">
        <f t="shared" si="55"/>
        <v>533.89543849854476</v>
      </c>
      <c r="K211" s="8">
        <f t="shared" si="50"/>
        <v>13.532264539711244</v>
      </c>
      <c r="L211" s="10">
        <f t="shared" si="51"/>
        <v>36.01275835155279</v>
      </c>
      <c r="M211" s="30">
        <f t="shared" si="42"/>
        <v>15.950712201066784</v>
      </c>
      <c r="N211" s="11"/>
      <c r="O211" s="12">
        <f t="shared" si="43"/>
        <v>20.495857279505188</v>
      </c>
      <c r="P211" s="12"/>
      <c r="Q211" s="33">
        <f t="shared" si="44"/>
        <v>1.0122384862189283E-2</v>
      </c>
      <c r="R211" s="9">
        <f t="shared" si="56"/>
        <v>1.0019991459752047</v>
      </c>
      <c r="S211" s="9">
        <f t="shared" si="57"/>
        <v>3.6144716860752424</v>
      </c>
      <c r="T211" s="15">
        <f t="shared" si="45"/>
        <v>5.2464919453968362E-2</v>
      </c>
      <c r="U211" s="15">
        <f t="shared" si="46"/>
        <v>5.8999124724486984E-2</v>
      </c>
      <c r="V211" s="15">
        <f t="shared" si="47"/>
        <v>-6.5342052705186227E-3</v>
      </c>
      <c r="W211" s="31">
        <f t="shared" si="52"/>
        <v>1921.06</v>
      </c>
      <c r="X211" s="31">
        <f t="shared" si="53"/>
        <v>6.55</v>
      </c>
      <c r="Y211" s="32"/>
      <c r="Z211" s="32"/>
    </row>
    <row r="212" spans="1:26" ht="15.6" x14ac:dyDescent="0.3">
      <c r="A212" s="6">
        <v>1887.12</v>
      </c>
      <c r="B212" s="7">
        <v>5.27</v>
      </c>
      <c r="C212" s="8">
        <v>0.25</v>
      </c>
      <c r="D212" s="7">
        <v>0.36</v>
      </c>
      <c r="E212" s="7">
        <v>8.2776793390000005</v>
      </c>
      <c r="F212" s="8">
        <f t="shared" si="54"/>
        <v>1887.958333333318</v>
      </c>
      <c r="G212" s="9">
        <f>G201*1/12+G213*11/12</f>
        <v>3.6574999999999998</v>
      </c>
      <c r="H212" s="8">
        <f t="shared" si="48"/>
        <v>194.89664420787966</v>
      </c>
      <c r="I212" s="8">
        <f t="shared" si="49"/>
        <v>9.2455713571100411</v>
      </c>
      <c r="J212" s="10">
        <f t="shared" si="55"/>
        <v>520.71937218149901</v>
      </c>
      <c r="K212" s="8">
        <f t="shared" si="50"/>
        <v>13.313622754238459</v>
      </c>
      <c r="L212" s="10">
        <f t="shared" si="51"/>
        <v>35.570962805567291</v>
      </c>
      <c r="M212" s="30">
        <f t="shared" si="42"/>
        <v>15.455513454469953</v>
      </c>
      <c r="N212" s="11"/>
      <c r="O212" s="12">
        <f t="shared" si="43"/>
        <v>19.857946875058207</v>
      </c>
      <c r="P212" s="12"/>
      <c r="Q212" s="33">
        <f t="shared" si="44"/>
        <v>1.4297028255089092E-2</v>
      </c>
      <c r="R212" s="9">
        <f t="shared" si="56"/>
        <v>1.0020101707549067</v>
      </c>
      <c r="S212" s="9">
        <f t="shared" si="57"/>
        <v>3.5384371951168614</v>
      </c>
      <c r="T212" s="15">
        <f t="shared" si="45"/>
        <v>5.7678975826847001E-2</v>
      </c>
      <c r="U212" s="15">
        <f t="shared" si="46"/>
        <v>6.1586799125739944E-2</v>
      </c>
      <c r="V212" s="15">
        <f t="shared" si="47"/>
        <v>-3.9078232988929429E-3</v>
      </c>
      <c r="W212" s="31">
        <f t="shared" si="52"/>
        <v>1921.09</v>
      </c>
      <c r="X212" s="31">
        <f t="shared" si="53"/>
        <v>6.61</v>
      </c>
      <c r="Y212" s="32"/>
      <c r="Z212" s="32"/>
    </row>
    <row r="213" spans="1:26" ht="15.6" x14ac:dyDescent="0.3">
      <c r="A213" s="6">
        <v>1888.01</v>
      </c>
      <c r="B213" s="7">
        <v>5.31</v>
      </c>
      <c r="C213" s="8">
        <v>0.24829999999999999</v>
      </c>
      <c r="D213" s="7">
        <v>0.35170000000000001</v>
      </c>
      <c r="E213" s="7">
        <v>8.3728446279999993</v>
      </c>
      <c r="F213" s="8">
        <f t="shared" si="54"/>
        <v>1888.0416666666513</v>
      </c>
      <c r="G213" s="9">
        <v>3.67</v>
      </c>
      <c r="H213" s="8">
        <f t="shared" si="48"/>
        <v>194.14393760084471</v>
      </c>
      <c r="I213" s="8">
        <f t="shared" si="49"/>
        <v>9.0783313947814968</v>
      </c>
      <c r="J213" s="10">
        <f t="shared" si="55"/>
        <v>520.72958104639849</v>
      </c>
      <c r="K213" s="8">
        <f t="shared" si="50"/>
        <v>12.858836695709433</v>
      </c>
      <c r="L213" s="10">
        <f t="shared" si="51"/>
        <v>34.489753983807603</v>
      </c>
      <c r="M213" s="30">
        <f t="shared" si="42"/>
        <v>15.358662514259917</v>
      </c>
      <c r="N213" s="11"/>
      <c r="O213" s="12">
        <f t="shared" si="43"/>
        <v>19.731734100274643</v>
      </c>
      <c r="P213" s="12"/>
      <c r="Q213" s="33">
        <f t="shared" si="44"/>
        <v>1.8720415575164656E-2</v>
      </c>
      <c r="R213" s="9">
        <f t="shared" si="56"/>
        <v>1.0045816690372138</v>
      </c>
      <c r="S213" s="9">
        <f t="shared" si="57"/>
        <v>3.5052515322032569</v>
      </c>
      <c r="T213" s="15">
        <f t="shared" si="45"/>
        <v>6.0865157184430307E-2</v>
      </c>
      <c r="U213" s="15">
        <f t="shared" si="46"/>
        <v>6.2921439888693254E-2</v>
      </c>
      <c r="V213" s="15">
        <f t="shared" si="47"/>
        <v>-2.0562827042629461E-3</v>
      </c>
      <c r="W213" s="31">
        <f t="shared" si="52"/>
        <v>1921.12</v>
      </c>
      <c r="X213" s="31">
        <f t="shared" si="53"/>
        <v>7.31</v>
      </c>
      <c r="Y213" s="32"/>
      <c r="Z213" s="32"/>
    </row>
    <row r="214" spans="1:26" ht="15.6" x14ac:dyDescent="0.3">
      <c r="A214" s="6">
        <v>1888.02</v>
      </c>
      <c r="B214" s="7">
        <v>5.28</v>
      </c>
      <c r="C214" s="8">
        <v>0.2467</v>
      </c>
      <c r="D214" s="7">
        <v>0.34329999999999999</v>
      </c>
      <c r="E214" s="7">
        <v>8.2776793390000005</v>
      </c>
      <c r="F214" s="8">
        <f t="shared" si="54"/>
        <v>1888.1249999999845</v>
      </c>
      <c r="G214" s="9">
        <f>G213*11/12+G225*1/12</f>
        <v>3.6516666666666664</v>
      </c>
      <c r="H214" s="8">
        <f t="shared" si="48"/>
        <v>195.26646706216408</v>
      </c>
      <c r="I214" s="8">
        <f t="shared" si="49"/>
        <v>9.1235298151961892</v>
      </c>
      <c r="J214" s="10">
        <f t="shared" si="55"/>
        <v>525.77965864903672</v>
      </c>
      <c r="K214" s="8">
        <f t="shared" si="50"/>
        <v>12.696018587583509</v>
      </c>
      <c r="L214" s="10">
        <f t="shared" si="51"/>
        <v>34.185635760267864</v>
      </c>
      <c r="M214" s="30">
        <f t="shared" si="42"/>
        <v>15.418178318820546</v>
      </c>
      <c r="N214" s="11"/>
      <c r="O214" s="12">
        <f t="shared" si="43"/>
        <v>19.807302727374449</v>
      </c>
      <c r="P214" s="12"/>
      <c r="Q214" s="33">
        <f t="shared" si="44"/>
        <v>1.8545973596228886E-2</v>
      </c>
      <c r="R214" s="9">
        <f t="shared" si="56"/>
        <v>1.0045677011853911</v>
      </c>
      <c r="S214" s="9">
        <f t="shared" si="57"/>
        <v>3.5617945950055767</v>
      </c>
      <c r="T214" s="15">
        <f t="shared" si="45"/>
        <v>5.8453781626417234E-2</v>
      </c>
      <c r="U214" s="15">
        <f t="shared" si="46"/>
        <v>6.0198696369751392E-2</v>
      </c>
      <c r="V214" s="15">
        <f t="shared" si="47"/>
        <v>-1.7449147433341583E-3</v>
      </c>
      <c r="W214" s="31">
        <f t="shared" si="52"/>
        <v>1922.03</v>
      </c>
      <c r="X214" s="31">
        <f t="shared" si="53"/>
        <v>7.74</v>
      </c>
      <c r="Y214" s="32"/>
      <c r="Z214" s="32"/>
    </row>
    <row r="215" spans="1:26" ht="15.6" x14ac:dyDescent="0.3">
      <c r="A215" s="6">
        <v>1888.03</v>
      </c>
      <c r="B215" s="7">
        <v>5.08</v>
      </c>
      <c r="C215" s="8">
        <v>0.245</v>
      </c>
      <c r="D215" s="7">
        <v>0.33500000000000002</v>
      </c>
      <c r="E215" s="7">
        <v>8.2776793390000005</v>
      </c>
      <c r="F215" s="8">
        <f t="shared" si="54"/>
        <v>1888.2083333333178</v>
      </c>
      <c r="G215" s="9">
        <f>G213*10/12+G225*2/12</f>
        <v>3.6333333333333337</v>
      </c>
      <c r="H215" s="8">
        <f t="shared" si="48"/>
        <v>187.87000997647604</v>
      </c>
      <c r="I215" s="8">
        <f t="shared" si="49"/>
        <v>9.0606599299678408</v>
      </c>
      <c r="J215" s="10">
        <f t="shared" si="55"/>
        <v>507.89684355451851</v>
      </c>
      <c r="K215" s="8">
        <f t="shared" si="50"/>
        <v>12.389065618527455</v>
      </c>
      <c r="L215" s="10">
        <f t="shared" si="51"/>
        <v>33.493197360386553</v>
      </c>
      <c r="M215" s="30">
        <f t="shared" si="42"/>
        <v>14.808972366946579</v>
      </c>
      <c r="N215" s="11"/>
      <c r="O215" s="12">
        <f t="shared" si="43"/>
        <v>19.026611493191705</v>
      </c>
      <c r="P215" s="12"/>
      <c r="Q215" s="33">
        <f t="shared" si="44"/>
        <v>2.3484775724689606E-2</v>
      </c>
      <c r="R215" s="9">
        <f t="shared" si="56"/>
        <v>1.0045537348950258</v>
      </c>
      <c r="S215" s="9">
        <f t="shared" si="57"/>
        <v>3.5780638083993033</v>
      </c>
      <c r="T215" s="15">
        <f t="shared" si="45"/>
        <v>5.7574262323824676E-2</v>
      </c>
      <c r="U215" s="15">
        <f t="shared" si="46"/>
        <v>6.0195091247454258E-2</v>
      </c>
      <c r="V215" s="15">
        <f t="shared" si="47"/>
        <v>-2.6208289236295812E-3</v>
      </c>
      <c r="W215" s="31">
        <f t="shared" si="52"/>
        <v>1922.06</v>
      </c>
      <c r="X215" s="31">
        <f t="shared" si="53"/>
        <v>8.4499999999999993</v>
      </c>
      <c r="Y215" s="32"/>
      <c r="Z215" s="32"/>
    </row>
    <row r="216" spans="1:26" ht="15.6" x14ac:dyDescent="0.3">
      <c r="A216" s="6">
        <v>1888.04</v>
      </c>
      <c r="B216" s="7">
        <v>5.0999999999999996</v>
      </c>
      <c r="C216" s="8">
        <v>0.24329999999999999</v>
      </c>
      <c r="D216" s="7">
        <v>0.32669999999999999</v>
      </c>
      <c r="E216" s="7">
        <v>8.18251405</v>
      </c>
      <c r="F216" s="8">
        <f t="shared" si="54"/>
        <v>1888.2916666666511</v>
      </c>
      <c r="G216" s="9">
        <f>G213*9/12+G225*3/12</f>
        <v>3.6150000000000002</v>
      </c>
      <c r="H216" s="8">
        <f t="shared" si="48"/>
        <v>190.80324707783419</v>
      </c>
      <c r="I216" s="8">
        <f t="shared" si="49"/>
        <v>9.1024372576543247</v>
      </c>
      <c r="J216" s="10">
        <f t="shared" si="55"/>
        <v>517.87736214853408</v>
      </c>
      <c r="K216" s="8">
        <f t="shared" si="50"/>
        <v>12.222631533397731</v>
      </c>
      <c r="L216" s="10">
        <f t="shared" si="51"/>
        <v>33.174614551750217</v>
      </c>
      <c r="M216" s="30">
        <f t="shared" si="42"/>
        <v>15.020108681844473</v>
      </c>
      <c r="N216" s="11"/>
      <c r="O216" s="12">
        <f t="shared" si="43"/>
        <v>19.299571616567651</v>
      </c>
      <c r="P216" s="12"/>
      <c r="Q216" s="33">
        <f t="shared" si="44"/>
        <v>2.2632996042627501E-2</v>
      </c>
      <c r="R216" s="9">
        <f t="shared" si="56"/>
        <v>1.0045397701682555</v>
      </c>
      <c r="S216" s="9">
        <f t="shared" si="57"/>
        <v>3.6361609028814996</v>
      </c>
      <c r="T216" s="15">
        <f t="shared" si="45"/>
        <v>5.404622858914121E-2</v>
      </c>
      <c r="U216" s="15">
        <f t="shared" si="46"/>
        <v>5.8966097231183623E-2</v>
      </c>
      <c r="V216" s="15">
        <f t="shared" si="47"/>
        <v>-4.9198686420424131E-3</v>
      </c>
      <c r="W216" s="31">
        <f t="shared" si="52"/>
        <v>1922.09</v>
      </c>
      <c r="X216" s="31">
        <f t="shared" si="53"/>
        <v>9.06</v>
      </c>
      <c r="Y216" s="32"/>
      <c r="Z216" s="32"/>
    </row>
    <row r="217" spans="1:26" ht="15.6" x14ac:dyDescent="0.3">
      <c r="A217" s="6">
        <v>1888.05</v>
      </c>
      <c r="B217" s="7">
        <v>5.17</v>
      </c>
      <c r="C217" s="8">
        <v>0.2417</v>
      </c>
      <c r="D217" s="7">
        <v>0.31830000000000003</v>
      </c>
      <c r="E217" s="7">
        <v>8.0873811569999994</v>
      </c>
      <c r="F217" s="8">
        <f t="shared" si="54"/>
        <v>1888.3749999999843</v>
      </c>
      <c r="G217" s="9">
        <f>G213*8/12+G225*4/12</f>
        <v>3.5966666666666667</v>
      </c>
      <c r="H217" s="8">
        <f t="shared" si="48"/>
        <v>195.69736411274721</v>
      </c>
      <c r="I217" s="8">
        <f t="shared" si="49"/>
        <v>9.1489464034914896</v>
      </c>
      <c r="J217" s="10">
        <f t="shared" si="55"/>
        <v>533.23028975384113</v>
      </c>
      <c r="K217" s="8">
        <f t="shared" si="50"/>
        <v>12.04844700137088</v>
      </c>
      <c r="L217" s="10">
        <f t="shared" si="51"/>
        <v>32.829245885618505</v>
      </c>
      <c r="M217" s="30">
        <f t="shared" si="42"/>
        <v>15.387916957229139</v>
      </c>
      <c r="N217" s="11"/>
      <c r="O217" s="12">
        <f t="shared" si="43"/>
        <v>19.772685839694237</v>
      </c>
      <c r="P217" s="12"/>
      <c r="Q217" s="33">
        <f t="shared" si="44"/>
        <v>2.3320027160848529E-2</v>
      </c>
      <c r="R217" s="9">
        <f t="shared" si="56"/>
        <v>1.0045258070072212</v>
      </c>
      <c r="S217" s="9">
        <f t="shared" si="57"/>
        <v>3.6956350386550132</v>
      </c>
      <c r="T217" s="15">
        <f t="shared" si="45"/>
        <v>5.0839347211230734E-2</v>
      </c>
      <c r="U217" s="15">
        <f t="shared" si="46"/>
        <v>5.055071098822439E-2</v>
      </c>
      <c r="V217" s="15">
        <f t="shared" si="47"/>
        <v>2.8863622300634439E-4</v>
      </c>
      <c r="W217" s="31">
        <f t="shared" si="52"/>
        <v>1922.12</v>
      </c>
      <c r="X217" s="31">
        <f t="shared" si="53"/>
        <v>8.7799999999999994</v>
      </c>
      <c r="Y217" s="32"/>
      <c r="Z217" s="32"/>
    </row>
    <row r="218" spans="1:26" ht="15.6" x14ac:dyDescent="0.3">
      <c r="A218" s="6">
        <v>1888.06</v>
      </c>
      <c r="B218" s="7">
        <v>5.01</v>
      </c>
      <c r="C218" s="8">
        <v>0.24</v>
      </c>
      <c r="D218" s="7">
        <v>0.31</v>
      </c>
      <c r="E218" s="7">
        <v>7.9922320659999997</v>
      </c>
      <c r="F218" s="8">
        <f t="shared" si="54"/>
        <v>1888.4583333333176</v>
      </c>
      <c r="G218" s="9">
        <f>G213*7/12+G225*5/12</f>
        <v>3.5783333333333331</v>
      </c>
      <c r="H218" s="8">
        <f t="shared" si="48"/>
        <v>191.89867890905654</v>
      </c>
      <c r="I218" s="8">
        <f t="shared" si="49"/>
        <v>9.1927510854637866</v>
      </c>
      <c r="J218" s="10">
        <f t="shared" si="55"/>
        <v>524.96709090034051</v>
      </c>
      <c r="K218" s="8">
        <f t="shared" si="50"/>
        <v>11.873970152057392</v>
      </c>
      <c r="L218" s="10">
        <f t="shared" si="51"/>
        <v>32.482993648524072</v>
      </c>
      <c r="M218" s="30">
        <f t="shared" si="42"/>
        <v>15.077628818434698</v>
      </c>
      <c r="N218" s="11"/>
      <c r="O218" s="12">
        <f t="shared" si="43"/>
        <v>19.375983676114192</v>
      </c>
      <c r="P218" s="12"/>
      <c r="Q218" s="33">
        <f t="shared" si="44"/>
        <v>2.5898537334721194E-2</v>
      </c>
      <c r="R218" s="9">
        <f t="shared" si="56"/>
        <v>1.0045118454140671</v>
      </c>
      <c r="S218" s="9">
        <f t="shared" si="57"/>
        <v>3.7565571530193069</v>
      </c>
      <c r="T218" s="15">
        <f t="shared" si="45"/>
        <v>6.4064534325128486E-2</v>
      </c>
      <c r="U218" s="15">
        <f t="shared" si="46"/>
        <v>5.6469285824678916E-2</v>
      </c>
      <c r="V218" s="15">
        <f t="shared" si="47"/>
        <v>7.5952485004495696E-3</v>
      </c>
      <c r="W218" s="31">
        <f t="shared" si="52"/>
        <v>1923.03</v>
      </c>
      <c r="X218" s="31">
        <f t="shared" si="53"/>
        <v>9.43</v>
      </c>
      <c r="Y218" s="32"/>
      <c r="Z218" s="32"/>
    </row>
    <row r="219" spans="1:26" ht="15.6" x14ac:dyDescent="0.3">
      <c r="A219" s="6">
        <v>1888.07</v>
      </c>
      <c r="B219" s="7">
        <v>5.14</v>
      </c>
      <c r="C219" s="8">
        <v>0.23830000000000001</v>
      </c>
      <c r="D219" s="7">
        <v>0.30170000000000002</v>
      </c>
      <c r="E219" s="7">
        <v>8.0873811569999994</v>
      </c>
      <c r="F219" s="8">
        <f t="shared" si="54"/>
        <v>1888.5416666666508</v>
      </c>
      <c r="G219" s="9">
        <f>G213*6/12+G225*6/12</f>
        <v>3.5600000000000005</v>
      </c>
      <c r="H219" s="8">
        <f t="shared" si="48"/>
        <v>194.56178946605814</v>
      </c>
      <c r="I219" s="8">
        <f t="shared" si="49"/>
        <v>9.0202479435333984</v>
      </c>
      <c r="J219" s="10">
        <f t="shared" si="55"/>
        <v>534.30877330390229</v>
      </c>
      <c r="K219" s="8">
        <f t="shared" si="50"/>
        <v>11.4200956968696</v>
      </c>
      <c r="L219" s="10">
        <f t="shared" si="51"/>
        <v>31.362053872721269</v>
      </c>
      <c r="M219" s="30">
        <f t="shared" si="42"/>
        <v>15.279642515498182</v>
      </c>
      <c r="N219" s="11"/>
      <c r="O219" s="12">
        <f t="shared" si="43"/>
        <v>19.635009581546456</v>
      </c>
      <c r="P219" s="12"/>
      <c r="Q219" s="33">
        <f t="shared" si="44"/>
        <v>2.525901292131677E-2</v>
      </c>
      <c r="R219" s="9">
        <f t="shared" si="56"/>
        <v>1.0044978853909405</v>
      </c>
      <c r="S219" s="9">
        <f t="shared" si="57"/>
        <v>3.7291103675228134</v>
      </c>
      <c r="T219" s="15">
        <f t="shared" si="45"/>
        <v>6.4451004161728553E-2</v>
      </c>
      <c r="U219" s="15">
        <f t="shared" si="46"/>
        <v>5.9217498387454715E-2</v>
      </c>
      <c r="V219" s="15">
        <f t="shared" si="47"/>
        <v>5.2335057742738389E-3</v>
      </c>
      <c r="W219" s="31">
        <f t="shared" si="52"/>
        <v>1923.06</v>
      </c>
      <c r="X219" s="31">
        <f t="shared" si="53"/>
        <v>8.34</v>
      </c>
      <c r="Y219" s="32"/>
      <c r="Z219" s="32"/>
    </row>
    <row r="220" spans="1:26" ht="15.6" x14ac:dyDescent="0.3">
      <c r="A220" s="6">
        <v>1888.08</v>
      </c>
      <c r="B220" s="7">
        <v>5.25</v>
      </c>
      <c r="C220" s="8">
        <v>0.23669999999999999</v>
      </c>
      <c r="D220" s="7">
        <v>0.29330000000000001</v>
      </c>
      <c r="E220" s="7">
        <v>8.0873811569999994</v>
      </c>
      <c r="F220" s="8">
        <f t="shared" si="54"/>
        <v>1888.6249999999841</v>
      </c>
      <c r="G220" s="9">
        <f>G213*5/12+G225*7/12</f>
        <v>3.541666666666667</v>
      </c>
      <c r="H220" s="8">
        <f t="shared" si="48"/>
        <v>198.72556317058471</v>
      </c>
      <c r="I220" s="8">
        <f t="shared" si="49"/>
        <v>8.9596839623766478</v>
      </c>
      <c r="J220" s="10">
        <f t="shared" si="55"/>
        <v>547.79383276243323</v>
      </c>
      <c r="K220" s="8">
        <f t="shared" si="50"/>
        <v>11.102134795796665</v>
      </c>
      <c r="L220" s="10">
        <f t="shared" si="51"/>
        <v>30.6034154569946</v>
      </c>
      <c r="M220" s="30">
        <f t="shared" si="42"/>
        <v>15.602911670088815</v>
      </c>
      <c r="N220" s="11"/>
      <c r="O220" s="12">
        <f t="shared" si="43"/>
        <v>20.049771885586601</v>
      </c>
      <c r="P220" s="12"/>
      <c r="Q220" s="33">
        <f t="shared" si="44"/>
        <v>2.297457519121112E-2</v>
      </c>
      <c r="R220" s="9">
        <f t="shared" si="56"/>
        <v>1.0044839269399921</v>
      </c>
      <c r="S220" s="9">
        <f t="shared" si="57"/>
        <v>3.7458834785660993</v>
      </c>
      <c r="T220" s="15">
        <f t="shared" si="45"/>
        <v>6.6032456333406708E-2</v>
      </c>
      <c r="U220" s="15">
        <f t="shared" si="46"/>
        <v>5.9213019345224716E-2</v>
      </c>
      <c r="V220" s="15">
        <f t="shared" si="47"/>
        <v>6.8194369881819927E-3</v>
      </c>
      <c r="W220" s="31">
        <f t="shared" si="52"/>
        <v>1923.09</v>
      </c>
      <c r="X220" s="31">
        <f t="shared" si="53"/>
        <v>8.15</v>
      </c>
      <c r="Y220" s="32"/>
      <c r="Z220" s="32"/>
    </row>
    <row r="221" spans="1:26" ht="15.6" x14ac:dyDescent="0.3">
      <c r="A221" s="6">
        <v>1888.09</v>
      </c>
      <c r="B221" s="7">
        <v>5.38</v>
      </c>
      <c r="C221" s="8">
        <v>0.23499999999999999</v>
      </c>
      <c r="D221" s="7">
        <v>0.28499999999999998</v>
      </c>
      <c r="E221" s="7">
        <v>8.0873811569999994</v>
      </c>
      <c r="F221" s="8">
        <f t="shared" si="54"/>
        <v>1888.7083333333173</v>
      </c>
      <c r="G221" s="9">
        <f>G213*4/12+G225*8/12</f>
        <v>3.5233333333333334</v>
      </c>
      <c r="H221" s="8">
        <f t="shared" si="48"/>
        <v>203.64638663957058</v>
      </c>
      <c r="I221" s="8">
        <f t="shared" si="49"/>
        <v>8.8953347323976004</v>
      </c>
      <c r="J221" s="10">
        <f t="shared" si="55"/>
        <v>563.40160942606121</v>
      </c>
      <c r="K221" s="8">
        <f t="shared" si="50"/>
        <v>10.787959143546026</v>
      </c>
      <c r="L221" s="10">
        <f t="shared" si="51"/>
        <v>29.84562429115752</v>
      </c>
      <c r="M221" s="30">
        <f t="shared" si="42"/>
        <v>15.987828821761426</v>
      </c>
      <c r="N221" s="11"/>
      <c r="O221" s="12">
        <f t="shared" si="43"/>
        <v>20.542902549349087</v>
      </c>
      <c r="P221" s="12"/>
      <c r="Q221" s="33">
        <f t="shared" si="44"/>
        <v>2.1614886504528329E-2</v>
      </c>
      <c r="R221" s="9">
        <f t="shared" si="56"/>
        <v>1.0044699700633755</v>
      </c>
      <c r="S221" s="9">
        <f t="shared" si="57"/>
        <v>3.762679746409713</v>
      </c>
      <c r="T221" s="15">
        <f t="shared" si="45"/>
        <v>6.3167783307784164E-2</v>
      </c>
      <c r="U221" s="15">
        <f t="shared" si="46"/>
        <v>5.9208365106472316E-2</v>
      </c>
      <c r="V221" s="15">
        <f t="shared" si="47"/>
        <v>3.9594182013118484E-3</v>
      </c>
      <c r="W221" s="31">
        <f t="shared" si="52"/>
        <v>1923.12</v>
      </c>
      <c r="X221" s="31">
        <f t="shared" si="53"/>
        <v>8.5500000000000007</v>
      </c>
      <c r="Y221" s="32"/>
      <c r="Z221" s="32"/>
    </row>
    <row r="222" spans="1:26" ht="15.6" x14ac:dyDescent="0.3">
      <c r="A222" s="6">
        <v>1888.1</v>
      </c>
      <c r="B222" s="7">
        <v>5.35</v>
      </c>
      <c r="C222" s="8">
        <v>0.23330000000000001</v>
      </c>
      <c r="D222" s="7">
        <v>0.2767</v>
      </c>
      <c r="E222" s="7">
        <v>8.18251405</v>
      </c>
      <c r="F222" s="8">
        <f t="shared" si="54"/>
        <v>1888.7916666666506</v>
      </c>
      <c r="G222" s="9">
        <f>G213*3/12+G225*9/12</f>
        <v>3.5049999999999999</v>
      </c>
      <c r="H222" s="8">
        <f t="shared" si="48"/>
        <v>200.15634742478682</v>
      </c>
      <c r="I222" s="8">
        <f t="shared" si="49"/>
        <v>8.7283132437762188</v>
      </c>
      <c r="J222" s="10">
        <f t="shared" si="55"/>
        <v>555.75846751312599</v>
      </c>
      <c r="K222" s="8">
        <f t="shared" si="50"/>
        <v>10.3520114640072</v>
      </c>
      <c r="L222" s="10">
        <f t="shared" si="51"/>
        <v>28.743620179604111</v>
      </c>
      <c r="M222" s="30">
        <f t="shared" si="42"/>
        <v>15.715941874329712</v>
      </c>
      <c r="N222" s="11"/>
      <c r="O222" s="12">
        <f t="shared" si="43"/>
        <v>20.193130565349641</v>
      </c>
      <c r="P222" s="12"/>
      <c r="Q222" s="33">
        <f t="shared" si="44"/>
        <v>2.515687714099088E-2</v>
      </c>
      <c r="R222" s="9">
        <f t="shared" si="56"/>
        <v>1.0044560147632471</v>
      </c>
      <c r="S222" s="9">
        <f t="shared" si="57"/>
        <v>3.7355569804328068</v>
      </c>
      <c r="T222" s="15">
        <f t="shared" si="45"/>
        <v>6.2710974958625876E-2</v>
      </c>
      <c r="U222" s="15">
        <f t="shared" si="46"/>
        <v>6.044294371587311E-2</v>
      </c>
      <c r="V222" s="15">
        <f t="shared" si="47"/>
        <v>2.268031242752766E-3</v>
      </c>
      <c r="W222" s="31">
        <f t="shared" si="52"/>
        <v>1924.03</v>
      </c>
      <c r="X222" s="31">
        <f t="shared" si="53"/>
        <v>8.6999999999999993</v>
      </c>
      <c r="Y222" s="32"/>
      <c r="Z222" s="32"/>
    </row>
    <row r="223" spans="1:26" ht="15.6" x14ac:dyDescent="0.3">
      <c r="A223" s="6">
        <v>1888.11</v>
      </c>
      <c r="B223" s="7">
        <v>5.24</v>
      </c>
      <c r="C223" s="8">
        <v>0.23169999999999999</v>
      </c>
      <c r="D223" s="7">
        <v>0.26829999999999998</v>
      </c>
      <c r="E223" s="7">
        <v>8.2776793390000005</v>
      </c>
      <c r="F223" s="8">
        <f t="shared" si="54"/>
        <v>1888.8749999999839</v>
      </c>
      <c r="G223" s="9">
        <f>G213*2/12+G225*10/12</f>
        <v>3.4866666666666668</v>
      </c>
      <c r="H223" s="8">
        <f t="shared" si="48"/>
        <v>193.78717564502648</v>
      </c>
      <c r="I223" s="8">
        <f t="shared" si="49"/>
        <v>8.5687955337695847</v>
      </c>
      <c r="J223" s="10">
        <f t="shared" si="55"/>
        <v>540.05637862831043</v>
      </c>
      <c r="K223" s="8">
        <f t="shared" si="50"/>
        <v>9.9223471804504957</v>
      </c>
      <c r="L223" s="10">
        <f t="shared" si="51"/>
        <v>27.652123356102226</v>
      </c>
      <c r="M223" s="30">
        <f t="shared" si="42"/>
        <v>15.223749016946289</v>
      </c>
      <c r="N223" s="11"/>
      <c r="O223" s="12">
        <f t="shared" si="43"/>
        <v>19.56248577384947</v>
      </c>
      <c r="P223" s="12"/>
      <c r="Q223" s="33">
        <f t="shared" si="44"/>
        <v>2.9677725599002627E-2</v>
      </c>
      <c r="R223" s="9">
        <f t="shared" si="56"/>
        <v>1.0044420610417675</v>
      </c>
      <c r="S223" s="9">
        <f t="shared" si="57"/>
        <v>3.7090650494671742</v>
      </c>
      <c r="T223" s="15">
        <f t="shared" si="45"/>
        <v>6.9559615555549792E-2</v>
      </c>
      <c r="U223" s="15">
        <f t="shared" si="46"/>
        <v>6.1664849508068054E-2</v>
      </c>
      <c r="V223" s="15">
        <f t="shared" si="47"/>
        <v>7.8947660474817383E-3</v>
      </c>
      <c r="W223" s="31">
        <f t="shared" si="52"/>
        <v>1924.06</v>
      </c>
      <c r="X223" s="31">
        <f t="shared" si="53"/>
        <v>8.6300000000000008</v>
      </c>
      <c r="Y223" s="32"/>
      <c r="Z223" s="32"/>
    </row>
    <row r="224" spans="1:26" ht="15.6" x14ac:dyDescent="0.3">
      <c r="A224" s="6">
        <v>1888.12</v>
      </c>
      <c r="B224" s="7">
        <v>5.14</v>
      </c>
      <c r="C224" s="8">
        <v>0.23</v>
      </c>
      <c r="D224" s="7">
        <v>0.26</v>
      </c>
      <c r="E224" s="7">
        <v>8.2776793390000005</v>
      </c>
      <c r="F224" s="8">
        <f t="shared" si="54"/>
        <v>1888.9583333333171</v>
      </c>
      <c r="G224" s="9">
        <f>G213*1/12+G225*11/12</f>
        <v>3.4683333333333333</v>
      </c>
      <c r="H224" s="8">
        <f t="shared" si="48"/>
        <v>190.08894710218246</v>
      </c>
      <c r="I224" s="8">
        <f t="shared" si="49"/>
        <v>8.5059256485412398</v>
      </c>
      <c r="J224" s="10">
        <f t="shared" si="55"/>
        <v>531.72535624807097</v>
      </c>
      <c r="K224" s="8">
        <f t="shared" si="50"/>
        <v>9.6153942113944435</v>
      </c>
      <c r="L224" s="10">
        <f t="shared" si="51"/>
        <v>26.896613351069739</v>
      </c>
      <c r="M224" s="30">
        <f t="shared" si="42"/>
        <v>14.946748301089235</v>
      </c>
      <c r="N224" s="11"/>
      <c r="O224" s="12">
        <f t="shared" si="43"/>
        <v>19.210201901691889</v>
      </c>
      <c r="P224" s="12"/>
      <c r="Q224" s="33">
        <f t="shared" si="44"/>
        <v>3.3377840719047036E-2</v>
      </c>
      <c r="R224" s="9">
        <f t="shared" si="56"/>
        <v>1.0044281089010998</v>
      </c>
      <c r="S224" s="9">
        <f t="shared" si="57"/>
        <v>3.7255409428247939</v>
      </c>
      <c r="T224" s="15">
        <f t="shared" si="45"/>
        <v>7.6479390673240166E-2</v>
      </c>
      <c r="U224" s="15">
        <f t="shared" si="46"/>
        <v>6.0154745703598023E-2</v>
      </c>
      <c r="V224" s="15">
        <f t="shared" si="47"/>
        <v>1.6324644969642144E-2</v>
      </c>
      <c r="W224" s="31">
        <f t="shared" si="52"/>
        <v>1924.09</v>
      </c>
      <c r="X224" s="31">
        <f t="shared" si="53"/>
        <v>9.25</v>
      </c>
      <c r="Y224" s="32"/>
      <c r="Z224" s="32"/>
    </row>
    <row r="225" spans="1:26" ht="15.6" x14ac:dyDescent="0.3">
      <c r="A225" s="6">
        <v>1889.01</v>
      </c>
      <c r="B225" s="7">
        <v>5.24</v>
      </c>
      <c r="C225" s="8">
        <v>0.22919999999999999</v>
      </c>
      <c r="D225" s="7">
        <v>0.26329999999999998</v>
      </c>
      <c r="E225" s="7">
        <v>7.9922320659999997</v>
      </c>
      <c r="F225" s="8">
        <f t="shared" si="54"/>
        <v>1889.0416666666504</v>
      </c>
      <c r="G225" s="9">
        <v>3.45</v>
      </c>
      <c r="H225" s="8">
        <f t="shared" si="48"/>
        <v>200.7083986992927</v>
      </c>
      <c r="I225" s="8">
        <f t="shared" si="49"/>
        <v>8.7790772866179161</v>
      </c>
      <c r="J225" s="10">
        <f t="shared" si="55"/>
        <v>563.47699993272181</v>
      </c>
      <c r="K225" s="8">
        <f t="shared" si="50"/>
        <v>10.08521400334423</v>
      </c>
      <c r="L225" s="10">
        <f t="shared" si="51"/>
        <v>28.313643908833139</v>
      </c>
      <c r="M225" s="30">
        <f t="shared" si="42"/>
        <v>15.802286071028167</v>
      </c>
      <c r="N225" s="11"/>
      <c r="O225" s="12">
        <f t="shared" si="43"/>
        <v>20.312198653655692</v>
      </c>
      <c r="P225" s="12"/>
      <c r="Q225" s="33">
        <f t="shared" si="44"/>
        <v>2.5278875559769431E-2</v>
      </c>
      <c r="R225" s="9">
        <f t="shared" si="56"/>
        <v>1.0030847289110842</v>
      </c>
      <c r="S225" s="9">
        <f t="shared" si="57"/>
        <v>3.8756871353847919</v>
      </c>
      <c r="T225" s="15">
        <f t="shared" si="45"/>
        <v>7.8429383860419977E-2</v>
      </c>
      <c r="U225" s="15">
        <f t="shared" si="46"/>
        <v>5.6435569327559776E-2</v>
      </c>
      <c r="V225" s="15">
        <f t="shared" si="47"/>
        <v>2.1993814532860201E-2</v>
      </c>
      <c r="W225" s="31">
        <f t="shared" si="52"/>
        <v>1924.12</v>
      </c>
      <c r="X225" s="31">
        <f t="shared" si="53"/>
        <v>10.16</v>
      </c>
      <c r="Y225" s="32"/>
      <c r="Z225" s="32"/>
    </row>
    <row r="226" spans="1:26" ht="15.6" x14ac:dyDescent="0.3">
      <c r="A226" s="6">
        <v>1889.02</v>
      </c>
      <c r="B226" s="7">
        <v>5.3</v>
      </c>
      <c r="C226" s="8">
        <v>0.2283</v>
      </c>
      <c r="D226" s="7">
        <v>0.26669999999999999</v>
      </c>
      <c r="E226" s="7">
        <v>7.8970910740000004</v>
      </c>
      <c r="F226" s="8">
        <f t="shared" si="54"/>
        <v>1889.1249999999836</v>
      </c>
      <c r="G226" s="9">
        <f>G225*11/12+G237*1/12</f>
        <v>3.4475000000000002</v>
      </c>
      <c r="H226" s="8">
        <f t="shared" si="48"/>
        <v>205.4523285595325</v>
      </c>
      <c r="I226" s="8">
        <f t="shared" si="49"/>
        <v>8.8499559641775996</v>
      </c>
      <c r="J226" s="10">
        <f t="shared" si="55"/>
        <v>578.86578089675447</v>
      </c>
      <c r="K226" s="8">
        <f t="shared" si="50"/>
        <v>10.338516231476854</v>
      </c>
      <c r="L226" s="10">
        <f t="shared" si="51"/>
        <v>29.128962974559329</v>
      </c>
      <c r="M226" s="30">
        <f t="shared" si="42"/>
        <v>16.192720447849002</v>
      </c>
      <c r="N226" s="11"/>
      <c r="O226" s="12">
        <f t="shared" si="43"/>
        <v>20.813307687489548</v>
      </c>
      <c r="P226" s="12"/>
      <c r="Q226" s="33">
        <f t="shared" si="44"/>
        <v>2.1448301616429674E-2</v>
      </c>
      <c r="R226" s="9">
        <f t="shared" si="56"/>
        <v>1.0030826702487605</v>
      </c>
      <c r="S226" s="9">
        <f t="shared" si="57"/>
        <v>3.934479341090042</v>
      </c>
      <c r="T226" s="15">
        <f t="shared" si="45"/>
        <v>7.6820241835158676E-2</v>
      </c>
      <c r="U226" s="15">
        <f t="shared" si="46"/>
        <v>5.2154149905759173E-2</v>
      </c>
      <c r="V226" s="15">
        <f t="shared" si="47"/>
        <v>2.4666091929399503E-2</v>
      </c>
      <c r="W226" s="31">
        <f t="shared" si="52"/>
        <v>1925.03</v>
      </c>
      <c r="X226" s="31">
        <f t="shared" si="53"/>
        <v>10.39</v>
      </c>
      <c r="Y226" s="32"/>
      <c r="Z226" s="32"/>
    </row>
    <row r="227" spans="1:26" ht="15.6" x14ac:dyDescent="0.3">
      <c r="A227" s="6">
        <v>1889.03</v>
      </c>
      <c r="B227" s="7">
        <v>5.19</v>
      </c>
      <c r="C227" s="8">
        <v>0.22750000000000001</v>
      </c>
      <c r="D227" s="7">
        <v>0.27</v>
      </c>
      <c r="E227" s="7">
        <v>7.8019419829999999</v>
      </c>
      <c r="F227" s="8">
        <f t="shared" si="54"/>
        <v>1889.2083333333169</v>
      </c>
      <c r="G227" s="9">
        <f>G225*10/12+G237*2/12</f>
        <v>3.4449999999999998</v>
      </c>
      <c r="H227" s="8">
        <f t="shared" si="48"/>
        <v>203.64182769647749</v>
      </c>
      <c r="I227" s="8">
        <f t="shared" si="49"/>
        <v>8.9264963007608138</v>
      </c>
      <c r="J227" s="10">
        <f t="shared" si="55"/>
        <v>575.86054169641113</v>
      </c>
      <c r="K227" s="8">
        <f t="shared" si="50"/>
        <v>10.594083521782066</v>
      </c>
      <c r="L227" s="10">
        <f t="shared" si="51"/>
        <v>29.958062862819077</v>
      </c>
      <c r="M227" s="30">
        <f t="shared" si="42"/>
        <v>16.065045360769297</v>
      </c>
      <c r="N227" s="11"/>
      <c r="O227" s="12">
        <f t="shared" si="43"/>
        <v>20.648519003321098</v>
      </c>
      <c r="P227" s="12"/>
      <c r="Q227" s="33">
        <f t="shared" si="44"/>
        <v>2.1895429954547838E-2</v>
      </c>
      <c r="R227" s="9">
        <f t="shared" si="56"/>
        <v>1.0030806115904525</v>
      </c>
      <c r="S227" s="9">
        <f t="shared" si="57"/>
        <v>3.9947391586357051</v>
      </c>
      <c r="T227" s="15">
        <f t="shared" si="45"/>
        <v>7.9191928111553622E-2</v>
      </c>
      <c r="U227" s="15">
        <f t="shared" si="46"/>
        <v>5.0790327947483505E-2</v>
      </c>
      <c r="V227" s="15">
        <f t="shared" si="47"/>
        <v>2.8401600164070118E-2</v>
      </c>
      <c r="W227" s="31">
        <f t="shared" si="52"/>
        <v>1925.06</v>
      </c>
      <c r="X227" s="31">
        <f t="shared" si="53"/>
        <v>10.8</v>
      </c>
      <c r="Y227" s="32"/>
      <c r="Z227" s="32"/>
    </row>
    <row r="228" spans="1:26" ht="15.6" x14ac:dyDescent="0.3">
      <c r="A228" s="6">
        <v>1889.04</v>
      </c>
      <c r="B228" s="7">
        <v>5.18</v>
      </c>
      <c r="C228" s="8">
        <v>0.22670000000000001</v>
      </c>
      <c r="D228" s="7">
        <v>0.27329999999999999</v>
      </c>
      <c r="E228" s="7">
        <v>7.8019419829999999</v>
      </c>
      <c r="F228" s="8">
        <f t="shared" si="54"/>
        <v>1889.2916666666501</v>
      </c>
      <c r="G228" s="9">
        <f>G225*9/12+G237*3/12</f>
        <v>3.4424999999999999</v>
      </c>
      <c r="H228" s="8">
        <f t="shared" si="48"/>
        <v>203.24945423270773</v>
      </c>
      <c r="I228" s="8">
        <f t="shared" si="49"/>
        <v>8.8951064236592376</v>
      </c>
      <c r="J228" s="10">
        <f t="shared" si="55"/>
        <v>576.84712358143042</v>
      </c>
      <c r="K228" s="8">
        <f t="shared" si="50"/>
        <v>10.723566764826067</v>
      </c>
      <c r="L228" s="10">
        <f t="shared" si="51"/>
        <v>30.434810593591688</v>
      </c>
      <c r="M228" s="30">
        <f t="shared" si="42"/>
        <v>16.050104533967488</v>
      </c>
      <c r="N228" s="11"/>
      <c r="O228" s="12">
        <f t="shared" si="43"/>
        <v>20.626458817142204</v>
      </c>
      <c r="P228" s="12"/>
      <c r="Q228" s="33">
        <f t="shared" si="44"/>
        <v>2.3128536760698454E-2</v>
      </c>
      <c r="R228" s="9">
        <f t="shared" si="56"/>
        <v>1.0030785529361603</v>
      </c>
      <c r="S228" s="9">
        <f t="shared" si="57"/>
        <v>4.0070453983886329</v>
      </c>
      <c r="T228" s="15">
        <f t="shared" si="45"/>
        <v>7.9161366698754065E-2</v>
      </c>
      <c r="U228" s="15">
        <f t="shared" si="46"/>
        <v>4.9273221183053328E-2</v>
      </c>
      <c r="V228" s="15">
        <f t="shared" si="47"/>
        <v>2.9888145515700737E-2</v>
      </c>
      <c r="W228" s="31">
        <f t="shared" si="52"/>
        <v>1925.09</v>
      </c>
      <c r="X228" s="31">
        <f t="shared" si="53"/>
        <v>11.51</v>
      </c>
      <c r="Y228" s="32"/>
      <c r="Z228" s="32"/>
    </row>
    <row r="229" spans="1:26" ht="15.6" x14ac:dyDescent="0.3">
      <c r="A229" s="6">
        <v>1889.05</v>
      </c>
      <c r="B229" s="7">
        <v>5.32</v>
      </c>
      <c r="C229" s="8">
        <v>0.2258</v>
      </c>
      <c r="D229" s="7">
        <v>0.2767</v>
      </c>
      <c r="E229" s="7">
        <v>7.6116519010000001</v>
      </c>
      <c r="F229" s="8">
        <f t="shared" si="54"/>
        <v>1889.3749999999834</v>
      </c>
      <c r="G229" s="9">
        <f>G225*8/12+G237*4/12</f>
        <v>3.4400000000000004</v>
      </c>
      <c r="H229" s="8">
        <f t="shared" si="48"/>
        <v>213.96121645894482</v>
      </c>
      <c r="I229" s="8">
        <f t="shared" si="49"/>
        <v>9.081286217374009</v>
      </c>
      <c r="J229" s="10">
        <f t="shared" si="55"/>
        <v>609.39624934945323</v>
      </c>
      <c r="K229" s="8">
        <f t="shared" si="50"/>
        <v>11.128396352291357</v>
      </c>
      <c r="L229" s="10">
        <f t="shared" si="51"/>
        <v>31.695477856201819</v>
      </c>
      <c r="M229" s="30">
        <f t="shared" si="42"/>
        <v>16.915421076068384</v>
      </c>
      <c r="N229" s="11"/>
      <c r="O229" s="12">
        <f t="shared" si="43"/>
        <v>21.731410413817358</v>
      </c>
      <c r="P229" s="12"/>
      <c r="Q229" s="33">
        <f t="shared" si="44"/>
        <v>1.7511818172382072E-2</v>
      </c>
      <c r="R229" s="9">
        <f t="shared" si="56"/>
        <v>1.0030764942858854</v>
      </c>
      <c r="S229" s="9">
        <f t="shared" si="57"/>
        <v>4.1198651903935755</v>
      </c>
      <c r="T229" s="15">
        <f t="shared" si="45"/>
        <v>6.8988386709887273E-2</v>
      </c>
      <c r="U229" s="15">
        <f t="shared" si="46"/>
        <v>4.6597834745883082E-2</v>
      </c>
      <c r="V229" s="15">
        <f t="shared" si="47"/>
        <v>2.2390551964004191E-2</v>
      </c>
      <c r="W229" s="31">
        <f t="shared" si="52"/>
        <v>1925.12</v>
      </c>
      <c r="X229" s="31">
        <f t="shared" si="53"/>
        <v>12.46</v>
      </c>
      <c r="Y229" s="32"/>
      <c r="Z229" s="32"/>
    </row>
    <row r="230" spans="1:26" ht="15.6" x14ac:dyDescent="0.3">
      <c r="A230" s="6">
        <v>1889.06</v>
      </c>
      <c r="B230" s="7">
        <v>5.41</v>
      </c>
      <c r="C230" s="8">
        <v>0.22500000000000001</v>
      </c>
      <c r="D230" s="7">
        <v>0.28000000000000003</v>
      </c>
      <c r="E230" s="7">
        <v>7.6116519010000001</v>
      </c>
      <c r="F230" s="8">
        <f t="shared" si="54"/>
        <v>1889.4583333333167</v>
      </c>
      <c r="G230" s="9">
        <f>G225*7/12+G237*5/12</f>
        <v>3.4375</v>
      </c>
      <c r="H230" s="8">
        <f t="shared" si="48"/>
        <v>217.58086109828784</v>
      </c>
      <c r="I230" s="8">
        <f t="shared" si="49"/>
        <v>9.0491115983576282</v>
      </c>
      <c r="J230" s="10">
        <f t="shared" si="55"/>
        <v>621.85336252929392</v>
      </c>
      <c r="K230" s="8">
        <f t="shared" si="50"/>
        <v>11.261116655733939</v>
      </c>
      <c r="L230" s="10">
        <f t="shared" si="51"/>
        <v>32.18464722887289</v>
      </c>
      <c r="M230" s="30">
        <f t="shared" si="42"/>
        <v>17.219302943947689</v>
      </c>
      <c r="N230" s="11"/>
      <c r="O230" s="12">
        <f t="shared" si="43"/>
        <v>22.110623383995307</v>
      </c>
      <c r="P230" s="12"/>
      <c r="Q230" s="33">
        <f t="shared" si="44"/>
        <v>1.765522513178451E-2</v>
      </c>
      <c r="R230" s="9">
        <f t="shared" si="56"/>
        <v>1.0030744356396279</v>
      </c>
      <c r="S230" s="9">
        <f t="shared" si="57"/>
        <v>4.1325399321104399</v>
      </c>
      <c r="T230" s="15">
        <f t="shared" si="45"/>
        <v>6.3268517995436868E-2</v>
      </c>
      <c r="U230" s="15">
        <f t="shared" si="46"/>
        <v>4.5106915051926988E-2</v>
      </c>
      <c r="V230" s="15">
        <f t="shared" si="47"/>
        <v>1.816160294350988E-2</v>
      </c>
      <c r="W230" s="31">
        <f t="shared" si="52"/>
        <v>1926.03</v>
      </c>
      <c r="X230" s="31">
        <f t="shared" si="53"/>
        <v>11.81</v>
      </c>
      <c r="Y230" s="32"/>
      <c r="Z230" s="32"/>
    </row>
    <row r="231" spans="1:26" ht="15.6" x14ac:dyDescent="0.3">
      <c r="A231" s="6">
        <v>1889.07</v>
      </c>
      <c r="B231" s="7">
        <v>5.3</v>
      </c>
      <c r="C231" s="8">
        <v>0.22420000000000001</v>
      </c>
      <c r="D231" s="7">
        <v>0.2833</v>
      </c>
      <c r="E231" s="7">
        <v>7.6116519010000001</v>
      </c>
      <c r="F231" s="8">
        <f t="shared" si="54"/>
        <v>1889.5416666666499</v>
      </c>
      <c r="G231" s="9">
        <f>G225*6/12+G237*6/12</f>
        <v>3.4350000000000005</v>
      </c>
      <c r="H231" s="8">
        <f t="shared" si="48"/>
        <v>213.15685098353521</v>
      </c>
      <c r="I231" s="8">
        <f t="shared" si="49"/>
        <v>9.0169369793412457</v>
      </c>
      <c r="J231" s="10">
        <f t="shared" si="55"/>
        <v>611.35695287649651</v>
      </c>
      <c r="K231" s="8">
        <f t="shared" si="50"/>
        <v>11.393836959176516</v>
      </c>
      <c r="L231" s="10">
        <f t="shared" si="51"/>
        <v>32.678759386775752</v>
      </c>
      <c r="M231" s="30">
        <f t="shared" si="42"/>
        <v>16.889214491107516</v>
      </c>
      <c r="N231" s="11"/>
      <c r="O231" s="12">
        <f t="shared" si="43"/>
        <v>21.675368705170957</v>
      </c>
      <c r="P231" s="12"/>
      <c r="Q231" s="33">
        <f t="shared" si="44"/>
        <v>1.7653549602927913E-2</v>
      </c>
      <c r="R231" s="9">
        <f t="shared" si="56"/>
        <v>1.003072376997389</v>
      </c>
      <c r="S231" s="9">
        <f t="shared" si="57"/>
        <v>4.1452451601599059</v>
      </c>
      <c r="T231" s="15">
        <f t="shared" si="45"/>
        <v>6.7585212009594775E-2</v>
      </c>
      <c r="U231" s="15">
        <f t="shared" si="46"/>
        <v>4.363725864485013E-2</v>
      </c>
      <c r="V231" s="15">
        <f t="shared" si="47"/>
        <v>2.3947953364744645E-2</v>
      </c>
      <c r="W231" s="31">
        <f t="shared" si="52"/>
        <v>1926.06</v>
      </c>
      <c r="X231" s="31">
        <f t="shared" si="53"/>
        <v>12.11</v>
      </c>
      <c r="Y231" s="32"/>
      <c r="Z231" s="32"/>
    </row>
    <row r="232" spans="1:26" ht="15.6" x14ac:dyDescent="0.3">
      <c r="A232" s="6">
        <v>1889.08</v>
      </c>
      <c r="B232" s="7">
        <v>5.37</v>
      </c>
      <c r="C232" s="8">
        <v>0.2233</v>
      </c>
      <c r="D232" s="7">
        <v>0.28670000000000001</v>
      </c>
      <c r="E232" s="7">
        <v>7.6116519010000001</v>
      </c>
      <c r="F232" s="8">
        <f t="shared" si="54"/>
        <v>1889.6249999999832</v>
      </c>
      <c r="G232" s="9">
        <f>G225*5/12+G237*7/12</f>
        <v>3.4325000000000001</v>
      </c>
      <c r="H232" s="8">
        <f t="shared" si="48"/>
        <v>215.97213014746873</v>
      </c>
      <c r="I232" s="8">
        <f t="shared" si="49"/>
        <v>8.9807405329478147</v>
      </c>
      <c r="J232" s="10">
        <f t="shared" si="55"/>
        <v>621.57795677576667</v>
      </c>
      <c r="K232" s="8">
        <f t="shared" si="50"/>
        <v>11.530579089996143</v>
      </c>
      <c r="L232" s="10">
        <f t="shared" si="51"/>
        <v>33.185549386892426</v>
      </c>
      <c r="M232" s="30">
        <f t="shared" si="42"/>
        <v>17.131853975345734</v>
      </c>
      <c r="N232" s="11"/>
      <c r="O232" s="12">
        <f t="shared" si="43"/>
        <v>21.973135389628158</v>
      </c>
      <c r="P232" s="12"/>
      <c r="Q232" s="33">
        <f t="shared" si="44"/>
        <v>1.6839963503965147E-2</v>
      </c>
      <c r="R232" s="9">
        <f t="shared" si="56"/>
        <v>1.0030703183591692</v>
      </c>
      <c r="S232" s="9">
        <f t="shared" si="57"/>
        <v>4.157980916038519</v>
      </c>
      <c r="T232" s="15">
        <f t="shared" si="45"/>
        <v>6.7390705049081179E-2</v>
      </c>
      <c r="U232" s="15">
        <f t="shared" si="46"/>
        <v>4.2188412475791415E-2</v>
      </c>
      <c r="V232" s="15">
        <f t="shared" si="47"/>
        <v>2.5202292573289764E-2</v>
      </c>
      <c r="W232" s="31">
        <f t="shared" si="52"/>
        <v>1926.09</v>
      </c>
      <c r="X232" s="31">
        <f t="shared" si="53"/>
        <v>13.32</v>
      </c>
      <c r="Y232" s="32"/>
      <c r="Z232" s="32"/>
    </row>
    <row r="233" spans="1:26" ht="15.6" x14ac:dyDescent="0.3">
      <c r="A233" s="6">
        <v>1889.09</v>
      </c>
      <c r="B233" s="7">
        <v>5.5</v>
      </c>
      <c r="C233" s="8">
        <v>0.2225</v>
      </c>
      <c r="D233" s="7">
        <v>0.28999999999999998</v>
      </c>
      <c r="E233" s="7">
        <v>7.7067928930000003</v>
      </c>
      <c r="F233" s="8">
        <f t="shared" si="54"/>
        <v>1889.7083333333164</v>
      </c>
      <c r="G233" s="9">
        <f>G225*4/12+G237*8/12</f>
        <v>3.4299999999999997</v>
      </c>
      <c r="H233" s="8">
        <f t="shared" si="48"/>
        <v>218.4697673048004</v>
      </c>
      <c r="I233" s="8">
        <f t="shared" si="49"/>
        <v>8.8380951318760168</v>
      </c>
      <c r="J233" s="10">
        <f t="shared" si="55"/>
        <v>630.88597856760884</v>
      </c>
      <c r="K233" s="8">
        <f t="shared" si="50"/>
        <v>11.519315003344021</v>
      </c>
      <c r="L233" s="10">
        <f t="shared" si="51"/>
        <v>33.264897051746651</v>
      </c>
      <c r="M233" s="30">
        <f t="shared" si="42"/>
        <v>17.350788026348599</v>
      </c>
      <c r="N233" s="11"/>
      <c r="O233" s="12">
        <f t="shared" si="43"/>
        <v>22.236764738619261</v>
      </c>
      <c r="P233" s="12"/>
      <c r="Q233" s="33">
        <f t="shared" si="44"/>
        <v>1.396010132921139E-2</v>
      </c>
      <c r="R233" s="9">
        <f t="shared" si="56"/>
        <v>1.0030682597249694</v>
      </c>
      <c r="S233" s="9">
        <f t="shared" si="57"/>
        <v>4.1192590235257391</v>
      </c>
      <c r="T233" s="15">
        <f t="shared" si="45"/>
        <v>6.0867239445564492E-2</v>
      </c>
      <c r="U233" s="15">
        <f t="shared" si="46"/>
        <v>3.9418328540952619E-2</v>
      </c>
      <c r="V233" s="15">
        <f t="shared" si="47"/>
        <v>2.1448910904611873E-2</v>
      </c>
      <c r="W233" s="31">
        <f t="shared" si="52"/>
        <v>1926.12</v>
      </c>
      <c r="X233" s="31">
        <f t="shared" si="53"/>
        <v>13.49</v>
      </c>
      <c r="Y233" s="32"/>
      <c r="Z233" s="32"/>
    </row>
    <row r="234" spans="1:26" ht="15.6" x14ac:dyDescent="0.3">
      <c r="A234" s="6">
        <v>1889.1</v>
      </c>
      <c r="B234" s="7">
        <v>5.4</v>
      </c>
      <c r="C234" s="8">
        <v>0.22170000000000001</v>
      </c>
      <c r="D234" s="7">
        <v>0.29330000000000001</v>
      </c>
      <c r="E234" s="7">
        <v>7.7067928930000003</v>
      </c>
      <c r="F234" s="8">
        <f t="shared" si="54"/>
        <v>1889.7916666666497</v>
      </c>
      <c r="G234" s="9">
        <f>G225*3/12+G237*9/12</f>
        <v>3.4275000000000002</v>
      </c>
      <c r="H234" s="8">
        <f t="shared" si="48"/>
        <v>214.49758971744043</v>
      </c>
      <c r="I234" s="8">
        <f t="shared" si="49"/>
        <v>8.8063177111771385</v>
      </c>
      <c r="J234" s="10">
        <f t="shared" si="55"/>
        <v>621.53452776711367</v>
      </c>
      <c r="K234" s="8">
        <f t="shared" si="50"/>
        <v>11.650396863726902</v>
      </c>
      <c r="L234" s="10">
        <f t="shared" si="51"/>
        <v>33.758532776684156</v>
      </c>
      <c r="M234" s="30">
        <f t="shared" si="42"/>
        <v>17.053214402955494</v>
      </c>
      <c r="N234" s="11"/>
      <c r="O234" s="12">
        <f t="shared" si="43"/>
        <v>21.840470810168483</v>
      </c>
      <c r="P234" s="12"/>
      <c r="Q234" s="33">
        <f t="shared" si="44"/>
        <v>9.5907592579841938E-3</v>
      </c>
      <c r="R234" s="9">
        <f t="shared" si="56"/>
        <v>1.0030662010947902</v>
      </c>
      <c r="S234" s="9">
        <f t="shared" si="57"/>
        <v>4.1318979800843403</v>
      </c>
      <c r="T234" s="15">
        <f t="shared" si="45"/>
        <v>6.092296094744909E-2</v>
      </c>
      <c r="U234" s="15">
        <f t="shared" si="46"/>
        <v>3.8043920536298348E-2</v>
      </c>
      <c r="V234" s="15">
        <f t="shared" si="47"/>
        <v>2.2879040411150742E-2</v>
      </c>
      <c r="W234" s="31">
        <f t="shared" si="52"/>
        <v>1927.03</v>
      </c>
      <c r="X234" s="31">
        <f t="shared" si="53"/>
        <v>13.87</v>
      </c>
      <c r="Y234" s="32"/>
      <c r="Z234" s="32"/>
    </row>
    <row r="235" spans="1:26" ht="15.6" x14ac:dyDescent="0.3">
      <c r="A235" s="6">
        <v>1889.11</v>
      </c>
      <c r="B235" s="7">
        <v>5.35</v>
      </c>
      <c r="C235" s="8">
        <v>0.2208</v>
      </c>
      <c r="D235" s="7">
        <v>0.29670000000000002</v>
      </c>
      <c r="E235" s="7">
        <v>7.7067928930000003</v>
      </c>
      <c r="F235" s="8">
        <f t="shared" si="54"/>
        <v>1889.8749999999829</v>
      </c>
      <c r="G235" s="9">
        <f>G225*2/12+G237*10/12</f>
        <v>3.4250000000000003</v>
      </c>
      <c r="H235" s="8">
        <f t="shared" si="48"/>
        <v>212.51150092376039</v>
      </c>
      <c r="I235" s="8">
        <f t="shared" si="49"/>
        <v>8.7705681128908957</v>
      </c>
      <c r="J235" s="10">
        <f t="shared" si="55"/>
        <v>617.8973997898097</v>
      </c>
      <c r="K235" s="8">
        <f t="shared" si="50"/>
        <v>11.785450901697143</v>
      </c>
      <c r="L235" s="10">
        <f t="shared" si="51"/>
        <v>34.267319349090947</v>
      </c>
      <c r="M235" s="30">
        <f t="shared" si="42"/>
        <v>16.906021170249371</v>
      </c>
      <c r="N235" s="11"/>
      <c r="O235" s="12">
        <f t="shared" si="43"/>
        <v>21.638643677166289</v>
      </c>
      <c r="P235" s="12"/>
      <c r="Q235" s="33">
        <f t="shared" si="44"/>
        <v>5.0333918368153513E-3</v>
      </c>
      <c r="R235" s="9">
        <f t="shared" si="56"/>
        <v>1.0030641424686324</v>
      </c>
      <c r="S235" s="9">
        <f t="shared" si="57"/>
        <v>4.1445672101944364</v>
      </c>
      <c r="T235" s="15">
        <f t="shared" si="45"/>
        <v>6.2520222349584431E-2</v>
      </c>
      <c r="U235" s="15">
        <f t="shared" si="46"/>
        <v>3.6687601738395026E-2</v>
      </c>
      <c r="V235" s="15">
        <f t="shared" si="47"/>
        <v>2.5832620611189405E-2</v>
      </c>
      <c r="W235" s="31">
        <f t="shared" si="52"/>
        <v>1927.06</v>
      </c>
      <c r="X235" s="31">
        <f t="shared" si="53"/>
        <v>14.89</v>
      </c>
      <c r="Y235" s="32"/>
      <c r="Z235" s="32"/>
    </row>
    <row r="236" spans="1:26" ht="15.6" x14ac:dyDescent="0.3">
      <c r="A236" s="6">
        <v>1889.12</v>
      </c>
      <c r="B236" s="7">
        <v>5.32</v>
      </c>
      <c r="C236" s="8">
        <v>0.22</v>
      </c>
      <c r="D236" s="7">
        <v>0.3</v>
      </c>
      <c r="E236" s="7">
        <v>7.8019419829999999</v>
      </c>
      <c r="F236" s="8">
        <f t="shared" si="54"/>
        <v>1889.9583333333162</v>
      </c>
      <c r="G236" s="9">
        <f>G225*1/12+G237*11/12</f>
        <v>3.4224999999999999</v>
      </c>
      <c r="H236" s="8">
        <f t="shared" si="48"/>
        <v>208.74268272548366</v>
      </c>
      <c r="I236" s="8">
        <f t="shared" si="49"/>
        <v>8.6322162029335345</v>
      </c>
      <c r="J236" s="10">
        <f t="shared" si="55"/>
        <v>609.03078491036206</v>
      </c>
      <c r="K236" s="8">
        <f t="shared" si="50"/>
        <v>11.771203913091181</v>
      </c>
      <c r="L236" s="10">
        <f t="shared" si="51"/>
        <v>34.343841254343715</v>
      </c>
      <c r="M236" s="30">
        <f t="shared" si="42"/>
        <v>16.610338076603391</v>
      </c>
      <c r="N236" s="11"/>
      <c r="O236" s="12">
        <f t="shared" si="43"/>
        <v>21.248155988127635</v>
      </c>
      <c r="P236" s="12"/>
      <c r="Q236" s="33">
        <f t="shared" si="44"/>
        <v>4.3897649033883962E-3</v>
      </c>
      <c r="R236" s="9">
        <f t="shared" si="56"/>
        <v>1.0030620838464972</v>
      </c>
      <c r="S236" s="9">
        <f t="shared" si="57"/>
        <v>4.1065665379782672</v>
      </c>
      <c r="T236" s="15">
        <f t="shared" si="45"/>
        <v>5.5603778877094223E-2</v>
      </c>
      <c r="U236" s="15">
        <f t="shared" si="46"/>
        <v>3.6620242497589439E-2</v>
      </c>
      <c r="V236" s="15">
        <f t="shared" si="47"/>
        <v>1.8983536379504784E-2</v>
      </c>
      <c r="W236" s="31">
        <f t="shared" si="52"/>
        <v>1927.09</v>
      </c>
      <c r="X236" s="31">
        <f t="shared" si="53"/>
        <v>16.940000000000001</v>
      </c>
      <c r="Y236" s="32"/>
      <c r="Z236" s="32"/>
    </row>
    <row r="237" spans="1:26" ht="15.6" x14ac:dyDescent="0.3">
      <c r="A237" s="6">
        <v>1890.01</v>
      </c>
      <c r="B237" s="7">
        <v>5.38</v>
      </c>
      <c r="C237" s="8">
        <v>0.22</v>
      </c>
      <c r="D237" s="7">
        <v>0.29920000000000002</v>
      </c>
      <c r="E237" s="7">
        <v>7.6116519010000001</v>
      </c>
      <c r="F237" s="8">
        <f t="shared" si="54"/>
        <v>1890.0416666666495</v>
      </c>
      <c r="G237" s="9">
        <v>3.42</v>
      </c>
      <c r="H237" s="8">
        <f t="shared" si="48"/>
        <v>216.37431288517348</v>
      </c>
      <c r="I237" s="8">
        <f t="shared" si="49"/>
        <v>8.8480202295052361</v>
      </c>
      <c r="J237" s="10">
        <f t="shared" si="55"/>
        <v>633.44820335680561</v>
      </c>
      <c r="K237" s="8">
        <f t="shared" si="50"/>
        <v>12.033307512127122</v>
      </c>
      <c r="L237" s="10">
        <f t="shared" si="51"/>
        <v>35.228197480363619</v>
      </c>
      <c r="M237" s="30">
        <f t="shared" si="42"/>
        <v>17.220071982181903</v>
      </c>
      <c r="N237" s="11"/>
      <c r="O237" s="12">
        <f t="shared" si="43"/>
        <v>22.015486326741613</v>
      </c>
      <c r="P237" s="12"/>
      <c r="Q237" s="33">
        <f t="shared" si="44"/>
        <v>-2.9555589998916665E-3</v>
      </c>
      <c r="R237" s="9">
        <f t="shared" si="56"/>
        <v>1.0014510943480162</v>
      </c>
      <c r="S237" s="9">
        <f t="shared" si="57"/>
        <v>4.2221190609680992</v>
      </c>
      <c r="T237" s="15">
        <f t="shared" si="45"/>
        <v>5.3163830437164883E-2</v>
      </c>
      <c r="U237" s="15">
        <f t="shared" si="46"/>
        <v>3.3981739109766762E-2</v>
      </c>
      <c r="V237" s="15">
        <f t="shared" si="47"/>
        <v>1.9182091327398121E-2</v>
      </c>
      <c r="W237" s="31">
        <f t="shared" si="52"/>
        <v>1927.12</v>
      </c>
      <c r="X237" s="31">
        <f t="shared" si="53"/>
        <v>17.46</v>
      </c>
      <c r="Y237" s="32"/>
      <c r="Z237" s="32"/>
    </row>
    <row r="238" spans="1:26" ht="15.6" x14ac:dyDescent="0.3">
      <c r="A238" s="6">
        <v>1890.02</v>
      </c>
      <c r="B238" s="7">
        <v>5.32</v>
      </c>
      <c r="C238" s="8">
        <v>0.22</v>
      </c>
      <c r="D238" s="7">
        <v>0.29830000000000001</v>
      </c>
      <c r="E238" s="7">
        <v>7.6116519010000001</v>
      </c>
      <c r="F238" s="8">
        <f t="shared" si="54"/>
        <v>1890.1249999999827</v>
      </c>
      <c r="G238" s="9">
        <f>G237*11/12+G249*1/12</f>
        <v>3.4366666666666665</v>
      </c>
      <c r="H238" s="8">
        <f t="shared" si="48"/>
        <v>213.96121645894482</v>
      </c>
      <c r="I238" s="8">
        <f t="shared" si="49"/>
        <v>8.8480202295052361</v>
      </c>
      <c r="J238" s="10">
        <f t="shared" si="55"/>
        <v>628.54231578433973</v>
      </c>
      <c r="K238" s="8">
        <f t="shared" si="50"/>
        <v>11.997111065733691</v>
      </c>
      <c r="L238" s="10">
        <f t="shared" si="51"/>
        <v>35.243265563621904</v>
      </c>
      <c r="M238" s="30">
        <f t="shared" si="42"/>
        <v>17.026814982671411</v>
      </c>
      <c r="N238" s="11"/>
      <c r="O238" s="12">
        <f t="shared" si="43"/>
        <v>21.75593955952538</v>
      </c>
      <c r="P238" s="12"/>
      <c r="Q238" s="33">
        <f t="shared" si="44"/>
        <v>-2.4631020800412462E-3</v>
      </c>
      <c r="R238" s="9">
        <f t="shared" si="56"/>
        <v>1.0014660798155122</v>
      </c>
      <c r="S238" s="9">
        <f t="shared" si="57"/>
        <v>4.2282457540741216</v>
      </c>
      <c r="T238" s="15">
        <f t="shared" si="45"/>
        <v>5.4922624918724683E-2</v>
      </c>
      <c r="U238" s="15">
        <f t="shared" si="46"/>
        <v>3.2901738937891167E-2</v>
      </c>
      <c r="V238" s="15">
        <f t="shared" si="47"/>
        <v>2.2020885980833516E-2</v>
      </c>
      <c r="W238" s="31">
        <f t="shared" si="52"/>
        <v>1928.03</v>
      </c>
      <c r="X238" s="31">
        <f t="shared" si="53"/>
        <v>18.25</v>
      </c>
      <c r="Y238" s="32"/>
      <c r="Z238" s="32"/>
    </row>
    <row r="239" spans="1:26" ht="15.6" x14ac:dyDescent="0.3">
      <c r="A239" s="6">
        <v>1890.03</v>
      </c>
      <c r="B239" s="7">
        <v>5.28</v>
      </c>
      <c r="C239" s="8">
        <v>0.22</v>
      </c>
      <c r="D239" s="7">
        <v>0.29749999999999999</v>
      </c>
      <c r="E239" s="7">
        <v>7.6116519010000001</v>
      </c>
      <c r="F239" s="8">
        <f t="shared" si="54"/>
        <v>1890.208333333316</v>
      </c>
      <c r="G239" s="9">
        <f>G237*10/12+G249*2/12</f>
        <v>3.4533333333333336</v>
      </c>
      <c r="H239" s="8">
        <f t="shared" si="48"/>
        <v>212.35248550812568</v>
      </c>
      <c r="I239" s="8">
        <f t="shared" si="49"/>
        <v>8.8480202295052361</v>
      </c>
      <c r="J239" s="10">
        <f t="shared" si="55"/>
        <v>625.98246299449124</v>
      </c>
      <c r="K239" s="8">
        <f t="shared" si="50"/>
        <v>11.964936446717308</v>
      </c>
      <c r="L239" s="10">
        <f t="shared" si="51"/>
        <v>35.270792185769153</v>
      </c>
      <c r="M239" s="30">
        <f t="shared" si="42"/>
        <v>16.90112228858991</v>
      </c>
      <c r="N239" s="11"/>
      <c r="O239" s="12">
        <f t="shared" si="43"/>
        <v>21.582789932235595</v>
      </c>
      <c r="P239" s="12"/>
      <c r="Q239" s="33">
        <f t="shared" si="44"/>
        <v>-3.1144040035788467E-3</v>
      </c>
      <c r="R239" s="9">
        <f t="shared" si="56"/>
        <v>1.0014810640939893</v>
      </c>
      <c r="S239" s="9">
        <f t="shared" si="57"/>
        <v>4.2344446998291945</v>
      </c>
      <c r="T239" s="15">
        <f t="shared" si="45"/>
        <v>5.6526328677811932E-2</v>
      </c>
      <c r="U239" s="15">
        <f t="shared" si="46"/>
        <v>3.3057381066337488E-2</v>
      </c>
      <c r="V239" s="15">
        <f t="shared" si="47"/>
        <v>2.3468947611474444E-2</v>
      </c>
      <c r="W239" s="31">
        <f t="shared" si="52"/>
        <v>1928.06</v>
      </c>
      <c r="X239" s="31">
        <f t="shared" si="53"/>
        <v>19.02</v>
      </c>
      <c r="Y239" s="32"/>
      <c r="Z239" s="32"/>
    </row>
    <row r="240" spans="1:26" ht="15.6" x14ac:dyDescent="0.3">
      <c r="A240" s="6">
        <v>1890.04</v>
      </c>
      <c r="B240" s="7">
        <v>5.39</v>
      </c>
      <c r="C240" s="8">
        <v>0.22</v>
      </c>
      <c r="D240" s="7">
        <v>0.29670000000000002</v>
      </c>
      <c r="E240" s="7">
        <v>7.6116519010000001</v>
      </c>
      <c r="F240" s="8">
        <f t="shared" si="54"/>
        <v>1890.2916666666492</v>
      </c>
      <c r="G240" s="9">
        <f>G237*9/12+G249*3/12</f>
        <v>3.4699999999999998</v>
      </c>
      <c r="H240" s="8">
        <f t="shared" si="48"/>
        <v>216.77649562287826</v>
      </c>
      <c r="I240" s="8">
        <f t="shared" si="49"/>
        <v>8.8480202295052361</v>
      </c>
      <c r="J240" s="10">
        <f t="shared" si="55"/>
        <v>641.19731452560723</v>
      </c>
      <c r="K240" s="8">
        <f t="shared" si="50"/>
        <v>11.932761827700926</v>
      </c>
      <c r="L240" s="10">
        <f t="shared" si="51"/>
        <v>35.29559243409048</v>
      </c>
      <c r="M240" s="30">
        <f t="shared" si="42"/>
        <v>17.257854542603198</v>
      </c>
      <c r="N240" s="11"/>
      <c r="O240" s="12">
        <f t="shared" si="43"/>
        <v>22.023576461344508</v>
      </c>
      <c r="P240" s="12"/>
      <c r="Q240" s="33">
        <f t="shared" si="44"/>
        <v>-7.5703300803300205E-4</v>
      </c>
      <c r="R240" s="9">
        <f t="shared" si="56"/>
        <v>1.0014960471849268</v>
      </c>
      <c r="S240" s="9">
        <f t="shared" si="57"/>
        <v>4.2407161838320944</v>
      </c>
      <c r="T240" s="15">
        <f t="shared" si="45"/>
        <v>5.566384924301615E-2</v>
      </c>
      <c r="U240" s="15">
        <f t="shared" si="46"/>
        <v>3.3211150243813048E-2</v>
      </c>
      <c r="V240" s="15">
        <f t="shared" si="47"/>
        <v>2.2452698999203102E-2</v>
      </c>
      <c r="W240" s="31">
        <f t="shared" si="52"/>
        <v>1928.09</v>
      </c>
      <c r="X240" s="31">
        <f t="shared" si="53"/>
        <v>21.17</v>
      </c>
      <c r="Y240" s="32"/>
      <c r="Z240" s="32"/>
    </row>
    <row r="241" spans="1:26" ht="15.6" x14ac:dyDescent="0.3">
      <c r="A241" s="6">
        <v>1890.05</v>
      </c>
      <c r="B241" s="7">
        <v>5.62</v>
      </c>
      <c r="C241" s="8">
        <v>0.22</v>
      </c>
      <c r="D241" s="7">
        <v>0.29580000000000001</v>
      </c>
      <c r="E241" s="7">
        <v>7.7067928930000003</v>
      </c>
      <c r="F241" s="8">
        <f t="shared" si="54"/>
        <v>1890.3749999999825</v>
      </c>
      <c r="G241" s="9">
        <f>G237*8/12+G249*4/12</f>
        <v>3.4866666666666664</v>
      </c>
      <c r="H241" s="8">
        <f t="shared" si="48"/>
        <v>223.23638040963243</v>
      </c>
      <c r="I241" s="8">
        <f t="shared" si="49"/>
        <v>8.7387906921920173</v>
      </c>
      <c r="J241" s="10">
        <f t="shared" si="55"/>
        <v>662.45885178085484</v>
      </c>
      <c r="K241" s="8">
        <f t="shared" si="50"/>
        <v>11.749701303410903</v>
      </c>
      <c r="L241" s="10">
        <f t="shared" si="51"/>
        <v>34.867496148892684</v>
      </c>
      <c r="M241" s="30">
        <f t="shared" si="42"/>
        <v>17.786430487858624</v>
      </c>
      <c r="N241" s="11"/>
      <c r="O241" s="12">
        <f t="shared" si="43"/>
        <v>22.677242329476798</v>
      </c>
      <c r="P241" s="12"/>
      <c r="Q241" s="33">
        <f t="shared" si="44"/>
        <v>1.4888374225166395E-3</v>
      </c>
      <c r="R241" s="9">
        <f t="shared" si="56"/>
        <v>1.0015110290898022</v>
      </c>
      <c r="S241" s="9">
        <f t="shared" si="57"/>
        <v>4.1946301842867291</v>
      </c>
      <c r="T241" s="15">
        <f t="shared" si="45"/>
        <v>5.0021715342593698E-2</v>
      </c>
      <c r="U241" s="15">
        <f t="shared" si="46"/>
        <v>3.7143716427277651E-2</v>
      </c>
      <c r="V241" s="15">
        <f t="shared" si="47"/>
        <v>1.2877998915316047E-2</v>
      </c>
      <c r="W241" s="31">
        <f t="shared" si="52"/>
        <v>1928.12</v>
      </c>
      <c r="X241" s="31">
        <f t="shared" si="53"/>
        <v>23.15</v>
      </c>
      <c r="Y241" s="32"/>
      <c r="Z241" s="32"/>
    </row>
    <row r="242" spans="1:26" ht="15.6" x14ac:dyDescent="0.3">
      <c r="A242" s="6">
        <v>1890.06</v>
      </c>
      <c r="B242" s="7">
        <v>5.58</v>
      </c>
      <c r="C242" s="8">
        <v>0.22</v>
      </c>
      <c r="D242" s="7">
        <v>0.29499999999999998</v>
      </c>
      <c r="E242" s="7">
        <v>7.7067928930000003</v>
      </c>
      <c r="F242" s="8">
        <f t="shared" si="54"/>
        <v>1890.4583333333157</v>
      </c>
      <c r="G242" s="9">
        <f>G237*7/12+G249*5/12</f>
        <v>3.5033333333333334</v>
      </c>
      <c r="H242" s="8">
        <f t="shared" si="48"/>
        <v>221.64750937468844</v>
      </c>
      <c r="I242" s="8">
        <f t="shared" si="49"/>
        <v>8.7387906921920173</v>
      </c>
      <c r="J242" s="10">
        <f t="shared" si="55"/>
        <v>659.90488823602948</v>
      </c>
      <c r="K242" s="8">
        <f t="shared" si="50"/>
        <v>11.717923882712022</v>
      </c>
      <c r="L242" s="10">
        <f t="shared" si="51"/>
        <v>34.887444808177179</v>
      </c>
      <c r="M242" s="30">
        <f t="shared" si="42"/>
        <v>17.684360844450165</v>
      </c>
      <c r="N242" s="11"/>
      <c r="O242" s="12">
        <f t="shared" si="43"/>
        <v>22.525314186078042</v>
      </c>
      <c r="P242" s="12"/>
      <c r="Q242" s="33">
        <f t="shared" si="44"/>
        <v>3.6494746472915951E-3</v>
      </c>
      <c r="R242" s="9">
        <f t="shared" si="56"/>
        <v>1.0015260098100913</v>
      </c>
      <c r="S242" s="9">
        <f t="shared" si="57"/>
        <v>4.200968392516149</v>
      </c>
      <c r="T242" s="15">
        <f t="shared" si="45"/>
        <v>4.8919622526198081E-2</v>
      </c>
      <c r="U242" s="15">
        <f t="shared" si="46"/>
        <v>3.8567883928620983E-2</v>
      </c>
      <c r="V242" s="15">
        <f t="shared" si="47"/>
        <v>1.0351738597577098E-2</v>
      </c>
      <c r="W242" s="31">
        <f t="shared" si="52"/>
        <v>1929.03</v>
      </c>
      <c r="X242" s="31">
        <f t="shared" si="53"/>
        <v>25.43</v>
      </c>
      <c r="Y242" s="32"/>
      <c r="Z242" s="32"/>
    </row>
    <row r="243" spans="1:26" ht="15.6" x14ac:dyDescent="0.3">
      <c r="A243" s="6">
        <v>1890.07</v>
      </c>
      <c r="B243" s="7">
        <v>5.54</v>
      </c>
      <c r="C243" s="8">
        <v>0.22</v>
      </c>
      <c r="D243" s="7">
        <v>0.29420000000000002</v>
      </c>
      <c r="E243" s="7">
        <v>7.7067928930000003</v>
      </c>
      <c r="F243" s="8">
        <f t="shared" si="54"/>
        <v>1890.541666666649</v>
      </c>
      <c r="G243" s="9">
        <f>G237*6/12+G249*6/12</f>
        <v>3.5199999999999996</v>
      </c>
      <c r="H243" s="8">
        <f t="shared" si="48"/>
        <v>220.05863833974442</v>
      </c>
      <c r="I243" s="8">
        <f t="shared" si="49"/>
        <v>8.7387906921920173</v>
      </c>
      <c r="J243" s="10">
        <f t="shared" si="55"/>
        <v>657.34253353260397</v>
      </c>
      <c r="K243" s="8">
        <f t="shared" si="50"/>
        <v>11.686146462013143</v>
      </c>
      <c r="L243" s="10">
        <f t="shared" si="51"/>
        <v>34.907973531641176</v>
      </c>
      <c r="M243" s="30">
        <f t="shared" si="42"/>
        <v>17.589295440864863</v>
      </c>
      <c r="N243" s="11"/>
      <c r="O243" s="12">
        <f t="shared" si="43"/>
        <v>22.381223142941966</v>
      </c>
      <c r="P243" s="12"/>
      <c r="Q243" s="33">
        <f t="shared" si="44"/>
        <v>3.7884300307325924E-3</v>
      </c>
      <c r="R243" s="9">
        <f t="shared" si="56"/>
        <v>1.0015409893472669</v>
      </c>
      <c r="S243" s="9">
        <f t="shared" si="57"/>
        <v>4.2073791114950119</v>
      </c>
      <c r="T243" s="15">
        <f t="shared" si="45"/>
        <v>4.8431560238712645E-2</v>
      </c>
      <c r="U243" s="15">
        <f t="shared" si="46"/>
        <v>3.7442974683895569E-2</v>
      </c>
      <c r="V243" s="15">
        <f t="shared" si="47"/>
        <v>1.0988585554817076E-2</v>
      </c>
      <c r="W243" s="31">
        <f t="shared" si="52"/>
        <v>1929.06</v>
      </c>
      <c r="X243" s="31">
        <f t="shared" si="53"/>
        <v>26.15</v>
      </c>
      <c r="Y243" s="32"/>
      <c r="Z243" s="32"/>
    </row>
    <row r="244" spans="1:26" ht="15.6" x14ac:dyDescent="0.3">
      <c r="A244" s="6">
        <v>1890.08</v>
      </c>
      <c r="B244" s="7">
        <v>5.41</v>
      </c>
      <c r="C244" s="8">
        <v>0.22</v>
      </c>
      <c r="D244" s="7">
        <v>0.29330000000000001</v>
      </c>
      <c r="E244" s="7">
        <v>7.9922320659999997</v>
      </c>
      <c r="F244" s="8">
        <f t="shared" si="54"/>
        <v>1890.6249999999823</v>
      </c>
      <c r="G244" s="9">
        <f>G237*5/12+G249*7/12</f>
        <v>3.5366666666666671</v>
      </c>
      <c r="H244" s="8">
        <f t="shared" si="48"/>
        <v>207.21993071816286</v>
      </c>
      <c r="I244" s="8">
        <f t="shared" si="49"/>
        <v>8.4266884950084719</v>
      </c>
      <c r="J244" s="10">
        <f t="shared" si="55"/>
        <v>621.08934699531972</v>
      </c>
      <c r="K244" s="8">
        <f t="shared" si="50"/>
        <v>11.234307889027203</v>
      </c>
      <c r="L244" s="10">
        <f t="shared" si="51"/>
        <v>33.67199731492186</v>
      </c>
      <c r="M244" s="30">
        <f t="shared" si="42"/>
        <v>16.596791133979099</v>
      </c>
      <c r="N244" s="11"/>
      <c r="O244" s="12">
        <f t="shared" si="43"/>
        <v>21.097417913470895</v>
      </c>
      <c r="P244" s="12"/>
      <c r="Q244" s="33">
        <f t="shared" si="44"/>
        <v>1.0599942338932966E-2</v>
      </c>
      <c r="R244" s="9">
        <f t="shared" si="56"/>
        <v>1.0015559677028012</v>
      </c>
      <c r="S244" s="9">
        <f t="shared" si="57"/>
        <v>4.0633663238947353</v>
      </c>
      <c r="T244" s="15">
        <f t="shared" si="45"/>
        <v>5.7523024341116669E-2</v>
      </c>
      <c r="U244" s="15">
        <f t="shared" si="46"/>
        <v>4.26487529392785E-2</v>
      </c>
      <c r="V244" s="15">
        <f t="shared" si="47"/>
        <v>1.4874271401838168E-2</v>
      </c>
      <c r="W244" s="31">
        <f t="shared" si="52"/>
        <v>1929.09</v>
      </c>
      <c r="X244" s="31">
        <f t="shared" si="53"/>
        <v>31.3</v>
      </c>
      <c r="Y244" s="32"/>
      <c r="Z244" s="32"/>
    </row>
    <row r="245" spans="1:26" ht="15.6" x14ac:dyDescent="0.3">
      <c r="A245" s="6">
        <v>1890.09</v>
      </c>
      <c r="B245" s="7">
        <v>5.32</v>
      </c>
      <c r="C245" s="8">
        <v>0.22</v>
      </c>
      <c r="D245" s="7">
        <v>0.29249999999999998</v>
      </c>
      <c r="E245" s="7">
        <v>8.0873811569999994</v>
      </c>
      <c r="F245" s="8">
        <f t="shared" si="54"/>
        <v>1890.7083333333155</v>
      </c>
      <c r="G245" s="9">
        <f>G237*4/12+G249*8/12</f>
        <v>3.5533333333333337</v>
      </c>
      <c r="H245" s="8">
        <f t="shared" si="48"/>
        <v>201.37523734619251</v>
      </c>
      <c r="I245" s="8">
        <f t="shared" si="49"/>
        <v>8.3275474090530732</v>
      </c>
      <c r="J245" s="10">
        <f t="shared" si="55"/>
        <v>605.65133291610209</v>
      </c>
      <c r="K245" s="8">
        <f t="shared" si="50"/>
        <v>11.071852805218288</v>
      </c>
      <c r="L245" s="10">
        <f t="shared" si="51"/>
        <v>33.299438886834551</v>
      </c>
      <c r="M245" s="30">
        <f t="shared" si="42"/>
        <v>16.16970200061531</v>
      </c>
      <c r="N245" s="11"/>
      <c r="O245" s="12">
        <f t="shared" si="43"/>
        <v>20.535953743709669</v>
      </c>
      <c r="P245" s="12"/>
      <c r="Q245" s="33">
        <f t="shared" si="44"/>
        <v>1.2180107583306309E-2</v>
      </c>
      <c r="R245" s="9">
        <f t="shared" si="56"/>
        <v>1.0015709448781633</v>
      </c>
      <c r="S245" s="9">
        <f t="shared" si="57"/>
        <v>4.0218083728124885</v>
      </c>
      <c r="T245" s="15">
        <f t="shared" si="45"/>
        <v>5.6785962529206424E-2</v>
      </c>
      <c r="U245" s="15">
        <f t="shared" si="46"/>
        <v>4.2748953207462304E-2</v>
      </c>
      <c r="V245" s="15">
        <f t="shared" si="47"/>
        <v>1.4037009321744121E-2</v>
      </c>
      <c r="W245" s="31">
        <f t="shared" si="52"/>
        <v>1929.12</v>
      </c>
      <c r="X245" s="31">
        <f t="shared" si="53"/>
        <v>21.4</v>
      </c>
      <c r="Y245" s="32"/>
      <c r="Z245" s="32"/>
    </row>
    <row r="246" spans="1:26" ht="15.6" x14ac:dyDescent="0.3">
      <c r="A246" s="6">
        <v>1890.1</v>
      </c>
      <c r="B246" s="7">
        <v>5.08</v>
      </c>
      <c r="C246" s="8">
        <v>0.22</v>
      </c>
      <c r="D246" s="7">
        <v>0.29170000000000001</v>
      </c>
      <c r="E246" s="7">
        <v>8.0873811569999994</v>
      </c>
      <c r="F246" s="8">
        <f t="shared" si="54"/>
        <v>1890.7916666666488</v>
      </c>
      <c r="G246" s="9">
        <f>G237*3/12+G249*9/12</f>
        <v>3.57</v>
      </c>
      <c r="H246" s="8">
        <f t="shared" si="48"/>
        <v>192.29064017268004</v>
      </c>
      <c r="I246" s="8">
        <f t="shared" si="49"/>
        <v>8.3275474090530732</v>
      </c>
      <c r="J246" s="10">
        <f t="shared" si="55"/>
        <v>580.41586071126437</v>
      </c>
      <c r="K246" s="8">
        <f t="shared" si="50"/>
        <v>11.041570814639917</v>
      </c>
      <c r="L246" s="10">
        <f t="shared" si="51"/>
        <v>33.328209954621229</v>
      </c>
      <c r="M246" s="30">
        <f t="shared" si="42"/>
        <v>15.48284916334444</v>
      </c>
      <c r="N246" s="11"/>
      <c r="O246" s="12">
        <f t="shared" si="43"/>
        <v>19.649063391074282</v>
      </c>
      <c r="P246" s="12"/>
      <c r="Q246" s="33">
        <f t="shared" si="44"/>
        <v>1.4756977765159676E-2</v>
      </c>
      <c r="R246" s="9">
        <f t="shared" si="56"/>
        <v>1.0015859208748206</v>
      </c>
      <c r="S246" s="9">
        <f t="shared" si="57"/>
        <v>4.0281264120767126</v>
      </c>
      <c r="T246" s="15">
        <f t="shared" si="45"/>
        <v>6.6802957605611724E-2</v>
      </c>
      <c r="U246" s="15">
        <f t="shared" si="46"/>
        <v>4.4173154154254712E-2</v>
      </c>
      <c r="V246" s="15">
        <f t="shared" si="47"/>
        <v>2.2629803451357011E-2</v>
      </c>
      <c r="W246" s="31">
        <f t="shared" si="52"/>
        <v>1930.03</v>
      </c>
      <c r="X246" s="31">
        <f t="shared" si="53"/>
        <v>23.94</v>
      </c>
      <c r="Y246" s="32"/>
      <c r="Z246" s="32"/>
    </row>
    <row r="247" spans="1:26" ht="15.6" x14ac:dyDescent="0.3">
      <c r="A247" s="6">
        <v>1890.11</v>
      </c>
      <c r="B247" s="7">
        <v>4.71</v>
      </c>
      <c r="C247" s="8">
        <v>0.22</v>
      </c>
      <c r="D247" s="7">
        <v>0.2908</v>
      </c>
      <c r="E247" s="7">
        <v>7.8970910740000004</v>
      </c>
      <c r="F247" s="8">
        <f t="shared" si="54"/>
        <v>1890.874999999982</v>
      </c>
      <c r="G247" s="9">
        <f>G237*2/12+G249*10/12</f>
        <v>3.5866666666666669</v>
      </c>
      <c r="H247" s="8">
        <f t="shared" si="48"/>
        <v>182.58122028592416</v>
      </c>
      <c r="I247" s="8">
        <f t="shared" si="49"/>
        <v>8.5282098647353131</v>
      </c>
      <c r="J247" s="10">
        <f t="shared" si="55"/>
        <v>553.25380570879042</v>
      </c>
      <c r="K247" s="8">
        <f t="shared" si="50"/>
        <v>11.272742857568314</v>
      </c>
      <c r="L247" s="10">
        <f t="shared" si="51"/>
        <v>34.158430297264609</v>
      </c>
      <c r="M247" s="30">
        <f t="shared" si="42"/>
        <v>14.745043493292805</v>
      </c>
      <c r="N247" s="11"/>
      <c r="O247" s="12">
        <f t="shared" si="43"/>
        <v>18.703194594453649</v>
      </c>
      <c r="P247" s="12"/>
      <c r="Q247" s="33">
        <f t="shared" si="44"/>
        <v>1.4479293188767395E-2</v>
      </c>
      <c r="R247" s="9">
        <f t="shared" si="56"/>
        <v>1.0016008956942393</v>
      </c>
      <c r="S247" s="9">
        <f t="shared" si="57"/>
        <v>4.1317312756751186</v>
      </c>
      <c r="T247" s="15">
        <f t="shared" si="45"/>
        <v>8.0435404955262024E-2</v>
      </c>
      <c r="U247" s="15">
        <f t="shared" si="46"/>
        <v>4.1831556662647928E-2</v>
      </c>
      <c r="V247" s="15">
        <f t="shared" si="47"/>
        <v>3.8603848292614096E-2</v>
      </c>
      <c r="W247" s="31">
        <f t="shared" si="52"/>
        <v>1930.06</v>
      </c>
      <c r="X247" s="31">
        <f t="shared" si="53"/>
        <v>21.52</v>
      </c>
      <c r="Y247" s="32"/>
      <c r="Z247" s="32"/>
    </row>
    <row r="248" spans="1:26" ht="15.6" x14ac:dyDescent="0.3">
      <c r="A248" s="6">
        <v>1890.12</v>
      </c>
      <c r="B248" s="7">
        <v>4.5999999999999996</v>
      </c>
      <c r="C248" s="8">
        <v>0.22</v>
      </c>
      <c r="D248" s="7">
        <v>0.28999999999999998</v>
      </c>
      <c r="E248" s="7">
        <v>7.8970910740000004</v>
      </c>
      <c r="F248" s="8">
        <f t="shared" si="54"/>
        <v>1890.9583333333153</v>
      </c>
      <c r="G248" s="9">
        <f>G237*1/12+G249*11/12</f>
        <v>3.6033333333333335</v>
      </c>
      <c r="H248" s="8">
        <f t="shared" si="48"/>
        <v>178.31711535355652</v>
      </c>
      <c r="I248" s="8">
        <f t="shared" si="49"/>
        <v>8.5282098647353131</v>
      </c>
      <c r="J248" s="10">
        <f t="shared" si="55"/>
        <v>542.48630418225707</v>
      </c>
      <c r="K248" s="8">
        <f t="shared" si="50"/>
        <v>11.241731185332911</v>
      </c>
      <c r="L248" s="10">
        <f t="shared" si="51"/>
        <v>34.200223524533598</v>
      </c>
      <c r="M248" s="30">
        <f t="shared" si="42"/>
        <v>14.442991231338441</v>
      </c>
      <c r="N248" s="11"/>
      <c r="O248" s="12">
        <f t="shared" si="43"/>
        <v>18.31102937730034</v>
      </c>
      <c r="P248" s="12"/>
      <c r="Q248" s="33">
        <f t="shared" si="44"/>
        <v>1.4743783055440982E-2</v>
      </c>
      <c r="R248" s="9">
        <f t="shared" si="56"/>
        <v>1.001615869337882</v>
      </c>
      <c r="S248" s="9">
        <f t="shared" si="57"/>
        <v>4.1383457464841005</v>
      </c>
      <c r="T248" s="15">
        <f t="shared" si="45"/>
        <v>9.0655952073073642E-2</v>
      </c>
      <c r="U248" s="15">
        <f t="shared" si="46"/>
        <v>4.3266469458853374E-2</v>
      </c>
      <c r="V248" s="15">
        <f t="shared" si="47"/>
        <v>4.7389482614220269E-2</v>
      </c>
      <c r="W248" s="31">
        <f t="shared" si="52"/>
        <v>1930.09</v>
      </c>
      <c r="X248" s="31">
        <f t="shared" si="53"/>
        <v>20.78</v>
      </c>
      <c r="Y248" s="32"/>
      <c r="Z248" s="32"/>
    </row>
    <row r="249" spans="1:26" ht="15.6" x14ac:dyDescent="0.3">
      <c r="A249" s="6">
        <v>1891.01</v>
      </c>
      <c r="B249" s="7">
        <v>4.84</v>
      </c>
      <c r="C249" s="8">
        <v>0.22</v>
      </c>
      <c r="D249" s="7">
        <v>0.29420000000000002</v>
      </c>
      <c r="E249" s="7">
        <v>7.8019419829999999</v>
      </c>
      <c r="F249" s="8">
        <f t="shared" si="54"/>
        <v>1891.0416666666486</v>
      </c>
      <c r="G249" s="9">
        <v>3.62</v>
      </c>
      <c r="H249" s="8">
        <f t="shared" si="48"/>
        <v>189.90875646453776</v>
      </c>
      <c r="I249" s="8">
        <f t="shared" si="49"/>
        <v>8.6322162029335345</v>
      </c>
      <c r="J249" s="10">
        <f t="shared" si="55"/>
        <v>579.93949417955002</v>
      </c>
      <c r="K249" s="8">
        <f t="shared" si="50"/>
        <v>11.543627304104755</v>
      </c>
      <c r="L249" s="10">
        <f t="shared" si="51"/>
        <v>35.251694047029673</v>
      </c>
      <c r="M249" s="30">
        <f t="shared" si="42"/>
        <v>15.428980086469101</v>
      </c>
      <c r="N249" s="11"/>
      <c r="O249" s="12">
        <f t="shared" si="43"/>
        <v>19.546976727737324</v>
      </c>
      <c r="P249" s="12"/>
      <c r="Q249" s="33">
        <f t="shared" si="44"/>
        <v>9.9493808251887514E-3</v>
      </c>
      <c r="R249" s="9">
        <f t="shared" si="56"/>
        <v>1.0031553683529171</v>
      </c>
      <c r="S249" s="9">
        <f t="shared" si="57"/>
        <v>4.1955837893125638</v>
      </c>
      <c r="T249" s="15">
        <f t="shared" si="45"/>
        <v>8.5548769908164513E-2</v>
      </c>
      <c r="U249" s="15">
        <f t="shared" si="46"/>
        <v>4.0846766627982367E-2</v>
      </c>
      <c r="V249" s="15">
        <f t="shared" si="47"/>
        <v>4.4702003280182145E-2</v>
      </c>
      <c r="W249" s="31">
        <f t="shared" si="52"/>
        <v>1930.12</v>
      </c>
      <c r="X249" s="31">
        <f t="shared" si="53"/>
        <v>15.51</v>
      </c>
      <c r="Y249" s="32"/>
      <c r="Z249" s="32"/>
    </row>
    <row r="250" spans="1:26" ht="15.6" x14ac:dyDescent="0.3">
      <c r="A250" s="6">
        <v>1891.02</v>
      </c>
      <c r="B250" s="7">
        <v>4.9000000000000004</v>
      </c>
      <c r="C250" s="8">
        <v>0.22</v>
      </c>
      <c r="D250" s="7">
        <v>0.29830000000000001</v>
      </c>
      <c r="E250" s="7">
        <v>7.8970910740000004</v>
      </c>
      <c r="F250" s="8">
        <f t="shared" si="54"/>
        <v>1891.1249999999818</v>
      </c>
      <c r="G250" s="9">
        <f>G249*11/12+G261*1/12</f>
        <v>3.6183333333333332</v>
      </c>
      <c r="H250" s="8">
        <f t="shared" si="48"/>
        <v>189.94649244183196</v>
      </c>
      <c r="I250" s="8">
        <f t="shared" si="49"/>
        <v>8.5282098647353131</v>
      </c>
      <c r="J250" s="10">
        <f t="shared" si="55"/>
        <v>582.22500434382926</v>
      </c>
      <c r="K250" s="8">
        <f t="shared" si="50"/>
        <v>11.563477284775198</v>
      </c>
      <c r="L250" s="10">
        <f t="shared" si="51"/>
        <v>35.444432407298827</v>
      </c>
      <c r="M250" s="30">
        <f t="shared" si="42"/>
        <v>15.476522332432543</v>
      </c>
      <c r="N250" s="11"/>
      <c r="O250" s="12">
        <f t="shared" si="43"/>
        <v>19.590760596774178</v>
      </c>
      <c r="P250" s="12"/>
      <c r="Q250" s="33">
        <f t="shared" si="44"/>
        <v>9.9700471158192527E-3</v>
      </c>
      <c r="R250" s="9">
        <f t="shared" si="56"/>
        <v>1.0031539903074633</v>
      </c>
      <c r="S250" s="9">
        <f t="shared" si="57"/>
        <v>4.158111877717503</v>
      </c>
      <c r="T250" s="15">
        <f t="shared" si="45"/>
        <v>8.9584708934725477E-2</v>
      </c>
      <c r="U250" s="15">
        <f t="shared" si="46"/>
        <v>4.3285854411421187E-2</v>
      </c>
      <c r="V250" s="15">
        <f t="shared" si="47"/>
        <v>4.6298854523304289E-2</v>
      </c>
      <c r="W250" s="31">
        <f t="shared" si="52"/>
        <v>1931.03</v>
      </c>
      <c r="X250" s="31">
        <f t="shared" si="53"/>
        <v>17.53</v>
      </c>
      <c r="Y250" s="32"/>
      <c r="Z250" s="32"/>
    </row>
    <row r="251" spans="1:26" ht="15.6" x14ac:dyDescent="0.3">
      <c r="A251" s="6">
        <v>1891.03</v>
      </c>
      <c r="B251" s="7">
        <v>4.8099999999999996</v>
      </c>
      <c r="C251" s="8">
        <v>0.22</v>
      </c>
      <c r="D251" s="7">
        <v>0.30249999999999999</v>
      </c>
      <c r="E251" s="7">
        <v>7.9922320659999997</v>
      </c>
      <c r="F251" s="8">
        <f t="shared" si="54"/>
        <v>1891.2083333333151</v>
      </c>
      <c r="G251" s="9">
        <f>G249*10/12+G261*2/12</f>
        <v>3.6166666666666671</v>
      </c>
      <c r="H251" s="8">
        <f t="shared" si="48"/>
        <v>184.2380530045034</v>
      </c>
      <c r="I251" s="8">
        <f t="shared" si="49"/>
        <v>8.4266884950084719</v>
      </c>
      <c r="J251" s="10">
        <f t="shared" si="55"/>
        <v>566.87992614176574</v>
      </c>
      <c r="K251" s="8">
        <f t="shared" si="50"/>
        <v>11.586696680636649</v>
      </c>
      <c r="L251" s="10">
        <f t="shared" si="51"/>
        <v>35.650972486046598</v>
      </c>
      <c r="M251" s="30">
        <f t="shared" si="42"/>
        <v>15.051623357657386</v>
      </c>
      <c r="N251" s="11"/>
      <c r="O251" s="12">
        <f t="shared" si="43"/>
        <v>19.03883651651369</v>
      </c>
      <c r="P251" s="12"/>
      <c r="Q251" s="33">
        <f t="shared" si="44"/>
        <v>1.2986888034787765E-2</v>
      </c>
      <c r="R251" s="9">
        <f t="shared" si="56"/>
        <v>1.0031526122631842</v>
      </c>
      <c r="S251" s="9">
        <f t="shared" si="57"/>
        <v>4.1215714789915268</v>
      </c>
      <c r="T251" s="15">
        <f t="shared" si="45"/>
        <v>9.6725404865003473E-2</v>
      </c>
      <c r="U251" s="15">
        <f t="shared" si="46"/>
        <v>4.4417938971399895E-2</v>
      </c>
      <c r="V251" s="15">
        <f t="shared" si="47"/>
        <v>5.2307465893603577E-2</v>
      </c>
      <c r="W251" s="31">
        <f t="shared" si="52"/>
        <v>1931.06</v>
      </c>
      <c r="X251" s="31">
        <f t="shared" si="53"/>
        <v>13.87</v>
      </c>
      <c r="Y251" s="32"/>
      <c r="Z251" s="32"/>
    </row>
    <row r="252" spans="1:26" ht="15.6" x14ac:dyDescent="0.3">
      <c r="A252" s="6">
        <v>1891.04</v>
      </c>
      <c r="B252" s="7">
        <v>4.97</v>
      </c>
      <c r="C252" s="8">
        <v>0.22</v>
      </c>
      <c r="D252" s="7">
        <v>0.30669999999999997</v>
      </c>
      <c r="E252" s="7">
        <v>8.0873811569999994</v>
      </c>
      <c r="F252" s="8">
        <f t="shared" si="54"/>
        <v>1891.2916666666483</v>
      </c>
      <c r="G252" s="9">
        <f>G249*9/12+G261*3/12</f>
        <v>3.6149999999999998</v>
      </c>
      <c r="H252" s="8">
        <f t="shared" si="48"/>
        <v>188.12686646815348</v>
      </c>
      <c r="I252" s="8">
        <f t="shared" si="49"/>
        <v>8.3275474090530732</v>
      </c>
      <c r="J252" s="10">
        <f t="shared" si="55"/>
        <v>580.98061563037197</v>
      </c>
      <c r="K252" s="8">
        <f t="shared" si="50"/>
        <v>11.60935813798444</v>
      </c>
      <c r="L252" s="10">
        <f t="shared" si="51"/>
        <v>35.852465757310881</v>
      </c>
      <c r="M252" s="30">
        <f t="shared" si="42"/>
        <v>15.408945125474125</v>
      </c>
      <c r="N252" s="11"/>
      <c r="O252" s="12">
        <f t="shared" si="43"/>
        <v>19.474152883159547</v>
      </c>
      <c r="P252" s="12"/>
      <c r="Q252" s="33">
        <f t="shared" si="44"/>
        <v>1.1648752704439304E-2</v>
      </c>
      <c r="R252" s="9">
        <f t="shared" si="56"/>
        <v>1.0031512342200799</v>
      </c>
      <c r="S252" s="9">
        <f t="shared" si="57"/>
        <v>4.0859214985900998</v>
      </c>
      <c r="T252" s="15">
        <f t="shared" si="45"/>
        <v>0.10461707356759886</v>
      </c>
      <c r="U252" s="15">
        <f t="shared" si="46"/>
        <v>4.6853315298751586E-2</v>
      </c>
      <c r="V252" s="15">
        <f t="shared" si="47"/>
        <v>5.7763758268847276E-2</v>
      </c>
      <c r="W252" s="31">
        <f t="shared" si="52"/>
        <v>1931.09</v>
      </c>
      <c r="X252" s="31">
        <f t="shared" si="53"/>
        <v>11.83</v>
      </c>
      <c r="Y252" s="32"/>
      <c r="Z252" s="32"/>
    </row>
    <row r="253" spans="1:26" ht="15.6" x14ac:dyDescent="0.3">
      <c r="A253" s="6">
        <v>1891.05</v>
      </c>
      <c r="B253" s="7">
        <v>4.95</v>
      </c>
      <c r="C253" s="8">
        <v>0.22</v>
      </c>
      <c r="D253" s="7">
        <v>0.31080000000000002</v>
      </c>
      <c r="E253" s="7">
        <v>7.9922320659999997</v>
      </c>
      <c r="F253" s="8">
        <f t="shared" si="54"/>
        <v>1891.3749999999816</v>
      </c>
      <c r="G253" s="9">
        <f>G249*8/12+G261*4/12</f>
        <v>3.6133333333333333</v>
      </c>
      <c r="H253" s="8">
        <f t="shared" si="48"/>
        <v>189.60049113769063</v>
      </c>
      <c r="I253" s="8">
        <f t="shared" si="49"/>
        <v>8.4266884950084719</v>
      </c>
      <c r="J253" s="10">
        <f t="shared" si="55"/>
        <v>587.7001552008993</v>
      </c>
      <c r="K253" s="8">
        <f t="shared" si="50"/>
        <v>11.904612655675606</v>
      </c>
      <c r="L253" s="10">
        <f t="shared" si="51"/>
        <v>36.900446108371618</v>
      </c>
      <c r="M253" s="30">
        <f t="shared" si="42"/>
        <v>15.566495230713256</v>
      </c>
      <c r="N253" s="11"/>
      <c r="O253" s="12">
        <f t="shared" si="43"/>
        <v>19.657392023024773</v>
      </c>
      <c r="P253" s="12"/>
      <c r="Q253" s="33">
        <f t="shared" si="44"/>
        <v>1.0822741109611185E-2</v>
      </c>
      <c r="R253" s="9">
        <f t="shared" si="56"/>
        <v>1.0031498561781502</v>
      </c>
      <c r="S253" s="9">
        <f t="shared" si="57"/>
        <v>4.1475941791098787</v>
      </c>
      <c r="T253" s="15">
        <f t="shared" si="45"/>
        <v>9.8024292185349138E-2</v>
      </c>
      <c r="U253" s="15">
        <f t="shared" si="46"/>
        <v>4.5498409289771224E-2</v>
      </c>
      <c r="V253" s="15">
        <f t="shared" si="47"/>
        <v>5.2525882895577913E-2</v>
      </c>
      <c r="W253" s="31">
        <f t="shared" si="52"/>
        <v>1931.12</v>
      </c>
      <c r="X253" s="31">
        <f t="shared" si="53"/>
        <v>8.44</v>
      </c>
      <c r="Y253" s="32"/>
      <c r="Z253" s="32"/>
    </row>
    <row r="254" spans="1:26" ht="15.6" x14ac:dyDescent="0.3">
      <c r="A254" s="6">
        <v>1891.06</v>
      </c>
      <c r="B254" s="7">
        <v>4.8499999999999996</v>
      </c>
      <c r="C254" s="8">
        <v>0.22</v>
      </c>
      <c r="D254" s="7">
        <v>0.315</v>
      </c>
      <c r="E254" s="7">
        <v>7.8019419829999999</v>
      </c>
      <c r="F254" s="8">
        <f t="shared" si="54"/>
        <v>1891.4583333333148</v>
      </c>
      <c r="G254" s="9">
        <f>G249*7/12+G261*5/12</f>
        <v>3.6116666666666668</v>
      </c>
      <c r="H254" s="8">
        <f t="shared" si="48"/>
        <v>190.30112992830746</v>
      </c>
      <c r="I254" s="8">
        <f t="shared" si="49"/>
        <v>8.6322162029335345</v>
      </c>
      <c r="J254" s="10">
        <f t="shared" si="55"/>
        <v>592.10166503434107</v>
      </c>
      <c r="K254" s="8">
        <f t="shared" si="50"/>
        <v>12.359764108745741</v>
      </c>
      <c r="L254" s="10">
        <f t="shared" si="51"/>
        <v>38.456087522848954</v>
      </c>
      <c r="M254" s="30">
        <f t="shared" si="42"/>
        <v>15.658211395638151</v>
      </c>
      <c r="N254" s="11"/>
      <c r="O254" s="12">
        <f t="shared" si="43"/>
        <v>19.757483904273531</v>
      </c>
      <c r="P254" s="12"/>
      <c r="Q254" s="33">
        <f t="shared" si="44"/>
        <v>8.097887936257743E-3</v>
      </c>
      <c r="R254" s="9">
        <f t="shared" si="56"/>
        <v>1.003148478137396</v>
      </c>
      <c r="S254" s="9">
        <f t="shared" si="57"/>
        <v>4.262137348095381</v>
      </c>
      <c r="T254" s="15">
        <f t="shared" si="45"/>
        <v>0.1080098855166145</v>
      </c>
      <c r="U254" s="15">
        <f t="shared" si="46"/>
        <v>4.2866396856341415E-2</v>
      </c>
      <c r="V254" s="15">
        <f t="shared" si="47"/>
        <v>6.5143488660273086E-2</v>
      </c>
      <c r="W254" s="31">
        <f t="shared" si="52"/>
        <v>1932.03</v>
      </c>
      <c r="X254" s="31">
        <f t="shared" si="53"/>
        <v>8.26</v>
      </c>
      <c r="Y254" s="32"/>
      <c r="Z254" s="32"/>
    </row>
    <row r="255" spans="1:26" ht="15.6" x14ac:dyDescent="0.3">
      <c r="A255" s="6">
        <v>1891.07</v>
      </c>
      <c r="B255" s="7">
        <v>4.7699999999999996</v>
      </c>
      <c r="C255" s="8">
        <v>0.22</v>
      </c>
      <c r="D255" s="7">
        <v>0.31919999999999998</v>
      </c>
      <c r="E255" s="7">
        <v>7.7067928930000003</v>
      </c>
      <c r="F255" s="8">
        <f t="shared" si="54"/>
        <v>1891.5416666666481</v>
      </c>
      <c r="G255" s="9">
        <f>G249*6/12+G261*6/12</f>
        <v>3.61</v>
      </c>
      <c r="H255" s="8">
        <f t="shared" si="48"/>
        <v>189.47287091707233</v>
      </c>
      <c r="I255" s="8">
        <f t="shared" si="49"/>
        <v>8.7387906921920173</v>
      </c>
      <c r="J255" s="10">
        <f t="shared" si="55"/>
        <v>591.7904433946261</v>
      </c>
      <c r="K255" s="8">
        <f t="shared" si="50"/>
        <v>12.679190858853143</v>
      </c>
      <c r="L255" s="10">
        <f t="shared" si="51"/>
        <v>39.601574325275614</v>
      </c>
      <c r="M255" s="30">
        <f t="shared" si="42"/>
        <v>15.617919238645992</v>
      </c>
      <c r="N255" s="11"/>
      <c r="O255" s="12">
        <f t="shared" si="43"/>
        <v>19.690897636411616</v>
      </c>
      <c r="P255" s="12"/>
      <c r="Q255" s="33">
        <f t="shared" si="44"/>
        <v>6.103937149086601E-3</v>
      </c>
      <c r="R255" s="9">
        <f t="shared" si="56"/>
        <v>1.0031471000978167</v>
      </c>
      <c r="S255" s="9">
        <f t="shared" si="57"/>
        <v>4.3283431846838383</v>
      </c>
      <c r="T255" s="15">
        <f t="shared" si="45"/>
        <v>9.9379431855061373E-2</v>
      </c>
      <c r="U255" s="15">
        <f t="shared" si="46"/>
        <v>4.0163486114168423E-2</v>
      </c>
      <c r="V255" s="15">
        <f t="shared" si="47"/>
        <v>5.921594574089295E-2</v>
      </c>
      <c r="W255" s="31">
        <f t="shared" si="52"/>
        <v>1932.06</v>
      </c>
      <c r="X255" s="31">
        <f t="shared" si="53"/>
        <v>4.7699999999999996</v>
      </c>
      <c r="Y255" s="32"/>
      <c r="Z255" s="32"/>
    </row>
    <row r="256" spans="1:26" ht="15.6" x14ac:dyDescent="0.3">
      <c r="A256" s="6">
        <v>1891.08</v>
      </c>
      <c r="B256" s="7">
        <v>4.93</v>
      </c>
      <c r="C256" s="8">
        <v>0.22</v>
      </c>
      <c r="D256" s="7">
        <v>0.32329999999999998</v>
      </c>
      <c r="E256" s="7">
        <v>7.7067928930000003</v>
      </c>
      <c r="F256" s="8">
        <f t="shared" si="54"/>
        <v>1891.6249999999814</v>
      </c>
      <c r="G256" s="9">
        <f>G249*5/12+G261*7/12</f>
        <v>3.6083333333333334</v>
      </c>
      <c r="H256" s="8">
        <f t="shared" si="48"/>
        <v>195.82835505684838</v>
      </c>
      <c r="I256" s="8">
        <f t="shared" si="49"/>
        <v>8.7387906921920173</v>
      </c>
      <c r="J256" s="10">
        <f t="shared" si="55"/>
        <v>613.91538310225201</v>
      </c>
      <c r="K256" s="8">
        <f t="shared" si="50"/>
        <v>12.842050139934905</v>
      </c>
      <c r="L256" s="10">
        <f t="shared" si="51"/>
        <v>40.259400275245049</v>
      </c>
      <c r="M256" s="30">
        <f t="shared" si="42"/>
        <v>16.16399850996304</v>
      </c>
      <c r="N256" s="11"/>
      <c r="O256" s="12">
        <f t="shared" si="43"/>
        <v>20.360263494436531</v>
      </c>
      <c r="P256" s="12"/>
      <c r="Q256" s="33">
        <f t="shared" si="44"/>
        <v>2.040896709183497E-3</v>
      </c>
      <c r="R256" s="9">
        <f t="shared" si="56"/>
        <v>1.0031457220594129</v>
      </c>
      <c r="S256" s="9">
        <f t="shared" si="57"/>
        <v>4.3419649139437411</v>
      </c>
      <c r="T256" s="15">
        <f t="shared" si="45"/>
        <v>9.5855168065712038E-2</v>
      </c>
      <c r="U256" s="15">
        <f t="shared" si="46"/>
        <v>3.87584702306214E-2</v>
      </c>
      <c r="V256" s="15">
        <f t="shared" si="47"/>
        <v>5.7096697835090637E-2</v>
      </c>
      <c r="W256" s="31">
        <f t="shared" si="52"/>
        <v>1932.09</v>
      </c>
      <c r="X256" s="31">
        <f t="shared" si="53"/>
        <v>8.26</v>
      </c>
      <c r="Y256" s="32"/>
      <c r="Z256" s="32"/>
    </row>
    <row r="257" spans="1:26" ht="15.6" x14ac:dyDescent="0.3">
      <c r="A257" s="6">
        <v>1891.09</v>
      </c>
      <c r="B257" s="7">
        <v>5.33</v>
      </c>
      <c r="C257" s="8">
        <v>0.22</v>
      </c>
      <c r="D257" s="7">
        <v>0.32750000000000001</v>
      </c>
      <c r="E257" s="7">
        <v>7.6116519010000001</v>
      </c>
      <c r="F257" s="8">
        <f t="shared" si="54"/>
        <v>1891.7083333333146</v>
      </c>
      <c r="G257" s="9">
        <f>G249*4/12+G261*8/12</f>
        <v>3.6066666666666665</v>
      </c>
      <c r="H257" s="8">
        <f t="shared" si="48"/>
        <v>214.36339919664957</v>
      </c>
      <c r="I257" s="8">
        <f t="shared" si="49"/>
        <v>8.8480202295052361</v>
      </c>
      <c r="J257" s="10">
        <f t="shared" si="55"/>
        <v>674.33365108601572</v>
      </c>
      <c r="K257" s="8">
        <f t="shared" si="50"/>
        <v>13.171484659831659</v>
      </c>
      <c r="L257" s="10">
        <f t="shared" si="51"/>
        <v>41.434197135210162</v>
      </c>
      <c r="M257" s="30">
        <f t="shared" ref="M257:M320" si="58">H257/AVERAGE(K137:K256)</f>
        <v>17.71126141325653</v>
      </c>
      <c r="N257" s="11"/>
      <c r="O257" s="12">
        <f t="shared" ref="O257:O320" si="59">J257/AVERAGE(L137:L256)</f>
        <v>22.282941160980982</v>
      </c>
      <c r="P257" s="12"/>
      <c r="Q257" s="33">
        <f t="shared" ref="Q257:Q320" si="60">1/M257-(G257/100-(((E257/E137)^(1/10))-1))</f>
        <v>-8.26683321118616E-3</v>
      </c>
      <c r="R257" s="9">
        <f t="shared" si="56"/>
        <v>1.0031443440221843</v>
      </c>
      <c r="S257" s="9">
        <f t="shared" si="57"/>
        <v>4.4100661581200882</v>
      </c>
      <c r="T257" s="15">
        <f t="shared" si="45"/>
        <v>8.40998616835682E-2</v>
      </c>
      <c r="U257" s="15">
        <f t="shared" si="46"/>
        <v>3.6083976929712769E-2</v>
      </c>
      <c r="V257" s="15">
        <f t="shared" si="47"/>
        <v>4.8015884753855431E-2</v>
      </c>
      <c r="W257" s="31">
        <f t="shared" si="52"/>
        <v>1932.12</v>
      </c>
      <c r="X257" s="31">
        <f t="shared" si="53"/>
        <v>6.82</v>
      </c>
      <c r="Y257" s="32"/>
      <c r="Z257" s="32"/>
    </row>
    <row r="258" spans="1:26" ht="15.6" x14ac:dyDescent="0.3">
      <c r="A258" s="6">
        <v>1891.1</v>
      </c>
      <c r="B258" s="7">
        <v>5.33</v>
      </c>
      <c r="C258" s="8">
        <v>0.22</v>
      </c>
      <c r="D258" s="7">
        <v>0.33169999999999999</v>
      </c>
      <c r="E258" s="7">
        <v>7.6116519010000001</v>
      </c>
      <c r="F258" s="8">
        <f t="shared" si="54"/>
        <v>1891.7916666666479</v>
      </c>
      <c r="G258" s="9">
        <f>G249*3/12+G261*9/12</f>
        <v>3.6049999999999995</v>
      </c>
      <c r="H258" s="8">
        <f t="shared" si="48"/>
        <v>214.36339919664957</v>
      </c>
      <c r="I258" s="8">
        <f t="shared" si="49"/>
        <v>8.8480202295052361</v>
      </c>
      <c r="J258" s="10">
        <f t="shared" si="55"/>
        <v>676.65312268137097</v>
      </c>
      <c r="K258" s="8">
        <f t="shared" si="50"/>
        <v>13.340401409667667</v>
      </c>
      <c r="L258" s="10">
        <f t="shared" si="51"/>
        <v>42.109913844917592</v>
      </c>
      <c r="M258" s="30">
        <f t="shared" si="58"/>
        <v>17.71656858982637</v>
      </c>
      <c r="N258" s="11"/>
      <c r="O258" s="12">
        <f t="shared" si="59"/>
        <v>22.26463731175367</v>
      </c>
      <c r="P258" s="12"/>
      <c r="Q258" s="33">
        <f t="shared" si="60"/>
        <v>-9.1704230003879159E-3</v>
      </c>
      <c r="R258" s="9">
        <f t="shared" si="56"/>
        <v>1.0031429659861315</v>
      </c>
      <c r="S258" s="9">
        <f t="shared" si="57"/>
        <v>4.4239329232818108</v>
      </c>
      <c r="T258" s="15">
        <f t="shared" ref="T258:T321" si="61">(($J378/$J258)^(1/10)-1)</f>
        <v>8.286289799011648E-2</v>
      </c>
      <c r="U258" s="15">
        <f t="shared" ref="U258:U321" si="62">(($S378/$S258)^(1/10)-1)</f>
        <v>3.5972016765844606E-2</v>
      </c>
      <c r="V258" s="15">
        <f t="shared" ref="V258:V321" si="63">T258-U258</f>
        <v>4.6890881224271874E-2</v>
      </c>
      <c r="W258" s="31">
        <f t="shared" si="52"/>
        <v>1933.03</v>
      </c>
      <c r="X258" s="31">
        <f t="shared" si="53"/>
        <v>6.23</v>
      </c>
      <c r="Y258" s="32"/>
      <c r="Z258" s="32"/>
    </row>
    <row r="259" spans="1:26" ht="15.6" x14ac:dyDescent="0.3">
      <c r="A259" s="6">
        <v>1891.11</v>
      </c>
      <c r="B259" s="7">
        <v>5.25</v>
      </c>
      <c r="C259" s="8">
        <v>0.22</v>
      </c>
      <c r="D259" s="7">
        <v>0.33579999999999999</v>
      </c>
      <c r="E259" s="7">
        <v>7.5165028100000004</v>
      </c>
      <c r="F259" s="8">
        <f t="shared" si="54"/>
        <v>1891.8749999999811</v>
      </c>
      <c r="G259" s="9">
        <f>G249*2/12+G261*10/12</f>
        <v>3.6033333333333335</v>
      </c>
      <c r="H259" s="8">
        <f t="shared" si="48"/>
        <v>213.81876859831834</v>
      </c>
      <c r="I259" s="8">
        <f t="shared" si="49"/>
        <v>8.960024588881911</v>
      </c>
      <c r="J259" s="10">
        <f t="shared" si="55"/>
        <v>677.29087018657822</v>
      </c>
      <c r="K259" s="8">
        <f t="shared" si="50"/>
        <v>13.67625571339339</v>
      </c>
      <c r="L259" s="10">
        <f t="shared" si="51"/>
        <v>43.320814134981511</v>
      </c>
      <c r="M259" s="30">
        <f t="shared" si="58"/>
        <v>17.671739174764006</v>
      </c>
      <c r="N259" s="11"/>
      <c r="O259" s="12">
        <f t="shared" si="59"/>
        <v>22.185040648627982</v>
      </c>
      <c r="P259" s="12"/>
      <c r="Q259" s="33">
        <f t="shared" si="60"/>
        <v>-9.3283281651973665E-3</v>
      </c>
      <c r="R259" s="9">
        <f t="shared" si="56"/>
        <v>1.0031415879512546</v>
      </c>
      <c r="S259" s="9">
        <f t="shared" si="57"/>
        <v>4.4940144064047098</v>
      </c>
      <c r="T259" s="15">
        <f t="shared" si="61"/>
        <v>8.4106484081104993E-2</v>
      </c>
      <c r="U259" s="15">
        <f t="shared" si="62"/>
        <v>3.3305277516018306E-2</v>
      </c>
      <c r="V259" s="15">
        <f t="shared" si="63"/>
        <v>5.0801206565086687E-2</v>
      </c>
      <c r="W259" s="31">
        <f t="shared" si="52"/>
        <v>1933.06</v>
      </c>
      <c r="X259" s="31">
        <f t="shared" si="53"/>
        <v>10.39</v>
      </c>
      <c r="Y259" s="32"/>
      <c r="Z259" s="32"/>
    </row>
    <row r="260" spans="1:26" ht="15.6" x14ac:dyDescent="0.3">
      <c r="A260" s="6">
        <v>1891.12</v>
      </c>
      <c r="B260" s="7">
        <v>5.41</v>
      </c>
      <c r="C260" s="8">
        <v>0.22</v>
      </c>
      <c r="D260" s="7">
        <v>0.34</v>
      </c>
      <c r="E260" s="7">
        <v>7.5165028100000004</v>
      </c>
      <c r="F260" s="8">
        <f t="shared" si="54"/>
        <v>1891.9583333333144</v>
      </c>
      <c r="G260" s="9">
        <f>G249*1/12+G261*11/12</f>
        <v>3.601666666666667</v>
      </c>
      <c r="H260" s="8">
        <f t="shared" si="48"/>
        <v>220.33515011750518</v>
      </c>
      <c r="I260" s="8">
        <f t="shared" si="49"/>
        <v>8.960024588881911</v>
      </c>
      <c r="J260" s="10">
        <f t="shared" si="55"/>
        <v>700.29725847545569</v>
      </c>
      <c r="K260" s="8">
        <f t="shared" si="50"/>
        <v>13.847310728272046</v>
      </c>
      <c r="L260" s="10">
        <f t="shared" si="51"/>
        <v>44.011287963337324</v>
      </c>
      <c r="M260" s="30">
        <f t="shared" si="58"/>
        <v>18.206303000209939</v>
      </c>
      <c r="N260" s="11"/>
      <c r="O260" s="12">
        <f t="shared" si="59"/>
        <v>22.828744233682688</v>
      </c>
      <c r="P260" s="12"/>
      <c r="Q260" s="33">
        <f t="shared" si="60"/>
        <v>-1.0973154464467436E-2</v>
      </c>
      <c r="R260" s="9">
        <f t="shared" si="56"/>
        <v>1.0031402099175537</v>
      </c>
      <c r="S260" s="9">
        <f t="shared" si="57"/>
        <v>4.508132747916636</v>
      </c>
      <c r="T260" s="15">
        <f t="shared" si="61"/>
        <v>7.7809819283636061E-2</v>
      </c>
      <c r="U260" s="15">
        <f t="shared" si="62"/>
        <v>3.195851091253088E-2</v>
      </c>
      <c r="V260" s="15">
        <f t="shared" si="63"/>
        <v>4.5851308371105182E-2</v>
      </c>
      <c r="W260" s="31">
        <f t="shared" si="52"/>
        <v>1933.09</v>
      </c>
      <c r="X260" s="31">
        <f t="shared" si="53"/>
        <v>10.58</v>
      </c>
      <c r="Y260" s="32"/>
      <c r="Z260" s="32"/>
    </row>
    <row r="261" spans="1:26" ht="15.6" x14ac:dyDescent="0.3">
      <c r="A261" s="6">
        <v>1892.01</v>
      </c>
      <c r="B261" s="7">
        <v>5.51</v>
      </c>
      <c r="C261" s="8">
        <v>0.22170000000000001</v>
      </c>
      <c r="D261" s="7">
        <v>0.34250000000000003</v>
      </c>
      <c r="E261" s="7">
        <v>7.3262127269999997</v>
      </c>
      <c r="F261" s="8">
        <f t="shared" si="54"/>
        <v>1892.0416666666476</v>
      </c>
      <c r="G261" s="9">
        <v>3.6</v>
      </c>
      <c r="H261" s="8">
        <f t="shared" si="48"/>
        <v>230.23662946389896</v>
      </c>
      <c r="I261" s="8">
        <f t="shared" si="49"/>
        <v>9.2637859804258458</v>
      </c>
      <c r="J261" s="10">
        <f t="shared" si="55"/>
        <v>734.22101431246585</v>
      </c>
      <c r="K261" s="8">
        <f t="shared" si="50"/>
        <v>14.311442031104429</v>
      </c>
      <c r="L261" s="10">
        <f t="shared" si="51"/>
        <v>45.63896504573858</v>
      </c>
      <c r="M261" s="30">
        <f t="shared" si="58"/>
        <v>19.016388404225278</v>
      </c>
      <c r="N261" s="11"/>
      <c r="O261" s="12">
        <f t="shared" si="59"/>
        <v>23.815222199457569</v>
      </c>
      <c r="P261" s="12"/>
      <c r="Q261" s="33">
        <f t="shared" si="60"/>
        <v>-1.5780715423090896E-2</v>
      </c>
      <c r="R261" s="9">
        <f t="shared" si="56"/>
        <v>1.0019594526744053</v>
      </c>
      <c r="S261" s="9">
        <f t="shared" si="57"/>
        <v>4.6397505750525116</v>
      </c>
      <c r="T261" s="15">
        <f t="shared" si="61"/>
        <v>7.6637316745876705E-2</v>
      </c>
      <c r="U261" s="15">
        <f t="shared" si="62"/>
        <v>3.0439961943855121E-2</v>
      </c>
      <c r="V261" s="15">
        <f t="shared" si="63"/>
        <v>4.6197354802021584E-2</v>
      </c>
      <c r="W261" s="31">
        <f t="shared" si="52"/>
        <v>1933.12</v>
      </c>
      <c r="X261" s="31">
        <f t="shared" si="53"/>
        <v>9.9700000000000006</v>
      </c>
      <c r="Y261" s="32"/>
      <c r="Z261" s="32"/>
    </row>
    <row r="262" spans="1:26" ht="15.6" x14ac:dyDescent="0.3">
      <c r="A262" s="6">
        <v>1892.02</v>
      </c>
      <c r="B262" s="7">
        <v>5.52</v>
      </c>
      <c r="C262" s="8">
        <v>0.2233</v>
      </c>
      <c r="D262" s="7">
        <v>0.34499999999999997</v>
      </c>
      <c r="E262" s="7">
        <v>7.3262127269999997</v>
      </c>
      <c r="F262" s="8">
        <f t="shared" si="54"/>
        <v>1892.1249999999809</v>
      </c>
      <c r="G262" s="9">
        <f>G261*11/12+G273*1/12</f>
        <v>3.6125000000000003</v>
      </c>
      <c r="H262" s="8">
        <f t="shared" si="48"/>
        <v>230.65448178597498</v>
      </c>
      <c r="I262" s="8">
        <f t="shared" si="49"/>
        <v>9.3306423519580104</v>
      </c>
      <c r="J262" s="10">
        <f t="shared" si="55"/>
        <v>738.03314489645641</v>
      </c>
      <c r="K262" s="8">
        <f t="shared" si="50"/>
        <v>14.415905111623436</v>
      </c>
      <c r="L262" s="10">
        <f t="shared" si="51"/>
        <v>46.127071556028525</v>
      </c>
      <c r="M262" s="30">
        <f t="shared" si="58"/>
        <v>19.03642504097844</v>
      </c>
      <c r="N262" s="11"/>
      <c r="O262" s="12">
        <f t="shared" si="59"/>
        <v>23.81006822978307</v>
      </c>
      <c r="P262" s="12"/>
      <c r="Q262" s="33">
        <f t="shared" si="60"/>
        <v>-1.6860961424131314E-2</v>
      </c>
      <c r="R262" s="9">
        <f t="shared" si="56"/>
        <v>1.0019704792347714</v>
      </c>
      <c r="S262" s="9">
        <f t="shared" si="57"/>
        <v>4.6488419467253719</v>
      </c>
      <c r="T262" s="15">
        <f t="shared" si="61"/>
        <v>7.735600264397724E-2</v>
      </c>
      <c r="U262" s="15">
        <f t="shared" si="62"/>
        <v>3.0423648145837978E-2</v>
      </c>
      <c r="V262" s="15">
        <f t="shared" si="63"/>
        <v>4.6932354498139262E-2</v>
      </c>
      <c r="W262" s="31">
        <f t="shared" si="52"/>
        <v>1934.03</v>
      </c>
      <c r="X262" s="31">
        <f t="shared" si="53"/>
        <v>10.74</v>
      </c>
      <c r="Y262" s="32"/>
      <c r="Z262" s="32"/>
    </row>
    <row r="263" spans="1:26" ht="15.6" x14ac:dyDescent="0.3">
      <c r="A263" s="6">
        <v>1892.03</v>
      </c>
      <c r="B263" s="7">
        <v>5.58</v>
      </c>
      <c r="C263" s="8">
        <v>0.22500000000000001</v>
      </c>
      <c r="D263" s="7">
        <v>0.34749999999999998</v>
      </c>
      <c r="E263" s="7">
        <v>7.135922645</v>
      </c>
      <c r="F263" s="8">
        <f t="shared" si="54"/>
        <v>1892.2083333333142</v>
      </c>
      <c r="G263" s="9">
        <f>G261*10/12+G273*2/12</f>
        <v>3.625</v>
      </c>
      <c r="H263" s="8">
        <f t="shared" si="48"/>
        <v>239.37919943637502</v>
      </c>
      <c r="I263" s="8">
        <f t="shared" si="49"/>
        <v>9.6523870740473789</v>
      </c>
      <c r="J263" s="10">
        <f t="shared" si="55"/>
        <v>768.52368302548439</v>
      </c>
      <c r="K263" s="8">
        <f t="shared" si="50"/>
        <v>14.907575592139841</v>
      </c>
      <c r="L263" s="10">
        <f t="shared" si="51"/>
        <v>47.860569865834371</v>
      </c>
      <c r="M263" s="30">
        <f t="shared" si="58"/>
        <v>19.738054849323017</v>
      </c>
      <c r="N263" s="11"/>
      <c r="O263" s="12">
        <f t="shared" si="59"/>
        <v>24.656692455919973</v>
      </c>
      <c r="P263" s="12"/>
      <c r="Q263" s="33">
        <f t="shared" si="60"/>
        <v>-2.1394100412433781E-2</v>
      </c>
      <c r="R263" s="9">
        <f t="shared" si="56"/>
        <v>1.0019815052999086</v>
      </c>
      <c r="S263" s="9">
        <f t="shared" si="57"/>
        <v>4.7822150145804407</v>
      </c>
      <c r="T263" s="15">
        <f t="shared" si="61"/>
        <v>7.3485534352514703E-2</v>
      </c>
      <c r="U263" s="15">
        <f t="shared" si="62"/>
        <v>2.7698926761728471E-2</v>
      </c>
      <c r="V263" s="15">
        <f t="shared" si="63"/>
        <v>4.5786607590786232E-2</v>
      </c>
      <c r="W263" s="31">
        <f t="shared" si="52"/>
        <v>1934.06</v>
      </c>
      <c r="X263" s="31">
        <f t="shared" si="53"/>
        <v>9.94</v>
      </c>
      <c r="Y263" s="32"/>
      <c r="Z263" s="32"/>
    </row>
    <row r="264" spans="1:26" ht="15.6" x14ac:dyDescent="0.3">
      <c r="A264" s="6">
        <v>1892.04</v>
      </c>
      <c r="B264" s="7">
        <v>5.57</v>
      </c>
      <c r="C264" s="8">
        <v>0.22670000000000001</v>
      </c>
      <c r="D264" s="7">
        <v>0.35</v>
      </c>
      <c r="E264" s="7">
        <v>7.0407735540000003</v>
      </c>
      <c r="F264" s="8">
        <f t="shared" si="54"/>
        <v>1892.2916666666474</v>
      </c>
      <c r="G264" s="9">
        <f>G261*9/12+G273*3/12</f>
        <v>3.6374999999999997</v>
      </c>
      <c r="H264" s="8">
        <f t="shared" si="48"/>
        <v>242.17938013803644</v>
      </c>
      <c r="I264" s="8">
        <f t="shared" si="49"/>
        <v>9.8567442508604781</v>
      </c>
      <c r="J264" s="10">
        <f t="shared" si="55"/>
        <v>780.15070398382284</v>
      </c>
      <c r="K264" s="8">
        <f t="shared" si="50"/>
        <v>15.217734838117188</v>
      </c>
      <c r="L264" s="10">
        <f t="shared" si="51"/>
        <v>49.022037054638773</v>
      </c>
      <c r="M264" s="30">
        <f t="shared" si="58"/>
        <v>19.943265241638652</v>
      </c>
      <c r="N264" s="11"/>
      <c r="O264" s="12">
        <f t="shared" si="59"/>
        <v>24.88113364867213</v>
      </c>
      <c r="P264" s="12"/>
      <c r="Q264" s="33">
        <f t="shared" si="60"/>
        <v>-2.4221072749668893E-2</v>
      </c>
      <c r="R264" s="9">
        <f t="shared" si="56"/>
        <v>1.0019925308702788</v>
      </c>
      <c r="S264" s="9">
        <f t="shared" si="57"/>
        <v>4.8564459636708266</v>
      </c>
      <c r="T264" s="15">
        <f t="shared" si="61"/>
        <v>7.4533445976514567E-2</v>
      </c>
      <c r="U264" s="15">
        <f t="shared" si="62"/>
        <v>2.5075276650222245E-2</v>
      </c>
      <c r="V264" s="15">
        <f t="shared" si="63"/>
        <v>4.9458169326292323E-2</v>
      </c>
      <c r="W264" s="31">
        <f t="shared" si="52"/>
        <v>1934.09</v>
      </c>
      <c r="X264" s="31">
        <f t="shared" si="53"/>
        <v>8.8800000000000008</v>
      </c>
      <c r="Y264" s="32"/>
      <c r="Z264" s="32"/>
    </row>
    <row r="265" spans="1:26" ht="15.6" x14ac:dyDescent="0.3">
      <c r="A265" s="6">
        <v>1892.05</v>
      </c>
      <c r="B265" s="7">
        <v>5.57</v>
      </c>
      <c r="C265" s="8">
        <v>0.2283</v>
      </c>
      <c r="D265" s="7">
        <v>0.35249999999999998</v>
      </c>
      <c r="E265" s="7">
        <v>7.0407735540000003</v>
      </c>
      <c r="F265" s="8">
        <f t="shared" si="54"/>
        <v>1892.3749999999807</v>
      </c>
      <c r="G265" s="9">
        <f>G261*8/12+G273*4/12</f>
        <v>3.65</v>
      </c>
      <c r="H265" s="8">
        <f t="shared" si="48"/>
        <v>242.17938013803644</v>
      </c>
      <c r="I265" s="8">
        <f t="shared" si="49"/>
        <v>9.9263110386918694</v>
      </c>
      <c r="J265" s="10">
        <f t="shared" si="55"/>
        <v>782.81540185515007</v>
      </c>
      <c r="K265" s="8">
        <f t="shared" si="50"/>
        <v>15.326432944103738</v>
      </c>
      <c r="L265" s="10">
        <f t="shared" si="51"/>
        <v>49.540831086883358</v>
      </c>
      <c r="M265" s="30">
        <f t="shared" si="58"/>
        <v>19.911465213489812</v>
      </c>
      <c r="N265" s="11"/>
      <c r="O265" s="12">
        <f t="shared" si="59"/>
        <v>24.81009139083563</v>
      </c>
      <c r="P265" s="12"/>
      <c r="Q265" s="33">
        <f t="shared" si="60"/>
        <v>-2.51435802252815E-2</v>
      </c>
      <c r="R265" s="9">
        <f t="shared" si="56"/>
        <v>1.0020035559463432</v>
      </c>
      <c r="S265" s="9">
        <f t="shared" si="57"/>
        <v>4.8661225821732819</v>
      </c>
      <c r="T265" s="15">
        <f t="shared" si="61"/>
        <v>7.2985343834107708E-2</v>
      </c>
      <c r="U265" s="15">
        <f t="shared" si="62"/>
        <v>2.384591749367071E-2</v>
      </c>
      <c r="V265" s="15">
        <f t="shared" si="63"/>
        <v>4.9139426340436998E-2</v>
      </c>
      <c r="W265" s="31">
        <f t="shared" si="52"/>
        <v>1934.12</v>
      </c>
      <c r="X265" s="31">
        <f t="shared" si="53"/>
        <v>9.26</v>
      </c>
      <c r="Y265" s="32"/>
      <c r="Z265" s="32"/>
    </row>
    <row r="266" spans="1:26" ht="15.6" x14ac:dyDescent="0.3">
      <c r="A266" s="6">
        <v>1892.06</v>
      </c>
      <c r="B266" s="7">
        <v>5.54</v>
      </c>
      <c r="C266" s="8">
        <v>0.23</v>
      </c>
      <c r="D266" s="7">
        <v>0.35499999999999998</v>
      </c>
      <c r="E266" s="7">
        <v>7.0407735540000003</v>
      </c>
      <c r="F266" s="8">
        <f t="shared" si="54"/>
        <v>1892.4583333333139</v>
      </c>
      <c r="G266" s="9">
        <f>G261*7/12+G273*5/12</f>
        <v>3.6625000000000001</v>
      </c>
      <c r="H266" s="8">
        <f t="shared" ref="H266:H329" si="64">B266*$E$1841/E266</f>
        <v>240.8750028661978</v>
      </c>
      <c r="I266" s="8">
        <f t="shared" ref="I266:I329" si="65">C266*$E$1841/E266</f>
        <v>10.000225750762725</v>
      </c>
      <c r="J266" s="10">
        <f t="shared" si="55"/>
        <v>781.29287040330735</v>
      </c>
      <c r="K266" s="8">
        <f t="shared" ref="K266:K329" si="66">D266*$E$1841/E266</f>
        <v>15.435131050090291</v>
      </c>
      <c r="L266" s="10">
        <f t="shared" ref="L266:L329" si="67">K266*(J266/H266)</f>
        <v>50.064795847143337</v>
      </c>
      <c r="M266" s="30">
        <f t="shared" si="58"/>
        <v>19.769284397136747</v>
      </c>
      <c r="N266" s="11"/>
      <c r="O266" s="12">
        <f t="shared" si="59"/>
        <v>24.603632002808592</v>
      </c>
      <c r="P266" s="12"/>
      <c r="Q266" s="33">
        <f t="shared" si="60"/>
        <v>-2.5776978828835742E-2</v>
      </c>
      <c r="R266" s="9">
        <f t="shared" si="56"/>
        <v>1.0020145805285625</v>
      </c>
      <c r="S266" s="9">
        <f t="shared" si="57"/>
        <v>4.8758721310084301</v>
      </c>
      <c r="T266" s="15">
        <f t="shared" si="61"/>
        <v>7.1649221258020424E-2</v>
      </c>
      <c r="U266" s="15">
        <f t="shared" si="62"/>
        <v>2.2632157413557286E-2</v>
      </c>
      <c r="V266" s="15">
        <f t="shared" si="63"/>
        <v>4.9017063844463138E-2</v>
      </c>
      <c r="W266" s="31">
        <f t="shared" ref="W266:W329" si="68">INDEX($A$9:$A$2900,(ROW()-ROW($A$9))*3)</f>
        <v>1935.03</v>
      </c>
      <c r="X266" s="31">
        <f t="shared" ref="X266:X329" si="69">INDEX($B$9:$B$2900,(ROW()-ROW($B$9))*3)</f>
        <v>8.41</v>
      </c>
      <c r="Y266" s="32"/>
      <c r="Z266" s="32"/>
    </row>
    <row r="267" spans="1:26" ht="15.6" x14ac:dyDescent="0.3">
      <c r="A267" s="6">
        <v>1892.07</v>
      </c>
      <c r="B267" s="7">
        <v>5.54</v>
      </c>
      <c r="C267" s="8">
        <v>0.23169999999999999</v>
      </c>
      <c r="D267" s="7">
        <v>0.35749999999999998</v>
      </c>
      <c r="E267" s="7">
        <v>7.2310717359999996</v>
      </c>
      <c r="F267" s="8">
        <f t="shared" ref="F267:F330" si="70">F266+1/12</f>
        <v>1892.5416666666472</v>
      </c>
      <c r="G267" s="9">
        <f>G261*6/12+G273*6/12</f>
        <v>3.6749999999999998</v>
      </c>
      <c r="H267" s="8">
        <f t="shared" si="64"/>
        <v>234.53595980201735</v>
      </c>
      <c r="I267" s="8">
        <f t="shared" si="65"/>
        <v>9.8090220011060314</v>
      </c>
      <c r="J267" s="10">
        <f t="shared" ref="J267:J330" si="71">J266*((H267+(I267/12))/H266)</f>
        <v>763.38314189834364</v>
      </c>
      <c r="K267" s="8">
        <f t="shared" si="66"/>
        <v>15.134766359065198</v>
      </c>
      <c r="L267" s="10">
        <f t="shared" si="67"/>
        <v>49.26163776690575</v>
      </c>
      <c r="M267" s="30">
        <f t="shared" si="58"/>
        <v>19.211886434505558</v>
      </c>
      <c r="N267" s="11"/>
      <c r="O267" s="12">
        <f t="shared" si="59"/>
        <v>23.882788577933066</v>
      </c>
      <c r="P267" s="12"/>
      <c r="Q267" s="33">
        <f t="shared" si="60"/>
        <v>-2.0998101755070615E-2</v>
      </c>
      <c r="R267" s="9">
        <f t="shared" ref="R267:R330" si="72">((G267/G268+G267/1200+((1+G268/1200)^(-119))*(1-G267/G268)))</f>
        <v>1.0020256046173972</v>
      </c>
      <c r="S267" s="9">
        <f t="shared" ref="S267:S330" si="73">S266*R266*E266/E267</f>
        <v>4.757119439542385</v>
      </c>
      <c r="T267" s="15">
        <f t="shared" si="61"/>
        <v>7.6879024073567059E-2</v>
      </c>
      <c r="U267" s="15">
        <f t="shared" si="62"/>
        <v>2.5345671985546492E-2</v>
      </c>
      <c r="V267" s="15">
        <f t="shared" si="63"/>
        <v>5.1533352088020568E-2</v>
      </c>
      <c r="W267" s="31">
        <f t="shared" si="68"/>
        <v>1935.06</v>
      </c>
      <c r="X267" s="31">
        <f t="shared" si="69"/>
        <v>10.119999999999999</v>
      </c>
      <c r="Y267" s="32"/>
      <c r="Z267" s="32"/>
    </row>
    <row r="268" spans="1:26" ht="15.6" x14ac:dyDescent="0.3">
      <c r="A268" s="6">
        <v>1892.08</v>
      </c>
      <c r="B268" s="7">
        <v>5.62</v>
      </c>
      <c r="C268" s="8">
        <v>0.23330000000000001</v>
      </c>
      <c r="D268" s="7">
        <v>0.36</v>
      </c>
      <c r="E268" s="7">
        <v>7.3262127269999997</v>
      </c>
      <c r="F268" s="8">
        <f t="shared" si="70"/>
        <v>1892.6249999999804</v>
      </c>
      <c r="G268" s="9">
        <f>G261*5/12+G273*7/12</f>
        <v>3.6875</v>
      </c>
      <c r="H268" s="8">
        <f t="shared" si="64"/>
        <v>234.83300500673542</v>
      </c>
      <c r="I268" s="8">
        <f t="shared" si="65"/>
        <v>9.7484946740340526</v>
      </c>
      <c r="J268" s="10">
        <f t="shared" si="71"/>
        <v>766.9941546550458</v>
      </c>
      <c r="K268" s="8">
        <f t="shared" si="66"/>
        <v>15.042683594737499</v>
      </c>
      <c r="L268" s="10">
        <f t="shared" si="67"/>
        <v>49.131298162956661</v>
      </c>
      <c r="M268" s="30">
        <f t="shared" si="58"/>
        <v>19.204303803173826</v>
      </c>
      <c r="N268" s="11"/>
      <c r="O268" s="12">
        <f t="shared" si="59"/>
        <v>23.84698501493531</v>
      </c>
      <c r="P268" s="12"/>
      <c r="Q268" s="33">
        <f t="shared" si="60"/>
        <v>-2.0715090945244076E-2</v>
      </c>
      <c r="R268" s="9">
        <f t="shared" si="72"/>
        <v>1.0020366282133073</v>
      </c>
      <c r="S268" s="9">
        <f t="shared" si="73"/>
        <v>4.7048525790062872</v>
      </c>
      <c r="T268" s="15">
        <f t="shared" si="61"/>
        <v>8.0811049885554542E-2</v>
      </c>
      <c r="U268" s="15">
        <f t="shared" si="62"/>
        <v>2.7870499187624853E-2</v>
      </c>
      <c r="V268" s="15">
        <f t="shared" si="63"/>
        <v>5.2940550697929689E-2</v>
      </c>
      <c r="W268" s="31">
        <f t="shared" si="68"/>
        <v>1935.09</v>
      </c>
      <c r="X268" s="31">
        <f t="shared" si="69"/>
        <v>11.61</v>
      </c>
      <c r="Y268" s="32"/>
      <c r="Z268" s="32"/>
    </row>
    <row r="269" spans="1:26" ht="15.6" x14ac:dyDescent="0.3">
      <c r="A269" s="6">
        <v>1892.09</v>
      </c>
      <c r="B269" s="7">
        <v>5.48</v>
      </c>
      <c r="C269" s="8">
        <v>0.23499999999999999</v>
      </c>
      <c r="D269" s="7">
        <v>0.36249999999999999</v>
      </c>
      <c r="E269" s="7">
        <v>7.3262127269999997</v>
      </c>
      <c r="F269" s="8">
        <f t="shared" si="70"/>
        <v>1892.7083333333137</v>
      </c>
      <c r="G269" s="9">
        <f>G261*4/12+G273*8/12</f>
        <v>3.7</v>
      </c>
      <c r="H269" s="8">
        <f t="shared" si="64"/>
        <v>228.98307249767086</v>
      </c>
      <c r="I269" s="8">
        <f t="shared" si="65"/>
        <v>9.8195295687869777</v>
      </c>
      <c r="J269" s="10">
        <f t="shared" si="71"/>
        <v>750.56019033896439</v>
      </c>
      <c r="K269" s="8">
        <f t="shared" si="66"/>
        <v>15.14714667525651</v>
      </c>
      <c r="L269" s="10">
        <f t="shared" si="67"/>
        <v>49.649282663845717</v>
      </c>
      <c r="M269" s="30">
        <f t="shared" si="58"/>
        <v>18.694271809588201</v>
      </c>
      <c r="N269" s="11"/>
      <c r="O269" s="12">
        <f t="shared" si="59"/>
        <v>23.191984913721967</v>
      </c>
      <c r="P269" s="12"/>
      <c r="Q269" s="33">
        <f t="shared" si="60"/>
        <v>-1.6774511432559924E-2</v>
      </c>
      <c r="R269" s="9">
        <f t="shared" si="72"/>
        <v>1.0020476513167518</v>
      </c>
      <c r="S269" s="9">
        <f t="shared" si="73"/>
        <v>4.7144346145081428</v>
      </c>
      <c r="T269" s="15">
        <f t="shared" si="61"/>
        <v>8.2466644497334762E-2</v>
      </c>
      <c r="U269" s="15">
        <f t="shared" si="62"/>
        <v>2.6651264324677681E-2</v>
      </c>
      <c r="V269" s="15">
        <f t="shared" si="63"/>
        <v>5.5815380172657081E-2</v>
      </c>
      <c r="W269" s="31">
        <f t="shared" si="68"/>
        <v>1935.12</v>
      </c>
      <c r="X269" s="31">
        <f t="shared" si="69"/>
        <v>13.04</v>
      </c>
      <c r="Y269" s="32"/>
      <c r="Z269" s="32"/>
    </row>
    <row r="270" spans="1:26" ht="15.6" x14ac:dyDescent="0.3">
      <c r="A270" s="6">
        <v>1892.1</v>
      </c>
      <c r="B270" s="7">
        <v>5.59</v>
      </c>
      <c r="C270" s="8">
        <v>0.23669999999999999</v>
      </c>
      <c r="D270" s="7">
        <v>0.36499999999999999</v>
      </c>
      <c r="E270" s="7">
        <v>7.3262127269999997</v>
      </c>
      <c r="F270" s="8">
        <f t="shared" si="70"/>
        <v>1892.791666666647</v>
      </c>
      <c r="G270" s="9">
        <f>G261*3/12+G273*9/12</f>
        <v>3.7124999999999999</v>
      </c>
      <c r="H270" s="8">
        <f t="shared" si="64"/>
        <v>233.57944804050729</v>
      </c>
      <c r="I270" s="8">
        <f t="shared" si="65"/>
        <v>9.8905644635399064</v>
      </c>
      <c r="J270" s="10">
        <f t="shared" si="71"/>
        <v>768.32778535570196</v>
      </c>
      <c r="K270" s="8">
        <f t="shared" si="66"/>
        <v>15.251609755775519</v>
      </c>
      <c r="L270" s="10">
        <f t="shared" si="67"/>
        <v>50.168093319290016</v>
      </c>
      <c r="M270" s="30">
        <f t="shared" si="58"/>
        <v>19.040214915324711</v>
      </c>
      <c r="N270" s="11"/>
      <c r="O270" s="12">
        <f t="shared" si="59"/>
        <v>23.596821279777313</v>
      </c>
      <c r="P270" s="12"/>
      <c r="Q270" s="33">
        <f t="shared" si="60"/>
        <v>-1.6971520676857095E-2</v>
      </c>
      <c r="R270" s="9">
        <f t="shared" si="72"/>
        <v>1.0020586739281898</v>
      </c>
      <c r="S270" s="9">
        <f t="shared" si="73"/>
        <v>4.7240881327542796</v>
      </c>
      <c r="T270" s="15">
        <f t="shared" si="61"/>
        <v>6.9575564911896981E-2</v>
      </c>
      <c r="U270" s="15">
        <f t="shared" si="62"/>
        <v>1.9732244460616721E-2</v>
      </c>
      <c r="V270" s="15">
        <f t="shared" si="63"/>
        <v>4.984332045128026E-2</v>
      </c>
      <c r="W270" s="31">
        <f t="shared" si="68"/>
        <v>1936.03</v>
      </c>
      <c r="X270" s="31">
        <f t="shared" si="69"/>
        <v>14.86</v>
      </c>
      <c r="Y270" s="32"/>
      <c r="Z270" s="32"/>
    </row>
    <row r="271" spans="1:26" ht="15.6" x14ac:dyDescent="0.3">
      <c r="A271" s="6">
        <v>1892.11</v>
      </c>
      <c r="B271" s="7">
        <v>5.57</v>
      </c>
      <c r="C271" s="8">
        <v>0.23830000000000001</v>
      </c>
      <c r="D271" s="7">
        <v>0.36749999999999999</v>
      </c>
      <c r="E271" s="7">
        <v>7.5165028100000004</v>
      </c>
      <c r="F271" s="8">
        <f t="shared" si="70"/>
        <v>1892.8749999999802</v>
      </c>
      <c r="G271" s="9">
        <f>G261*2/12+G273*10/12</f>
        <v>3.7250000000000001</v>
      </c>
      <c r="H271" s="8">
        <f t="shared" si="64"/>
        <v>226.85153163669204</v>
      </c>
      <c r="I271" s="8">
        <f t="shared" si="65"/>
        <v>9.7053357251389087</v>
      </c>
      <c r="J271" s="10">
        <f t="shared" si="71"/>
        <v>748.85758557242661</v>
      </c>
      <c r="K271" s="8">
        <f t="shared" si="66"/>
        <v>14.967313801882284</v>
      </c>
      <c r="L271" s="10">
        <f t="shared" si="67"/>
        <v>49.408467270712165</v>
      </c>
      <c r="M271" s="30">
        <f t="shared" si="58"/>
        <v>18.463312690800002</v>
      </c>
      <c r="N271" s="11"/>
      <c r="O271" s="12">
        <f t="shared" si="59"/>
        <v>22.858807224266275</v>
      </c>
      <c r="P271" s="12"/>
      <c r="Q271" s="33">
        <f t="shared" si="60"/>
        <v>-1.2059526892530661E-2</v>
      </c>
      <c r="R271" s="9">
        <f t="shared" si="72"/>
        <v>1.0020696960480802</v>
      </c>
      <c r="S271" s="9">
        <f t="shared" si="73"/>
        <v>4.6139708203501124</v>
      </c>
      <c r="T271" s="15">
        <f t="shared" si="61"/>
        <v>7.2025883368207477E-2</v>
      </c>
      <c r="U271" s="15">
        <f t="shared" si="62"/>
        <v>2.5727722107278694E-2</v>
      </c>
      <c r="V271" s="15">
        <f t="shared" si="63"/>
        <v>4.6298161260928783E-2</v>
      </c>
      <c r="W271" s="31">
        <f t="shared" si="68"/>
        <v>1936.06</v>
      </c>
      <c r="X271" s="31">
        <f t="shared" si="69"/>
        <v>14.69</v>
      </c>
      <c r="Y271" s="32"/>
      <c r="Z271" s="32"/>
    </row>
    <row r="272" spans="1:26" ht="15.6" x14ac:dyDescent="0.3">
      <c r="A272" s="6">
        <v>1892.12</v>
      </c>
      <c r="B272" s="7">
        <v>5.51</v>
      </c>
      <c r="C272" s="8">
        <v>0.24</v>
      </c>
      <c r="D272" s="7">
        <v>0.37</v>
      </c>
      <c r="E272" s="7">
        <v>7.6116519010000001</v>
      </c>
      <c r="F272" s="8">
        <f t="shared" si="70"/>
        <v>1892.9583333333135</v>
      </c>
      <c r="G272" s="9">
        <f>G261*1/12+G273*11/12</f>
        <v>3.7374999999999998</v>
      </c>
      <c r="H272" s="8">
        <f t="shared" si="64"/>
        <v>221.60268847533567</v>
      </c>
      <c r="I272" s="8">
        <f t="shared" si="65"/>
        <v>9.652385704914801</v>
      </c>
      <c r="J272" s="10">
        <f t="shared" si="71"/>
        <v>734.18595957538912</v>
      </c>
      <c r="K272" s="8">
        <f t="shared" si="66"/>
        <v>14.880761295076988</v>
      </c>
      <c r="L272" s="10">
        <f t="shared" si="67"/>
        <v>49.301053546804717</v>
      </c>
      <c r="M272" s="30">
        <f t="shared" si="58"/>
        <v>18.01300925127574</v>
      </c>
      <c r="N272" s="11"/>
      <c r="O272" s="12">
        <f t="shared" si="59"/>
        <v>22.281362092837352</v>
      </c>
      <c r="P272" s="12"/>
      <c r="Q272" s="33">
        <f t="shared" si="60"/>
        <v>-8.6868929989243546E-3</v>
      </c>
      <c r="R272" s="9">
        <f t="shared" si="72"/>
        <v>1.0020807176768802</v>
      </c>
      <c r="S272" s="9">
        <f t="shared" si="73"/>
        <v>4.5657242423970628</v>
      </c>
      <c r="T272" s="15">
        <f t="shared" si="61"/>
        <v>7.0814419603888235E-2</v>
      </c>
      <c r="U272" s="15">
        <f t="shared" si="62"/>
        <v>2.585311813181157E-2</v>
      </c>
      <c r="V272" s="15">
        <f t="shared" si="63"/>
        <v>4.4961301472076665E-2</v>
      </c>
      <c r="W272" s="31">
        <f t="shared" si="68"/>
        <v>1936.09</v>
      </c>
      <c r="X272" s="31">
        <f t="shared" si="69"/>
        <v>16.05</v>
      </c>
      <c r="Y272" s="32"/>
      <c r="Z272" s="32"/>
    </row>
    <row r="273" spans="1:26" ht="15.6" x14ac:dyDescent="0.3">
      <c r="A273" s="6">
        <v>1893.01</v>
      </c>
      <c r="B273" s="7">
        <v>5.61</v>
      </c>
      <c r="C273" s="8">
        <v>0.24079999999999999</v>
      </c>
      <c r="D273" s="7">
        <v>0.36080000000000001</v>
      </c>
      <c r="E273" s="7">
        <v>7.8970910740000004</v>
      </c>
      <c r="F273" s="8">
        <f t="shared" si="70"/>
        <v>1893.0416666666467</v>
      </c>
      <c r="G273" s="9">
        <v>3.75</v>
      </c>
      <c r="H273" s="8">
        <f t="shared" si="64"/>
        <v>217.4693515507505</v>
      </c>
      <c r="I273" s="8">
        <f t="shared" si="65"/>
        <v>9.3345133428557414</v>
      </c>
      <c r="J273" s="10">
        <f t="shared" si="71"/>
        <v>723.06907180870644</v>
      </c>
      <c r="K273" s="8">
        <f t="shared" si="66"/>
        <v>13.986264178165912</v>
      </c>
      <c r="L273" s="10">
        <f t="shared" si="67"/>
        <v>46.503265794756018</v>
      </c>
      <c r="M273" s="30">
        <f t="shared" si="58"/>
        <v>17.65664370809878</v>
      </c>
      <c r="N273" s="11"/>
      <c r="O273" s="12">
        <f t="shared" si="59"/>
        <v>21.820189744893515</v>
      </c>
      <c r="P273" s="12"/>
      <c r="Q273" s="33">
        <f t="shared" si="60"/>
        <v>-4.1021548362557975E-3</v>
      </c>
      <c r="R273" s="9">
        <f t="shared" si="72"/>
        <v>1.0034696890853201</v>
      </c>
      <c r="S273" s="9">
        <f t="shared" si="73"/>
        <v>4.4098534317855815</v>
      </c>
      <c r="T273" s="15">
        <f t="shared" si="61"/>
        <v>7.6951059063106619E-2</v>
      </c>
      <c r="U273" s="15">
        <f t="shared" si="62"/>
        <v>2.8480473837699138E-2</v>
      </c>
      <c r="V273" s="15">
        <f t="shared" si="63"/>
        <v>4.8470585225407481E-2</v>
      </c>
      <c r="W273" s="31">
        <f t="shared" si="68"/>
        <v>1936.12</v>
      </c>
      <c r="X273" s="31">
        <f t="shared" si="69"/>
        <v>17.059999999999999</v>
      </c>
      <c r="Y273" s="32"/>
      <c r="Z273" s="32"/>
    </row>
    <row r="274" spans="1:26" ht="15.6" x14ac:dyDescent="0.3">
      <c r="A274" s="6">
        <v>1893.02</v>
      </c>
      <c r="B274" s="7">
        <v>5.51</v>
      </c>
      <c r="C274" s="8">
        <v>0.2417</v>
      </c>
      <c r="D274" s="7">
        <v>0.35170000000000001</v>
      </c>
      <c r="E274" s="7">
        <v>7.9922320659999997</v>
      </c>
      <c r="F274" s="8">
        <f t="shared" si="70"/>
        <v>1893.12499999998</v>
      </c>
      <c r="G274" s="9">
        <f>G273*11/12+G285*1/12</f>
        <v>3.7458333333333336</v>
      </c>
      <c r="H274" s="8">
        <f t="shared" si="64"/>
        <v>211.05024367043944</v>
      </c>
      <c r="I274" s="8">
        <f t="shared" si="65"/>
        <v>9.2578664056524893</v>
      </c>
      <c r="J274" s="10">
        <f t="shared" si="71"/>
        <v>704.29116766421612</v>
      </c>
      <c r="K274" s="8">
        <f t="shared" si="66"/>
        <v>13.471210653156726</v>
      </c>
      <c r="L274" s="10">
        <f t="shared" si="67"/>
        <v>44.954483424229558</v>
      </c>
      <c r="M274" s="30">
        <f t="shared" si="58"/>
        <v>17.125193854872453</v>
      </c>
      <c r="N274" s="11"/>
      <c r="O274" s="12">
        <f t="shared" si="59"/>
        <v>21.148920730797126</v>
      </c>
      <c r="P274" s="12"/>
      <c r="Q274" s="33">
        <f t="shared" si="60"/>
        <v>-2.0583817590019773E-3</v>
      </c>
      <c r="R274" s="9">
        <f t="shared" si="72"/>
        <v>1.0034662840811108</v>
      </c>
      <c r="S274" s="9">
        <f t="shared" si="73"/>
        <v>4.372476406690109</v>
      </c>
      <c r="T274" s="15">
        <f t="shared" si="61"/>
        <v>7.9504556444095487E-2</v>
      </c>
      <c r="U274" s="15">
        <f t="shared" si="62"/>
        <v>2.9566725037911024E-2</v>
      </c>
      <c r="V274" s="15">
        <f t="shared" si="63"/>
        <v>4.9937831406184463E-2</v>
      </c>
      <c r="W274" s="31">
        <f t="shared" si="68"/>
        <v>1937.03</v>
      </c>
      <c r="X274" s="31">
        <f t="shared" si="69"/>
        <v>18.09</v>
      </c>
      <c r="Y274" s="32"/>
      <c r="Z274" s="32"/>
    </row>
    <row r="275" spans="1:26" ht="15.6" x14ac:dyDescent="0.3">
      <c r="A275" s="6">
        <v>1893.03</v>
      </c>
      <c r="B275" s="7">
        <v>5.31</v>
      </c>
      <c r="C275" s="8">
        <v>0.24249999999999999</v>
      </c>
      <c r="D275" s="7">
        <v>0.34250000000000003</v>
      </c>
      <c r="E275" s="7">
        <v>7.8019419829999999</v>
      </c>
      <c r="F275" s="8">
        <f t="shared" si="70"/>
        <v>1893.2083333333132</v>
      </c>
      <c r="G275" s="9">
        <f>G273*10/12+G285*2/12</f>
        <v>3.7416666666666667</v>
      </c>
      <c r="H275" s="8">
        <f t="shared" si="64"/>
        <v>208.35030926171393</v>
      </c>
      <c r="I275" s="8">
        <f t="shared" si="65"/>
        <v>9.5150564964153723</v>
      </c>
      <c r="J275" s="10">
        <f t="shared" si="71"/>
        <v>697.92731603758125</v>
      </c>
      <c r="K275" s="8">
        <f t="shared" si="66"/>
        <v>13.438791134112435</v>
      </c>
      <c r="L275" s="10">
        <f t="shared" si="67"/>
        <v>45.016969066454159</v>
      </c>
      <c r="M275" s="30">
        <f t="shared" si="58"/>
        <v>16.899589031582327</v>
      </c>
      <c r="N275" s="11"/>
      <c r="O275" s="12">
        <f t="shared" si="59"/>
        <v>20.861750450681804</v>
      </c>
      <c r="P275" s="12"/>
      <c r="Q275" s="33">
        <f t="shared" si="60"/>
        <v>-2.6649839599118125E-3</v>
      </c>
      <c r="R275" s="9">
        <f t="shared" si="72"/>
        <v>1.0034628790950846</v>
      </c>
      <c r="S275" s="9">
        <f t="shared" si="73"/>
        <v>4.494647416243394</v>
      </c>
      <c r="T275" s="15">
        <f t="shared" si="61"/>
        <v>8.0154225703686688E-2</v>
      </c>
      <c r="U275" s="15">
        <f t="shared" si="62"/>
        <v>3.0392125950546411E-2</v>
      </c>
      <c r="V275" s="15">
        <f t="shared" si="63"/>
        <v>4.9762099753140276E-2</v>
      </c>
      <c r="W275" s="31">
        <f t="shared" si="68"/>
        <v>1937.06</v>
      </c>
      <c r="X275" s="31">
        <f t="shared" si="69"/>
        <v>15.64</v>
      </c>
      <c r="Y275" s="32"/>
      <c r="Z275" s="32"/>
    </row>
    <row r="276" spans="1:26" ht="15.6" x14ac:dyDescent="0.3">
      <c r="A276" s="6">
        <v>1893.04</v>
      </c>
      <c r="B276" s="7">
        <v>5.31</v>
      </c>
      <c r="C276" s="8">
        <v>0.24329999999999999</v>
      </c>
      <c r="D276" s="7">
        <v>0.33329999999999999</v>
      </c>
      <c r="E276" s="7">
        <v>7.7067928930000003</v>
      </c>
      <c r="F276" s="8">
        <f t="shared" si="70"/>
        <v>1893.2916666666465</v>
      </c>
      <c r="G276" s="9">
        <f>G273*9/12+G285*3/12</f>
        <v>3.7375000000000003</v>
      </c>
      <c r="H276" s="8">
        <f t="shared" si="64"/>
        <v>210.9226298888164</v>
      </c>
      <c r="I276" s="8">
        <f t="shared" si="65"/>
        <v>9.6643080700468982</v>
      </c>
      <c r="J276" s="10">
        <f t="shared" si="71"/>
        <v>709.24179351066834</v>
      </c>
      <c r="K276" s="8">
        <f t="shared" si="66"/>
        <v>13.239267898670905</v>
      </c>
      <c r="L276" s="10">
        <f t="shared" si="67"/>
        <v>44.517945344087707</v>
      </c>
      <c r="M276" s="30">
        <f t="shared" si="58"/>
        <v>17.102541578254918</v>
      </c>
      <c r="N276" s="11"/>
      <c r="O276" s="12">
        <f t="shared" si="59"/>
        <v>21.104034801510565</v>
      </c>
      <c r="P276" s="12"/>
      <c r="Q276" s="33">
        <f t="shared" si="60"/>
        <v>-3.5887991634665842E-3</v>
      </c>
      <c r="R276" s="9">
        <f t="shared" si="72"/>
        <v>1.0034594741272465</v>
      </c>
      <c r="S276" s="9">
        <f t="shared" si="73"/>
        <v>4.5658955119810773</v>
      </c>
      <c r="T276" s="15">
        <f t="shared" si="61"/>
        <v>7.4319206922216052E-2</v>
      </c>
      <c r="U276" s="15">
        <f t="shared" si="62"/>
        <v>2.8984664515630643E-2</v>
      </c>
      <c r="V276" s="15">
        <f t="shared" si="63"/>
        <v>4.533454240658541E-2</v>
      </c>
      <c r="W276" s="31">
        <f t="shared" si="68"/>
        <v>1937.09</v>
      </c>
      <c r="X276" s="31">
        <f t="shared" si="69"/>
        <v>14.37</v>
      </c>
      <c r="Y276" s="32"/>
      <c r="Z276" s="32"/>
    </row>
    <row r="277" spans="1:26" ht="15.6" x14ac:dyDescent="0.3">
      <c r="A277" s="6">
        <v>1893.05</v>
      </c>
      <c r="B277" s="7">
        <v>4.84</v>
      </c>
      <c r="C277" s="8">
        <v>0.2442</v>
      </c>
      <c r="D277" s="7">
        <v>0.32419999999999999</v>
      </c>
      <c r="E277" s="7">
        <v>7.6116519010000001</v>
      </c>
      <c r="F277" s="8">
        <f t="shared" si="70"/>
        <v>1893.3749999999798</v>
      </c>
      <c r="G277" s="9">
        <f>G273*8/12+G285*4/12</f>
        <v>3.7333333333333334</v>
      </c>
      <c r="H277" s="8">
        <f t="shared" si="64"/>
        <v>194.65644504911518</v>
      </c>
      <c r="I277" s="8">
        <f t="shared" si="65"/>
        <v>9.8213024547508123</v>
      </c>
      <c r="J277" s="10">
        <f t="shared" si="71"/>
        <v>657.29769943965175</v>
      </c>
      <c r="K277" s="8">
        <f t="shared" si="66"/>
        <v>13.038764356389079</v>
      </c>
      <c r="L277" s="10">
        <f t="shared" si="67"/>
        <v>44.02808143767254</v>
      </c>
      <c r="M277" s="30">
        <f t="shared" si="58"/>
        <v>15.780987310776251</v>
      </c>
      <c r="N277" s="11"/>
      <c r="O277" s="12">
        <f t="shared" si="59"/>
        <v>19.473767640169978</v>
      </c>
      <c r="P277" s="12"/>
      <c r="Q277" s="33">
        <f t="shared" si="60"/>
        <v>1.0804606415404303E-3</v>
      </c>
      <c r="R277" s="9">
        <f t="shared" si="72"/>
        <v>1.0034560691776027</v>
      </c>
      <c r="S277" s="9">
        <f t="shared" si="73"/>
        <v>4.6389594451887906</v>
      </c>
      <c r="T277" s="15">
        <f t="shared" si="61"/>
        <v>8.3296094909939056E-2</v>
      </c>
      <c r="U277" s="15">
        <f t="shared" si="62"/>
        <v>2.993018558755467E-2</v>
      </c>
      <c r="V277" s="15">
        <f t="shared" si="63"/>
        <v>5.3365909322384386E-2</v>
      </c>
      <c r="W277" s="31">
        <f t="shared" si="68"/>
        <v>1937.12</v>
      </c>
      <c r="X277" s="31">
        <f t="shared" si="69"/>
        <v>11.02</v>
      </c>
      <c r="Y277" s="32"/>
      <c r="Z277" s="32"/>
    </row>
    <row r="278" spans="1:26" ht="15.6" x14ac:dyDescent="0.3">
      <c r="A278" s="6">
        <v>1893.06</v>
      </c>
      <c r="B278" s="7">
        <v>4.6100000000000003</v>
      </c>
      <c r="C278" s="8">
        <v>0.245</v>
      </c>
      <c r="D278" s="7">
        <v>0.315</v>
      </c>
      <c r="E278" s="7">
        <v>7.4213618180000003</v>
      </c>
      <c r="F278" s="8">
        <f t="shared" si="70"/>
        <v>1893.458333333313</v>
      </c>
      <c r="G278" s="9">
        <f>G273*7/12+G285*5/12</f>
        <v>3.729166666666667</v>
      </c>
      <c r="H278" s="8">
        <f t="shared" si="64"/>
        <v>190.16021716891851</v>
      </c>
      <c r="I278" s="8">
        <f t="shared" si="65"/>
        <v>10.106128678174628</v>
      </c>
      <c r="J278" s="10">
        <f t="shared" si="71"/>
        <v>644.95904309392131</v>
      </c>
      <c r="K278" s="8">
        <f t="shared" si="66"/>
        <v>12.993594014795947</v>
      </c>
      <c r="L278" s="10">
        <f t="shared" si="67"/>
        <v>44.069869538955565</v>
      </c>
      <c r="M278" s="30">
        <f t="shared" si="58"/>
        <v>15.41650386359769</v>
      </c>
      <c r="N278" s="11"/>
      <c r="O278" s="12">
        <f t="shared" si="59"/>
        <v>19.029235819010772</v>
      </c>
      <c r="P278" s="12"/>
      <c r="Q278" s="33">
        <f t="shared" si="60"/>
        <v>3.033680296041702E-3</v>
      </c>
      <c r="R278" s="9">
        <f t="shared" si="72"/>
        <v>1.003452664246159</v>
      </c>
      <c r="S278" s="9">
        <f t="shared" si="73"/>
        <v>4.774349998094368</v>
      </c>
      <c r="T278" s="15">
        <f t="shared" si="61"/>
        <v>7.9623432575239184E-2</v>
      </c>
      <c r="U278" s="15">
        <f t="shared" si="62"/>
        <v>2.718448252896466E-2</v>
      </c>
      <c r="V278" s="15">
        <f t="shared" si="63"/>
        <v>5.2438950046274524E-2</v>
      </c>
      <c r="W278" s="31">
        <f t="shared" si="68"/>
        <v>1938.03</v>
      </c>
      <c r="X278" s="31">
        <f t="shared" si="69"/>
        <v>10.31</v>
      </c>
      <c r="Y278" s="32"/>
      <c r="Z278" s="32"/>
    </row>
    <row r="279" spans="1:26" ht="15.6" x14ac:dyDescent="0.3">
      <c r="A279" s="6">
        <v>1893.07</v>
      </c>
      <c r="B279" s="7">
        <v>4.18</v>
      </c>
      <c r="C279" s="8">
        <v>0.24579999999999999</v>
      </c>
      <c r="D279" s="7">
        <v>0.30580000000000002</v>
      </c>
      <c r="E279" s="7">
        <v>7.2310717359999996</v>
      </c>
      <c r="F279" s="8">
        <f t="shared" si="70"/>
        <v>1893.5416666666463</v>
      </c>
      <c r="G279" s="9">
        <f>G273*6/12+G285*6/12</f>
        <v>3.7250000000000005</v>
      </c>
      <c r="H279" s="8">
        <f t="shared" si="64"/>
        <v>176.96034512137771</v>
      </c>
      <c r="I279" s="8">
        <f t="shared" si="65"/>
        <v>10.405945653309722</v>
      </c>
      <c r="J279" s="10">
        <f t="shared" si="71"/>
        <v>603.13066857596755</v>
      </c>
      <c r="K279" s="8">
        <f t="shared" si="66"/>
        <v>12.946046300985001</v>
      </c>
      <c r="L279" s="10">
        <f t="shared" si="67"/>
        <v>44.123769964241838</v>
      </c>
      <c r="M279" s="30">
        <f t="shared" si="58"/>
        <v>14.349854182760948</v>
      </c>
      <c r="N279" s="11"/>
      <c r="O279" s="12">
        <f t="shared" si="59"/>
        <v>17.725059871200937</v>
      </c>
      <c r="P279" s="12"/>
      <c r="Q279" s="33">
        <f t="shared" si="60"/>
        <v>7.3343907719460866E-3</v>
      </c>
      <c r="R279" s="9">
        <f t="shared" si="72"/>
        <v>1.0034492593329205</v>
      </c>
      <c r="S279" s="9">
        <f t="shared" si="73"/>
        <v>4.9169079628210657</v>
      </c>
      <c r="T279" s="15">
        <f t="shared" si="61"/>
        <v>8.2233931613144851E-2</v>
      </c>
      <c r="U279" s="15">
        <f t="shared" si="62"/>
        <v>2.4379812473846796E-2</v>
      </c>
      <c r="V279" s="15">
        <f t="shared" si="63"/>
        <v>5.7854119139298055E-2</v>
      </c>
      <c r="W279" s="31">
        <f t="shared" si="68"/>
        <v>1938.06</v>
      </c>
      <c r="X279" s="31">
        <f t="shared" si="69"/>
        <v>10.210000000000001</v>
      </c>
      <c r="Y279" s="32"/>
      <c r="Z279" s="32"/>
    </row>
    <row r="280" spans="1:26" ht="15.6" x14ac:dyDescent="0.3">
      <c r="A280" s="6">
        <v>1893.08</v>
      </c>
      <c r="B280" s="7">
        <v>4.08</v>
      </c>
      <c r="C280" s="8">
        <v>0.2467</v>
      </c>
      <c r="D280" s="7">
        <v>0.29670000000000002</v>
      </c>
      <c r="E280" s="7">
        <v>6.9456325620000001</v>
      </c>
      <c r="F280" s="8">
        <f t="shared" si="70"/>
        <v>1893.6249999999795</v>
      </c>
      <c r="G280" s="9">
        <f>G273*5/12+G285*7/12</f>
        <v>3.7208333333333337</v>
      </c>
      <c r="H280" s="8">
        <f t="shared" si="64"/>
        <v>179.82526268857924</v>
      </c>
      <c r="I280" s="8">
        <f t="shared" si="65"/>
        <v>10.873257917958947</v>
      </c>
      <c r="J280" s="10">
        <f t="shared" si="71"/>
        <v>615.98337439526313</v>
      </c>
      <c r="K280" s="8">
        <f t="shared" si="66"/>
        <v>13.076998882279771</v>
      </c>
      <c r="L280" s="10">
        <f t="shared" si="67"/>
        <v>44.794673329184945</v>
      </c>
      <c r="M280" s="30">
        <f t="shared" si="58"/>
        <v>14.58805653580781</v>
      </c>
      <c r="N280" s="11"/>
      <c r="O280" s="12">
        <f t="shared" si="59"/>
        <v>18.033912740781616</v>
      </c>
      <c r="P280" s="12"/>
      <c r="Q280" s="33">
        <f t="shared" si="60"/>
        <v>2.3197397456332786E-3</v>
      </c>
      <c r="R280" s="9">
        <f t="shared" si="72"/>
        <v>1.0034458544378932</v>
      </c>
      <c r="S280" s="9">
        <f t="shared" si="73"/>
        <v>5.1366309144522324</v>
      </c>
      <c r="T280" s="15">
        <f t="shared" si="61"/>
        <v>7.6898267849162094E-2</v>
      </c>
      <c r="U280" s="15">
        <f t="shared" si="62"/>
        <v>2.0124175219046636E-2</v>
      </c>
      <c r="V280" s="15">
        <f t="shared" si="63"/>
        <v>5.6774092630115458E-2</v>
      </c>
      <c r="W280" s="31">
        <f t="shared" si="68"/>
        <v>1938.09</v>
      </c>
      <c r="X280" s="31">
        <f t="shared" si="69"/>
        <v>11.75</v>
      </c>
      <c r="Y280" s="32"/>
      <c r="Z280" s="32"/>
    </row>
    <row r="281" spans="1:26" ht="15.6" x14ac:dyDescent="0.3">
      <c r="A281" s="6">
        <v>1893.09</v>
      </c>
      <c r="B281" s="7">
        <v>4.37</v>
      </c>
      <c r="C281" s="8">
        <v>0.2475</v>
      </c>
      <c r="D281" s="7">
        <v>0.28749999999999998</v>
      </c>
      <c r="E281" s="7">
        <v>7.2310717359999996</v>
      </c>
      <c r="F281" s="8">
        <f t="shared" si="70"/>
        <v>1893.7083333333128</v>
      </c>
      <c r="G281" s="9">
        <f>G273*4/12+G285*8/12</f>
        <v>3.7166666666666668</v>
      </c>
      <c r="H281" s="8">
        <f t="shared" si="64"/>
        <v>185.00399717234941</v>
      </c>
      <c r="I281" s="8">
        <f t="shared" si="65"/>
        <v>10.477915171660522</v>
      </c>
      <c r="J281" s="10">
        <f t="shared" si="71"/>
        <v>636.71386621834279</v>
      </c>
      <c r="K281" s="8">
        <f t="shared" si="66"/>
        <v>12.17131560344404</v>
      </c>
      <c r="L281" s="10">
        <f t="shared" si="67"/>
        <v>41.889070145943599</v>
      </c>
      <c r="M281" s="30">
        <f t="shared" si="58"/>
        <v>15.012069079138762</v>
      </c>
      <c r="N281" s="11"/>
      <c r="O281" s="12">
        <f t="shared" si="59"/>
        <v>18.567014551942282</v>
      </c>
      <c r="P281" s="12"/>
      <c r="Q281" s="33">
        <f t="shared" si="60"/>
        <v>5.3443003566988334E-3</v>
      </c>
      <c r="R281" s="9">
        <f t="shared" si="72"/>
        <v>1.0034424495610827</v>
      </c>
      <c r="S281" s="9">
        <f t="shared" si="73"/>
        <v>4.950869043250731</v>
      </c>
      <c r="T281" s="15">
        <f t="shared" si="61"/>
        <v>6.9957661753171863E-2</v>
      </c>
      <c r="U281" s="15">
        <f t="shared" si="62"/>
        <v>2.291964142433156E-2</v>
      </c>
      <c r="V281" s="15">
        <f t="shared" si="63"/>
        <v>4.7038020328840302E-2</v>
      </c>
      <c r="W281" s="31">
        <f t="shared" si="68"/>
        <v>1938.12</v>
      </c>
      <c r="X281" s="31">
        <f t="shared" si="69"/>
        <v>12.69</v>
      </c>
      <c r="Y281" s="32"/>
      <c r="Z281" s="32"/>
    </row>
    <row r="282" spans="1:26" ht="15.6" x14ac:dyDescent="0.3">
      <c r="A282" s="6">
        <v>1893.1</v>
      </c>
      <c r="B282" s="7">
        <v>4.5</v>
      </c>
      <c r="C282" s="8">
        <v>0.24829999999999999</v>
      </c>
      <c r="D282" s="7">
        <v>0.27829999999999999</v>
      </c>
      <c r="E282" s="7">
        <v>7.3262127269999997</v>
      </c>
      <c r="F282" s="8">
        <f t="shared" si="70"/>
        <v>1893.7916666666461</v>
      </c>
      <c r="G282" s="9">
        <f>G273*3/12+G285*9/12</f>
        <v>3.7125000000000004</v>
      </c>
      <c r="H282" s="8">
        <f t="shared" si="64"/>
        <v>188.03354493421875</v>
      </c>
      <c r="I282" s="8">
        <f t="shared" si="65"/>
        <v>10.375273157148115</v>
      </c>
      <c r="J282" s="10">
        <f t="shared" si="71"/>
        <v>650.11607263908502</v>
      </c>
      <c r="K282" s="8">
        <f t="shared" si="66"/>
        <v>11.628830123376238</v>
      </c>
      <c r="L282" s="10">
        <f t="shared" si="67"/>
        <v>40.206067336768292</v>
      </c>
      <c r="M282" s="30">
        <f t="shared" si="58"/>
        <v>15.271794153520183</v>
      </c>
      <c r="N282" s="11"/>
      <c r="O282" s="12">
        <f t="shared" si="59"/>
        <v>18.897533570630841</v>
      </c>
      <c r="P282" s="12"/>
      <c r="Q282" s="33">
        <f t="shared" si="60"/>
        <v>5.5295620163699211E-3</v>
      </c>
      <c r="R282" s="9">
        <f t="shared" si="72"/>
        <v>1.0034390447024946</v>
      </c>
      <c r="S282" s="9">
        <f t="shared" si="73"/>
        <v>4.9033969592876216</v>
      </c>
      <c r="T282" s="15">
        <f t="shared" si="61"/>
        <v>6.5935928115401721E-2</v>
      </c>
      <c r="U282" s="15">
        <f t="shared" si="62"/>
        <v>2.5305820298042736E-2</v>
      </c>
      <c r="V282" s="15">
        <f t="shared" si="63"/>
        <v>4.0630107817358985E-2</v>
      </c>
      <c r="W282" s="31">
        <f t="shared" si="68"/>
        <v>1939.03</v>
      </c>
      <c r="X282" s="31">
        <f t="shared" si="69"/>
        <v>12.39</v>
      </c>
      <c r="Y282" s="32"/>
      <c r="Z282" s="32"/>
    </row>
    <row r="283" spans="1:26" ht="15.6" x14ac:dyDescent="0.3">
      <c r="A283" s="6">
        <v>1893.11</v>
      </c>
      <c r="B283" s="7">
        <v>4.57</v>
      </c>
      <c r="C283" s="8">
        <v>0.2492</v>
      </c>
      <c r="D283" s="7">
        <v>0.26919999999999999</v>
      </c>
      <c r="E283" s="7">
        <v>7.135922645</v>
      </c>
      <c r="F283" s="8">
        <f t="shared" si="70"/>
        <v>1893.8749999999793</v>
      </c>
      <c r="G283" s="9">
        <f>G273*2/12+G285*10/12</f>
        <v>3.7083333333333335</v>
      </c>
      <c r="H283" s="8">
        <f t="shared" si="64"/>
        <v>196.050706348429</v>
      </c>
      <c r="I283" s="8">
        <f t="shared" si="65"/>
        <v>10.690554928233809</v>
      </c>
      <c r="J283" s="10">
        <f t="shared" si="71"/>
        <v>680.91515493245436</v>
      </c>
      <c r="K283" s="8">
        <f t="shared" si="66"/>
        <v>11.548544890371353</v>
      </c>
      <c r="L283" s="10">
        <f t="shared" si="67"/>
        <v>40.109925537815471</v>
      </c>
      <c r="M283" s="30">
        <f t="shared" si="58"/>
        <v>15.942411400571672</v>
      </c>
      <c r="N283" s="11"/>
      <c r="O283" s="12">
        <f t="shared" si="59"/>
        <v>19.737917734430305</v>
      </c>
      <c r="P283" s="12"/>
      <c r="Q283" s="33">
        <f t="shared" si="60"/>
        <v>1.2583784971808218E-3</v>
      </c>
      <c r="R283" s="9">
        <f t="shared" si="72"/>
        <v>1.0034356398621347</v>
      </c>
      <c r="S283" s="9">
        <f t="shared" si="73"/>
        <v>5.0514660734074015</v>
      </c>
      <c r="T283" s="15">
        <f t="shared" si="61"/>
        <v>6.3083964291856143E-2</v>
      </c>
      <c r="U283" s="15">
        <f t="shared" si="62"/>
        <v>2.3672093881791145E-2</v>
      </c>
      <c r="V283" s="15">
        <f t="shared" si="63"/>
        <v>3.9411870410064997E-2</v>
      </c>
      <c r="W283" s="31">
        <f t="shared" si="68"/>
        <v>1939.06</v>
      </c>
      <c r="X283" s="31">
        <f t="shared" si="69"/>
        <v>11.43</v>
      </c>
      <c r="Y283" s="32"/>
      <c r="Z283" s="32"/>
    </row>
    <row r="284" spans="1:26" ht="15.6" x14ac:dyDescent="0.3">
      <c r="A284" s="6">
        <v>1893.12</v>
      </c>
      <c r="B284" s="7">
        <v>4.41</v>
      </c>
      <c r="C284" s="8">
        <v>0.25</v>
      </c>
      <c r="D284" s="7">
        <v>0.26</v>
      </c>
      <c r="E284" s="7">
        <v>7.0407735540000003</v>
      </c>
      <c r="F284" s="8">
        <f t="shared" si="70"/>
        <v>1893.9583333333126</v>
      </c>
      <c r="G284" s="9">
        <f>G273*1/12+G285*11/12</f>
        <v>3.7041666666666671</v>
      </c>
      <c r="H284" s="8">
        <f t="shared" si="64"/>
        <v>191.7434589602766</v>
      </c>
      <c r="I284" s="8">
        <f t="shared" si="65"/>
        <v>10.869810598655135</v>
      </c>
      <c r="J284" s="10">
        <f t="shared" si="71"/>
        <v>669.10145036360927</v>
      </c>
      <c r="K284" s="8">
        <f t="shared" si="66"/>
        <v>11.304603022601341</v>
      </c>
      <c r="L284" s="10">
        <f t="shared" si="67"/>
        <v>39.448158071323903</v>
      </c>
      <c r="M284" s="30">
        <f t="shared" si="58"/>
        <v>15.612694335464933</v>
      </c>
      <c r="N284" s="11"/>
      <c r="O284" s="12">
        <f t="shared" si="59"/>
        <v>19.343520628209998</v>
      </c>
      <c r="P284" s="12"/>
      <c r="Q284" s="33">
        <f t="shared" si="60"/>
        <v>3.074989231914016E-4</v>
      </c>
      <c r="R284" s="9">
        <f t="shared" si="72"/>
        <v>1.0034322350400087</v>
      </c>
      <c r="S284" s="9">
        <f t="shared" si="73"/>
        <v>5.1373211954152787</v>
      </c>
      <c r="T284" s="15">
        <f t="shared" si="61"/>
        <v>7.0238612216150242E-2</v>
      </c>
      <c r="U284" s="15">
        <f t="shared" si="62"/>
        <v>2.216461985327367E-2</v>
      </c>
      <c r="V284" s="15">
        <f t="shared" si="63"/>
        <v>4.8073992362876572E-2</v>
      </c>
      <c r="W284" s="31">
        <f t="shared" si="68"/>
        <v>1939.09</v>
      </c>
      <c r="X284" s="31">
        <f t="shared" si="69"/>
        <v>12.77</v>
      </c>
      <c r="Y284" s="32"/>
      <c r="Z284" s="32"/>
    </row>
    <row r="285" spans="1:26" ht="15.6" x14ac:dyDescent="0.3">
      <c r="A285" s="6">
        <v>1894.01</v>
      </c>
      <c r="B285" s="7">
        <v>4.32</v>
      </c>
      <c r="C285" s="8">
        <v>0.2467</v>
      </c>
      <c r="D285" s="7">
        <v>0.25169999999999998</v>
      </c>
      <c r="E285" s="7">
        <v>6.8504834710000004</v>
      </c>
      <c r="F285" s="8">
        <f t="shared" si="70"/>
        <v>1894.0416666666458</v>
      </c>
      <c r="G285" s="9">
        <v>3.7</v>
      </c>
      <c r="H285" s="8">
        <f t="shared" si="64"/>
        <v>193.04780539919352</v>
      </c>
      <c r="I285" s="8">
        <f t="shared" si="65"/>
        <v>11.024280924069684</v>
      </c>
      <c r="J285" s="10">
        <f t="shared" si="71"/>
        <v>676.85888295130087</v>
      </c>
      <c r="K285" s="8">
        <f t="shared" si="66"/>
        <v>11.247715884022455</v>
      </c>
      <c r="L285" s="10">
        <f t="shared" si="67"/>
        <v>39.43643074973204</v>
      </c>
      <c r="M285" s="30">
        <f t="shared" si="58"/>
        <v>15.739869351948219</v>
      </c>
      <c r="N285" s="11"/>
      <c r="O285" s="12">
        <f t="shared" si="59"/>
        <v>19.517070327772878</v>
      </c>
      <c r="P285" s="12"/>
      <c r="Q285" s="33">
        <f t="shared" si="60"/>
        <v>-2.8314224593466442E-3</v>
      </c>
      <c r="R285" s="9">
        <f t="shared" si="72"/>
        <v>1.0047429489760904</v>
      </c>
      <c r="S285" s="9">
        <f t="shared" si="73"/>
        <v>5.2981460010668515</v>
      </c>
      <c r="T285" s="15">
        <f t="shared" si="61"/>
        <v>6.8755767907126453E-2</v>
      </c>
      <c r="U285" s="15">
        <f t="shared" si="62"/>
        <v>1.6867288833896321E-2</v>
      </c>
      <c r="V285" s="15">
        <f t="shared" si="63"/>
        <v>5.1888479073230132E-2</v>
      </c>
      <c r="W285" s="31">
        <f t="shared" si="68"/>
        <v>1939.12</v>
      </c>
      <c r="X285" s="31">
        <f t="shared" si="69"/>
        <v>12.37</v>
      </c>
      <c r="Y285" s="32"/>
      <c r="Z285" s="32"/>
    </row>
    <row r="286" spans="1:26" ht="15.6" x14ac:dyDescent="0.3">
      <c r="A286" s="6">
        <v>1894.02</v>
      </c>
      <c r="B286" s="7">
        <v>4.38</v>
      </c>
      <c r="C286" s="8">
        <v>0.24329999999999999</v>
      </c>
      <c r="D286" s="7">
        <v>0.24329999999999999</v>
      </c>
      <c r="E286" s="7">
        <v>6.7553424790000003</v>
      </c>
      <c r="F286" s="8">
        <f t="shared" si="70"/>
        <v>1894.1249999999791</v>
      </c>
      <c r="G286" s="9">
        <f>G285*11/12+G297*1/12</f>
        <v>3.6800000000000006</v>
      </c>
      <c r="H286" s="8">
        <f t="shared" si="64"/>
        <v>198.48563624541583</v>
      </c>
      <c r="I286" s="8">
        <f t="shared" si="65"/>
        <v>11.025469246235085</v>
      </c>
      <c r="J286" s="10">
        <f t="shared" si="71"/>
        <v>699.14628823859175</v>
      </c>
      <c r="K286" s="8">
        <f t="shared" si="66"/>
        <v>11.025469246235085</v>
      </c>
      <c r="L286" s="10">
        <f t="shared" si="67"/>
        <v>38.836139709691636</v>
      </c>
      <c r="M286" s="30">
        <f t="shared" si="58"/>
        <v>16.20273659644992</v>
      </c>
      <c r="N286" s="11"/>
      <c r="O286" s="12">
        <f t="shared" si="59"/>
        <v>20.105790744253223</v>
      </c>
      <c r="P286" s="12"/>
      <c r="Q286" s="33">
        <f t="shared" si="60"/>
        <v>-5.8029214438804003E-3</v>
      </c>
      <c r="R286" s="9">
        <f t="shared" si="72"/>
        <v>1.004727838446956</v>
      </c>
      <c r="S286" s="9">
        <f t="shared" si="73"/>
        <v>5.3982468538514317</v>
      </c>
      <c r="T286" s="15">
        <f t="shared" si="61"/>
        <v>6.0447161392130244E-2</v>
      </c>
      <c r="U286" s="15">
        <f t="shared" si="62"/>
        <v>1.2891990188189428E-2</v>
      </c>
      <c r="V286" s="15">
        <f t="shared" si="63"/>
        <v>4.7555171203940816E-2</v>
      </c>
      <c r="W286" s="31">
        <f t="shared" si="68"/>
        <v>1940.03</v>
      </c>
      <c r="X286" s="31">
        <f t="shared" si="69"/>
        <v>12.15</v>
      </c>
      <c r="Y286" s="32"/>
      <c r="Z286" s="32"/>
    </row>
    <row r="287" spans="1:26" ht="15.6" x14ac:dyDescent="0.3">
      <c r="A287" s="6">
        <v>1894.03</v>
      </c>
      <c r="B287" s="7">
        <v>4.51</v>
      </c>
      <c r="C287" s="8">
        <v>0.24</v>
      </c>
      <c r="D287" s="7">
        <v>0.23499999999999999</v>
      </c>
      <c r="E287" s="7">
        <v>6.5650523969999997</v>
      </c>
      <c r="F287" s="8">
        <f t="shared" si="70"/>
        <v>1894.2083333333123</v>
      </c>
      <c r="G287" s="9">
        <f>G285*10/12+G297*2/12</f>
        <v>3.66</v>
      </c>
      <c r="H287" s="8">
        <f t="shared" si="64"/>
        <v>210.30068634804829</v>
      </c>
      <c r="I287" s="8">
        <f t="shared" si="65"/>
        <v>11.191167344463768</v>
      </c>
      <c r="J287" s="10">
        <f t="shared" si="71"/>
        <v>744.04863240326949</v>
      </c>
      <c r="K287" s="8">
        <f t="shared" si="66"/>
        <v>10.958018024787439</v>
      </c>
      <c r="L287" s="10">
        <f t="shared" si="67"/>
        <v>38.769718096400965</v>
      </c>
      <c r="M287" s="30">
        <f t="shared" si="58"/>
        <v>17.187622088121927</v>
      </c>
      <c r="N287" s="11"/>
      <c r="O287" s="12">
        <f t="shared" si="59"/>
        <v>21.341016645575817</v>
      </c>
      <c r="P287" s="12"/>
      <c r="Q287" s="33">
        <f t="shared" si="60"/>
        <v>-1.1905071655421179E-2</v>
      </c>
      <c r="R287" s="9">
        <f t="shared" si="72"/>
        <v>1.0047127299409879</v>
      </c>
      <c r="S287" s="9">
        <f t="shared" si="73"/>
        <v>5.580978518168151</v>
      </c>
      <c r="T287" s="15">
        <f t="shared" si="61"/>
        <v>5.5192674645601292E-2</v>
      </c>
      <c r="U287" s="15">
        <f t="shared" si="62"/>
        <v>1.089638514334057E-2</v>
      </c>
      <c r="V287" s="15">
        <f t="shared" si="63"/>
        <v>4.4296289502260722E-2</v>
      </c>
      <c r="W287" s="31">
        <f t="shared" si="68"/>
        <v>1940.06</v>
      </c>
      <c r="X287" s="31">
        <f t="shared" si="69"/>
        <v>9.67</v>
      </c>
      <c r="Y287" s="32"/>
      <c r="Z287" s="32"/>
    </row>
    <row r="288" spans="1:26" ht="15.6" x14ac:dyDescent="0.3">
      <c r="A288" s="6">
        <v>1894.04</v>
      </c>
      <c r="B288" s="7">
        <v>4.57</v>
      </c>
      <c r="C288" s="8">
        <v>0.23669999999999999</v>
      </c>
      <c r="D288" s="7">
        <v>0.22670000000000001</v>
      </c>
      <c r="E288" s="7">
        <v>6.5650523969999997</v>
      </c>
      <c r="F288" s="8">
        <f t="shared" si="70"/>
        <v>1894.2916666666456</v>
      </c>
      <c r="G288" s="9">
        <f>G285*9/12+G297*3/12</f>
        <v>3.64</v>
      </c>
      <c r="H288" s="8">
        <f t="shared" si="64"/>
        <v>213.09847818416426</v>
      </c>
      <c r="I288" s="8">
        <f t="shared" si="65"/>
        <v>11.037288793477392</v>
      </c>
      <c r="J288" s="10">
        <f t="shared" si="71"/>
        <v>757.20146548937839</v>
      </c>
      <c r="K288" s="8">
        <f t="shared" si="66"/>
        <v>10.570990154124736</v>
      </c>
      <c r="L288" s="10">
        <f t="shared" si="67"/>
        <v>37.561831997033281</v>
      </c>
      <c r="M288" s="30">
        <f t="shared" si="58"/>
        <v>17.434849078052448</v>
      </c>
      <c r="N288" s="11"/>
      <c r="O288" s="12">
        <f t="shared" si="59"/>
        <v>21.659778276889043</v>
      </c>
      <c r="P288" s="12"/>
      <c r="Q288" s="33">
        <f t="shared" si="60"/>
        <v>-1.0514783387849974E-2</v>
      </c>
      <c r="R288" s="9">
        <f t="shared" si="72"/>
        <v>1.0046976234612084</v>
      </c>
      <c r="S288" s="9">
        <f t="shared" si="73"/>
        <v>5.6072801627307323</v>
      </c>
      <c r="T288" s="15">
        <f t="shared" si="61"/>
        <v>5.7571252586669175E-2</v>
      </c>
      <c r="U288" s="15">
        <f t="shared" si="62"/>
        <v>1.1807735519989926E-2</v>
      </c>
      <c r="V288" s="15">
        <f t="shared" si="63"/>
        <v>4.5763517066679249E-2</v>
      </c>
      <c r="W288" s="31">
        <f t="shared" si="68"/>
        <v>1940.09</v>
      </c>
      <c r="X288" s="31">
        <f t="shared" si="69"/>
        <v>10.63</v>
      </c>
      <c r="Y288" s="32"/>
      <c r="Z288" s="32"/>
    </row>
    <row r="289" spans="1:26" ht="15.6" x14ac:dyDescent="0.3">
      <c r="A289" s="6">
        <v>1894.05</v>
      </c>
      <c r="B289" s="7">
        <v>4.4000000000000004</v>
      </c>
      <c r="C289" s="8">
        <v>0.23330000000000001</v>
      </c>
      <c r="D289" s="7">
        <v>0.21829999999999999</v>
      </c>
      <c r="E289" s="7">
        <v>6.5650523969999997</v>
      </c>
      <c r="F289" s="8">
        <f t="shared" si="70"/>
        <v>1894.3749999999789</v>
      </c>
      <c r="G289" s="9">
        <f>G285*8/12+G297*4/12</f>
        <v>3.62</v>
      </c>
      <c r="H289" s="8">
        <f t="shared" si="64"/>
        <v>205.17140131516911</v>
      </c>
      <c r="I289" s="8">
        <f t="shared" si="65"/>
        <v>10.878747256097489</v>
      </c>
      <c r="J289" s="10">
        <f t="shared" si="71"/>
        <v>732.25551567720379</v>
      </c>
      <c r="K289" s="8">
        <f t="shared" si="66"/>
        <v>10.179299297068503</v>
      </c>
      <c r="L289" s="10">
        <f t="shared" si="67"/>
        <v>36.329858880075818</v>
      </c>
      <c r="M289" s="30">
        <f t="shared" si="58"/>
        <v>16.808751920918002</v>
      </c>
      <c r="N289" s="11"/>
      <c r="O289" s="12">
        <f t="shared" si="59"/>
        <v>20.896769439678696</v>
      </c>
      <c r="P289" s="12"/>
      <c r="Q289" s="33">
        <f t="shared" si="60"/>
        <v>-6.1149548233006348E-3</v>
      </c>
      <c r="R289" s="9">
        <f t="shared" si="72"/>
        <v>1.0046825190106428</v>
      </c>
      <c r="S289" s="9">
        <f t="shared" si="73"/>
        <v>5.6336210535767446</v>
      </c>
      <c r="T289" s="15">
        <f t="shared" si="61"/>
        <v>6.1779399425590853E-2</v>
      </c>
      <c r="U289" s="15">
        <f t="shared" si="62"/>
        <v>1.3920429738360163E-2</v>
      </c>
      <c r="V289" s="15">
        <f t="shared" si="63"/>
        <v>4.785896968723069E-2</v>
      </c>
      <c r="W289" s="31">
        <f t="shared" si="68"/>
        <v>1940.12</v>
      </c>
      <c r="X289" s="31">
        <f t="shared" si="69"/>
        <v>10.53</v>
      </c>
      <c r="Y289" s="32"/>
      <c r="Z289" s="32"/>
    </row>
    <row r="290" spans="1:26" ht="15.6" x14ac:dyDescent="0.3">
      <c r="A290" s="6">
        <v>1894.06</v>
      </c>
      <c r="B290" s="7">
        <v>4.34</v>
      </c>
      <c r="C290" s="8">
        <v>0.23</v>
      </c>
      <c r="D290" s="7">
        <v>0.21</v>
      </c>
      <c r="E290" s="7">
        <v>6.5650523969999997</v>
      </c>
      <c r="F290" s="8">
        <f t="shared" si="70"/>
        <v>1894.4583333333121</v>
      </c>
      <c r="G290" s="9">
        <f>G285*7/12+G297*5/12</f>
        <v>3.6000000000000005</v>
      </c>
      <c r="H290" s="8">
        <f t="shared" si="64"/>
        <v>202.37360947905313</v>
      </c>
      <c r="I290" s="8">
        <f t="shared" si="65"/>
        <v>10.724868705111113</v>
      </c>
      <c r="J290" s="10">
        <f t="shared" si="71"/>
        <v>725.45996259610831</v>
      </c>
      <c r="K290" s="8">
        <f t="shared" si="66"/>
        <v>9.7922714264057991</v>
      </c>
      <c r="L290" s="10">
        <f t="shared" si="67"/>
        <v>35.102901415940735</v>
      </c>
      <c r="M290" s="30">
        <f t="shared" si="58"/>
        <v>16.60631969529252</v>
      </c>
      <c r="N290" s="11"/>
      <c r="O290" s="12">
        <f t="shared" si="59"/>
        <v>20.661031027566569</v>
      </c>
      <c r="P290" s="12"/>
      <c r="Q290" s="33">
        <f t="shared" si="60"/>
        <v>-5.1897331275500141E-3</v>
      </c>
      <c r="R290" s="9">
        <f t="shared" si="72"/>
        <v>1.0046674165923231</v>
      </c>
      <c r="S290" s="9">
        <f t="shared" si="73"/>
        <v>5.6600005912588749</v>
      </c>
      <c r="T290" s="15">
        <f t="shared" si="61"/>
        <v>6.3381375685017671E-2</v>
      </c>
      <c r="U290" s="15">
        <f t="shared" si="62"/>
        <v>1.3679316075972281E-2</v>
      </c>
      <c r="V290" s="15">
        <f t="shared" si="63"/>
        <v>4.970205960904539E-2</v>
      </c>
      <c r="W290" s="31">
        <f t="shared" si="68"/>
        <v>1941.03</v>
      </c>
      <c r="X290" s="31">
        <f t="shared" si="69"/>
        <v>9.9499999999999993</v>
      </c>
      <c r="Y290" s="32"/>
      <c r="Z290" s="32"/>
    </row>
    <row r="291" spans="1:26" ht="15.6" x14ac:dyDescent="0.3">
      <c r="A291" s="6">
        <v>1894.07</v>
      </c>
      <c r="B291" s="7">
        <v>4.25</v>
      </c>
      <c r="C291" s="8">
        <v>0.22670000000000001</v>
      </c>
      <c r="D291" s="7">
        <v>0.20169999999999999</v>
      </c>
      <c r="E291" s="7">
        <v>6.5650523969999997</v>
      </c>
      <c r="F291" s="8">
        <f t="shared" si="70"/>
        <v>1894.5416666666454</v>
      </c>
      <c r="G291" s="9">
        <f>G285*6/12+G297*6/12</f>
        <v>3.58</v>
      </c>
      <c r="H291" s="8">
        <f t="shared" si="64"/>
        <v>198.17692172487924</v>
      </c>
      <c r="I291" s="8">
        <f t="shared" si="65"/>
        <v>10.570990154124736</v>
      </c>
      <c r="J291" s="10">
        <f t="shared" si="71"/>
        <v>713.57373014443294</v>
      </c>
      <c r="K291" s="8">
        <f t="shared" si="66"/>
        <v>9.4052435557430911</v>
      </c>
      <c r="L291" s="10">
        <f t="shared" si="67"/>
        <v>33.865369734148729</v>
      </c>
      <c r="M291" s="30">
        <f t="shared" si="58"/>
        <v>16.289679714916947</v>
      </c>
      <c r="N291" s="11"/>
      <c r="O291" s="12">
        <f t="shared" si="59"/>
        <v>20.285465268221326</v>
      </c>
      <c r="P291" s="12"/>
      <c r="Q291" s="33">
        <f t="shared" si="60"/>
        <v>-2.7700206733354896E-3</v>
      </c>
      <c r="R291" s="9">
        <f t="shared" si="72"/>
        <v>1.0046523162092853</v>
      </c>
      <c r="S291" s="9">
        <f t="shared" si="73"/>
        <v>5.6864181719310745</v>
      </c>
      <c r="T291" s="15">
        <f t="shared" si="61"/>
        <v>6.9905502265855901E-2</v>
      </c>
      <c r="U291" s="15">
        <f t="shared" si="62"/>
        <v>1.34403626481856E-2</v>
      </c>
      <c r="V291" s="15">
        <f t="shared" si="63"/>
        <v>5.6465139617670301E-2</v>
      </c>
      <c r="W291" s="31">
        <f t="shared" si="68"/>
        <v>1941.06</v>
      </c>
      <c r="X291" s="31">
        <f t="shared" si="69"/>
        <v>9.76</v>
      </c>
      <c r="Y291" s="32"/>
      <c r="Z291" s="32"/>
    </row>
    <row r="292" spans="1:26" ht="15.6" x14ac:dyDescent="0.3">
      <c r="A292" s="6">
        <v>1894.08</v>
      </c>
      <c r="B292" s="7">
        <v>4.41</v>
      </c>
      <c r="C292" s="8">
        <v>0.2233</v>
      </c>
      <c r="D292" s="7">
        <v>0.1933</v>
      </c>
      <c r="E292" s="7">
        <v>6.7553424790000003</v>
      </c>
      <c r="F292" s="8">
        <f t="shared" si="70"/>
        <v>1894.6249999999786</v>
      </c>
      <c r="G292" s="9">
        <f>G285*5/12+G297*7/12</f>
        <v>3.5599999999999996</v>
      </c>
      <c r="H292" s="8">
        <f t="shared" si="64"/>
        <v>199.84512690463103</v>
      </c>
      <c r="I292" s="8">
        <f t="shared" si="65"/>
        <v>10.119142140091634</v>
      </c>
      <c r="J292" s="10">
        <f t="shared" si="71"/>
        <v>722.61674523112526</v>
      </c>
      <c r="K292" s="8">
        <f t="shared" si="66"/>
        <v>8.7596514808764567</v>
      </c>
      <c r="L292" s="10">
        <f t="shared" si="67"/>
        <v>31.673881372602381</v>
      </c>
      <c r="M292" s="30">
        <f t="shared" si="58"/>
        <v>16.457777072998361</v>
      </c>
      <c r="N292" s="11"/>
      <c r="O292" s="12">
        <f t="shared" si="59"/>
        <v>20.510549550602153</v>
      </c>
      <c r="P292" s="12"/>
      <c r="Q292" s="33">
        <f t="shared" si="60"/>
        <v>-4.167757893686827E-4</v>
      </c>
      <c r="R292" s="9">
        <f t="shared" si="72"/>
        <v>1.0046372178645702</v>
      </c>
      <c r="S292" s="9">
        <f t="shared" si="73"/>
        <v>5.5519482437876908</v>
      </c>
      <c r="T292" s="15">
        <f t="shared" si="61"/>
        <v>7.1287518782572779E-2</v>
      </c>
      <c r="U292" s="15">
        <f t="shared" si="62"/>
        <v>1.4915167923215567E-2</v>
      </c>
      <c r="V292" s="15">
        <f t="shared" si="63"/>
        <v>5.6372350859357212E-2</v>
      </c>
      <c r="W292" s="31">
        <f t="shared" si="68"/>
        <v>1941.09</v>
      </c>
      <c r="X292" s="31">
        <f t="shared" si="69"/>
        <v>10.24</v>
      </c>
      <c r="Y292" s="32"/>
      <c r="Z292" s="32"/>
    </row>
    <row r="293" spans="1:26" ht="15.6" x14ac:dyDescent="0.3">
      <c r="A293" s="6">
        <v>1894.09</v>
      </c>
      <c r="B293" s="7">
        <v>4.4800000000000004</v>
      </c>
      <c r="C293" s="8">
        <v>0.22</v>
      </c>
      <c r="D293" s="7">
        <v>0.185</v>
      </c>
      <c r="E293" s="7">
        <v>6.8504834710000004</v>
      </c>
      <c r="F293" s="8">
        <f t="shared" si="70"/>
        <v>1894.7083333333119</v>
      </c>
      <c r="G293" s="9">
        <f>G285*4/12+G297*8/12</f>
        <v>3.54</v>
      </c>
      <c r="H293" s="8">
        <f t="shared" si="64"/>
        <v>200.19772411768218</v>
      </c>
      <c r="I293" s="8">
        <f t="shared" si="65"/>
        <v>9.8311382379218912</v>
      </c>
      <c r="J293" s="10">
        <f t="shared" si="71"/>
        <v>726.85405017090022</v>
      </c>
      <c r="K293" s="8">
        <f t="shared" si="66"/>
        <v>8.2670935182524996</v>
      </c>
      <c r="L293" s="10">
        <f t="shared" si="67"/>
        <v>30.015178411075116</v>
      </c>
      <c r="M293" s="30">
        <f t="shared" si="58"/>
        <v>16.522315444877208</v>
      </c>
      <c r="N293" s="11"/>
      <c r="O293" s="12">
        <f t="shared" si="59"/>
        <v>20.607265065055639</v>
      </c>
      <c r="P293" s="12"/>
      <c r="Q293" s="33">
        <f t="shared" si="60"/>
        <v>1.9768623530273879E-3</v>
      </c>
      <c r="R293" s="9">
        <f t="shared" si="72"/>
        <v>1.0046221215612239</v>
      </c>
      <c r="S293" s="9">
        <f t="shared" si="73"/>
        <v>5.5002296223220073</v>
      </c>
      <c r="T293" s="15">
        <f t="shared" si="61"/>
        <v>7.4452383489478802E-2</v>
      </c>
      <c r="U293" s="15">
        <f t="shared" si="62"/>
        <v>1.4925954105185602E-2</v>
      </c>
      <c r="V293" s="15">
        <f t="shared" si="63"/>
        <v>5.95264293842932E-2</v>
      </c>
      <c r="W293" s="31">
        <f t="shared" si="68"/>
        <v>1941.12</v>
      </c>
      <c r="X293" s="31">
        <f t="shared" si="69"/>
        <v>8.76</v>
      </c>
      <c r="Y293" s="32"/>
      <c r="Z293" s="32"/>
    </row>
    <row r="294" spans="1:26" ht="15.6" x14ac:dyDescent="0.3">
      <c r="A294" s="6">
        <v>1894.1</v>
      </c>
      <c r="B294" s="7">
        <v>4.34</v>
      </c>
      <c r="C294" s="8">
        <v>0.2167</v>
      </c>
      <c r="D294" s="7">
        <v>0.1767</v>
      </c>
      <c r="E294" s="7">
        <v>6.6601933879999997</v>
      </c>
      <c r="F294" s="8">
        <f t="shared" si="70"/>
        <v>1894.7916666666451</v>
      </c>
      <c r="G294" s="9">
        <f>G285*3/12+G297*9/12</f>
        <v>3.5200000000000005</v>
      </c>
      <c r="H294" s="8">
        <f t="shared" si="64"/>
        <v>199.482698564548</v>
      </c>
      <c r="I294" s="8">
        <f t="shared" si="65"/>
        <v>9.960345801598514</v>
      </c>
      <c r="J294" s="10">
        <f t="shared" si="71"/>
        <v>727.27159032200188</v>
      </c>
      <c r="K294" s="8">
        <f t="shared" si="66"/>
        <v>8.1217955844137411</v>
      </c>
      <c r="L294" s="10">
        <f t="shared" si="67"/>
        <v>29.610343320252937</v>
      </c>
      <c r="M294" s="30">
        <f t="shared" si="58"/>
        <v>16.502904205708418</v>
      </c>
      <c r="N294" s="11"/>
      <c r="O294" s="12">
        <f t="shared" si="59"/>
        <v>20.602914844137324</v>
      </c>
      <c r="P294" s="12"/>
      <c r="Q294" s="33">
        <f t="shared" si="60"/>
        <v>5.7724977769445934E-4</v>
      </c>
      <c r="R294" s="9">
        <f t="shared" si="72"/>
        <v>1.0046070273022971</v>
      </c>
      <c r="S294" s="9">
        <f t="shared" si="73"/>
        <v>5.6835271741193338</v>
      </c>
      <c r="T294" s="15">
        <f t="shared" si="61"/>
        <v>8.090851314592995E-2</v>
      </c>
      <c r="U294" s="15">
        <f t="shared" si="62"/>
        <v>1.1838582492177174E-2</v>
      </c>
      <c r="V294" s="15">
        <f t="shared" si="63"/>
        <v>6.9069930653752776E-2</v>
      </c>
      <c r="W294" s="31">
        <f t="shared" si="68"/>
        <v>1942.03</v>
      </c>
      <c r="X294" s="31">
        <f t="shared" si="69"/>
        <v>8.18</v>
      </c>
      <c r="Y294" s="32"/>
      <c r="Z294" s="32"/>
    </row>
    <row r="295" spans="1:26" ht="15.6" x14ac:dyDescent="0.3">
      <c r="A295" s="6">
        <v>1894.11</v>
      </c>
      <c r="B295" s="7">
        <v>4.34</v>
      </c>
      <c r="C295" s="8">
        <v>0.21329999999999999</v>
      </c>
      <c r="D295" s="7">
        <v>0.16830000000000001</v>
      </c>
      <c r="E295" s="7">
        <v>6.6601933879999997</v>
      </c>
      <c r="F295" s="8">
        <f t="shared" si="70"/>
        <v>1894.8749999999784</v>
      </c>
      <c r="G295" s="9">
        <f>G285*2/12+G297*10/12</f>
        <v>3.5</v>
      </c>
      <c r="H295" s="8">
        <f t="shared" si="64"/>
        <v>199.482698564548</v>
      </c>
      <c r="I295" s="8">
        <f t="shared" si="65"/>
        <v>9.8040690331378073</v>
      </c>
      <c r="J295" s="10">
        <f t="shared" si="71"/>
        <v>730.25021993443818</v>
      </c>
      <c r="K295" s="8">
        <f t="shared" si="66"/>
        <v>7.7357000388049375</v>
      </c>
      <c r="L295" s="10">
        <f t="shared" si="67"/>
        <v>28.318228574876947</v>
      </c>
      <c r="M295" s="30">
        <f t="shared" si="58"/>
        <v>16.542784447444543</v>
      </c>
      <c r="N295" s="11"/>
      <c r="O295" s="12">
        <f t="shared" si="59"/>
        <v>20.672276347819011</v>
      </c>
      <c r="P295" s="12"/>
      <c r="Q295" s="33">
        <f t="shared" si="60"/>
        <v>2.8246636689232898E-3</v>
      </c>
      <c r="R295" s="9">
        <f t="shared" si="72"/>
        <v>1.0045919350908457</v>
      </c>
      <c r="S295" s="9">
        <f t="shared" si="73"/>
        <v>5.7097113389838494</v>
      </c>
      <c r="T295" s="15">
        <f t="shared" si="61"/>
        <v>8.4064613379801312E-2</v>
      </c>
      <c r="U295" s="15">
        <f t="shared" si="62"/>
        <v>9.3123584917946811E-3</v>
      </c>
      <c r="V295" s="15">
        <f t="shared" si="63"/>
        <v>7.4752254888006631E-2</v>
      </c>
      <c r="W295" s="31">
        <f t="shared" si="68"/>
        <v>1942.06</v>
      </c>
      <c r="X295" s="31">
        <f t="shared" si="69"/>
        <v>8.33</v>
      </c>
      <c r="Y295" s="32"/>
      <c r="Z295" s="32"/>
    </row>
    <row r="296" spans="1:26" ht="15.6" x14ac:dyDescent="0.3">
      <c r="A296" s="6">
        <v>1894.12</v>
      </c>
      <c r="B296" s="7">
        <v>4.3</v>
      </c>
      <c r="C296" s="8">
        <v>0.21</v>
      </c>
      <c r="D296" s="7">
        <v>0.16</v>
      </c>
      <c r="E296" s="7">
        <v>6.5650523969999997</v>
      </c>
      <c r="F296" s="8">
        <f t="shared" si="70"/>
        <v>1894.9583333333117</v>
      </c>
      <c r="G296" s="9">
        <f>G285*1/12+G297*11/12</f>
        <v>3.4800000000000004</v>
      </c>
      <c r="H296" s="8">
        <f t="shared" si="64"/>
        <v>200.50841492164253</v>
      </c>
      <c r="I296" s="8">
        <f t="shared" si="65"/>
        <v>9.7922714264057991</v>
      </c>
      <c r="J296" s="10">
        <f t="shared" si="71"/>
        <v>736.99230985970883</v>
      </c>
      <c r="K296" s="8">
        <f t="shared" si="66"/>
        <v>7.4607782296425125</v>
      </c>
      <c r="L296" s="10">
        <f t="shared" si="67"/>
        <v>27.422969669198469</v>
      </c>
      <c r="M296" s="30">
        <f t="shared" si="58"/>
        <v>16.672466333767719</v>
      </c>
      <c r="N296" s="11"/>
      <c r="O296" s="12">
        <f t="shared" si="59"/>
        <v>20.855013611174964</v>
      </c>
      <c r="P296" s="12"/>
      <c r="Q296" s="33">
        <f t="shared" si="60"/>
        <v>2.2655090778565187E-3</v>
      </c>
      <c r="R296" s="9">
        <f t="shared" si="72"/>
        <v>1.0045768449299304</v>
      </c>
      <c r="S296" s="9">
        <f t="shared" si="73"/>
        <v>5.81905527974076</v>
      </c>
      <c r="T296" s="15">
        <f t="shared" si="61"/>
        <v>8.4463676462939175E-2</v>
      </c>
      <c r="U296" s="15">
        <f t="shared" si="62"/>
        <v>7.634070197377163E-3</v>
      </c>
      <c r="V296" s="15">
        <f t="shared" si="63"/>
        <v>7.6829606265562012E-2</v>
      </c>
      <c r="W296" s="31">
        <f t="shared" si="68"/>
        <v>1942.09</v>
      </c>
      <c r="X296" s="31">
        <f t="shared" si="69"/>
        <v>8.68</v>
      </c>
      <c r="Y296" s="32"/>
      <c r="Z296" s="32"/>
    </row>
    <row r="297" spans="1:26" ht="15.6" x14ac:dyDescent="0.3">
      <c r="A297" s="6">
        <v>1895.01</v>
      </c>
      <c r="B297" s="7">
        <v>4.25</v>
      </c>
      <c r="C297" s="8">
        <v>0.20830000000000001</v>
      </c>
      <c r="D297" s="7">
        <v>0.16750000000000001</v>
      </c>
      <c r="E297" s="7">
        <v>6.5650523969999997</v>
      </c>
      <c r="F297" s="8">
        <f t="shared" si="70"/>
        <v>1895.0416666666449</v>
      </c>
      <c r="G297" s="9">
        <v>3.46</v>
      </c>
      <c r="H297" s="8">
        <f t="shared" si="64"/>
        <v>198.17692172487924</v>
      </c>
      <c r="I297" s="8">
        <f t="shared" si="65"/>
        <v>9.7130006577158454</v>
      </c>
      <c r="J297" s="10">
        <f t="shared" si="71"/>
        <v>731.39773839125826</v>
      </c>
      <c r="K297" s="8">
        <f t="shared" si="66"/>
        <v>7.810502209157006</v>
      </c>
      <c r="L297" s="10">
        <f t="shared" si="67"/>
        <v>28.82567557189077</v>
      </c>
      <c r="M297" s="30">
        <f t="shared" si="58"/>
        <v>16.524443935162704</v>
      </c>
      <c r="N297" s="11"/>
      <c r="O297" s="12">
        <f t="shared" si="59"/>
        <v>20.692167083108192</v>
      </c>
      <c r="P297" s="12"/>
      <c r="Q297" s="33">
        <f t="shared" si="60"/>
        <v>3.0027891519042796E-3</v>
      </c>
      <c r="R297" s="9">
        <f t="shared" si="72"/>
        <v>1.0019057103862152</v>
      </c>
      <c r="S297" s="9">
        <f t="shared" si="73"/>
        <v>5.8456881933948264</v>
      </c>
      <c r="T297" s="15">
        <f t="shared" si="61"/>
        <v>8.7969996132052364E-2</v>
      </c>
      <c r="U297" s="15">
        <f t="shared" si="62"/>
        <v>7.4090799867254642E-3</v>
      </c>
      <c r="V297" s="15">
        <f t="shared" si="63"/>
        <v>8.05609161453269E-2</v>
      </c>
      <c r="W297" s="31">
        <f t="shared" si="68"/>
        <v>1942.12</v>
      </c>
      <c r="X297" s="31">
        <f t="shared" si="69"/>
        <v>9.52</v>
      </c>
      <c r="Y297" s="32"/>
      <c r="Z297" s="32"/>
    </row>
    <row r="298" spans="1:26" ht="15.6" x14ac:dyDescent="0.3">
      <c r="A298" s="6">
        <v>1895.02</v>
      </c>
      <c r="B298" s="7">
        <v>4.1900000000000004</v>
      </c>
      <c r="C298" s="8">
        <v>0.20669999999999999</v>
      </c>
      <c r="D298" s="7">
        <v>0.17499999999999999</v>
      </c>
      <c r="E298" s="7">
        <v>6.5650523969999997</v>
      </c>
      <c r="F298" s="8">
        <f t="shared" si="70"/>
        <v>1895.1249999999782</v>
      </c>
      <c r="G298" s="9">
        <f>G297*11/12+G309*1/12</f>
        <v>3.4716666666666667</v>
      </c>
      <c r="H298" s="8">
        <f t="shared" si="64"/>
        <v>195.37912988876334</v>
      </c>
      <c r="I298" s="8">
        <f t="shared" si="65"/>
        <v>9.6383928754194219</v>
      </c>
      <c r="J298" s="10">
        <f t="shared" si="71"/>
        <v>724.03643527133238</v>
      </c>
      <c r="K298" s="8">
        <f t="shared" si="66"/>
        <v>8.1602261886714977</v>
      </c>
      <c r="L298" s="10">
        <f t="shared" si="67"/>
        <v>30.240185244029387</v>
      </c>
      <c r="M298" s="30">
        <f t="shared" si="58"/>
        <v>16.331237693211399</v>
      </c>
      <c r="N298" s="11"/>
      <c r="O298" s="12">
        <f t="shared" si="59"/>
        <v>20.472046385423731</v>
      </c>
      <c r="P298" s="12"/>
      <c r="Q298" s="33">
        <f t="shared" si="60"/>
        <v>2.485787819288432E-3</v>
      </c>
      <c r="R298" s="9">
        <f t="shared" si="72"/>
        <v>1.0019159687965034</v>
      </c>
      <c r="S298" s="9">
        <f t="shared" si="73"/>
        <v>5.8568283820995548</v>
      </c>
      <c r="T298" s="15">
        <f t="shared" si="61"/>
        <v>9.4083341934578568E-2</v>
      </c>
      <c r="U298" s="15">
        <f t="shared" si="62"/>
        <v>7.5440736829106569E-3</v>
      </c>
      <c r="V298" s="15">
        <f t="shared" si="63"/>
        <v>8.6539268251667911E-2</v>
      </c>
      <c r="W298" s="31">
        <f t="shared" si="68"/>
        <v>1943.03</v>
      </c>
      <c r="X298" s="31">
        <f t="shared" si="69"/>
        <v>11.07</v>
      </c>
      <c r="Y298" s="32"/>
      <c r="Z298" s="32"/>
    </row>
    <row r="299" spans="1:26" ht="15.6" x14ac:dyDescent="0.3">
      <c r="A299" s="6">
        <v>1895.03</v>
      </c>
      <c r="B299" s="7">
        <v>4.1900000000000004</v>
      </c>
      <c r="C299" s="8">
        <v>0.20499999999999999</v>
      </c>
      <c r="D299" s="7">
        <v>0.1825</v>
      </c>
      <c r="E299" s="7">
        <v>6.5650523969999997</v>
      </c>
      <c r="F299" s="8">
        <f t="shared" si="70"/>
        <v>1895.2083333333114</v>
      </c>
      <c r="G299" s="9">
        <f>G297*10/12+G309*2/12</f>
        <v>3.4833333333333334</v>
      </c>
      <c r="H299" s="8">
        <f t="shared" si="64"/>
        <v>195.37912988876334</v>
      </c>
      <c r="I299" s="8">
        <f t="shared" si="65"/>
        <v>9.5591221067294683</v>
      </c>
      <c r="J299" s="10">
        <f t="shared" si="71"/>
        <v>726.98845335467809</v>
      </c>
      <c r="K299" s="8">
        <f t="shared" si="66"/>
        <v>8.5099501681859895</v>
      </c>
      <c r="L299" s="10">
        <f t="shared" si="67"/>
        <v>31.664771536331429</v>
      </c>
      <c r="M299" s="30">
        <f t="shared" si="58"/>
        <v>16.36462542717479</v>
      </c>
      <c r="N299" s="11"/>
      <c r="O299" s="12">
        <f t="shared" si="59"/>
        <v>20.534641990203493</v>
      </c>
      <c r="P299" s="12"/>
      <c r="Q299" s="33">
        <f t="shared" si="60"/>
        <v>4.4909440197235112E-3</v>
      </c>
      <c r="R299" s="9">
        <f t="shared" si="72"/>
        <v>1.001926226799871</v>
      </c>
      <c r="S299" s="9">
        <f t="shared" si="73"/>
        <v>5.8680498825261331</v>
      </c>
      <c r="T299" s="15">
        <f t="shared" si="61"/>
        <v>9.8263351096337104E-2</v>
      </c>
      <c r="U299" s="15">
        <f t="shared" si="62"/>
        <v>8.8162517588725731E-3</v>
      </c>
      <c r="V299" s="15">
        <f t="shared" si="63"/>
        <v>8.9447099337464531E-2</v>
      </c>
      <c r="W299" s="31">
        <f t="shared" si="68"/>
        <v>1943.06</v>
      </c>
      <c r="X299" s="31">
        <f t="shared" si="69"/>
        <v>12.1</v>
      </c>
      <c r="Y299" s="32"/>
      <c r="Z299" s="32"/>
    </row>
    <row r="300" spans="1:26" ht="15.6" x14ac:dyDescent="0.3">
      <c r="A300" s="6">
        <v>1895.04</v>
      </c>
      <c r="B300" s="7">
        <v>4.37</v>
      </c>
      <c r="C300" s="8">
        <v>0.20330000000000001</v>
      </c>
      <c r="D300" s="7">
        <v>0.19</v>
      </c>
      <c r="E300" s="7">
        <v>6.8504834710000004</v>
      </c>
      <c r="F300" s="8">
        <f t="shared" si="70"/>
        <v>1895.2916666666447</v>
      </c>
      <c r="G300" s="9">
        <f>G297*9/12+G309*3/12</f>
        <v>3.4950000000000001</v>
      </c>
      <c r="H300" s="8">
        <f t="shared" si="64"/>
        <v>195.28215499872121</v>
      </c>
      <c r="I300" s="8">
        <f t="shared" si="65"/>
        <v>9.08486547167964</v>
      </c>
      <c r="J300" s="10">
        <f t="shared" si="71"/>
        <v>729.44461674563615</v>
      </c>
      <c r="K300" s="8">
        <f t="shared" si="66"/>
        <v>8.4905284782052703</v>
      </c>
      <c r="L300" s="10">
        <f t="shared" si="67"/>
        <v>31.714983336766789</v>
      </c>
      <c r="M300" s="30">
        <f t="shared" si="58"/>
        <v>16.387543823686293</v>
      </c>
      <c r="N300" s="11"/>
      <c r="O300" s="12">
        <f t="shared" si="59"/>
        <v>20.578453397959457</v>
      </c>
      <c r="P300" s="12"/>
      <c r="Q300" s="33">
        <f t="shared" si="60"/>
        <v>7.3255558090351766E-3</v>
      </c>
      <c r="R300" s="9">
        <f t="shared" si="72"/>
        <v>1.0019364843966725</v>
      </c>
      <c r="S300" s="9">
        <f t="shared" si="73"/>
        <v>5.6343849565464277</v>
      </c>
      <c r="T300" s="15">
        <f t="shared" si="61"/>
        <v>9.6874456838603074E-2</v>
      </c>
      <c r="U300" s="15">
        <f t="shared" si="62"/>
        <v>1.3251792109497007E-2</v>
      </c>
      <c r="V300" s="15">
        <f t="shared" si="63"/>
        <v>8.3622664729106067E-2</v>
      </c>
      <c r="W300" s="31">
        <f t="shared" si="68"/>
        <v>1943.09</v>
      </c>
      <c r="X300" s="31">
        <f t="shared" si="69"/>
        <v>11.99</v>
      </c>
      <c r="Y300" s="32"/>
      <c r="Z300" s="32"/>
    </row>
    <row r="301" spans="1:26" ht="15.6" x14ac:dyDescent="0.3">
      <c r="A301" s="6">
        <v>1895.05</v>
      </c>
      <c r="B301" s="7">
        <v>4.6100000000000003</v>
      </c>
      <c r="C301" s="8">
        <v>0.20169999999999999</v>
      </c>
      <c r="D301" s="7">
        <v>0.19750000000000001</v>
      </c>
      <c r="E301" s="7">
        <v>6.9456325620000001</v>
      </c>
      <c r="F301" s="8">
        <f t="shared" si="70"/>
        <v>1895.3749999999779</v>
      </c>
      <c r="G301" s="9">
        <f>G297*8/12+G309*4/12</f>
        <v>3.5066666666666668</v>
      </c>
      <c r="H301" s="8">
        <f t="shared" si="64"/>
        <v>203.18491691038</v>
      </c>
      <c r="I301" s="8">
        <f t="shared" si="65"/>
        <v>8.8898910500702044</v>
      </c>
      <c r="J301" s="10">
        <f t="shared" si="71"/>
        <v>761.73132209300377</v>
      </c>
      <c r="K301" s="8">
        <f t="shared" si="66"/>
        <v>8.7047768090672566</v>
      </c>
      <c r="L301" s="10">
        <f t="shared" si="67"/>
        <v>32.633825621121098</v>
      </c>
      <c r="M301" s="30">
        <f t="shared" si="58"/>
        <v>17.080369553382383</v>
      </c>
      <c r="N301" s="11"/>
      <c r="O301" s="12">
        <f t="shared" si="59"/>
        <v>21.460149768676366</v>
      </c>
      <c r="P301" s="12"/>
      <c r="Q301" s="33">
        <f t="shared" si="60"/>
        <v>8.3761114079656529E-3</v>
      </c>
      <c r="R301" s="9">
        <f t="shared" si="72"/>
        <v>1.001946741587262</v>
      </c>
      <c r="S301" s="9">
        <f t="shared" si="73"/>
        <v>5.5679602396255872</v>
      </c>
      <c r="T301" s="15">
        <f t="shared" si="61"/>
        <v>8.8217918036374243E-2</v>
      </c>
      <c r="U301" s="15">
        <f t="shared" si="62"/>
        <v>1.5942896401784479E-2</v>
      </c>
      <c r="V301" s="15">
        <f t="shared" si="63"/>
        <v>7.2275021634589764E-2</v>
      </c>
      <c r="W301" s="31">
        <f t="shared" si="68"/>
        <v>1943.12</v>
      </c>
      <c r="X301" s="31">
        <f t="shared" si="69"/>
        <v>11.48</v>
      </c>
      <c r="Y301" s="32"/>
      <c r="Z301" s="32"/>
    </row>
    <row r="302" spans="1:26" ht="15.6" x14ac:dyDescent="0.3">
      <c r="A302" s="6">
        <v>1895.06</v>
      </c>
      <c r="B302" s="7">
        <v>4.7</v>
      </c>
      <c r="C302" s="8">
        <v>0.2</v>
      </c>
      <c r="D302" s="7">
        <v>0.20499999999999999</v>
      </c>
      <c r="E302" s="7">
        <v>7.0407735540000003</v>
      </c>
      <c r="F302" s="8">
        <f t="shared" si="70"/>
        <v>1895.4583333333112</v>
      </c>
      <c r="G302" s="9">
        <f>G297*7/12+G309*5/12</f>
        <v>3.5183333333333331</v>
      </c>
      <c r="H302" s="8">
        <f t="shared" si="64"/>
        <v>204.35243925471656</v>
      </c>
      <c r="I302" s="8">
        <f t="shared" si="65"/>
        <v>8.6958484789241091</v>
      </c>
      <c r="J302" s="10">
        <f t="shared" si="71"/>
        <v>768.82500818310507</v>
      </c>
      <c r="K302" s="8">
        <f t="shared" si="66"/>
        <v>8.9132446908972103</v>
      </c>
      <c r="L302" s="10">
        <f t="shared" si="67"/>
        <v>33.533856739901388</v>
      </c>
      <c r="M302" s="30">
        <f t="shared" si="58"/>
        <v>17.207413539783381</v>
      </c>
      <c r="N302" s="11"/>
      <c r="O302" s="12">
        <f t="shared" si="59"/>
        <v>21.628273210067615</v>
      </c>
      <c r="P302" s="12"/>
      <c r="Q302" s="33">
        <f t="shared" si="60"/>
        <v>1.1519126998025986E-2</v>
      </c>
      <c r="R302" s="9">
        <f t="shared" si="72"/>
        <v>1.0019569983719931</v>
      </c>
      <c r="S302" s="9">
        <f t="shared" si="73"/>
        <v>5.503414077452792</v>
      </c>
      <c r="T302" s="15">
        <f t="shared" si="61"/>
        <v>8.8819055546831782E-2</v>
      </c>
      <c r="U302" s="15">
        <f t="shared" si="62"/>
        <v>1.7456801417117251E-2</v>
      </c>
      <c r="V302" s="15">
        <f t="shared" si="63"/>
        <v>7.1362254129714531E-2</v>
      </c>
      <c r="W302" s="31">
        <f t="shared" si="68"/>
        <v>1944.03</v>
      </c>
      <c r="X302" s="31">
        <f t="shared" si="69"/>
        <v>12.1</v>
      </c>
      <c r="Y302" s="32"/>
      <c r="Z302" s="32"/>
    </row>
    <row r="303" spans="1:26" ht="15.6" x14ac:dyDescent="0.3">
      <c r="A303" s="6">
        <v>1895.07</v>
      </c>
      <c r="B303" s="7">
        <v>4.72</v>
      </c>
      <c r="C303" s="8">
        <v>0.1983</v>
      </c>
      <c r="D303" s="7">
        <v>0.21249999999999999</v>
      </c>
      <c r="E303" s="7">
        <v>6.9456325620000001</v>
      </c>
      <c r="F303" s="8">
        <f t="shared" si="70"/>
        <v>1895.5416666666445</v>
      </c>
      <c r="G303" s="9">
        <f>G297*6/12+G309*6/12</f>
        <v>3.53</v>
      </c>
      <c r="H303" s="8">
        <f t="shared" si="64"/>
        <v>208.03314703188579</v>
      </c>
      <c r="I303" s="8">
        <f t="shared" si="65"/>
        <v>8.7400366644963885</v>
      </c>
      <c r="J303" s="10">
        <f t="shared" si="71"/>
        <v>785.41293553681305</v>
      </c>
      <c r="K303" s="8">
        <f t="shared" si="66"/>
        <v>9.3658990983635029</v>
      </c>
      <c r="L303" s="10">
        <f t="shared" si="67"/>
        <v>35.360222203723048</v>
      </c>
      <c r="M303" s="30">
        <f t="shared" si="58"/>
        <v>17.546014648740549</v>
      </c>
      <c r="N303" s="11"/>
      <c r="O303" s="12">
        <f t="shared" si="59"/>
        <v>22.060403147384214</v>
      </c>
      <c r="P303" s="12"/>
      <c r="Q303" s="33">
        <f t="shared" si="60"/>
        <v>7.7553380580635961E-3</v>
      </c>
      <c r="R303" s="9">
        <f t="shared" si="72"/>
        <v>1.0019672547512195</v>
      </c>
      <c r="S303" s="9">
        <f t="shared" si="73"/>
        <v>5.5897173211530902</v>
      </c>
      <c r="T303" s="15">
        <f t="shared" si="61"/>
        <v>9.0190106332656672E-2</v>
      </c>
      <c r="U303" s="15">
        <f t="shared" si="62"/>
        <v>1.6202722618998022E-2</v>
      </c>
      <c r="V303" s="15">
        <f t="shared" si="63"/>
        <v>7.398738371365865E-2</v>
      </c>
      <c r="W303" s="31">
        <f t="shared" si="68"/>
        <v>1944.06</v>
      </c>
      <c r="X303" s="31">
        <f t="shared" si="69"/>
        <v>12.67</v>
      </c>
      <c r="Y303" s="32"/>
      <c r="Z303" s="32"/>
    </row>
    <row r="304" spans="1:26" ht="15.6" x14ac:dyDescent="0.3">
      <c r="A304" s="6">
        <v>1895.08</v>
      </c>
      <c r="B304" s="7">
        <v>4.79</v>
      </c>
      <c r="C304" s="8">
        <v>0.19670000000000001</v>
      </c>
      <c r="D304" s="7">
        <v>0.22</v>
      </c>
      <c r="E304" s="7">
        <v>6.8504834710000004</v>
      </c>
      <c r="F304" s="8">
        <f t="shared" si="70"/>
        <v>1895.6249999999777</v>
      </c>
      <c r="G304" s="9">
        <f>G297*5/12+G309*7/12</f>
        <v>3.541666666666667</v>
      </c>
      <c r="H304" s="8">
        <f t="shared" si="64"/>
        <v>214.05069163475392</v>
      </c>
      <c r="I304" s="8">
        <f t="shared" si="65"/>
        <v>8.7899313245419837</v>
      </c>
      <c r="J304" s="10">
        <f t="shared" si="71"/>
        <v>810.89718132793087</v>
      </c>
      <c r="K304" s="8">
        <f t="shared" si="66"/>
        <v>9.8311382379218912</v>
      </c>
      <c r="L304" s="10">
        <f t="shared" si="67"/>
        <v>37.243711877274485</v>
      </c>
      <c r="M304" s="30">
        <f t="shared" si="58"/>
        <v>18.074072547241787</v>
      </c>
      <c r="N304" s="11"/>
      <c r="O304" s="12">
        <f t="shared" si="59"/>
        <v>22.728369644725088</v>
      </c>
      <c r="P304" s="12"/>
      <c r="Q304" s="33">
        <f t="shared" si="60"/>
        <v>4.6143262527669274E-3</v>
      </c>
      <c r="R304" s="9">
        <f t="shared" si="72"/>
        <v>1.0019775107252942</v>
      </c>
      <c r="S304" s="9">
        <f t="shared" si="73"/>
        <v>5.678504260695588</v>
      </c>
      <c r="T304" s="15">
        <f t="shared" si="61"/>
        <v>8.9763943369066457E-2</v>
      </c>
      <c r="U304" s="15">
        <f t="shared" si="62"/>
        <v>1.3770134429317515E-2</v>
      </c>
      <c r="V304" s="15">
        <f t="shared" si="63"/>
        <v>7.5993808939748941E-2</v>
      </c>
      <c r="W304" s="31">
        <f t="shared" si="68"/>
        <v>1944.09</v>
      </c>
      <c r="X304" s="31">
        <f t="shared" si="69"/>
        <v>12.6</v>
      </c>
      <c r="Y304" s="32"/>
      <c r="Z304" s="32"/>
    </row>
    <row r="305" spans="1:26" ht="15.6" x14ac:dyDescent="0.3">
      <c r="A305" s="6">
        <v>1895.09</v>
      </c>
      <c r="B305" s="7">
        <v>4.82</v>
      </c>
      <c r="C305" s="8">
        <v>0.19500000000000001</v>
      </c>
      <c r="D305" s="7">
        <v>0.22750000000000001</v>
      </c>
      <c r="E305" s="7">
        <v>6.8504834710000004</v>
      </c>
      <c r="F305" s="8">
        <f t="shared" si="70"/>
        <v>1895.708333333311</v>
      </c>
      <c r="G305" s="9">
        <f>G297*4/12+G309*8/12</f>
        <v>3.5533333333333332</v>
      </c>
      <c r="H305" s="8">
        <f t="shared" si="64"/>
        <v>215.39130139447056</v>
      </c>
      <c r="I305" s="8">
        <f t="shared" si="65"/>
        <v>8.7139634381580411</v>
      </c>
      <c r="J305" s="10">
        <f t="shared" si="71"/>
        <v>818.72682530213081</v>
      </c>
      <c r="K305" s="8">
        <f t="shared" si="66"/>
        <v>10.166290677851046</v>
      </c>
      <c r="L305" s="10">
        <f t="shared" si="67"/>
        <v>38.643226712911769</v>
      </c>
      <c r="M305" s="30">
        <f t="shared" si="58"/>
        <v>18.200335946605456</v>
      </c>
      <c r="N305" s="11"/>
      <c r="O305" s="12">
        <f t="shared" si="59"/>
        <v>22.888669564420351</v>
      </c>
      <c r="P305" s="12"/>
      <c r="Q305" s="33">
        <f t="shared" si="60"/>
        <v>5.2937747658564696E-3</v>
      </c>
      <c r="R305" s="9">
        <f t="shared" si="72"/>
        <v>1.0019877662945698</v>
      </c>
      <c r="S305" s="9">
        <f t="shared" si="73"/>
        <v>5.6897335637747419</v>
      </c>
      <c r="T305" s="15">
        <f t="shared" si="61"/>
        <v>9.0636905533701073E-2</v>
      </c>
      <c r="U305" s="15">
        <f t="shared" si="62"/>
        <v>1.505595747176236E-2</v>
      </c>
      <c r="V305" s="15">
        <f t="shared" si="63"/>
        <v>7.5580948061938713E-2</v>
      </c>
      <c r="W305" s="31">
        <f t="shared" si="68"/>
        <v>1944.12</v>
      </c>
      <c r="X305" s="31">
        <f t="shared" si="69"/>
        <v>13.1</v>
      </c>
      <c r="Y305" s="32"/>
      <c r="Z305" s="32"/>
    </row>
    <row r="306" spans="1:26" ht="15.6" x14ac:dyDescent="0.3">
      <c r="A306" s="6">
        <v>1895.1</v>
      </c>
      <c r="B306" s="7">
        <v>4.75</v>
      </c>
      <c r="C306" s="8">
        <v>0.1933</v>
      </c>
      <c r="D306" s="7">
        <v>0.23499999999999999</v>
      </c>
      <c r="E306" s="7">
        <v>6.8504834710000004</v>
      </c>
      <c r="F306" s="8">
        <f t="shared" si="70"/>
        <v>1895.7916666666442</v>
      </c>
      <c r="G306" s="9">
        <f>G297*3/12+G309*9/12</f>
        <v>3.5649999999999995</v>
      </c>
      <c r="H306" s="8">
        <f t="shared" si="64"/>
        <v>212.26321195513174</v>
      </c>
      <c r="I306" s="8">
        <f t="shared" si="65"/>
        <v>8.6379955517740985</v>
      </c>
      <c r="J306" s="10">
        <f t="shared" si="71"/>
        <v>809.57276862988158</v>
      </c>
      <c r="K306" s="8">
        <f t="shared" si="66"/>
        <v>10.501443117780202</v>
      </c>
      <c r="L306" s="10">
        <f t="shared" si="67"/>
        <v>40.052547500636244</v>
      </c>
      <c r="M306" s="30">
        <f t="shared" si="58"/>
        <v>17.944706622466466</v>
      </c>
      <c r="N306" s="11"/>
      <c r="O306" s="12">
        <f t="shared" si="59"/>
        <v>22.56789252073991</v>
      </c>
      <c r="P306" s="12"/>
      <c r="Q306" s="33">
        <f t="shared" si="60"/>
        <v>5.9598073262705845E-3</v>
      </c>
      <c r="R306" s="9">
        <f t="shared" si="72"/>
        <v>1.0019980214593986</v>
      </c>
      <c r="S306" s="9">
        <f t="shared" si="73"/>
        <v>5.7010434243778958</v>
      </c>
      <c r="T306" s="15">
        <f t="shared" si="61"/>
        <v>9.3709677696652172E-2</v>
      </c>
      <c r="U306" s="15">
        <f t="shared" si="62"/>
        <v>1.5180906399945293E-2</v>
      </c>
      <c r="V306" s="15">
        <f t="shared" si="63"/>
        <v>7.8528771296706879E-2</v>
      </c>
      <c r="W306" s="31">
        <f t="shared" si="68"/>
        <v>1945.03</v>
      </c>
      <c r="X306" s="31">
        <f t="shared" si="69"/>
        <v>13.93</v>
      </c>
      <c r="Y306" s="32"/>
      <c r="Z306" s="32"/>
    </row>
    <row r="307" spans="1:26" ht="15.6" x14ac:dyDescent="0.3">
      <c r="A307" s="6">
        <v>1895.11</v>
      </c>
      <c r="B307" s="7">
        <v>4.59</v>
      </c>
      <c r="C307" s="8">
        <v>0.19170000000000001</v>
      </c>
      <c r="D307" s="7">
        <v>0.24249999999999999</v>
      </c>
      <c r="E307" s="7">
        <v>6.8504834710000004</v>
      </c>
      <c r="F307" s="8">
        <f t="shared" si="70"/>
        <v>1895.8749999999775</v>
      </c>
      <c r="G307" s="9">
        <f>G297*2/12+G309*10/12</f>
        <v>3.5766666666666667</v>
      </c>
      <c r="H307" s="8">
        <f t="shared" si="64"/>
        <v>205.1132932366431</v>
      </c>
      <c r="I307" s="8">
        <f t="shared" si="65"/>
        <v>8.5664963645892112</v>
      </c>
      <c r="J307" s="10">
        <f t="shared" si="71"/>
        <v>785.02567010316193</v>
      </c>
      <c r="K307" s="8">
        <f t="shared" si="66"/>
        <v>10.836595557709357</v>
      </c>
      <c r="L307" s="10">
        <f t="shared" si="67"/>
        <v>41.474667755994936</v>
      </c>
      <c r="M307" s="30">
        <f t="shared" si="58"/>
        <v>17.342998991921686</v>
      </c>
      <c r="N307" s="11"/>
      <c r="O307" s="12">
        <f t="shared" si="59"/>
        <v>21.812946556051386</v>
      </c>
      <c r="P307" s="12"/>
      <c r="Q307" s="33">
        <f t="shared" si="60"/>
        <v>6.5966071475565755E-3</v>
      </c>
      <c r="R307" s="9">
        <f t="shared" si="72"/>
        <v>1.0020082762201332</v>
      </c>
      <c r="S307" s="9">
        <f t="shared" si="73"/>
        <v>5.7124342314807661</v>
      </c>
      <c r="T307" s="15">
        <f t="shared" si="61"/>
        <v>9.5563696438718315E-2</v>
      </c>
      <c r="U307" s="15">
        <f t="shared" si="62"/>
        <v>1.4144552514070652E-2</v>
      </c>
      <c r="V307" s="15">
        <f t="shared" si="63"/>
        <v>8.1419143924647663E-2</v>
      </c>
      <c r="W307" s="31">
        <f t="shared" si="68"/>
        <v>1945.06</v>
      </c>
      <c r="X307" s="31">
        <f t="shared" si="69"/>
        <v>15.09</v>
      </c>
      <c r="Y307" s="32"/>
      <c r="Z307" s="32"/>
    </row>
    <row r="308" spans="1:26" ht="15.6" x14ac:dyDescent="0.3">
      <c r="A308" s="6">
        <v>1895.12</v>
      </c>
      <c r="B308" s="7">
        <v>4.32</v>
      </c>
      <c r="C308" s="8">
        <v>0.19</v>
      </c>
      <c r="D308" s="7">
        <v>0.25</v>
      </c>
      <c r="E308" s="7">
        <v>6.7553424790000003</v>
      </c>
      <c r="F308" s="8">
        <f t="shared" si="70"/>
        <v>1895.9583333333107</v>
      </c>
      <c r="G308" s="9">
        <f>G297*1/12+G309*11/12</f>
        <v>3.5883333333333338</v>
      </c>
      <c r="H308" s="8">
        <f t="shared" si="64"/>
        <v>195.7666549269855</v>
      </c>
      <c r="I308" s="8">
        <f t="shared" si="65"/>
        <v>8.6101075083627876</v>
      </c>
      <c r="J308" s="10">
        <f t="shared" si="71"/>
        <v>751.99959000864692</v>
      </c>
      <c r="K308" s="8">
        <f t="shared" si="66"/>
        <v>11.329088826793141</v>
      </c>
      <c r="L308" s="10">
        <f t="shared" si="67"/>
        <v>43.518494792167061</v>
      </c>
      <c r="M308" s="30">
        <f t="shared" si="58"/>
        <v>16.54841515666795</v>
      </c>
      <c r="N308" s="11"/>
      <c r="O308" s="12">
        <f t="shared" si="59"/>
        <v>20.818648077628055</v>
      </c>
      <c r="P308" s="12"/>
      <c r="Q308" s="33">
        <f t="shared" si="60"/>
        <v>5.561347625954241E-3</v>
      </c>
      <c r="R308" s="9">
        <f t="shared" si="72"/>
        <v>1.0020185305771252</v>
      </c>
      <c r="S308" s="9">
        <f t="shared" si="73"/>
        <v>5.8045208143313989</v>
      </c>
      <c r="T308" s="15">
        <f t="shared" si="61"/>
        <v>0.1020434556377916</v>
      </c>
      <c r="U308" s="15">
        <f t="shared" si="62"/>
        <v>1.1706016420445886E-2</v>
      </c>
      <c r="V308" s="15">
        <f t="shared" si="63"/>
        <v>9.0337439217345716E-2</v>
      </c>
      <c r="W308" s="31">
        <f t="shared" si="68"/>
        <v>1945.09</v>
      </c>
      <c r="X308" s="31">
        <f t="shared" si="69"/>
        <v>15.84</v>
      </c>
      <c r="Y308" s="32"/>
      <c r="Z308" s="32"/>
    </row>
    <row r="309" spans="1:26" ht="15.6" x14ac:dyDescent="0.3">
      <c r="A309" s="6">
        <v>1896.01</v>
      </c>
      <c r="B309" s="7">
        <v>4.2699999999999996</v>
      </c>
      <c r="C309" s="8">
        <v>0.18920000000000001</v>
      </c>
      <c r="D309" s="7">
        <v>0.2467</v>
      </c>
      <c r="E309" s="7">
        <v>6.6601933879999997</v>
      </c>
      <c r="F309" s="8">
        <f t="shared" si="70"/>
        <v>1896.041666666644</v>
      </c>
      <c r="G309" s="9">
        <v>3.6</v>
      </c>
      <c r="H309" s="8">
        <f t="shared" si="64"/>
        <v>196.26523568447465</v>
      </c>
      <c r="I309" s="8">
        <f t="shared" si="65"/>
        <v>8.6963425272839832</v>
      </c>
      <c r="J309" s="10">
        <f t="shared" si="71"/>
        <v>756.69856709858504</v>
      </c>
      <c r="K309" s="8">
        <f t="shared" si="66"/>
        <v>11.339258464487095</v>
      </c>
      <c r="L309" s="10">
        <f t="shared" si="67"/>
        <v>43.718392623705135</v>
      </c>
      <c r="M309" s="30">
        <f t="shared" si="58"/>
        <v>16.576224828568176</v>
      </c>
      <c r="N309" s="11"/>
      <c r="O309" s="12">
        <f t="shared" si="59"/>
        <v>20.858552156094373</v>
      </c>
      <c r="P309" s="12"/>
      <c r="Q309" s="33">
        <f t="shared" si="60"/>
        <v>6.2604116349686961E-3</v>
      </c>
      <c r="R309" s="9">
        <f t="shared" si="72"/>
        <v>1.004389296452507</v>
      </c>
      <c r="S309" s="9">
        <f t="shared" si="73"/>
        <v>5.8993295543559379</v>
      </c>
      <c r="T309" s="15">
        <f t="shared" si="61"/>
        <v>0.1054217959988839</v>
      </c>
      <c r="U309" s="15">
        <f t="shared" si="62"/>
        <v>1.0392143209894567E-2</v>
      </c>
      <c r="V309" s="15">
        <f t="shared" si="63"/>
        <v>9.5029652788989338E-2</v>
      </c>
      <c r="W309" s="31">
        <f t="shared" si="68"/>
        <v>1945.12</v>
      </c>
      <c r="X309" s="31">
        <f t="shared" si="69"/>
        <v>17.329999999999998</v>
      </c>
      <c r="Y309" s="32"/>
      <c r="Z309" s="32"/>
    </row>
    <row r="310" spans="1:26" ht="15.6" x14ac:dyDescent="0.3">
      <c r="A310" s="6">
        <v>1896.02</v>
      </c>
      <c r="B310" s="7">
        <v>4.45</v>
      </c>
      <c r="C310" s="8">
        <v>0.1883</v>
      </c>
      <c r="D310" s="7">
        <v>0.24329999999999999</v>
      </c>
      <c r="E310" s="7">
        <v>6.5650523969999997</v>
      </c>
      <c r="F310" s="8">
        <f t="shared" si="70"/>
        <v>1896.1249999999773</v>
      </c>
      <c r="G310" s="9">
        <f>G309*11/12+G321*1/12</f>
        <v>3.5833333333333335</v>
      </c>
      <c r="H310" s="8">
        <f t="shared" si="64"/>
        <v>207.5028945119324</v>
      </c>
      <c r="I310" s="8">
        <f t="shared" si="65"/>
        <v>8.7804033790105311</v>
      </c>
      <c r="J310" s="10">
        <f t="shared" si="71"/>
        <v>802.84630617888376</v>
      </c>
      <c r="K310" s="8">
        <f t="shared" si="66"/>
        <v>11.345045895450145</v>
      </c>
      <c r="L310" s="10">
        <f t="shared" si="67"/>
        <v>43.894945234454468</v>
      </c>
      <c r="M310" s="30">
        <f t="shared" si="58"/>
        <v>17.515403352637264</v>
      </c>
      <c r="N310" s="11"/>
      <c r="O310" s="12">
        <f t="shared" si="59"/>
        <v>22.040592031270322</v>
      </c>
      <c r="P310" s="12"/>
      <c r="Q310" s="33">
        <f t="shared" si="60"/>
        <v>1.7805233819332966E-3</v>
      </c>
      <c r="R310" s="9">
        <f t="shared" si="72"/>
        <v>1.0043764949070104</v>
      </c>
      <c r="S310" s="9">
        <f t="shared" si="73"/>
        <v>6.0110920261683249</v>
      </c>
      <c r="T310" s="15">
        <f t="shared" si="61"/>
        <v>9.843401141894681E-2</v>
      </c>
      <c r="U310" s="15">
        <f t="shared" si="62"/>
        <v>8.6166554887228131E-3</v>
      </c>
      <c r="V310" s="15">
        <f t="shared" si="63"/>
        <v>8.9817355930223997E-2</v>
      </c>
      <c r="W310" s="31">
        <f t="shared" si="68"/>
        <v>1946.03</v>
      </c>
      <c r="X310" s="31">
        <f t="shared" si="69"/>
        <v>17.53</v>
      </c>
      <c r="Y310" s="32"/>
      <c r="Z310" s="32"/>
    </row>
    <row r="311" spans="1:26" ht="15.6" x14ac:dyDescent="0.3">
      <c r="A311" s="6">
        <v>1896.03</v>
      </c>
      <c r="B311" s="7">
        <v>4.38</v>
      </c>
      <c r="C311" s="8">
        <v>0.1875</v>
      </c>
      <c r="D311" s="7">
        <v>0.24</v>
      </c>
      <c r="E311" s="7">
        <v>6.5650523969999997</v>
      </c>
      <c r="F311" s="8">
        <f t="shared" si="70"/>
        <v>1896.2083333333105</v>
      </c>
      <c r="G311" s="9">
        <f>G309*10/12+G321*2/12</f>
        <v>3.5666666666666664</v>
      </c>
      <c r="H311" s="8">
        <f t="shared" si="64"/>
        <v>204.23880403646379</v>
      </c>
      <c r="I311" s="8">
        <f t="shared" si="65"/>
        <v>8.7430994878623185</v>
      </c>
      <c r="J311" s="10">
        <f t="shared" si="71"/>
        <v>793.03624597697888</v>
      </c>
      <c r="K311" s="8">
        <f t="shared" si="66"/>
        <v>11.191167344463768</v>
      </c>
      <c r="L311" s="10">
        <f t="shared" si="67"/>
        <v>43.454040875450893</v>
      </c>
      <c r="M311" s="30">
        <f t="shared" si="58"/>
        <v>17.232362712298603</v>
      </c>
      <c r="N311" s="11"/>
      <c r="O311" s="12">
        <f t="shared" si="59"/>
        <v>21.685007699222616</v>
      </c>
      <c r="P311" s="12"/>
      <c r="Q311" s="33">
        <f t="shared" si="60"/>
        <v>4.059869954454759E-3</v>
      </c>
      <c r="R311" s="9">
        <f t="shared" si="72"/>
        <v>1.0043636945405117</v>
      </c>
      <c r="S311" s="9">
        <f t="shared" si="73"/>
        <v>6.0373995398064215</v>
      </c>
      <c r="T311" s="15">
        <f t="shared" si="61"/>
        <v>9.7393655283083636E-2</v>
      </c>
      <c r="U311" s="15">
        <f t="shared" si="62"/>
        <v>8.2971036943131349E-3</v>
      </c>
      <c r="V311" s="15">
        <f t="shared" si="63"/>
        <v>8.9096551588770501E-2</v>
      </c>
      <c r="W311" s="31">
        <f t="shared" si="68"/>
        <v>1946.06</v>
      </c>
      <c r="X311" s="31">
        <f t="shared" si="69"/>
        <v>18.579999999999998</v>
      </c>
      <c r="Y311" s="32"/>
      <c r="Z311" s="32"/>
    </row>
    <row r="312" spans="1:26" ht="15.6" x14ac:dyDescent="0.3">
      <c r="A312" s="6">
        <v>1896.04</v>
      </c>
      <c r="B312" s="7">
        <v>4.42</v>
      </c>
      <c r="C312" s="8">
        <v>0.1867</v>
      </c>
      <c r="D312" s="7">
        <v>0.23669999999999999</v>
      </c>
      <c r="E312" s="7">
        <v>6.469903306</v>
      </c>
      <c r="F312" s="8">
        <f t="shared" si="70"/>
        <v>1896.2916666666438</v>
      </c>
      <c r="G312" s="9">
        <f>G309*9/12+G321*3/12</f>
        <v>3.55</v>
      </c>
      <c r="H312" s="8">
        <f t="shared" si="64"/>
        <v>209.13504978431274</v>
      </c>
      <c r="I312" s="8">
        <f t="shared" si="65"/>
        <v>8.8338266503916731</v>
      </c>
      <c r="J312" s="10">
        <f t="shared" si="71"/>
        <v>814.90621217674459</v>
      </c>
      <c r="K312" s="8">
        <f t="shared" si="66"/>
        <v>11.199607756549057</v>
      </c>
      <c r="L312" s="10">
        <f t="shared" si="67"/>
        <v>43.63988697335644</v>
      </c>
      <c r="M312" s="30">
        <f t="shared" si="58"/>
        <v>17.643699378129995</v>
      </c>
      <c r="N312" s="11"/>
      <c r="O312" s="12">
        <f t="shared" si="59"/>
        <v>22.201842765217219</v>
      </c>
      <c r="P312" s="12"/>
      <c r="Q312" s="33">
        <f t="shared" si="60"/>
        <v>2.6304574066016578E-3</v>
      </c>
      <c r="R312" s="9">
        <f t="shared" si="72"/>
        <v>1.0043508953544789</v>
      </c>
      <c r="S312" s="9">
        <f t="shared" si="73"/>
        <v>6.1529208637484656</v>
      </c>
      <c r="T312" s="15">
        <f t="shared" si="61"/>
        <v>9.3255691423889564E-2</v>
      </c>
      <c r="U312" s="15">
        <f t="shared" si="62"/>
        <v>6.5102640645871013E-3</v>
      </c>
      <c r="V312" s="15">
        <f t="shared" si="63"/>
        <v>8.6745427359302463E-2</v>
      </c>
      <c r="W312" s="31">
        <f t="shared" si="68"/>
        <v>1946.09</v>
      </c>
      <c r="X312" s="31">
        <f t="shared" si="69"/>
        <v>15.09</v>
      </c>
      <c r="Y312" s="32"/>
      <c r="Z312" s="32"/>
    </row>
    <row r="313" spans="1:26" ht="15.6" x14ac:dyDescent="0.3">
      <c r="A313" s="6">
        <v>1896.05</v>
      </c>
      <c r="B313" s="7">
        <v>4.4000000000000004</v>
      </c>
      <c r="C313" s="8">
        <v>0.18579999999999999</v>
      </c>
      <c r="D313" s="7">
        <v>0.23330000000000001</v>
      </c>
      <c r="E313" s="7">
        <v>6.3747542150000003</v>
      </c>
      <c r="F313" s="8">
        <f t="shared" si="70"/>
        <v>1896.374999999977</v>
      </c>
      <c r="G313" s="9">
        <f>G309*8/12+G321*4/12</f>
        <v>3.5333333333333332</v>
      </c>
      <c r="H313" s="8">
        <f t="shared" si="64"/>
        <v>211.29614641934862</v>
      </c>
      <c r="I313" s="8">
        <f t="shared" si="65"/>
        <v>8.9224600010715847</v>
      </c>
      <c r="J313" s="10">
        <f t="shared" si="71"/>
        <v>826.22428192327345</v>
      </c>
      <c r="K313" s="8">
        <f t="shared" si="66"/>
        <v>11.203497945371369</v>
      </c>
      <c r="L313" s="10">
        <f t="shared" si="67"/>
        <v>43.808664766522654</v>
      </c>
      <c r="M313" s="30">
        <f t="shared" si="58"/>
        <v>17.828266894232819</v>
      </c>
      <c r="N313" s="11"/>
      <c r="O313" s="12">
        <f t="shared" si="59"/>
        <v>22.432252972027989</v>
      </c>
      <c r="P313" s="12"/>
      <c r="Q313" s="33">
        <f t="shared" si="60"/>
        <v>3.1802127213657744E-3</v>
      </c>
      <c r="R313" s="9">
        <f t="shared" si="72"/>
        <v>1.0043380973503815</v>
      </c>
      <c r="S313" s="9">
        <f t="shared" si="73"/>
        <v>6.2719291796456558</v>
      </c>
      <c r="T313" s="15">
        <f t="shared" si="61"/>
        <v>8.7957278337948752E-2</v>
      </c>
      <c r="U313" s="15">
        <f t="shared" si="62"/>
        <v>3.5857713301912231E-3</v>
      </c>
      <c r="V313" s="15">
        <f t="shared" si="63"/>
        <v>8.4371507007757529E-2</v>
      </c>
      <c r="W313" s="31">
        <f t="shared" si="68"/>
        <v>1946.12</v>
      </c>
      <c r="X313" s="31">
        <f t="shared" si="69"/>
        <v>15.13</v>
      </c>
      <c r="Y313" s="32"/>
      <c r="Z313" s="32"/>
    </row>
    <row r="314" spans="1:26" ht="15.6" x14ac:dyDescent="0.3">
      <c r="A314" s="6">
        <v>1896.06</v>
      </c>
      <c r="B314" s="7">
        <v>4.32</v>
      </c>
      <c r="C314" s="8">
        <v>0.185</v>
      </c>
      <c r="D314" s="7">
        <v>0.23</v>
      </c>
      <c r="E314" s="7">
        <v>6.2796132230000001</v>
      </c>
      <c r="F314" s="8">
        <f t="shared" si="70"/>
        <v>1896.4583333333103</v>
      </c>
      <c r="G314" s="9">
        <f>G309*7/12+G321*5/12</f>
        <v>3.5166666666666666</v>
      </c>
      <c r="H314" s="8">
        <f t="shared" si="64"/>
        <v>210.59749271758608</v>
      </c>
      <c r="I314" s="8">
        <f t="shared" si="65"/>
        <v>9.0186426279521807</v>
      </c>
      <c r="J314" s="10">
        <f t="shared" si="71"/>
        <v>826.43113444656387</v>
      </c>
      <c r="K314" s="8">
        <f t="shared" si="66"/>
        <v>11.212366510427039</v>
      </c>
      <c r="L314" s="10">
        <f t="shared" si="67"/>
        <v>43.999805769145773</v>
      </c>
      <c r="M314" s="30">
        <f t="shared" si="58"/>
        <v>17.777578616430457</v>
      </c>
      <c r="N314" s="11"/>
      <c r="O314" s="12">
        <f t="shared" si="59"/>
        <v>22.366260400602865</v>
      </c>
      <c r="P314" s="12"/>
      <c r="Q314" s="33">
        <f t="shared" si="60"/>
        <v>3.2653672633128211E-3</v>
      </c>
      <c r="R314" s="9">
        <f t="shared" si="72"/>
        <v>1.0043253005296922</v>
      </c>
      <c r="S314" s="9">
        <f t="shared" si="73"/>
        <v>6.3945742176556077</v>
      </c>
      <c r="T314" s="15">
        <f t="shared" si="61"/>
        <v>8.9699636569060104E-2</v>
      </c>
      <c r="U314" s="15">
        <f t="shared" si="62"/>
        <v>1.769623504406681E-3</v>
      </c>
      <c r="V314" s="15">
        <f t="shared" si="63"/>
        <v>8.7930013064653423E-2</v>
      </c>
      <c r="W314" s="31">
        <f t="shared" si="68"/>
        <v>1947.03</v>
      </c>
      <c r="X314" s="31">
        <f t="shared" si="69"/>
        <v>15.16</v>
      </c>
      <c r="Y314" s="32"/>
      <c r="Z314" s="32"/>
    </row>
    <row r="315" spans="1:26" ht="15.6" x14ac:dyDescent="0.3">
      <c r="A315" s="6">
        <v>1896.07</v>
      </c>
      <c r="B315" s="7">
        <v>4.04</v>
      </c>
      <c r="C315" s="8">
        <v>0.1842</v>
      </c>
      <c r="D315" s="7">
        <v>0.22670000000000001</v>
      </c>
      <c r="E315" s="7">
        <v>6.2796132230000001</v>
      </c>
      <c r="F315" s="8">
        <f t="shared" si="70"/>
        <v>1896.5416666666436</v>
      </c>
      <c r="G315" s="9">
        <f>G309*6/12+G321*6/12</f>
        <v>3.5</v>
      </c>
      <c r="H315" s="8">
        <f t="shared" si="64"/>
        <v>196.94765522663144</v>
      </c>
      <c r="I315" s="8">
        <f t="shared" si="65"/>
        <v>8.9796430922637391</v>
      </c>
      <c r="J315" s="10">
        <f t="shared" si="71"/>
        <v>775.80266228654466</v>
      </c>
      <c r="K315" s="8">
        <f t="shared" si="66"/>
        <v>11.051493425712215</v>
      </c>
      <c r="L315" s="10">
        <f t="shared" si="67"/>
        <v>43.533283054544469</v>
      </c>
      <c r="M315" s="30">
        <f t="shared" si="58"/>
        <v>16.637100103394577</v>
      </c>
      <c r="N315" s="11"/>
      <c r="O315" s="12">
        <f t="shared" si="59"/>
        <v>20.933061531248512</v>
      </c>
      <c r="P315" s="12"/>
      <c r="Q315" s="33">
        <f t="shared" si="60"/>
        <v>6.0532997371382027E-3</v>
      </c>
      <c r="R315" s="9">
        <f t="shared" si="72"/>
        <v>1.0043125048938841</v>
      </c>
      <c r="S315" s="9">
        <f t="shared" si="73"/>
        <v>6.4222326729063886</v>
      </c>
      <c r="T315" s="15">
        <f t="shared" si="61"/>
        <v>9.7834695889336132E-2</v>
      </c>
      <c r="U315" s="15">
        <f t="shared" si="62"/>
        <v>4.8652627988323704E-3</v>
      </c>
      <c r="V315" s="15">
        <f t="shared" si="63"/>
        <v>9.2969433090503761E-2</v>
      </c>
      <c r="W315" s="31">
        <f t="shared" si="68"/>
        <v>1947.06</v>
      </c>
      <c r="X315" s="31">
        <f t="shared" si="69"/>
        <v>14.84</v>
      </c>
      <c r="Y315" s="32"/>
      <c r="Z315" s="32"/>
    </row>
    <row r="316" spans="1:26" ht="15.6" x14ac:dyDescent="0.3">
      <c r="A316" s="6">
        <v>1896.08</v>
      </c>
      <c r="B316" s="7">
        <v>3.81</v>
      </c>
      <c r="C316" s="8">
        <v>0.18329999999999999</v>
      </c>
      <c r="D316" s="7">
        <v>0.2233</v>
      </c>
      <c r="E316" s="7">
        <v>6.2796132230000001</v>
      </c>
      <c r="F316" s="8">
        <f t="shared" si="70"/>
        <v>1896.6249999999768</v>
      </c>
      <c r="G316" s="9">
        <f>G309*5/12+G321*7/12</f>
        <v>3.4833333333333334</v>
      </c>
      <c r="H316" s="8">
        <f t="shared" si="64"/>
        <v>185.73528871620439</v>
      </c>
      <c r="I316" s="8">
        <f t="shared" si="65"/>
        <v>8.9357686146142417</v>
      </c>
      <c r="J316" s="10">
        <f t="shared" si="71"/>
        <v>734.56894281637688</v>
      </c>
      <c r="K316" s="8">
        <f t="shared" si="66"/>
        <v>10.885745399036336</v>
      </c>
      <c r="L316" s="10">
        <f t="shared" si="67"/>
        <v>43.052295257453267</v>
      </c>
      <c r="M316" s="30">
        <f t="shared" si="58"/>
        <v>15.70337054622687</v>
      </c>
      <c r="N316" s="11"/>
      <c r="O316" s="12">
        <f t="shared" si="59"/>
        <v>19.764265040091686</v>
      </c>
      <c r="P316" s="12"/>
      <c r="Q316" s="33">
        <f t="shared" si="60"/>
        <v>8.5761667136347794E-3</v>
      </c>
      <c r="R316" s="9">
        <f t="shared" si="72"/>
        <v>1.0042997104444336</v>
      </c>
      <c r="S316" s="9">
        <f t="shared" si="73"/>
        <v>6.44992858273796</v>
      </c>
      <c r="T316" s="15">
        <f t="shared" si="61"/>
        <v>0.10958433281852109</v>
      </c>
      <c r="U316" s="15">
        <f t="shared" si="62"/>
        <v>2.2823428152958236E-3</v>
      </c>
      <c r="V316" s="15">
        <f t="shared" si="63"/>
        <v>0.10730199000322527</v>
      </c>
      <c r="W316" s="31">
        <f t="shared" si="68"/>
        <v>1947.09</v>
      </c>
      <c r="X316" s="31">
        <f t="shared" si="69"/>
        <v>15.06</v>
      </c>
      <c r="Y316" s="32"/>
      <c r="Z316" s="32"/>
    </row>
    <row r="317" spans="1:26" ht="15.6" x14ac:dyDescent="0.3">
      <c r="A317" s="6">
        <v>1896.09</v>
      </c>
      <c r="B317" s="7">
        <v>4.01</v>
      </c>
      <c r="C317" s="8">
        <v>0.1825</v>
      </c>
      <c r="D317" s="7">
        <v>0.22</v>
      </c>
      <c r="E317" s="7">
        <v>6.2796132230000001</v>
      </c>
      <c r="F317" s="8">
        <f t="shared" si="70"/>
        <v>1896.7083333333101</v>
      </c>
      <c r="G317" s="9">
        <f>G309*4/12+G321*8/12</f>
        <v>3.4666666666666668</v>
      </c>
      <c r="H317" s="8">
        <f t="shared" si="64"/>
        <v>195.48517263831485</v>
      </c>
      <c r="I317" s="8">
        <f t="shared" si="65"/>
        <v>8.8967690789258</v>
      </c>
      <c r="J317" s="10">
        <f t="shared" si="71"/>
        <v>776.06116273814621</v>
      </c>
      <c r="K317" s="8">
        <f t="shared" si="66"/>
        <v>10.724872314321512</v>
      </c>
      <c r="L317" s="10">
        <f t="shared" si="67"/>
        <v>42.576921646481836</v>
      </c>
      <c r="M317" s="30">
        <f t="shared" si="58"/>
        <v>16.544339943032014</v>
      </c>
      <c r="N317" s="11"/>
      <c r="O317" s="12">
        <f t="shared" si="59"/>
        <v>20.824903901677779</v>
      </c>
      <c r="P317" s="12"/>
      <c r="Q317" s="33">
        <f t="shared" si="60"/>
        <v>5.5058693897918065E-3</v>
      </c>
      <c r="R317" s="9">
        <f t="shared" si="72"/>
        <v>1.0042869171828182</v>
      </c>
      <c r="S317" s="9">
        <f t="shared" si="73"/>
        <v>6.4776614080310093</v>
      </c>
      <c r="T317" s="15">
        <f t="shared" si="61"/>
        <v>0.10597480400938974</v>
      </c>
      <c r="U317" s="15">
        <f t="shared" si="62"/>
        <v>8.6425337500384281E-4</v>
      </c>
      <c r="V317" s="15">
        <f t="shared" si="63"/>
        <v>0.1051105506343859</v>
      </c>
      <c r="W317" s="31">
        <f t="shared" si="68"/>
        <v>1947.12</v>
      </c>
      <c r="X317" s="31">
        <f t="shared" si="69"/>
        <v>15.03</v>
      </c>
      <c r="Y317" s="32"/>
      <c r="Z317" s="32"/>
    </row>
    <row r="318" spans="1:26" ht="15.6" x14ac:dyDescent="0.3">
      <c r="A318" s="6">
        <v>1896.1</v>
      </c>
      <c r="B318" s="7">
        <v>4.0999999999999996</v>
      </c>
      <c r="C318" s="8">
        <v>0.1817</v>
      </c>
      <c r="D318" s="7">
        <v>0.2167</v>
      </c>
      <c r="E318" s="7">
        <v>6.469903306</v>
      </c>
      <c r="F318" s="8">
        <f t="shared" si="70"/>
        <v>1896.7916666666433</v>
      </c>
      <c r="G318" s="9">
        <f>G309*3/12+G321*9/12</f>
        <v>3.4499999999999997</v>
      </c>
      <c r="H318" s="8">
        <f t="shared" si="64"/>
        <v>193.99405070490548</v>
      </c>
      <c r="I318" s="8">
        <f t="shared" si="65"/>
        <v>8.5972485397759346</v>
      </c>
      <c r="J318" s="10">
        <f t="shared" si="71"/>
        <v>772.98572438920075</v>
      </c>
      <c r="K318" s="8">
        <f t="shared" si="66"/>
        <v>10.253295314086103</v>
      </c>
      <c r="L318" s="10">
        <f t="shared" si="67"/>
        <v>40.855123530521908</v>
      </c>
      <c r="M318" s="30">
        <f t="shared" si="58"/>
        <v>16.43886680472588</v>
      </c>
      <c r="N318" s="11"/>
      <c r="O318" s="12">
        <f t="shared" si="59"/>
        <v>20.692151790835585</v>
      </c>
      <c r="P318" s="12"/>
      <c r="Q318" s="33">
        <f t="shared" si="60"/>
        <v>8.9894799045272603E-3</v>
      </c>
      <c r="R318" s="9">
        <f t="shared" si="72"/>
        <v>1.0042741251105176</v>
      </c>
      <c r="S318" s="9">
        <f t="shared" si="73"/>
        <v>6.3140956089749487</v>
      </c>
      <c r="T318" s="15">
        <f t="shared" si="61"/>
        <v>0.10100257251141098</v>
      </c>
      <c r="U318" s="15">
        <f t="shared" si="62"/>
        <v>1.3565299172224599E-3</v>
      </c>
      <c r="V318" s="15">
        <f t="shared" si="63"/>
        <v>9.9646042594188522E-2</v>
      </c>
      <c r="W318" s="31">
        <f t="shared" si="68"/>
        <v>1948.03</v>
      </c>
      <c r="X318" s="31">
        <f t="shared" si="69"/>
        <v>14.3</v>
      </c>
      <c r="Y318" s="32"/>
      <c r="Z318" s="32"/>
    </row>
    <row r="319" spans="1:26" ht="15.6" x14ac:dyDescent="0.3">
      <c r="A319" s="6">
        <v>1896.11</v>
      </c>
      <c r="B319" s="7">
        <v>4.38</v>
      </c>
      <c r="C319" s="8">
        <v>0.18079999999999999</v>
      </c>
      <c r="D319" s="7">
        <v>0.21329999999999999</v>
      </c>
      <c r="E319" s="7">
        <v>6.6601933879999997</v>
      </c>
      <c r="F319" s="8">
        <f t="shared" si="70"/>
        <v>1896.8749999999766</v>
      </c>
      <c r="G319" s="9">
        <f>G309*2/12+G321*10/12</f>
        <v>3.4333333333333336</v>
      </c>
      <c r="H319" s="8">
        <f t="shared" si="64"/>
        <v>201.32124878173281</v>
      </c>
      <c r="I319" s="8">
        <f t="shared" si="65"/>
        <v>8.3102469816751796</v>
      </c>
      <c r="J319" s="10">
        <f t="shared" si="71"/>
        <v>804.94097257447265</v>
      </c>
      <c r="K319" s="8">
        <f t="shared" si="66"/>
        <v>9.8040690331378073</v>
      </c>
      <c r="L319" s="10">
        <f t="shared" si="67"/>
        <v>39.199522705510269</v>
      </c>
      <c r="M319" s="30">
        <f t="shared" si="58"/>
        <v>17.089425242371114</v>
      </c>
      <c r="N319" s="11"/>
      <c r="O319" s="12">
        <f t="shared" si="59"/>
        <v>21.506675169836168</v>
      </c>
      <c r="P319" s="12"/>
      <c r="Q319" s="33">
        <f t="shared" si="60"/>
        <v>9.6930200802203617E-3</v>
      </c>
      <c r="R319" s="9">
        <f t="shared" si="72"/>
        <v>1.0042613342290143</v>
      </c>
      <c r="S319" s="9">
        <f t="shared" si="73"/>
        <v>6.1599101502271729</v>
      </c>
      <c r="T319" s="15">
        <f t="shared" si="61"/>
        <v>9.796107338676685E-2</v>
      </c>
      <c r="U319" s="15">
        <f t="shared" si="62"/>
        <v>2.8859980810231889E-3</v>
      </c>
      <c r="V319" s="15">
        <f t="shared" si="63"/>
        <v>9.5075075305743662E-2</v>
      </c>
      <c r="W319" s="31">
        <f t="shared" si="68"/>
        <v>1948.06</v>
      </c>
      <c r="X319" s="31">
        <f t="shared" si="69"/>
        <v>16.82</v>
      </c>
      <c r="Y319" s="32"/>
      <c r="Z319" s="32"/>
    </row>
    <row r="320" spans="1:26" ht="15.6" x14ac:dyDescent="0.3">
      <c r="A320" s="6">
        <v>1896.12</v>
      </c>
      <c r="B320" s="7">
        <v>4.22</v>
      </c>
      <c r="C320" s="8">
        <v>0.18</v>
      </c>
      <c r="D320" s="7">
        <v>0.21</v>
      </c>
      <c r="E320" s="7">
        <v>6.6601933879999997</v>
      </c>
      <c r="F320" s="8">
        <f t="shared" si="70"/>
        <v>1896.9583333333098</v>
      </c>
      <c r="G320" s="9">
        <f>G309*1/12+G321*11/12</f>
        <v>3.4166666666666665</v>
      </c>
      <c r="H320" s="8">
        <f t="shared" si="64"/>
        <v>193.96704791299368</v>
      </c>
      <c r="I320" s="8">
        <f t="shared" si="65"/>
        <v>8.2734759773314845</v>
      </c>
      <c r="J320" s="10">
        <f t="shared" si="71"/>
        <v>778.29338329974689</v>
      </c>
      <c r="K320" s="8">
        <f t="shared" si="66"/>
        <v>9.6523886402200656</v>
      </c>
      <c r="L320" s="10">
        <f t="shared" si="67"/>
        <v>38.730239453304947</v>
      </c>
      <c r="M320" s="30">
        <f t="shared" si="58"/>
        <v>16.501404180590086</v>
      </c>
      <c r="N320" s="11"/>
      <c r="O320" s="12">
        <f t="shared" si="59"/>
        <v>20.765764121097327</v>
      </c>
      <c r="P320" s="12"/>
      <c r="Q320" s="33">
        <f t="shared" si="60"/>
        <v>1.073633816809496E-2</v>
      </c>
      <c r="R320" s="9">
        <f t="shared" si="72"/>
        <v>1.0042485445397913</v>
      </c>
      <c r="S320" s="9">
        <f t="shared" si="73"/>
        <v>6.1861595861979897</v>
      </c>
      <c r="T320" s="15">
        <f t="shared" si="61"/>
        <v>9.985613087975409E-2</v>
      </c>
      <c r="U320" s="15">
        <f t="shared" si="62"/>
        <v>1.5242332623721655E-3</v>
      </c>
      <c r="V320" s="15">
        <f t="shared" si="63"/>
        <v>9.8331897617381925E-2</v>
      </c>
      <c r="W320" s="31">
        <f t="shared" si="68"/>
        <v>1948.09</v>
      </c>
      <c r="X320" s="31">
        <f t="shared" si="69"/>
        <v>15.76</v>
      </c>
      <c r="Y320" s="32"/>
      <c r="Z320" s="32"/>
    </row>
    <row r="321" spans="1:26" ht="15.6" x14ac:dyDescent="0.3">
      <c r="A321" s="6">
        <v>1897.01</v>
      </c>
      <c r="B321" s="7">
        <v>4.22</v>
      </c>
      <c r="C321" s="8">
        <v>0.18</v>
      </c>
      <c r="D321" s="7">
        <v>0.21829999999999999</v>
      </c>
      <c r="E321" s="7">
        <v>6.469903306</v>
      </c>
      <c r="F321" s="8">
        <f t="shared" si="70"/>
        <v>1897.0416666666431</v>
      </c>
      <c r="G321" s="9">
        <v>3.4</v>
      </c>
      <c r="H321" s="8">
        <f t="shared" si="64"/>
        <v>199.6719253596832</v>
      </c>
      <c r="I321" s="8">
        <f t="shared" si="65"/>
        <v>8.5168119821665833</v>
      </c>
      <c r="J321" s="10">
        <f t="shared" si="71"/>
        <v>804.03203302086445</v>
      </c>
      <c r="K321" s="8">
        <f t="shared" si="66"/>
        <v>10.32900030948314</v>
      </c>
      <c r="L321" s="10">
        <f t="shared" si="67"/>
        <v>41.592462750818655</v>
      </c>
      <c r="M321" s="30">
        <f t="shared" ref="M321:M384" si="74">H321/AVERAGE(K201:K320)</f>
        <v>17.026521282380553</v>
      </c>
      <c r="N321" s="11"/>
      <c r="O321" s="12">
        <f t="shared" ref="O321:O384" si="75">J321/AVERAGE(L201:L320)</f>
        <v>21.425908946193221</v>
      </c>
      <c r="P321" s="12"/>
      <c r="Q321" s="33">
        <f t="shared" ref="Q321:Q384" si="76">1/M321-(G321/100-(((E321/E201)^(1/10))-1))</f>
        <v>3.822704751421796E-3</v>
      </c>
      <c r="R321" s="9">
        <f t="shared" si="72"/>
        <v>1.0031837326593216</v>
      </c>
      <c r="S321" s="9">
        <f t="shared" si="73"/>
        <v>6.3951594917623353</v>
      </c>
      <c r="T321" s="15">
        <f t="shared" si="61"/>
        <v>9.4677407581497564E-2</v>
      </c>
      <c r="U321" s="15">
        <f t="shared" si="62"/>
        <v>-5.916575122566492E-4</v>
      </c>
      <c r="V321" s="15">
        <f t="shared" si="63"/>
        <v>9.5269065093754213E-2</v>
      </c>
      <c r="W321" s="31">
        <f t="shared" si="68"/>
        <v>1948.12</v>
      </c>
      <c r="X321" s="31">
        <f t="shared" si="69"/>
        <v>15.19</v>
      </c>
      <c r="Y321" s="32"/>
      <c r="Z321" s="32"/>
    </row>
    <row r="322" spans="1:26" ht="15.6" x14ac:dyDescent="0.3">
      <c r="A322" s="6">
        <v>1897.02</v>
      </c>
      <c r="B322" s="7">
        <v>4.18</v>
      </c>
      <c r="C322" s="8">
        <v>0.18</v>
      </c>
      <c r="D322" s="7">
        <v>0.22670000000000001</v>
      </c>
      <c r="E322" s="7">
        <v>6.469903306</v>
      </c>
      <c r="F322" s="8">
        <f t="shared" si="70"/>
        <v>1897.1249999999764</v>
      </c>
      <c r="G322" s="9">
        <f>G321*11/12+G333*1/12</f>
        <v>3.3958333333333335</v>
      </c>
      <c r="H322" s="8">
        <f t="shared" si="64"/>
        <v>197.77930047475732</v>
      </c>
      <c r="I322" s="8">
        <f t="shared" si="65"/>
        <v>8.5168119821665833</v>
      </c>
      <c r="J322" s="10">
        <f t="shared" si="71"/>
        <v>799.26881007642817</v>
      </c>
      <c r="K322" s="8">
        <f t="shared" si="66"/>
        <v>10.726451535317581</v>
      </c>
      <c r="L322" s="10">
        <f t="shared" si="67"/>
        <v>43.347904125436912</v>
      </c>
      <c r="M322" s="30">
        <f t="shared" si="74"/>
        <v>16.894025883254091</v>
      </c>
      <c r="N322" s="11"/>
      <c r="O322" s="12">
        <f t="shared" si="75"/>
        <v>21.257060362377882</v>
      </c>
      <c r="P322" s="12"/>
      <c r="Q322" s="33">
        <f t="shared" si="76"/>
        <v>3.166932802388174E-3</v>
      </c>
      <c r="R322" s="9">
        <f t="shared" si="72"/>
        <v>1.003180329202354</v>
      </c>
      <c r="S322" s="9">
        <f t="shared" si="73"/>
        <v>6.4155199698978285</v>
      </c>
      <c r="T322" s="15">
        <f t="shared" ref="T322:T385" si="77">(($J442/$J322)^(1/10)-1)</f>
        <v>8.9918230363277729E-2</v>
      </c>
      <c r="U322" s="15">
        <f t="shared" ref="U322:U385" si="78">(($S442/$S322)^(1/10)-1)</f>
        <v>-2.8663324199870166E-3</v>
      </c>
      <c r="V322" s="15">
        <f t="shared" ref="V322:V385" si="79">T322-U322</f>
        <v>9.2784562783264746E-2</v>
      </c>
      <c r="W322" s="31">
        <f t="shared" si="68"/>
        <v>1949.03</v>
      </c>
      <c r="X322" s="31">
        <f t="shared" si="69"/>
        <v>14.91</v>
      </c>
      <c r="Y322" s="32"/>
      <c r="Z322" s="32"/>
    </row>
    <row r="323" spans="1:26" ht="15.6" x14ac:dyDescent="0.3">
      <c r="A323" s="6">
        <v>1897.03</v>
      </c>
      <c r="B323" s="7">
        <v>4.1900000000000004</v>
      </c>
      <c r="C323" s="8">
        <v>0.18</v>
      </c>
      <c r="D323" s="7">
        <v>0.23499999999999999</v>
      </c>
      <c r="E323" s="7">
        <v>6.469903306</v>
      </c>
      <c r="F323" s="8">
        <f t="shared" si="70"/>
        <v>1897.2083333333096</v>
      </c>
      <c r="G323" s="9">
        <f>G321*10/12+G333*2/12</f>
        <v>3.3916666666666666</v>
      </c>
      <c r="H323" s="8">
        <f t="shared" si="64"/>
        <v>198.25245669598883</v>
      </c>
      <c r="I323" s="8">
        <f t="shared" si="65"/>
        <v>8.5168119821665833</v>
      </c>
      <c r="J323" s="10">
        <f t="shared" si="71"/>
        <v>804.04912592616768</v>
      </c>
      <c r="K323" s="8">
        <f t="shared" si="66"/>
        <v>11.119171198939705</v>
      </c>
      <c r="L323" s="10">
        <f t="shared" si="67"/>
        <v>45.095834031658562</v>
      </c>
      <c r="M323" s="30">
        <f t="shared" si="74"/>
        <v>16.958030716721041</v>
      </c>
      <c r="N323" s="11"/>
      <c r="O323" s="12">
        <f t="shared" si="75"/>
        <v>21.333760247196</v>
      </c>
      <c r="P323" s="12"/>
      <c r="Q323" s="33">
        <f t="shared" si="76"/>
        <v>2.9851886508370645E-3</v>
      </c>
      <c r="R323" s="9">
        <f t="shared" si="72"/>
        <v>1.0031769257640506</v>
      </c>
      <c r="S323" s="9">
        <f t="shared" si="73"/>
        <v>6.4359234354063801</v>
      </c>
      <c r="T323" s="15">
        <f t="shared" si="77"/>
        <v>7.9641343557122601E-2</v>
      </c>
      <c r="U323" s="15">
        <f t="shared" si="78"/>
        <v>-1.9586963226663201E-3</v>
      </c>
      <c r="V323" s="15">
        <f t="shared" si="79"/>
        <v>8.1600039879788921E-2</v>
      </c>
      <c r="W323" s="31">
        <f t="shared" si="68"/>
        <v>1949.06</v>
      </c>
      <c r="X323" s="31">
        <f t="shared" si="69"/>
        <v>13.97</v>
      </c>
      <c r="Y323" s="32"/>
      <c r="Z323" s="32"/>
    </row>
    <row r="324" spans="1:26" ht="15.6" x14ac:dyDescent="0.3">
      <c r="A324" s="6">
        <v>1897.04</v>
      </c>
      <c r="B324" s="7">
        <v>4.0599999999999996</v>
      </c>
      <c r="C324" s="8">
        <v>0.18</v>
      </c>
      <c r="D324" s="7">
        <v>0.24329999999999999</v>
      </c>
      <c r="E324" s="7">
        <v>6.3747542150000003</v>
      </c>
      <c r="F324" s="8">
        <f t="shared" si="70"/>
        <v>1897.2916666666429</v>
      </c>
      <c r="G324" s="9">
        <f>G321*9/12+G333*3/12</f>
        <v>3.3874999999999997</v>
      </c>
      <c r="H324" s="8">
        <f t="shared" si="64"/>
        <v>194.96871692330802</v>
      </c>
      <c r="I324" s="8">
        <f t="shared" si="65"/>
        <v>8.6439332626097158</v>
      </c>
      <c r="J324" s="10">
        <f t="shared" si="71"/>
        <v>793.65273935432401</v>
      </c>
      <c r="K324" s="8">
        <f t="shared" si="66"/>
        <v>11.683716459960797</v>
      </c>
      <c r="L324" s="10">
        <f t="shared" si="67"/>
        <v>47.560520070174135</v>
      </c>
      <c r="M324" s="30">
        <f t="shared" si="74"/>
        <v>16.69685743473466</v>
      </c>
      <c r="N324" s="11"/>
      <c r="O324" s="12">
        <f t="shared" si="75"/>
        <v>21.001906820502285</v>
      </c>
      <c r="P324" s="12"/>
      <c r="Q324" s="33">
        <f t="shared" si="76"/>
        <v>2.5014578482112013E-3</v>
      </c>
      <c r="R324" s="9">
        <f t="shared" si="72"/>
        <v>1.0031735223444171</v>
      </c>
      <c r="S324" s="9">
        <f t="shared" si="73"/>
        <v>6.5527371666161178</v>
      </c>
      <c r="T324" s="15">
        <f t="shared" si="77"/>
        <v>8.2007269588502574E-2</v>
      </c>
      <c r="U324" s="15">
        <f t="shared" si="78"/>
        <v>-3.5825129168808312E-3</v>
      </c>
      <c r="V324" s="15">
        <f t="shared" si="79"/>
        <v>8.5589782505383405E-2</v>
      </c>
      <c r="W324" s="31">
        <f t="shared" si="68"/>
        <v>1949.09</v>
      </c>
      <c r="X324" s="31">
        <f t="shared" si="69"/>
        <v>15.49</v>
      </c>
      <c r="Y324" s="32"/>
      <c r="Z324" s="32"/>
    </row>
    <row r="325" spans="1:26" ht="15.6" x14ac:dyDescent="0.3">
      <c r="A325" s="6">
        <v>1897.05</v>
      </c>
      <c r="B325" s="7">
        <v>4.08</v>
      </c>
      <c r="C325" s="8">
        <v>0.18</v>
      </c>
      <c r="D325" s="7">
        <v>0.25169999999999998</v>
      </c>
      <c r="E325" s="7">
        <v>6.2796132230000001</v>
      </c>
      <c r="F325" s="8">
        <f t="shared" si="70"/>
        <v>1897.3749999999761</v>
      </c>
      <c r="G325" s="9">
        <f>G321*8/12+G333*4/12</f>
        <v>3.3833333333333333</v>
      </c>
      <c r="H325" s="8">
        <f t="shared" si="64"/>
        <v>198.8976320110535</v>
      </c>
      <c r="I325" s="8">
        <f t="shared" si="65"/>
        <v>8.7748955298994193</v>
      </c>
      <c r="J325" s="10">
        <f t="shared" si="71"/>
        <v>812.6226845674953</v>
      </c>
      <c r="K325" s="8">
        <f t="shared" si="66"/>
        <v>12.270228915976022</v>
      </c>
      <c r="L325" s="10">
        <f t="shared" si="67"/>
        <v>50.131649437656513</v>
      </c>
      <c r="M325" s="30">
        <f t="shared" si="74"/>
        <v>17.047755129229383</v>
      </c>
      <c r="N325" s="11"/>
      <c r="O325" s="12">
        <f t="shared" si="75"/>
        <v>21.436906305372041</v>
      </c>
      <c r="P325" s="12"/>
      <c r="Q325" s="33">
        <f t="shared" si="76"/>
        <v>-1.5688683077023924E-4</v>
      </c>
      <c r="R325" s="9">
        <f t="shared" si="72"/>
        <v>1.0031701189434596</v>
      </c>
      <c r="S325" s="9">
        <f t="shared" si="73"/>
        <v>6.6731265194171119</v>
      </c>
      <c r="T325" s="15">
        <f t="shared" si="77"/>
        <v>7.3860583095227028E-2</v>
      </c>
      <c r="U325" s="15">
        <f t="shared" si="78"/>
        <v>-7.3164706692286918E-3</v>
      </c>
      <c r="V325" s="15">
        <f t="shared" si="79"/>
        <v>8.117705376445572E-2</v>
      </c>
      <c r="W325" s="31">
        <f t="shared" si="68"/>
        <v>1949.12</v>
      </c>
      <c r="X325" s="31">
        <f t="shared" si="69"/>
        <v>16.54</v>
      </c>
      <c r="Y325" s="32"/>
      <c r="Z325" s="32"/>
    </row>
    <row r="326" spans="1:26" ht="15.6" x14ac:dyDescent="0.3">
      <c r="A326" s="6">
        <v>1897.06</v>
      </c>
      <c r="B326" s="7">
        <v>4.2699999999999996</v>
      </c>
      <c r="C326" s="8">
        <v>0.18</v>
      </c>
      <c r="D326" s="7">
        <v>0.26</v>
      </c>
      <c r="E326" s="7">
        <v>6.2796132230000001</v>
      </c>
      <c r="F326" s="8">
        <f t="shared" si="70"/>
        <v>1897.4583333333094</v>
      </c>
      <c r="G326" s="9">
        <f>G321*7/12+G333*5/12</f>
        <v>3.3791666666666664</v>
      </c>
      <c r="H326" s="8">
        <f t="shared" si="64"/>
        <v>208.16002173705846</v>
      </c>
      <c r="I326" s="8">
        <f t="shared" si="65"/>
        <v>8.7748955298994193</v>
      </c>
      <c r="J326" s="10">
        <f t="shared" si="71"/>
        <v>853.45299102247975</v>
      </c>
      <c r="K326" s="8">
        <f t="shared" si="66"/>
        <v>12.674849098743607</v>
      </c>
      <c r="L326" s="10">
        <f t="shared" si="67"/>
        <v>51.966692661790333</v>
      </c>
      <c r="M326" s="30">
        <f t="shared" si="74"/>
        <v>17.850497280690611</v>
      </c>
      <c r="N326" s="11"/>
      <c r="O326" s="12">
        <f t="shared" si="75"/>
        <v>22.433196984133879</v>
      </c>
      <c r="P326" s="12"/>
      <c r="Q326" s="33">
        <f t="shared" si="76"/>
        <v>-1.5985160058095693E-3</v>
      </c>
      <c r="R326" s="9">
        <f t="shared" si="72"/>
        <v>1.0031667155611836</v>
      </c>
      <c r="S326" s="9">
        <f t="shared" si="73"/>
        <v>6.6942811242084179</v>
      </c>
      <c r="T326" s="15">
        <f t="shared" si="77"/>
        <v>6.4499910549713935E-2</v>
      </c>
      <c r="U326" s="15">
        <f t="shared" si="78"/>
        <v>-8.4858680042171342E-3</v>
      </c>
      <c r="V326" s="15">
        <f t="shared" si="79"/>
        <v>7.2985778553931069E-2</v>
      </c>
      <c r="W326" s="31">
        <f t="shared" si="68"/>
        <v>1950.03</v>
      </c>
      <c r="X326" s="31">
        <f t="shared" si="69"/>
        <v>17.350000000000001</v>
      </c>
      <c r="Y326" s="32"/>
      <c r="Z326" s="32"/>
    </row>
    <row r="327" spans="1:26" ht="15.6" x14ac:dyDescent="0.3">
      <c r="A327" s="6">
        <v>1897.07</v>
      </c>
      <c r="B327" s="7">
        <v>4.46</v>
      </c>
      <c r="C327" s="8">
        <v>0.18</v>
      </c>
      <c r="D327" s="7">
        <v>0.26829999999999998</v>
      </c>
      <c r="E327" s="7">
        <v>6.2796132230000001</v>
      </c>
      <c r="F327" s="8">
        <f t="shared" si="70"/>
        <v>1897.5416666666426</v>
      </c>
      <c r="G327" s="9">
        <f>G321*6/12+G333*6/12</f>
        <v>3.375</v>
      </c>
      <c r="H327" s="8">
        <f t="shared" si="64"/>
        <v>217.42241146306338</v>
      </c>
      <c r="I327" s="8">
        <f t="shared" si="65"/>
        <v>8.7748955298994193</v>
      </c>
      <c r="J327" s="10">
        <f t="shared" si="71"/>
        <v>894.42672946735286</v>
      </c>
      <c r="K327" s="8">
        <f t="shared" si="66"/>
        <v>13.079469281511191</v>
      </c>
      <c r="L327" s="10">
        <f t="shared" si="67"/>
        <v>53.8059846448634</v>
      </c>
      <c r="M327" s="30">
        <f t="shared" si="74"/>
        <v>18.651975755820285</v>
      </c>
      <c r="N327" s="11"/>
      <c r="O327" s="12">
        <f t="shared" si="75"/>
        <v>23.420666317964177</v>
      </c>
      <c r="P327" s="12"/>
      <c r="Q327" s="33">
        <f t="shared" si="76"/>
        <v>-2.7943487692444272E-3</v>
      </c>
      <c r="R327" s="9">
        <f t="shared" si="72"/>
        <v>1.0031633121975951</v>
      </c>
      <c r="S327" s="9">
        <f t="shared" si="73"/>
        <v>6.7154800084153869</v>
      </c>
      <c r="T327" s="15">
        <f t="shared" si="77"/>
        <v>6.3965984520001129E-2</v>
      </c>
      <c r="U327" s="15">
        <f t="shared" si="78"/>
        <v>-8.625925653494515E-3</v>
      </c>
      <c r="V327" s="15">
        <f t="shared" si="79"/>
        <v>7.2591910173495644E-2</v>
      </c>
      <c r="W327" s="31">
        <f t="shared" si="68"/>
        <v>1950.06</v>
      </c>
      <c r="X327" s="31">
        <f t="shared" si="69"/>
        <v>18.739999999999998</v>
      </c>
      <c r="Y327" s="32"/>
      <c r="Z327" s="32"/>
    </row>
    <row r="328" spans="1:26" ht="15.6" x14ac:dyDescent="0.3">
      <c r="A328" s="6">
        <v>1897.08</v>
      </c>
      <c r="B328" s="7">
        <v>4.75</v>
      </c>
      <c r="C328" s="8">
        <v>0.18</v>
      </c>
      <c r="D328" s="7">
        <v>0.2767</v>
      </c>
      <c r="E328" s="7">
        <v>6.5650523969999997</v>
      </c>
      <c r="F328" s="8">
        <f t="shared" si="70"/>
        <v>1897.6249999999759</v>
      </c>
      <c r="G328" s="9">
        <f>G321*5/12+G333*7/12</f>
        <v>3.3708333333333336</v>
      </c>
      <c r="H328" s="8">
        <f t="shared" si="64"/>
        <v>221.49185369251208</v>
      </c>
      <c r="I328" s="8">
        <f t="shared" si="65"/>
        <v>8.3933755083478268</v>
      </c>
      <c r="J328" s="10">
        <f t="shared" si="71"/>
        <v>914.04486738499645</v>
      </c>
      <c r="K328" s="8">
        <f t="shared" si="66"/>
        <v>12.902483350888019</v>
      </c>
      <c r="L328" s="10">
        <f t="shared" si="67"/>
        <v>53.245518906406005</v>
      </c>
      <c r="M328" s="30">
        <f t="shared" si="74"/>
        <v>19.006396010519442</v>
      </c>
      <c r="N328" s="11"/>
      <c r="O328" s="12">
        <f t="shared" si="75"/>
        <v>23.83814638747754</v>
      </c>
      <c r="P328" s="12"/>
      <c r="Q328" s="33">
        <f t="shared" si="76"/>
        <v>-5.7321390204542744E-4</v>
      </c>
      <c r="R328" s="9">
        <f t="shared" si="72"/>
        <v>1.0031599088526999</v>
      </c>
      <c r="S328" s="9">
        <f t="shared" si="73"/>
        <v>6.4438199924030668</v>
      </c>
      <c r="T328" s="15">
        <f t="shared" si="77"/>
        <v>5.3918740350289873E-2</v>
      </c>
      <c r="U328" s="15">
        <f t="shared" si="78"/>
        <v>-4.3480874288223115E-3</v>
      </c>
      <c r="V328" s="15">
        <f t="shared" si="79"/>
        <v>5.8266827779112185E-2</v>
      </c>
      <c r="W328" s="31">
        <f t="shared" si="68"/>
        <v>1950.09</v>
      </c>
      <c r="X328" s="31">
        <f t="shared" si="69"/>
        <v>19.079999999999998</v>
      </c>
      <c r="Y328" s="32"/>
      <c r="Z328" s="32"/>
    </row>
    <row r="329" spans="1:26" ht="15.6" x14ac:dyDescent="0.3">
      <c r="A329" s="6">
        <v>1897.09</v>
      </c>
      <c r="B329" s="7">
        <v>4.9800000000000004</v>
      </c>
      <c r="C329" s="8">
        <v>0.18</v>
      </c>
      <c r="D329" s="7">
        <v>0.28499999999999998</v>
      </c>
      <c r="E329" s="7">
        <v>6.7553424790000003</v>
      </c>
      <c r="F329" s="8">
        <f t="shared" si="70"/>
        <v>1897.7083333333092</v>
      </c>
      <c r="G329" s="9">
        <f>G321*4/12+G333*8/12</f>
        <v>3.3666666666666667</v>
      </c>
      <c r="H329" s="8">
        <f t="shared" si="64"/>
        <v>225.67544942971938</v>
      </c>
      <c r="I329" s="8">
        <f t="shared" si="65"/>
        <v>8.1569439552910605</v>
      </c>
      <c r="J329" s="10">
        <f t="shared" si="71"/>
        <v>934.11473391216941</v>
      </c>
      <c r="K329" s="8">
        <f t="shared" si="66"/>
        <v>12.915161262544181</v>
      </c>
      <c r="L329" s="10">
        <f t="shared" si="67"/>
        <v>53.458373326298855</v>
      </c>
      <c r="M329" s="30">
        <f t="shared" si="74"/>
        <v>19.372370293397793</v>
      </c>
      <c r="N329" s="11"/>
      <c r="O329" s="12">
        <f t="shared" si="75"/>
        <v>24.266748911108206</v>
      </c>
      <c r="P329" s="12"/>
      <c r="Q329" s="33">
        <f t="shared" si="76"/>
        <v>2.4584612230911101E-3</v>
      </c>
      <c r="R329" s="9">
        <f t="shared" si="72"/>
        <v>1.0031565055265037</v>
      </c>
      <c r="S329" s="9">
        <f t="shared" si="73"/>
        <v>6.2820934472518903</v>
      </c>
      <c r="T329" s="15">
        <f t="shared" si="77"/>
        <v>5.1013692402144928E-2</v>
      </c>
      <c r="U329" s="15">
        <f t="shared" si="78"/>
        <v>-1.636509967011035E-3</v>
      </c>
      <c r="V329" s="15">
        <f t="shared" si="79"/>
        <v>5.2650202369155963E-2</v>
      </c>
      <c r="W329" s="31">
        <f t="shared" si="68"/>
        <v>1950.12</v>
      </c>
      <c r="X329" s="31">
        <f t="shared" si="69"/>
        <v>19.75</v>
      </c>
      <c r="Y329" s="32"/>
      <c r="Z329" s="32"/>
    </row>
    <row r="330" spans="1:26" ht="15.6" x14ac:dyDescent="0.3">
      <c r="A330" s="6">
        <v>1897.1</v>
      </c>
      <c r="B330" s="7">
        <v>4.82</v>
      </c>
      <c r="C330" s="8">
        <v>0.18</v>
      </c>
      <c r="D330" s="7">
        <v>0.29330000000000001</v>
      </c>
      <c r="E330" s="7">
        <v>6.6601933879999997</v>
      </c>
      <c r="F330" s="8">
        <f t="shared" si="70"/>
        <v>1897.7916666666424</v>
      </c>
      <c r="G330" s="9">
        <f>G321*3/12+G333*9/12</f>
        <v>3.3625000000000003</v>
      </c>
      <c r="H330" s="8">
        <f t="shared" ref="H330:H393" si="80">B330*$E$1841/E330</f>
        <v>221.54530117076533</v>
      </c>
      <c r="I330" s="8">
        <f t="shared" ref="I330:I393" si="81">C330*$E$1841/E330</f>
        <v>8.2734759773314845</v>
      </c>
      <c r="J330" s="10">
        <f t="shared" si="71"/>
        <v>919.8730384487892</v>
      </c>
      <c r="K330" s="8">
        <f t="shared" ref="K330:K393" si="82">D330*$E$1841/E330</f>
        <v>13.481169467507359</v>
      </c>
      <c r="L330" s="10">
        <f t="shared" ref="L330:L393" si="83">K330*(J330/H330)</f>
        <v>55.974846924694987</v>
      </c>
      <c r="M330" s="30">
        <f t="shared" si="74"/>
        <v>19.028031223902421</v>
      </c>
      <c r="N330" s="11"/>
      <c r="O330" s="12">
        <f t="shared" si="75"/>
        <v>23.807217097742306</v>
      </c>
      <c r="P330" s="12"/>
      <c r="Q330" s="33">
        <f t="shared" si="76"/>
        <v>8.6208907337634311E-4</v>
      </c>
      <c r="R330" s="9">
        <f t="shared" si="72"/>
        <v>1.0031531022190128</v>
      </c>
      <c r="S330" s="9">
        <f t="shared" si="73"/>
        <v>6.3919536645254835</v>
      </c>
      <c r="T330" s="15">
        <f t="shared" si="77"/>
        <v>4.0080107097376194E-2</v>
      </c>
      <c r="U330" s="15">
        <f t="shared" si="78"/>
        <v>-4.2091152882934857E-3</v>
      </c>
      <c r="V330" s="15">
        <f t="shared" si="79"/>
        <v>4.428922238566968E-2</v>
      </c>
      <c r="W330" s="31">
        <f t="shared" ref="W330:W393" si="84">INDEX($A$9:$A$2900,(ROW()-ROW($A$9))*3)</f>
        <v>1951.03</v>
      </c>
      <c r="X330" s="31">
        <f t="shared" ref="X330:X393" si="85">INDEX($B$9:$B$2900,(ROW()-ROW($B$9))*3)</f>
        <v>21.63</v>
      </c>
      <c r="Y330" s="32"/>
      <c r="Z330" s="32"/>
    </row>
    <row r="331" spans="1:26" ht="15.6" x14ac:dyDescent="0.3">
      <c r="A331" s="6">
        <v>1897.11</v>
      </c>
      <c r="B331" s="7">
        <v>4.6500000000000004</v>
      </c>
      <c r="C331" s="8">
        <v>0.18</v>
      </c>
      <c r="D331" s="7">
        <v>0.30170000000000002</v>
      </c>
      <c r="E331" s="7">
        <v>6.6601933879999997</v>
      </c>
      <c r="F331" s="8">
        <f t="shared" ref="F331:F394" si="86">F330+1/12</f>
        <v>1897.8749999999757</v>
      </c>
      <c r="G331" s="9">
        <f>G321*2/12+G333*10/12</f>
        <v>3.3583333333333334</v>
      </c>
      <c r="H331" s="8">
        <f t="shared" si="80"/>
        <v>213.73146274773003</v>
      </c>
      <c r="I331" s="8">
        <f t="shared" si="81"/>
        <v>8.2734759773314845</v>
      </c>
      <c r="J331" s="10">
        <f t="shared" ref="J331:J394" si="87">J330*((H331+(I331/12))/H330)</f>
        <v>890.2920589965978</v>
      </c>
      <c r="K331" s="8">
        <f t="shared" si="82"/>
        <v>13.86726501311616</v>
      </c>
      <c r="L331" s="10">
        <f t="shared" si="83"/>
        <v>57.763680472962044</v>
      </c>
      <c r="M331" s="30">
        <f t="shared" si="74"/>
        <v>18.358448098050218</v>
      </c>
      <c r="N331" s="11"/>
      <c r="O331" s="12">
        <f t="shared" si="75"/>
        <v>22.943021658320259</v>
      </c>
      <c r="P331" s="12"/>
      <c r="Q331" s="33">
        <f t="shared" si="76"/>
        <v>1.6591271266084423E-3</v>
      </c>
      <c r="R331" s="9">
        <f t="shared" ref="R331:R394" si="88">((G331/G332+G331/1200+((1+G332/1200)^(-119))*(1-G331/G332)))</f>
        <v>1.0031496989302324</v>
      </c>
      <c r="S331" s="9">
        <f t="shared" ref="S331:S394" si="89">S330*R330*E330/E331</f>
        <v>6.4121081478089259</v>
      </c>
      <c r="T331" s="15">
        <f t="shared" si="77"/>
        <v>4.2124194539456594E-2</v>
      </c>
      <c r="U331" s="15">
        <f t="shared" si="78"/>
        <v>-1.846661492059809E-4</v>
      </c>
      <c r="V331" s="15">
        <f t="shared" si="79"/>
        <v>4.2308860688662575E-2</v>
      </c>
      <c r="W331" s="31">
        <f t="shared" si="84"/>
        <v>1951.06</v>
      </c>
      <c r="X331" s="31">
        <f t="shared" si="85"/>
        <v>21.55</v>
      </c>
      <c r="Y331" s="32"/>
      <c r="Z331" s="32"/>
    </row>
    <row r="332" spans="1:26" ht="15.6" x14ac:dyDescent="0.3">
      <c r="A332" s="6">
        <v>1897.12</v>
      </c>
      <c r="B332" s="7">
        <v>4.75</v>
      </c>
      <c r="C332" s="8">
        <v>0.18</v>
      </c>
      <c r="D332" s="7">
        <v>0.31</v>
      </c>
      <c r="E332" s="7">
        <v>6.6601933879999997</v>
      </c>
      <c r="F332" s="8">
        <f t="shared" si="86"/>
        <v>1897.9583333333089</v>
      </c>
      <c r="G332" s="9">
        <f>G321*1/12+G333*11/12</f>
        <v>3.3541666666666665</v>
      </c>
      <c r="H332" s="8">
        <f t="shared" si="80"/>
        <v>218.32783829069194</v>
      </c>
      <c r="I332" s="8">
        <f t="shared" si="81"/>
        <v>8.2734759773314845</v>
      </c>
      <c r="J332" s="10">
        <f t="shared" si="87"/>
        <v>912.31003464920173</v>
      </c>
      <c r="K332" s="8">
        <f t="shared" si="82"/>
        <v>14.248764183182001</v>
      </c>
      <c r="L332" s="10">
        <f t="shared" si="83"/>
        <v>59.540233840263696</v>
      </c>
      <c r="M332" s="30">
        <f t="shared" si="74"/>
        <v>18.748757662525502</v>
      </c>
      <c r="N332" s="11"/>
      <c r="O332" s="12">
        <f t="shared" si="75"/>
        <v>23.401121903654285</v>
      </c>
      <c r="P332" s="12"/>
      <c r="Q332" s="33">
        <f t="shared" si="76"/>
        <v>-1.7115718291626711E-3</v>
      </c>
      <c r="R332" s="9">
        <f t="shared" si="88"/>
        <v>1.0031462956601689</v>
      </c>
      <c r="S332" s="9">
        <f t="shared" si="89"/>
        <v>6.4323043579826136</v>
      </c>
      <c r="T332" s="15">
        <f t="shared" si="77"/>
        <v>4.7616955694373075E-2</v>
      </c>
      <c r="U332" s="15">
        <f t="shared" si="78"/>
        <v>1.8350429548992242E-3</v>
      </c>
      <c r="V332" s="15">
        <f t="shared" si="79"/>
        <v>4.5781912739473851E-2</v>
      </c>
      <c r="W332" s="31">
        <f t="shared" si="84"/>
        <v>1951.09</v>
      </c>
      <c r="X332" s="31">
        <f t="shared" si="85"/>
        <v>23.48</v>
      </c>
      <c r="Y332" s="32"/>
      <c r="Z332" s="32"/>
    </row>
    <row r="333" spans="1:26" ht="15.6" x14ac:dyDescent="0.3">
      <c r="A333" s="6">
        <v>1898.01</v>
      </c>
      <c r="B333" s="7">
        <v>4.88</v>
      </c>
      <c r="C333" s="8">
        <v>0.1817</v>
      </c>
      <c r="D333" s="7">
        <v>0.31330000000000002</v>
      </c>
      <c r="E333" s="7">
        <v>6.6601933879999997</v>
      </c>
      <c r="F333" s="8">
        <f t="shared" si="86"/>
        <v>1898.0416666666422</v>
      </c>
      <c r="G333" s="9">
        <v>3.35</v>
      </c>
      <c r="H333" s="8">
        <f t="shared" si="80"/>
        <v>224.30312649654249</v>
      </c>
      <c r="I333" s="8">
        <f t="shared" si="81"/>
        <v>8.3516143615618379</v>
      </c>
      <c r="J333" s="10">
        <f t="shared" si="87"/>
        <v>940.1867081114566</v>
      </c>
      <c r="K333" s="8">
        <f t="shared" si="82"/>
        <v>14.400444576099746</v>
      </c>
      <c r="L333" s="10">
        <f t="shared" si="83"/>
        <v>60.360757305598227</v>
      </c>
      <c r="M333" s="30">
        <f t="shared" si="74"/>
        <v>19.249000021813753</v>
      </c>
      <c r="N333" s="11"/>
      <c r="O333" s="12">
        <f t="shared" si="75"/>
        <v>23.993240200753753</v>
      </c>
      <c r="P333" s="12"/>
      <c r="Q333" s="33">
        <f t="shared" si="76"/>
        <v>-4.1739014245349218E-3</v>
      </c>
      <c r="R333" s="9">
        <f t="shared" si="88"/>
        <v>1.0045491757317953</v>
      </c>
      <c r="S333" s="9">
        <f t="shared" si="89"/>
        <v>6.4525422892690196</v>
      </c>
      <c r="T333" s="15">
        <f t="shared" si="77"/>
        <v>5.0540328754758779E-2</v>
      </c>
      <c r="U333" s="15">
        <f t="shared" si="78"/>
        <v>2.8001337431431406E-3</v>
      </c>
      <c r="V333" s="15">
        <f t="shared" si="79"/>
        <v>4.7740195011615638E-2</v>
      </c>
      <c r="W333" s="31">
        <f t="shared" si="84"/>
        <v>1951.12</v>
      </c>
      <c r="X333" s="31">
        <f t="shared" si="85"/>
        <v>23.41</v>
      </c>
      <c r="Y333" s="32"/>
      <c r="Z333" s="32"/>
    </row>
    <row r="334" spans="1:26" ht="15.6" x14ac:dyDescent="0.3">
      <c r="A334" s="6">
        <v>1898.02</v>
      </c>
      <c r="B334" s="7">
        <v>4.87</v>
      </c>
      <c r="C334" s="8">
        <v>0.18329999999999999</v>
      </c>
      <c r="D334" s="7">
        <v>0.31669999999999998</v>
      </c>
      <c r="E334" s="7">
        <v>6.7553424790000003</v>
      </c>
      <c r="F334" s="8">
        <f t="shared" si="86"/>
        <v>1898.1249999999754</v>
      </c>
      <c r="G334" s="9">
        <f>G333*11/12+G345*1/12</f>
        <v>3.3291666666666666</v>
      </c>
      <c r="H334" s="8">
        <f t="shared" si="80"/>
        <v>220.69065034593041</v>
      </c>
      <c r="I334" s="8">
        <f t="shared" si="81"/>
        <v>8.3064879278047314</v>
      </c>
      <c r="J334" s="10">
        <f t="shared" si="87"/>
        <v>927.94613895551754</v>
      </c>
      <c r="K334" s="8">
        <f t="shared" si="82"/>
        <v>14.351689725781551</v>
      </c>
      <c r="L334" s="10">
        <f t="shared" si="83"/>
        <v>60.34508053536188</v>
      </c>
      <c r="M334" s="30">
        <f t="shared" si="74"/>
        <v>18.91813188800214</v>
      </c>
      <c r="N334" s="11"/>
      <c r="O334" s="12">
        <f t="shared" si="75"/>
        <v>23.551290011325083</v>
      </c>
      <c r="P334" s="12"/>
      <c r="Q334" s="33">
        <f t="shared" si="76"/>
        <v>-5.501052134226983E-4</v>
      </c>
      <c r="R334" s="9">
        <f t="shared" si="88"/>
        <v>1.0045335421733654</v>
      </c>
      <c r="S334" s="9">
        <f t="shared" si="89"/>
        <v>6.3905984439118333</v>
      </c>
      <c r="T334" s="15">
        <f t="shared" si="77"/>
        <v>4.9745786122119329E-2</v>
      </c>
      <c r="U334" s="15">
        <f t="shared" si="78"/>
        <v>5.2770722320227836E-3</v>
      </c>
      <c r="V334" s="15">
        <f t="shared" si="79"/>
        <v>4.4468713890096545E-2</v>
      </c>
      <c r="W334" s="31">
        <f t="shared" si="84"/>
        <v>1952.03</v>
      </c>
      <c r="X334" s="31">
        <f t="shared" si="85"/>
        <v>23.81</v>
      </c>
      <c r="Y334" s="32"/>
      <c r="Z334" s="32"/>
    </row>
    <row r="335" spans="1:26" ht="15.6" x14ac:dyDescent="0.3">
      <c r="A335" s="6">
        <v>1898.03</v>
      </c>
      <c r="B335" s="7">
        <v>4.6500000000000004</v>
      </c>
      <c r="C335" s="8">
        <v>0.185</v>
      </c>
      <c r="D335" s="7">
        <v>0.32</v>
      </c>
      <c r="E335" s="7">
        <v>6.7553424790000003</v>
      </c>
      <c r="F335" s="8">
        <f t="shared" si="86"/>
        <v>1898.2083333333087</v>
      </c>
      <c r="G335" s="9">
        <f>G333*10/12+G345*2/12</f>
        <v>3.3083333333333331</v>
      </c>
      <c r="H335" s="8">
        <f t="shared" si="80"/>
        <v>210.72105217835247</v>
      </c>
      <c r="I335" s="8">
        <f t="shared" si="81"/>
        <v>8.383525731826925</v>
      </c>
      <c r="J335" s="10">
        <f t="shared" si="87"/>
        <v>888.96414424066836</v>
      </c>
      <c r="K335" s="8">
        <f t="shared" si="82"/>
        <v>14.50123369829522</v>
      </c>
      <c r="L335" s="10">
        <f t="shared" si="83"/>
        <v>61.176027130540596</v>
      </c>
      <c r="M335" s="30">
        <f t="shared" si="74"/>
        <v>18.042174923468679</v>
      </c>
      <c r="N335" s="11"/>
      <c r="O335" s="12">
        <f t="shared" si="75"/>
        <v>22.437784146714684</v>
      </c>
      <c r="P335" s="12"/>
      <c r="Q335" s="33">
        <f t="shared" si="76"/>
        <v>2.2245766228676314E-3</v>
      </c>
      <c r="R335" s="9">
        <f t="shared" si="88"/>
        <v>1.0045179109625422</v>
      </c>
      <c r="S335" s="9">
        <f t="shared" si="89"/>
        <v>6.4195704914703509</v>
      </c>
      <c r="T335" s="15">
        <f t="shared" si="77"/>
        <v>5.9046936241137882E-2</v>
      </c>
      <c r="U335" s="15">
        <f t="shared" si="78"/>
        <v>5.2208557343700335E-3</v>
      </c>
      <c r="V335" s="15">
        <f t="shared" si="79"/>
        <v>5.3826080506767848E-2</v>
      </c>
      <c r="W335" s="31">
        <f t="shared" si="84"/>
        <v>1952.06</v>
      </c>
      <c r="X335" s="31">
        <f t="shared" si="85"/>
        <v>24.38</v>
      </c>
      <c r="Y335" s="32"/>
      <c r="Z335" s="32"/>
    </row>
    <row r="336" spans="1:26" ht="15.6" x14ac:dyDescent="0.3">
      <c r="A336" s="6">
        <v>1898.04</v>
      </c>
      <c r="B336" s="7">
        <v>4.57</v>
      </c>
      <c r="C336" s="8">
        <v>0.1867</v>
      </c>
      <c r="D336" s="7">
        <v>0.32329999999999998</v>
      </c>
      <c r="E336" s="7">
        <v>6.7553424790000003</v>
      </c>
      <c r="F336" s="8">
        <f t="shared" si="86"/>
        <v>1898.291666666642</v>
      </c>
      <c r="G336" s="9">
        <f>G333*9/12+G345*3/12</f>
        <v>3.2875000000000001</v>
      </c>
      <c r="H336" s="8">
        <f t="shared" si="80"/>
        <v>207.09574375377863</v>
      </c>
      <c r="I336" s="8">
        <f t="shared" si="81"/>
        <v>8.4605635358491185</v>
      </c>
      <c r="J336" s="10">
        <f t="shared" si="87"/>
        <v>876.64450315211434</v>
      </c>
      <c r="K336" s="8">
        <f t="shared" si="82"/>
        <v>14.650777670808891</v>
      </c>
      <c r="L336" s="10">
        <f t="shared" si="83"/>
        <v>62.017323384918718</v>
      </c>
      <c r="M336" s="30">
        <f t="shared" si="74"/>
        <v>17.705089426411774</v>
      </c>
      <c r="N336" s="11"/>
      <c r="O336" s="12">
        <f t="shared" si="75"/>
        <v>21.9987396229164</v>
      </c>
      <c r="P336" s="12"/>
      <c r="Q336" s="33">
        <f t="shared" si="76"/>
        <v>4.621868235449425E-3</v>
      </c>
      <c r="R336" s="9">
        <f t="shared" si="88"/>
        <v>1.0045022821029856</v>
      </c>
      <c r="S336" s="9">
        <f t="shared" si="89"/>
        <v>6.448573539368577</v>
      </c>
      <c r="T336" s="15">
        <f t="shared" si="77"/>
        <v>6.544798558744569E-2</v>
      </c>
      <c r="U336" s="15">
        <f t="shared" si="78"/>
        <v>4.0551665059966879E-3</v>
      </c>
      <c r="V336" s="15">
        <f t="shared" si="79"/>
        <v>6.1392819081449002E-2</v>
      </c>
      <c r="W336" s="31">
        <f t="shared" si="84"/>
        <v>1952.09</v>
      </c>
      <c r="X336" s="31">
        <f t="shared" si="85"/>
        <v>24.78</v>
      </c>
      <c r="Y336" s="32"/>
      <c r="Z336" s="32"/>
    </row>
    <row r="337" spans="1:26" ht="15.6" x14ac:dyDescent="0.3">
      <c r="A337" s="6">
        <v>1898.05</v>
      </c>
      <c r="B337" s="7">
        <v>4.87</v>
      </c>
      <c r="C337" s="8">
        <v>0.1883</v>
      </c>
      <c r="D337" s="7">
        <v>0.32669999999999999</v>
      </c>
      <c r="E337" s="7">
        <v>7.2310717359999996</v>
      </c>
      <c r="F337" s="8">
        <f t="shared" si="86"/>
        <v>1898.3749999999752</v>
      </c>
      <c r="G337" s="9">
        <f>G333*8/12+G345*4/12</f>
        <v>3.2666666666666666</v>
      </c>
      <c r="H337" s="8">
        <f t="shared" si="80"/>
        <v>206.17150256964339</v>
      </c>
      <c r="I337" s="8">
        <f t="shared" si="81"/>
        <v>7.971682532620914</v>
      </c>
      <c r="J337" s="10">
        <f t="shared" si="87"/>
        <v>875.54419091599277</v>
      </c>
      <c r="K337" s="8">
        <f t="shared" si="82"/>
        <v>13.830848026591889</v>
      </c>
      <c r="L337" s="10">
        <f t="shared" si="83"/>
        <v>58.735171903953777</v>
      </c>
      <c r="M337" s="30">
        <f t="shared" si="74"/>
        <v>17.595635274512816</v>
      </c>
      <c r="N337" s="11"/>
      <c r="O337" s="12">
        <f t="shared" si="75"/>
        <v>21.839402613257267</v>
      </c>
      <c r="P337" s="12"/>
      <c r="Q337" s="33">
        <f t="shared" si="76"/>
        <v>1.3036233662140274E-2</v>
      </c>
      <c r="R337" s="9">
        <f t="shared" si="88"/>
        <v>1.0044866555983616</v>
      </c>
      <c r="S337" s="9">
        <f t="shared" si="89"/>
        <v>6.0514477276894061</v>
      </c>
      <c r="T337" s="15">
        <f t="shared" si="77"/>
        <v>7.1681452138368851E-2</v>
      </c>
      <c r="U337" s="15">
        <f t="shared" si="78"/>
        <v>1.085656649906297E-2</v>
      </c>
      <c r="V337" s="15">
        <f t="shared" si="79"/>
        <v>6.0824885639305881E-2</v>
      </c>
      <c r="W337" s="31">
        <f t="shared" si="84"/>
        <v>1952.12</v>
      </c>
      <c r="X337" s="31">
        <f t="shared" si="85"/>
        <v>26.04</v>
      </c>
      <c r="Y337" s="32"/>
      <c r="Z337" s="32"/>
    </row>
    <row r="338" spans="1:26" ht="15.6" x14ac:dyDescent="0.3">
      <c r="A338" s="6">
        <v>1898.06</v>
      </c>
      <c r="B338" s="7">
        <v>5.0599999999999996</v>
      </c>
      <c r="C338" s="8">
        <v>0.19</v>
      </c>
      <c r="D338" s="7">
        <v>0.33</v>
      </c>
      <c r="E338" s="7">
        <v>6.7553424790000003</v>
      </c>
      <c r="F338" s="8">
        <f t="shared" si="86"/>
        <v>1898.4583333333085</v>
      </c>
      <c r="G338" s="9">
        <f>G333*7/12+G345*5/12</f>
        <v>3.2458333333333336</v>
      </c>
      <c r="H338" s="8">
        <f t="shared" si="80"/>
        <v>229.30075785429315</v>
      </c>
      <c r="I338" s="8">
        <f t="shared" si="81"/>
        <v>8.6101075083627876</v>
      </c>
      <c r="J338" s="10">
        <f t="shared" si="87"/>
        <v>976.81374391177826</v>
      </c>
      <c r="K338" s="8">
        <f t="shared" si="82"/>
        <v>14.954397251366947</v>
      </c>
      <c r="L338" s="10">
        <f t="shared" si="83"/>
        <v>63.70524416815946</v>
      </c>
      <c r="M338" s="30">
        <f t="shared" si="74"/>
        <v>19.544817480547998</v>
      </c>
      <c r="N338" s="11"/>
      <c r="O338" s="12">
        <f t="shared" si="75"/>
        <v>24.234946843797797</v>
      </c>
      <c r="P338" s="12"/>
      <c r="Q338" s="33">
        <f t="shared" si="76"/>
        <v>2.033044597252967E-3</v>
      </c>
      <c r="R338" s="9">
        <f t="shared" si="88"/>
        <v>1.0044710314523426</v>
      </c>
      <c r="S338" s="9">
        <f t="shared" si="89"/>
        <v>6.5066696275820988</v>
      </c>
      <c r="T338" s="15">
        <f t="shared" si="77"/>
        <v>6.0639336238851538E-2</v>
      </c>
      <c r="U338" s="15">
        <f t="shared" si="78"/>
        <v>3.9470258323308638E-3</v>
      </c>
      <c r="V338" s="15">
        <f t="shared" si="79"/>
        <v>5.6692310406520674E-2</v>
      </c>
      <c r="W338" s="31">
        <f t="shared" si="84"/>
        <v>1953.03</v>
      </c>
      <c r="X338" s="31">
        <f t="shared" si="85"/>
        <v>25.99</v>
      </c>
      <c r="Y338" s="32"/>
      <c r="Z338" s="32"/>
    </row>
    <row r="339" spans="1:26" ht="15.6" x14ac:dyDescent="0.3">
      <c r="A339" s="6">
        <v>1898.07</v>
      </c>
      <c r="B339" s="7">
        <v>5.08</v>
      </c>
      <c r="C339" s="8">
        <v>0.19170000000000001</v>
      </c>
      <c r="D339" s="7">
        <v>0.33329999999999999</v>
      </c>
      <c r="E339" s="7">
        <v>6.6601933879999997</v>
      </c>
      <c r="F339" s="8">
        <f t="shared" si="86"/>
        <v>1898.5416666666417</v>
      </c>
      <c r="G339" s="9">
        <f>G333*6/12+G345*6/12</f>
        <v>3.2250000000000001</v>
      </c>
      <c r="H339" s="8">
        <f t="shared" si="80"/>
        <v>233.49587758246636</v>
      </c>
      <c r="I339" s="8">
        <f t="shared" si="81"/>
        <v>8.8112519158580316</v>
      </c>
      <c r="J339" s="10">
        <f t="shared" si="87"/>
        <v>997.8127874849414</v>
      </c>
      <c r="K339" s="8">
        <f t="shared" si="82"/>
        <v>15.319719684692132</v>
      </c>
      <c r="L339" s="10">
        <f t="shared" si="83"/>
        <v>65.466732690695068</v>
      </c>
      <c r="M339" s="30">
        <f t="shared" si="74"/>
        <v>19.858943014167306</v>
      </c>
      <c r="N339" s="11"/>
      <c r="O339" s="12">
        <f t="shared" si="75"/>
        <v>24.597156500082153</v>
      </c>
      <c r="P339" s="12"/>
      <c r="Q339" s="33">
        <f t="shared" si="76"/>
        <v>-1.1232274275904258E-3</v>
      </c>
      <c r="R339" s="9">
        <f t="shared" si="88"/>
        <v>1.0044554096686071</v>
      </c>
      <c r="S339" s="9">
        <f t="shared" si="89"/>
        <v>6.6291325749157366</v>
      </c>
      <c r="T339" s="15">
        <f t="shared" si="77"/>
        <v>6.1505967617123236E-2</v>
      </c>
      <c r="U339" s="15">
        <f t="shared" si="78"/>
        <v>1.3759423335382159E-3</v>
      </c>
      <c r="V339" s="15">
        <f t="shared" si="79"/>
        <v>6.013002528358502E-2</v>
      </c>
      <c r="W339" s="31">
        <f t="shared" si="84"/>
        <v>1953.06</v>
      </c>
      <c r="X339" s="31">
        <f t="shared" si="85"/>
        <v>23.95</v>
      </c>
      <c r="Y339" s="32"/>
      <c r="Z339" s="32"/>
    </row>
    <row r="340" spans="1:26" ht="15.6" x14ac:dyDescent="0.3">
      <c r="A340" s="6">
        <v>1898.08</v>
      </c>
      <c r="B340" s="7">
        <v>5.27</v>
      </c>
      <c r="C340" s="8">
        <v>0.1933</v>
      </c>
      <c r="D340" s="7">
        <v>0.3367</v>
      </c>
      <c r="E340" s="7">
        <v>6.6601933879999997</v>
      </c>
      <c r="F340" s="8">
        <f t="shared" si="86"/>
        <v>1898.624999999975</v>
      </c>
      <c r="G340" s="9">
        <f>G333*5/12+G345*7/12</f>
        <v>3.2041666666666666</v>
      </c>
      <c r="H340" s="8">
        <f t="shared" si="80"/>
        <v>242.22899111409399</v>
      </c>
      <c r="I340" s="8">
        <f t="shared" si="81"/>
        <v>8.8847939245454217</v>
      </c>
      <c r="J340" s="10">
        <f t="shared" si="87"/>
        <v>1038.2965533525019</v>
      </c>
      <c r="K340" s="8">
        <f t="shared" si="82"/>
        <v>15.475996453152838</v>
      </c>
      <c r="L340" s="10">
        <f t="shared" si="83"/>
        <v>66.33670768762569</v>
      </c>
      <c r="M340" s="30">
        <f t="shared" si="74"/>
        <v>20.544915179153282</v>
      </c>
      <c r="N340" s="11"/>
      <c r="O340" s="12">
        <f t="shared" si="75"/>
        <v>25.41705356257016</v>
      </c>
      <c r="P340" s="12"/>
      <c r="Q340" s="33">
        <f t="shared" si="76"/>
        <v>-2.5961971848833532E-3</v>
      </c>
      <c r="R340" s="9">
        <f t="shared" si="88"/>
        <v>1.0044397902508402</v>
      </c>
      <c r="S340" s="9">
        <f t="shared" si="89"/>
        <v>6.6586680762844948</v>
      </c>
      <c r="T340" s="15">
        <f t="shared" si="77"/>
        <v>6.2188029845567705E-2</v>
      </c>
      <c r="U340" s="15">
        <f t="shared" si="78"/>
        <v>1.3240844829440768E-3</v>
      </c>
      <c r="V340" s="15">
        <f t="shared" si="79"/>
        <v>6.0863945362623628E-2</v>
      </c>
      <c r="W340" s="31">
        <f t="shared" si="84"/>
        <v>1953.09</v>
      </c>
      <c r="X340" s="31">
        <f t="shared" si="85"/>
        <v>23.27</v>
      </c>
      <c r="Y340" s="32"/>
      <c r="Z340" s="32"/>
    </row>
    <row r="341" spans="1:26" ht="15.6" x14ac:dyDescent="0.3">
      <c r="A341" s="6">
        <v>1898.09</v>
      </c>
      <c r="B341" s="7">
        <v>5.26</v>
      </c>
      <c r="C341" s="8">
        <v>0.19500000000000001</v>
      </c>
      <c r="D341" s="7">
        <v>0.34</v>
      </c>
      <c r="E341" s="7">
        <v>6.6601933879999997</v>
      </c>
      <c r="F341" s="8">
        <f t="shared" si="86"/>
        <v>1898.7083333333082</v>
      </c>
      <c r="G341" s="9">
        <f>G333*4/12+G345*8/12</f>
        <v>3.1833333333333336</v>
      </c>
      <c r="H341" s="8">
        <f t="shared" si="80"/>
        <v>241.76935355979779</v>
      </c>
      <c r="I341" s="8">
        <f t="shared" si="81"/>
        <v>8.9629323087757751</v>
      </c>
      <c r="J341" s="10">
        <f t="shared" si="87"/>
        <v>1039.5279297203299</v>
      </c>
      <c r="K341" s="8">
        <f t="shared" si="82"/>
        <v>15.627676846070582</v>
      </c>
      <c r="L341" s="10">
        <f t="shared" si="83"/>
        <v>67.193820552264683</v>
      </c>
      <c r="M341" s="30">
        <f t="shared" si="74"/>
        <v>20.442732862691301</v>
      </c>
      <c r="N341" s="11"/>
      <c r="O341" s="12">
        <f t="shared" si="75"/>
        <v>25.263043091810584</v>
      </c>
      <c r="P341" s="12"/>
      <c r="Q341" s="33">
        <f t="shared" si="76"/>
        <v>-2.1445692694496629E-3</v>
      </c>
      <c r="R341" s="9">
        <f t="shared" si="88"/>
        <v>1.0044241732027328</v>
      </c>
      <c r="S341" s="9">
        <f t="shared" si="89"/>
        <v>6.6882311658931632</v>
      </c>
      <c r="T341" s="15">
        <f t="shared" si="77"/>
        <v>6.1342048655665504E-2</v>
      </c>
      <c r="U341" s="15">
        <f t="shared" si="78"/>
        <v>1.2730567834109419E-3</v>
      </c>
      <c r="V341" s="15">
        <f t="shared" si="79"/>
        <v>6.0068991872254562E-2</v>
      </c>
      <c r="W341" s="31">
        <f t="shared" si="84"/>
        <v>1953.12</v>
      </c>
      <c r="X341" s="31">
        <f t="shared" si="85"/>
        <v>24.83</v>
      </c>
      <c r="Y341" s="32"/>
      <c r="Z341" s="32"/>
    </row>
    <row r="342" spans="1:26" ht="15.6" x14ac:dyDescent="0.3">
      <c r="A342" s="6">
        <v>1898.1</v>
      </c>
      <c r="B342" s="7">
        <v>5.15</v>
      </c>
      <c r="C342" s="8">
        <v>0.19670000000000001</v>
      </c>
      <c r="D342" s="7">
        <v>0.34329999999999999</v>
      </c>
      <c r="E342" s="7">
        <v>6.6601933879999997</v>
      </c>
      <c r="F342" s="8">
        <f t="shared" si="86"/>
        <v>1898.7916666666415</v>
      </c>
      <c r="G342" s="9">
        <f>G333*3/12+G345*9/12</f>
        <v>3.1625000000000001</v>
      </c>
      <c r="H342" s="8">
        <f t="shared" si="80"/>
        <v>236.71334046253969</v>
      </c>
      <c r="I342" s="8">
        <f t="shared" si="81"/>
        <v>9.0410706930061284</v>
      </c>
      <c r="J342" s="10">
        <f t="shared" si="87"/>
        <v>1021.028219272693</v>
      </c>
      <c r="K342" s="8">
        <f t="shared" si="82"/>
        <v>15.779357238988327</v>
      </c>
      <c r="L342" s="10">
        <f t="shared" si="83"/>
        <v>68.061939354624386</v>
      </c>
      <c r="M342" s="30">
        <f t="shared" si="74"/>
        <v>19.947199825773659</v>
      </c>
      <c r="N342" s="11"/>
      <c r="O342" s="12">
        <f t="shared" si="75"/>
        <v>24.627181229803433</v>
      </c>
      <c r="P342" s="12"/>
      <c r="Q342" s="33">
        <f t="shared" si="76"/>
        <v>-1.8673158147902089E-3</v>
      </c>
      <c r="R342" s="9">
        <f t="shared" si="88"/>
        <v>1.0044085585279816</v>
      </c>
      <c r="S342" s="9">
        <f t="shared" si="89"/>
        <v>6.7178210589909906</v>
      </c>
      <c r="T342" s="15">
        <f t="shared" si="77"/>
        <v>6.3829341572826603E-2</v>
      </c>
      <c r="U342" s="15">
        <f t="shared" si="78"/>
        <v>1.4172668657530529E-4</v>
      </c>
      <c r="V342" s="15">
        <f t="shared" si="79"/>
        <v>6.3687614886251298E-2</v>
      </c>
      <c r="W342" s="31">
        <f t="shared" si="84"/>
        <v>1954.03</v>
      </c>
      <c r="X342" s="31">
        <f t="shared" si="85"/>
        <v>26.57</v>
      </c>
      <c r="Y342" s="32"/>
      <c r="Z342" s="32"/>
    </row>
    <row r="343" spans="1:26" ht="15.6" x14ac:dyDescent="0.3">
      <c r="A343" s="6">
        <v>1898.11</v>
      </c>
      <c r="B343" s="7">
        <v>5.32</v>
      </c>
      <c r="C343" s="8">
        <v>0.1983</v>
      </c>
      <c r="D343" s="7">
        <v>0.34670000000000001</v>
      </c>
      <c r="E343" s="7">
        <v>6.6601933879999997</v>
      </c>
      <c r="F343" s="8">
        <f t="shared" si="86"/>
        <v>1898.8749999999748</v>
      </c>
      <c r="G343" s="9">
        <f>G333*2/12+G345*10/12</f>
        <v>3.1416666666666666</v>
      </c>
      <c r="H343" s="8">
        <f t="shared" si="80"/>
        <v>244.52717888557501</v>
      </c>
      <c r="I343" s="8">
        <f t="shared" si="81"/>
        <v>9.1146127016935186</v>
      </c>
      <c r="J343" s="10">
        <f t="shared" si="87"/>
        <v>1058.0082753114968</v>
      </c>
      <c r="K343" s="8">
        <f t="shared" si="82"/>
        <v>15.935634007449034</v>
      </c>
      <c r="L343" s="10">
        <f t="shared" si="83"/>
        <v>68.949524257612026</v>
      </c>
      <c r="M343" s="30">
        <f t="shared" si="74"/>
        <v>20.527416324811298</v>
      </c>
      <c r="N343" s="11"/>
      <c r="O343" s="12">
        <f t="shared" si="75"/>
        <v>25.319043685503768</v>
      </c>
      <c r="P343" s="12"/>
      <c r="Q343" s="33">
        <f t="shared" si="76"/>
        <v>-4.2081023515611951E-3</v>
      </c>
      <c r="R343" s="9">
        <f t="shared" si="88"/>
        <v>1.0043929462302907</v>
      </c>
      <c r="S343" s="9">
        <f t="shared" si="89"/>
        <v>6.74743696631006</v>
      </c>
      <c r="T343" s="15">
        <f t="shared" si="77"/>
        <v>6.6283648972159881E-2</v>
      </c>
      <c r="U343" s="15">
        <f t="shared" si="78"/>
        <v>-9.7686806646923863E-4</v>
      </c>
      <c r="V343" s="15">
        <f t="shared" si="79"/>
        <v>6.726051703862912E-2</v>
      </c>
      <c r="W343" s="31">
        <f t="shared" si="84"/>
        <v>1954.06</v>
      </c>
      <c r="X343" s="31">
        <f t="shared" si="85"/>
        <v>28.96</v>
      </c>
      <c r="Y343" s="32"/>
      <c r="Z343" s="32"/>
    </row>
    <row r="344" spans="1:26" ht="15.6" x14ac:dyDescent="0.3">
      <c r="A344" s="6">
        <v>1898.12</v>
      </c>
      <c r="B344" s="7">
        <v>5.65</v>
      </c>
      <c r="C344" s="8">
        <v>0.2</v>
      </c>
      <c r="D344" s="7">
        <v>0.35</v>
      </c>
      <c r="E344" s="7">
        <v>6.7553424790000003</v>
      </c>
      <c r="F344" s="8">
        <f t="shared" si="86"/>
        <v>1898.958333333308</v>
      </c>
      <c r="G344" s="9">
        <f>G333*1/12+G345*11/12</f>
        <v>3.1208333333333336</v>
      </c>
      <c r="H344" s="8">
        <f t="shared" si="80"/>
        <v>256.03740748552502</v>
      </c>
      <c r="I344" s="8">
        <f t="shared" si="81"/>
        <v>9.0632710614345129</v>
      </c>
      <c r="J344" s="10">
        <f t="shared" si="87"/>
        <v>1111.0780478305091</v>
      </c>
      <c r="K344" s="8">
        <f t="shared" si="82"/>
        <v>15.860724357510398</v>
      </c>
      <c r="L344" s="10">
        <f t="shared" si="83"/>
        <v>68.827843670916494</v>
      </c>
      <c r="M344" s="30">
        <f t="shared" si="74"/>
        <v>21.403631985448186</v>
      </c>
      <c r="N344" s="11"/>
      <c r="O344" s="12">
        <f t="shared" si="75"/>
        <v>26.371858460631433</v>
      </c>
      <c r="P344" s="12"/>
      <c r="Q344" s="33">
        <f t="shared" si="76"/>
        <v>-4.6050711802031116E-3</v>
      </c>
      <c r="R344" s="9">
        <f t="shared" si="88"/>
        <v>1.0043773363133697</v>
      </c>
      <c r="S344" s="9">
        <f t="shared" si="89"/>
        <v>6.6816228566601144</v>
      </c>
      <c r="T344" s="15">
        <f t="shared" si="77"/>
        <v>6.2723425576802327E-2</v>
      </c>
      <c r="U344" s="15">
        <f t="shared" si="78"/>
        <v>-6.6552271536934882E-4</v>
      </c>
      <c r="V344" s="15">
        <f t="shared" si="79"/>
        <v>6.3388948292171676E-2</v>
      </c>
      <c r="W344" s="31">
        <f t="shared" si="84"/>
        <v>1954.09</v>
      </c>
      <c r="X344" s="31">
        <f t="shared" si="85"/>
        <v>31.45</v>
      </c>
      <c r="Y344" s="32"/>
      <c r="Z344" s="32"/>
    </row>
    <row r="345" spans="1:26" ht="15.6" x14ac:dyDescent="0.3">
      <c r="A345" s="6">
        <v>1899.01</v>
      </c>
      <c r="B345" s="7">
        <v>6.08</v>
      </c>
      <c r="C345" s="8">
        <v>0.20080000000000001</v>
      </c>
      <c r="D345" s="7">
        <v>0.36080000000000001</v>
      </c>
      <c r="E345" s="7">
        <v>6.7553424790000003</v>
      </c>
      <c r="F345" s="8">
        <f t="shared" si="86"/>
        <v>1899.0416666666413</v>
      </c>
      <c r="G345" s="9">
        <v>3.1</v>
      </c>
      <c r="H345" s="8">
        <f t="shared" si="80"/>
        <v>275.5234402676092</v>
      </c>
      <c r="I345" s="8">
        <f t="shared" si="81"/>
        <v>9.0995241456802525</v>
      </c>
      <c r="J345" s="10">
        <f t="shared" si="87"/>
        <v>1198.9285964855208</v>
      </c>
      <c r="K345" s="8">
        <f t="shared" si="82"/>
        <v>16.350140994827861</v>
      </c>
      <c r="L345" s="10">
        <f t="shared" si="83"/>
        <v>71.146946975653933</v>
      </c>
      <c r="M345" s="30">
        <f t="shared" si="74"/>
        <v>22.932807416487183</v>
      </c>
      <c r="N345" s="11"/>
      <c r="O345" s="12">
        <f t="shared" si="75"/>
        <v>28.222949576087565</v>
      </c>
      <c r="P345" s="12"/>
      <c r="Q345" s="33">
        <f t="shared" si="76"/>
        <v>-4.0674292764648554E-3</v>
      </c>
      <c r="R345" s="9">
        <f t="shared" si="88"/>
        <v>1.0022280750454438</v>
      </c>
      <c r="S345" s="9">
        <f t="shared" si="89"/>
        <v>6.7108705670228135</v>
      </c>
      <c r="T345" s="15">
        <f t="shared" si="77"/>
        <v>5.6525293120711639E-2</v>
      </c>
      <c r="U345" s="15">
        <f t="shared" si="78"/>
        <v>3.4508758039986098E-4</v>
      </c>
      <c r="V345" s="15">
        <f t="shared" si="79"/>
        <v>5.6180205540311778E-2</v>
      </c>
      <c r="W345" s="31">
        <f t="shared" si="84"/>
        <v>1954.12</v>
      </c>
      <c r="X345" s="31">
        <f t="shared" si="85"/>
        <v>34.97</v>
      </c>
      <c r="Y345" s="32"/>
      <c r="Z345" s="32"/>
    </row>
    <row r="346" spans="1:26" ht="15.6" x14ac:dyDescent="0.3">
      <c r="A346" s="6">
        <v>1899.02</v>
      </c>
      <c r="B346" s="7">
        <v>6.31</v>
      </c>
      <c r="C346" s="8">
        <v>0.20169999999999999</v>
      </c>
      <c r="D346" s="7">
        <v>0.37169999999999997</v>
      </c>
      <c r="E346" s="7">
        <v>6.9456325620000001</v>
      </c>
      <c r="F346" s="8">
        <f t="shared" si="86"/>
        <v>1899.1249999999745</v>
      </c>
      <c r="G346" s="9">
        <f>G345*11/12+G357*1/12</f>
        <v>3.104166666666667</v>
      </c>
      <c r="H346" s="8">
        <f t="shared" si="80"/>
        <v>278.11210969728796</v>
      </c>
      <c r="I346" s="8">
        <f t="shared" si="81"/>
        <v>8.8898910500702044</v>
      </c>
      <c r="J346" s="10">
        <f t="shared" si="87"/>
        <v>1213.416747422915</v>
      </c>
      <c r="K346" s="8">
        <f t="shared" si="82"/>
        <v>16.382610328761007</v>
      </c>
      <c r="L346" s="10">
        <f t="shared" si="83"/>
        <v>71.478130747559049</v>
      </c>
      <c r="M346" s="30">
        <f t="shared" si="74"/>
        <v>23.048117549980198</v>
      </c>
      <c r="N346" s="11"/>
      <c r="O346" s="12">
        <f t="shared" si="75"/>
        <v>28.325993069592677</v>
      </c>
      <c r="P346" s="12"/>
      <c r="Q346" s="33">
        <f t="shared" si="76"/>
        <v>-4.1025988703934091E-4</v>
      </c>
      <c r="R346" s="9">
        <f t="shared" si="88"/>
        <v>1.0022316173344918</v>
      </c>
      <c r="S346" s="9">
        <f t="shared" si="89"/>
        <v>6.5415549514418974</v>
      </c>
      <c r="T346" s="15">
        <f t="shared" si="77"/>
        <v>5.1479835829899345E-2</v>
      </c>
      <c r="U346" s="15">
        <f t="shared" si="78"/>
        <v>2.0539182052696781E-3</v>
      </c>
      <c r="V346" s="15">
        <f t="shared" si="79"/>
        <v>4.9425917624629667E-2</v>
      </c>
      <c r="W346" s="31">
        <f t="shared" si="84"/>
        <v>1955.03</v>
      </c>
      <c r="X346" s="31">
        <f t="shared" si="85"/>
        <v>36.5</v>
      </c>
      <c r="Y346" s="32"/>
      <c r="Z346" s="32"/>
    </row>
    <row r="347" spans="1:26" ht="15.6" x14ac:dyDescent="0.3">
      <c r="A347" s="6">
        <v>1899.03</v>
      </c>
      <c r="B347" s="7">
        <v>6.4</v>
      </c>
      <c r="C347" s="8">
        <v>0.20250000000000001</v>
      </c>
      <c r="D347" s="7">
        <v>0.38250000000000001</v>
      </c>
      <c r="E347" s="7">
        <v>6.9456325620000001</v>
      </c>
      <c r="F347" s="8">
        <f t="shared" si="86"/>
        <v>1899.2083333333078</v>
      </c>
      <c r="G347" s="9">
        <f>G345*10/12+G357*2/12</f>
        <v>3.1083333333333334</v>
      </c>
      <c r="H347" s="8">
        <f t="shared" si="80"/>
        <v>282.07884343306552</v>
      </c>
      <c r="I347" s="8">
        <f t="shared" si="81"/>
        <v>8.9251509054993399</v>
      </c>
      <c r="J347" s="10">
        <f t="shared" si="87"/>
        <v>1233.9688733945197</v>
      </c>
      <c r="K347" s="8">
        <f t="shared" si="82"/>
        <v>16.858618377054306</v>
      </c>
      <c r="L347" s="10">
        <f t="shared" si="83"/>
        <v>73.748920948969342</v>
      </c>
      <c r="M347" s="30">
        <f t="shared" si="74"/>
        <v>23.279682245508727</v>
      </c>
      <c r="N347" s="11"/>
      <c r="O347" s="12">
        <f t="shared" si="75"/>
        <v>28.570389684667138</v>
      </c>
      <c r="P347" s="12"/>
      <c r="Q347" s="33">
        <f t="shared" si="76"/>
        <v>3.1393768145793199E-4</v>
      </c>
      <c r="R347" s="9">
        <f t="shared" si="88"/>
        <v>1.0022351596044756</v>
      </c>
      <c r="S347" s="9">
        <f t="shared" si="89"/>
        <v>6.5561531988660651</v>
      </c>
      <c r="T347" s="15">
        <f t="shared" si="77"/>
        <v>5.1539949525162054E-2</v>
      </c>
      <c r="U347" s="15">
        <f t="shared" si="78"/>
        <v>2.0419155161419678E-3</v>
      </c>
      <c r="V347" s="15">
        <f t="shared" si="79"/>
        <v>4.9498034009020087E-2</v>
      </c>
      <c r="W347" s="31">
        <f t="shared" si="84"/>
        <v>1955.06</v>
      </c>
      <c r="X347" s="31">
        <f t="shared" si="85"/>
        <v>39.78</v>
      </c>
      <c r="Y347" s="32"/>
      <c r="Z347" s="32"/>
    </row>
    <row r="348" spans="1:26" ht="15.6" x14ac:dyDescent="0.3">
      <c r="A348" s="6">
        <v>1899.04</v>
      </c>
      <c r="B348" s="7">
        <v>6.48</v>
      </c>
      <c r="C348" s="8">
        <v>0.20330000000000001</v>
      </c>
      <c r="D348" s="7">
        <v>0.39329999999999998</v>
      </c>
      <c r="E348" s="7">
        <v>7.0407735540000003</v>
      </c>
      <c r="F348" s="8">
        <f t="shared" si="86"/>
        <v>1899.291666666641</v>
      </c>
      <c r="G348" s="9">
        <f>G345*9/12+G357*3/12</f>
        <v>3.1125000000000003</v>
      </c>
      <c r="H348" s="8">
        <f t="shared" si="80"/>
        <v>281.74549071714114</v>
      </c>
      <c r="I348" s="8">
        <f t="shared" si="81"/>
        <v>8.8393299788263562</v>
      </c>
      <c r="J348" s="10">
        <f t="shared" si="87"/>
        <v>1235.7329474264209</v>
      </c>
      <c r="K348" s="8">
        <f t="shared" si="82"/>
        <v>17.100386033804259</v>
      </c>
      <c r="L348" s="10">
        <f t="shared" si="83"/>
        <v>75.00212472574249</v>
      </c>
      <c r="M348" s="30">
        <f t="shared" si="74"/>
        <v>23.152421525686492</v>
      </c>
      <c r="N348" s="11"/>
      <c r="O348" s="12">
        <f t="shared" si="75"/>
        <v>28.371517887505856</v>
      </c>
      <c r="P348" s="12"/>
      <c r="Q348" s="33">
        <f t="shared" si="76"/>
        <v>1.8540732642901361E-3</v>
      </c>
      <c r="R348" s="9">
        <f t="shared" si="88"/>
        <v>1.0022387018554013</v>
      </c>
      <c r="S348" s="9">
        <f t="shared" si="89"/>
        <v>6.4820168448711808</v>
      </c>
      <c r="T348" s="15">
        <f t="shared" si="77"/>
        <v>5.4203418157947603E-2</v>
      </c>
      <c r="U348" s="15">
        <f t="shared" si="78"/>
        <v>1.3069980447215634E-3</v>
      </c>
      <c r="V348" s="15">
        <f t="shared" si="79"/>
        <v>5.2896420113226039E-2</v>
      </c>
      <c r="W348" s="31">
        <f t="shared" si="84"/>
        <v>1955.09</v>
      </c>
      <c r="X348" s="31">
        <f t="shared" si="85"/>
        <v>44.34</v>
      </c>
      <c r="Y348" s="32"/>
      <c r="Z348" s="32"/>
    </row>
    <row r="349" spans="1:26" ht="15.6" x14ac:dyDescent="0.3">
      <c r="A349" s="6">
        <v>1899.05</v>
      </c>
      <c r="B349" s="7">
        <v>6.21</v>
      </c>
      <c r="C349" s="8">
        <v>0.20419999999999999</v>
      </c>
      <c r="D349" s="7">
        <v>0.4042</v>
      </c>
      <c r="E349" s="7">
        <v>7.0407735540000003</v>
      </c>
      <c r="F349" s="8">
        <f t="shared" si="86"/>
        <v>1899.3749999999743</v>
      </c>
      <c r="G349" s="9">
        <f>G345*8/12+G357*4/12</f>
        <v>3.1166666666666671</v>
      </c>
      <c r="H349" s="8">
        <f t="shared" si="80"/>
        <v>270.00609527059356</v>
      </c>
      <c r="I349" s="8">
        <f t="shared" si="81"/>
        <v>8.8784612969815129</v>
      </c>
      <c r="J349" s="10">
        <f t="shared" si="87"/>
        <v>1187.4891449341737</v>
      </c>
      <c r="K349" s="8">
        <f t="shared" si="82"/>
        <v>17.574309775905622</v>
      </c>
      <c r="L349" s="10">
        <f t="shared" si="83"/>
        <v>77.291966567213052</v>
      </c>
      <c r="M349" s="30">
        <f t="shared" si="74"/>
        <v>22.091269360834193</v>
      </c>
      <c r="N349" s="11"/>
      <c r="O349" s="12">
        <f t="shared" si="75"/>
        <v>27.033363884659096</v>
      </c>
      <c r="P349" s="12"/>
      <c r="Q349" s="33">
        <f t="shared" si="76"/>
        <v>6.3341790783615626E-3</v>
      </c>
      <c r="R349" s="9">
        <f t="shared" si="88"/>
        <v>1.0022422440872751</v>
      </c>
      <c r="S349" s="9">
        <f t="shared" si="89"/>
        <v>6.4965281480085366</v>
      </c>
      <c r="T349" s="15">
        <f t="shared" si="77"/>
        <v>6.1171919402221997E-2</v>
      </c>
      <c r="U349" s="15">
        <f t="shared" si="78"/>
        <v>2.6983034043581711E-4</v>
      </c>
      <c r="V349" s="15">
        <f t="shared" si="79"/>
        <v>6.090208906178618E-2</v>
      </c>
      <c r="W349" s="31">
        <f t="shared" si="84"/>
        <v>1955.12</v>
      </c>
      <c r="X349" s="31">
        <f t="shared" si="85"/>
        <v>45.37</v>
      </c>
      <c r="Y349" s="32"/>
      <c r="Z349" s="32"/>
    </row>
    <row r="350" spans="1:26" ht="15.6" x14ac:dyDescent="0.3">
      <c r="A350" s="6">
        <v>1899.06</v>
      </c>
      <c r="B350" s="7">
        <v>6.07</v>
      </c>
      <c r="C350" s="8">
        <v>0.20499999999999999</v>
      </c>
      <c r="D350" s="7">
        <v>0.41499999999999998</v>
      </c>
      <c r="E350" s="7">
        <v>7.135922645</v>
      </c>
      <c r="F350" s="8">
        <f t="shared" si="86"/>
        <v>1899.4583333333076</v>
      </c>
      <c r="G350" s="9">
        <f>G345*7/12+G357*5/12</f>
        <v>3.1208333333333336</v>
      </c>
      <c r="H350" s="8">
        <f t="shared" si="80"/>
        <v>260.39995350874489</v>
      </c>
      <c r="I350" s="8">
        <f t="shared" si="81"/>
        <v>8.7943971119098343</v>
      </c>
      <c r="J350" s="10">
        <f t="shared" si="87"/>
        <v>1148.4644031749867</v>
      </c>
      <c r="K350" s="8">
        <f t="shared" si="82"/>
        <v>17.803291714354057</v>
      </c>
      <c r="L350" s="10">
        <f t="shared" si="83"/>
        <v>78.519394945242084</v>
      </c>
      <c r="M350" s="30">
        <f t="shared" si="74"/>
        <v>21.212091925046838</v>
      </c>
      <c r="N350" s="11"/>
      <c r="O350" s="12">
        <f t="shared" si="75"/>
        <v>25.920743190931272</v>
      </c>
      <c r="P350" s="12"/>
      <c r="Q350" s="33">
        <f t="shared" si="76"/>
        <v>9.5015040646232868E-3</v>
      </c>
      <c r="R350" s="9">
        <f t="shared" si="88"/>
        <v>1.0022457863001029</v>
      </c>
      <c r="S350" s="9">
        <f t="shared" si="89"/>
        <v>6.4242771973588084</v>
      </c>
      <c r="T350" s="15">
        <f t="shared" si="77"/>
        <v>6.5886016176859741E-2</v>
      </c>
      <c r="U350" s="15">
        <f t="shared" si="78"/>
        <v>5.8712992494980298E-4</v>
      </c>
      <c r="V350" s="15">
        <f t="shared" si="79"/>
        <v>6.5298886251909938E-2</v>
      </c>
      <c r="W350" s="31">
        <f t="shared" si="84"/>
        <v>1956.03</v>
      </c>
      <c r="X350" s="31">
        <f t="shared" si="85"/>
        <v>47.49</v>
      </c>
      <c r="Y350" s="32"/>
      <c r="Z350" s="32"/>
    </row>
    <row r="351" spans="1:26" ht="15.6" x14ac:dyDescent="0.3">
      <c r="A351" s="6">
        <v>1899.07</v>
      </c>
      <c r="B351" s="7">
        <v>6.28</v>
      </c>
      <c r="C351" s="8">
        <v>0.20580000000000001</v>
      </c>
      <c r="D351" s="7">
        <v>0.42580000000000001</v>
      </c>
      <c r="E351" s="7">
        <v>7.2310717359999996</v>
      </c>
      <c r="F351" s="8">
        <f t="shared" si="86"/>
        <v>1899.5416666666408</v>
      </c>
      <c r="G351" s="9">
        <f>G345*6/12+G357*6/12</f>
        <v>3.125</v>
      </c>
      <c r="H351" s="8">
        <f t="shared" si="80"/>
        <v>265.86386779001242</v>
      </c>
      <c r="I351" s="8">
        <f t="shared" si="81"/>
        <v>8.712545221526204</v>
      </c>
      <c r="J351" s="10">
        <f t="shared" si="87"/>
        <v>1175.7645170789153</v>
      </c>
      <c r="K351" s="8">
        <f t="shared" si="82"/>
        <v>18.026247596335558</v>
      </c>
      <c r="L351" s="10">
        <f t="shared" si="83"/>
        <v>79.719829836337937</v>
      </c>
      <c r="M351" s="30">
        <f t="shared" si="74"/>
        <v>21.561425634523125</v>
      </c>
      <c r="N351" s="11"/>
      <c r="O351" s="12">
        <f t="shared" si="75"/>
        <v>26.307639638375704</v>
      </c>
      <c r="P351" s="12"/>
      <c r="Q351" s="33">
        <f t="shared" si="76"/>
        <v>1.0012959005826119E-2</v>
      </c>
      <c r="R351" s="9">
        <f t="shared" si="88"/>
        <v>1.0022493284938903</v>
      </c>
      <c r="S351" s="9">
        <f t="shared" si="89"/>
        <v>6.3539819151473722</v>
      </c>
      <c r="T351" s="15">
        <f t="shared" si="77"/>
        <v>6.5271635972098618E-2</v>
      </c>
      <c r="U351" s="15">
        <f t="shared" si="78"/>
        <v>1.904345402575558E-3</v>
      </c>
      <c r="V351" s="15">
        <f t="shared" si="79"/>
        <v>6.336729056952306E-2</v>
      </c>
      <c r="W351" s="31">
        <f t="shared" si="84"/>
        <v>1956.06</v>
      </c>
      <c r="X351" s="31">
        <f t="shared" si="85"/>
        <v>46.27</v>
      </c>
      <c r="Y351" s="32"/>
      <c r="Z351" s="32"/>
    </row>
    <row r="352" spans="1:26" ht="15.6" x14ac:dyDescent="0.3">
      <c r="A352" s="6">
        <v>1899.08</v>
      </c>
      <c r="B352" s="7">
        <v>6.44</v>
      </c>
      <c r="C352" s="8">
        <v>0.20669999999999999</v>
      </c>
      <c r="D352" s="7">
        <v>0.43669999999999998</v>
      </c>
      <c r="E352" s="7">
        <v>7.3262127269999997</v>
      </c>
      <c r="F352" s="8">
        <f t="shared" si="86"/>
        <v>1899.6249999999741</v>
      </c>
      <c r="G352" s="9">
        <f>G345*5/12+G357*7/12</f>
        <v>3.1291666666666669</v>
      </c>
      <c r="H352" s="8">
        <f t="shared" si="80"/>
        <v>269.09689541697088</v>
      </c>
      <c r="I352" s="8">
        <f t="shared" si="81"/>
        <v>8.6370074973117816</v>
      </c>
      <c r="J352" s="10">
        <f t="shared" si="87"/>
        <v>1193.2454047636659</v>
      </c>
      <c r="K352" s="8">
        <f t="shared" si="82"/>
        <v>18.247610905060739</v>
      </c>
      <c r="L352" s="10">
        <f t="shared" si="83"/>
        <v>80.914637928616898</v>
      </c>
      <c r="M352" s="30">
        <f t="shared" si="74"/>
        <v>21.726237373055461</v>
      </c>
      <c r="N352" s="11"/>
      <c r="O352" s="12">
        <f t="shared" si="75"/>
        <v>26.466629854714554</v>
      </c>
      <c r="P352" s="12"/>
      <c r="Q352" s="33">
        <f t="shared" si="76"/>
        <v>1.0920774676827748E-2</v>
      </c>
      <c r="R352" s="9">
        <f t="shared" si="88"/>
        <v>1.0022528706686431</v>
      </c>
      <c r="S352" s="9">
        <f t="shared" si="89"/>
        <v>6.2855732727655296</v>
      </c>
      <c r="T352" s="15">
        <f t="shared" si="77"/>
        <v>6.554163428520865E-2</v>
      </c>
      <c r="U352" s="15">
        <f t="shared" si="78"/>
        <v>2.1986043489110596E-3</v>
      </c>
      <c r="V352" s="15">
        <f t="shared" si="79"/>
        <v>6.334302993629759E-2</v>
      </c>
      <c r="W352" s="31">
        <f t="shared" si="84"/>
        <v>1956.09</v>
      </c>
      <c r="X352" s="31">
        <f t="shared" si="85"/>
        <v>46.84</v>
      </c>
      <c r="Y352" s="32"/>
      <c r="Z352" s="32"/>
    </row>
    <row r="353" spans="1:26" ht="15.6" x14ac:dyDescent="0.3">
      <c r="A353" s="6">
        <v>1899.09</v>
      </c>
      <c r="B353" s="7">
        <v>6.37</v>
      </c>
      <c r="C353" s="8">
        <v>0.20749999999999999</v>
      </c>
      <c r="D353" s="7">
        <v>0.44750000000000001</v>
      </c>
      <c r="E353" s="7">
        <v>7.6116519010000001</v>
      </c>
      <c r="F353" s="8">
        <f t="shared" si="86"/>
        <v>1899.7083333333073</v>
      </c>
      <c r="G353" s="9">
        <f>G345*4/12+G357*8/12</f>
        <v>3.1333333333333337</v>
      </c>
      <c r="H353" s="8">
        <f t="shared" si="80"/>
        <v>256.19040391794704</v>
      </c>
      <c r="I353" s="8">
        <f t="shared" si="81"/>
        <v>8.3452918073742559</v>
      </c>
      <c r="J353" s="10">
        <f t="shared" si="87"/>
        <v>1139.0984407421236</v>
      </c>
      <c r="K353" s="8">
        <f t="shared" si="82"/>
        <v>17.997677512289062</v>
      </c>
      <c r="L353" s="10">
        <f t="shared" si="83"/>
        <v>80.023006629843081</v>
      </c>
      <c r="M353" s="30">
        <f t="shared" si="74"/>
        <v>20.591140514113778</v>
      </c>
      <c r="N353" s="11"/>
      <c r="O353" s="12">
        <f t="shared" si="75"/>
        <v>25.04468382842008</v>
      </c>
      <c r="P353" s="12"/>
      <c r="Q353" s="33">
        <f t="shared" si="76"/>
        <v>1.5989821882392681E-2</v>
      </c>
      <c r="R353" s="9">
        <f t="shared" si="88"/>
        <v>1.0022564128243681</v>
      </c>
      <c r="S353" s="9">
        <f t="shared" si="89"/>
        <v>6.0634919930596602</v>
      </c>
      <c r="T353" s="15">
        <f t="shared" si="77"/>
        <v>6.9918037014519818E-2</v>
      </c>
      <c r="U353" s="15">
        <f t="shared" si="78"/>
        <v>5.0290517871944829E-3</v>
      </c>
      <c r="V353" s="15">
        <f t="shared" si="79"/>
        <v>6.4888985227325335E-2</v>
      </c>
      <c r="W353" s="31">
        <f t="shared" si="84"/>
        <v>1956.12</v>
      </c>
      <c r="X353" s="31">
        <f t="shared" si="85"/>
        <v>46.44</v>
      </c>
      <c r="Y353" s="32"/>
      <c r="Z353" s="32"/>
    </row>
    <row r="354" spans="1:26" ht="15.6" x14ac:dyDescent="0.3">
      <c r="A354" s="6">
        <v>1899.1</v>
      </c>
      <c r="B354" s="7">
        <v>6.34</v>
      </c>
      <c r="C354" s="8">
        <v>0.20830000000000001</v>
      </c>
      <c r="D354" s="7">
        <v>0.45829999999999999</v>
      </c>
      <c r="E354" s="7">
        <v>7.7067928930000003</v>
      </c>
      <c r="F354" s="8">
        <f t="shared" si="86"/>
        <v>1899.7916666666406</v>
      </c>
      <c r="G354" s="9">
        <f>G345*3/12+G357*9/12</f>
        <v>3.1374999999999997</v>
      </c>
      <c r="H354" s="8">
        <f t="shared" si="80"/>
        <v>251.83605903862446</v>
      </c>
      <c r="I354" s="8">
        <f t="shared" si="81"/>
        <v>8.2740459144708964</v>
      </c>
      <c r="J354" s="10">
        <f t="shared" si="87"/>
        <v>1122.8034715889855</v>
      </c>
      <c r="K354" s="8">
        <f t="shared" si="82"/>
        <v>18.204489882870917</v>
      </c>
      <c r="L354" s="10">
        <f t="shared" si="83"/>
        <v>81.164168932055546</v>
      </c>
      <c r="M354" s="30">
        <f t="shared" si="74"/>
        <v>20.153713460686614</v>
      </c>
      <c r="N354" s="11"/>
      <c r="O354" s="12">
        <f t="shared" si="75"/>
        <v>24.47672329628239</v>
      </c>
      <c r="P354" s="12"/>
      <c r="Q354" s="33">
        <f t="shared" si="76"/>
        <v>1.8243647300443019E-2</v>
      </c>
      <c r="R354" s="9">
        <f t="shared" si="88"/>
        <v>1.0022599549610702</v>
      </c>
      <c r="S354" s="9">
        <f t="shared" si="89"/>
        <v>6.0021505246741382</v>
      </c>
      <c r="T354" s="15">
        <f t="shared" si="77"/>
        <v>7.0157410592571967E-2</v>
      </c>
      <c r="U354" s="15">
        <f t="shared" si="78"/>
        <v>4.2998456729295143E-3</v>
      </c>
      <c r="V354" s="15">
        <f t="shared" si="79"/>
        <v>6.5857564919642453E-2</v>
      </c>
      <c r="W354" s="31">
        <f t="shared" si="84"/>
        <v>1957.03</v>
      </c>
      <c r="X354" s="31">
        <f t="shared" si="85"/>
        <v>44.03</v>
      </c>
      <c r="Y354" s="32"/>
      <c r="Z354" s="32"/>
    </row>
    <row r="355" spans="1:26" ht="15.6" x14ac:dyDescent="0.3">
      <c r="A355" s="6">
        <v>1899.11</v>
      </c>
      <c r="B355" s="7">
        <v>6.46</v>
      </c>
      <c r="C355" s="8">
        <v>0.2092</v>
      </c>
      <c r="D355" s="7">
        <v>0.46920000000000001</v>
      </c>
      <c r="E355" s="7">
        <v>7.8019419829999999</v>
      </c>
      <c r="F355" s="8">
        <f t="shared" si="86"/>
        <v>1899.8749999999739</v>
      </c>
      <c r="G355" s="9">
        <f>G345*2/12+G357*10/12</f>
        <v>3.1416666666666666</v>
      </c>
      <c r="H355" s="8">
        <f t="shared" si="80"/>
        <v>253.47325759523014</v>
      </c>
      <c r="I355" s="8">
        <f t="shared" si="81"/>
        <v>8.2084528620622503</v>
      </c>
      <c r="J355" s="10">
        <f t="shared" si="87"/>
        <v>1133.1526335814272</v>
      </c>
      <c r="K355" s="8">
        <f t="shared" si="82"/>
        <v>18.410162920074608</v>
      </c>
      <c r="L355" s="10">
        <f t="shared" si="83"/>
        <v>82.302664965387862</v>
      </c>
      <c r="M355" s="30">
        <f t="shared" si="74"/>
        <v>20.196457520802301</v>
      </c>
      <c r="N355" s="11"/>
      <c r="O355" s="12">
        <f t="shared" si="75"/>
        <v>24.491414148182635</v>
      </c>
      <c r="P355" s="12"/>
      <c r="Q355" s="33">
        <f t="shared" si="76"/>
        <v>1.9324774289488651E-2</v>
      </c>
      <c r="R355" s="9">
        <f t="shared" si="88"/>
        <v>1.0022634970787563</v>
      </c>
      <c r="S355" s="9">
        <f t="shared" si="89"/>
        <v>5.9423500702758778</v>
      </c>
      <c r="T355" s="15">
        <f t="shared" si="77"/>
        <v>6.800107284532686E-2</v>
      </c>
      <c r="U355" s="15">
        <f t="shared" si="78"/>
        <v>4.555627479092772E-3</v>
      </c>
      <c r="V355" s="15">
        <f t="shared" si="79"/>
        <v>6.3445445366234088E-2</v>
      </c>
      <c r="W355" s="31">
        <f t="shared" si="84"/>
        <v>1957.06</v>
      </c>
      <c r="X355" s="31">
        <f t="shared" si="85"/>
        <v>47.55</v>
      </c>
      <c r="Y355" s="32"/>
      <c r="Z355" s="32"/>
    </row>
    <row r="356" spans="1:26" ht="15.6" x14ac:dyDescent="0.3">
      <c r="A356" s="6">
        <v>1899.12</v>
      </c>
      <c r="B356" s="7">
        <v>6.02</v>
      </c>
      <c r="C356" s="8">
        <v>0.21</v>
      </c>
      <c r="D356" s="7">
        <v>0.48</v>
      </c>
      <c r="E356" s="7">
        <v>7.8970910740000004</v>
      </c>
      <c r="F356" s="8">
        <f t="shared" si="86"/>
        <v>1899.9583333333071</v>
      </c>
      <c r="G356" s="9">
        <f>G345*1/12+G357*11/12</f>
        <v>3.145833333333333</v>
      </c>
      <c r="H356" s="8">
        <f t="shared" si="80"/>
        <v>233.36283357139354</v>
      </c>
      <c r="I356" s="8">
        <f t="shared" si="81"/>
        <v>8.1405639617927985</v>
      </c>
      <c r="J356" s="10">
        <f t="shared" si="87"/>
        <v>1046.2816488618723</v>
      </c>
      <c r="K356" s="8">
        <f t="shared" si="82"/>
        <v>18.607003341240681</v>
      </c>
      <c r="L356" s="10">
        <f t="shared" si="83"/>
        <v>83.424450407591152</v>
      </c>
      <c r="M356" s="30">
        <f t="shared" si="74"/>
        <v>18.512649643600202</v>
      </c>
      <c r="N356" s="11"/>
      <c r="O356" s="12">
        <f t="shared" si="75"/>
        <v>22.419855109110472</v>
      </c>
      <c r="P356" s="12"/>
      <c r="Q356" s="33">
        <f t="shared" si="76"/>
        <v>2.3771700547836921E-2</v>
      </c>
      <c r="R356" s="9">
        <f t="shared" si="88"/>
        <v>1.0022670391774313</v>
      </c>
      <c r="S356" s="9">
        <f t="shared" si="89"/>
        <v>5.884041353198449</v>
      </c>
      <c r="T356" s="15">
        <f t="shared" si="77"/>
        <v>7.7167551102330645E-2</v>
      </c>
      <c r="U356" s="15">
        <f t="shared" si="78"/>
        <v>4.8065722079799755E-3</v>
      </c>
      <c r="V356" s="15">
        <f t="shared" si="79"/>
        <v>7.2360978894350669E-2</v>
      </c>
      <c r="W356" s="31">
        <f t="shared" si="84"/>
        <v>1957.09</v>
      </c>
      <c r="X356" s="31">
        <f t="shared" si="85"/>
        <v>43.98</v>
      </c>
      <c r="Y356" s="32"/>
      <c r="Z356" s="32"/>
    </row>
    <row r="357" spans="1:26" ht="15.6" x14ac:dyDescent="0.3">
      <c r="A357" s="6">
        <v>1900.01</v>
      </c>
      <c r="B357" s="7">
        <v>6.1</v>
      </c>
      <c r="C357" s="8">
        <v>0.2175</v>
      </c>
      <c r="D357" s="7">
        <v>0.48</v>
      </c>
      <c r="E357" s="7">
        <v>7.8970910740000004</v>
      </c>
      <c r="F357" s="8">
        <f t="shared" si="86"/>
        <v>1900.0416666666404</v>
      </c>
      <c r="G357" s="9">
        <v>3.15</v>
      </c>
      <c r="H357" s="8">
        <f t="shared" si="80"/>
        <v>236.46400079493364</v>
      </c>
      <c r="I357" s="8">
        <f t="shared" si="81"/>
        <v>8.4312983889996822</v>
      </c>
      <c r="J357" s="10">
        <f t="shared" si="87"/>
        <v>1063.3358659373823</v>
      </c>
      <c r="K357" s="8">
        <f t="shared" si="82"/>
        <v>18.607003341240681</v>
      </c>
      <c r="L357" s="10">
        <f t="shared" si="83"/>
        <v>83.672330434416978</v>
      </c>
      <c r="M357" s="30">
        <f t="shared" si="74"/>
        <v>18.674275362444785</v>
      </c>
      <c r="N357" s="11"/>
      <c r="O357" s="12">
        <f t="shared" si="75"/>
        <v>22.587334824329023</v>
      </c>
      <c r="P357" s="12"/>
      <c r="Q357" s="33">
        <f t="shared" si="76"/>
        <v>2.5737811567035203E-2</v>
      </c>
      <c r="R357" s="9">
        <f t="shared" si="88"/>
        <v>1.0029795584767995</v>
      </c>
      <c r="S357" s="9">
        <f t="shared" si="89"/>
        <v>5.8973807054677758</v>
      </c>
      <c r="T357" s="15">
        <f t="shared" si="77"/>
        <v>7.4527842689817936E-2</v>
      </c>
      <c r="U357" s="15">
        <f t="shared" si="78"/>
        <v>5.7642284691359347E-3</v>
      </c>
      <c r="V357" s="15">
        <f t="shared" si="79"/>
        <v>6.8763614220682001E-2</v>
      </c>
      <c r="W357" s="31">
        <f t="shared" si="84"/>
        <v>1957.12</v>
      </c>
      <c r="X357" s="31">
        <f t="shared" si="85"/>
        <v>40.33</v>
      </c>
      <c r="Y357" s="32"/>
      <c r="Z357" s="32"/>
    </row>
    <row r="358" spans="1:26" ht="15.6" x14ac:dyDescent="0.3">
      <c r="A358" s="6">
        <v>1900.02</v>
      </c>
      <c r="B358" s="7">
        <v>6.21</v>
      </c>
      <c r="C358" s="8">
        <v>0.22500000000000001</v>
      </c>
      <c r="D358" s="7">
        <v>0.48</v>
      </c>
      <c r="E358" s="7">
        <v>7.9922320659999997</v>
      </c>
      <c r="F358" s="8">
        <f t="shared" si="86"/>
        <v>1900.1249999999736</v>
      </c>
      <c r="G358" s="9">
        <f>G357*11/12+G369*1/12</f>
        <v>3.145833333333333</v>
      </c>
      <c r="H358" s="8">
        <f t="shared" si="80"/>
        <v>237.86243433637551</v>
      </c>
      <c r="I358" s="8">
        <f t="shared" si="81"/>
        <v>8.6182041426223002</v>
      </c>
      <c r="J358" s="10">
        <f t="shared" si="87"/>
        <v>1072.8539109544413</v>
      </c>
      <c r="K358" s="8">
        <f t="shared" si="82"/>
        <v>18.385502170927573</v>
      </c>
      <c r="L358" s="10">
        <f t="shared" si="83"/>
        <v>82.925906160729738</v>
      </c>
      <c r="M358" s="30">
        <f t="shared" si="74"/>
        <v>18.70379741725144</v>
      </c>
      <c r="N358" s="11"/>
      <c r="O358" s="12">
        <f t="shared" si="75"/>
        <v>22.595749104853365</v>
      </c>
      <c r="P358" s="12"/>
      <c r="Q358" s="33">
        <f t="shared" si="76"/>
        <v>2.6897652963089255E-2</v>
      </c>
      <c r="R358" s="9">
        <f t="shared" si="88"/>
        <v>1.0029761561500405</v>
      </c>
      <c r="S358" s="9">
        <f t="shared" si="89"/>
        <v>5.8445396223784236</v>
      </c>
      <c r="T358" s="15">
        <f t="shared" si="77"/>
        <v>7.0080891324745709E-2</v>
      </c>
      <c r="U358" s="15">
        <f t="shared" si="78"/>
        <v>6.9493349328253462E-3</v>
      </c>
      <c r="V358" s="15">
        <f t="shared" si="79"/>
        <v>6.3131556391920363E-2</v>
      </c>
      <c r="W358" s="31">
        <f t="shared" si="84"/>
        <v>1958.03</v>
      </c>
      <c r="X358" s="31">
        <f t="shared" si="85"/>
        <v>42.11</v>
      </c>
      <c r="Y358" s="32"/>
      <c r="Z358" s="32"/>
    </row>
    <row r="359" spans="1:26" ht="15.6" x14ac:dyDescent="0.3">
      <c r="A359" s="6">
        <v>1900.03</v>
      </c>
      <c r="B359" s="7">
        <v>6.26</v>
      </c>
      <c r="C359" s="8">
        <v>0.23250000000000001</v>
      </c>
      <c r="D359" s="7">
        <v>0.48</v>
      </c>
      <c r="E359" s="7">
        <v>7.9922320659999997</v>
      </c>
      <c r="F359" s="8">
        <f t="shared" si="86"/>
        <v>1900.2083333333069</v>
      </c>
      <c r="G359" s="9">
        <f>G357*10/12+G369*2/12</f>
        <v>3.1416666666666666</v>
      </c>
      <c r="H359" s="8">
        <f t="shared" si="80"/>
        <v>239.77759081251378</v>
      </c>
      <c r="I359" s="8">
        <f t="shared" si="81"/>
        <v>8.9054776140430434</v>
      </c>
      <c r="J359" s="10">
        <f t="shared" si="87"/>
        <v>1084.8392958292341</v>
      </c>
      <c r="K359" s="8">
        <f t="shared" si="82"/>
        <v>18.385502170927573</v>
      </c>
      <c r="L359" s="10">
        <f t="shared" si="83"/>
        <v>83.182565814382158</v>
      </c>
      <c r="M359" s="30">
        <f t="shared" si="74"/>
        <v>18.775793421238376</v>
      </c>
      <c r="N359" s="11"/>
      <c r="O359" s="12">
        <f t="shared" si="75"/>
        <v>22.65855169287201</v>
      </c>
      <c r="P359" s="12"/>
      <c r="Q359" s="33">
        <f t="shared" si="76"/>
        <v>2.6734307147491386E-2</v>
      </c>
      <c r="R359" s="9">
        <f t="shared" si="88"/>
        <v>1.0029727538422986</v>
      </c>
      <c r="S359" s="9">
        <f t="shared" si="89"/>
        <v>5.8619338849197211</v>
      </c>
      <c r="T359" s="15">
        <f t="shared" si="77"/>
        <v>6.9864224187602852E-2</v>
      </c>
      <c r="U359" s="15">
        <f t="shared" si="78"/>
        <v>5.014324075594212E-3</v>
      </c>
      <c r="V359" s="15">
        <f t="shared" si="79"/>
        <v>6.484990011200864E-2</v>
      </c>
      <c r="W359" s="31">
        <f t="shared" si="84"/>
        <v>1958.06</v>
      </c>
      <c r="X359" s="31">
        <f t="shared" si="85"/>
        <v>44.75</v>
      </c>
      <c r="Y359" s="32"/>
      <c r="Z359" s="32"/>
    </row>
    <row r="360" spans="1:26" ht="15.6" x14ac:dyDescent="0.3">
      <c r="A360" s="6">
        <v>1900.04</v>
      </c>
      <c r="B360" s="7">
        <v>6.34</v>
      </c>
      <c r="C360" s="8">
        <v>0.24</v>
      </c>
      <c r="D360" s="7">
        <v>0.48</v>
      </c>
      <c r="E360" s="7">
        <v>7.9922320659999997</v>
      </c>
      <c r="F360" s="8">
        <f t="shared" si="86"/>
        <v>1900.2916666666401</v>
      </c>
      <c r="G360" s="9">
        <f>G357*9/12+G369*3/12</f>
        <v>3.1374999999999997</v>
      </c>
      <c r="H360" s="8">
        <f t="shared" si="80"/>
        <v>242.84184117433503</v>
      </c>
      <c r="I360" s="8">
        <f t="shared" si="81"/>
        <v>9.1927510854637866</v>
      </c>
      <c r="J360" s="10">
        <f t="shared" si="87"/>
        <v>1102.1689970405635</v>
      </c>
      <c r="K360" s="8">
        <f t="shared" si="82"/>
        <v>18.385502170927573</v>
      </c>
      <c r="L360" s="10">
        <f t="shared" si="83"/>
        <v>83.444971384774519</v>
      </c>
      <c r="M360" s="30">
        <f t="shared" si="74"/>
        <v>18.936402033322729</v>
      </c>
      <c r="N360" s="11"/>
      <c r="O360" s="12">
        <f t="shared" si="75"/>
        <v>22.830122957226386</v>
      </c>
      <c r="P360" s="12"/>
      <c r="Q360" s="33">
        <f t="shared" si="76"/>
        <v>2.6324249917931551E-2</v>
      </c>
      <c r="R360" s="9">
        <f t="shared" si="88"/>
        <v>1.0029693515535789</v>
      </c>
      <c r="S360" s="9">
        <f t="shared" si="89"/>
        <v>5.879359971399416</v>
      </c>
      <c r="T360" s="15">
        <f t="shared" si="77"/>
        <v>6.4977501499694501E-2</v>
      </c>
      <c r="U360" s="15">
        <f t="shared" si="78"/>
        <v>4.0525486625320184E-3</v>
      </c>
      <c r="V360" s="15">
        <f t="shared" si="79"/>
        <v>6.0924952837162483E-2</v>
      </c>
      <c r="W360" s="31">
        <f t="shared" si="84"/>
        <v>1958.09</v>
      </c>
      <c r="X360" s="31">
        <f t="shared" si="85"/>
        <v>48.96</v>
      </c>
      <c r="Y360" s="32"/>
      <c r="Z360" s="32"/>
    </row>
    <row r="361" spans="1:26" ht="15.6" x14ac:dyDescent="0.3">
      <c r="A361" s="6">
        <v>1900.05</v>
      </c>
      <c r="B361" s="7">
        <v>6.04</v>
      </c>
      <c r="C361" s="8">
        <v>0.2475</v>
      </c>
      <c r="D361" s="7">
        <v>0.48</v>
      </c>
      <c r="E361" s="7">
        <v>7.8019419829999999</v>
      </c>
      <c r="F361" s="8">
        <f t="shared" si="86"/>
        <v>1900.3749999999734</v>
      </c>
      <c r="G361" s="9">
        <f>G357*8/12+G369*4/12</f>
        <v>3.1333333333333337</v>
      </c>
      <c r="H361" s="8">
        <f t="shared" si="80"/>
        <v>236.9935721169025</v>
      </c>
      <c r="I361" s="8">
        <f t="shared" si="81"/>
        <v>9.7112432283002246</v>
      </c>
      <c r="J361" s="10">
        <f t="shared" si="87"/>
        <v>1079.2988515423638</v>
      </c>
      <c r="K361" s="8">
        <f t="shared" si="82"/>
        <v>18.833926260945891</v>
      </c>
      <c r="L361" s="10">
        <f t="shared" si="83"/>
        <v>85.772094162307027</v>
      </c>
      <c r="M361" s="30">
        <f t="shared" si="74"/>
        <v>18.403197016950415</v>
      </c>
      <c r="N361" s="11"/>
      <c r="O361" s="12">
        <f t="shared" si="75"/>
        <v>22.172115694151731</v>
      </c>
      <c r="P361" s="12"/>
      <c r="Q361" s="33">
        <f t="shared" si="76"/>
        <v>2.4232858651637657E-2</v>
      </c>
      <c r="R361" s="9">
        <f t="shared" si="88"/>
        <v>1.0029659492838876</v>
      </c>
      <c r="S361" s="9">
        <f t="shared" si="89"/>
        <v>6.040641788323442</v>
      </c>
      <c r="T361" s="15">
        <f t="shared" si="77"/>
        <v>6.7875138801264834E-2</v>
      </c>
      <c r="U361" s="15">
        <f t="shared" si="78"/>
        <v>3.509766605165332E-3</v>
      </c>
      <c r="V361" s="15">
        <f t="shared" si="79"/>
        <v>6.4365372196099502E-2</v>
      </c>
      <c r="W361" s="31">
        <f t="shared" si="84"/>
        <v>1958.12</v>
      </c>
      <c r="X361" s="31">
        <f t="shared" si="85"/>
        <v>53.49</v>
      </c>
      <c r="Y361" s="32"/>
      <c r="Z361" s="32"/>
    </row>
    <row r="362" spans="1:26" ht="15.6" x14ac:dyDescent="0.3">
      <c r="A362" s="6">
        <v>1900.06</v>
      </c>
      <c r="B362" s="7">
        <v>5.86</v>
      </c>
      <c r="C362" s="8">
        <v>0.255</v>
      </c>
      <c r="D362" s="7">
        <v>0.48</v>
      </c>
      <c r="E362" s="7">
        <v>7.7067928930000003</v>
      </c>
      <c r="F362" s="8">
        <f t="shared" si="86"/>
        <v>1900.4583333333067</v>
      </c>
      <c r="G362" s="9">
        <f>G357*7/12+G369*5/12</f>
        <v>3.1291666666666669</v>
      </c>
      <c r="H362" s="8">
        <f t="shared" si="80"/>
        <v>232.76960661929647</v>
      </c>
      <c r="I362" s="8">
        <f t="shared" si="81"/>
        <v>10.129052847768019</v>
      </c>
      <c r="J362" s="10">
        <f t="shared" si="87"/>
        <v>1063.9064586075995</v>
      </c>
      <c r="K362" s="8">
        <f t="shared" si="82"/>
        <v>19.066452419328034</v>
      </c>
      <c r="L362" s="10">
        <f t="shared" si="83"/>
        <v>87.145921524171953</v>
      </c>
      <c r="M362" s="30">
        <f t="shared" si="74"/>
        <v>17.992711584303979</v>
      </c>
      <c r="N362" s="11"/>
      <c r="O362" s="12">
        <f t="shared" si="75"/>
        <v>21.667091326067684</v>
      </c>
      <c r="P362" s="12"/>
      <c r="Q362" s="33">
        <f t="shared" si="76"/>
        <v>2.4286393111291112E-2</v>
      </c>
      <c r="R362" s="9">
        <f t="shared" si="88"/>
        <v>1.0029625470332306</v>
      </c>
      <c r="S362" s="9">
        <f t="shared" si="89"/>
        <v>6.1333577886333934</v>
      </c>
      <c r="T362" s="15">
        <f t="shared" si="77"/>
        <v>6.5611536216921618E-2</v>
      </c>
      <c r="U362" s="15">
        <f t="shared" si="78"/>
        <v>3.2222961753032298E-3</v>
      </c>
      <c r="V362" s="15">
        <f t="shared" si="79"/>
        <v>6.2389240041618388E-2</v>
      </c>
      <c r="W362" s="31">
        <f t="shared" si="84"/>
        <v>1959.03</v>
      </c>
      <c r="X362" s="31">
        <f t="shared" si="85"/>
        <v>56.16</v>
      </c>
      <c r="Y362" s="32"/>
      <c r="Z362" s="32"/>
    </row>
    <row r="363" spans="1:26" ht="15.6" x14ac:dyDescent="0.3">
      <c r="A363" s="6">
        <v>1900.07</v>
      </c>
      <c r="B363" s="7">
        <v>5.86</v>
      </c>
      <c r="C363" s="8">
        <v>0.26250000000000001</v>
      </c>
      <c r="D363" s="7">
        <v>0.48</v>
      </c>
      <c r="E363" s="7">
        <v>7.8019419829999999</v>
      </c>
      <c r="F363" s="8">
        <f t="shared" si="86"/>
        <v>1900.5416666666399</v>
      </c>
      <c r="G363" s="9">
        <f>G357*6/12+G369*6/12</f>
        <v>3.125</v>
      </c>
      <c r="H363" s="8">
        <f t="shared" si="80"/>
        <v>229.9308497690478</v>
      </c>
      <c r="I363" s="8">
        <f t="shared" si="81"/>
        <v>10.299803423954785</v>
      </c>
      <c r="J363" s="10">
        <f t="shared" si="87"/>
        <v>1054.8545775255429</v>
      </c>
      <c r="K363" s="8">
        <f t="shared" si="82"/>
        <v>18.833926260945891</v>
      </c>
      <c r="L363" s="10">
        <f t="shared" si="83"/>
        <v>86.404470514037641</v>
      </c>
      <c r="M363" s="30">
        <f t="shared" si="74"/>
        <v>17.689545468952804</v>
      </c>
      <c r="N363" s="11"/>
      <c r="O363" s="12">
        <f t="shared" si="75"/>
        <v>21.293889709957146</v>
      </c>
      <c r="P363" s="12"/>
      <c r="Q363" s="33">
        <f t="shared" si="76"/>
        <v>2.6508372245072735E-2</v>
      </c>
      <c r="R363" s="9">
        <f t="shared" si="88"/>
        <v>1.0029591448016137</v>
      </c>
      <c r="S363" s="9">
        <f t="shared" si="89"/>
        <v>6.0765067886138704</v>
      </c>
      <c r="T363" s="15">
        <f t="shared" si="77"/>
        <v>6.1471772979990513E-2</v>
      </c>
      <c r="U363" s="15">
        <f t="shared" si="78"/>
        <v>4.4382347403240097E-3</v>
      </c>
      <c r="V363" s="15">
        <f t="shared" si="79"/>
        <v>5.7033538239666504E-2</v>
      </c>
      <c r="W363" s="31">
        <f t="shared" si="84"/>
        <v>1959.06</v>
      </c>
      <c r="X363" s="31">
        <f t="shared" si="85"/>
        <v>57.46</v>
      </c>
      <c r="Y363" s="32"/>
      <c r="Z363" s="32"/>
    </row>
    <row r="364" spans="1:26" ht="15.6" x14ac:dyDescent="0.3">
      <c r="A364" s="6">
        <v>1900.08</v>
      </c>
      <c r="B364" s="7">
        <v>5.94</v>
      </c>
      <c r="C364" s="8">
        <v>0.27</v>
      </c>
      <c r="D364" s="7">
        <v>0.48</v>
      </c>
      <c r="E364" s="7">
        <v>7.7067928930000003</v>
      </c>
      <c r="F364" s="8">
        <f t="shared" si="86"/>
        <v>1900.6249999999732</v>
      </c>
      <c r="G364" s="9">
        <f>G357*5/12+G369*7/12</f>
        <v>3.1208333333333336</v>
      </c>
      <c r="H364" s="8">
        <f t="shared" si="80"/>
        <v>235.94734868918445</v>
      </c>
      <c r="I364" s="8">
        <f t="shared" si="81"/>
        <v>10.724879485872021</v>
      </c>
      <c r="J364" s="10">
        <f t="shared" si="87"/>
        <v>1086.5567050079092</v>
      </c>
      <c r="K364" s="8">
        <f t="shared" si="82"/>
        <v>19.066452419328034</v>
      </c>
      <c r="L364" s="10">
        <f t="shared" si="83"/>
        <v>87.802562020841123</v>
      </c>
      <c r="M364" s="30">
        <f t="shared" si="74"/>
        <v>18.069614666784194</v>
      </c>
      <c r="N364" s="11"/>
      <c r="O364" s="12">
        <f t="shared" si="75"/>
        <v>21.745469843487946</v>
      </c>
      <c r="P364" s="12"/>
      <c r="Q364" s="33">
        <f t="shared" si="76"/>
        <v>2.0503000596817943E-2</v>
      </c>
      <c r="R364" s="9">
        <f t="shared" si="88"/>
        <v>1.002955742589043</v>
      </c>
      <c r="S364" s="9">
        <f t="shared" si="89"/>
        <v>6.1697314120995834</v>
      </c>
      <c r="T364" s="15">
        <f t="shared" si="77"/>
        <v>6.2362729619005242E-2</v>
      </c>
      <c r="U364" s="15">
        <f t="shared" si="78"/>
        <v>4.1614673758820775E-3</v>
      </c>
      <c r="V364" s="15">
        <f t="shared" si="79"/>
        <v>5.8201262243123164E-2</v>
      </c>
      <c r="W364" s="31">
        <f t="shared" si="84"/>
        <v>1959.09</v>
      </c>
      <c r="X364" s="31">
        <f t="shared" si="85"/>
        <v>57.05</v>
      </c>
      <c r="Y364" s="32"/>
      <c r="Z364" s="32"/>
    </row>
    <row r="365" spans="1:26" ht="15.6" x14ac:dyDescent="0.3">
      <c r="A365" s="6">
        <v>1900.09</v>
      </c>
      <c r="B365" s="7">
        <v>5.8</v>
      </c>
      <c r="C365" s="8">
        <v>0.27750000000000002</v>
      </c>
      <c r="D365" s="7">
        <v>0.48</v>
      </c>
      <c r="E365" s="7">
        <v>7.8019419829999999</v>
      </c>
      <c r="F365" s="8">
        <f t="shared" si="86"/>
        <v>1900.7083333333064</v>
      </c>
      <c r="G365" s="9">
        <f>G357*4/12+G369*8/12</f>
        <v>3.1166666666666671</v>
      </c>
      <c r="H365" s="8">
        <f t="shared" si="80"/>
        <v>227.57660898642953</v>
      </c>
      <c r="I365" s="8">
        <f t="shared" si="81"/>
        <v>10.888363619609345</v>
      </c>
      <c r="J365" s="10">
        <f t="shared" si="87"/>
        <v>1052.1872520197655</v>
      </c>
      <c r="K365" s="8">
        <f t="shared" si="82"/>
        <v>18.833926260945891</v>
      </c>
      <c r="L365" s="10">
        <f t="shared" si="83"/>
        <v>87.077565684394386</v>
      </c>
      <c r="M365" s="30">
        <f t="shared" si="74"/>
        <v>17.341874151224712</v>
      </c>
      <c r="N365" s="11"/>
      <c r="O365" s="12">
        <f t="shared" si="75"/>
        <v>20.869225953924722</v>
      </c>
      <c r="P365" s="12"/>
      <c r="Q365" s="33">
        <f t="shared" si="76"/>
        <v>2.2910446651602412E-2</v>
      </c>
      <c r="R365" s="9">
        <f t="shared" si="88"/>
        <v>1.0029523403955243</v>
      </c>
      <c r="S365" s="9">
        <f t="shared" si="89"/>
        <v>6.1125017899833409</v>
      </c>
      <c r="T365" s="15">
        <f t="shared" si="77"/>
        <v>6.8005415438333605E-2</v>
      </c>
      <c r="U365" s="15">
        <f t="shared" si="78"/>
        <v>6.361776127812524E-3</v>
      </c>
      <c r="V365" s="15">
        <f t="shared" si="79"/>
        <v>6.1643639310521081E-2</v>
      </c>
      <c r="W365" s="31">
        <f t="shared" si="84"/>
        <v>1959.12</v>
      </c>
      <c r="X365" s="31">
        <f t="shared" si="85"/>
        <v>59.06</v>
      </c>
      <c r="Y365" s="32"/>
      <c r="Z365" s="32"/>
    </row>
    <row r="366" spans="1:26" ht="15.6" x14ac:dyDescent="0.3">
      <c r="A366" s="6">
        <v>1900.1</v>
      </c>
      <c r="B366" s="7">
        <v>6.01</v>
      </c>
      <c r="C366" s="8">
        <v>0.28499999999999998</v>
      </c>
      <c r="D366" s="7">
        <v>0.48</v>
      </c>
      <c r="E366" s="7">
        <v>7.7067928930000003</v>
      </c>
      <c r="F366" s="8">
        <f t="shared" si="86"/>
        <v>1900.7916666666397</v>
      </c>
      <c r="G366" s="9">
        <f>G357*3/12+G369*9/12</f>
        <v>3.1125000000000003</v>
      </c>
      <c r="H366" s="8">
        <f t="shared" si="80"/>
        <v>238.72787300033647</v>
      </c>
      <c r="I366" s="8">
        <f t="shared" si="81"/>
        <v>11.320706123976022</v>
      </c>
      <c r="J366" s="10">
        <f t="shared" si="87"/>
        <v>1108.1061934184879</v>
      </c>
      <c r="K366" s="8">
        <f t="shared" si="82"/>
        <v>19.066452419328034</v>
      </c>
      <c r="L366" s="10">
        <f t="shared" si="83"/>
        <v>88.500993817117148</v>
      </c>
      <c r="M366" s="30">
        <f t="shared" si="74"/>
        <v>18.102398784556055</v>
      </c>
      <c r="N366" s="11"/>
      <c r="O366" s="12">
        <f t="shared" si="75"/>
        <v>21.784692525130023</v>
      </c>
      <c r="P366" s="12"/>
      <c r="Q366" s="33">
        <f t="shared" si="76"/>
        <v>1.930761348008881E-2</v>
      </c>
      <c r="R366" s="9">
        <f t="shared" si="88"/>
        <v>1.0029489382210637</v>
      </c>
      <c r="S366" s="9">
        <f t="shared" si="89"/>
        <v>6.2062365365613328</v>
      </c>
      <c r="T366" s="15">
        <f t="shared" si="77"/>
        <v>7.0915077956436479E-2</v>
      </c>
      <c r="U366" s="15">
        <f t="shared" si="78"/>
        <v>8.1191790509469453E-3</v>
      </c>
      <c r="V366" s="15">
        <f t="shared" si="79"/>
        <v>6.2795898905489533E-2</v>
      </c>
      <c r="W366" s="31">
        <f t="shared" si="84"/>
        <v>1960.03</v>
      </c>
      <c r="X366" s="31">
        <f t="shared" si="85"/>
        <v>55.02</v>
      </c>
      <c r="Y366" s="32"/>
      <c r="Z366" s="32"/>
    </row>
    <row r="367" spans="1:26" ht="15.6" x14ac:dyDescent="0.3">
      <c r="A367" s="6">
        <v>1900.11</v>
      </c>
      <c r="B367" s="7">
        <v>6.48</v>
      </c>
      <c r="C367" s="8">
        <v>0.29249999999999998</v>
      </c>
      <c r="D367" s="7">
        <v>0.48</v>
      </c>
      <c r="E367" s="7">
        <v>7.7067928930000003</v>
      </c>
      <c r="F367" s="8">
        <f t="shared" si="86"/>
        <v>1900.8749999999729</v>
      </c>
      <c r="G367" s="9">
        <f>G357*2/12+G369*10/12</f>
        <v>3.1083333333333334</v>
      </c>
      <c r="H367" s="8">
        <f t="shared" si="80"/>
        <v>257.3971076609285</v>
      </c>
      <c r="I367" s="8">
        <f t="shared" si="81"/>
        <v>11.61861944302802</v>
      </c>
      <c r="J367" s="10">
        <f t="shared" si="87"/>
        <v>1199.2576076233574</v>
      </c>
      <c r="K367" s="8">
        <f t="shared" si="82"/>
        <v>19.066452419328034</v>
      </c>
      <c r="L367" s="10">
        <f t="shared" si="83"/>
        <v>88.833896860989427</v>
      </c>
      <c r="M367" s="30">
        <f t="shared" si="74"/>
        <v>19.419584603760757</v>
      </c>
      <c r="N367" s="11"/>
      <c r="O367" s="12">
        <f t="shared" si="75"/>
        <v>23.365476491847204</v>
      </c>
      <c r="P367" s="12"/>
      <c r="Q367" s="33">
        <f t="shared" si="76"/>
        <v>1.7974812589310531E-2</v>
      </c>
      <c r="R367" s="9">
        <f t="shared" si="88"/>
        <v>1.0029455360656672</v>
      </c>
      <c r="S367" s="9">
        <f t="shared" si="89"/>
        <v>6.2245383446929603</v>
      </c>
      <c r="T367" s="15">
        <f t="shared" si="77"/>
        <v>6.4984250533232757E-2</v>
      </c>
      <c r="U367" s="15">
        <f t="shared" si="78"/>
        <v>1.0166633797672686E-2</v>
      </c>
      <c r="V367" s="15">
        <f t="shared" si="79"/>
        <v>5.4817616735560071E-2</v>
      </c>
      <c r="W367" s="31">
        <f t="shared" si="84"/>
        <v>1960.06</v>
      </c>
      <c r="X367" s="31">
        <f t="shared" si="85"/>
        <v>57.26</v>
      </c>
      <c r="Y367" s="32"/>
      <c r="Z367" s="32"/>
    </row>
    <row r="368" spans="1:26" ht="15.6" x14ac:dyDescent="0.3">
      <c r="A368" s="6">
        <v>1900.12</v>
      </c>
      <c r="B368" s="7">
        <v>6.87</v>
      </c>
      <c r="C368" s="8">
        <v>0.3</v>
      </c>
      <c r="D368" s="7">
        <v>0.48</v>
      </c>
      <c r="E368" s="7">
        <v>7.6116519010000001</v>
      </c>
      <c r="F368" s="8">
        <f t="shared" si="86"/>
        <v>1900.9583333333062</v>
      </c>
      <c r="G368" s="9">
        <f>G357*1/12+G369*11/12</f>
        <v>3.104166666666667</v>
      </c>
      <c r="H368" s="8">
        <f t="shared" si="80"/>
        <v>276.29954080318623</v>
      </c>
      <c r="I368" s="8">
        <f t="shared" si="81"/>
        <v>12.065482131143503</v>
      </c>
      <c r="J368" s="10">
        <f t="shared" si="87"/>
        <v>1292.0119075260313</v>
      </c>
      <c r="K368" s="8">
        <f t="shared" si="82"/>
        <v>19.304771409829602</v>
      </c>
      <c r="L368" s="10">
        <f t="shared" si="83"/>
        <v>90.27157432496287</v>
      </c>
      <c r="M368" s="30">
        <f t="shared" si="74"/>
        <v>20.74405116087085</v>
      </c>
      <c r="N368" s="11"/>
      <c r="O368" s="12">
        <f t="shared" si="75"/>
        <v>24.951139917086607</v>
      </c>
      <c r="P368" s="12"/>
      <c r="Q368" s="33">
        <f t="shared" si="76"/>
        <v>1.3490267445614518E-2</v>
      </c>
      <c r="R368" s="9">
        <f t="shared" si="88"/>
        <v>1.0029421339293405</v>
      </c>
      <c r="S368" s="9">
        <f t="shared" si="89"/>
        <v>6.3209050393635424</v>
      </c>
      <c r="T368" s="15">
        <f t="shared" si="77"/>
        <v>5.4545251575951914E-2</v>
      </c>
      <c r="U368" s="15">
        <f t="shared" si="78"/>
        <v>8.900918904485966E-3</v>
      </c>
      <c r="V368" s="15">
        <f t="shared" si="79"/>
        <v>4.5644332671465948E-2</v>
      </c>
      <c r="W368" s="31">
        <f t="shared" si="84"/>
        <v>1960.09</v>
      </c>
      <c r="X368" s="31">
        <f t="shared" si="85"/>
        <v>54.81</v>
      </c>
      <c r="Y368" s="32"/>
      <c r="Z368" s="32"/>
    </row>
    <row r="369" spans="1:26" ht="15.6" x14ac:dyDescent="0.3">
      <c r="A369" s="6">
        <v>1901.01</v>
      </c>
      <c r="B369" s="7">
        <v>7.07</v>
      </c>
      <c r="C369" s="8">
        <v>0.30170000000000002</v>
      </c>
      <c r="D369" s="7">
        <v>0.48170000000000002</v>
      </c>
      <c r="E369" s="7">
        <v>7.7067928930000003</v>
      </c>
      <c r="F369" s="8">
        <f t="shared" si="86"/>
        <v>1901.0416666666395</v>
      </c>
      <c r="G369" s="9">
        <v>3.1</v>
      </c>
      <c r="H369" s="8">
        <f t="shared" si="80"/>
        <v>280.83295542635256</v>
      </c>
      <c r="I369" s="8">
        <f t="shared" si="81"/>
        <v>11.984059781065143</v>
      </c>
      <c r="J369" s="10">
        <f t="shared" si="87"/>
        <v>1317.8806488043415</v>
      </c>
      <c r="K369" s="8">
        <f t="shared" si="82"/>
        <v>19.133979438313158</v>
      </c>
      <c r="L369" s="10">
        <f t="shared" si="83"/>
        <v>89.791104459554646</v>
      </c>
      <c r="M369" s="30">
        <f t="shared" si="74"/>
        <v>20.978581834536193</v>
      </c>
      <c r="N369" s="11"/>
      <c r="O369" s="12">
        <f t="shared" si="75"/>
        <v>25.223107928844314</v>
      </c>
      <c r="P369" s="12"/>
      <c r="Q369" s="33">
        <f t="shared" si="76"/>
        <v>1.5441362892157334E-2</v>
      </c>
      <c r="R369" s="9">
        <f t="shared" si="88"/>
        <v>1.0020149873405235</v>
      </c>
      <c r="S369" s="9">
        <f t="shared" si="89"/>
        <v>6.2612403151929579</v>
      </c>
      <c r="T369" s="15">
        <f t="shared" si="77"/>
        <v>5.5432556751338513E-2</v>
      </c>
      <c r="U369" s="15">
        <f t="shared" si="78"/>
        <v>1.0144103392990989E-2</v>
      </c>
      <c r="V369" s="15">
        <f t="shared" si="79"/>
        <v>4.5288453358347525E-2</v>
      </c>
      <c r="W369" s="31">
        <f t="shared" si="84"/>
        <v>1960.12</v>
      </c>
      <c r="X369" s="31">
        <f t="shared" si="85"/>
        <v>56.8</v>
      </c>
      <c r="Y369" s="32"/>
      <c r="Z369" s="32"/>
    </row>
    <row r="370" spans="1:26" ht="15.6" x14ac:dyDescent="0.3">
      <c r="A370" s="6">
        <v>1901.02</v>
      </c>
      <c r="B370" s="7">
        <v>7.25</v>
      </c>
      <c r="C370" s="8">
        <v>0.30330000000000001</v>
      </c>
      <c r="D370" s="7">
        <v>0.48330000000000001</v>
      </c>
      <c r="E370" s="7">
        <v>7.6116519010000001</v>
      </c>
      <c r="F370" s="8">
        <f t="shared" si="86"/>
        <v>1901.1249999999727</v>
      </c>
      <c r="G370" s="9">
        <f>G369*11/12+G381*1/12</f>
        <v>3.1066666666666669</v>
      </c>
      <c r="H370" s="8">
        <f t="shared" si="80"/>
        <v>291.58248483596799</v>
      </c>
      <c r="I370" s="8">
        <f t="shared" si="81"/>
        <v>12.198202434586083</v>
      </c>
      <c r="J370" s="10">
        <f t="shared" si="87"/>
        <v>1373.0958377792458</v>
      </c>
      <c r="K370" s="8">
        <f t="shared" si="82"/>
        <v>19.437491713272188</v>
      </c>
      <c r="L370" s="10">
        <f t="shared" si="83"/>
        <v>91.533409434304787</v>
      </c>
      <c r="M370" s="30">
        <f t="shared" si="74"/>
        <v>21.679149848206194</v>
      </c>
      <c r="N370" s="11"/>
      <c r="O370" s="12">
        <f t="shared" si="75"/>
        <v>26.053251360808797</v>
      </c>
      <c r="P370" s="12"/>
      <c r="Q370" s="33">
        <f t="shared" si="76"/>
        <v>1.1385946036258678E-2</v>
      </c>
      <c r="R370" s="9">
        <f t="shared" si="88"/>
        <v>1.0020207222232298</v>
      </c>
      <c r="S370" s="9">
        <f t="shared" si="89"/>
        <v>6.3522760047961331</v>
      </c>
      <c r="T370" s="15">
        <f t="shared" si="77"/>
        <v>5.6660563453841739E-2</v>
      </c>
      <c r="U370" s="15">
        <f t="shared" si="78"/>
        <v>1.2175146255171132E-2</v>
      </c>
      <c r="V370" s="15">
        <f t="shared" si="79"/>
        <v>4.4485417198670607E-2</v>
      </c>
      <c r="W370" s="31">
        <f t="shared" si="84"/>
        <v>1961.03</v>
      </c>
      <c r="X370" s="31">
        <f t="shared" si="85"/>
        <v>64.12</v>
      </c>
      <c r="Y370" s="32"/>
      <c r="Z370" s="32"/>
    </row>
    <row r="371" spans="1:26" ht="15.6" x14ac:dyDescent="0.3">
      <c r="A371" s="6">
        <v>1901.03</v>
      </c>
      <c r="B371" s="7">
        <v>7.51</v>
      </c>
      <c r="C371" s="8">
        <v>0.30499999999999999</v>
      </c>
      <c r="D371" s="7">
        <v>0.48499999999999999</v>
      </c>
      <c r="E371" s="7">
        <v>7.6116519010000001</v>
      </c>
      <c r="F371" s="8">
        <f t="shared" si="86"/>
        <v>1901.208333333306</v>
      </c>
      <c r="G371" s="9">
        <f>G369*10/12+G381*2/12</f>
        <v>3.1133333333333333</v>
      </c>
      <c r="H371" s="8">
        <f t="shared" si="80"/>
        <v>302.03923601629236</v>
      </c>
      <c r="I371" s="8">
        <f t="shared" si="81"/>
        <v>12.266573499995896</v>
      </c>
      <c r="J371" s="10">
        <f t="shared" si="87"/>
        <v>1427.1516221975669</v>
      </c>
      <c r="K371" s="8">
        <f t="shared" si="82"/>
        <v>19.505862778681998</v>
      </c>
      <c r="L371" s="10">
        <f t="shared" si="83"/>
        <v>92.16624990223967</v>
      </c>
      <c r="M371" s="30">
        <f t="shared" si="74"/>
        <v>22.347583950683848</v>
      </c>
      <c r="N371" s="11"/>
      <c r="O371" s="12">
        <f t="shared" si="75"/>
        <v>26.840868787784956</v>
      </c>
      <c r="P371" s="12"/>
      <c r="Q371" s="33">
        <f t="shared" si="76"/>
        <v>8.7471301208263963E-3</v>
      </c>
      <c r="R371" s="9">
        <f t="shared" si="88"/>
        <v>1.002026457027879</v>
      </c>
      <c r="S371" s="9">
        <f t="shared" si="89"/>
        <v>6.3651121900871139</v>
      </c>
      <c r="T371" s="15">
        <f t="shared" si="77"/>
        <v>5.0682384470588371E-2</v>
      </c>
      <c r="U371" s="15">
        <f t="shared" si="78"/>
        <v>1.1214684565742816E-2</v>
      </c>
      <c r="V371" s="15">
        <f t="shared" si="79"/>
        <v>3.9467699904845555E-2</v>
      </c>
      <c r="W371" s="31">
        <f t="shared" si="84"/>
        <v>1961.06</v>
      </c>
      <c r="X371" s="31">
        <f t="shared" si="85"/>
        <v>65.62</v>
      </c>
      <c r="Y371" s="32"/>
      <c r="Z371" s="32"/>
    </row>
    <row r="372" spans="1:26" ht="15.6" x14ac:dyDescent="0.3">
      <c r="A372" s="6">
        <v>1901.04</v>
      </c>
      <c r="B372" s="7">
        <v>8.14</v>
      </c>
      <c r="C372" s="8">
        <v>0.30669999999999997</v>
      </c>
      <c r="D372" s="7">
        <v>0.48670000000000002</v>
      </c>
      <c r="E372" s="7">
        <v>7.5165028100000004</v>
      </c>
      <c r="F372" s="8">
        <f t="shared" si="86"/>
        <v>1901.2916666666392</v>
      </c>
      <c r="G372" s="9">
        <f>G369*9/12+G381*3/12</f>
        <v>3.12</v>
      </c>
      <c r="H372" s="8">
        <f t="shared" si="80"/>
        <v>331.52090978863077</v>
      </c>
      <c r="I372" s="8">
        <f t="shared" si="81"/>
        <v>12.491088824591282</v>
      </c>
      <c r="J372" s="10">
        <f t="shared" si="87"/>
        <v>1571.3725373246166</v>
      </c>
      <c r="K372" s="8">
        <f t="shared" si="82"/>
        <v>19.822018033676486</v>
      </c>
      <c r="L372" s="10">
        <f t="shared" si="83"/>
        <v>93.95417861374581</v>
      </c>
      <c r="M372" s="30">
        <f t="shared" si="74"/>
        <v>24.409716994827217</v>
      </c>
      <c r="N372" s="11"/>
      <c r="O372" s="12">
        <f t="shared" si="75"/>
        <v>29.29380498925423</v>
      </c>
      <c r="P372" s="12"/>
      <c r="Q372" s="33">
        <f t="shared" si="76"/>
        <v>2.4736219890210964E-3</v>
      </c>
      <c r="R372" s="9">
        <f t="shared" si="88"/>
        <v>1.0020321917545103</v>
      </c>
      <c r="S372" s="9">
        <f t="shared" si="89"/>
        <v>6.4587480883794521</v>
      </c>
      <c r="T372" s="15">
        <f t="shared" si="77"/>
        <v>4.3951039738485687E-2</v>
      </c>
      <c r="U372" s="15">
        <f t="shared" si="78"/>
        <v>1.3299288449727165E-2</v>
      </c>
      <c r="V372" s="15">
        <f t="shared" si="79"/>
        <v>3.0651751288758522E-2</v>
      </c>
      <c r="W372" s="31">
        <f t="shared" si="84"/>
        <v>1961.09</v>
      </c>
      <c r="X372" s="31">
        <f t="shared" si="85"/>
        <v>67.260000000000005</v>
      </c>
      <c r="Y372" s="32"/>
      <c r="Z372" s="32"/>
    </row>
    <row r="373" spans="1:26" ht="15.6" x14ac:dyDescent="0.3">
      <c r="A373" s="6">
        <v>1901.05</v>
      </c>
      <c r="B373" s="7">
        <v>7.73</v>
      </c>
      <c r="C373" s="8">
        <v>0.30830000000000002</v>
      </c>
      <c r="D373" s="7">
        <v>0.48830000000000001</v>
      </c>
      <c r="E373" s="7">
        <v>7.5165028100000004</v>
      </c>
      <c r="F373" s="8">
        <f t="shared" si="86"/>
        <v>1901.3749999999725</v>
      </c>
      <c r="G373" s="9">
        <f>G369*8/12+G381*4/12</f>
        <v>3.1266666666666669</v>
      </c>
      <c r="H373" s="8">
        <f t="shared" si="80"/>
        <v>314.82268214571445</v>
      </c>
      <c r="I373" s="8">
        <f t="shared" si="81"/>
        <v>12.556252639783152</v>
      </c>
      <c r="J373" s="10">
        <f t="shared" si="87"/>
        <v>1497.1843848841995</v>
      </c>
      <c r="K373" s="8">
        <f t="shared" si="82"/>
        <v>19.887181848868352</v>
      </c>
      <c r="L373" s="10">
        <f t="shared" si="83"/>
        <v>94.57634348498766</v>
      </c>
      <c r="M373" s="30">
        <f t="shared" si="74"/>
        <v>23.064012684863563</v>
      </c>
      <c r="N373" s="11"/>
      <c r="O373" s="12">
        <f t="shared" si="75"/>
        <v>27.661102045351072</v>
      </c>
      <c r="P373" s="12"/>
      <c r="Q373" s="33">
        <f t="shared" si="76"/>
        <v>5.9728054263650937E-3</v>
      </c>
      <c r="R373" s="9">
        <f t="shared" si="88"/>
        <v>1.0020379264031627</v>
      </c>
      <c r="S373" s="9">
        <f t="shared" si="89"/>
        <v>6.4718735029891157</v>
      </c>
      <c r="T373" s="15">
        <f t="shared" si="77"/>
        <v>5.1684839948394901E-2</v>
      </c>
      <c r="U373" s="15">
        <f t="shared" si="78"/>
        <v>1.3409081904786735E-2</v>
      </c>
      <c r="V373" s="15">
        <f t="shared" si="79"/>
        <v>3.8275758043608166E-2</v>
      </c>
      <c r="W373" s="31">
        <f t="shared" si="84"/>
        <v>1961.12</v>
      </c>
      <c r="X373" s="31">
        <f t="shared" si="85"/>
        <v>71.739999999999995</v>
      </c>
      <c r="Y373" s="32"/>
      <c r="Z373" s="32"/>
    </row>
    <row r="374" spans="1:26" ht="15.6" x14ac:dyDescent="0.3">
      <c r="A374" s="6">
        <v>1901.06</v>
      </c>
      <c r="B374" s="7">
        <v>8.5</v>
      </c>
      <c r="C374" s="8">
        <v>0.31</v>
      </c>
      <c r="D374" s="7">
        <v>0.49</v>
      </c>
      <c r="E374" s="7">
        <v>7.5165028100000004</v>
      </c>
      <c r="F374" s="8">
        <f t="shared" si="86"/>
        <v>1901.4583333333057</v>
      </c>
      <c r="G374" s="9">
        <f>G369*7/12+G381*5/12</f>
        <v>3.1333333333333333</v>
      </c>
      <c r="H374" s="8">
        <f t="shared" si="80"/>
        <v>346.18276820680109</v>
      </c>
      <c r="I374" s="8">
        <f t="shared" si="81"/>
        <v>12.625489193424512</v>
      </c>
      <c r="J374" s="10">
        <f t="shared" si="87"/>
        <v>1651.3252955746275</v>
      </c>
      <c r="K374" s="8">
        <f t="shared" si="82"/>
        <v>19.956418402509712</v>
      </c>
      <c r="L374" s="10">
        <f t="shared" si="83"/>
        <v>95.19404645077266</v>
      </c>
      <c r="M374" s="30">
        <f t="shared" si="74"/>
        <v>25.238466205960346</v>
      </c>
      <c r="N374" s="11"/>
      <c r="O374" s="12">
        <f t="shared" si="75"/>
        <v>30.240388110984195</v>
      </c>
      <c r="P374" s="12"/>
      <c r="Q374" s="33">
        <f t="shared" si="76"/>
        <v>4.568493362102799E-3</v>
      </c>
      <c r="R374" s="9">
        <f t="shared" si="88"/>
        <v>1.0020436609738748</v>
      </c>
      <c r="S374" s="9">
        <f t="shared" si="89"/>
        <v>6.4850627048787866</v>
      </c>
      <c r="T374" s="15">
        <f t="shared" si="77"/>
        <v>4.3920055045181705E-2</v>
      </c>
      <c r="U374" s="15">
        <f t="shared" si="78"/>
        <v>1.3518520118390498E-2</v>
      </c>
      <c r="V374" s="15">
        <f t="shared" si="79"/>
        <v>3.0401534926791207E-2</v>
      </c>
      <c r="W374" s="31">
        <f t="shared" si="84"/>
        <v>1962.03</v>
      </c>
      <c r="X374" s="31">
        <f t="shared" si="85"/>
        <v>70.290000000000006</v>
      </c>
      <c r="Y374" s="32"/>
      <c r="Z374" s="32"/>
    </row>
    <row r="375" spans="1:26" ht="15.6" x14ac:dyDescent="0.3">
      <c r="A375" s="6">
        <v>1901.07</v>
      </c>
      <c r="B375" s="7">
        <v>7.93</v>
      </c>
      <c r="C375" s="8">
        <v>0.31169999999999998</v>
      </c>
      <c r="D375" s="7">
        <v>0.49170000000000003</v>
      </c>
      <c r="E375" s="7">
        <v>7.6116519010000001</v>
      </c>
      <c r="F375" s="8">
        <f t="shared" si="86"/>
        <v>1901.541666666639</v>
      </c>
      <c r="G375" s="9">
        <f>G369*6/12+G381*6/12</f>
        <v>3.14</v>
      </c>
      <c r="H375" s="8">
        <f t="shared" si="80"/>
        <v>318.93091099989329</v>
      </c>
      <c r="I375" s="8">
        <f t="shared" si="81"/>
        <v>12.5360359342581</v>
      </c>
      <c r="J375" s="10">
        <f t="shared" si="87"/>
        <v>1526.3144755841224</v>
      </c>
      <c r="K375" s="8">
        <f t="shared" si="82"/>
        <v>19.775325212944203</v>
      </c>
      <c r="L375" s="10">
        <f t="shared" si="83"/>
        <v>94.639196424301772</v>
      </c>
      <c r="M375" s="30">
        <f t="shared" si="74"/>
        <v>23.144848553708112</v>
      </c>
      <c r="N375" s="11"/>
      <c r="O375" s="12">
        <f t="shared" si="75"/>
        <v>27.71115060076993</v>
      </c>
      <c r="P375" s="12"/>
      <c r="Q375" s="33">
        <f t="shared" si="76"/>
        <v>1.0564738337857364E-2</v>
      </c>
      <c r="R375" s="9">
        <f t="shared" si="88"/>
        <v>1.0020493954666856</v>
      </c>
      <c r="S375" s="9">
        <f t="shared" si="89"/>
        <v>6.4170840860107097</v>
      </c>
      <c r="T375" s="15">
        <f t="shared" si="77"/>
        <v>5.1025249768652969E-2</v>
      </c>
      <c r="U375" s="15">
        <f t="shared" si="78"/>
        <v>1.3807567083109928E-2</v>
      </c>
      <c r="V375" s="15">
        <f t="shared" si="79"/>
        <v>3.7217682685543041E-2</v>
      </c>
      <c r="W375" s="31">
        <f t="shared" si="84"/>
        <v>1962.06</v>
      </c>
      <c r="X375" s="31">
        <f t="shared" si="85"/>
        <v>55.63</v>
      </c>
      <c r="Y375" s="32"/>
      <c r="Z375" s="32"/>
    </row>
    <row r="376" spans="1:26" ht="15.6" x14ac:dyDescent="0.3">
      <c r="A376" s="6">
        <v>1901.08</v>
      </c>
      <c r="B376" s="7">
        <v>8.0399999999999991</v>
      </c>
      <c r="C376" s="8">
        <v>0.31330000000000002</v>
      </c>
      <c r="D376" s="7">
        <v>0.49330000000000002</v>
      </c>
      <c r="E376" s="7">
        <v>7.7067928930000003</v>
      </c>
      <c r="F376" s="8">
        <f t="shared" si="86"/>
        <v>1901.6249999999723</v>
      </c>
      <c r="G376" s="9">
        <f>G369*5/12+G381*7/12</f>
        <v>3.1466666666666669</v>
      </c>
      <c r="H376" s="8">
        <f t="shared" si="80"/>
        <v>319.36307802374455</v>
      </c>
      <c r="I376" s="8">
        <f t="shared" si="81"/>
        <v>12.444832381198903</v>
      </c>
      <c r="J376" s="10">
        <f t="shared" si="87"/>
        <v>1533.3458315648911</v>
      </c>
      <c r="K376" s="8">
        <f t="shared" si="82"/>
        <v>19.59475203844692</v>
      </c>
      <c r="L376" s="10">
        <f t="shared" si="83"/>
        <v>94.079539640666795</v>
      </c>
      <c r="M376" s="30">
        <f t="shared" si="74"/>
        <v>23.077177713844382</v>
      </c>
      <c r="N376" s="11"/>
      <c r="O376" s="12">
        <f t="shared" si="75"/>
        <v>27.608909472820365</v>
      </c>
      <c r="P376" s="12"/>
      <c r="Q376" s="33">
        <f t="shared" si="76"/>
        <v>1.1866188520390432E-2</v>
      </c>
      <c r="R376" s="9">
        <f t="shared" si="88"/>
        <v>1.0020551298816345</v>
      </c>
      <c r="S376" s="9">
        <f t="shared" si="89"/>
        <v>6.3508534463798201</v>
      </c>
      <c r="T376" s="15">
        <f t="shared" si="77"/>
        <v>4.254264958651488E-2</v>
      </c>
      <c r="U376" s="15">
        <f t="shared" si="78"/>
        <v>1.1957966427019073E-2</v>
      </c>
      <c r="V376" s="15">
        <f t="shared" si="79"/>
        <v>3.0584683159495807E-2</v>
      </c>
      <c r="W376" s="31">
        <f t="shared" si="84"/>
        <v>1962.09</v>
      </c>
      <c r="X376" s="31">
        <f t="shared" si="85"/>
        <v>58</v>
      </c>
      <c r="Y376" s="32"/>
      <c r="Z376" s="32"/>
    </row>
    <row r="377" spans="1:26" ht="15.6" x14ac:dyDescent="0.3">
      <c r="A377" s="6">
        <v>1901.09</v>
      </c>
      <c r="B377" s="7">
        <v>8</v>
      </c>
      <c r="C377" s="8">
        <v>0.315</v>
      </c>
      <c r="D377" s="7">
        <v>0.495</v>
      </c>
      <c r="E377" s="7">
        <v>7.8019419829999999</v>
      </c>
      <c r="F377" s="8">
        <f t="shared" si="86"/>
        <v>1901.7083333333055</v>
      </c>
      <c r="G377" s="9">
        <f>G369*4/12+G381*8/12</f>
        <v>3.1533333333333333</v>
      </c>
      <c r="H377" s="8">
        <f t="shared" si="80"/>
        <v>313.89877101576491</v>
      </c>
      <c r="I377" s="8">
        <f t="shared" si="81"/>
        <v>12.359764108745741</v>
      </c>
      <c r="J377" s="10">
        <f t="shared" si="87"/>
        <v>1512.0554671603843</v>
      </c>
      <c r="K377" s="8">
        <f t="shared" si="82"/>
        <v>19.422486456600449</v>
      </c>
      <c r="L377" s="10">
        <f t="shared" si="83"/>
        <v>93.558432030548758</v>
      </c>
      <c r="M377" s="30">
        <f t="shared" si="74"/>
        <v>22.590468316860246</v>
      </c>
      <c r="N377" s="11"/>
      <c r="O377" s="12">
        <f t="shared" si="75"/>
        <v>27.007461920877009</v>
      </c>
      <c r="P377" s="12"/>
      <c r="Q377" s="33">
        <f t="shared" si="76"/>
        <v>1.5205420693573529E-2</v>
      </c>
      <c r="R377" s="9">
        <f t="shared" si="88"/>
        <v>1.0020608642187594</v>
      </c>
      <c r="S377" s="9">
        <f t="shared" si="89"/>
        <v>6.2862938551083998</v>
      </c>
      <c r="T377" s="15">
        <f t="shared" si="77"/>
        <v>3.7557171030512038E-2</v>
      </c>
      <c r="U377" s="15">
        <f t="shared" si="78"/>
        <v>1.2259919407023867E-2</v>
      </c>
      <c r="V377" s="15">
        <f t="shared" si="79"/>
        <v>2.5297251623488171E-2</v>
      </c>
      <c r="W377" s="31">
        <f t="shared" si="84"/>
        <v>1962.12</v>
      </c>
      <c r="X377" s="31">
        <f t="shared" si="85"/>
        <v>62.64</v>
      </c>
      <c r="Y377" s="32"/>
      <c r="Z377" s="32"/>
    </row>
    <row r="378" spans="1:26" ht="15.6" x14ac:dyDescent="0.3">
      <c r="A378" s="6">
        <v>1901.1</v>
      </c>
      <c r="B378" s="7">
        <v>7.91</v>
      </c>
      <c r="C378" s="8">
        <v>0.31669999999999998</v>
      </c>
      <c r="D378" s="7">
        <v>0.49669999999999997</v>
      </c>
      <c r="E378" s="7">
        <v>7.8019419829999999</v>
      </c>
      <c r="F378" s="8">
        <f t="shared" si="86"/>
        <v>1901.7916666666388</v>
      </c>
      <c r="G378" s="9">
        <f>G369*3/12+G381*9/12</f>
        <v>3.16</v>
      </c>
      <c r="H378" s="8">
        <f t="shared" si="80"/>
        <v>310.36740984183757</v>
      </c>
      <c r="I378" s="8">
        <f t="shared" si="81"/>
        <v>12.426467597586591</v>
      </c>
      <c r="J378" s="10">
        <f t="shared" si="87"/>
        <v>1500.033051138681</v>
      </c>
      <c r="K378" s="8">
        <f t="shared" si="82"/>
        <v>19.4891899454413</v>
      </c>
      <c r="L378" s="10">
        <f t="shared" si="83"/>
        <v>94.192973008923218</v>
      </c>
      <c r="M378" s="30">
        <f t="shared" si="74"/>
        <v>22.252901618408934</v>
      </c>
      <c r="N378" s="11"/>
      <c r="O378" s="12">
        <f t="shared" si="75"/>
        <v>26.58645500664791</v>
      </c>
      <c r="P378" s="12"/>
      <c r="Q378" s="33">
        <f t="shared" si="76"/>
        <v>1.5810256650797064E-2</v>
      </c>
      <c r="R378" s="9">
        <f t="shared" si="88"/>
        <v>1.0020665984781001</v>
      </c>
      <c r="S378" s="9">
        <f t="shared" si="89"/>
        <v>6.2992490531829999</v>
      </c>
      <c r="T378" s="15">
        <f t="shared" si="77"/>
        <v>3.9448782911181146E-2</v>
      </c>
      <c r="U378" s="15">
        <f t="shared" si="78"/>
        <v>1.2367766741104624E-2</v>
      </c>
      <c r="V378" s="15">
        <f t="shared" si="79"/>
        <v>2.7081016170076522E-2</v>
      </c>
      <c r="W378" s="31">
        <f t="shared" si="84"/>
        <v>1963.03</v>
      </c>
      <c r="X378" s="31">
        <f t="shared" si="85"/>
        <v>65.67</v>
      </c>
      <c r="Y378" s="32"/>
      <c r="Z378" s="32"/>
    </row>
    <row r="379" spans="1:26" ht="15.6" x14ac:dyDescent="0.3">
      <c r="A379" s="6">
        <v>1901.11</v>
      </c>
      <c r="B379" s="7">
        <v>8.08</v>
      </c>
      <c r="C379" s="8">
        <v>0.31830000000000003</v>
      </c>
      <c r="D379" s="7">
        <v>0.49830000000000002</v>
      </c>
      <c r="E379" s="7">
        <v>7.8970910740000004</v>
      </c>
      <c r="F379" s="8">
        <f t="shared" si="86"/>
        <v>1901.874999999972</v>
      </c>
      <c r="G379" s="9">
        <f>G369*2/12+G381*10/12</f>
        <v>3.1666666666666665</v>
      </c>
      <c r="H379" s="8">
        <f t="shared" si="80"/>
        <v>313.21788957755149</v>
      </c>
      <c r="I379" s="8">
        <f t="shared" si="81"/>
        <v>12.338769090660229</v>
      </c>
      <c r="J379" s="10">
        <f t="shared" si="87"/>
        <v>1518.7792008670524</v>
      </c>
      <c r="K379" s="8">
        <f t="shared" si="82"/>
        <v>19.316395343625484</v>
      </c>
      <c r="L379" s="10">
        <f t="shared" si="83"/>
        <v>93.664316310897561</v>
      </c>
      <c r="M379" s="30">
        <f t="shared" si="74"/>
        <v>22.375074777652806</v>
      </c>
      <c r="N379" s="11"/>
      <c r="O379" s="12">
        <f t="shared" si="75"/>
        <v>26.713215249028373</v>
      </c>
      <c r="P379" s="12"/>
      <c r="Q379" s="33">
        <f t="shared" si="76"/>
        <v>1.7977489621420491E-2</v>
      </c>
      <c r="R379" s="9">
        <f t="shared" si="88"/>
        <v>1.0020723326596945</v>
      </c>
      <c r="S379" s="9">
        <f t="shared" si="89"/>
        <v>6.2362129311974339</v>
      </c>
      <c r="T379" s="15">
        <f t="shared" si="77"/>
        <v>4.3781729004302106E-2</v>
      </c>
      <c r="U379" s="15">
        <f t="shared" si="78"/>
        <v>1.4753651561353998E-2</v>
      </c>
      <c r="V379" s="15">
        <f t="shared" si="79"/>
        <v>2.9028077442948108E-2</v>
      </c>
      <c r="W379" s="31">
        <f t="shared" si="84"/>
        <v>1963.06</v>
      </c>
      <c r="X379" s="31">
        <f t="shared" si="85"/>
        <v>70.11</v>
      </c>
      <c r="Y379" s="32"/>
      <c r="Z379" s="32"/>
    </row>
    <row r="380" spans="1:26" ht="15.6" x14ac:dyDescent="0.3">
      <c r="A380" s="6">
        <v>1901.12</v>
      </c>
      <c r="B380" s="7">
        <v>7.95</v>
      </c>
      <c r="C380" s="8">
        <v>0.32</v>
      </c>
      <c r="D380" s="7">
        <v>0.5</v>
      </c>
      <c r="E380" s="7">
        <v>7.9922320659999997</v>
      </c>
      <c r="F380" s="8">
        <f t="shared" si="86"/>
        <v>1901.9583333333053</v>
      </c>
      <c r="G380" s="9">
        <f>G369*1/12+G381*11/12</f>
        <v>3.1733333333333338</v>
      </c>
      <c r="H380" s="8">
        <f t="shared" si="80"/>
        <v>304.50987970598794</v>
      </c>
      <c r="I380" s="8">
        <f t="shared" si="81"/>
        <v>12.257001447285049</v>
      </c>
      <c r="J380" s="10">
        <f t="shared" si="87"/>
        <v>1481.5072630550285</v>
      </c>
      <c r="K380" s="8">
        <f t="shared" si="82"/>
        <v>19.15156476138289</v>
      </c>
      <c r="L380" s="10">
        <f t="shared" si="83"/>
        <v>93.17655742484456</v>
      </c>
      <c r="M380" s="30">
        <f t="shared" si="74"/>
        <v>21.680215141029681</v>
      </c>
      <c r="N380" s="11"/>
      <c r="O380" s="12">
        <f t="shared" si="75"/>
        <v>25.866784338435274</v>
      </c>
      <c r="P380" s="12"/>
      <c r="Q380" s="33">
        <f t="shared" si="76"/>
        <v>2.0547449641533218E-2</v>
      </c>
      <c r="R380" s="9">
        <f t="shared" si="88"/>
        <v>1.0020780667635822</v>
      </c>
      <c r="S380" s="9">
        <f t="shared" si="89"/>
        <v>6.1747455760205421</v>
      </c>
      <c r="T380" s="15">
        <f t="shared" si="77"/>
        <v>4.8385624474672984E-2</v>
      </c>
      <c r="U380" s="15">
        <f t="shared" si="78"/>
        <v>1.714185538330959E-2</v>
      </c>
      <c r="V380" s="15">
        <f t="shared" si="79"/>
        <v>3.1243769091363394E-2</v>
      </c>
      <c r="W380" s="31">
        <f t="shared" si="84"/>
        <v>1963.09</v>
      </c>
      <c r="X380" s="31">
        <f t="shared" si="85"/>
        <v>72.849999999999994</v>
      </c>
      <c r="Y380" s="32"/>
      <c r="Z380" s="32"/>
    </row>
    <row r="381" spans="1:26" ht="15.6" x14ac:dyDescent="0.3">
      <c r="A381" s="6">
        <v>1902.01</v>
      </c>
      <c r="B381" s="7">
        <v>8.1199999999999992</v>
      </c>
      <c r="C381" s="8">
        <v>0.32079999999999997</v>
      </c>
      <c r="D381" s="7">
        <v>0.51080000000000003</v>
      </c>
      <c r="E381" s="7">
        <v>7.8970910740000004</v>
      </c>
      <c r="F381" s="8">
        <f t="shared" si="86"/>
        <v>1902.0416666666385</v>
      </c>
      <c r="G381" s="9">
        <v>3.18</v>
      </c>
      <c r="H381" s="8">
        <f t="shared" si="80"/>
        <v>314.76847318932153</v>
      </c>
      <c r="I381" s="8">
        <f t="shared" si="81"/>
        <v>12.435680566395854</v>
      </c>
      <c r="J381" s="10">
        <f t="shared" si="87"/>
        <v>1536.4594264915315</v>
      </c>
      <c r="K381" s="8">
        <f t="shared" si="82"/>
        <v>19.800952722303627</v>
      </c>
      <c r="L381" s="10">
        <f t="shared" si="83"/>
        <v>96.653137321659401</v>
      </c>
      <c r="M381" s="30">
        <f t="shared" si="74"/>
        <v>22.340290796033571</v>
      </c>
      <c r="N381" s="11"/>
      <c r="O381" s="12">
        <f t="shared" si="75"/>
        <v>26.635699508412831</v>
      </c>
      <c r="P381" s="12"/>
      <c r="Q381" s="33">
        <f t="shared" si="76"/>
        <v>2.0493974303292278E-2</v>
      </c>
      <c r="R381" s="9">
        <f t="shared" si="88"/>
        <v>1.0018008349940293</v>
      </c>
      <c r="S381" s="9">
        <f t="shared" si="89"/>
        <v>6.2621225616623892</v>
      </c>
      <c r="T381" s="15">
        <f t="shared" si="77"/>
        <v>4.404338172305855E-2</v>
      </c>
      <c r="U381" s="15">
        <f t="shared" si="78"/>
        <v>1.496805110298105E-2</v>
      </c>
      <c r="V381" s="15">
        <f t="shared" si="79"/>
        <v>2.90753306200775E-2</v>
      </c>
      <c r="W381" s="31">
        <f t="shared" si="84"/>
        <v>1963.12</v>
      </c>
      <c r="X381" s="31">
        <f t="shared" si="85"/>
        <v>74.17</v>
      </c>
      <c r="Y381" s="32"/>
      <c r="Z381" s="32"/>
    </row>
    <row r="382" spans="1:26" ht="15.6" x14ac:dyDescent="0.3">
      <c r="A382" s="6">
        <v>1902.02</v>
      </c>
      <c r="B382" s="7">
        <v>8.19</v>
      </c>
      <c r="C382" s="8">
        <v>0.32169999999999999</v>
      </c>
      <c r="D382" s="7">
        <v>0.52170000000000005</v>
      </c>
      <c r="E382" s="7">
        <v>7.8970910740000004</v>
      </c>
      <c r="F382" s="8">
        <f t="shared" si="86"/>
        <v>1902.1249999999718</v>
      </c>
      <c r="G382" s="9">
        <f>G381*11/12+G393*1/12</f>
        <v>3.1900000000000004</v>
      </c>
      <c r="H382" s="8">
        <f t="shared" si="80"/>
        <v>317.4819945099191</v>
      </c>
      <c r="I382" s="8">
        <f t="shared" si="81"/>
        <v>12.470568697660681</v>
      </c>
      <c r="J382" s="10">
        <f t="shared" si="87"/>
        <v>1554.7774161852424</v>
      </c>
      <c r="K382" s="8">
        <f t="shared" si="82"/>
        <v>20.223486756510969</v>
      </c>
      <c r="L382" s="10">
        <f t="shared" si="83"/>
        <v>99.038751895462894</v>
      </c>
      <c r="M382" s="30">
        <f t="shared" si="74"/>
        <v>22.459957452460408</v>
      </c>
      <c r="N382" s="11"/>
      <c r="O382" s="12">
        <f t="shared" si="75"/>
        <v>26.756070389465755</v>
      </c>
      <c r="P382" s="12"/>
      <c r="Q382" s="33">
        <f t="shared" si="76"/>
        <v>2.0155481430143757E-2</v>
      </c>
      <c r="R382" s="9">
        <f t="shared" si="88"/>
        <v>1.0018095695807507</v>
      </c>
      <c r="S382" s="9">
        <f t="shared" si="89"/>
        <v>6.2733996111083314</v>
      </c>
      <c r="T382" s="15">
        <f t="shared" si="77"/>
        <v>4.1261628007891238E-2</v>
      </c>
      <c r="U382" s="15">
        <f t="shared" si="78"/>
        <v>1.377061867643703E-2</v>
      </c>
      <c r="V382" s="15">
        <f t="shared" si="79"/>
        <v>2.7491009331454208E-2</v>
      </c>
      <c r="W382" s="31">
        <f t="shared" si="84"/>
        <v>1964.03</v>
      </c>
      <c r="X382" s="31">
        <f t="shared" si="85"/>
        <v>78.8</v>
      </c>
      <c r="Y382" s="32"/>
      <c r="Z382" s="32"/>
    </row>
    <row r="383" spans="1:26" ht="15.6" x14ac:dyDescent="0.3">
      <c r="A383" s="6">
        <v>1902.03</v>
      </c>
      <c r="B383" s="7">
        <v>8.1999999999999993</v>
      </c>
      <c r="C383" s="8">
        <v>0.32250000000000001</v>
      </c>
      <c r="D383" s="7">
        <v>0.53249999999999997</v>
      </c>
      <c r="E383" s="7">
        <v>7.8970910740000004</v>
      </c>
      <c r="F383" s="8">
        <f t="shared" si="86"/>
        <v>1902.2083333333051</v>
      </c>
      <c r="G383" s="9">
        <f>G381*10/12+G393*2/12</f>
        <v>3.1999999999999997</v>
      </c>
      <c r="H383" s="8">
        <f t="shared" si="80"/>
        <v>317.8696404128616</v>
      </c>
      <c r="I383" s="8">
        <f t="shared" si="81"/>
        <v>12.501580369896084</v>
      </c>
      <c r="J383" s="10">
        <f t="shared" si="87"/>
        <v>1561.777711328323</v>
      </c>
      <c r="K383" s="8">
        <f t="shared" si="82"/>
        <v>20.642144331688879</v>
      </c>
      <c r="L383" s="10">
        <f t="shared" si="83"/>
        <v>101.42032088808926</v>
      </c>
      <c r="M383" s="30">
        <f t="shared" si="74"/>
        <v>22.410652288217346</v>
      </c>
      <c r="N383" s="11"/>
      <c r="O383" s="12">
        <f t="shared" si="75"/>
        <v>26.67413605563123</v>
      </c>
      <c r="P383" s="12"/>
      <c r="Q383" s="33">
        <f t="shared" si="76"/>
        <v>2.2808465227320156E-2</v>
      </c>
      <c r="R383" s="9">
        <f t="shared" si="88"/>
        <v>1.0018183039057333</v>
      </c>
      <c r="S383" s="9">
        <f t="shared" si="89"/>
        <v>6.2847517642124862</v>
      </c>
      <c r="T383" s="15">
        <f t="shared" si="77"/>
        <v>4.2061071410629536E-2</v>
      </c>
      <c r="U383" s="15">
        <f t="shared" si="78"/>
        <v>1.1559486573487154E-2</v>
      </c>
      <c r="V383" s="15">
        <f t="shared" si="79"/>
        <v>3.0501584837142381E-2</v>
      </c>
      <c r="W383" s="31">
        <f t="shared" si="84"/>
        <v>1964.06</v>
      </c>
      <c r="X383" s="31">
        <f t="shared" si="85"/>
        <v>80.239999999999995</v>
      </c>
      <c r="Y383" s="32"/>
      <c r="Z383" s="32"/>
    </row>
    <row r="384" spans="1:26" ht="15.6" x14ac:dyDescent="0.3">
      <c r="A384" s="6">
        <v>1902.04</v>
      </c>
      <c r="B384" s="7">
        <v>8.48</v>
      </c>
      <c r="C384" s="8">
        <v>0.32329999999999998</v>
      </c>
      <c r="D384" s="7">
        <v>0.54330000000000001</v>
      </c>
      <c r="E384" s="7">
        <v>7.9922320659999997</v>
      </c>
      <c r="F384" s="8">
        <f t="shared" si="86"/>
        <v>1902.2916666666383</v>
      </c>
      <c r="G384" s="9">
        <f>G381*9/12+G393*3/12</f>
        <v>3.21</v>
      </c>
      <c r="H384" s="8">
        <f t="shared" si="80"/>
        <v>324.81053835305386</v>
      </c>
      <c r="I384" s="8">
        <f t="shared" si="81"/>
        <v>12.383401774710176</v>
      </c>
      <c r="J384" s="10">
        <f t="shared" si="87"/>
        <v>1600.9504250974157</v>
      </c>
      <c r="K384" s="8">
        <f t="shared" si="82"/>
        <v>20.81009026971865</v>
      </c>
      <c r="L384" s="10">
        <f t="shared" si="83"/>
        <v>102.57032617398892</v>
      </c>
      <c r="M384" s="30">
        <f t="shared" si="74"/>
        <v>22.823108698497855</v>
      </c>
      <c r="N384" s="11"/>
      <c r="O384" s="12">
        <f t="shared" si="75"/>
        <v>27.136318879518498</v>
      </c>
      <c r="P384" s="12"/>
      <c r="Q384" s="33">
        <f t="shared" si="76"/>
        <v>2.4471114945135063E-2</v>
      </c>
      <c r="R384" s="9">
        <f t="shared" si="88"/>
        <v>1.0018270379691732</v>
      </c>
      <c r="S384" s="9">
        <f t="shared" si="89"/>
        <v>6.2212284825346398</v>
      </c>
      <c r="T384" s="15">
        <f t="shared" si="77"/>
        <v>3.9998523549566123E-2</v>
      </c>
      <c r="U384" s="15">
        <f t="shared" si="78"/>
        <v>9.6121047319319697E-3</v>
      </c>
      <c r="V384" s="15">
        <f t="shared" si="79"/>
        <v>3.0386418817634153E-2</v>
      </c>
      <c r="W384" s="31">
        <f t="shared" si="84"/>
        <v>1964.09</v>
      </c>
      <c r="X384" s="31">
        <f t="shared" si="85"/>
        <v>83.41</v>
      </c>
      <c r="Y384" s="32"/>
      <c r="Z384" s="32"/>
    </row>
    <row r="385" spans="1:26" ht="15.6" x14ac:dyDescent="0.3">
      <c r="A385" s="6">
        <v>1902.05</v>
      </c>
      <c r="B385" s="7">
        <v>8.4600000000000009</v>
      </c>
      <c r="C385" s="8">
        <v>0.32419999999999999</v>
      </c>
      <c r="D385" s="7">
        <v>0.55420000000000003</v>
      </c>
      <c r="E385" s="7">
        <v>8.0873811569999994</v>
      </c>
      <c r="F385" s="8">
        <f t="shared" si="86"/>
        <v>1902.3749999999716</v>
      </c>
      <c r="G385" s="9">
        <f>G381*8/12+G393*4/12</f>
        <v>3.2199999999999998</v>
      </c>
      <c r="H385" s="8">
        <f t="shared" si="80"/>
        <v>320.23205036631362</v>
      </c>
      <c r="I385" s="8">
        <f t="shared" si="81"/>
        <v>12.271776681886392</v>
      </c>
      <c r="J385" s="10">
        <f t="shared" si="87"/>
        <v>1583.424135845094</v>
      </c>
      <c r="K385" s="8">
        <f t="shared" si="82"/>
        <v>20.977848973169152</v>
      </c>
      <c r="L385" s="10">
        <f t="shared" si="83"/>
        <v>103.72738251599897</v>
      </c>
      <c r="M385" s="30">
        <f t="shared" ref="M385:M448" si="90">H385/AVERAGE(K265:K384)</f>
        <v>22.427954493329803</v>
      </c>
      <c r="N385" s="11"/>
      <c r="O385" s="12">
        <f t="shared" ref="O385:O448" si="91">J385/AVERAGE(L265:L384)</f>
        <v>26.637764485324787</v>
      </c>
      <c r="P385" s="12"/>
      <c r="Q385" s="33">
        <f t="shared" ref="Q385:Q448" si="92">1/M385-(G385/100-(((E385/E265)^(1/10))-1))</f>
        <v>2.6342382656398551E-2</v>
      </c>
      <c r="R385" s="9">
        <f t="shared" si="88"/>
        <v>1.0018357717712656</v>
      </c>
      <c r="S385" s="9">
        <f t="shared" si="89"/>
        <v>6.1592676136607576</v>
      </c>
      <c r="T385" s="15">
        <f t="shared" si="77"/>
        <v>4.1463969050714367E-2</v>
      </c>
      <c r="U385" s="15">
        <f t="shared" si="78"/>
        <v>1.0669421674553758E-2</v>
      </c>
      <c r="V385" s="15">
        <f t="shared" si="79"/>
        <v>3.0794547376160608E-2</v>
      </c>
      <c r="W385" s="31">
        <f t="shared" si="84"/>
        <v>1964.12</v>
      </c>
      <c r="X385" s="31">
        <f t="shared" si="85"/>
        <v>83.96</v>
      </c>
      <c r="Y385" s="32"/>
      <c r="Z385" s="32"/>
    </row>
    <row r="386" spans="1:26" ht="15.6" x14ac:dyDescent="0.3">
      <c r="A386" s="6">
        <v>1902.06</v>
      </c>
      <c r="B386" s="7">
        <v>8.41</v>
      </c>
      <c r="C386" s="8">
        <v>0.32500000000000001</v>
      </c>
      <c r="D386" s="7">
        <v>0.56499999999999995</v>
      </c>
      <c r="E386" s="7">
        <v>8.18251405</v>
      </c>
      <c r="F386" s="8">
        <f t="shared" si="86"/>
        <v>1902.4583333333048</v>
      </c>
      <c r="G386" s="9">
        <f>G381*7/12+G393*5/12</f>
        <v>3.2300000000000004</v>
      </c>
      <c r="H386" s="8">
        <f t="shared" si="80"/>
        <v>314.63829567148736</v>
      </c>
      <c r="I386" s="8">
        <f t="shared" si="81"/>
        <v>12.159030451038454</v>
      </c>
      <c r="J386" s="10">
        <f t="shared" si="87"/>
        <v>1560.7753170845506</v>
      </c>
      <c r="K386" s="8">
        <f t="shared" si="82"/>
        <v>21.138006784113003</v>
      </c>
      <c r="L386" s="10">
        <f t="shared" si="83"/>
        <v>104.85589228927124</v>
      </c>
      <c r="M386" s="30">
        <f t="shared" si="90"/>
        <v>21.963742295514628</v>
      </c>
      <c r="N386" s="11"/>
      <c r="O386" s="12">
        <f t="shared" si="91"/>
        <v>26.058791626617584</v>
      </c>
      <c r="P386" s="12"/>
      <c r="Q386" s="33">
        <f t="shared" si="92"/>
        <v>2.8371212083532361E-2</v>
      </c>
      <c r="R386" s="9">
        <f t="shared" si="88"/>
        <v>1.001844505312206</v>
      </c>
      <c r="S386" s="9">
        <f t="shared" si="89"/>
        <v>6.0988332719279006</v>
      </c>
      <c r="T386" s="15">
        <f t="shared" ref="T386:T449" si="93">(($J506/$J386)^(1/10)-1)</f>
        <v>4.4424332978286962E-2</v>
      </c>
      <c r="U386" s="15">
        <f t="shared" ref="U386:U449" si="94">(($S506/$S386)^(1/10)-1)</f>
        <v>1.2713833691679E-2</v>
      </c>
      <c r="V386" s="15">
        <f t="shared" ref="V386:V449" si="95">T386-U386</f>
        <v>3.1710499286607963E-2</v>
      </c>
      <c r="W386" s="31">
        <f t="shared" si="84"/>
        <v>1965.03</v>
      </c>
      <c r="X386" s="31">
        <f t="shared" si="85"/>
        <v>86.83</v>
      </c>
      <c r="Y386" s="32"/>
      <c r="Z386" s="32"/>
    </row>
    <row r="387" spans="1:26" ht="15.6" x14ac:dyDescent="0.3">
      <c r="A387" s="6">
        <v>1902.07</v>
      </c>
      <c r="B387" s="7">
        <v>8.6</v>
      </c>
      <c r="C387" s="8">
        <v>0.32579999999999998</v>
      </c>
      <c r="D387" s="7">
        <v>0.57579999999999998</v>
      </c>
      <c r="E387" s="7">
        <v>8.18251405</v>
      </c>
      <c r="F387" s="8">
        <f t="shared" si="86"/>
        <v>1902.5416666666381</v>
      </c>
      <c r="G387" s="9">
        <f>G381*6/12+G393*6/12</f>
        <v>3.2399999999999998</v>
      </c>
      <c r="H387" s="8">
        <f t="shared" si="80"/>
        <v>321.74665193517137</v>
      </c>
      <c r="I387" s="8">
        <f t="shared" si="81"/>
        <v>12.188960372148701</v>
      </c>
      <c r="J387" s="10">
        <f t="shared" si="87"/>
        <v>1601.075240997144</v>
      </c>
      <c r="K387" s="8">
        <f t="shared" si="82"/>
        <v>21.542060719101357</v>
      </c>
      <c r="L387" s="10">
        <f t="shared" si="83"/>
        <v>107.19757253094831</v>
      </c>
      <c r="M387" s="30">
        <f t="shared" si="90"/>
        <v>22.385686589401377</v>
      </c>
      <c r="N387" s="11"/>
      <c r="O387" s="12">
        <f t="shared" si="91"/>
        <v>26.529400003167847</v>
      </c>
      <c r="P387" s="12"/>
      <c r="Q387" s="33">
        <f t="shared" si="92"/>
        <v>2.4709335896387762E-2</v>
      </c>
      <c r="R387" s="9">
        <f t="shared" si="88"/>
        <v>1.0018532385921899</v>
      </c>
      <c r="S387" s="9">
        <f t="shared" si="89"/>
        <v>6.1100826022962309</v>
      </c>
      <c r="T387" s="15">
        <f t="shared" si="93"/>
        <v>4.2303858445507103E-2</v>
      </c>
      <c r="U387" s="15">
        <f t="shared" si="94"/>
        <v>1.2580760952309644E-2</v>
      </c>
      <c r="V387" s="15">
        <f t="shared" si="95"/>
        <v>2.9723097493197459E-2</v>
      </c>
      <c r="W387" s="31">
        <f t="shared" si="84"/>
        <v>1965.06</v>
      </c>
      <c r="X387" s="31">
        <f t="shared" si="85"/>
        <v>85.04</v>
      </c>
      <c r="Y387" s="32"/>
      <c r="Z387" s="32"/>
    </row>
    <row r="388" spans="1:26" ht="15.6" x14ac:dyDescent="0.3">
      <c r="A388" s="6">
        <v>1902.08</v>
      </c>
      <c r="B388" s="7">
        <v>8.83</v>
      </c>
      <c r="C388" s="8">
        <v>0.32669999999999999</v>
      </c>
      <c r="D388" s="7">
        <v>0.5867</v>
      </c>
      <c r="E388" s="7">
        <v>8.0873811569999994</v>
      </c>
      <c r="F388" s="8">
        <f t="shared" si="86"/>
        <v>1902.6249999999714</v>
      </c>
      <c r="G388" s="9">
        <f>G381*5/12+G393*7/12</f>
        <v>3.25</v>
      </c>
      <c r="H388" s="8">
        <f t="shared" si="80"/>
        <v>334.23747100881201</v>
      </c>
      <c r="I388" s="8">
        <f t="shared" si="81"/>
        <v>12.366407902443814</v>
      </c>
      <c r="J388" s="10">
        <f t="shared" si="87"/>
        <v>1668.3601792793686</v>
      </c>
      <c r="K388" s="8">
        <f t="shared" si="82"/>
        <v>22.208054840415627</v>
      </c>
      <c r="L388" s="10">
        <f t="shared" si="83"/>
        <v>110.85242550206178</v>
      </c>
      <c r="M388" s="30">
        <f t="shared" si="90"/>
        <v>23.168671834092873</v>
      </c>
      <c r="N388" s="11"/>
      <c r="O388" s="12">
        <f t="shared" si="91"/>
        <v>27.424898531949321</v>
      </c>
      <c r="P388" s="12"/>
      <c r="Q388" s="33">
        <f t="shared" si="92"/>
        <v>2.0595372474778412E-2</v>
      </c>
      <c r="R388" s="9">
        <f t="shared" si="88"/>
        <v>1.0018619716114121</v>
      </c>
      <c r="S388" s="9">
        <f t="shared" si="89"/>
        <v>6.193412920904672</v>
      </c>
      <c r="T388" s="15">
        <f t="shared" si="93"/>
        <v>3.9774394725456297E-2</v>
      </c>
      <c r="U388" s="15">
        <f t="shared" si="94"/>
        <v>1.0271060426152445E-2</v>
      </c>
      <c r="V388" s="15">
        <f t="shared" si="95"/>
        <v>2.9503334299303852E-2</v>
      </c>
      <c r="W388" s="31">
        <f t="shared" si="84"/>
        <v>1965.09</v>
      </c>
      <c r="X388" s="31">
        <f t="shared" si="85"/>
        <v>89.38</v>
      </c>
      <c r="Y388" s="32"/>
      <c r="Z388" s="32"/>
    </row>
    <row r="389" spans="1:26" ht="15.6" x14ac:dyDescent="0.3">
      <c r="A389" s="6">
        <v>1902.09</v>
      </c>
      <c r="B389" s="7">
        <v>8.85</v>
      </c>
      <c r="C389" s="8">
        <v>0.32750000000000001</v>
      </c>
      <c r="D389" s="7">
        <v>0.59750000000000003</v>
      </c>
      <c r="E389" s="7">
        <v>8.18251405</v>
      </c>
      <c r="F389" s="8">
        <f t="shared" si="86"/>
        <v>1902.7083333333046</v>
      </c>
      <c r="G389" s="9">
        <f>G381*4/12+G393*8/12</f>
        <v>3.26</v>
      </c>
      <c r="H389" s="8">
        <f t="shared" si="80"/>
        <v>331.09975228212403</v>
      </c>
      <c r="I389" s="8">
        <f t="shared" si="81"/>
        <v>12.25256145450798</v>
      </c>
      <c r="J389" s="10">
        <f t="shared" si="87"/>
        <v>1657.7947236329564</v>
      </c>
      <c r="K389" s="8">
        <f t="shared" si="82"/>
        <v>22.35390982921685</v>
      </c>
      <c r="L389" s="10">
        <f t="shared" si="83"/>
        <v>111.9245590249369</v>
      </c>
      <c r="M389" s="30">
        <f t="shared" si="90"/>
        <v>22.856566381954512</v>
      </c>
      <c r="N389" s="11"/>
      <c r="O389" s="12">
        <f t="shared" si="91"/>
        <v>27.022746801512984</v>
      </c>
      <c r="P389" s="12"/>
      <c r="Q389" s="33">
        <f t="shared" si="92"/>
        <v>2.2266499788554057E-2</v>
      </c>
      <c r="R389" s="9">
        <f t="shared" si="88"/>
        <v>1.0018707043700679</v>
      </c>
      <c r="S389" s="9">
        <f t="shared" si="89"/>
        <v>6.1328039274505954</v>
      </c>
      <c r="T389" s="15">
        <f t="shared" si="93"/>
        <v>4.0367881670050565E-2</v>
      </c>
      <c r="U389" s="15">
        <f t="shared" si="94"/>
        <v>1.0339344178422971E-2</v>
      </c>
      <c r="V389" s="15">
        <f t="shared" si="95"/>
        <v>3.0028537491627594E-2</v>
      </c>
      <c r="W389" s="31">
        <f t="shared" si="84"/>
        <v>1965.12</v>
      </c>
      <c r="X389" s="31">
        <f t="shared" si="85"/>
        <v>91.73</v>
      </c>
      <c r="Y389" s="32"/>
      <c r="Z389" s="32"/>
    </row>
    <row r="390" spans="1:26" ht="15.6" x14ac:dyDescent="0.3">
      <c r="A390" s="6">
        <v>1902.1</v>
      </c>
      <c r="B390" s="7">
        <v>8.57</v>
      </c>
      <c r="C390" s="8">
        <v>0.32829999999999998</v>
      </c>
      <c r="D390" s="7">
        <v>0.60829999999999995</v>
      </c>
      <c r="E390" s="7">
        <v>8.7534247930000006</v>
      </c>
      <c r="F390" s="8">
        <f t="shared" si="86"/>
        <v>1902.7916666666379</v>
      </c>
      <c r="G390" s="9">
        <f>G381*3/12+G393*9/12</f>
        <v>3.27</v>
      </c>
      <c r="H390" s="8">
        <f t="shared" si="80"/>
        <v>299.71271097205158</v>
      </c>
      <c r="I390" s="8">
        <f t="shared" si="81"/>
        <v>11.481409919734483</v>
      </c>
      <c r="J390" s="10">
        <f t="shared" si="87"/>
        <v>1505.4324237686069</v>
      </c>
      <c r="K390" s="8">
        <f t="shared" si="82"/>
        <v>21.273657186032551</v>
      </c>
      <c r="L390" s="10">
        <f t="shared" si="83"/>
        <v>106.85583936737963</v>
      </c>
      <c r="M390" s="30">
        <f t="shared" si="90"/>
        <v>20.604425401859817</v>
      </c>
      <c r="N390" s="11"/>
      <c r="O390" s="12">
        <f t="shared" si="91"/>
        <v>24.333335259523235</v>
      </c>
      <c r="P390" s="12"/>
      <c r="Q390" s="33">
        <f t="shared" si="92"/>
        <v>3.3791235498939545E-2</v>
      </c>
      <c r="R390" s="9">
        <f t="shared" si="88"/>
        <v>1.0018794368683519</v>
      </c>
      <c r="S390" s="9">
        <f t="shared" si="89"/>
        <v>5.7435381828533387</v>
      </c>
      <c r="T390" s="15">
        <f t="shared" si="93"/>
        <v>5.0657742190309163E-2</v>
      </c>
      <c r="U390" s="15">
        <f t="shared" si="94"/>
        <v>1.7051199726382027E-2</v>
      </c>
      <c r="V390" s="15">
        <f t="shared" si="95"/>
        <v>3.3606542463927136E-2</v>
      </c>
      <c r="W390" s="31">
        <f t="shared" si="84"/>
        <v>1966.03</v>
      </c>
      <c r="X390" s="31">
        <f t="shared" si="85"/>
        <v>88.88</v>
      </c>
      <c r="Y390" s="32"/>
      <c r="Z390" s="32"/>
    </row>
    <row r="391" spans="1:26" ht="15.6" x14ac:dyDescent="0.3">
      <c r="A391" s="6">
        <v>1902.11</v>
      </c>
      <c r="B391" s="7">
        <v>8.24</v>
      </c>
      <c r="C391" s="8">
        <v>0.32919999999999999</v>
      </c>
      <c r="D391" s="7">
        <v>0.61919999999999997</v>
      </c>
      <c r="E391" s="7">
        <v>8.4679289260000008</v>
      </c>
      <c r="F391" s="8">
        <f t="shared" si="86"/>
        <v>1902.8749999999711</v>
      </c>
      <c r="G391" s="9">
        <f>G381*2/12+G393*10/12</f>
        <v>3.2800000000000002</v>
      </c>
      <c r="H391" s="8">
        <f t="shared" si="80"/>
        <v>297.88754984172374</v>
      </c>
      <c r="I391" s="8">
        <f t="shared" si="81"/>
        <v>11.901041432997021</v>
      </c>
      <c r="J391" s="10">
        <f t="shared" si="87"/>
        <v>1501.2462851961902</v>
      </c>
      <c r="K391" s="8">
        <f t="shared" si="82"/>
        <v>22.384947920145063</v>
      </c>
      <c r="L391" s="10">
        <f t="shared" si="83"/>
        <v>112.8120994895001</v>
      </c>
      <c r="M391" s="30">
        <f t="shared" si="90"/>
        <v>20.408541255072187</v>
      </c>
      <c r="N391" s="11"/>
      <c r="O391" s="12">
        <f t="shared" si="91"/>
        <v>24.08179073378718</v>
      </c>
      <c r="P391" s="12"/>
      <c r="Q391" s="33">
        <f t="shared" si="92"/>
        <v>2.8188898983770673E-2</v>
      </c>
      <c r="R391" s="9">
        <f t="shared" si="88"/>
        <v>1.0018881691064587</v>
      </c>
      <c r="S391" s="9">
        <f t="shared" si="89"/>
        <v>5.9483398882093548</v>
      </c>
      <c r="T391" s="15">
        <f t="shared" si="93"/>
        <v>5.019959701026866E-2</v>
      </c>
      <c r="U391" s="15">
        <f t="shared" si="94"/>
        <v>1.3562018219297034E-2</v>
      </c>
      <c r="V391" s="15">
        <f t="shared" si="95"/>
        <v>3.6637578790971626E-2</v>
      </c>
      <c r="W391" s="31">
        <f t="shared" si="84"/>
        <v>1966.06</v>
      </c>
      <c r="X391" s="31">
        <f t="shared" si="85"/>
        <v>86.06</v>
      </c>
      <c r="Y391" s="32"/>
      <c r="Z391" s="32"/>
    </row>
    <row r="392" spans="1:26" ht="15.6" x14ac:dyDescent="0.3">
      <c r="A392" s="6">
        <v>1902.12</v>
      </c>
      <c r="B392" s="7">
        <v>8.0500000000000007</v>
      </c>
      <c r="C392" s="8">
        <v>0.33</v>
      </c>
      <c r="D392" s="7">
        <v>0.63</v>
      </c>
      <c r="E392" s="7">
        <v>8.5630942149999996</v>
      </c>
      <c r="F392" s="8">
        <f t="shared" si="86"/>
        <v>1902.9583333333044</v>
      </c>
      <c r="G392" s="9">
        <f>G381*1/12+G393*11/12</f>
        <v>3.29</v>
      </c>
      <c r="H392" s="8">
        <f t="shared" si="80"/>
        <v>287.78456865314308</v>
      </c>
      <c r="I392" s="8">
        <f t="shared" si="81"/>
        <v>11.797379832985989</v>
      </c>
      <c r="J392" s="10">
        <f t="shared" si="87"/>
        <v>1455.2854343138299</v>
      </c>
      <c r="K392" s="8">
        <f t="shared" si="82"/>
        <v>22.522270590245977</v>
      </c>
      <c r="L392" s="10">
        <f t="shared" si="83"/>
        <v>113.89190355499538</v>
      </c>
      <c r="M392" s="30">
        <f t="shared" si="90"/>
        <v>19.633232126823849</v>
      </c>
      <c r="N392" s="11"/>
      <c r="O392" s="12">
        <f t="shared" si="91"/>
        <v>23.148327929237517</v>
      </c>
      <c r="P392" s="12"/>
      <c r="Q392" s="33">
        <f t="shared" si="92"/>
        <v>2.9881822071487305E-2</v>
      </c>
      <c r="R392" s="9">
        <f t="shared" si="88"/>
        <v>1.0018969010845831</v>
      </c>
      <c r="S392" s="9">
        <f t="shared" si="89"/>
        <v>5.8933401218439476</v>
      </c>
      <c r="T392" s="15">
        <f t="shared" si="93"/>
        <v>5.1089803660249622E-2</v>
      </c>
      <c r="U392" s="15">
        <f t="shared" si="94"/>
        <v>1.5566176169387047E-2</v>
      </c>
      <c r="V392" s="15">
        <f t="shared" si="95"/>
        <v>3.5523627490862575E-2</v>
      </c>
      <c r="W392" s="31">
        <f t="shared" si="84"/>
        <v>1966.09</v>
      </c>
      <c r="X392" s="31">
        <f t="shared" si="85"/>
        <v>77.81</v>
      </c>
      <c r="Y392" s="32"/>
      <c r="Z392" s="32"/>
    </row>
    <row r="393" spans="1:26" ht="15.6" x14ac:dyDescent="0.3">
      <c r="A393" s="6">
        <v>1903.01</v>
      </c>
      <c r="B393" s="7">
        <v>8.4600000000000009</v>
      </c>
      <c r="C393" s="8">
        <v>0.33169999999999999</v>
      </c>
      <c r="D393" s="7">
        <v>0.62170000000000003</v>
      </c>
      <c r="E393" s="7">
        <v>8.6582595040000001</v>
      </c>
      <c r="F393" s="8">
        <f t="shared" si="86"/>
        <v>1903.0416666666376</v>
      </c>
      <c r="G393" s="9">
        <v>3.3</v>
      </c>
      <c r="H393" s="8">
        <f t="shared" si="80"/>
        <v>299.1176978240868</v>
      </c>
      <c r="I393" s="8">
        <f t="shared" si="81"/>
        <v>11.727818010431394</v>
      </c>
      <c r="J393" s="10">
        <f t="shared" si="87"/>
        <v>1517.5376071298419</v>
      </c>
      <c r="K393" s="8">
        <f t="shared" si="82"/>
        <v>21.98126155286463</v>
      </c>
      <c r="L393" s="10">
        <f t="shared" si="83"/>
        <v>111.51928254759135</v>
      </c>
      <c r="M393" s="30">
        <f t="shared" si="90"/>
        <v>20.318132053828499</v>
      </c>
      <c r="N393" s="11"/>
      <c r="O393" s="12">
        <f t="shared" si="91"/>
        <v>23.93362179952851</v>
      </c>
      <c r="P393" s="12"/>
      <c r="Q393" s="33">
        <f t="shared" si="92"/>
        <v>2.5461515467494568E-2</v>
      </c>
      <c r="R393" s="9">
        <f t="shared" si="88"/>
        <v>1.0020463053528761</v>
      </c>
      <c r="S393" s="9">
        <f t="shared" si="89"/>
        <v>5.8396210259463937</v>
      </c>
      <c r="T393" s="15">
        <f t="shared" si="93"/>
        <v>4.5228650779211232E-2</v>
      </c>
      <c r="U393" s="15">
        <f t="shared" si="94"/>
        <v>1.5580471861217804E-2</v>
      </c>
      <c r="V393" s="15">
        <f t="shared" si="95"/>
        <v>2.9648178917993429E-2</v>
      </c>
      <c r="W393" s="31">
        <f t="shared" si="84"/>
        <v>1966.12</v>
      </c>
      <c r="X393" s="31">
        <f t="shared" si="85"/>
        <v>81.33</v>
      </c>
      <c r="Y393" s="32"/>
      <c r="Z393" s="32"/>
    </row>
    <row r="394" spans="1:26" ht="15.6" x14ac:dyDescent="0.3">
      <c r="A394" s="6">
        <v>1903.02</v>
      </c>
      <c r="B394" s="7">
        <v>8.41</v>
      </c>
      <c r="C394" s="8">
        <v>0.33329999999999999</v>
      </c>
      <c r="D394" s="7">
        <v>0.61329999999999996</v>
      </c>
      <c r="E394" s="7">
        <v>8.6582595040000001</v>
      </c>
      <c r="F394" s="8">
        <f t="shared" si="86"/>
        <v>1903.1249999999709</v>
      </c>
      <c r="G394" s="9">
        <f>G393*11/12+G405*1/12</f>
        <v>3.3083333333333331</v>
      </c>
      <c r="H394" s="8">
        <f t="shared" ref="H394:H457" si="96">B394*$E$1841/E394</f>
        <v>297.34986273056381</v>
      </c>
      <c r="I394" s="8">
        <f t="shared" ref="I394:I457" si="97">C394*$E$1841/E394</f>
        <v>11.784388733424127</v>
      </c>
      <c r="J394" s="10">
        <f t="shared" si="87"/>
        <v>1513.5509317966905</v>
      </c>
      <c r="K394" s="8">
        <f t="shared" ref="K394:K457" si="98">D394*$E$1841/E394</f>
        <v>21.684265257152767</v>
      </c>
      <c r="L394" s="10">
        <f t="shared" ref="L394:L457" si="99">K394*(J394/H394)</f>
        <v>110.37583667906186</v>
      </c>
      <c r="M394" s="30">
        <f t="shared" si="90"/>
        <v>20.107051517552808</v>
      </c>
      <c r="N394" s="11"/>
      <c r="O394" s="12">
        <f t="shared" si="91"/>
        <v>23.668501052173447</v>
      </c>
      <c r="P394" s="12"/>
      <c r="Q394" s="33">
        <f t="shared" si="92"/>
        <v>2.4686947627897797E-2</v>
      </c>
      <c r="R394" s="9">
        <f t="shared" si="88"/>
        <v>1.0020535263183528</v>
      </c>
      <c r="S394" s="9">
        <f t="shared" si="89"/>
        <v>5.8515706737105555</v>
      </c>
      <c r="T394" s="15">
        <f t="shared" si="93"/>
        <v>4.2196792368551117E-2</v>
      </c>
      <c r="U394" s="15">
        <f t="shared" si="94"/>
        <v>1.5944643441854867E-2</v>
      </c>
      <c r="V394" s="15">
        <f t="shared" si="95"/>
        <v>2.625214892669625E-2</v>
      </c>
      <c r="W394" s="31">
        <f t="shared" ref="W394:W457" si="100">INDEX($A$9:$A$2900,(ROW()-ROW($A$9))*3)</f>
        <v>1967.03</v>
      </c>
      <c r="X394" s="31">
        <f t="shared" ref="X394:X457" si="101">INDEX($B$9:$B$2900,(ROW()-ROW($B$9))*3)</f>
        <v>89.42</v>
      </c>
      <c r="Y394" s="32"/>
      <c r="Z394" s="32"/>
    </row>
    <row r="395" spans="1:26" ht="15.6" x14ac:dyDescent="0.3">
      <c r="A395" s="6">
        <v>1903.03</v>
      </c>
      <c r="B395" s="7">
        <v>8.08</v>
      </c>
      <c r="C395" s="8">
        <v>0.33500000000000002</v>
      </c>
      <c r="D395" s="7">
        <v>0.60499999999999998</v>
      </c>
      <c r="E395" s="7">
        <v>8.3728446279999993</v>
      </c>
      <c r="F395" s="8">
        <f t="shared" ref="F395:F458" si="102">F394+1/12</f>
        <v>1903.2083333333042</v>
      </c>
      <c r="G395" s="9">
        <f>G393*10/12+G405*2/12</f>
        <v>3.3166666666666664</v>
      </c>
      <c r="H395" s="8">
        <f t="shared" si="96"/>
        <v>295.42053028527783</v>
      </c>
      <c r="I395" s="8">
        <f t="shared" si="97"/>
        <v>12.248252183857435</v>
      </c>
      <c r="J395" s="10">
        <f t="shared" ref="J395:J458" si="103">J394*((H395+(I395/12))/H394)</f>
        <v>1508.9258073203164</v>
      </c>
      <c r="K395" s="8">
        <f t="shared" si="98"/>
        <v>22.119977824578353</v>
      </c>
      <c r="L395" s="10">
        <f t="shared" si="99"/>
        <v>112.98268730554348</v>
      </c>
      <c r="M395" s="30">
        <f t="shared" si="90"/>
        <v>19.884560384872842</v>
      </c>
      <c r="N395" s="11"/>
      <c r="O395" s="12">
        <f t="shared" si="91"/>
        <v>23.39670956930928</v>
      </c>
      <c r="P395" s="12"/>
      <c r="Q395" s="33">
        <f t="shared" si="92"/>
        <v>2.4210704457160573E-2</v>
      </c>
      <c r="R395" s="9">
        <f t="shared" ref="R395:R458" si="104">((G395/G396+G395/1200+((1+G396/1200)^(-119))*(1-G395/G396)))</f>
        <v>1.002060747133676</v>
      </c>
      <c r="S395" s="9">
        <f t="shared" ref="S395:S458" si="105">S394*R394*E394/E395</f>
        <v>6.063465926948874</v>
      </c>
      <c r="T395" s="15">
        <f t="shared" si="93"/>
        <v>4.0994966820621981E-2</v>
      </c>
      <c r="U395" s="15">
        <f t="shared" si="94"/>
        <v>1.2905437447038093E-2</v>
      </c>
      <c r="V395" s="15">
        <f t="shared" si="95"/>
        <v>2.8089529373583888E-2</v>
      </c>
      <c r="W395" s="31">
        <f t="shared" si="100"/>
        <v>1967.06</v>
      </c>
      <c r="X395" s="31">
        <f t="shared" si="101"/>
        <v>91.43</v>
      </c>
      <c r="Y395" s="32"/>
      <c r="Z395" s="32"/>
    </row>
    <row r="396" spans="1:26" ht="15.6" x14ac:dyDescent="0.3">
      <c r="A396" s="6">
        <v>1903.04</v>
      </c>
      <c r="B396" s="7">
        <v>7.75</v>
      </c>
      <c r="C396" s="8">
        <v>0.3367</v>
      </c>
      <c r="D396" s="7">
        <v>0.59670000000000001</v>
      </c>
      <c r="E396" s="7">
        <v>8.3728446279999993</v>
      </c>
      <c r="F396" s="8">
        <f t="shared" si="102"/>
        <v>1903.2916666666374</v>
      </c>
      <c r="G396" s="9">
        <f>G393*9/12+G405*3/12</f>
        <v>3.3250000000000002</v>
      </c>
      <c r="H396" s="8">
        <f t="shared" si="96"/>
        <v>283.35508783550779</v>
      </c>
      <c r="I396" s="8">
        <f t="shared" si="97"/>
        <v>12.310407493447158</v>
      </c>
      <c r="J396" s="10">
        <f t="shared" si="103"/>
        <v>1452.5387314368211</v>
      </c>
      <c r="K396" s="8">
        <f t="shared" si="98"/>
        <v>21.816513665993227</v>
      </c>
      <c r="L396" s="10">
        <f t="shared" si="99"/>
        <v>111.83611110301307</v>
      </c>
      <c r="M396" s="30">
        <f t="shared" si="90"/>
        <v>18.980022601826267</v>
      </c>
      <c r="N396" s="11"/>
      <c r="O396" s="12">
        <f t="shared" si="91"/>
        <v>22.326326741828467</v>
      </c>
      <c r="P396" s="12"/>
      <c r="Q396" s="33">
        <f t="shared" si="92"/>
        <v>2.7760581705718171E-2</v>
      </c>
      <c r="R396" s="9">
        <f t="shared" si="104"/>
        <v>1.0020679677989401</v>
      </c>
      <c r="S396" s="9">
        <f t="shared" si="105"/>
        <v>6.0759611969779757</v>
      </c>
      <c r="T396" s="15">
        <f t="shared" si="93"/>
        <v>4.5322863193172802E-2</v>
      </c>
      <c r="U396" s="15">
        <f t="shared" si="94"/>
        <v>1.3263567777560104E-2</v>
      </c>
      <c r="V396" s="15">
        <f t="shared" si="95"/>
        <v>3.2059295415612699E-2</v>
      </c>
      <c r="W396" s="31">
        <f t="shared" si="100"/>
        <v>1967.09</v>
      </c>
      <c r="X396" s="31">
        <f t="shared" si="101"/>
        <v>95.81</v>
      </c>
      <c r="Y396" s="32"/>
      <c r="Z396" s="32"/>
    </row>
    <row r="397" spans="1:26" ht="15.6" x14ac:dyDescent="0.3">
      <c r="A397" s="6">
        <v>1903.05</v>
      </c>
      <c r="B397" s="7">
        <v>7.6</v>
      </c>
      <c r="C397" s="8">
        <v>0.33829999999999999</v>
      </c>
      <c r="D397" s="7">
        <v>0.58830000000000005</v>
      </c>
      <c r="E397" s="7">
        <v>8.18251405</v>
      </c>
      <c r="F397" s="8">
        <f t="shared" si="102"/>
        <v>1903.3749999999707</v>
      </c>
      <c r="G397" s="9">
        <f>G393*8/12+G405*4/12</f>
        <v>3.333333333333333</v>
      </c>
      <c r="H397" s="8">
        <f t="shared" si="96"/>
        <v>284.33425054736074</v>
      </c>
      <c r="I397" s="8">
        <f t="shared" si="97"/>
        <v>12.656615389496334</v>
      </c>
      <c r="J397" s="10">
        <f t="shared" si="103"/>
        <v>1462.9648383324395</v>
      </c>
      <c r="K397" s="8">
        <f t="shared" si="98"/>
        <v>22.009715736448992</v>
      </c>
      <c r="L397" s="10">
        <f t="shared" si="99"/>
        <v>113.24502820933873</v>
      </c>
      <c r="M397" s="30">
        <f t="shared" si="90"/>
        <v>18.95485872303988</v>
      </c>
      <c r="N397" s="11"/>
      <c r="O397" s="12">
        <f t="shared" si="91"/>
        <v>22.2943455324151</v>
      </c>
      <c r="P397" s="12"/>
      <c r="Q397" s="33">
        <f t="shared" si="92"/>
        <v>2.6681724642753729E-2</v>
      </c>
      <c r="R397" s="9">
        <f t="shared" si="104"/>
        <v>1.0020751883142376</v>
      </c>
      <c r="S397" s="9">
        <f t="shared" si="105"/>
        <v>6.2301491504801216</v>
      </c>
      <c r="T397" s="15">
        <f t="shared" si="93"/>
        <v>4.3243519709970313E-2</v>
      </c>
      <c r="U397" s="15">
        <f t="shared" si="94"/>
        <v>1.2328983172058772E-2</v>
      </c>
      <c r="V397" s="15">
        <f t="shared" si="95"/>
        <v>3.0914536537911541E-2</v>
      </c>
      <c r="W397" s="31">
        <f t="shared" si="100"/>
        <v>1967.12</v>
      </c>
      <c r="X397" s="31">
        <f t="shared" si="101"/>
        <v>95.3</v>
      </c>
      <c r="Y397" s="32"/>
      <c r="Z397" s="32"/>
    </row>
    <row r="398" spans="1:26" ht="15.6" x14ac:dyDescent="0.3">
      <c r="A398" s="6">
        <v>1903.06</v>
      </c>
      <c r="B398" s="7">
        <v>7.18</v>
      </c>
      <c r="C398" s="8">
        <v>0.34</v>
      </c>
      <c r="D398" s="7">
        <v>0.57999999999999996</v>
      </c>
      <c r="E398" s="7">
        <v>8.18251405</v>
      </c>
      <c r="F398" s="8">
        <f t="shared" si="102"/>
        <v>1903.4583333333039</v>
      </c>
      <c r="G398" s="9">
        <f>G393*7/12+G405*5/12</f>
        <v>3.3416666666666668</v>
      </c>
      <c r="H398" s="8">
        <f t="shared" si="96"/>
        <v>268.6210419644803</v>
      </c>
      <c r="I398" s="8">
        <f t="shared" si="97"/>
        <v>12.720216471855613</v>
      </c>
      <c r="J398" s="10">
        <f t="shared" si="103"/>
        <v>1387.5708170587282</v>
      </c>
      <c r="K398" s="8">
        <f t="shared" si="98"/>
        <v>21.699192804930163</v>
      </c>
      <c r="L398" s="10">
        <f t="shared" si="99"/>
        <v>112.08789330000869</v>
      </c>
      <c r="M398" s="30">
        <f t="shared" si="90"/>
        <v>17.818551722968522</v>
      </c>
      <c r="N398" s="11"/>
      <c r="O398" s="12">
        <f t="shared" si="91"/>
        <v>20.961154591653784</v>
      </c>
      <c r="P398" s="12"/>
      <c r="Q398" s="33">
        <f t="shared" si="92"/>
        <v>3.251612460807788E-2</v>
      </c>
      <c r="R398" s="9">
        <f t="shared" si="104"/>
        <v>1.0020824086796625</v>
      </c>
      <c r="S398" s="9">
        <f t="shared" si="105"/>
        <v>6.2430778831931555</v>
      </c>
      <c r="T398" s="15">
        <f t="shared" si="93"/>
        <v>4.2822850768603038E-2</v>
      </c>
      <c r="U398" s="15">
        <f t="shared" si="94"/>
        <v>1.1643707225901911E-2</v>
      </c>
      <c r="V398" s="15">
        <f t="shared" si="95"/>
        <v>3.1179143542701127E-2</v>
      </c>
      <c r="W398" s="31">
        <f t="shared" si="100"/>
        <v>1968.03</v>
      </c>
      <c r="X398" s="31">
        <f t="shared" si="101"/>
        <v>89.09</v>
      </c>
      <c r="Y398" s="32"/>
      <c r="Z398" s="32"/>
    </row>
    <row r="399" spans="1:26" ht="15.6" x14ac:dyDescent="0.3">
      <c r="A399" s="6">
        <v>1903.07</v>
      </c>
      <c r="B399" s="7">
        <v>6.85</v>
      </c>
      <c r="C399" s="8">
        <v>0.3417</v>
      </c>
      <c r="D399" s="7">
        <v>0.57169999999999999</v>
      </c>
      <c r="E399" s="7">
        <v>8.18251405</v>
      </c>
      <c r="F399" s="8">
        <f t="shared" si="102"/>
        <v>1903.5416666666372</v>
      </c>
      <c r="G399" s="9">
        <f>G393*6/12+G405*6/12</f>
        <v>3.3499999999999996</v>
      </c>
      <c r="H399" s="8">
        <f t="shared" si="96"/>
        <v>256.27494950650276</v>
      </c>
      <c r="I399" s="8">
        <f t="shared" si="97"/>
        <v>12.78381755421489</v>
      </c>
      <c r="J399" s="10">
        <f t="shared" si="103"/>
        <v>1329.299606666857</v>
      </c>
      <c r="K399" s="8">
        <f t="shared" si="98"/>
        <v>21.388669873411335</v>
      </c>
      <c r="L399" s="10">
        <f t="shared" si="99"/>
        <v>110.94315111407916</v>
      </c>
      <c r="M399" s="30">
        <f t="shared" si="90"/>
        <v>16.918178414766661</v>
      </c>
      <c r="N399" s="11"/>
      <c r="O399" s="12">
        <f t="shared" si="91"/>
        <v>19.910404565550827</v>
      </c>
      <c r="P399" s="12"/>
      <c r="Q399" s="33">
        <f t="shared" si="92"/>
        <v>3.8045952444353777E-2</v>
      </c>
      <c r="R399" s="9">
        <f t="shared" si="104"/>
        <v>1.0020896288953078</v>
      </c>
      <c r="S399" s="9">
        <f t="shared" si="105"/>
        <v>6.256078522764926</v>
      </c>
      <c r="T399" s="15">
        <f t="shared" si="93"/>
        <v>4.816053386810526E-2</v>
      </c>
      <c r="U399" s="15">
        <f t="shared" si="94"/>
        <v>1.0966888103656869E-2</v>
      </c>
      <c r="V399" s="15">
        <f t="shared" si="95"/>
        <v>3.7193645764448391E-2</v>
      </c>
      <c r="W399" s="31">
        <f t="shared" si="100"/>
        <v>1968.06</v>
      </c>
      <c r="X399" s="31">
        <f t="shared" si="101"/>
        <v>100.5</v>
      </c>
      <c r="Y399" s="32"/>
      <c r="Z399" s="32"/>
    </row>
    <row r="400" spans="1:26" ht="15.6" x14ac:dyDescent="0.3">
      <c r="A400" s="6">
        <v>1903.08</v>
      </c>
      <c r="B400" s="7">
        <v>6.63</v>
      </c>
      <c r="C400" s="8">
        <v>0.34329999999999999</v>
      </c>
      <c r="D400" s="7">
        <v>0.56330000000000002</v>
      </c>
      <c r="E400" s="7">
        <v>8.18251405</v>
      </c>
      <c r="F400" s="8">
        <f t="shared" si="102"/>
        <v>1903.6249999999704</v>
      </c>
      <c r="G400" s="9">
        <f>G393*5/12+G405*7/12</f>
        <v>3.3583333333333334</v>
      </c>
      <c r="H400" s="8">
        <f t="shared" si="96"/>
        <v>248.04422120118443</v>
      </c>
      <c r="I400" s="8">
        <f t="shared" si="97"/>
        <v>12.843677396435389</v>
      </c>
      <c r="J400" s="10">
        <f t="shared" si="103"/>
        <v>1292.1584581676871</v>
      </c>
      <c r="K400" s="8">
        <f t="shared" si="98"/>
        <v>21.074405701753726</v>
      </c>
      <c r="L400" s="10">
        <f t="shared" si="99"/>
        <v>109.78474502049143</v>
      </c>
      <c r="M400" s="30">
        <f t="shared" si="90"/>
        <v>16.299118790903499</v>
      </c>
      <c r="N400" s="11"/>
      <c r="O400" s="12">
        <f t="shared" si="91"/>
        <v>19.194017449266088</v>
      </c>
      <c r="P400" s="12"/>
      <c r="Q400" s="33">
        <f t="shared" si="92"/>
        <v>4.4293346247704909E-2</v>
      </c>
      <c r="R400" s="9">
        <f t="shared" si="104"/>
        <v>1.0020968489612667</v>
      </c>
      <c r="S400" s="9">
        <f t="shared" si="105"/>
        <v>6.2691514052174107</v>
      </c>
      <c r="T400" s="15">
        <f t="shared" si="93"/>
        <v>5.4409472760096333E-2</v>
      </c>
      <c r="U400" s="15">
        <f t="shared" si="94"/>
        <v>1.1314192453266925E-2</v>
      </c>
      <c r="V400" s="15">
        <f t="shared" si="95"/>
        <v>4.3095280306829409E-2</v>
      </c>
      <c r="W400" s="31">
        <f t="shared" si="100"/>
        <v>1968.09</v>
      </c>
      <c r="X400" s="31">
        <f t="shared" si="101"/>
        <v>101.3</v>
      </c>
      <c r="Y400" s="32"/>
      <c r="Z400" s="32"/>
    </row>
    <row r="401" spans="1:26" ht="15.6" x14ac:dyDescent="0.3">
      <c r="A401" s="6">
        <v>1903.09</v>
      </c>
      <c r="B401" s="7">
        <v>6.47</v>
      </c>
      <c r="C401" s="8">
        <v>0.34499999999999997</v>
      </c>
      <c r="D401" s="7">
        <v>0.55500000000000005</v>
      </c>
      <c r="E401" s="7">
        <v>8.2776793390000005</v>
      </c>
      <c r="F401" s="8">
        <f t="shared" si="102"/>
        <v>1903.7083333333037</v>
      </c>
      <c r="G401" s="9">
        <f>G393*4/12+G405*8/12</f>
        <v>3.3666666666666663</v>
      </c>
      <c r="H401" s="8">
        <f t="shared" si="96"/>
        <v>239.27538672200788</v>
      </c>
      <c r="I401" s="8">
        <f t="shared" si="97"/>
        <v>12.758888472811856</v>
      </c>
      <c r="J401" s="10">
        <f t="shared" si="103"/>
        <v>1252.017034509802</v>
      </c>
      <c r="K401" s="8">
        <f t="shared" si="98"/>
        <v>20.525168412784293</v>
      </c>
      <c r="L401" s="10">
        <f t="shared" si="99"/>
        <v>107.39867915810512</v>
      </c>
      <c r="M401" s="30">
        <f t="shared" si="90"/>
        <v>15.65435911519692</v>
      </c>
      <c r="N401" s="11"/>
      <c r="O401" s="12">
        <f t="shared" si="91"/>
        <v>18.449326201499161</v>
      </c>
      <c r="P401" s="12"/>
      <c r="Q401" s="33">
        <f t="shared" si="92"/>
        <v>4.382261855560593E-2</v>
      </c>
      <c r="R401" s="9">
        <f t="shared" si="104"/>
        <v>1.0021040688776328</v>
      </c>
      <c r="S401" s="9">
        <f t="shared" si="105"/>
        <v>6.2100717230341722</v>
      </c>
      <c r="T401" s="15">
        <f t="shared" si="93"/>
        <v>5.8170825099269408E-2</v>
      </c>
      <c r="U401" s="15">
        <f t="shared" si="94"/>
        <v>1.1812143966502653E-2</v>
      </c>
      <c r="V401" s="15">
        <f t="shared" si="95"/>
        <v>4.6358681132766755E-2</v>
      </c>
      <c r="W401" s="31">
        <f t="shared" si="100"/>
        <v>1968.12</v>
      </c>
      <c r="X401" s="31">
        <f t="shared" si="101"/>
        <v>106.5</v>
      </c>
      <c r="Y401" s="32"/>
      <c r="Z401" s="32"/>
    </row>
    <row r="402" spans="1:26" ht="15.6" x14ac:dyDescent="0.3">
      <c r="A402" s="6">
        <v>1903.1</v>
      </c>
      <c r="B402" s="7">
        <v>6.26</v>
      </c>
      <c r="C402" s="8">
        <v>0.34670000000000001</v>
      </c>
      <c r="D402" s="7">
        <v>0.54669999999999996</v>
      </c>
      <c r="E402" s="7">
        <v>8.18251405</v>
      </c>
      <c r="F402" s="8">
        <f t="shared" si="102"/>
        <v>1903.791666666637</v>
      </c>
      <c r="G402" s="9">
        <f>G393*3/12+G405*9/12</f>
        <v>3.3749999999999996</v>
      </c>
      <c r="H402" s="8">
        <f t="shared" si="96"/>
        <v>234.20163268769451</v>
      </c>
      <c r="I402" s="8">
        <f t="shared" si="97"/>
        <v>12.970879561153945</v>
      </c>
      <c r="J402" s="10">
        <f t="shared" si="103"/>
        <v>1231.1243173993448</v>
      </c>
      <c r="K402" s="8">
        <f t="shared" si="98"/>
        <v>20.453359838716064</v>
      </c>
      <c r="L402" s="10">
        <f t="shared" si="99"/>
        <v>107.51687928469995</v>
      </c>
      <c r="M402" s="30">
        <f t="shared" si="90"/>
        <v>15.252943825778841</v>
      </c>
      <c r="N402" s="11"/>
      <c r="O402" s="12">
        <f t="shared" si="91"/>
        <v>17.996685085169755</v>
      </c>
      <c r="P402" s="12"/>
      <c r="Q402" s="33">
        <f t="shared" si="92"/>
        <v>4.2926511072521607E-2</v>
      </c>
      <c r="R402" s="9">
        <f t="shared" si="104"/>
        <v>1.0021112886444992</v>
      </c>
      <c r="S402" s="9">
        <f t="shared" si="105"/>
        <v>6.2955152541512192</v>
      </c>
      <c r="T402" s="15">
        <f t="shared" si="93"/>
        <v>5.705971582127356E-2</v>
      </c>
      <c r="U402" s="15">
        <f t="shared" si="94"/>
        <v>1.0984966738773583E-2</v>
      </c>
      <c r="V402" s="15">
        <f t="shared" si="95"/>
        <v>4.6074749082499977E-2</v>
      </c>
      <c r="W402" s="31">
        <f t="shared" si="100"/>
        <v>1969.03</v>
      </c>
      <c r="X402" s="31">
        <f t="shared" si="101"/>
        <v>99.3</v>
      </c>
      <c r="Y402" s="32"/>
      <c r="Z402" s="32"/>
    </row>
    <row r="403" spans="1:26" ht="15.6" x14ac:dyDescent="0.3">
      <c r="A403" s="6">
        <v>1903.11</v>
      </c>
      <c r="B403" s="7">
        <v>6.28</v>
      </c>
      <c r="C403" s="8">
        <v>0.3483</v>
      </c>
      <c r="D403" s="7">
        <v>0.5383</v>
      </c>
      <c r="E403" s="7">
        <v>8.0873811569999994</v>
      </c>
      <c r="F403" s="8">
        <f t="shared" si="102"/>
        <v>1903.8749999999702</v>
      </c>
      <c r="G403" s="9">
        <f>G393*2/12+G405*10/12</f>
        <v>3.3833333333333333</v>
      </c>
      <c r="H403" s="8">
        <f t="shared" si="96"/>
        <v>237.71362604024225</v>
      </c>
      <c r="I403" s="8">
        <f t="shared" si="97"/>
        <v>13.184021648059932</v>
      </c>
      <c r="J403" s="10">
        <f t="shared" si="103"/>
        <v>1255.3611163692287</v>
      </c>
      <c r="K403" s="8">
        <f t="shared" si="98"/>
        <v>20.375994410423949</v>
      </c>
      <c r="L403" s="10">
        <f t="shared" si="99"/>
        <v>107.60523709260443</v>
      </c>
      <c r="M403" s="30">
        <f t="shared" si="90"/>
        <v>15.407877534297898</v>
      </c>
      <c r="N403" s="11"/>
      <c r="O403" s="12">
        <f t="shared" si="91"/>
        <v>18.201733318104171</v>
      </c>
      <c r="P403" s="12"/>
      <c r="Q403" s="33">
        <f t="shared" si="92"/>
        <v>4.3663530682750314E-2</v>
      </c>
      <c r="R403" s="9">
        <f t="shared" si="104"/>
        <v>1.0021185082619586</v>
      </c>
      <c r="S403" s="9">
        <f t="shared" si="105"/>
        <v>6.3830182019043216</v>
      </c>
      <c r="T403" s="15">
        <f t="shared" si="93"/>
        <v>5.1762194501096426E-2</v>
      </c>
      <c r="U403" s="15">
        <f t="shared" si="94"/>
        <v>9.1380495102946213E-3</v>
      </c>
      <c r="V403" s="15">
        <f t="shared" si="95"/>
        <v>4.2624144990801804E-2</v>
      </c>
      <c r="W403" s="31">
        <f t="shared" si="100"/>
        <v>1969.06</v>
      </c>
      <c r="X403" s="31">
        <f t="shared" si="101"/>
        <v>99.14</v>
      </c>
      <c r="Y403" s="32"/>
      <c r="Z403" s="32"/>
    </row>
    <row r="404" spans="1:26" ht="15.6" x14ac:dyDescent="0.3">
      <c r="A404" s="6">
        <v>1903.12</v>
      </c>
      <c r="B404" s="7">
        <v>6.57</v>
      </c>
      <c r="C404" s="8">
        <v>0.35</v>
      </c>
      <c r="D404" s="7">
        <v>0.53</v>
      </c>
      <c r="E404" s="7">
        <v>8.0873811569999994</v>
      </c>
      <c r="F404" s="8">
        <f t="shared" si="102"/>
        <v>1903.9583333333035</v>
      </c>
      <c r="G404" s="9">
        <f>G393*1/12+G405*11/12</f>
        <v>3.3916666666666666</v>
      </c>
      <c r="H404" s="8">
        <f t="shared" si="96"/>
        <v>248.69084762490314</v>
      </c>
      <c r="I404" s="8">
        <f t="shared" si="97"/>
        <v>13.24837087803898</v>
      </c>
      <c r="J404" s="10">
        <f t="shared" si="103"/>
        <v>1319.1619799002021</v>
      </c>
      <c r="K404" s="8">
        <f t="shared" si="98"/>
        <v>20.061818758173313</v>
      </c>
      <c r="L404" s="10">
        <f t="shared" si="99"/>
        <v>106.41641542573929</v>
      </c>
      <c r="M404" s="30">
        <f t="shared" si="90"/>
        <v>16.042894140050144</v>
      </c>
      <c r="N404" s="11"/>
      <c r="O404" s="12">
        <f t="shared" si="91"/>
        <v>18.972073171795238</v>
      </c>
      <c r="P404" s="12"/>
      <c r="Q404" s="33">
        <f t="shared" si="92"/>
        <v>4.2371395043465841E-2</v>
      </c>
      <c r="R404" s="9">
        <f t="shared" si="104"/>
        <v>1.0021257277301043</v>
      </c>
      <c r="S404" s="9">
        <f t="shared" si="105"/>
        <v>6.396540678701288</v>
      </c>
      <c r="T404" s="15">
        <f t="shared" si="93"/>
        <v>4.7992793357410468E-2</v>
      </c>
      <c r="U404" s="15">
        <f t="shared" si="94"/>
        <v>1.0479569279762124E-2</v>
      </c>
      <c r="V404" s="15">
        <f t="shared" si="95"/>
        <v>3.7513224077648344E-2</v>
      </c>
      <c r="W404" s="31">
        <f t="shared" si="100"/>
        <v>1969.09</v>
      </c>
      <c r="X404" s="31">
        <f t="shared" si="101"/>
        <v>94.51</v>
      </c>
      <c r="Y404" s="32"/>
      <c r="Z404" s="32"/>
    </row>
    <row r="405" spans="1:26" ht="15.6" x14ac:dyDescent="0.3">
      <c r="A405" s="6">
        <v>1904.01</v>
      </c>
      <c r="B405" s="7">
        <v>6.68</v>
      </c>
      <c r="C405" s="8">
        <v>0.34670000000000001</v>
      </c>
      <c r="D405" s="7">
        <v>0.52669999999999995</v>
      </c>
      <c r="E405" s="7">
        <v>8.2776793390000005</v>
      </c>
      <c r="F405" s="8">
        <f t="shared" si="102"/>
        <v>1904.0416666666367</v>
      </c>
      <c r="G405" s="9">
        <v>3.4</v>
      </c>
      <c r="H405" s="8">
        <f t="shared" si="96"/>
        <v>247.04166666198029</v>
      </c>
      <c r="I405" s="8">
        <f t="shared" si="97"/>
        <v>12.821758358040206</v>
      </c>
      <c r="J405" s="10">
        <f t="shared" si="103"/>
        <v>1316.0816943979564</v>
      </c>
      <c r="K405" s="8">
        <f t="shared" si="98"/>
        <v>19.478569735159432</v>
      </c>
      <c r="L405" s="10">
        <f t="shared" si="99"/>
        <v>103.76949527535982</v>
      </c>
      <c r="M405" s="30">
        <f t="shared" si="90"/>
        <v>15.861833914033642</v>
      </c>
      <c r="N405" s="11"/>
      <c r="O405" s="12">
        <f t="shared" si="91"/>
        <v>18.777066213619019</v>
      </c>
      <c r="P405" s="12"/>
      <c r="Q405" s="33">
        <f t="shared" si="92"/>
        <v>4.814895543923646E-2</v>
      </c>
      <c r="R405" s="9">
        <f t="shared" si="104"/>
        <v>1.0022729803355197</v>
      </c>
      <c r="S405" s="9">
        <f t="shared" si="105"/>
        <v>6.2627732980656674</v>
      </c>
      <c r="T405" s="15">
        <f t="shared" si="93"/>
        <v>5.2959499179030312E-2</v>
      </c>
      <c r="U405" s="15">
        <f t="shared" si="94"/>
        <v>1.3167700236935698E-2</v>
      </c>
      <c r="V405" s="15">
        <f t="shared" si="95"/>
        <v>3.9791798942094614E-2</v>
      </c>
      <c r="W405" s="31">
        <f t="shared" si="100"/>
        <v>1969.12</v>
      </c>
      <c r="X405" s="31">
        <f t="shared" si="101"/>
        <v>91.11</v>
      </c>
      <c r="Y405" s="32"/>
      <c r="Z405" s="32"/>
    </row>
    <row r="406" spans="1:26" ht="15.6" x14ac:dyDescent="0.3">
      <c r="A406" s="6">
        <v>1904.02</v>
      </c>
      <c r="B406" s="7">
        <v>6.5</v>
      </c>
      <c r="C406" s="8">
        <v>0.34329999999999999</v>
      </c>
      <c r="D406" s="7">
        <v>0.52329999999999999</v>
      </c>
      <c r="E406" s="7">
        <v>8.4679289260000008</v>
      </c>
      <c r="F406" s="8">
        <f t="shared" si="102"/>
        <v>1904.12499999997</v>
      </c>
      <c r="G406" s="9">
        <f>G405*11/12+G417*1/12</f>
        <v>3.4066666666666667</v>
      </c>
      <c r="H406" s="8">
        <f t="shared" si="96"/>
        <v>234.98411091883548</v>
      </c>
      <c r="I406" s="8">
        <f t="shared" si="97"/>
        <v>12.410776196682496</v>
      </c>
      <c r="J406" s="10">
        <f t="shared" si="103"/>
        <v>1257.3563965904311</v>
      </c>
      <c r="K406" s="8">
        <f t="shared" si="98"/>
        <v>18.918028499050248</v>
      </c>
      <c r="L406" s="10">
        <f t="shared" si="99"/>
        <v>101.22686189781118</v>
      </c>
      <c r="M406" s="30">
        <f t="shared" si="90"/>
        <v>15.02149838033144</v>
      </c>
      <c r="N406" s="11"/>
      <c r="O406" s="12">
        <f t="shared" si="91"/>
        <v>17.803035506120384</v>
      </c>
      <c r="P406" s="12"/>
      <c r="Q406" s="33">
        <f t="shared" si="92"/>
        <v>5.5357023109160568E-2</v>
      </c>
      <c r="R406" s="9">
        <f t="shared" si="104"/>
        <v>1.0022787117439262</v>
      </c>
      <c r="S406" s="9">
        <f t="shared" si="105"/>
        <v>6.1359824441953936</v>
      </c>
      <c r="T406" s="15">
        <f t="shared" si="93"/>
        <v>6.0712674787184451E-2</v>
      </c>
      <c r="U406" s="15">
        <f t="shared" si="94"/>
        <v>1.6559863540962727E-2</v>
      </c>
      <c r="V406" s="15">
        <f t="shared" si="95"/>
        <v>4.4152811246221724E-2</v>
      </c>
      <c r="W406" s="31">
        <f t="shared" si="100"/>
        <v>1970.03</v>
      </c>
      <c r="X406" s="31">
        <f t="shared" si="101"/>
        <v>88.65</v>
      </c>
      <c r="Y406" s="32"/>
      <c r="Z406" s="32"/>
    </row>
    <row r="407" spans="1:26" ht="15.6" x14ac:dyDescent="0.3">
      <c r="A407" s="6">
        <v>1904.03</v>
      </c>
      <c r="B407" s="7">
        <v>6.48</v>
      </c>
      <c r="C407" s="8">
        <v>0.34</v>
      </c>
      <c r="D407" s="7">
        <v>0.52</v>
      </c>
      <c r="E407" s="7">
        <v>8.3728446279999993</v>
      </c>
      <c r="F407" s="8">
        <f t="shared" si="102"/>
        <v>1904.2083333333032</v>
      </c>
      <c r="G407" s="9">
        <f>G405*10/12+G417*2/12</f>
        <v>3.4133333333333336</v>
      </c>
      <c r="H407" s="8">
        <f t="shared" si="96"/>
        <v>236.92141537730205</v>
      </c>
      <c r="I407" s="8">
        <f t="shared" si="97"/>
        <v>12.431061917944859</v>
      </c>
      <c r="J407" s="10">
        <f t="shared" si="103"/>
        <v>1273.265579016808</v>
      </c>
      <c r="K407" s="8">
        <f t="shared" si="98"/>
        <v>19.012212345092138</v>
      </c>
      <c r="L407" s="10">
        <f t="shared" si="99"/>
        <v>102.17563288406483</v>
      </c>
      <c r="M407" s="30">
        <f t="shared" si="90"/>
        <v>15.081930176258867</v>
      </c>
      <c r="N407" s="11"/>
      <c r="O407" s="12">
        <f t="shared" si="91"/>
        <v>17.896547323807209</v>
      </c>
      <c r="P407" s="12"/>
      <c r="Q407" s="33">
        <f t="shared" si="92"/>
        <v>5.6792722066092094E-2</v>
      </c>
      <c r="R407" s="9">
        <f t="shared" si="104"/>
        <v>1.0022844430760081</v>
      </c>
      <c r="S407" s="9">
        <f t="shared" si="105"/>
        <v>6.2198052477957502</v>
      </c>
      <c r="T407" s="15">
        <f t="shared" si="93"/>
        <v>5.7855251797339635E-2</v>
      </c>
      <c r="U407" s="15">
        <f t="shared" si="94"/>
        <v>1.5478709372075405E-2</v>
      </c>
      <c r="V407" s="15">
        <f t="shared" si="95"/>
        <v>4.237654242526423E-2</v>
      </c>
      <c r="W407" s="31">
        <f t="shared" si="100"/>
        <v>1970.06</v>
      </c>
      <c r="X407" s="31">
        <f t="shared" si="101"/>
        <v>75.59</v>
      </c>
      <c r="Y407" s="32"/>
      <c r="Z407" s="32"/>
    </row>
    <row r="408" spans="1:26" ht="15.6" x14ac:dyDescent="0.3">
      <c r="A408" s="6">
        <v>1904.04</v>
      </c>
      <c r="B408" s="7">
        <v>6.64</v>
      </c>
      <c r="C408" s="8">
        <v>0.3367</v>
      </c>
      <c r="D408" s="7">
        <v>0.51670000000000005</v>
      </c>
      <c r="E408" s="7">
        <v>8.2776793390000005</v>
      </c>
      <c r="F408" s="8">
        <f t="shared" si="102"/>
        <v>1904.2916666666365</v>
      </c>
      <c r="G408" s="9">
        <f>G405*9/12+G417*3/12</f>
        <v>3.42</v>
      </c>
      <c r="H408" s="8">
        <f t="shared" si="96"/>
        <v>245.56237524484268</v>
      </c>
      <c r="I408" s="8">
        <f t="shared" si="97"/>
        <v>12.451935503755804</v>
      </c>
      <c r="J408" s="10">
        <f t="shared" si="103"/>
        <v>1325.2805273284057</v>
      </c>
      <c r="K408" s="8">
        <f t="shared" si="98"/>
        <v>19.108746880875035</v>
      </c>
      <c r="L408" s="10">
        <f t="shared" si="99"/>
        <v>103.12838079376316</v>
      </c>
      <c r="M408" s="30">
        <f t="shared" si="90"/>
        <v>15.565490611691484</v>
      </c>
      <c r="N408" s="11"/>
      <c r="O408" s="12">
        <f t="shared" si="91"/>
        <v>18.490327058739748</v>
      </c>
      <c r="P408" s="12"/>
      <c r="Q408" s="33">
        <f t="shared" si="92"/>
        <v>5.3495648241962672E-2</v>
      </c>
      <c r="R408" s="9">
        <f t="shared" si="104"/>
        <v>1.0022901743318027</v>
      </c>
      <c r="S408" s="9">
        <f t="shared" si="105"/>
        <v>6.3056840955359981</v>
      </c>
      <c r="T408" s="15">
        <f t="shared" si="93"/>
        <v>5.2630836776946355E-2</v>
      </c>
      <c r="U408" s="15">
        <f t="shared" si="94"/>
        <v>1.5414992283073303E-2</v>
      </c>
      <c r="V408" s="15">
        <f t="shared" si="95"/>
        <v>3.7215844493873051E-2</v>
      </c>
      <c r="W408" s="31">
        <f t="shared" si="100"/>
        <v>1970.09</v>
      </c>
      <c r="X408" s="31">
        <f t="shared" si="101"/>
        <v>82.58</v>
      </c>
      <c r="Y408" s="32"/>
      <c r="Z408" s="32"/>
    </row>
    <row r="409" spans="1:26" ht="15.6" x14ac:dyDescent="0.3">
      <c r="A409" s="6">
        <v>1904.05</v>
      </c>
      <c r="B409" s="7">
        <v>6.5</v>
      </c>
      <c r="C409" s="8">
        <v>0.33329999999999999</v>
      </c>
      <c r="D409" s="7">
        <v>0.51329999999999998</v>
      </c>
      <c r="E409" s="7">
        <v>8.0873811569999994</v>
      </c>
      <c r="F409" s="8">
        <f t="shared" si="102"/>
        <v>1904.3749999999698</v>
      </c>
      <c r="G409" s="9">
        <f>G405*8/12+G417*4/12</f>
        <v>3.4266666666666667</v>
      </c>
      <c r="H409" s="8">
        <f t="shared" si="96"/>
        <v>246.04117344929534</v>
      </c>
      <c r="I409" s="8">
        <f t="shared" si="97"/>
        <v>12.616234324715405</v>
      </c>
      <c r="J409" s="10">
        <f t="shared" si="103"/>
        <v>1333.5386304196825</v>
      </c>
      <c r="K409" s="8">
        <f t="shared" si="98"/>
        <v>19.429682204849737</v>
      </c>
      <c r="L409" s="10">
        <f t="shared" si="99"/>
        <v>105.30851984529583</v>
      </c>
      <c r="M409" s="30">
        <f t="shared" si="90"/>
        <v>15.52582089625464</v>
      </c>
      <c r="N409" s="11"/>
      <c r="O409" s="12">
        <f t="shared" si="91"/>
        <v>18.46478328377086</v>
      </c>
      <c r="P409" s="12"/>
      <c r="Q409" s="33">
        <f t="shared" si="92"/>
        <v>5.1215587134438537E-2</v>
      </c>
      <c r="R409" s="9">
        <f t="shared" si="104"/>
        <v>1.0022959055113485</v>
      </c>
      <c r="S409" s="9">
        <f t="shared" si="105"/>
        <v>6.4688394013659458</v>
      </c>
      <c r="T409" s="15">
        <f t="shared" si="93"/>
        <v>5.2042026397904007E-2</v>
      </c>
      <c r="U409" s="15">
        <f t="shared" si="94"/>
        <v>1.2094047598224078E-2</v>
      </c>
      <c r="V409" s="15">
        <f t="shared" si="95"/>
        <v>3.9947978799679928E-2</v>
      </c>
      <c r="W409" s="31">
        <f t="shared" si="100"/>
        <v>1970.12</v>
      </c>
      <c r="X409" s="31">
        <f t="shared" si="101"/>
        <v>90.05</v>
      </c>
      <c r="Y409" s="32"/>
      <c r="Z409" s="32"/>
    </row>
    <row r="410" spans="1:26" ht="15.6" x14ac:dyDescent="0.3">
      <c r="A410" s="6">
        <v>1904.06</v>
      </c>
      <c r="B410" s="7">
        <v>6.51</v>
      </c>
      <c r="C410" s="8">
        <v>0.33</v>
      </c>
      <c r="D410" s="7">
        <v>0.51</v>
      </c>
      <c r="E410" s="7">
        <v>8.0873811569999994</v>
      </c>
      <c r="F410" s="8">
        <f t="shared" si="102"/>
        <v>1904.458333333303</v>
      </c>
      <c r="G410" s="9">
        <f>G405*7/12+G417*5/12</f>
        <v>3.4333333333333336</v>
      </c>
      <c r="H410" s="8">
        <f t="shared" si="96"/>
        <v>246.41969833152501</v>
      </c>
      <c r="I410" s="8">
        <f t="shared" si="97"/>
        <v>12.491321113579611</v>
      </c>
      <c r="J410" s="10">
        <f t="shared" si="103"/>
        <v>1341.2321225182575</v>
      </c>
      <c r="K410" s="8">
        <f t="shared" si="98"/>
        <v>19.304768993713942</v>
      </c>
      <c r="L410" s="10">
        <f t="shared" si="99"/>
        <v>105.07348425258239</v>
      </c>
      <c r="M410" s="30">
        <f t="shared" si="90"/>
        <v>15.474433638652657</v>
      </c>
      <c r="N410" s="11"/>
      <c r="O410" s="12">
        <f t="shared" si="91"/>
        <v>18.424664376078866</v>
      </c>
      <c r="P410" s="12"/>
      <c r="Q410" s="33">
        <f t="shared" si="92"/>
        <v>5.1362808313555254E-2</v>
      </c>
      <c r="R410" s="9">
        <f t="shared" si="104"/>
        <v>1.0023016366146833</v>
      </c>
      <c r="S410" s="9">
        <f t="shared" si="105"/>
        <v>6.4836912453995703</v>
      </c>
      <c r="T410" s="15">
        <f t="shared" si="93"/>
        <v>5.140481907663319E-2</v>
      </c>
      <c r="U410" s="15">
        <f t="shared" si="94"/>
        <v>1.2159952916464434E-2</v>
      </c>
      <c r="V410" s="15">
        <f t="shared" si="95"/>
        <v>3.9244866160168757E-2</v>
      </c>
      <c r="W410" s="31">
        <f t="shared" si="100"/>
        <v>1971.03</v>
      </c>
      <c r="X410" s="31">
        <f t="shared" si="101"/>
        <v>99.6</v>
      </c>
      <c r="Y410" s="32"/>
      <c r="Z410" s="32"/>
    </row>
    <row r="411" spans="1:26" ht="15.6" x14ac:dyDescent="0.3">
      <c r="A411" s="6">
        <v>1904.07</v>
      </c>
      <c r="B411" s="7">
        <v>6.78</v>
      </c>
      <c r="C411" s="8">
        <v>0.32669999999999999</v>
      </c>
      <c r="D411" s="7">
        <v>0.50670000000000004</v>
      </c>
      <c r="E411" s="7">
        <v>8.0873811569999994</v>
      </c>
      <c r="F411" s="8">
        <f t="shared" si="102"/>
        <v>1904.5416666666363</v>
      </c>
      <c r="G411" s="9">
        <f>G405*6/12+G417*6/12</f>
        <v>3.44</v>
      </c>
      <c r="H411" s="8">
        <f t="shared" si="96"/>
        <v>256.63987015172654</v>
      </c>
      <c r="I411" s="8">
        <f t="shared" si="97"/>
        <v>12.366407902443814</v>
      </c>
      <c r="J411" s="10">
        <f t="shared" si="103"/>
        <v>1402.4683310613434</v>
      </c>
      <c r="K411" s="8">
        <f t="shared" si="98"/>
        <v>19.179855782578148</v>
      </c>
      <c r="L411" s="10">
        <f t="shared" si="99"/>
        <v>104.81278810454022</v>
      </c>
      <c r="M411" s="30">
        <f t="shared" si="90"/>
        <v>16.036401629624113</v>
      </c>
      <c r="N411" s="11"/>
      <c r="O411" s="12">
        <f t="shared" si="91"/>
        <v>19.112780970977067</v>
      </c>
      <c r="P411" s="12"/>
      <c r="Q411" s="33">
        <f t="shared" si="92"/>
        <v>4.9031550047606155E-2</v>
      </c>
      <c r="R411" s="9">
        <f t="shared" si="104"/>
        <v>1.0023073676418448</v>
      </c>
      <c r="S411" s="9">
        <f t="shared" si="105"/>
        <v>6.4986143465682833</v>
      </c>
      <c r="T411" s="15">
        <f t="shared" si="93"/>
        <v>4.0233499138025541E-2</v>
      </c>
      <c r="U411" s="15">
        <f t="shared" si="94"/>
        <v>1.1209051360418165E-2</v>
      </c>
      <c r="V411" s="15">
        <f t="shared" si="95"/>
        <v>2.9024447777607376E-2</v>
      </c>
      <c r="W411" s="31">
        <f t="shared" si="100"/>
        <v>1971.06</v>
      </c>
      <c r="X411" s="31">
        <f t="shared" si="101"/>
        <v>99.72</v>
      </c>
      <c r="Y411" s="32"/>
      <c r="Z411" s="32"/>
    </row>
    <row r="412" spans="1:26" ht="15.6" x14ac:dyDescent="0.3">
      <c r="A412" s="6">
        <v>1904.08</v>
      </c>
      <c r="B412" s="7">
        <v>7.01</v>
      </c>
      <c r="C412" s="8">
        <v>0.32329999999999998</v>
      </c>
      <c r="D412" s="7">
        <v>0.50329999999999997</v>
      </c>
      <c r="E412" s="7">
        <v>8.18251405</v>
      </c>
      <c r="F412" s="8">
        <f t="shared" si="102"/>
        <v>1904.6249999999695</v>
      </c>
      <c r="G412" s="9">
        <f>G405*5/12+G417*7/12</f>
        <v>3.4466666666666663</v>
      </c>
      <c r="H412" s="8">
        <f t="shared" si="96"/>
        <v>262.26093372855246</v>
      </c>
      <c r="I412" s="8">
        <f t="shared" si="97"/>
        <v>12.095429368679175</v>
      </c>
      <c r="J412" s="10">
        <f t="shared" si="103"/>
        <v>1438.6941327443183</v>
      </c>
      <c r="K412" s="8">
        <f t="shared" si="98"/>
        <v>18.829661618485087</v>
      </c>
      <c r="L412" s="10">
        <f t="shared" si="99"/>
        <v>103.29454450930321</v>
      </c>
      <c r="M412" s="30">
        <f t="shared" si="90"/>
        <v>16.304651978851034</v>
      </c>
      <c r="N412" s="11"/>
      <c r="O412" s="12">
        <f t="shared" si="91"/>
        <v>19.449753427953677</v>
      </c>
      <c r="P412" s="12"/>
      <c r="Q412" s="33">
        <f t="shared" si="92"/>
        <v>4.6216957947900691E-2</v>
      </c>
      <c r="R412" s="9">
        <f t="shared" si="104"/>
        <v>1.0023130985928717</v>
      </c>
      <c r="S412" s="9">
        <f t="shared" si="105"/>
        <v>6.4378794444359091</v>
      </c>
      <c r="T412" s="15">
        <f t="shared" si="93"/>
        <v>3.6024747280043456E-2</v>
      </c>
      <c r="U412" s="15">
        <f t="shared" si="94"/>
        <v>1.0455272278984129E-2</v>
      </c>
      <c r="V412" s="15">
        <f t="shared" si="95"/>
        <v>2.5569475001059327E-2</v>
      </c>
      <c r="W412" s="31">
        <f t="shared" si="100"/>
        <v>1971.09</v>
      </c>
      <c r="X412" s="31">
        <f t="shared" si="101"/>
        <v>99.4</v>
      </c>
      <c r="Y412" s="32"/>
      <c r="Z412" s="32"/>
    </row>
    <row r="413" spans="1:26" ht="15.6" x14ac:dyDescent="0.3">
      <c r="A413" s="6">
        <v>1904.09</v>
      </c>
      <c r="B413" s="7">
        <v>7.32</v>
      </c>
      <c r="C413" s="8">
        <v>0.32</v>
      </c>
      <c r="D413" s="7">
        <v>0.5</v>
      </c>
      <c r="E413" s="7">
        <v>8.2776793390000005</v>
      </c>
      <c r="F413" s="8">
        <f t="shared" si="102"/>
        <v>1904.7083333333028</v>
      </c>
      <c r="G413" s="9">
        <f>G405*4/12+G417*8/12</f>
        <v>3.4533333333333331</v>
      </c>
      <c r="H413" s="8">
        <f t="shared" si="96"/>
        <v>270.71032933618204</v>
      </c>
      <c r="I413" s="8">
        <f t="shared" si="97"/>
        <v>11.834331337100853</v>
      </c>
      <c r="J413" s="10">
        <f t="shared" si="103"/>
        <v>1490.4552838032073</v>
      </c>
      <c r="K413" s="8">
        <f t="shared" si="98"/>
        <v>18.491142714220082</v>
      </c>
      <c r="L413" s="10">
        <f t="shared" si="99"/>
        <v>101.80705490459064</v>
      </c>
      <c r="M413" s="30">
        <f t="shared" si="90"/>
        <v>16.742600049163691</v>
      </c>
      <c r="N413" s="11"/>
      <c r="O413" s="12">
        <f t="shared" si="91"/>
        <v>19.988235376712066</v>
      </c>
      <c r="P413" s="12"/>
      <c r="Q413" s="33">
        <f t="shared" si="92"/>
        <v>4.4299089228069827E-2</v>
      </c>
      <c r="R413" s="9">
        <f t="shared" si="104"/>
        <v>1.0023188294678009</v>
      </c>
      <c r="S413" s="9">
        <f t="shared" si="105"/>
        <v>6.3785858743571877</v>
      </c>
      <c r="T413" s="15">
        <f t="shared" si="93"/>
        <v>3.2855552495609563E-2</v>
      </c>
      <c r="U413" s="15">
        <f t="shared" si="94"/>
        <v>1.1690229927997953E-2</v>
      </c>
      <c r="V413" s="15">
        <f t="shared" si="95"/>
        <v>2.1165322567611611E-2</v>
      </c>
      <c r="W413" s="31">
        <f t="shared" si="100"/>
        <v>1971.12</v>
      </c>
      <c r="X413" s="31">
        <f t="shared" si="101"/>
        <v>99.17</v>
      </c>
      <c r="Y413" s="32"/>
      <c r="Z413" s="32"/>
    </row>
    <row r="414" spans="1:26" ht="15.6" x14ac:dyDescent="0.3">
      <c r="A414" s="6">
        <v>1904.1</v>
      </c>
      <c r="B414" s="7">
        <v>7.75</v>
      </c>
      <c r="C414" s="8">
        <v>0.31669999999999998</v>
      </c>
      <c r="D414" s="7">
        <v>0.49669999999999997</v>
      </c>
      <c r="E414" s="7">
        <v>8.2776793390000005</v>
      </c>
      <c r="F414" s="8">
        <f t="shared" si="102"/>
        <v>1904.791666666636</v>
      </c>
      <c r="G414" s="9">
        <f>G405*3/12+G417*9/12</f>
        <v>3.46</v>
      </c>
      <c r="H414" s="8">
        <f t="shared" si="96"/>
        <v>286.61271207041125</v>
      </c>
      <c r="I414" s="8">
        <f t="shared" si="97"/>
        <v>11.712289795186999</v>
      </c>
      <c r="J414" s="10">
        <f t="shared" si="103"/>
        <v>1583.3830667358689</v>
      </c>
      <c r="K414" s="8">
        <f t="shared" si="98"/>
        <v>18.36910117230623</v>
      </c>
      <c r="L414" s="10">
        <f t="shared" si="99"/>
        <v>101.47953151583305</v>
      </c>
      <c r="M414" s="30">
        <f t="shared" si="90"/>
        <v>17.633197370821403</v>
      </c>
      <c r="N414" s="11"/>
      <c r="O414" s="12">
        <f t="shared" si="91"/>
        <v>21.065460476613328</v>
      </c>
      <c r="P414" s="12"/>
      <c r="Q414" s="33">
        <f t="shared" si="92"/>
        <v>4.4090692490658778E-2</v>
      </c>
      <c r="R414" s="9">
        <f t="shared" si="104"/>
        <v>1.002324560266671</v>
      </c>
      <c r="S414" s="9">
        <f t="shared" si="105"/>
        <v>6.3933767272455455</v>
      </c>
      <c r="T414" s="15">
        <f t="shared" si="93"/>
        <v>2.8117912245603893E-2</v>
      </c>
      <c r="U414" s="15">
        <f t="shared" si="94"/>
        <v>1.2753407351731472E-2</v>
      </c>
      <c r="V414" s="15">
        <f t="shared" si="95"/>
        <v>1.5364504893872422E-2</v>
      </c>
      <c r="W414" s="31">
        <f t="shared" si="100"/>
        <v>1972.03</v>
      </c>
      <c r="X414" s="31">
        <f t="shared" si="101"/>
        <v>107.7</v>
      </c>
      <c r="Y414" s="32"/>
      <c r="Z414" s="32"/>
    </row>
    <row r="415" spans="1:26" ht="15.6" x14ac:dyDescent="0.3">
      <c r="A415" s="6">
        <v>1904.11</v>
      </c>
      <c r="B415" s="7">
        <v>8.17</v>
      </c>
      <c r="C415" s="8">
        <v>0.31330000000000002</v>
      </c>
      <c r="D415" s="7">
        <v>0.49330000000000002</v>
      </c>
      <c r="E415" s="7">
        <v>8.4679289260000008</v>
      </c>
      <c r="F415" s="8">
        <f t="shared" si="102"/>
        <v>1904.8749999999693</v>
      </c>
      <c r="G415" s="9">
        <f>G405*2/12+G417*10/12</f>
        <v>3.4666666666666668</v>
      </c>
      <c r="H415" s="8">
        <f t="shared" si="96"/>
        <v>295.35695172413631</v>
      </c>
      <c r="I415" s="8">
        <f t="shared" si="97"/>
        <v>11.32623414628787</v>
      </c>
      <c r="J415" s="10">
        <f t="shared" si="103"/>
        <v>1636.9046342248682</v>
      </c>
      <c r="K415" s="8">
        <f t="shared" si="98"/>
        <v>17.833486448655623</v>
      </c>
      <c r="L415" s="10">
        <f t="shared" si="99"/>
        <v>98.835380179085377</v>
      </c>
      <c r="M415" s="30">
        <f t="shared" si="90"/>
        <v>18.076200223770069</v>
      </c>
      <c r="N415" s="11"/>
      <c r="O415" s="12">
        <f t="shared" si="91"/>
        <v>21.605365463826743</v>
      </c>
      <c r="P415" s="12"/>
      <c r="Q415" s="33">
        <f t="shared" si="92"/>
        <v>4.4959090131715305E-2</v>
      </c>
      <c r="R415" s="9">
        <f t="shared" si="104"/>
        <v>1.0023302909895195</v>
      </c>
      <c r="S415" s="9">
        <f t="shared" si="105"/>
        <v>6.2642641468872791</v>
      </c>
      <c r="T415" s="15">
        <f t="shared" si="93"/>
        <v>2.416781580547811E-2</v>
      </c>
      <c r="U415" s="15">
        <f t="shared" si="94"/>
        <v>1.4123789299223866E-2</v>
      </c>
      <c r="V415" s="15">
        <f t="shared" si="95"/>
        <v>1.0044026506254244E-2</v>
      </c>
      <c r="W415" s="31">
        <f t="shared" si="100"/>
        <v>1972.06</v>
      </c>
      <c r="X415" s="31">
        <f t="shared" si="101"/>
        <v>108</v>
      </c>
      <c r="Y415" s="32"/>
      <c r="Z415" s="32"/>
    </row>
    <row r="416" spans="1:26" ht="15.6" x14ac:dyDescent="0.3">
      <c r="A416" s="6">
        <v>1904.12</v>
      </c>
      <c r="B416" s="7">
        <v>8.25</v>
      </c>
      <c r="C416" s="8">
        <v>0.31</v>
      </c>
      <c r="D416" s="7">
        <v>0.49</v>
      </c>
      <c r="E416" s="7">
        <v>8.4679289260000008</v>
      </c>
      <c r="F416" s="8">
        <f t="shared" si="102"/>
        <v>1904.9583333333026</v>
      </c>
      <c r="G416" s="9">
        <f>G405*1/12+G417*11/12</f>
        <v>3.4733333333333332</v>
      </c>
      <c r="H416" s="8">
        <f t="shared" si="96"/>
        <v>298.24906385852199</v>
      </c>
      <c r="I416" s="8">
        <f t="shared" si="97"/>
        <v>11.206934520744461</v>
      </c>
      <c r="J416" s="10">
        <f t="shared" si="103"/>
        <v>1658.1089272222735</v>
      </c>
      <c r="K416" s="8">
        <f t="shared" si="98"/>
        <v>17.714186823112215</v>
      </c>
      <c r="L416" s="10">
        <f t="shared" si="99"/>
        <v>98.48162113198957</v>
      </c>
      <c r="M416" s="30">
        <f t="shared" si="90"/>
        <v>18.159679118703203</v>
      </c>
      <c r="N416" s="11"/>
      <c r="O416" s="12">
        <f t="shared" si="91"/>
        <v>21.716798230078176</v>
      </c>
      <c r="P416" s="12"/>
      <c r="Q416" s="33">
        <f t="shared" si="92"/>
        <v>4.6112947895593566E-2</v>
      </c>
      <c r="R416" s="9">
        <f t="shared" si="104"/>
        <v>1.0023360216363848</v>
      </c>
      <c r="S416" s="9">
        <f t="shared" si="105"/>
        <v>6.2788617051847408</v>
      </c>
      <c r="T416" s="15">
        <f t="shared" si="93"/>
        <v>1.9856255223533736E-2</v>
      </c>
      <c r="U416" s="15">
        <f t="shared" si="94"/>
        <v>1.5189521670460282E-2</v>
      </c>
      <c r="V416" s="15">
        <f t="shared" si="95"/>
        <v>4.6667335530734544E-3</v>
      </c>
      <c r="W416" s="31">
        <f t="shared" si="100"/>
        <v>1972.09</v>
      </c>
      <c r="X416" s="31">
        <f t="shared" si="101"/>
        <v>109.4</v>
      </c>
      <c r="Y416" s="32"/>
      <c r="Z416" s="32"/>
    </row>
    <row r="417" spans="1:26" ht="15.6" x14ac:dyDescent="0.3">
      <c r="A417" s="6">
        <v>1905.01</v>
      </c>
      <c r="B417" s="7">
        <v>8.43</v>
      </c>
      <c r="C417" s="8">
        <v>0.31169999999999998</v>
      </c>
      <c r="D417" s="7">
        <v>0.505</v>
      </c>
      <c r="E417" s="7">
        <v>8.4679289260000008</v>
      </c>
      <c r="F417" s="8">
        <f t="shared" si="102"/>
        <v>1905.0416666666358</v>
      </c>
      <c r="G417" s="9">
        <v>3.48</v>
      </c>
      <c r="H417" s="8">
        <f t="shared" si="96"/>
        <v>304.75631616088975</v>
      </c>
      <c r="I417" s="8">
        <f t="shared" si="97"/>
        <v>11.268391903600156</v>
      </c>
      <c r="J417" s="10">
        <f t="shared" si="103"/>
        <v>1699.5063801052561</v>
      </c>
      <c r="K417" s="8">
        <f t="shared" si="98"/>
        <v>18.256457848309527</v>
      </c>
      <c r="L417" s="10">
        <f t="shared" si="99"/>
        <v>101.80910106205863</v>
      </c>
      <c r="M417" s="30">
        <f t="shared" si="90"/>
        <v>18.459852032455853</v>
      </c>
      <c r="N417" s="11"/>
      <c r="O417" s="12">
        <f t="shared" si="91"/>
        <v>22.087689801665352</v>
      </c>
      <c r="P417" s="12"/>
      <c r="Q417" s="33">
        <f t="shared" si="92"/>
        <v>4.5150844065334206E-2</v>
      </c>
      <c r="R417" s="9">
        <f t="shared" si="104"/>
        <v>1.003249082644516</v>
      </c>
      <c r="S417" s="9">
        <f t="shared" si="105"/>
        <v>6.2935292619799208</v>
      </c>
      <c r="T417" s="15">
        <f t="shared" si="93"/>
        <v>1.9606368980848776E-2</v>
      </c>
      <c r="U417" s="15">
        <f t="shared" si="94"/>
        <v>1.5255619939742227E-2</v>
      </c>
      <c r="V417" s="15">
        <f t="shared" si="95"/>
        <v>4.3507490411065497E-3</v>
      </c>
      <c r="W417" s="31">
        <f t="shared" si="100"/>
        <v>1972.12</v>
      </c>
      <c r="X417" s="31">
        <f t="shared" si="101"/>
        <v>117.5</v>
      </c>
      <c r="Y417" s="32"/>
      <c r="Z417" s="32"/>
    </row>
    <row r="418" spans="1:26" ht="15.6" x14ac:dyDescent="0.3">
      <c r="A418" s="6">
        <v>1905.02</v>
      </c>
      <c r="B418" s="7">
        <v>8.8000000000000007</v>
      </c>
      <c r="C418" s="8">
        <v>0.31330000000000002</v>
      </c>
      <c r="D418" s="7">
        <v>0.52</v>
      </c>
      <c r="E418" s="7">
        <v>8.4679289260000008</v>
      </c>
      <c r="F418" s="8">
        <f t="shared" si="102"/>
        <v>1905.1249999999691</v>
      </c>
      <c r="G418" s="9">
        <f>G417*11/12+G429*1/12</f>
        <v>3.4758333333333331</v>
      </c>
      <c r="H418" s="8">
        <f t="shared" si="96"/>
        <v>318.13233478242341</v>
      </c>
      <c r="I418" s="8">
        <f t="shared" si="97"/>
        <v>11.32623414628787</v>
      </c>
      <c r="J418" s="10">
        <f t="shared" si="103"/>
        <v>1779.3626837485369</v>
      </c>
      <c r="K418" s="8">
        <f t="shared" si="98"/>
        <v>18.798728873506843</v>
      </c>
      <c r="L418" s="10">
        <f t="shared" si="99"/>
        <v>105.14415858514086</v>
      </c>
      <c r="M418" s="30">
        <f t="shared" si="90"/>
        <v>19.168996375829835</v>
      </c>
      <c r="N418" s="11"/>
      <c r="O418" s="12">
        <f t="shared" si="91"/>
        <v>22.944184172180915</v>
      </c>
      <c r="P418" s="12"/>
      <c r="Q418" s="33">
        <f t="shared" si="92"/>
        <v>4.3188467656359641E-2</v>
      </c>
      <c r="R418" s="9">
        <f t="shared" si="104"/>
        <v>1.0032456788303199</v>
      </c>
      <c r="S418" s="9">
        <f t="shared" si="105"/>
        <v>6.3139774586777735</v>
      </c>
      <c r="T418" s="15">
        <f t="shared" si="93"/>
        <v>1.5061356791900016E-2</v>
      </c>
      <c r="U418" s="15">
        <f t="shared" si="94"/>
        <v>1.6424775274883618E-2</v>
      </c>
      <c r="V418" s="15">
        <f t="shared" si="95"/>
        <v>-1.3634184829836027E-3</v>
      </c>
      <c r="W418" s="31">
        <f t="shared" si="100"/>
        <v>1973.03</v>
      </c>
      <c r="X418" s="31">
        <f t="shared" si="101"/>
        <v>112.4</v>
      </c>
      <c r="Y418" s="32"/>
      <c r="Z418" s="32"/>
    </row>
    <row r="419" spans="1:26" ht="15.6" x14ac:dyDescent="0.3">
      <c r="A419" s="6">
        <v>1905.03</v>
      </c>
      <c r="B419" s="7">
        <v>9.0500000000000007</v>
      </c>
      <c r="C419" s="8">
        <v>0.315</v>
      </c>
      <c r="D419" s="7">
        <v>0.53500000000000003</v>
      </c>
      <c r="E419" s="7">
        <v>8.3728446279999993</v>
      </c>
      <c r="F419" s="8">
        <f t="shared" si="102"/>
        <v>1905.2083333333023</v>
      </c>
      <c r="G419" s="9">
        <f>G417*10/12+G429*2/12</f>
        <v>3.4716666666666667</v>
      </c>
      <c r="H419" s="8">
        <f t="shared" si="96"/>
        <v>330.8856186982382</v>
      </c>
      <c r="I419" s="8">
        <f t="shared" si="97"/>
        <v>11.517013247507737</v>
      </c>
      <c r="J419" s="10">
        <f t="shared" si="103"/>
        <v>1856.0617807196459</v>
      </c>
      <c r="K419" s="8">
        <f t="shared" si="98"/>
        <v>19.560641547354411</v>
      </c>
      <c r="L419" s="10">
        <f t="shared" si="99"/>
        <v>109.72298924696247</v>
      </c>
      <c r="M419" s="30">
        <f t="shared" si="90"/>
        <v>19.831506074218424</v>
      </c>
      <c r="N419" s="11"/>
      <c r="O419" s="12">
        <f t="shared" si="91"/>
        <v>23.742093324670737</v>
      </c>
      <c r="P419" s="12"/>
      <c r="Q419" s="33">
        <f t="shared" si="92"/>
        <v>4.0329691823584653E-2</v>
      </c>
      <c r="R419" s="9">
        <f t="shared" si="104"/>
        <v>1.0032422750346768</v>
      </c>
      <c r="S419" s="9">
        <f t="shared" si="105"/>
        <v>6.4064065705021793</v>
      </c>
      <c r="T419" s="15">
        <f t="shared" si="93"/>
        <v>1.4849064026413172E-2</v>
      </c>
      <c r="U419" s="15">
        <f t="shared" si="94"/>
        <v>1.6456099531714674E-2</v>
      </c>
      <c r="V419" s="15">
        <f t="shared" si="95"/>
        <v>-1.6070355053015017E-3</v>
      </c>
      <c r="W419" s="31">
        <f t="shared" si="100"/>
        <v>1973.06</v>
      </c>
      <c r="X419" s="31">
        <f t="shared" si="101"/>
        <v>104.8</v>
      </c>
      <c r="Y419" s="32"/>
      <c r="Z419" s="32"/>
    </row>
    <row r="420" spans="1:26" ht="15.6" x14ac:dyDescent="0.3">
      <c r="A420" s="6">
        <v>1905.04</v>
      </c>
      <c r="B420" s="7">
        <v>8.94</v>
      </c>
      <c r="C420" s="8">
        <v>0.31669999999999998</v>
      </c>
      <c r="D420" s="7">
        <v>0.55000000000000004</v>
      </c>
      <c r="E420" s="7">
        <v>8.3728446279999993</v>
      </c>
      <c r="F420" s="8">
        <f t="shared" si="102"/>
        <v>1905.2916666666356</v>
      </c>
      <c r="G420" s="9">
        <f>G417*9/12+G429*3/12</f>
        <v>3.4674999999999998</v>
      </c>
      <c r="H420" s="8">
        <f t="shared" si="96"/>
        <v>326.86380454831482</v>
      </c>
      <c r="I420" s="8">
        <f t="shared" si="97"/>
        <v>11.579168557097461</v>
      </c>
      <c r="J420" s="10">
        <f t="shared" si="103"/>
        <v>1838.9145727583564</v>
      </c>
      <c r="K420" s="8">
        <f t="shared" si="98"/>
        <v>20.109070749616684</v>
      </c>
      <c r="L420" s="10">
        <f t="shared" si="99"/>
        <v>113.1323283016886</v>
      </c>
      <c r="M420" s="30">
        <f t="shared" si="90"/>
        <v>19.48292752471129</v>
      </c>
      <c r="N420" s="11"/>
      <c r="O420" s="12">
        <f t="shared" si="91"/>
        <v>23.328639790056251</v>
      </c>
      <c r="P420" s="12"/>
      <c r="Q420" s="33">
        <f t="shared" si="92"/>
        <v>3.6922139219511027E-2</v>
      </c>
      <c r="R420" s="9">
        <f t="shared" si="104"/>
        <v>1.0032388712575924</v>
      </c>
      <c r="S420" s="9">
        <f t="shared" si="105"/>
        <v>6.427177902587708</v>
      </c>
      <c r="T420" s="15">
        <f t="shared" si="93"/>
        <v>2.2606882657141281E-2</v>
      </c>
      <c r="U420" s="15">
        <f t="shared" si="94"/>
        <v>1.5591562541891868E-2</v>
      </c>
      <c r="V420" s="15">
        <f t="shared" si="95"/>
        <v>7.0153201152494127E-3</v>
      </c>
      <c r="W420" s="31">
        <f t="shared" si="100"/>
        <v>1973.09</v>
      </c>
      <c r="X420" s="31">
        <f t="shared" si="101"/>
        <v>105.6</v>
      </c>
      <c r="Y420" s="32"/>
      <c r="Z420" s="32"/>
    </row>
    <row r="421" spans="1:26" ht="15.6" x14ac:dyDescent="0.3">
      <c r="A421" s="6">
        <v>1905.05</v>
      </c>
      <c r="B421" s="7">
        <v>8.5</v>
      </c>
      <c r="C421" s="8">
        <v>0.31830000000000003</v>
      </c>
      <c r="D421" s="7">
        <v>0.56499999999999995</v>
      </c>
      <c r="E421" s="7">
        <v>8.2776793390000005</v>
      </c>
      <c r="F421" s="8">
        <f t="shared" si="102"/>
        <v>1905.3749999999688</v>
      </c>
      <c r="G421" s="9">
        <f>G417*8/12+G429*4/12</f>
        <v>3.4633333333333329</v>
      </c>
      <c r="H421" s="8">
        <f t="shared" si="96"/>
        <v>314.34942614174139</v>
      </c>
      <c r="I421" s="8">
        <f t="shared" si="97"/>
        <v>11.771461451872506</v>
      </c>
      <c r="J421" s="10">
        <f t="shared" si="103"/>
        <v>1774.0282811025422</v>
      </c>
      <c r="K421" s="8">
        <f t="shared" si="98"/>
        <v>20.89499126706869</v>
      </c>
      <c r="L421" s="10">
        <f t="shared" si="99"/>
        <v>117.92070339093368</v>
      </c>
      <c r="M421" s="30">
        <f t="shared" si="90"/>
        <v>18.629487509845131</v>
      </c>
      <c r="N421" s="11"/>
      <c r="O421" s="12">
        <f t="shared" si="91"/>
        <v>22.313429429486124</v>
      </c>
      <c r="P421" s="12"/>
      <c r="Q421" s="33">
        <f t="shared" si="92"/>
        <v>3.6744785710864251E-2</v>
      </c>
      <c r="R421" s="9">
        <f t="shared" si="104"/>
        <v>1.0032354674990727</v>
      </c>
      <c r="S421" s="9">
        <f t="shared" si="105"/>
        <v>6.5221248143114563</v>
      </c>
      <c r="T421" s="15">
        <f t="shared" si="93"/>
        <v>2.3301547076080897E-2</v>
      </c>
      <c r="U421" s="15">
        <f t="shared" si="94"/>
        <v>1.3577729460267252E-2</v>
      </c>
      <c r="V421" s="15">
        <f t="shared" si="95"/>
        <v>9.7238176158136458E-3</v>
      </c>
      <c r="W421" s="31">
        <f t="shared" si="100"/>
        <v>1973.12</v>
      </c>
      <c r="X421" s="31">
        <f t="shared" si="101"/>
        <v>94.78</v>
      </c>
      <c r="Y421" s="32"/>
      <c r="Z421" s="32"/>
    </row>
    <row r="422" spans="1:26" ht="15.6" x14ac:dyDescent="0.3">
      <c r="A422" s="6">
        <v>1905.06</v>
      </c>
      <c r="B422" s="7">
        <v>8.6</v>
      </c>
      <c r="C422" s="8">
        <v>0.32</v>
      </c>
      <c r="D422" s="7">
        <v>0.57999999999999996</v>
      </c>
      <c r="E422" s="7">
        <v>8.2776793390000005</v>
      </c>
      <c r="F422" s="8">
        <f t="shared" si="102"/>
        <v>1905.4583333333021</v>
      </c>
      <c r="G422" s="9">
        <f>G417*7/12+G429*5/12</f>
        <v>3.4591666666666665</v>
      </c>
      <c r="H422" s="8">
        <f t="shared" si="96"/>
        <v>318.04765468458544</v>
      </c>
      <c r="I422" s="8">
        <f t="shared" si="97"/>
        <v>11.834331337100853</v>
      </c>
      <c r="J422" s="10">
        <f t="shared" si="103"/>
        <v>1800.4647809777957</v>
      </c>
      <c r="K422" s="8">
        <f t="shared" si="98"/>
        <v>21.449725548495294</v>
      </c>
      <c r="L422" s="10">
        <f t="shared" si="99"/>
        <v>121.42669453106063</v>
      </c>
      <c r="M422" s="30">
        <f t="shared" si="90"/>
        <v>18.735862386183538</v>
      </c>
      <c r="N422" s="11"/>
      <c r="O422" s="12">
        <f t="shared" si="91"/>
        <v>22.445296542536891</v>
      </c>
      <c r="P422" s="12"/>
      <c r="Q422" s="33">
        <f t="shared" si="92"/>
        <v>3.5098049687541724E-2</v>
      </c>
      <c r="R422" s="9">
        <f t="shared" si="104"/>
        <v>1.003232063759123</v>
      </c>
      <c r="S422" s="9">
        <f t="shared" si="105"/>
        <v>6.5432269371730563</v>
      </c>
      <c r="T422" s="15">
        <f t="shared" si="93"/>
        <v>2.3389608135557571E-2</v>
      </c>
      <c r="U422" s="15">
        <f t="shared" si="94"/>
        <v>1.3732181416571843E-2</v>
      </c>
      <c r="V422" s="15">
        <f t="shared" si="95"/>
        <v>9.6574267189857288E-3</v>
      </c>
      <c r="W422" s="31">
        <f t="shared" si="100"/>
        <v>1974.03</v>
      </c>
      <c r="X422" s="31">
        <f t="shared" si="101"/>
        <v>97.44</v>
      </c>
      <c r="Y422" s="32"/>
      <c r="Z422" s="32"/>
    </row>
    <row r="423" spans="1:26" ht="15.6" x14ac:dyDescent="0.3">
      <c r="A423" s="6">
        <v>1905.07</v>
      </c>
      <c r="B423" s="7">
        <v>8.8699999999999992</v>
      </c>
      <c r="C423" s="8">
        <v>0.32169999999999999</v>
      </c>
      <c r="D423" s="7">
        <v>0.59499999999999997</v>
      </c>
      <c r="E423" s="7">
        <v>8.2776793390000005</v>
      </c>
      <c r="F423" s="8">
        <f t="shared" si="102"/>
        <v>1905.5416666666354</v>
      </c>
      <c r="G423" s="9">
        <f>G417*6/12+G429*6/12</f>
        <v>3.4550000000000001</v>
      </c>
      <c r="H423" s="8">
        <f t="shared" si="96"/>
        <v>328.03287175026423</v>
      </c>
      <c r="I423" s="8">
        <f t="shared" si="97"/>
        <v>11.897201222329201</v>
      </c>
      <c r="J423" s="10">
        <f t="shared" si="103"/>
        <v>1862.6034961949331</v>
      </c>
      <c r="K423" s="8">
        <f t="shared" si="98"/>
        <v>22.004459829921899</v>
      </c>
      <c r="L423" s="10">
        <f t="shared" si="99"/>
        <v>124.94352652040422</v>
      </c>
      <c r="M423" s="30">
        <f t="shared" si="90"/>
        <v>19.205883309548053</v>
      </c>
      <c r="N423" s="11"/>
      <c r="O423" s="12">
        <f t="shared" si="91"/>
        <v>23.009841754484807</v>
      </c>
      <c r="P423" s="12"/>
      <c r="Q423" s="33">
        <f t="shared" si="92"/>
        <v>3.5217155866494543E-2</v>
      </c>
      <c r="R423" s="9">
        <f t="shared" si="104"/>
        <v>1.0032286600377496</v>
      </c>
      <c r="S423" s="9">
        <f t="shared" si="105"/>
        <v>6.5643750638244107</v>
      </c>
      <c r="T423" s="15">
        <f t="shared" si="93"/>
        <v>1.9992629211455615E-2</v>
      </c>
      <c r="U423" s="15">
        <f t="shared" si="94"/>
        <v>1.388576484920101E-2</v>
      </c>
      <c r="V423" s="15">
        <f t="shared" si="95"/>
        <v>6.1068643622546048E-3</v>
      </c>
      <c r="W423" s="31">
        <f t="shared" si="100"/>
        <v>1974.06</v>
      </c>
      <c r="X423" s="31">
        <f t="shared" si="101"/>
        <v>89.79</v>
      </c>
      <c r="Y423" s="32"/>
      <c r="Z423" s="32"/>
    </row>
    <row r="424" spans="1:26" ht="15.6" x14ac:dyDescent="0.3">
      <c r="A424" s="6">
        <v>1905.08</v>
      </c>
      <c r="B424" s="7">
        <v>9.1999999999999993</v>
      </c>
      <c r="C424" s="8">
        <v>0.32329999999999998</v>
      </c>
      <c r="D424" s="7">
        <v>0.61</v>
      </c>
      <c r="E424" s="7">
        <v>8.3728446279999993</v>
      </c>
      <c r="F424" s="8">
        <f t="shared" si="102"/>
        <v>1905.6249999999686</v>
      </c>
      <c r="G424" s="9">
        <f>G417*5/12+G429*7/12</f>
        <v>3.4508333333333336</v>
      </c>
      <c r="H424" s="8">
        <f t="shared" si="96"/>
        <v>336.36991072086084</v>
      </c>
      <c r="I424" s="8">
        <f t="shared" si="97"/>
        <v>11.820477406092861</v>
      </c>
      <c r="J424" s="10">
        <f t="shared" si="103"/>
        <v>1915.5351929092767</v>
      </c>
      <c r="K424" s="8">
        <f t="shared" si="98"/>
        <v>22.302787558665777</v>
      </c>
      <c r="L424" s="10">
        <f t="shared" si="99"/>
        <v>127.00831170376728</v>
      </c>
      <c r="M424" s="30">
        <f t="shared" si="90"/>
        <v>19.573308430803724</v>
      </c>
      <c r="N424" s="11"/>
      <c r="O424" s="12">
        <f t="shared" si="91"/>
        <v>23.447498517743686</v>
      </c>
      <c r="P424" s="12"/>
      <c r="Q424" s="33">
        <f t="shared" si="92"/>
        <v>3.6851800488857687E-2</v>
      </c>
      <c r="R424" s="9">
        <f t="shared" si="104"/>
        <v>1.003225256334958</v>
      </c>
      <c r="S424" s="9">
        <f t="shared" si="105"/>
        <v>6.5107179839474183</v>
      </c>
      <c r="T424" s="15">
        <f t="shared" si="93"/>
        <v>2.1809669392637954E-2</v>
      </c>
      <c r="U424" s="15">
        <f t="shared" si="94"/>
        <v>1.5198292703166416E-2</v>
      </c>
      <c r="V424" s="15">
        <f t="shared" si="95"/>
        <v>6.6113766894715376E-3</v>
      </c>
      <c r="W424" s="31">
        <f t="shared" si="100"/>
        <v>1974.09</v>
      </c>
      <c r="X424" s="31">
        <f t="shared" si="101"/>
        <v>68.12</v>
      </c>
      <c r="Y424" s="32"/>
      <c r="Z424" s="32"/>
    </row>
    <row r="425" spans="1:26" ht="15.6" x14ac:dyDescent="0.3">
      <c r="A425" s="6">
        <v>1905.09</v>
      </c>
      <c r="B425" s="7">
        <v>9.23</v>
      </c>
      <c r="C425" s="8">
        <v>0.32500000000000001</v>
      </c>
      <c r="D425" s="7">
        <v>0.625</v>
      </c>
      <c r="E425" s="7">
        <v>8.2776793390000005</v>
      </c>
      <c r="F425" s="8">
        <f t="shared" si="102"/>
        <v>1905.7083333333019</v>
      </c>
      <c r="G425" s="9">
        <f>G417*4/12+G429*8/12</f>
        <v>3.4466666666666663</v>
      </c>
      <c r="H425" s="8">
        <f t="shared" si="96"/>
        <v>341.34649450450274</v>
      </c>
      <c r="I425" s="8">
        <f t="shared" si="97"/>
        <v>12.019242764243055</v>
      </c>
      <c r="J425" s="10">
        <f t="shared" si="103"/>
        <v>1949.5793445668141</v>
      </c>
      <c r="K425" s="8">
        <f t="shared" si="98"/>
        <v>23.113928392775104</v>
      </c>
      <c r="L425" s="10">
        <f t="shared" si="99"/>
        <v>132.01376926915046</v>
      </c>
      <c r="M425" s="30">
        <f t="shared" si="90"/>
        <v>19.74349241969778</v>
      </c>
      <c r="N425" s="11"/>
      <c r="O425" s="12">
        <f t="shared" si="91"/>
        <v>23.647692425098629</v>
      </c>
      <c r="P425" s="12"/>
      <c r="Q425" s="33">
        <f t="shared" si="92"/>
        <v>3.5287476611482189E-2</v>
      </c>
      <c r="R425" s="9">
        <f t="shared" si="104"/>
        <v>1.0032218526507541</v>
      </c>
      <c r="S425" s="9">
        <f t="shared" si="105"/>
        <v>6.6068093480450161</v>
      </c>
      <c r="T425" s="15">
        <f t="shared" si="93"/>
        <v>2.4156587650628003E-2</v>
      </c>
      <c r="U425" s="15">
        <f t="shared" si="94"/>
        <v>1.4190324866121928E-2</v>
      </c>
      <c r="V425" s="15">
        <f t="shared" si="95"/>
        <v>9.9662627845060747E-3</v>
      </c>
      <c r="W425" s="31">
        <f t="shared" si="100"/>
        <v>1974.12</v>
      </c>
      <c r="X425" s="31">
        <f t="shared" si="101"/>
        <v>67.069999999999993</v>
      </c>
      <c r="Y425" s="32"/>
      <c r="Z425" s="32"/>
    </row>
    <row r="426" spans="1:26" ht="15.6" x14ac:dyDescent="0.3">
      <c r="A426" s="6">
        <v>1905.1</v>
      </c>
      <c r="B426" s="7">
        <v>9.36</v>
      </c>
      <c r="C426" s="8">
        <v>0.32669999999999999</v>
      </c>
      <c r="D426" s="7">
        <v>0.64</v>
      </c>
      <c r="E426" s="7">
        <v>8.2776793390000005</v>
      </c>
      <c r="F426" s="8">
        <f t="shared" si="102"/>
        <v>1905.7916666666351</v>
      </c>
      <c r="G426" s="9">
        <f>G417*3/12+G429*9/12</f>
        <v>3.4425000000000003</v>
      </c>
      <c r="H426" s="8">
        <f t="shared" si="96"/>
        <v>346.15419161019992</v>
      </c>
      <c r="I426" s="8">
        <f t="shared" si="97"/>
        <v>12.082112649471403</v>
      </c>
      <c r="J426" s="10">
        <f t="shared" si="103"/>
        <v>1982.7887283641614</v>
      </c>
      <c r="K426" s="8">
        <f t="shared" si="98"/>
        <v>23.668662674201705</v>
      </c>
      <c r="L426" s="10">
        <f t="shared" si="99"/>
        <v>135.57529766592558</v>
      </c>
      <c r="M426" s="30">
        <f t="shared" si="90"/>
        <v>19.897394814329534</v>
      </c>
      <c r="N426" s="11"/>
      <c r="O426" s="12">
        <f t="shared" si="91"/>
        <v>23.825645601554911</v>
      </c>
      <c r="P426" s="12"/>
      <c r="Q426" s="33">
        <f t="shared" si="92"/>
        <v>3.4937378685382069E-2</v>
      </c>
      <c r="R426" s="9">
        <f t="shared" si="104"/>
        <v>1.0032184489851437</v>
      </c>
      <c r="S426" s="9">
        <f t="shared" si="105"/>
        <v>6.6280955142560423</v>
      </c>
      <c r="T426" s="15">
        <f t="shared" si="93"/>
        <v>2.734668130173068E-2</v>
      </c>
      <c r="U426" s="15">
        <f t="shared" si="94"/>
        <v>1.3342433836232459E-2</v>
      </c>
      <c r="V426" s="15">
        <f t="shared" si="95"/>
        <v>1.4004247465498221E-2</v>
      </c>
      <c r="W426" s="31">
        <f t="shared" si="100"/>
        <v>1975.03</v>
      </c>
      <c r="X426" s="31">
        <f t="shared" si="101"/>
        <v>83.78</v>
      </c>
      <c r="Y426" s="32"/>
      <c r="Z426" s="32"/>
    </row>
    <row r="427" spans="1:26" ht="15.6" x14ac:dyDescent="0.3">
      <c r="A427" s="6">
        <v>1905.11</v>
      </c>
      <c r="B427" s="7">
        <v>9.31</v>
      </c>
      <c r="C427" s="8">
        <v>0.32829999999999998</v>
      </c>
      <c r="D427" s="7">
        <v>0.65500000000000003</v>
      </c>
      <c r="E427" s="7">
        <v>8.3728446279999993</v>
      </c>
      <c r="F427" s="8">
        <f t="shared" si="102"/>
        <v>1905.8749999999684</v>
      </c>
      <c r="G427" s="9">
        <f>G417*2/12+G429*10/12</f>
        <v>3.4383333333333339</v>
      </c>
      <c r="H427" s="8">
        <f t="shared" si="96"/>
        <v>340.39172487078423</v>
      </c>
      <c r="I427" s="8">
        <f t="shared" si="97"/>
        <v>12.003287140180285</v>
      </c>
      <c r="J427" s="10">
        <f t="shared" si="103"/>
        <v>1955.5106469283769</v>
      </c>
      <c r="K427" s="8">
        <f t="shared" si="98"/>
        <v>23.948075165452597</v>
      </c>
      <c r="L427" s="10">
        <f t="shared" si="99"/>
        <v>137.57889084189978</v>
      </c>
      <c r="M427" s="30">
        <f t="shared" si="90"/>
        <v>19.443525693264984</v>
      </c>
      <c r="N427" s="11"/>
      <c r="O427" s="12">
        <f t="shared" si="91"/>
        <v>23.275233759234002</v>
      </c>
      <c r="P427" s="12"/>
      <c r="Q427" s="33">
        <f t="shared" si="92"/>
        <v>3.7317818779079949E-2</v>
      </c>
      <c r="R427" s="9">
        <f t="shared" si="104"/>
        <v>1.0032150453381325</v>
      </c>
      <c r="S427" s="9">
        <f t="shared" si="105"/>
        <v>6.573850674013709</v>
      </c>
      <c r="T427" s="15">
        <f t="shared" si="93"/>
        <v>3.1699753011388943E-2</v>
      </c>
      <c r="U427" s="15">
        <f t="shared" si="94"/>
        <v>1.3662151754186169E-2</v>
      </c>
      <c r="V427" s="15">
        <f t="shared" si="95"/>
        <v>1.8037601257202773E-2</v>
      </c>
      <c r="W427" s="31">
        <f t="shared" si="100"/>
        <v>1975.06</v>
      </c>
      <c r="X427" s="31">
        <f t="shared" si="101"/>
        <v>92.4</v>
      </c>
      <c r="Y427" s="32"/>
      <c r="Z427" s="32"/>
    </row>
    <row r="428" spans="1:26" ht="15.6" x14ac:dyDescent="0.3">
      <c r="A428" s="6">
        <v>1905.12</v>
      </c>
      <c r="B428" s="7">
        <v>9.5399999999999991</v>
      </c>
      <c r="C428" s="8">
        <v>0.33</v>
      </c>
      <c r="D428" s="7">
        <v>0.67</v>
      </c>
      <c r="E428" s="7">
        <v>8.4679289260000008</v>
      </c>
      <c r="F428" s="8">
        <f t="shared" si="102"/>
        <v>1905.9583333333017</v>
      </c>
      <c r="G428" s="9">
        <f>G417*1/12+G429*11/12</f>
        <v>3.434166666666667</v>
      </c>
      <c r="H428" s="8">
        <f t="shared" si="96"/>
        <v>344.88437202549079</v>
      </c>
      <c r="I428" s="8">
        <f t="shared" si="97"/>
        <v>11.929962554340879</v>
      </c>
      <c r="J428" s="10">
        <f t="shared" si="103"/>
        <v>1987.0317326638387</v>
      </c>
      <c r="K428" s="8">
        <f t="shared" si="98"/>
        <v>24.221439125479968</v>
      </c>
      <c r="L428" s="10">
        <f t="shared" si="99"/>
        <v>139.55044663362392</v>
      </c>
      <c r="M428" s="30">
        <f t="shared" si="90"/>
        <v>19.577960809096112</v>
      </c>
      <c r="N428" s="11"/>
      <c r="O428" s="12">
        <f t="shared" si="91"/>
        <v>23.427096972362236</v>
      </c>
      <c r="P428" s="12"/>
      <c r="Q428" s="33">
        <f t="shared" si="92"/>
        <v>3.9588610620698392E-2</v>
      </c>
      <c r="R428" s="9">
        <f t="shared" si="104"/>
        <v>1.0032116417097265</v>
      </c>
      <c r="S428" s="9">
        <f t="shared" si="105"/>
        <v>6.5209324220421516</v>
      </c>
      <c r="T428" s="15">
        <f t="shared" si="93"/>
        <v>3.065765638735285E-2</v>
      </c>
      <c r="U428" s="15">
        <f t="shared" si="94"/>
        <v>1.4956735840993218E-2</v>
      </c>
      <c r="V428" s="15">
        <f t="shared" si="95"/>
        <v>1.5700920546359631E-2</v>
      </c>
      <c r="W428" s="31">
        <f t="shared" si="100"/>
        <v>1975.09</v>
      </c>
      <c r="X428" s="31">
        <f t="shared" si="101"/>
        <v>84.67</v>
      </c>
      <c r="Y428" s="32"/>
      <c r="Z428" s="32"/>
    </row>
    <row r="429" spans="1:26" ht="15.6" x14ac:dyDescent="0.3">
      <c r="A429" s="6">
        <v>1906.01</v>
      </c>
      <c r="B429" s="7">
        <v>9.8699999999999992</v>
      </c>
      <c r="C429" s="8">
        <v>0.33579999999999999</v>
      </c>
      <c r="D429" s="7">
        <v>0.67749999999999999</v>
      </c>
      <c r="E429" s="7">
        <v>8.4679289260000008</v>
      </c>
      <c r="F429" s="8">
        <f t="shared" si="102"/>
        <v>1906.0416666666349</v>
      </c>
      <c r="G429" s="9">
        <v>3.43</v>
      </c>
      <c r="H429" s="8">
        <f t="shared" si="96"/>
        <v>356.81433457983172</v>
      </c>
      <c r="I429" s="8">
        <f t="shared" si="97"/>
        <v>12.139640684083838</v>
      </c>
      <c r="J429" s="10">
        <f t="shared" si="103"/>
        <v>2061.5940222967643</v>
      </c>
      <c r="K429" s="8">
        <f t="shared" si="98"/>
        <v>24.492574638078622</v>
      </c>
      <c r="L429" s="10">
        <f t="shared" si="99"/>
        <v>141.51265958521356</v>
      </c>
      <c r="M429" s="30">
        <f t="shared" si="90"/>
        <v>20.132402260807893</v>
      </c>
      <c r="N429" s="11"/>
      <c r="O429" s="12">
        <f t="shared" si="91"/>
        <v>24.078997473407544</v>
      </c>
      <c r="P429" s="12"/>
      <c r="Q429" s="33">
        <f t="shared" si="92"/>
        <v>3.9675566924175933E-2</v>
      </c>
      <c r="R429" s="9">
        <f t="shared" si="104"/>
        <v>1.0011806993806183</v>
      </c>
      <c r="S429" s="9">
        <f t="shared" si="105"/>
        <v>6.5418753205950901</v>
      </c>
      <c r="T429" s="15">
        <f t="shared" si="93"/>
        <v>2.4643925931032262E-2</v>
      </c>
      <c r="U429" s="15">
        <f t="shared" si="94"/>
        <v>1.4124835827980409E-2</v>
      </c>
      <c r="V429" s="15">
        <f t="shared" si="95"/>
        <v>1.0519090103051854E-2</v>
      </c>
      <c r="W429" s="31">
        <f t="shared" si="100"/>
        <v>1975.12</v>
      </c>
      <c r="X429" s="31">
        <f t="shared" si="101"/>
        <v>88.7</v>
      </c>
      <c r="Y429" s="32"/>
      <c r="Z429" s="32"/>
    </row>
    <row r="430" spans="1:26" ht="15.6" x14ac:dyDescent="0.3">
      <c r="A430" s="6">
        <v>1906.02</v>
      </c>
      <c r="B430" s="7">
        <v>9.8000000000000007</v>
      </c>
      <c r="C430" s="8">
        <v>0.3417</v>
      </c>
      <c r="D430" s="7">
        <v>0.68500000000000005</v>
      </c>
      <c r="E430" s="7">
        <v>8.4679289260000008</v>
      </c>
      <c r="F430" s="8">
        <f t="shared" si="102"/>
        <v>1906.1249999999682</v>
      </c>
      <c r="G430" s="9">
        <f>G429*11/12+G441*1/12</f>
        <v>3.45</v>
      </c>
      <c r="H430" s="8">
        <f t="shared" si="96"/>
        <v>354.28373646224429</v>
      </c>
      <c r="I430" s="8">
        <f t="shared" si="97"/>
        <v>12.352933953994782</v>
      </c>
      <c r="J430" s="10">
        <f t="shared" si="103"/>
        <v>2052.9204972941429</v>
      </c>
      <c r="K430" s="8">
        <f t="shared" si="98"/>
        <v>24.76371015067728</v>
      </c>
      <c r="L430" s="10">
        <f t="shared" si="99"/>
        <v>143.49495312719264</v>
      </c>
      <c r="M430" s="30">
        <f t="shared" si="90"/>
        <v>19.866752563675888</v>
      </c>
      <c r="N430" s="11"/>
      <c r="O430" s="12">
        <f t="shared" si="91"/>
        <v>23.751613317696652</v>
      </c>
      <c r="P430" s="12"/>
      <c r="Q430" s="33">
        <f t="shared" si="92"/>
        <v>4.1614581752952753E-2</v>
      </c>
      <c r="R430" s="9">
        <f t="shared" si="104"/>
        <v>1.0011989435794537</v>
      </c>
      <c r="S430" s="9">
        <f t="shared" si="105"/>
        <v>6.5495993087341988</v>
      </c>
      <c r="T430" s="15">
        <f t="shared" si="93"/>
        <v>2.4056735147999886E-2</v>
      </c>
      <c r="U430" s="15">
        <f t="shared" si="94"/>
        <v>1.422322553881572E-2</v>
      </c>
      <c r="V430" s="15">
        <f t="shared" si="95"/>
        <v>9.8335096091841656E-3</v>
      </c>
      <c r="W430" s="31">
        <f t="shared" si="100"/>
        <v>1976.03</v>
      </c>
      <c r="X430" s="31">
        <f t="shared" si="101"/>
        <v>101.1</v>
      </c>
      <c r="Y430" s="32"/>
      <c r="Z430" s="32"/>
    </row>
    <row r="431" spans="1:26" ht="15.6" x14ac:dyDescent="0.3">
      <c r="A431" s="6">
        <v>1906.03</v>
      </c>
      <c r="B431" s="7">
        <v>9.56</v>
      </c>
      <c r="C431" s="8">
        <v>0.34749999999999998</v>
      </c>
      <c r="D431" s="7">
        <v>0.6925</v>
      </c>
      <c r="E431" s="7">
        <v>8.4679289260000008</v>
      </c>
      <c r="F431" s="8">
        <f t="shared" si="102"/>
        <v>1906.2083333333014</v>
      </c>
      <c r="G431" s="9">
        <f>G429*10/12+G441*2/12</f>
        <v>3.4700000000000006</v>
      </c>
      <c r="H431" s="8">
        <f t="shared" si="96"/>
        <v>345.6074000590873</v>
      </c>
      <c r="I431" s="8">
        <f t="shared" si="97"/>
        <v>12.562612083737742</v>
      </c>
      <c r="J431" s="10">
        <f t="shared" si="103"/>
        <v>2008.7111336938246</v>
      </c>
      <c r="K431" s="8">
        <f t="shared" si="98"/>
        <v>25.034845663275934</v>
      </c>
      <c r="L431" s="10">
        <f t="shared" si="99"/>
        <v>145.50548745637798</v>
      </c>
      <c r="M431" s="30">
        <f t="shared" si="90"/>
        <v>19.25945302085411</v>
      </c>
      <c r="N431" s="11"/>
      <c r="O431" s="12">
        <f t="shared" si="91"/>
        <v>23.019077336408845</v>
      </c>
      <c r="P431" s="12"/>
      <c r="Q431" s="33">
        <f t="shared" si="92"/>
        <v>4.3001783462784958E-2</v>
      </c>
      <c r="R431" s="9">
        <f t="shared" si="104"/>
        <v>1.0012171857262209</v>
      </c>
      <c r="S431" s="9">
        <f t="shared" si="105"/>
        <v>6.5574519087734</v>
      </c>
      <c r="T431" s="15">
        <f t="shared" si="93"/>
        <v>2.5402069708233999E-2</v>
      </c>
      <c r="U431" s="15">
        <f t="shared" si="94"/>
        <v>1.3350942575860891E-2</v>
      </c>
      <c r="V431" s="15">
        <f t="shared" si="95"/>
        <v>1.2051127132373107E-2</v>
      </c>
      <c r="W431" s="31">
        <f t="shared" si="100"/>
        <v>1976.06</v>
      </c>
      <c r="X431" s="31">
        <f t="shared" si="101"/>
        <v>101.8</v>
      </c>
      <c r="Y431" s="32"/>
      <c r="Z431" s="32"/>
    </row>
    <row r="432" spans="1:26" ht="15.6" x14ac:dyDescent="0.3">
      <c r="A432" s="6">
        <v>1906.04</v>
      </c>
      <c r="B432" s="7">
        <v>9.43</v>
      </c>
      <c r="C432" s="8">
        <v>0.3533</v>
      </c>
      <c r="D432" s="7">
        <v>0.7</v>
      </c>
      <c r="E432" s="7">
        <v>8.4679289260000008</v>
      </c>
      <c r="F432" s="8">
        <f t="shared" si="102"/>
        <v>1906.2916666666347</v>
      </c>
      <c r="G432" s="9">
        <f>G429*9/12+G441*3/12</f>
        <v>3.49</v>
      </c>
      <c r="H432" s="8">
        <f t="shared" si="96"/>
        <v>340.90771784071052</v>
      </c>
      <c r="I432" s="8">
        <f t="shared" si="97"/>
        <v>12.772290213480703</v>
      </c>
      <c r="J432" s="10">
        <f t="shared" si="103"/>
        <v>1987.5821960628243</v>
      </c>
      <c r="K432" s="8">
        <f t="shared" si="98"/>
        <v>25.305981175874589</v>
      </c>
      <c r="L432" s="10">
        <f t="shared" si="99"/>
        <v>147.54056598557551</v>
      </c>
      <c r="M432" s="30">
        <f t="shared" si="90"/>
        <v>18.876204996115881</v>
      </c>
      <c r="N432" s="11"/>
      <c r="O432" s="12">
        <f t="shared" si="91"/>
        <v>22.557115123058121</v>
      </c>
      <c r="P432" s="12"/>
      <c r="Q432" s="33">
        <f t="shared" si="92"/>
        <v>4.5354641484752101E-2</v>
      </c>
      <c r="R432" s="9">
        <f t="shared" si="104"/>
        <v>1.0012354258239826</v>
      </c>
      <c r="S432" s="9">
        <f t="shared" si="105"/>
        <v>6.5654335456371387</v>
      </c>
      <c r="T432" s="15">
        <f t="shared" si="93"/>
        <v>2.4835154259549741E-2</v>
      </c>
      <c r="U432" s="15">
        <f t="shared" si="94"/>
        <v>1.2488097936725229E-2</v>
      </c>
      <c r="V432" s="15">
        <f t="shared" si="95"/>
        <v>1.2347056322824512E-2</v>
      </c>
      <c r="W432" s="31">
        <f t="shared" si="100"/>
        <v>1976.09</v>
      </c>
      <c r="X432" s="31">
        <f t="shared" si="101"/>
        <v>105.5</v>
      </c>
      <c r="Y432" s="32"/>
      <c r="Z432" s="32"/>
    </row>
    <row r="433" spans="1:26" ht="15.6" x14ac:dyDescent="0.3">
      <c r="A433" s="6">
        <v>1906.05</v>
      </c>
      <c r="B433" s="7">
        <v>9.18</v>
      </c>
      <c r="C433" s="8">
        <v>0.35920000000000002</v>
      </c>
      <c r="D433" s="7">
        <v>0.70750000000000002</v>
      </c>
      <c r="E433" s="7">
        <v>8.5630942149999996</v>
      </c>
      <c r="F433" s="8">
        <f t="shared" si="102"/>
        <v>1906.3749999999679</v>
      </c>
      <c r="G433" s="9">
        <f>G429*8/12+G441*4/12</f>
        <v>3.51</v>
      </c>
      <c r="H433" s="8">
        <f t="shared" si="96"/>
        <v>328.18165717215567</v>
      </c>
      <c r="I433" s="8">
        <f t="shared" si="97"/>
        <v>12.841269200025963</v>
      </c>
      <c r="J433" s="10">
        <f t="shared" si="103"/>
        <v>1919.6248949262017</v>
      </c>
      <c r="K433" s="8">
        <f t="shared" si="98"/>
        <v>25.29286736920481</v>
      </c>
      <c r="L433" s="10">
        <f t="shared" si="99"/>
        <v>147.94494696735163</v>
      </c>
      <c r="M433" s="30">
        <f t="shared" si="90"/>
        <v>18.054044460926395</v>
      </c>
      <c r="N433" s="11"/>
      <c r="O433" s="12">
        <f t="shared" si="91"/>
        <v>21.573872118633169</v>
      </c>
      <c r="P433" s="12"/>
      <c r="Q433" s="33">
        <f t="shared" si="92"/>
        <v>5.0240640291034387E-2</v>
      </c>
      <c r="R433" s="9">
        <f t="shared" si="104"/>
        <v>1.0012536638757978</v>
      </c>
      <c r="S433" s="9">
        <f t="shared" si="105"/>
        <v>6.5004900688463723</v>
      </c>
      <c r="T433" s="15">
        <f t="shared" si="93"/>
        <v>3.0132211723306712E-2</v>
      </c>
      <c r="U433" s="15">
        <f t="shared" si="94"/>
        <v>1.2765694718924969E-2</v>
      </c>
      <c r="V433" s="15">
        <f t="shared" si="95"/>
        <v>1.7366517004381743E-2</v>
      </c>
      <c r="W433" s="31">
        <f t="shared" si="100"/>
        <v>1976.12</v>
      </c>
      <c r="X433" s="31">
        <f t="shared" si="101"/>
        <v>104.7</v>
      </c>
      <c r="Y433" s="32"/>
      <c r="Z433" s="32"/>
    </row>
    <row r="434" spans="1:26" ht="15.6" x14ac:dyDescent="0.3">
      <c r="A434" s="6">
        <v>1906.06</v>
      </c>
      <c r="B434" s="7">
        <v>9.3000000000000007</v>
      </c>
      <c r="C434" s="8">
        <v>0.36499999999999999</v>
      </c>
      <c r="D434" s="7">
        <v>0.71499999999999997</v>
      </c>
      <c r="E434" s="7">
        <v>8.5630942149999996</v>
      </c>
      <c r="F434" s="8">
        <f t="shared" si="102"/>
        <v>1906.4583333333012</v>
      </c>
      <c r="G434" s="9">
        <f>G429*7/12+G441*5/12</f>
        <v>3.5300000000000002</v>
      </c>
      <c r="H434" s="8">
        <f t="shared" si="96"/>
        <v>332.47161347505971</v>
      </c>
      <c r="I434" s="8">
        <f t="shared" si="97"/>
        <v>13.048617087999652</v>
      </c>
      <c r="J434" s="10">
        <f t="shared" si="103"/>
        <v>1951.07844372197</v>
      </c>
      <c r="K434" s="8">
        <f t="shared" si="98"/>
        <v>25.560989638136309</v>
      </c>
      <c r="L434" s="10">
        <f t="shared" si="99"/>
        <v>150.00226744744177</v>
      </c>
      <c r="M434" s="30">
        <f t="shared" si="90"/>
        <v>18.172666376497496</v>
      </c>
      <c r="N434" s="11"/>
      <c r="O434" s="12">
        <f t="shared" si="91"/>
        <v>21.715576326751563</v>
      </c>
      <c r="P434" s="12"/>
      <c r="Q434" s="33">
        <f t="shared" si="92"/>
        <v>5.1229005412075118E-2</v>
      </c>
      <c r="R434" s="9">
        <f t="shared" si="104"/>
        <v>1.0012718998847194</v>
      </c>
      <c r="S434" s="9">
        <f t="shared" si="105"/>
        <v>6.5086394984206679</v>
      </c>
      <c r="T434" s="15">
        <f t="shared" si="93"/>
        <v>2.8948695273894653E-2</v>
      </c>
      <c r="U434" s="15">
        <f t="shared" si="94"/>
        <v>1.1920202925411294E-2</v>
      </c>
      <c r="V434" s="15">
        <f t="shared" si="95"/>
        <v>1.7028492348483359E-2</v>
      </c>
      <c r="W434" s="31">
        <f t="shared" si="100"/>
        <v>1977.03</v>
      </c>
      <c r="X434" s="31">
        <f t="shared" si="101"/>
        <v>100.6</v>
      </c>
      <c r="Y434" s="32"/>
      <c r="Z434" s="32"/>
    </row>
    <row r="435" spans="1:26" ht="15.6" x14ac:dyDescent="0.3">
      <c r="A435" s="6">
        <v>1906.07</v>
      </c>
      <c r="B435" s="7">
        <v>9.06</v>
      </c>
      <c r="C435" s="8">
        <v>0.37080000000000002</v>
      </c>
      <c r="D435" s="7">
        <v>0.72250000000000003</v>
      </c>
      <c r="E435" s="7">
        <v>8.2776793390000005</v>
      </c>
      <c r="F435" s="8">
        <f t="shared" si="102"/>
        <v>1906.5416666666345</v>
      </c>
      <c r="G435" s="9">
        <f>G429*6/12+G441*6/12</f>
        <v>3.55</v>
      </c>
      <c r="H435" s="8">
        <f t="shared" si="96"/>
        <v>335.05950598166794</v>
      </c>
      <c r="I435" s="8">
        <f t="shared" si="97"/>
        <v>13.713031436865615</v>
      </c>
      <c r="J435" s="10">
        <f t="shared" si="103"/>
        <v>1972.9713843285765</v>
      </c>
      <c r="K435" s="8">
        <f t="shared" si="98"/>
        <v>26.719701222048023</v>
      </c>
      <c r="L435" s="10">
        <f t="shared" si="99"/>
        <v>157.33684604607026</v>
      </c>
      <c r="M435" s="30">
        <f t="shared" si="90"/>
        <v>18.195200143513748</v>
      </c>
      <c r="N435" s="11"/>
      <c r="O435" s="12">
        <f t="shared" si="91"/>
        <v>21.745449504726228</v>
      </c>
      <c r="P435" s="12"/>
      <c r="Q435" s="33">
        <f t="shared" si="92"/>
        <v>4.7470096242974602E-2</v>
      </c>
      <c r="R435" s="9">
        <f t="shared" si="104"/>
        <v>1.0012901338537958</v>
      </c>
      <c r="S435" s="9">
        <f t="shared" si="105"/>
        <v>6.7416215508959922</v>
      </c>
      <c r="T435" s="15">
        <f t="shared" si="93"/>
        <v>2.6832427406096482E-2</v>
      </c>
      <c r="U435" s="15">
        <f t="shared" si="94"/>
        <v>8.5910827324675587E-3</v>
      </c>
      <c r="V435" s="15">
        <f t="shared" si="95"/>
        <v>1.8241344673628923E-2</v>
      </c>
      <c r="W435" s="31">
        <f t="shared" si="100"/>
        <v>1977.06</v>
      </c>
      <c r="X435" s="31">
        <f t="shared" si="101"/>
        <v>99.29</v>
      </c>
      <c r="Y435" s="32"/>
      <c r="Z435" s="32"/>
    </row>
    <row r="436" spans="1:26" ht="15.6" x14ac:dyDescent="0.3">
      <c r="A436" s="6">
        <v>1906.08</v>
      </c>
      <c r="B436" s="7">
        <v>9.73</v>
      </c>
      <c r="C436" s="8">
        <v>0.37669999999999998</v>
      </c>
      <c r="D436" s="7">
        <v>0.73</v>
      </c>
      <c r="E436" s="7">
        <v>8.4679289260000008</v>
      </c>
      <c r="F436" s="8">
        <f t="shared" si="102"/>
        <v>1906.6249999999677</v>
      </c>
      <c r="G436" s="9">
        <f>G429*5/12+G441*7/12</f>
        <v>3.5700000000000003</v>
      </c>
      <c r="H436" s="8">
        <f t="shared" si="96"/>
        <v>351.7531383446568</v>
      </c>
      <c r="I436" s="8">
        <f t="shared" si="97"/>
        <v>13.618233012788512</v>
      </c>
      <c r="J436" s="10">
        <f t="shared" si="103"/>
        <v>2077.9530079745032</v>
      </c>
      <c r="K436" s="8">
        <f t="shared" si="98"/>
        <v>26.390523226269213</v>
      </c>
      <c r="L436" s="10">
        <f t="shared" si="99"/>
        <v>155.89986596314361</v>
      </c>
      <c r="M436" s="30">
        <f t="shared" si="90"/>
        <v>18.967251477549294</v>
      </c>
      <c r="N436" s="11"/>
      <c r="O436" s="12">
        <f t="shared" si="91"/>
        <v>22.665609452316442</v>
      </c>
      <c r="P436" s="12"/>
      <c r="Q436" s="33">
        <f t="shared" si="92"/>
        <v>4.7371634291944076E-2</v>
      </c>
      <c r="R436" s="9">
        <f t="shared" si="104"/>
        <v>1.0013083657860706</v>
      </c>
      <c r="S436" s="9">
        <f t="shared" si="105"/>
        <v>6.5986592243810982</v>
      </c>
      <c r="T436" s="15">
        <f t="shared" si="93"/>
        <v>2.1825045749794603E-2</v>
      </c>
      <c r="U436" s="15">
        <f t="shared" si="94"/>
        <v>1.004929021590395E-2</v>
      </c>
      <c r="V436" s="15">
        <f t="shared" si="95"/>
        <v>1.1775755533890653E-2</v>
      </c>
      <c r="W436" s="31">
        <f t="shared" si="100"/>
        <v>1977.09</v>
      </c>
      <c r="X436" s="31">
        <f t="shared" si="101"/>
        <v>96.23</v>
      </c>
      <c r="Y436" s="32"/>
      <c r="Z436" s="32"/>
    </row>
    <row r="437" spans="1:26" ht="15.6" x14ac:dyDescent="0.3">
      <c r="A437" s="6">
        <v>1906.09</v>
      </c>
      <c r="B437" s="7">
        <v>10.029999999999999</v>
      </c>
      <c r="C437" s="8">
        <v>0.38250000000000001</v>
      </c>
      <c r="D437" s="7">
        <v>0.73750000000000004</v>
      </c>
      <c r="E437" s="7">
        <v>8.5630942149999996</v>
      </c>
      <c r="F437" s="8">
        <f t="shared" si="102"/>
        <v>1906.708333333301</v>
      </c>
      <c r="G437" s="9">
        <f>G429*4/12+G441*8/12</f>
        <v>3.59</v>
      </c>
      <c r="H437" s="8">
        <f t="shared" si="96"/>
        <v>358.56884765105895</v>
      </c>
      <c r="I437" s="8">
        <f t="shared" si="97"/>
        <v>13.674235715506487</v>
      </c>
      <c r="J437" s="10">
        <f t="shared" si="103"/>
        <v>2124.9478748923739</v>
      </c>
      <c r="K437" s="8">
        <f t="shared" si="98"/>
        <v>26.365356444930811</v>
      </c>
      <c r="L437" s="10">
        <f t="shared" si="99"/>
        <v>156.24616727149811</v>
      </c>
      <c r="M437" s="30">
        <f t="shared" si="90"/>
        <v>19.200993682001361</v>
      </c>
      <c r="N437" s="11"/>
      <c r="O437" s="12">
        <f t="shared" si="91"/>
        <v>22.942876422324723</v>
      </c>
      <c r="P437" s="12"/>
      <c r="Q437" s="33">
        <f t="shared" si="92"/>
        <v>4.7681945197022992E-2</v>
      </c>
      <c r="R437" s="9">
        <f t="shared" si="104"/>
        <v>1.0013265956845823</v>
      </c>
      <c r="S437" s="9">
        <f t="shared" si="105"/>
        <v>6.5338630452411293</v>
      </c>
      <c r="T437" s="15">
        <f t="shared" si="93"/>
        <v>2.2237134609138121E-2</v>
      </c>
      <c r="U437" s="15">
        <f t="shared" si="94"/>
        <v>9.4362960896721138E-3</v>
      </c>
      <c r="V437" s="15">
        <f t="shared" si="95"/>
        <v>1.2800838519466007E-2</v>
      </c>
      <c r="W437" s="31">
        <f t="shared" si="100"/>
        <v>1977.12</v>
      </c>
      <c r="X437" s="31">
        <f t="shared" si="101"/>
        <v>93.82</v>
      </c>
      <c r="Y437" s="32"/>
      <c r="Z437" s="32"/>
    </row>
    <row r="438" spans="1:26" ht="15.6" x14ac:dyDescent="0.3">
      <c r="A438" s="6">
        <v>1906.1</v>
      </c>
      <c r="B438" s="7">
        <v>9.73</v>
      </c>
      <c r="C438" s="8">
        <v>0.38829999999999998</v>
      </c>
      <c r="D438" s="7">
        <v>0.745</v>
      </c>
      <c r="E438" s="7">
        <v>8.7534247930000006</v>
      </c>
      <c r="F438" s="8">
        <f t="shared" si="102"/>
        <v>1906.7916666666342</v>
      </c>
      <c r="G438" s="9">
        <f>G429*3/12+G441*9/12</f>
        <v>3.61</v>
      </c>
      <c r="H438" s="8">
        <f t="shared" si="96"/>
        <v>340.28059250385786</v>
      </c>
      <c r="I438" s="8">
        <f t="shared" si="97"/>
        <v>13.579748619655499</v>
      </c>
      <c r="J438" s="10">
        <f t="shared" si="103"/>
        <v>2023.2745115059095</v>
      </c>
      <c r="K438" s="8">
        <f t="shared" si="98"/>
        <v>26.054372190685928</v>
      </c>
      <c r="L438" s="10">
        <f t="shared" si="99"/>
        <v>154.91670206288822</v>
      </c>
      <c r="M438" s="30">
        <f t="shared" si="90"/>
        <v>18.095380908869096</v>
      </c>
      <c r="N438" s="11"/>
      <c r="O438" s="12">
        <f t="shared" si="91"/>
        <v>21.623963085973944</v>
      </c>
      <c r="P438" s="12"/>
      <c r="Q438" s="33">
        <f t="shared" si="92"/>
        <v>4.9852624506333092E-2</v>
      </c>
      <c r="R438" s="9">
        <f t="shared" si="104"/>
        <v>1.0013448235523643</v>
      </c>
      <c r="S438" s="9">
        <f t="shared" si="105"/>
        <v>6.4002729571875658</v>
      </c>
      <c r="T438" s="15">
        <f t="shared" si="93"/>
        <v>2.9024565722619133E-2</v>
      </c>
      <c r="U438" s="15">
        <f t="shared" si="94"/>
        <v>9.9468778719973283E-3</v>
      </c>
      <c r="V438" s="15">
        <f t="shared" si="95"/>
        <v>1.9077687850621805E-2</v>
      </c>
      <c r="W438" s="31">
        <f t="shared" si="100"/>
        <v>1978.03</v>
      </c>
      <c r="X438" s="31">
        <f t="shared" si="101"/>
        <v>88.82</v>
      </c>
      <c r="Y438" s="32"/>
      <c r="Z438" s="32"/>
    </row>
    <row r="439" spans="1:26" ht="15.6" x14ac:dyDescent="0.3">
      <c r="A439" s="6">
        <v>1906.11</v>
      </c>
      <c r="B439" s="7">
        <v>9.93</v>
      </c>
      <c r="C439" s="8">
        <v>0.39419999999999999</v>
      </c>
      <c r="D439" s="7">
        <v>0.75249999999999995</v>
      </c>
      <c r="E439" s="7">
        <v>8.8485090910000004</v>
      </c>
      <c r="F439" s="8">
        <f t="shared" si="102"/>
        <v>1906.8749999999675</v>
      </c>
      <c r="G439" s="9">
        <f>G429*2/12+G441*10/12</f>
        <v>3.6300000000000003</v>
      </c>
      <c r="H439" s="8">
        <f t="shared" si="96"/>
        <v>343.54330698398547</v>
      </c>
      <c r="I439" s="8">
        <f t="shared" si="97"/>
        <v>13.637942760633139</v>
      </c>
      <c r="J439" s="10">
        <f t="shared" si="103"/>
        <v>2049.4317742868493</v>
      </c>
      <c r="K439" s="8">
        <f t="shared" si="98"/>
        <v>26.033870947175132</v>
      </c>
      <c r="L439" s="10">
        <f t="shared" si="99"/>
        <v>155.30688923976376</v>
      </c>
      <c r="M439" s="30">
        <f t="shared" si="90"/>
        <v>18.141851654007958</v>
      </c>
      <c r="N439" s="11"/>
      <c r="O439" s="12">
        <f t="shared" si="91"/>
        <v>21.683247782770636</v>
      </c>
      <c r="P439" s="12"/>
      <c r="Q439" s="33">
        <f t="shared" si="92"/>
        <v>4.7638625427103377E-2</v>
      </c>
      <c r="R439" s="9">
        <f t="shared" si="104"/>
        <v>1.0013630493924461</v>
      </c>
      <c r="S439" s="9">
        <f t="shared" si="105"/>
        <v>6.3400116581624895</v>
      </c>
      <c r="T439" s="15">
        <f t="shared" si="93"/>
        <v>2.870226621647598E-2</v>
      </c>
      <c r="U439" s="15">
        <f t="shared" si="94"/>
        <v>9.3598403168082545E-3</v>
      </c>
      <c r="V439" s="15">
        <f t="shared" si="95"/>
        <v>1.9342425899667726E-2</v>
      </c>
      <c r="W439" s="31">
        <f t="shared" si="100"/>
        <v>1978.06</v>
      </c>
      <c r="X439" s="31">
        <f t="shared" si="101"/>
        <v>97.66</v>
      </c>
      <c r="Y439" s="32"/>
      <c r="Z439" s="32"/>
    </row>
    <row r="440" spans="1:26" ht="15.6" x14ac:dyDescent="0.3">
      <c r="A440" s="6">
        <v>1906.12</v>
      </c>
      <c r="B440" s="7">
        <v>9.84</v>
      </c>
      <c r="C440" s="8">
        <v>0.4</v>
      </c>
      <c r="D440" s="7">
        <v>0.76</v>
      </c>
      <c r="E440" s="7">
        <v>8.9436743799999991</v>
      </c>
      <c r="F440" s="8">
        <f t="shared" si="102"/>
        <v>1906.9583333333007</v>
      </c>
      <c r="G440" s="9">
        <f>G429*1/12+G441*11/12</f>
        <v>3.6499999999999995</v>
      </c>
      <c r="H440" s="8">
        <f t="shared" si="96"/>
        <v>336.8072754008291</v>
      </c>
      <c r="I440" s="8">
        <f t="shared" si="97"/>
        <v>13.69135265857029</v>
      </c>
      <c r="J440" s="10">
        <f t="shared" si="103"/>
        <v>2016.05389782007</v>
      </c>
      <c r="K440" s="8">
        <f t="shared" si="98"/>
        <v>26.013570051283551</v>
      </c>
      <c r="L440" s="10">
        <f t="shared" si="99"/>
        <v>155.71147991293225</v>
      </c>
      <c r="M440" s="30">
        <f t="shared" si="90"/>
        <v>17.660003667768652</v>
      </c>
      <c r="N440" s="11"/>
      <c r="O440" s="12">
        <f t="shared" si="91"/>
        <v>21.113963621900105</v>
      </c>
      <c r="P440" s="12"/>
      <c r="Q440" s="33">
        <f t="shared" si="92"/>
        <v>5.0043759456829984E-2</v>
      </c>
      <c r="R440" s="9">
        <f t="shared" si="104"/>
        <v>1.0013812732078506</v>
      </c>
      <c r="S440" s="9">
        <f t="shared" si="105"/>
        <v>6.2811004741910548</v>
      </c>
      <c r="T440" s="15">
        <f t="shared" si="93"/>
        <v>2.5777488223577949E-2</v>
      </c>
      <c r="U440" s="15">
        <f t="shared" si="94"/>
        <v>9.6587246075026112E-3</v>
      </c>
      <c r="V440" s="15">
        <f t="shared" si="95"/>
        <v>1.6118763616075338E-2</v>
      </c>
      <c r="W440" s="31">
        <f t="shared" si="100"/>
        <v>1978.09</v>
      </c>
      <c r="X440" s="31">
        <f t="shared" si="101"/>
        <v>103.9</v>
      </c>
      <c r="Y440" s="32"/>
      <c r="Z440" s="32"/>
    </row>
    <row r="441" spans="1:26" ht="15.6" x14ac:dyDescent="0.3">
      <c r="A441" s="6">
        <v>1907.01</v>
      </c>
      <c r="B441" s="7">
        <v>9.56</v>
      </c>
      <c r="C441" s="8">
        <v>0.40329999999999999</v>
      </c>
      <c r="D441" s="7">
        <v>0.75170000000000003</v>
      </c>
      <c r="E441" s="7">
        <v>8.8485090910000004</v>
      </c>
      <c r="F441" s="8">
        <f t="shared" si="102"/>
        <v>1907.041666666634</v>
      </c>
      <c r="G441" s="9">
        <v>3.67</v>
      </c>
      <c r="H441" s="8">
        <f t="shared" si="96"/>
        <v>330.742599674411</v>
      </c>
      <c r="I441" s="8">
        <f t="shared" si="97"/>
        <v>13.952770967436187</v>
      </c>
      <c r="J441" s="10">
        <f t="shared" si="103"/>
        <v>1986.7119397691104</v>
      </c>
      <c r="K441" s="8">
        <f t="shared" si="98"/>
        <v>26.006193742181459</v>
      </c>
      <c r="L441" s="10">
        <f t="shared" si="99"/>
        <v>156.21457794188706</v>
      </c>
      <c r="M441" s="30">
        <f t="shared" si="90"/>
        <v>17.218913853705978</v>
      </c>
      <c r="N441" s="11"/>
      <c r="O441" s="12">
        <f t="shared" si="91"/>
        <v>20.596389814753074</v>
      </c>
      <c r="P441" s="12"/>
      <c r="Q441" s="33">
        <f t="shared" si="92"/>
        <v>5.3179729321433292E-2</v>
      </c>
      <c r="R441" s="9">
        <f t="shared" si="104"/>
        <v>1.0016757521839021</v>
      </c>
      <c r="S441" s="9">
        <f t="shared" si="105"/>
        <v>6.3574226320585465</v>
      </c>
      <c r="T441" s="15">
        <f t="shared" si="93"/>
        <v>2.4474170310737398E-2</v>
      </c>
      <c r="U441" s="15">
        <f t="shared" si="94"/>
        <v>7.8061945999430282E-3</v>
      </c>
      <c r="V441" s="15">
        <f t="shared" si="95"/>
        <v>1.6667975710794369E-2</v>
      </c>
      <c r="W441" s="31">
        <f t="shared" si="100"/>
        <v>1978.12</v>
      </c>
      <c r="X441" s="31">
        <f t="shared" si="101"/>
        <v>96.11</v>
      </c>
      <c r="Y441" s="32"/>
      <c r="Z441" s="32"/>
    </row>
    <row r="442" spans="1:26" ht="15.6" x14ac:dyDescent="0.3">
      <c r="A442" s="6">
        <v>1907.02</v>
      </c>
      <c r="B442" s="7">
        <v>9.26</v>
      </c>
      <c r="C442" s="8">
        <v>0.40670000000000001</v>
      </c>
      <c r="D442" s="7">
        <v>0.74329999999999996</v>
      </c>
      <c r="E442" s="7">
        <v>9.0388396689999997</v>
      </c>
      <c r="F442" s="8">
        <f t="shared" si="102"/>
        <v>1907.1249999999673</v>
      </c>
      <c r="G442" s="9">
        <f>G441*11/12+G453*1/12</f>
        <v>3.6866666666666665</v>
      </c>
      <c r="H442" s="8">
        <f t="shared" si="96"/>
        <v>313.61776000100434</v>
      </c>
      <c r="I442" s="8">
        <f t="shared" si="97"/>
        <v>13.774119113651022</v>
      </c>
      <c r="J442" s="10">
        <f t="shared" si="103"/>
        <v>1890.7409654571786</v>
      </c>
      <c r="K442" s="8">
        <f t="shared" si="98"/>
        <v>25.174090821678888</v>
      </c>
      <c r="L442" s="10">
        <f t="shared" si="99"/>
        <v>151.76973646050982</v>
      </c>
      <c r="M442" s="30">
        <f t="shared" si="90"/>
        <v>16.217071288766146</v>
      </c>
      <c r="N442" s="11"/>
      <c r="O442" s="12">
        <f t="shared" si="91"/>
        <v>19.409252150981239</v>
      </c>
      <c r="P442" s="12"/>
      <c r="Q442" s="33">
        <f t="shared" si="92"/>
        <v>5.8799011605751038E-2</v>
      </c>
      <c r="R442" s="9">
        <f t="shared" si="104"/>
        <v>1.0016907199705527</v>
      </c>
      <c r="S442" s="9">
        <f t="shared" si="105"/>
        <v>6.2339837079989433</v>
      </c>
      <c r="T442" s="15">
        <f t="shared" si="93"/>
        <v>2.1555245006929402E-2</v>
      </c>
      <c r="U442" s="15">
        <f t="shared" si="94"/>
        <v>7.3553338125846857E-3</v>
      </c>
      <c r="V442" s="15">
        <f t="shared" si="95"/>
        <v>1.4199911194344716E-2</v>
      </c>
      <c r="W442" s="31">
        <f t="shared" si="100"/>
        <v>1979.03</v>
      </c>
      <c r="X442" s="31">
        <f t="shared" si="101"/>
        <v>100.1</v>
      </c>
      <c r="Y442" s="32"/>
      <c r="Z442" s="32"/>
    </row>
    <row r="443" spans="1:26" ht="15.6" x14ac:dyDescent="0.3">
      <c r="A443" s="6">
        <v>1907.03</v>
      </c>
      <c r="B443" s="7">
        <v>8.35</v>
      </c>
      <c r="C443" s="8">
        <v>0.41</v>
      </c>
      <c r="D443" s="7">
        <v>0.73499999999999999</v>
      </c>
      <c r="E443" s="7">
        <v>8.9436743799999991</v>
      </c>
      <c r="F443" s="8">
        <f t="shared" si="102"/>
        <v>1907.2083333333005</v>
      </c>
      <c r="G443" s="9">
        <f>G441*10/12+G453*2/12</f>
        <v>3.7033333333333336</v>
      </c>
      <c r="H443" s="8">
        <f t="shared" si="96"/>
        <v>285.80698674765478</v>
      </c>
      <c r="I443" s="8">
        <f t="shared" si="97"/>
        <v>14.033636475034546</v>
      </c>
      <c r="J443" s="10">
        <f t="shared" si="103"/>
        <v>1730.1256865599821</v>
      </c>
      <c r="K443" s="8">
        <f t="shared" si="98"/>
        <v>25.157860510122905</v>
      </c>
      <c r="L443" s="10">
        <f t="shared" si="99"/>
        <v>152.29250055348348</v>
      </c>
      <c r="M443" s="30">
        <f t="shared" si="90"/>
        <v>14.687545255978645</v>
      </c>
      <c r="N443" s="11"/>
      <c r="O443" s="12">
        <f t="shared" si="91"/>
        <v>17.59725476575046</v>
      </c>
      <c r="P443" s="12"/>
      <c r="Q443" s="33">
        <f t="shared" si="92"/>
        <v>6.3959986130681726E-2</v>
      </c>
      <c r="R443" s="9">
        <f t="shared" si="104"/>
        <v>1.0017056865901681</v>
      </c>
      <c r="S443" s="9">
        <f t="shared" si="105"/>
        <v>6.3109685674351166</v>
      </c>
      <c r="T443" s="15">
        <f t="shared" si="93"/>
        <v>3.4363544609519403E-2</v>
      </c>
      <c r="U443" s="15">
        <f t="shared" si="94"/>
        <v>6.2467078890704464E-3</v>
      </c>
      <c r="V443" s="15">
        <f t="shared" si="95"/>
        <v>2.8116836720448957E-2</v>
      </c>
      <c r="W443" s="31">
        <f t="shared" si="100"/>
        <v>1979.06</v>
      </c>
      <c r="X443" s="31">
        <f t="shared" si="101"/>
        <v>101.7</v>
      </c>
      <c r="Y443" s="32"/>
      <c r="Z443" s="32"/>
    </row>
    <row r="444" spans="1:26" ht="15.6" x14ac:dyDescent="0.3">
      <c r="A444" s="6">
        <v>1907.04</v>
      </c>
      <c r="B444" s="7">
        <v>8.39</v>
      </c>
      <c r="C444" s="8">
        <v>0.4133</v>
      </c>
      <c r="D444" s="7">
        <v>0.72670000000000001</v>
      </c>
      <c r="E444" s="7">
        <v>8.9436743799999991</v>
      </c>
      <c r="F444" s="8">
        <f t="shared" si="102"/>
        <v>1907.2916666666338</v>
      </c>
      <c r="G444" s="9">
        <f>G441*9/12+G453*3/12</f>
        <v>3.7199999999999998</v>
      </c>
      <c r="H444" s="8">
        <f t="shared" si="96"/>
        <v>287.17612201351182</v>
      </c>
      <c r="I444" s="8">
        <f t="shared" si="97"/>
        <v>14.146590134467752</v>
      </c>
      <c r="J444" s="10">
        <f t="shared" si="103"/>
        <v>1745.5500505899624</v>
      </c>
      <c r="K444" s="8">
        <f t="shared" si="98"/>
        <v>24.873764942457576</v>
      </c>
      <c r="L444" s="10">
        <f t="shared" si="99"/>
        <v>151.19084883953823</v>
      </c>
      <c r="M444" s="30">
        <f t="shared" si="90"/>
        <v>14.66970990560273</v>
      </c>
      <c r="N444" s="11"/>
      <c r="O444" s="12">
        <f t="shared" si="91"/>
        <v>17.594277669579974</v>
      </c>
      <c r="P444" s="12"/>
      <c r="Q444" s="33">
        <f t="shared" si="92"/>
        <v>6.5407549545247759E-2</v>
      </c>
      <c r="R444" s="9">
        <f t="shared" si="104"/>
        <v>1.0017206520441981</v>
      </c>
      <c r="S444" s="9">
        <f t="shared" si="105"/>
        <v>6.3217331018915628</v>
      </c>
      <c r="T444" s="15">
        <f t="shared" si="93"/>
        <v>2.7420507283378637E-2</v>
      </c>
      <c r="U444" s="15">
        <f t="shared" si="94"/>
        <v>1.3075721906814497E-3</v>
      </c>
      <c r="V444" s="15">
        <f t="shared" si="95"/>
        <v>2.6112935092697187E-2</v>
      </c>
      <c r="W444" s="31">
        <f t="shared" si="100"/>
        <v>1979.09</v>
      </c>
      <c r="X444" s="31">
        <f t="shared" si="101"/>
        <v>108.6</v>
      </c>
      <c r="Y444" s="32"/>
      <c r="Z444" s="32"/>
    </row>
    <row r="445" spans="1:26" ht="15.6" x14ac:dyDescent="0.3">
      <c r="A445" s="6">
        <v>1907.05</v>
      </c>
      <c r="B445" s="7">
        <v>8.1</v>
      </c>
      <c r="C445" s="8">
        <v>0.41670000000000001</v>
      </c>
      <c r="D445" s="7">
        <v>0.71830000000000005</v>
      </c>
      <c r="E445" s="7">
        <v>9.1340049590000003</v>
      </c>
      <c r="F445" s="8">
        <f t="shared" si="102"/>
        <v>1907.374999999967</v>
      </c>
      <c r="G445" s="9">
        <f>G441*8/12+G453*4/12</f>
        <v>3.7366666666666668</v>
      </c>
      <c r="H445" s="8">
        <f t="shared" si="96"/>
        <v>271.47267393989591</v>
      </c>
      <c r="I445" s="8">
        <f t="shared" si="97"/>
        <v>13.965760892685758</v>
      </c>
      <c r="J445" s="10">
        <f t="shared" si="103"/>
        <v>1657.1734131151609</v>
      </c>
      <c r="K445" s="8">
        <f t="shared" si="98"/>
        <v>24.073928603830524</v>
      </c>
      <c r="L445" s="10">
        <f t="shared" si="99"/>
        <v>146.95650156057039</v>
      </c>
      <c r="M445" s="30">
        <f t="shared" si="90"/>
        <v>13.790107153424239</v>
      </c>
      <c r="N445" s="11"/>
      <c r="O445" s="12">
        <f t="shared" si="91"/>
        <v>16.559343931780717</v>
      </c>
      <c r="P445" s="12"/>
      <c r="Q445" s="33">
        <f t="shared" si="92"/>
        <v>7.3329508221195605E-2</v>
      </c>
      <c r="R445" s="9">
        <f t="shared" si="104"/>
        <v>1.0017356163340905</v>
      </c>
      <c r="S445" s="9">
        <f t="shared" si="105"/>
        <v>6.2006543109593721</v>
      </c>
      <c r="T445" s="15">
        <f t="shared" si="93"/>
        <v>2.8199354106526853E-2</v>
      </c>
      <c r="U445" s="15">
        <f t="shared" si="94"/>
        <v>1.7988926007985739E-3</v>
      </c>
      <c r="V445" s="15">
        <f t="shared" si="95"/>
        <v>2.6400461505728279E-2</v>
      </c>
      <c r="W445" s="31">
        <f t="shared" si="100"/>
        <v>1979.12</v>
      </c>
      <c r="X445" s="31">
        <f t="shared" si="101"/>
        <v>107.8</v>
      </c>
      <c r="Y445" s="32"/>
      <c r="Z445" s="32"/>
    </row>
    <row r="446" spans="1:26" ht="15.6" x14ac:dyDescent="0.3">
      <c r="A446" s="6">
        <v>1907.06</v>
      </c>
      <c r="B446" s="7">
        <v>7.84</v>
      </c>
      <c r="C446" s="8">
        <v>0.42</v>
      </c>
      <c r="D446" s="7">
        <v>0.71</v>
      </c>
      <c r="E446" s="7">
        <v>9.229089256</v>
      </c>
      <c r="F446" s="8">
        <f t="shared" si="102"/>
        <v>1907.4583333333003</v>
      </c>
      <c r="G446" s="9">
        <f>G441*7/12+G453*5/12</f>
        <v>3.753333333333333</v>
      </c>
      <c r="H446" s="8">
        <f t="shared" si="96"/>
        <v>260.05161868379264</v>
      </c>
      <c r="I446" s="8">
        <f t="shared" si="97"/>
        <v>13.931336715203178</v>
      </c>
      <c r="J446" s="10">
        <f t="shared" si="103"/>
        <v>1594.5417598481652</v>
      </c>
      <c r="K446" s="8">
        <f t="shared" si="98"/>
        <v>23.550593018557752</v>
      </c>
      <c r="L446" s="10">
        <f t="shared" si="99"/>
        <v>144.40365427196394</v>
      </c>
      <c r="M446" s="30">
        <f t="shared" si="90"/>
        <v>13.144269952673199</v>
      </c>
      <c r="N446" s="11"/>
      <c r="O446" s="12">
        <f t="shared" si="91"/>
        <v>15.806056111254936</v>
      </c>
      <c r="P446" s="12"/>
      <c r="Q446" s="33">
        <f t="shared" si="92"/>
        <v>7.7801575557402386E-2</v>
      </c>
      <c r="R446" s="9">
        <f t="shared" si="104"/>
        <v>1.0017505794612918</v>
      </c>
      <c r="S446" s="9">
        <f t="shared" si="105"/>
        <v>6.1474220715976005</v>
      </c>
      <c r="T446" s="15">
        <f t="shared" si="93"/>
        <v>3.3237507219772588E-2</v>
      </c>
      <c r="U446" s="15">
        <f t="shared" si="94"/>
        <v>1.2440241796076723E-3</v>
      </c>
      <c r="V446" s="15">
        <f t="shared" si="95"/>
        <v>3.1993483040164916E-2</v>
      </c>
      <c r="W446" s="31">
        <f t="shared" si="100"/>
        <v>1980.03</v>
      </c>
      <c r="X446" s="31">
        <f t="shared" si="101"/>
        <v>104.7</v>
      </c>
      <c r="Y446" s="32"/>
      <c r="Z446" s="32"/>
    </row>
    <row r="447" spans="1:26" ht="15.6" x14ac:dyDescent="0.3">
      <c r="A447" s="6">
        <v>1907.07</v>
      </c>
      <c r="B447" s="7">
        <v>8.14</v>
      </c>
      <c r="C447" s="8">
        <v>0.42330000000000001</v>
      </c>
      <c r="D447" s="7">
        <v>0.70169999999999999</v>
      </c>
      <c r="E447" s="7">
        <v>9.229089256</v>
      </c>
      <c r="F447" s="8">
        <f t="shared" si="102"/>
        <v>1907.5416666666335</v>
      </c>
      <c r="G447" s="9">
        <f>G441*6/12+G453*6/12</f>
        <v>3.7699999999999996</v>
      </c>
      <c r="H447" s="8">
        <f t="shared" si="96"/>
        <v>270.00257348036638</v>
      </c>
      <c r="I447" s="8">
        <f t="shared" si="97"/>
        <v>14.040797217965489</v>
      </c>
      <c r="J447" s="10">
        <f t="shared" si="103"/>
        <v>1662.7318094059578</v>
      </c>
      <c r="K447" s="8">
        <f t="shared" si="98"/>
        <v>23.275283269185881</v>
      </c>
      <c r="L447" s="10">
        <f t="shared" si="99"/>
        <v>143.33401850861924</v>
      </c>
      <c r="M447" s="30">
        <f t="shared" si="90"/>
        <v>13.585007357961837</v>
      </c>
      <c r="N447" s="11"/>
      <c r="O447" s="12">
        <f t="shared" si="91"/>
        <v>16.357098050767231</v>
      </c>
      <c r="P447" s="12"/>
      <c r="Q447" s="33">
        <f t="shared" si="92"/>
        <v>7.5166690620855209E-2</v>
      </c>
      <c r="R447" s="9">
        <f t="shared" si="104"/>
        <v>1.0017655414272453</v>
      </c>
      <c r="S447" s="9">
        <f t="shared" si="105"/>
        <v>6.1581836224160309</v>
      </c>
      <c r="T447" s="15">
        <f t="shared" si="93"/>
        <v>2.8248081950839055E-2</v>
      </c>
      <c r="U447" s="15">
        <f t="shared" si="94"/>
        <v>2.7594135998711966E-3</v>
      </c>
      <c r="V447" s="15">
        <f t="shared" si="95"/>
        <v>2.5488668350967858E-2</v>
      </c>
      <c r="W447" s="31">
        <f t="shared" si="100"/>
        <v>1980.06</v>
      </c>
      <c r="X447" s="31">
        <f t="shared" si="101"/>
        <v>114.6</v>
      </c>
      <c r="Y447" s="32"/>
      <c r="Z447" s="32"/>
    </row>
    <row r="448" spans="1:26" ht="15.6" x14ac:dyDescent="0.3">
      <c r="A448" s="6">
        <v>1907.08</v>
      </c>
      <c r="B448" s="7">
        <v>7.53</v>
      </c>
      <c r="C448" s="8">
        <v>0.42670000000000002</v>
      </c>
      <c r="D448" s="7">
        <v>0.69330000000000003</v>
      </c>
      <c r="E448" s="7">
        <v>9.229089256</v>
      </c>
      <c r="F448" s="8">
        <f t="shared" si="102"/>
        <v>1907.6249999999668</v>
      </c>
      <c r="G448" s="9">
        <f>G441*5/12+G453*7/12</f>
        <v>3.7866666666666666</v>
      </c>
      <c r="H448" s="8">
        <f t="shared" si="96"/>
        <v>249.76896539399985</v>
      </c>
      <c r="I448" s="8">
        <f t="shared" si="97"/>
        <v>14.15357470565999</v>
      </c>
      <c r="J448" s="10">
        <f t="shared" si="103"/>
        <v>1545.3924443181395</v>
      </c>
      <c r="K448" s="8">
        <f t="shared" si="98"/>
        <v>22.996656534881815</v>
      </c>
      <c r="L448" s="10">
        <f t="shared" si="99"/>
        <v>142.28692983343504</v>
      </c>
      <c r="M448" s="30">
        <f t="shared" si="90"/>
        <v>12.513471604446607</v>
      </c>
      <c r="N448" s="11"/>
      <c r="O448" s="12">
        <f t="shared" si="91"/>
        <v>15.092007281741019</v>
      </c>
      <c r="P448" s="12"/>
      <c r="Q448" s="33">
        <f t="shared" si="92"/>
        <v>7.6693879394750697E-2</v>
      </c>
      <c r="R448" s="9">
        <f t="shared" si="104"/>
        <v>1.0017805022333937</v>
      </c>
      <c r="S448" s="9">
        <f t="shared" si="105"/>
        <v>6.1690561507179895</v>
      </c>
      <c r="T448" s="15">
        <f t="shared" si="93"/>
        <v>3.1745176431771105E-2</v>
      </c>
      <c r="U448" s="15">
        <f t="shared" si="94"/>
        <v>1.1689827046155177E-3</v>
      </c>
      <c r="V448" s="15">
        <f t="shared" si="95"/>
        <v>3.0576193727155587E-2</v>
      </c>
      <c r="W448" s="31">
        <f t="shared" si="100"/>
        <v>1980.09</v>
      </c>
      <c r="X448" s="31">
        <f t="shared" si="101"/>
        <v>126.5</v>
      </c>
      <c r="Y448" s="32"/>
      <c r="Z448" s="32"/>
    </row>
    <row r="449" spans="1:26" ht="15.6" x14ac:dyDescent="0.3">
      <c r="A449" s="6">
        <v>1907.09</v>
      </c>
      <c r="B449" s="7">
        <v>7.45</v>
      </c>
      <c r="C449" s="8">
        <v>0.43</v>
      </c>
      <c r="D449" s="7">
        <v>0.68500000000000005</v>
      </c>
      <c r="E449" s="7">
        <v>9.229089256</v>
      </c>
      <c r="F449" s="8">
        <f t="shared" si="102"/>
        <v>1907.7083333333001</v>
      </c>
      <c r="G449" s="9">
        <f>G441*4/12+G453*8/12</f>
        <v>3.8033333333333337</v>
      </c>
      <c r="H449" s="8">
        <f t="shared" si="96"/>
        <v>247.11537744824685</v>
      </c>
      <c r="I449" s="8">
        <f t="shared" si="97"/>
        <v>14.2630352084223</v>
      </c>
      <c r="J449" s="10">
        <f t="shared" si="103"/>
        <v>1536.3280574712091</v>
      </c>
      <c r="K449" s="8">
        <f t="shared" si="98"/>
        <v>22.721346785509947</v>
      </c>
      <c r="L449" s="10">
        <f t="shared" si="99"/>
        <v>141.25969387486958</v>
      </c>
      <c r="M449" s="30">
        <f t="shared" ref="M449:M512" si="106">H449/AVERAGE(K329:K448)</f>
        <v>12.328569657736622</v>
      </c>
      <c r="N449" s="11"/>
      <c r="O449" s="12">
        <f t="shared" ref="O449:O512" si="107">J449/AVERAGE(L329:L448)</f>
        <v>14.895547932371374</v>
      </c>
      <c r="P449" s="12"/>
      <c r="Q449" s="33">
        <f t="shared" ref="Q449:Q512" si="108">1/M449-(G449/100-(((E449/E329)^(1/10))-1))</f>
        <v>7.4773653299132478E-2</v>
      </c>
      <c r="R449" s="9">
        <f t="shared" si="104"/>
        <v>1.0017954618811766</v>
      </c>
      <c r="S449" s="9">
        <f t="shared" si="105"/>
        <v>6.1800401689722735</v>
      </c>
      <c r="T449" s="15">
        <f t="shared" si="93"/>
        <v>2.5627995423637584E-2</v>
      </c>
      <c r="U449" s="15">
        <f t="shared" si="94"/>
        <v>-1.1482418265564842E-3</v>
      </c>
      <c r="V449" s="15">
        <f t="shared" si="95"/>
        <v>2.6776237250194068E-2</v>
      </c>
      <c r="W449" s="31">
        <f t="shared" si="100"/>
        <v>1980.12</v>
      </c>
      <c r="X449" s="31">
        <f t="shared" si="101"/>
        <v>133.5</v>
      </c>
      <c r="Y449" s="32"/>
      <c r="Z449" s="32"/>
    </row>
    <row r="450" spans="1:26" ht="15.6" x14ac:dyDescent="0.3">
      <c r="A450" s="6">
        <v>1907.1</v>
      </c>
      <c r="B450" s="7">
        <v>6.64</v>
      </c>
      <c r="C450" s="8">
        <v>0.43330000000000002</v>
      </c>
      <c r="D450" s="7">
        <v>0.67669999999999997</v>
      </c>
      <c r="E450" s="7">
        <v>9.3242545450000005</v>
      </c>
      <c r="F450" s="8">
        <f t="shared" si="102"/>
        <v>1907.7916666666333</v>
      </c>
      <c r="G450" s="9">
        <f>G441*3/12+G453*9/12</f>
        <v>3.82</v>
      </c>
      <c r="H450" s="8">
        <f t="shared" si="96"/>
        <v>217.99990446314004</v>
      </c>
      <c r="I450" s="8">
        <f t="shared" si="97"/>
        <v>14.225807018656415</v>
      </c>
      <c r="J450" s="10">
        <f t="shared" si="103"/>
        <v>1362.6859867453325</v>
      </c>
      <c r="K450" s="8">
        <f t="shared" si="98"/>
        <v>22.216948094910673</v>
      </c>
      <c r="L450" s="10">
        <f t="shared" si="99"/>
        <v>138.87494084797689</v>
      </c>
      <c r="M450" s="30">
        <f t="shared" si="106"/>
        <v>10.831840153050601</v>
      </c>
      <c r="N450" s="11"/>
      <c r="O450" s="12">
        <f t="shared" si="107"/>
        <v>13.118926370609215</v>
      </c>
      <c r="P450" s="12"/>
      <c r="Q450" s="33">
        <f t="shared" si="108"/>
        <v>8.8339931481562176E-2</v>
      </c>
      <c r="R450" s="9">
        <f t="shared" si="104"/>
        <v>1.0018104203720324</v>
      </c>
      <c r="S450" s="9">
        <f t="shared" si="105"/>
        <v>6.1279481666600653</v>
      </c>
      <c r="T450" s="15">
        <f t="shared" ref="T450:T513" si="109">(($J570/$J450)^(1/10)-1)</f>
        <v>3.1441932710293274E-2</v>
      </c>
      <c r="U450" s="15">
        <f t="shared" ref="U450:U513" si="110">(($S570/$S450)^(1/10)-1)</f>
        <v>-1.6488140824669761E-3</v>
      </c>
      <c r="V450" s="15">
        <f t="shared" ref="V450:V513" si="111">T450-U450</f>
        <v>3.3090746792760251E-2</v>
      </c>
      <c r="W450" s="31">
        <f t="shared" si="100"/>
        <v>1981.03</v>
      </c>
      <c r="X450" s="31">
        <f t="shared" si="101"/>
        <v>133.19999999999999</v>
      </c>
      <c r="Y450" s="32"/>
      <c r="Z450" s="32"/>
    </row>
    <row r="451" spans="1:26" ht="15.6" x14ac:dyDescent="0.3">
      <c r="A451" s="6">
        <v>1907.11</v>
      </c>
      <c r="B451" s="7">
        <v>6.25</v>
      </c>
      <c r="C451" s="8">
        <v>0.43669999999999998</v>
      </c>
      <c r="D451" s="7">
        <v>0.66830000000000001</v>
      </c>
      <c r="E451" s="7">
        <v>8.9436743799999991</v>
      </c>
      <c r="F451" s="8">
        <f t="shared" si="102"/>
        <v>1907.8749999999666</v>
      </c>
      <c r="G451" s="9">
        <f>G441*2/12+G453*10/12</f>
        <v>3.8366666666666669</v>
      </c>
      <c r="H451" s="8">
        <f t="shared" si="96"/>
        <v>213.92738529016077</v>
      </c>
      <c r="I451" s="8">
        <f t="shared" si="97"/>
        <v>14.947534264994113</v>
      </c>
      <c r="J451" s="10">
        <f t="shared" si="103"/>
        <v>1345.0154965036884</v>
      </c>
      <c r="K451" s="8">
        <f t="shared" si="98"/>
        <v>22.87482745430631</v>
      </c>
      <c r="L451" s="10">
        <f t="shared" si="99"/>
        <v>143.81981701014638</v>
      </c>
      <c r="M451" s="30">
        <f t="shared" si="106"/>
        <v>10.591177559189781</v>
      </c>
      <c r="N451" s="11"/>
      <c r="O451" s="12">
        <f t="shared" si="107"/>
        <v>12.863256624926677</v>
      </c>
      <c r="P451" s="12"/>
      <c r="Q451" s="33">
        <f t="shared" si="108"/>
        <v>8.597017044490049E-2</v>
      </c>
      <c r="R451" s="9">
        <f t="shared" si="104"/>
        <v>1.0018253777073978</v>
      </c>
      <c r="S451" s="9">
        <f t="shared" si="105"/>
        <v>6.4002769896032232</v>
      </c>
      <c r="T451" s="15">
        <f t="shared" si="109"/>
        <v>2.466179657670331E-2</v>
      </c>
      <c r="U451" s="15">
        <f t="shared" si="110"/>
        <v>-5.8337563498442879E-3</v>
      </c>
      <c r="V451" s="15">
        <f t="shared" si="111"/>
        <v>3.0495552926547598E-2</v>
      </c>
      <c r="W451" s="31">
        <f t="shared" si="100"/>
        <v>1981.06</v>
      </c>
      <c r="X451" s="31">
        <f t="shared" si="101"/>
        <v>132.30000000000001</v>
      </c>
      <c r="Y451" s="32"/>
      <c r="Z451" s="32"/>
    </row>
    <row r="452" spans="1:26" ht="15.6" x14ac:dyDescent="0.3">
      <c r="A452" s="6">
        <v>1907.12</v>
      </c>
      <c r="B452" s="7">
        <v>6.57</v>
      </c>
      <c r="C452" s="8">
        <v>0.44</v>
      </c>
      <c r="D452" s="7">
        <v>0.66</v>
      </c>
      <c r="E452" s="7">
        <v>8.7534247930000006</v>
      </c>
      <c r="F452" s="8">
        <f t="shared" si="102"/>
        <v>1907.9583333332998</v>
      </c>
      <c r="G452" s="9">
        <f>G441*1/12+G453*11/12</f>
        <v>3.8533333333333331</v>
      </c>
      <c r="H452" s="8">
        <f t="shared" si="96"/>
        <v>229.76808764135109</v>
      </c>
      <c r="I452" s="8">
        <f t="shared" si="97"/>
        <v>15.387817132754106</v>
      </c>
      <c r="J452" s="10">
        <f t="shared" si="103"/>
        <v>1452.6722502896778</v>
      </c>
      <c r="K452" s="8">
        <f t="shared" si="98"/>
        <v>23.081725699131159</v>
      </c>
      <c r="L452" s="10">
        <f t="shared" si="99"/>
        <v>145.93054569120051</v>
      </c>
      <c r="M452" s="30">
        <f t="shared" si="106"/>
        <v>11.333306235811166</v>
      </c>
      <c r="N452" s="11"/>
      <c r="O452" s="12">
        <f t="shared" si="107"/>
        <v>13.7982140880416</v>
      </c>
      <c r="P452" s="12"/>
      <c r="Q452" s="33">
        <f t="shared" si="108"/>
        <v>7.7408702893090209E-2</v>
      </c>
      <c r="R452" s="9">
        <f t="shared" si="104"/>
        <v>1.0018403338887065</v>
      </c>
      <c r="S452" s="9">
        <f t="shared" si="105"/>
        <v>6.5513193922955884</v>
      </c>
      <c r="T452" s="15">
        <f t="shared" si="109"/>
        <v>1.2644818624587995E-2</v>
      </c>
      <c r="U452" s="15">
        <f t="shared" si="110"/>
        <v>-9.4588366136464375E-3</v>
      </c>
      <c r="V452" s="15">
        <f t="shared" si="111"/>
        <v>2.2103655238234432E-2</v>
      </c>
      <c r="W452" s="31">
        <f t="shared" si="100"/>
        <v>1981.09</v>
      </c>
      <c r="X452" s="31">
        <f t="shared" si="101"/>
        <v>118.3</v>
      </c>
      <c r="Y452" s="32"/>
      <c r="Z452" s="32"/>
    </row>
    <row r="453" spans="1:26" ht="15.6" x14ac:dyDescent="0.3">
      <c r="A453" s="6">
        <v>1908.01</v>
      </c>
      <c r="B453" s="7">
        <v>6.85</v>
      </c>
      <c r="C453" s="8">
        <v>0.43669999999999998</v>
      </c>
      <c r="D453" s="7">
        <v>0.65329999999999999</v>
      </c>
      <c r="E453" s="7">
        <v>8.6582595040000001</v>
      </c>
      <c r="F453" s="8">
        <f t="shared" si="102"/>
        <v>1908.0416666666331</v>
      </c>
      <c r="G453" s="9">
        <v>3.87</v>
      </c>
      <c r="H453" s="8">
        <f t="shared" si="96"/>
        <v>242.19340781264708</v>
      </c>
      <c r="I453" s="8">
        <f t="shared" si="97"/>
        <v>15.440271706829632</v>
      </c>
      <c r="J453" s="10">
        <f t="shared" si="103"/>
        <v>1539.3642529610206</v>
      </c>
      <c r="K453" s="8">
        <f t="shared" si="98"/>
        <v>23.098533331971144</v>
      </c>
      <c r="L453" s="10">
        <f t="shared" si="99"/>
        <v>146.81265203787368</v>
      </c>
      <c r="M453" s="30">
        <f t="shared" si="106"/>
        <v>11.902968628266972</v>
      </c>
      <c r="N453" s="11"/>
      <c r="O453" s="12">
        <f t="shared" si="107"/>
        <v>14.522352358595416</v>
      </c>
      <c r="P453" s="12"/>
      <c r="Q453" s="33">
        <f t="shared" si="108"/>
        <v>7.1896382604064876E-2</v>
      </c>
      <c r="R453" s="9">
        <f t="shared" si="104"/>
        <v>1.0039792502497789</v>
      </c>
      <c r="S453" s="9">
        <f t="shared" si="105"/>
        <v>6.6355158611633094</v>
      </c>
      <c r="T453" s="15">
        <f t="shared" si="109"/>
        <v>1.1303836993540539E-2</v>
      </c>
      <c r="U453" s="15">
        <f t="shared" si="110"/>
        <v>-1.271273213252555E-2</v>
      </c>
      <c r="V453" s="15">
        <f t="shared" si="111"/>
        <v>2.401656912606609E-2</v>
      </c>
      <c r="W453" s="31">
        <f t="shared" si="100"/>
        <v>1981.12</v>
      </c>
      <c r="X453" s="31">
        <f t="shared" si="101"/>
        <v>123.8</v>
      </c>
      <c r="Y453" s="32"/>
      <c r="Z453" s="32"/>
    </row>
    <row r="454" spans="1:26" ht="15.6" x14ac:dyDescent="0.3">
      <c r="A454" s="6">
        <v>1908.02</v>
      </c>
      <c r="B454" s="7">
        <v>6.6</v>
      </c>
      <c r="C454" s="8">
        <v>0.43330000000000002</v>
      </c>
      <c r="D454" s="7">
        <v>0.64670000000000005</v>
      </c>
      <c r="E454" s="7">
        <v>8.5630942149999996</v>
      </c>
      <c r="F454" s="8">
        <f t="shared" si="102"/>
        <v>1908.1249999999663</v>
      </c>
      <c r="G454" s="9">
        <f>G453*11/12+G465*1/12</f>
        <v>3.8608333333333333</v>
      </c>
      <c r="H454" s="8">
        <f t="shared" si="96"/>
        <v>235.94759665971975</v>
      </c>
      <c r="I454" s="8">
        <f t="shared" si="97"/>
        <v>15.49031721706918</v>
      </c>
      <c r="J454" s="10">
        <f t="shared" si="103"/>
        <v>1507.8709307196486</v>
      </c>
      <c r="K454" s="8">
        <f t="shared" si="98"/>
        <v>23.119289509066785</v>
      </c>
      <c r="L454" s="10">
        <f t="shared" si="99"/>
        <v>147.74850468127227</v>
      </c>
      <c r="M454" s="30">
        <f t="shared" si="106"/>
        <v>11.55484629514479</v>
      </c>
      <c r="N454" s="11"/>
      <c r="O454" s="12">
        <f t="shared" si="107"/>
        <v>14.129214575724495</v>
      </c>
      <c r="P454" s="12"/>
      <c r="Q454" s="33">
        <f t="shared" si="108"/>
        <v>7.1931616729456249E-2</v>
      </c>
      <c r="R454" s="9">
        <f t="shared" si="104"/>
        <v>1.0039719343302449</v>
      </c>
      <c r="S454" s="9">
        <f t="shared" si="105"/>
        <v>6.7359569775452517</v>
      </c>
      <c r="T454" s="15">
        <f t="shared" si="109"/>
        <v>1.6484496270796178E-2</v>
      </c>
      <c r="U454" s="15">
        <f t="shared" si="110"/>
        <v>-1.447614349951587E-2</v>
      </c>
      <c r="V454" s="15">
        <f t="shared" si="111"/>
        <v>3.0960639770312048E-2</v>
      </c>
      <c r="W454" s="31">
        <f t="shared" si="100"/>
        <v>1982.03</v>
      </c>
      <c r="X454" s="31">
        <f t="shared" si="101"/>
        <v>110.8</v>
      </c>
      <c r="Y454" s="32"/>
      <c r="Z454" s="32"/>
    </row>
    <row r="455" spans="1:26" ht="15.6" x14ac:dyDescent="0.3">
      <c r="A455" s="6">
        <v>1908.03</v>
      </c>
      <c r="B455" s="7">
        <v>6.87</v>
      </c>
      <c r="C455" s="8">
        <v>0.43</v>
      </c>
      <c r="D455" s="7">
        <v>0.64</v>
      </c>
      <c r="E455" s="7">
        <v>8.5630942149999996</v>
      </c>
      <c r="F455" s="8">
        <f t="shared" si="102"/>
        <v>1908.2083333332996</v>
      </c>
      <c r="G455" s="9">
        <f>G453*10/12+G465*2/12</f>
        <v>3.8516666666666666</v>
      </c>
      <c r="H455" s="8">
        <f t="shared" si="96"/>
        <v>245.59999834125378</v>
      </c>
      <c r="I455" s="8">
        <f t="shared" si="97"/>
        <v>15.37234341873932</v>
      </c>
      <c r="J455" s="10">
        <f t="shared" si="103"/>
        <v>1577.7432326860769</v>
      </c>
      <c r="K455" s="8">
        <f t="shared" si="98"/>
        <v>22.87976694882131</v>
      </c>
      <c r="L455" s="10">
        <f t="shared" si="99"/>
        <v>146.98044671311339</v>
      </c>
      <c r="M455" s="30">
        <f t="shared" si="106"/>
        <v>11.984662664464292</v>
      </c>
      <c r="N455" s="11"/>
      <c r="O455" s="12">
        <f t="shared" si="107"/>
        <v>14.683723501046018</v>
      </c>
      <c r="P455" s="12"/>
      <c r="Q455" s="33">
        <f t="shared" si="108"/>
        <v>6.8919488860364558E-2</v>
      </c>
      <c r="R455" s="9">
        <f t="shared" si="104"/>
        <v>1.0039646186027411</v>
      </c>
      <c r="S455" s="9">
        <f t="shared" si="105"/>
        <v>6.7627117563114165</v>
      </c>
      <c r="T455" s="15">
        <f t="shared" si="109"/>
        <v>1.1308788673356274E-2</v>
      </c>
      <c r="U455" s="15">
        <f t="shared" si="110"/>
        <v>-1.3745354989635472E-2</v>
      </c>
      <c r="V455" s="15">
        <f t="shared" si="111"/>
        <v>2.5054143662991746E-2</v>
      </c>
      <c r="W455" s="31">
        <f t="shared" si="100"/>
        <v>1982.06</v>
      </c>
      <c r="X455" s="31">
        <f t="shared" si="101"/>
        <v>109.7</v>
      </c>
      <c r="Y455" s="32"/>
      <c r="Z455" s="32"/>
    </row>
    <row r="456" spans="1:26" ht="15.6" x14ac:dyDescent="0.3">
      <c r="A456" s="6">
        <v>1908.04</v>
      </c>
      <c r="B456" s="7">
        <v>7.24</v>
      </c>
      <c r="C456" s="8">
        <v>0.42670000000000002</v>
      </c>
      <c r="D456" s="7">
        <v>0.63329999999999997</v>
      </c>
      <c r="E456" s="7">
        <v>8.6582595040000001</v>
      </c>
      <c r="F456" s="8">
        <f t="shared" si="102"/>
        <v>1908.2916666666329</v>
      </c>
      <c r="G456" s="9">
        <f>G453*9/12+G465*3/12</f>
        <v>3.8424999999999998</v>
      </c>
      <c r="H456" s="8">
        <f t="shared" si="96"/>
        <v>255.98252154212628</v>
      </c>
      <c r="I456" s="8">
        <f t="shared" si="97"/>
        <v>15.086704688125039</v>
      </c>
      <c r="J456" s="10">
        <f t="shared" si="103"/>
        <v>1652.517396751696</v>
      </c>
      <c r="K456" s="8">
        <f t="shared" si="98"/>
        <v>22.391399294561957</v>
      </c>
      <c r="L456" s="10">
        <f t="shared" si="99"/>
        <v>144.54962256392943</v>
      </c>
      <c r="M456" s="30">
        <f t="shared" si="106"/>
        <v>12.448889158370363</v>
      </c>
      <c r="N456" s="11"/>
      <c r="O456" s="12">
        <f t="shared" si="107"/>
        <v>15.277960676657001</v>
      </c>
      <c r="P456" s="12"/>
      <c r="Q456" s="33">
        <f t="shared" si="108"/>
        <v>6.703198777698427E-2</v>
      </c>
      <c r="R456" s="9">
        <f t="shared" si="104"/>
        <v>1.0039573030673983</v>
      </c>
      <c r="S456" s="9">
        <f t="shared" si="105"/>
        <v>6.7148978285478131</v>
      </c>
      <c r="T456" s="15">
        <f t="shared" si="109"/>
        <v>4.9911126784354387E-3</v>
      </c>
      <c r="U456" s="15">
        <f t="shared" si="110"/>
        <v>-1.4024911459982747E-2</v>
      </c>
      <c r="V456" s="15">
        <f t="shared" si="111"/>
        <v>1.9016024138418186E-2</v>
      </c>
      <c r="W456" s="31">
        <f t="shared" si="100"/>
        <v>1982.09</v>
      </c>
      <c r="X456" s="31">
        <f t="shared" si="101"/>
        <v>122.4</v>
      </c>
      <c r="Y456" s="32"/>
      <c r="Z456" s="32"/>
    </row>
    <row r="457" spans="1:26" ht="15.6" x14ac:dyDescent="0.3">
      <c r="A457" s="6">
        <v>1908.05</v>
      </c>
      <c r="B457" s="7">
        <v>7.63</v>
      </c>
      <c r="C457" s="8">
        <v>0.42330000000000001</v>
      </c>
      <c r="D457" s="7">
        <v>0.62670000000000003</v>
      </c>
      <c r="E457" s="7">
        <v>8.6582595040000001</v>
      </c>
      <c r="F457" s="8">
        <f t="shared" si="102"/>
        <v>1908.3749999999661</v>
      </c>
      <c r="G457" s="9">
        <f>G453*8/12+G465*4/12</f>
        <v>3.833333333333333</v>
      </c>
      <c r="H457" s="8">
        <f t="shared" si="96"/>
        <v>269.77163527160548</v>
      </c>
      <c r="I457" s="8">
        <f t="shared" si="97"/>
        <v>14.966491901765478</v>
      </c>
      <c r="J457" s="10">
        <f t="shared" si="103"/>
        <v>1749.5856751914168</v>
      </c>
      <c r="K457" s="8">
        <f t="shared" si="98"/>
        <v>22.158045062216928</v>
      </c>
      <c r="L457" s="10">
        <f t="shared" si="99"/>
        <v>143.70450100163316</v>
      </c>
      <c r="M457" s="30">
        <f t="shared" si="106"/>
        <v>13.078451355438341</v>
      </c>
      <c r="N457" s="11"/>
      <c r="O457" s="12">
        <f t="shared" si="107"/>
        <v>16.073179553710748</v>
      </c>
      <c r="P457" s="12"/>
      <c r="Q457" s="33">
        <f t="shared" si="108"/>
        <v>5.6304171272246226E-2</v>
      </c>
      <c r="R457" s="9">
        <f t="shared" si="104"/>
        <v>1.0039499877243483</v>
      </c>
      <c r="S457" s="9">
        <f t="shared" si="105"/>
        <v>6.7414707143219914</v>
      </c>
      <c r="T457" s="15">
        <f t="shared" si="109"/>
        <v>1.0351254982814417E-3</v>
      </c>
      <c r="U457" s="15">
        <f t="shared" si="110"/>
        <v>-1.6054572047676796E-2</v>
      </c>
      <c r="V457" s="15">
        <f t="shared" si="111"/>
        <v>1.7089697545958238E-2</v>
      </c>
      <c r="W457" s="31">
        <f t="shared" si="100"/>
        <v>1982.12</v>
      </c>
      <c r="X457" s="31">
        <f t="shared" si="101"/>
        <v>139.4</v>
      </c>
      <c r="Y457" s="32"/>
      <c r="Z457" s="32"/>
    </row>
    <row r="458" spans="1:26" ht="15.6" x14ac:dyDescent="0.3">
      <c r="A458" s="6">
        <v>1908.06</v>
      </c>
      <c r="B458" s="7">
        <v>7.64</v>
      </c>
      <c r="C458" s="8">
        <v>0.42</v>
      </c>
      <c r="D458" s="7">
        <v>0.62</v>
      </c>
      <c r="E458" s="7">
        <v>8.6582595040000001</v>
      </c>
      <c r="F458" s="8">
        <f t="shared" si="102"/>
        <v>1908.4583333332994</v>
      </c>
      <c r="G458" s="9">
        <f>G453*7/12+G465*5/12</f>
        <v>3.8241666666666663</v>
      </c>
      <c r="H458" s="8">
        <f t="shared" ref="H458:H521" si="112">B458*$E$1841/E458</f>
        <v>270.12520229031003</v>
      </c>
      <c r="I458" s="8">
        <f t="shared" ref="I458:I521" si="113">C458*$E$1841/E458</f>
        <v>14.849814785592962</v>
      </c>
      <c r="J458" s="10">
        <f t="shared" si="103"/>
        <v>1759.9043325156124</v>
      </c>
      <c r="K458" s="8">
        <f t="shared" ref="K458:K521" si="114">D458*$E$1841/E458</f>
        <v>21.921155159684847</v>
      </c>
      <c r="L458" s="10">
        <f t="shared" ref="L458:L521" si="115">K458*(J458/H458)</f>
        <v>142.8194615392251</v>
      </c>
      <c r="M458" s="30">
        <f t="shared" si="106"/>
        <v>13.051684129229988</v>
      </c>
      <c r="N458" s="11"/>
      <c r="O458" s="12">
        <f t="shared" si="107"/>
        <v>16.063482493706534</v>
      </c>
      <c r="P458" s="12"/>
      <c r="Q458" s="33">
        <f t="shared" si="108"/>
        <v>6.3505333446276319E-2</v>
      </c>
      <c r="R458" s="9">
        <f t="shared" si="104"/>
        <v>1.0039426725737219</v>
      </c>
      <c r="S458" s="9">
        <f t="shared" si="105"/>
        <v>6.7680994408876165</v>
      </c>
      <c r="T458" s="15">
        <f t="shared" si="109"/>
        <v>-8.6790412958337448E-5</v>
      </c>
      <c r="U458" s="15">
        <f t="shared" si="110"/>
        <v>-1.7371794560152476E-2</v>
      </c>
      <c r="V458" s="15">
        <f t="shared" si="111"/>
        <v>1.7285004147194138E-2</v>
      </c>
      <c r="W458" s="31">
        <f t="shared" ref="W458:W521" si="116">INDEX($A$9:$A$2900,(ROW()-ROW($A$9))*3)</f>
        <v>1983.03</v>
      </c>
      <c r="X458" s="31">
        <f t="shared" ref="X458:X521" si="117">INDEX($B$9:$B$2900,(ROW()-ROW($B$9))*3)</f>
        <v>151.9</v>
      </c>
      <c r="Y458" s="32"/>
      <c r="Z458" s="32"/>
    </row>
    <row r="459" spans="1:26" ht="15.6" x14ac:dyDescent="0.3">
      <c r="A459" s="6">
        <v>1908.07</v>
      </c>
      <c r="B459" s="7">
        <v>7.92</v>
      </c>
      <c r="C459" s="8">
        <v>0.41670000000000001</v>
      </c>
      <c r="D459" s="7">
        <v>0.61329999999999996</v>
      </c>
      <c r="E459" s="7">
        <v>8.7534247930000006</v>
      </c>
      <c r="F459" s="8">
        <f t="shared" ref="F459:F522" si="118">F458+1/12</f>
        <v>1908.5416666666326</v>
      </c>
      <c r="G459" s="9">
        <f>G453*6/12+G465*6/12</f>
        <v>3.8149999999999995</v>
      </c>
      <c r="H459" s="8">
        <f t="shared" si="112"/>
        <v>276.98070838957386</v>
      </c>
      <c r="I459" s="8">
        <f t="shared" si="113"/>
        <v>14.572962270951447</v>
      </c>
      <c r="J459" s="10">
        <f t="shared" ref="J459:J522" si="119">J458*((H459+(I459/12))/H458)</f>
        <v>1812.4810131996712</v>
      </c>
      <c r="K459" s="8">
        <f t="shared" si="114"/>
        <v>21.448518744359301</v>
      </c>
      <c r="L459" s="10">
        <f t="shared" si="115"/>
        <v>140.35285421658565</v>
      </c>
      <c r="M459" s="30">
        <f t="shared" si="106"/>
        <v>13.345487104834399</v>
      </c>
      <c r="N459" s="11"/>
      <c r="O459" s="12">
        <f t="shared" si="107"/>
        <v>16.444418748089578</v>
      </c>
      <c r="P459" s="12"/>
      <c r="Q459" s="33">
        <f t="shared" si="108"/>
        <v>6.4488228436870271E-2</v>
      </c>
      <c r="R459" s="9">
        <f t="shared" ref="R459:R522" si="120">((G459/G460+G459/1200+((1+G460/1200)^(-119))*(1-G459/G460)))</f>
        <v>1.0039353576156511</v>
      </c>
      <c r="S459" s="9">
        <f t="shared" ref="S459:S522" si="121">S458*R458*E458/E459</f>
        <v>6.7209124610745752</v>
      </c>
      <c r="T459" s="15">
        <f t="shared" si="109"/>
        <v>-4.2185548874092982E-3</v>
      </c>
      <c r="U459" s="15">
        <f t="shared" si="110"/>
        <v>-1.8904544061945416E-2</v>
      </c>
      <c r="V459" s="15">
        <f t="shared" si="111"/>
        <v>1.4685989174536118E-2</v>
      </c>
      <c r="W459" s="31">
        <f t="shared" si="116"/>
        <v>1983.06</v>
      </c>
      <c r="X459" s="31">
        <f t="shared" si="117"/>
        <v>166.4</v>
      </c>
      <c r="Y459" s="32"/>
      <c r="Z459" s="32"/>
    </row>
    <row r="460" spans="1:26" ht="15.6" x14ac:dyDescent="0.3">
      <c r="A460" s="6">
        <v>1908.08</v>
      </c>
      <c r="B460" s="7">
        <v>8.26</v>
      </c>
      <c r="C460" s="8">
        <v>0.4133</v>
      </c>
      <c r="D460" s="7">
        <v>0.60670000000000002</v>
      </c>
      <c r="E460" s="7">
        <v>8.7534247930000006</v>
      </c>
      <c r="F460" s="8">
        <f t="shared" si="118"/>
        <v>1908.6249999999659</v>
      </c>
      <c r="G460" s="9">
        <f>G453*5/12+G465*7/12</f>
        <v>3.8058333333333332</v>
      </c>
      <c r="H460" s="8">
        <f t="shared" si="112"/>
        <v>288.87129435579294</v>
      </c>
      <c r="I460" s="8">
        <f t="shared" si="113"/>
        <v>14.454056411289255</v>
      </c>
      <c r="J460" s="10">
        <f t="shared" si="119"/>
        <v>1898.1714691825216</v>
      </c>
      <c r="K460" s="8">
        <f t="shared" si="114"/>
        <v>21.217701487367993</v>
      </c>
      <c r="L460" s="10">
        <f t="shared" si="115"/>
        <v>139.42138381998018</v>
      </c>
      <c r="M460" s="30">
        <f t="shared" si="106"/>
        <v>13.88423289520861</v>
      </c>
      <c r="N460" s="11"/>
      <c r="O460" s="12">
        <f t="shared" si="107"/>
        <v>17.124917552510801</v>
      </c>
      <c r="P460" s="12"/>
      <c r="Q460" s="33">
        <f t="shared" si="108"/>
        <v>6.1672342573396197E-2</v>
      </c>
      <c r="R460" s="9">
        <f t="shared" si="120"/>
        <v>1.0039280428502675</v>
      </c>
      <c r="S460" s="9">
        <f t="shared" si="121"/>
        <v>6.7473616551123898</v>
      </c>
      <c r="T460" s="15">
        <f t="shared" si="109"/>
        <v>-9.1756802423681449E-3</v>
      </c>
      <c r="U460" s="15">
        <f t="shared" si="110"/>
        <v>-2.0802587165439479E-2</v>
      </c>
      <c r="V460" s="15">
        <f t="shared" si="111"/>
        <v>1.1626906923071334E-2</v>
      </c>
      <c r="W460" s="31">
        <f t="shared" si="116"/>
        <v>1983.09</v>
      </c>
      <c r="X460" s="31">
        <f t="shared" si="117"/>
        <v>167.2</v>
      </c>
      <c r="Y460" s="32"/>
      <c r="Z460" s="32"/>
    </row>
    <row r="461" spans="1:26" ht="15.6" x14ac:dyDescent="0.3">
      <c r="A461" s="6">
        <v>1908.09</v>
      </c>
      <c r="B461" s="7">
        <v>8.17</v>
      </c>
      <c r="C461" s="8">
        <v>0.41</v>
      </c>
      <c r="D461" s="7">
        <v>0.6</v>
      </c>
      <c r="E461" s="7">
        <v>8.7534247930000006</v>
      </c>
      <c r="F461" s="8">
        <f t="shared" si="118"/>
        <v>1908.7083333332992</v>
      </c>
      <c r="G461" s="9">
        <f>G453*4/12+G465*8/12</f>
        <v>3.7966666666666664</v>
      </c>
      <c r="H461" s="8">
        <f t="shared" si="112"/>
        <v>285.72378630591146</v>
      </c>
      <c r="I461" s="8">
        <f t="shared" si="113"/>
        <v>14.338647782793599</v>
      </c>
      <c r="J461" s="10">
        <f t="shared" si="119"/>
        <v>1885.340810542971</v>
      </c>
      <c r="K461" s="8">
        <f t="shared" si="114"/>
        <v>20.983386999210143</v>
      </c>
      <c r="L461" s="10">
        <f t="shared" si="115"/>
        <v>138.45832145970411</v>
      </c>
      <c r="M461" s="30">
        <f t="shared" si="106"/>
        <v>13.701442268825113</v>
      </c>
      <c r="N461" s="11"/>
      <c r="O461" s="12">
        <f t="shared" si="107"/>
        <v>16.916213689856761</v>
      </c>
      <c r="P461" s="12"/>
      <c r="Q461" s="33">
        <f t="shared" si="108"/>
        <v>6.2724881699916565E-2</v>
      </c>
      <c r="R461" s="9">
        <f t="shared" si="120"/>
        <v>1.0039207282777027</v>
      </c>
      <c r="S461" s="9">
        <f t="shared" si="121"/>
        <v>6.7738655808199226</v>
      </c>
      <c r="T461" s="15">
        <f t="shared" si="109"/>
        <v>-1.0284027999792333E-2</v>
      </c>
      <c r="U461" s="15">
        <f t="shared" si="110"/>
        <v>-2.2659611603715102E-2</v>
      </c>
      <c r="V461" s="15">
        <f t="shared" si="111"/>
        <v>1.2375583603922768E-2</v>
      </c>
      <c r="W461" s="31">
        <f t="shared" si="116"/>
        <v>1983.12</v>
      </c>
      <c r="X461" s="31">
        <f t="shared" si="117"/>
        <v>164.4</v>
      </c>
      <c r="Y461" s="32"/>
      <c r="Z461" s="32"/>
    </row>
    <row r="462" spans="1:26" ht="15.6" x14ac:dyDescent="0.3">
      <c r="A462" s="6">
        <v>1908.1</v>
      </c>
      <c r="B462" s="7">
        <v>8.27</v>
      </c>
      <c r="C462" s="8">
        <v>0.40670000000000001</v>
      </c>
      <c r="D462" s="7">
        <v>0.59330000000000005</v>
      </c>
      <c r="E462" s="7">
        <v>8.8485090910000004</v>
      </c>
      <c r="F462" s="8">
        <f t="shared" si="118"/>
        <v>1908.7916666666324</v>
      </c>
      <c r="G462" s="9">
        <f>G453*3/12+G465*9/12</f>
        <v>3.7874999999999996</v>
      </c>
      <c r="H462" s="8">
        <f t="shared" si="112"/>
        <v>286.11310662211076</v>
      </c>
      <c r="I462" s="8">
        <f t="shared" si="113"/>
        <v>14.070399088659304</v>
      </c>
      <c r="J462" s="10">
        <f t="shared" si="119"/>
        <v>1895.6466598404613</v>
      </c>
      <c r="K462" s="8">
        <f t="shared" si="114"/>
        <v>20.526107153433898</v>
      </c>
      <c r="L462" s="10">
        <f t="shared" si="115"/>
        <v>135.99602941757507</v>
      </c>
      <c r="M462" s="30">
        <f t="shared" si="106"/>
        <v>13.690810359178709</v>
      </c>
      <c r="N462" s="11"/>
      <c r="O462" s="12">
        <f t="shared" si="107"/>
        <v>16.918532418224824</v>
      </c>
      <c r="P462" s="12"/>
      <c r="Q462" s="33">
        <f t="shared" si="108"/>
        <v>6.3984155737842913E-2</v>
      </c>
      <c r="R462" s="9">
        <f t="shared" si="120"/>
        <v>1.0039134138980883</v>
      </c>
      <c r="S462" s="9">
        <f t="shared" si="121"/>
        <v>6.7273480786574948</v>
      </c>
      <c r="T462" s="15">
        <f t="shared" si="109"/>
        <v>-7.9633161687904241E-3</v>
      </c>
      <c r="U462" s="15">
        <f t="shared" si="110"/>
        <v>-2.3422719124162161E-2</v>
      </c>
      <c r="V462" s="15">
        <f t="shared" si="111"/>
        <v>1.5459402955371737E-2</v>
      </c>
      <c r="W462" s="31">
        <f t="shared" si="116"/>
        <v>1984.03</v>
      </c>
      <c r="X462" s="31">
        <f t="shared" si="117"/>
        <v>157.4</v>
      </c>
      <c r="Y462" s="32"/>
      <c r="Z462" s="32"/>
    </row>
    <row r="463" spans="1:26" ht="15.6" x14ac:dyDescent="0.3">
      <c r="A463" s="6">
        <v>1908.11</v>
      </c>
      <c r="B463" s="7">
        <v>8.83</v>
      </c>
      <c r="C463" s="8">
        <v>0.40329999999999999</v>
      </c>
      <c r="D463" s="7">
        <v>0.5867</v>
      </c>
      <c r="E463" s="7">
        <v>8.9436743799999991</v>
      </c>
      <c r="F463" s="8">
        <f t="shared" si="118"/>
        <v>1908.8749999999657</v>
      </c>
      <c r="G463" s="9">
        <f>G453*2/12+G465*10/12</f>
        <v>3.7783333333333329</v>
      </c>
      <c r="H463" s="8">
        <f t="shared" si="112"/>
        <v>302.23660993793919</v>
      </c>
      <c r="I463" s="8">
        <f t="shared" si="113"/>
        <v>13.804306318003494</v>
      </c>
      <c r="J463" s="10">
        <f t="shared" si="119"/>
        <v>2010.0948915989841</v>
      </c>
      <c r="K463" s="8">
        <f t="shared" si="114"/>
        <v>20.081791511957974</v>
      </c>
      <c r="L463" s="10">
        <f t="shared" si="115"/>
        <v>133.55862660261877</v>
      </c>
      <c r="M463" s="30">
        <f t="shared" si="106"/>
        <v>14.435014091256262</v>
      </c>
      <c r="N463" s="11"/>
      <c r="O463" s="12">
        <f t="shared" si="107"/>
        <v>17.849788804262822</v>
      </c>
      <c r="P463" s="12"/>
      <c r="Q463" s="33">
        <f t="shared" si="108"/>
        <v>6.1411293814185967E-2</v>
      </c>
      <c r="R463" s="9">
        <f t="shared" si="120"/>
        <v>1.0039060997115568</v>
      </c>
      <c r="S463" s="9">
        <f t="shared" si="121"/>
        <v>6.6818124055974719</v>
      </c>
      <c r="T463" s="15">
        <f t="shared" si="109"/>
        <v>-1.2525345121440767E-2</v>
      </c>
      <c r="U463" s="15">
        <f t="shared" si="110"/>
        <v>-2.4161052630999991E-2</v>
      </c>
      <c r="V463" s="15">
        <f t="shared" si="111"/>
        <v>1.1635707509559223E-2</v>
      </c>
      <c r="W463" s="31">
        <f t="shared" si="116"/>
        <v>1984.06</v>
      </c>
      <c r="X463" s="31">
        <f t="shared" si="117"/>
        <v>153.1</v>
      </c>
      <c r="Y463" s="32"/>
      <c r="Z463" s="32"/>
    </row>
    <row r="464" spans="1:26" ht="15.6" x14ac:dyDescent="0.3">
      <c r="A464" s="6">
        <v>1908.12</v>
      </c>
      <c r="B464" s="7">
        <v>9.0299999999999994</v>
      </c>
      <c r="C464" s="8">
        <v>0.4</v>
      </c>
      <c r="D464" s="7">
        <v>0.57999999999999996</v>
      </c>
      <c r="E464" s="7">
        <v>9.0388396689999997</v>
      </c>
      <c r="F464" s="8">
        <f t="shared" si="118"/>
        <v>1908.9583333332989</v>
      </c>
      <c r="G464" s="9">
        <f>G453*1/12+G465*11/12</f>
        <v>3.769166666666667</v>
      </c>
      <c r="H464" s="8">
        <f t="shared" si="112"/>
        <v>305.82811801393831</v>
      </c>
      <c r="I464" s="8">
        <f t="shared" si="113"/>
        <v>13.547203455766926</v>
      </c>
      <c r="J464" s="10">
        <f t="shared" si="119"/>
        <v>2041.4892873467663</v>
      </c>
      <c r="K464" s="8">
        <f t="shared" si="114"/>
        <v>19.643445010862042</v>
      </c>
      <c r="L464" s="10">
        <f t="shared" si="115"/>
        <v>131.12555776978124</v>
      </c>
      <c r="M464" s="30">
        <f t="shared" si="106"/>
        <v>14.582482908962438</v>
      </c>
      <c r="N464" s="11"/>
      <c r="O464" s="12">
        <f t="shared" si="107"/>
        <v>18.042310998691576</v>
      </c>
      <c r="P464" s="12"/>
      <c r="Q464" s="33">
        <f t="shared" si="108"/>
        <v>6.04315993348001E-2</v>
      </c>
      <c r="R464" s="9">
        <f t="shared" si="120"/>
        <v>1.0038987857182395</v>
      </c>
      <c r="S464" s="9">
        <f t="shared" si="121"/>
        <v>6.6372880769643556</v>
      </c>
      <c r="T464" s="15">
        <f t="shared" si="109"/>
        <v>-1.6639366110550946E-2</v>
      </c>
      <c r="U464" s="15">
        <f t="shared" si="110"/>
        <v>-2.4287203342074681E-2</v>
      </c>
      <c r="V464" s="15">
        <f t="shared" si="111"/>
        <v>7.6478372315237353E-3</v>
      </c>
      <c r="W464" s="31">
        <f t="shared" si="116"/>
        <v>1984.09</v>
      </c>
      <c r="X464" s="31">
        <f t="shared" si="117"/>
        <v>166.1</v>
      </c>
      <c r="Y464" s="32"/>
      <c r="Z464" s="32"/>
    </row>
    <row r="465" spans="1:26" ht="15.6" x14ac:dyDescent="0.3">
      <c r="A465" s="6">
        <v>1909.01</v>
      </c>
      <c r="B465" s="7">
        <v>9.06</v>
      </c>
      <c r="C465" s="8">
        <v>0.40329999999999999</v>
      </c>
      <c r="D465" s="7">
        <v>0.59499999999999997</v>
      </c>
      <c r="E465" s="7">
        <v>8.9436743799999991</v>
      </c>
      <c r="F465" s="8">
        <f t="shared" si="118"/>
        <v>1909.0416666666322</v>
      </c>
      <c r="G465" s="9">
        <v>3.76</v>
      </c>
      <c r="H465" s="8">
        <f t="shared" si="112"/>
        <v>310.10913771661711</v>
      </c>
      <c r="I465" s="8">
        <f t="shared" si="113"/>
        <v>13.804306318003494</v>
      </c>
      <c r="J465" s="10">
        <f t="shared" si="119"/>
        <v>2077.7452772240235</v>
      </c>
      <c r="K465" s="8">
        <f t="shared" si="114"/>
        <v>20.365887079623306</v>
      </c>
      <c r="L465" s="10">
        <f t="shared" si="115"/>
        <v>136.45236644020903</v>
      </c>
      <c r="M465" s="30">
        <f t="shared" si="106"/>
        <v>14.76441845644136</v>
      </c>
      <c r="N465" s="11"/>
      <c r="O465" s="12">
        <f t="shared" si="107"/>
        <v>18.278868975062469</v>
      </c>
      <c r="P465" s="12"/>
      <c r="Q465" s="33">
        <f t="shared" si="108"/>
        <v>5.8589112632355791E-2</v>
      </c>
      <c r="R465" s="9">
        <f t="shared" si="120"/>
        <v>1.0021005553726343</v>
      </c>
      <c r="S465" s="9">
        <f t="shared" si="121"/>
        <v>6.7340649435134994</v>
      </c>
      <c r="T465" s="15">
        <f t="shared" si="109"/>
        <v>-1.8403410663703101E-2</v>
      </c>
      <c r="U465" s="15">
        <f t="shared" si="110"/>
        <v>-2.5288120751928433E-2</v>
      </c>
      <c r="V465" s="15">
        <f t="shared" si="111"/>
        <v>6.884710088225332E-3</v>
      </c>
      <c r="W465" s="31">
        <f t="shared" si="116"/>
        <v>1984.12</v>
      </c>
      <c r="X465" s="31">
        <f t="shared" si="117"/>
        <v>164.5</v>
      </c>
      <c r="Y465" s="32"/>
      <c r="Z465" s="32"/>
    </row>
    <row r="466" spans="1:26" ht="15.6" x14ac:dyDescent="0.3">
      <c r="A466" s="6">
        <v>1909.02</v>
      </c>
      <c r="B466" s="7">
        <v>8.8000000000000007</v>
      </c>
      <c r="C466" s="8">
        <v>0.40670000000000001</v>
      </c>
      <c r="D466" s="7">
        <v>0.61</v>
      </c>
      <c r="E466" s="7">
        <v>9.0388396689999997</v>
      </c>
      <c r="F466" s="8">
        <f t="shared" si="118"/>
        <v>1909.1249999999654</v>
      </c>
      <c r="G466" s="9">
        <f>G465*11/12+G477*1/12</f>
        <v>3.7725</v>
      </c>
      <c r="H466" s="8">
        <f t="shared" si="112"/>
        <v>298.03847602687239</v>
      </c>
      <c r="I466" s="8">
        <f t="shared" si="113"/>
        <v>13.774119113651022</v>
      </c>
      <c r="J466" s="10">
        <f t="shared" si="119"/>
        <v>2004.561898705794</v>
      </c>
      <c r="K466" s="8">
        <f t="shared" si="114"/>
        <v>20.659485270044563</v>
      </c>
      <c r="L466" s="10">
        <f t="shared" si="115"/>
        <v>138.95258616028798</v>
      </c>
      <c r="M466" s="30">
        <f t="shared" si="106"/>
        <v>14.167157516701366</v>
      </c>
      <c r="N466" s="11"/>
      <c r="O466" s="12">
        <f t="shared" si="107"/>
        <v>17.551012942214424</v>
      </c>
      <c r="P466" s="12"/>
      <c r="Q466" s="33">
        <f t="shared" si="108"/>
        <v>5.9552576468414269E-2</v>
      </c>
      <c r="R466" s="9">
        <f t="shared" si="120"/>
        <v>1.0021115756288155</v>
      </c>
      <c r="S466" s="9">
        <f t="shared" si="121"/>
        <v>6.6771617888923567</v>
      </c>
      <c r="T466" s="15">
        <f t="shared" si="109"/>
        <v>-1.2104931460708124E-2</v>
      </c>
      <c r="U466" s="15">
        <f t="shared" si="110"/>
        <v>-2.2607681822931602E-2</v>
      </c>
      <c r="V466" s="15">
        <f t="shared" si="111"/>
        <v>1.0502750362223479E-2</v>
      </c>
      <c r="W466" s="31">
        <f t="shared" si="116"/>
        <v>1985.03</v>
      </c>
      <c r="X466" s="31">
        <f t="shared" si="117"/>
        <v>179.4</v>
      </c>
      <c r="Y466" s="32"/>
      <c r="Z466" s="32"/>
    </row>
    <row r="467" spans="1:26" ht="15.6" x14ac:dyDescent="0.3">
      <c r="A467" s="6">
        <v>1909.03</v>
      </c>
      <c r="B467" s="7">
        <v>8.92</v>
      </c>
      <c r="C467" s="8">
        <v>0.41</v>
      </c>
      <c r="D467" s="7">
        <v>0.625</v>
      </c>
      <c r="E467" s="7">
        <v>9.0388396689999997</v>
      </c>
      <c r="F467" s="8">
        <f t="shared" si="118"/>
        <v>1909.2083333332987</v>
      </c>
      <c r="G467" s="9">
        <f>G465*10/12+G477*2/12</f>
        <v>3.7849999999999997</v>
      </c>
      <c r="H467" s="8">
        <f t="shared" si="112"/>
        <v>302.10263706360246</v>
      </c>
      <c r="I467" s="8">
        <f t="shared" si="113"/>
        <v>13.8858835421611</v>
      </c>
      <c r="J467" s="10">
        <f t="shared" si="119"/>
        <v>2039.6796971206204</v>
      </c>
      <c r="K467" s="8">
        <f t="shared" si="114"/>
        <v>21.167505399635825</v>
      </c>
      <c r="L467" s="10">
        <f t="shared" si="115"/>
        <v>142.91477698434841</v>
      </c>
      <c r="M467" s="30">
        <f t="shared" si="106"/>
        <v>14.33605838058622</v>
      </c>
      <c r="N467" s="11"/>
      <c r="O467" s="12">
        <f t="shared" si="107"/>
        <v>17.77099922483692</v>
      </c>
      <c r="P467" s="12"/>
      <c r="Q467" s="33">
        <f t="shared" si="108"/>
        <v>5.8595967072828326E-2</v>
      </c>
      <c r="R467" s="9">
        <f t="shared" si="120"/>
        <v>1.002122595395643</v>
      </c>
      <c r="S467" s="9">
        <f t="shared" si="121"/>
        <v>6.6912611209954393</v>
      </c>
      <c r="T467" s="15">
        <f t="shared" si="109"/>
        <v>-1.1502568489839327E-2</v>
      </c>
      <c r="U467" s="15">
        <f t="shared" si="110"/>
        <v>-2.3947180086188236E-2</v>
      </c>
      <c r="V467" s="15">
        <f t="shared" si="111"/>
        <v>1.2444611596348909E-2</v>
      </c>
      <c r="W467" s="31">
        <f t="shared" si="116"/>
        <v>1985.06</v>
      </c>
      <c r="X467" s="31">
        <f t="shared" si="117"/>
        <v>188.9</v>
      </c>
      <c r="Y467" s="32"/>
      <c r="Z467" s="32"/>
    </row>
    <row r="468" spans="1:26" ht="15.6" x14ac:dyDescent="0.3">
      <c r="A468" s="6">
        <v>1909.04</v>
      </c>
      <c r="B468" s="7">
        <v>9.32</v>
      </c>
      <c r="C468" s="8">
        <v>0.4133</v>
      </c>
      <c r="D468" s="7">
        <v>0.64</v>
      </c>
      <c r="E468" s="7">
        <v>9.229089256</v>
      </c>
      <c r="F468" s="8">
        <f t="shared" si="118"/>
        <v>1909.291666666632</v>
      </c>
      <c r="G468" s="9">
        <f>G465*9/12+G477*3/12</f>
        <v>3.7974999999999999</v>
      </c>
      <c r="H468" s="8">
        <f t="shared" si="112"/>
        <v>309.1429956802229</v>
      </c>
      <c r="I468" s="8">
        <f t="shared" si="113"/>
        <v>13.709098724746365</v>
      </c>
      <c r="J468" s="10">
        <f t="shared" si="119"/>
        <v>2094.9266739567711</v>
      </c>
      <c r="K468" s="8">
        <f t="shared" si="114"/>
        <v>21.228703566023889</v>
      </c>
      <c r="L468" s="10">
        <f t="shared" si="115"/>
        <v>143.8576256794349</v>
      </c>
      <c r="M468" s="30">
        <f t="shared" si="106"/>
        <v>14.645198603086122</v>
      </c>
      <c r="N468" s="11"/>
      <c r="O468" s="12">
        <f t="shared" si="107"/>
        <v>18.161144521921866</v>
      </c>
      <c r="P468" s="12"/>
      <c r="Q468" s="33">
        <f t="shared" si="108"/>
        <v>5.7740559903484777E-2</v>
      </c>
      <c r="R468" s="9">
        <f t="shared" si="120"/>
        <v>1.0021336146735726</v>
      </c>
      <c r="S468" s="9">
        <f t="shared" si="121"/>
        <v>6.5672366978910794</v>
      </c>
      <c r="T468" s="15">
        <f t="shared" si="109"/>
        <v>-1.2157588476801262E-2</v>
      </c>
      <c r="U468" s="15">
        <f t="shared" si="110"/>
        <v>-2.3821721065581003E-2</v>
      </c>
      <c r="V468" s="15">
        <f t="shared" si="111"/>
        <v>1.1664132588779741E-2</v>
      </c>
      <c r="W468" s="31">
        <f t="shared" si="116"/>
        <v>1985.09</v>
      </c>
      <c r="X468" s="31">
        <f t="shared" si="117"/>
        <v>184.1</v>
      </c>
      <c r="Y468" s="32"/>
      <c r="Z468" s="32"/>
    </row>
    <row r="469" spans="1:26" ht="15.6" x14ac:dyDescent="0.3">
      <c r="A469" s="6">
        <v>1909.05</v>
      </c>
      <c r="B469" s="7">
        <v>9.6300000000000008</v>
      </c>
      <c r="C469" s="8">
        <v>0.41670000000000001</v>
      </c>
      <c r="D469" s="7">
        <v>0.65500000000000003</v>
      </c>
      <c r="E469" s="7">
        <v>9.3242545450000005</v>
      </c>
      <c r="F469" s="8">
        <f t="shared" si="118"/>
        <v>1909.3749999999652</v>
      </c>
      <c r="G469" s="9">
        <f>G465*8/12+G477*4/12</f>
        <v>3.8099999999999996</v>
      </c>
      <c r="H469" s="8">
        <f t="shared" si="112"/>
        <v>316.16552409337936</v>
      </c>
      <c r="I469" s="8">
        <f t="shared" si="113"/>
        <v>13.680807257498564</v>
      </c>
      <c r="J469" s="10">
        <f t="shared" si="119"/>
        <v>2150.2410096116923</v>
      </c>
      <c r="K469" s="8">
        <f t="shared" si="114"/>
        <v>21.504508648095893</v>
      </c>
      <c r="L469" s="10">
        <f t="shared" si="115"/>
        <v>146.25211436091985</v>
      </c>
      <c r="M469" s="30">
        <f t="shared" si="106"/>
        <v>14.953509786582782</v>
      </c>
      <c r="N469" s="11"/>
      <c r="O469" s="12">
        <f t="shared" si="107"/>
        <v>18.548405152076842</v>
      </c>
      <c r="P469" s="12"/>
      <c r="Q469" s="33">
        <f t="shared" si="108"/>
        <v>5.7262276887974667E-2</v>
      </c>
      <c r="R469" s="9">
        <f t="shared" si="120"/>
        <v>1.0021446334630597</v>
      </c>
      <c r="S469" s="9">
        <f t="shared" si="121"/>
        <v>6.5140790524352781</v>
      </c>
      <c r="T469" s="15">
        <f t="shared" si="109"/>
        <v>-8.7926145105474696E-3</v>
      </c>
      <c r="U469" s="15">
        <f t="shared" si="110"/>
        <v>-2.4118035898860413E-2</v>
      </c>
      <c r="V469" s="15">
        <f t="shared" si="111"/>
        <v>1.5325421388312943E-2</v>
      </c>
      <c r="W469" s="31">
        <f t="shared" si="116"/>
        <v>1985.12</v>
      </c>
      <c r="X469" s="31">
        <f t="shared" si="117"/>
        <v>207.3</v>
      </c>
      <c r="Y469" s="32"/>
      <c r="Z469" s="32"/>
    </row>
    <row r="470" spans="1:26" ht="15.6" x14ac:dyDescent="0.3">
      <c r="A470" s="6">
        <v>1909.06</v>
      </c>
      <c r="B470" s="7">
        <v>9.8000000000000007</v>
      </c>
      <c r="C470" s="8">
        <v>0.42</v>
      </c>
      <c r="D470" s="7">
        <v>0.67</v>
      </c>
      <c r="E470" s="7">
        <v>9.4194198349999994</v>
      </c>
      <c r="F470" s="8">
        <f t="shared" si="118"/>
        <v>1909.4583333332985</v>
      </c>
      <c r="G470" s="9">
        <f>G465*7/12+G477*5/12</f>
        <v>3.8224999999999998</v>
      </c>
      <c r="H470" s="8">
        <f t="shared" si="112"/>
        <v>318.49620810536891</v>
      </c>
      <c r="I470" s="8">
        <f t="shared" si="113"/>
        <v>13.649837490230096</v>
      </c>
      <c r="J470" s="10">
        <f t="shared" si="119"/>
        <v>2173.8280290795688</v>
      </c>
      <c r="K470" s="8">
        <f t="shared" si="114"/>
        <v>21.774740758224201</v>
      </c>
      <c r="L470" s="10">
        <f t="shared" si="115"/>
        <v>148.61885504931746</v>
      </c>
      <c r="M470" s="30">
        <f t="shared" si="106"/>
        <v>15.040444676080996</v>
      </c>
      <c r="N470" s="11"/>
      <c r="O470" s="12">
        <f t="shared" si="107"/>
        <v>18.659373227262556</v>
      </c>
      <c r="P470" s="12"/>
      <c r="Q470" s="33">
        <f t="shared" si="108"/>
        <v>5.6414579208054941E-2</v>
      </c>
      <c r="R470" s="9">
        <f t="shared" si="120"/>
        <v>1.0021556517645591</v>
      </c>
      <c r="S470" s="9">
        <f t="shared" si="121"/>
        <v>6.4620958638420092</v>
      </c>
      <c r="T470" s="15">
        <f t="shared" si="109"/>
        <v>-6.7626712988281268E-3</v>
      </c>
      <c r="U470" s="15">
        <f t="shared" si="110"/>
        <v>-2.3259661419105626E-2</v>
      </c>
      <c r="V470" s="15">
        <f t="shared" si="111"/>
        <v>1.6496990120277499E-2</v>
      </c>
      <c r="W470" s="31">
        <f t="shared" si="116"/>
        <v>1986.03</v>
      </c>
      <c r="X470" s="31">
        <f t="shared" si="117"/>
        <v>232.3</v>
      </c>
      <c r="Y470" s="32"/>
      <c r="Z470" s="32"/>
    </row>
    <row r="471" spans="1:26" ht="15.6" x14ac:dyDescent="0.3">
      <c r="A471" s="6">
        <v>1909.07</v>
      </c>
      <c r="B471" s="7">
        <v>9.94</v>
      </c>
      <c r="C471" s="8">
        <v>0.42330000000000001</v>
      </c>
      <c r="D471" s="7">
        <v>0.68500000000000005</v>
      </c>
      <c r="E471" s="7">
        <v>9.4194198349999994</v>
      </c>
      <c r="F471" s="8">
        <f t="shared" si="118"/>
        <v>1909.5416666666317</v>
      </c>
      <c r="G471" s="9">
        <f>G465*6/12+G477*6/12</f>
        <v>3.835</v>
      </c>
      <c r="H471" s="8">
        <f t="shared" si="112"/>
        <v>323.04615393544555</v>
      </c>
      <c r="I471" s="8">
        <f t="shared" si="113"/>
        <v>13.75708621336762</v>
      </c>
      <c r="J471" s="10">
        <f t="shared" si="119"/>
        <v>2212.7073870180297</v>
      </c>
      <c r="K471" s="8">
        <f t="shared" si="114"/>
        <v>22.26223495430385</v>
      </c>
      <c r="L471" s="10">
        <f t="shared" si="115"/>
        <v>152.48536822005542</v>
      </c>
      <c r="M471" s="30">
        <f t="shared" si="106"/>
        <v>15.231503240497684</v>
      </c>
      <c r="N471" s="11"/>
      <c r="O471" s="12">
        <f t="shared" si="107"/>
        <v>18.898339079013784</v>
      </c>
      <c r="P471" s="12"/>
      <c r="Q471" s="33">
        <f t="shared" si="108"/>
        <v>5.4094626464790664E-2</v>
      </c>
      <c r="R471" s="9">
        <f t="shared" si="120"/>
        <v>1.0021666695785254</v>
      </c>
      <c r="S471" s="9">
        <f t="shared" si="121"/>
        <v>6.4760258921936504</v>
      </c>
      <c r="T471" s="15">
        <f t="shared" si="109"/>
        <v>-7.7604300006461902E-3</v>
      </c>
      <c r="U471" s="15">
        <f t="shared" si="110"/>
        <v>-2.6233387551507059E-2</v>
      </c>
      <c r="V471" s="15">
        <f t="shared" si="111"/>
        <v>1.8472957550860869E-2</v>
      </c>
      <c r="W471" s="31">
        <f t="shared" si="116"/>
        <v>1986.06</v>
      </c>
      <c r="X471" s="31">
        <f t="shared" si="117"/>
        <v>245.3</v>
      </c>
      <c r="Y471" s="32"/>
      <c r="Z471" s="32"/>
    </row>
    <row r="472" spans="1:26" ht="15.6" x14ac:dyDescent="0.3">
      <c r="A472" s="6">
        <v>1909.08</v>
      </c>
      <c r="B472" s="7">
        <v>10.18</v>
      </c>
      <c r="C472" s="8">
        <v>0.42670000000000002</v>
      </c>
      <c r="D472" s="7">
        <v>0.7</v>
      </c>
      <c r="E472" s="7">
        <v>9.5145851239999999</v>
      </c>
      <c r="F472" s="8">
        <f t="shared" si="118"/>
        <v>1909.624999999965</v>
      </c>
      <c r="G472" s="9">
        <f>G465*5/12+G477*7/12</f>
        <v>3.8474999999999997</v>
      </c>
      <c r="H472" s="8">
        <f t="shared" si="112"/>
        <v>327.53692456217698</v>
      </c>
      <c r="I472" s="8">
        <f t="shared" si="113"/>
        <v>13.728880718141545</v>
      </c>
      <c r="J472" s="10">
        <f t="shared" si="119"/>
        <v>2251.3032991985551</v>
      </c>
      <c r="K472" s="8">
        <f t="shared" si="114"/>
        <v>22.522185382467967</v>
      </c>
      <c r="L472" s="10">
        <f t="shared" si="115"/>
        <v>154.80474552445861</v>
      </c>
      <c r="M472" s="30">
        <f t="shared" si="106"/>
        <v>15.417580706254759</v>
      </c>
      <c r="N472" s="11"/>
      <c r="O472" s="12">
        <f t="shared" si="107"/>
        <v>19.128911647815674</v>
      </c>
      <c r="P472" s="12"/>
      <c r="Q472" s="33">
        <f t="shared" si="108"/>
        <v>5.2867298335827664E-2</v>
      </c>
      <c r="R472" s="9">
        <f t="shared" si="120"/>
        <v>1.0021776869054124</v>
      </c>
      <c r="S472" s="9">
        <f t="shared" si="121"/>
        <v>6.4251434686586792</v>
      </c>
      <c r="T472" s="15">
        <f t="shared" si="109"/>
        <v>-1.753166674630724E-2</v>
      </c>
      <c r="U472" s="15">
        <f t="shared" si="110"/>
        <v>-2.7046155414689355E-2</v>
      </c>
      <c r="V472" s="15">
        <f t="shared" si="111"/>
        <v>9.514488668382115E-3</v>
      </c>
      <c r="W472" s="31">
        <f t="shared" si="116"/>
        <v>1986.09</v>
      </c>
      <c r="X472" s="31">
        <f t="shared" si="117"/>
        <v>238.3</v>
      </c>
      <c r="Y472" s="32"/>
      <c r="Z472" s="32"/>
    </row>
    <row r="473" spans="1:26" ht="15.6" x14ac:dyDescent="0.3">
      <c r="A473" s="6">
        <v>1909.09</v>
      </c>
      <c r="B473" s="7">
        <v>10.19</v>
      </c>
      <c r="C473" s="8">
        <v>0.43</v>
      </c>
      <c r="D473" s="7">
        <v>0.71499999999999997</v>
      </c>
      <c r="E473" s="7">
        <v>9.6096694209999995</v>
      </c>
      <c r="F473" s="8">
        <f t="shared" si="118"/>
        <v>1909.7083333332982</v>
      </c>
      <c r="G473" s="9">
        <f>G465*4/12+G477*8/12</f>
        <v>3.8600000000000003</v>
      </c>
      <c r="H473" s="8">
        <f t="shared" si="112"/>
        <v>324.61462391027646</v>
      </c>
      <c r="I473" s="8">
        <f t="shared" si="113"/>
        <v>13.698163717509216</v>
      </c>
      <c r="J473" s="10">
        <f t="shared" si="119"/>
        <v>2239.0631779560922</v>
      </c>
      <c r="K473" s="8">
        <f t="shared" si="114"/>
        <v>22.777179204695553</v>
      </c>
      <c r="L473" s="10">
        <f t="shared" si="115"/>
        <v>157.10796587228714</v>
      </c>
      <c r="M473" s="30">
        <f t="shared" si="106"/>
        <v>15.25444643682118</v>
      </c>
      <c r="N473" s="11"/>
      <c r="O473" s="12">
        <f t="shared" si="107"/>
        <v>18.925890785476785</v>
      </c>
      <c r="P473" s="12"/>
      <c r="Q473" s="33">
        <f t="shared" si="108"/>
        <v>5.0537394058907385E-2</v>
      </c>
      <c r="R473" s="9">
        <f t="shared" si="120"/>
        <v>1.0021887037456738</v>
      </c>
      <c r="S473" s="9">
        <f t="shared" si="121"/>
        <v>6.3754224405983759</v>
      </c>
      <c r="T473" s="15">
        <f t="shared" si="109"/>
        <v>-1.5519457540474235E-2</v>
      </c>
      <c r="U473" s="15">
        <f t="shared" si="110"/>
        <v>-2.6751385623001833E-2</v>
      </c>
      <c r="V473" s="15">
        <f t="shared" si="111"/>
        <v>1.1231928082527598E-2</v>
      </c>
      <c r="W473" s="31">
        <f t="shared" si="116"/>
        <v>1986.12</v>
      </c>
      <c r="X473" s="31">
        <f t="shared" si="117"/>
        <v>248.6</v>
      </c>
      <c r="Y473" s="32"/>
      <c r="Z473" s="32"/>
    </row>
    <row r="474" spans="1:26" ht="15.6" x14ac:dyDescent="0.3">
      <c r="A474" s="6">
        <v>1909.1</v>
      </c>
      <c r="B474" s="7">
        <v>10.23</v>
      </c>
      <c r="C474" s="8">
        <v>0.43330000000000002</v>
      </c>
      <c r="D474" s="7">
        <v>0.73</v>
      </c>
      <c r="E474" s="7">
        <v>9.8000000000000007</v>
      </c>
      <c r="F474" s="8">
        <f t="shared" si="118"/>
        <v>1909.7916666666315</v>
      </c>
      <c r="G474" s="9">
        <f>G465*3/12+G477*9/12</f>
        <v>3.8724999999999996</v>
      </c>
      <c r="H474" s="8">
        <f t="shared" si="112"/>
        <v>319.55962499999993</v>
      </c>
      <c r="I474" s="8">
        <f t="shared" si="113"/>
        <v>13.535208749999997</v>
      </c>
      <c r="J474" s="10">
        <f t="shared" si="119"/>
        <v>2211.975839153597</v>
      </c>
      <c r="K474" s="8">
        <f t="shared" si="114"/>
        <v>22.803374999999992</v>
      </c>
      <c r="L474" s="10">
        <f t="shared" si="115"/>
        <v>157.84382820939646</v>
      </c>
      <c r="M474" s="30">
        <f t="shared" si="106"/>
        <v>14.988845296121768</v>
      </c>
      <c r="N474" s="11"/>
      <c r="O474" s="12">
        <f t="shared" si="107"/>
        <v>18.595961438316646</v>
      </c>
      <c r="P474" s="12"/>
      <c r="Q474" s="33">
        <f t="shared" si="108"/>
        <v>5.2310304239140473E-2</v>
      </c>
      <c r="R474" s="9">
        <f t="shared" si="120"/>
        <v>1.0021997200997625</v>
      </c>
      <c r="S474" s="9">
        <f t="shared" si="121"/>
        <v>6.265285157651503</v>
      </c>
      <c r="T474" s="15">
        <f t="shared" si="109"/>
        <v>-1.0588345651889375E-2</v>
      </c>
      <c r="U474" s="15">
        <f t="shared" si="110"/>
        <v>-2.659124381084832E-2</v>
      </c>
      <c r="V474" s="15">
        <f t="shared" si="111"/>
        <v>1.6002898158958945E-2</v>
      </c>
      <c r="W474" s="31">
        <f t="shared" si="116"/>
        <v>1987.03</v>
      </c>
      <c r="X474" s="31">
        <f t="shared" si="117"/>
        <v>292.5</v>
      </c>
      <c r="Y474" s="32"/>
      <c r="Z474" s="32"/>
    </row>
    <row r="475" spans="1:26" ht="15.6" x14ac:dyDescent="0.3">
      <c r="A475" s="6">
        <v>1909.11</v>
      </c>
      <c r="B475" s="7">
        <v>10.18</v>
      </c>
      <c r="C475" s="8">
        <v>0.43669999999999998</v>
      </c>
      <c r="D475" s="7">
        <v>0.745</v>
      </c>
      <c r="E475" s="7">
        <v>9.8951652889999995</v>
      </c>
      <c r="F475" s="8">
        <f t="shared" si="118"/>
        <v>1909.8749999999648</v>
      </c>
      <c r="G475" s="9">
        <f>G465*2/12+G477*10/12</f>
        <v>3.8849999999999998</v>
      </c>
      <c r="H475" s="8">
        <f t="shared" si="112"/>
        <v>314.9394536607017</v>
      </c>
      <c r="I475" s="8">
        <f t="shared" si="113"/>
        <v>13.510221946328922</v>
      </c>
      <c r="J475" s="10">
        <f t="shared" si="119"/>
        <v>2187.7883332026472</v>
      </c>
      <c r="K475" s="8">
        <f t="shared" si="114"/>
        <v>23.048123082241922</v>
      </c>
      <c r="L475" s="10">
        <f t="shared" si="115"/>
        <v>160.10828175206012</v>
      </c>
      <c r="M475" s="30">
        <f t="shared" si="106"/>
        <v>14.74563117682459</v>
      </c>
      <c r="N475" s="11"/>
      <c r="O475" s="12">
        <f t="shared" si="107"/>
        <v>18.294340914901564</v>
      </c>
      <c r="P475" s="12"/>
      <c r="Q475" s="33">
        <f t="shared" si="108"/>
        <v>5.3018752451290424E-2</v>
      </c>
      <c r="R475" s="9">
        <f t="shared" si="120"/>
        <v>1.0022107359681312</v>
      </c>
      <c r="S475" s="9">
        <f t="shared" si="121"/>
        <v>6.2186790326354728</v>
      </c>
      <c r="T475" s="15">
        <f t="shared" si="109"/>
        <v>-1.4149002264422395E-2</v>
      </c>
      <c r="U475" s="15">
        <f t="shared" si="110"/>
        <v>-2.7896832418933037E-2</v>
      </c>
      <c r="V475" s="15">
        <f t="shared" si="111"/>
        <v>1.3747830154510643E-2</v>
      </c>
      <c r="W475" s="31">
        <f t="shared" si="116"/>
        <v>1987.06</v>
      </c>
      <c r="X475" s="31">
        <f t="shared" si="117"/>
        <v>301.39999999999998</v>
      </c>
      <c r="Y475" s="32"/>
      <c r="Z475" s="32"/>
    </row>
    <row r="476" spans="1:26" ht="15.6" x14ac:dyDescent="0.3">
      <c r="A476" s="6">
        <v>1909.12</v>
      </c>
      <c r="B476" s="7">
        <v>10.3</v>
      </c>
      <c r="C476" s="8">
        <v>0.44</v>
      </c>
      <c r="D476" s="7">
        <v>0.76</v>
      </c>
      <c r="E476" s="7">
        <v>9.9903305790000001</v>
      </c>
      <c r="F476" s="8">
        <f t="shared" si="118"/>
        <v>1909.958333333298</v>
      </c>
      <c r="G476" s="9">
        <f>G465*1/12+G477*11/12</f>
        <v>3.8975000000000004</v>
      </c>
      <c r="H476" s="8">
        <f t="shared" si="112"/>
        <v>315.61650788893274</v>
      </c>
      <c r="I476" s="8">
        <f t="shared" si="113"/>
        <v>13.482646938944699</v>
      </c>
      <c r="J476" s="10">
        <f t="shared" si="119"/>
        <v>2200.2966087938962</v>
      </c>
      <c r="K476" s="8">
        <f t="shared" si="114"/>
        <v>23.288208349086297</v>
      </c>
      <c r="L476" s="10">
        <f t="shared" si="115"/>
        <v>162.35198278479231</v>
      </c>
      <c r="M476" s="30">
        <f t="shared" si="106"/>
        <v>14.750638489265036</v>
      </c>
      <c r="N476" s="11"/>
      <c r="O476" s="12">
        <f t="shared" si="107"/>
        <v>18.299718545945836</v>
      </c>
      <c r="P476" s="12"/>
      <c r="Q476" s="33">
        <f t="shared" si="108"/>
        <v>5.2609590345711811E-2</v>
      </c>
      <c r="R476" s="9">
        <f t="shared" si="120"/>
        <v>1.0022217513512319</v>
      </c>
      <c r="S476" s="9">
        <f t="shared" si="121"/>
        <v>6.1730584129277295</v>
      </c>
      <c r="T476" s="15">
        <f t="shared" si="109"/>
        <v>-1.925947491508273E-2</v>
      </c>
      <c r="U476" s="15">
        <f t="shared" si="110"/>
        <v>-2.9161621238060542E-2</v>
      </c>
      <c r="V476" s="15">
        <f t="shared" si="111"/>
        <v>9.9021463229778117E-3</v>
      </c>
      <c r="W476" s="31">
        <f t="shared" si="116"/>
        <v>1987.09</v>
      </c>
      <c r="X476" s="31">
        <f t="shared" si="117"/>
        <v>318.7</v>
      </c>
      <c r="Y476" s="32"/>
      <c r="Z476" s="32"/>
    </row>
    <row r="477" spans="1:26" ht="15.6" x14ac:dyDescent="0.3">
      <c r="A477" s="6">
        <v>1910.01</v>
      </c>
      <c r="B477" s="7">
        <v>10.08</v>
      </c>
      <c r="C477" s="8">
        <v>0.4425</v>
      </c>
      <c r="D477" s="7">
        <v>0.75749999999999995</v>
      </c>
      <c r="E477" s="7">
        <v>9.8951652889999995</v>
      </c>
      <c r="F477" s="8">
        <f t="shared" si="118"/>
        <v>1910.0416666666313</v>
      </c>
      <c r="G477" s="9">
        <v>3.91</v>
      </c>
      <c r="H477" s="8">
        <f t="shared" si="112"/>
        <v>311.84574586442761</v>
      </c>
      <c r="I477" s="8">
        <f t="shared" si="113"/>
        <v>13.68965699851282</v>
      </c>
      <c r="J477" s="10">
        <f t="shared" si="119"/>
        <v>2181.9620606064623</v>
      </c>
      <c r="K477" s="8">
        <f t="shared" si="114"/>
        <v>23.434836556776183</v>
      </c>
      <c r="L477" s="10">
        <f t="shared" si="115"/>
        <v>163.97185128069398</v>
      </c>
      <c r="M477" s="30">
        <f t="shared" si="106"/>
        <v>14.547885040564148</v>
      </c>
      <c r="N477" s="11"/>
      <c r="O477" s="12">
        <f t="shared" si="107"/>
        <v>18.048500786602386</v>
      </c>
      <c r="P477" s="12"/>
      <c r="Q477" s="33">
        <f t="shared" si="108"/>
        <v>5.2449986402138181E-2</v>
      </c>
      <c r="R477" s="9">
        <f t="shared" si="120"/>
        <v>1.0027795864958251</v>
      </c>
      <c r="S477" s="9">
        <f t="shared" si="121"/>
        <v>6.2462737929115999</v>
      </c>
      <c r="T477" s="15">
        <f t="shared" si="109"/>
        <v>-2.0998057698949357E-2</v>
      </c>
      <c r="U477" s="15">
        <f t="shared" si="110"/>
        <v>-3.2233048184648228E-2</v>
      </c>
      <c r="V477" s="15">
        <f t="shared" si="111"/>
        <v>1.123499048569887E-2</v>
      </c>
      <c r="W477" s="31">
        <f t="shared" si="116"/>
        <v>1987.12</v>
      </c>
      <c r="X477" s="31">
        <f t="shared" si="117"/>
        <v>241</v>
      </c>
      <c r="Y477" s="32"/>
      <c r="Z477" s="32"/>
    </row>
    <row r="478" spans="1:26" ht="15.6" x14ac:dyDescent="0.3">
      <c r="A478" s="6">
        <v>1910.02</v>
      </c>
      <c r="B478" s="7">
        <v>9.7200000000000006</v>
      </c>
      <c r="C478" s="8">
        <v>0.44500000000000001</v>
      </c>
      <c r="D478" s="7">
        <v>0.755</v>
      </c>
      <c r="E478" s="7">
        <v>9.8951652889999995</v>
      </c>
      <c r="F478" s="8">
        <f t="shared" si="118"/>
        <v>1910.1249999999645</v>
      </c>
      <c r="G478" s="9">
        <f>G477*11/12+G489*1/12</f>
        <v>3.9158333333333335</v>
      </c>
      <c r="H478" s="8">
        <f t="shared" si="112"/>
        <v>300.70839779784092</v>
      </c>
      <c r="I478" s="8">
        <f t="shared" si="113"/>
        <v>13.766999693419674</v>
      </c>
      <c r="J478" s="10">
        <f t="shared" si="119"/>
        <v>2112.0620689989059</v>
      </c>
      <c r="K478" s="8">
        <f t="shared" si="114"/>
        <v>23.357493861869333</v>
      </c>
      <c r="L478" s="10">
        <f t="shared" si="115"/>
        <v>164.05420391915371</v>
      </c>
      <c r="M478" s="30">
        <f t="shared" si="106"/>
        <v>14.002037903032702</v>
      </c>
      <c r="N478" s="11"/>
      <c r="O478" s="12">
        <f t="shared" si="107"/>
        <v>17.374142485913495</v>
      </c>
      <c r="P478" s="12"/>
      <c r="Q478" s="33">
        <f t="shared" si="108"/>
        <v>5.3847169033190118E-2</v>
      </c>
      <c r="R478" s="9">
        <f t="shared" si="120"/>
        <v>1.002784577867381</v>
      </c>
      <c r="S478" s="9">
        <f t="shared" si="121"/>
        <v>6.2636358511956036</v>
      </c>
      <c r="T478" s="15">
        <f t="shared" si="109"/>
        <v>-2.6721783232239726E-2</v>
      </c>
      <c r="U478" s="15">
        <f t="shared" si="110"/>
        <v>-3.3174266110591377E-2</v>
      </c>
      <c r="V478" s="15">
        <f t="shared" si="111"/>
        <v>6.4524828783516508E-3</v>
      </c>
      <c r="W478" s="31">
        <f t="shared" si="116"/>
        <v>1988.03</v>
      </c>
      <c r="X478" s="31">
        <f t="shared" si="117"/>
        <v>265.7</v>
      </c>
      <c r="Y478" s="32"/>
      <c r="Z478" s="32"/>
    </row>
    <row r="479" spans="1:26" ht="15.6" x14ac:dyDescent="0.3">
      <c r="A479" s="6">
        <v>1910.03</v>
      </c>
      <c r="B479" s="7">
        <v>9.9600000000000009</v>
      </c>
      <c r="C479" s="8">
        <v>0.44750000000000001</v>
      </c>
      <c r="D479" s="7">
        <v>0.75249999999999995</v>
      </c>
      <c r="E479" s="7">
        <v>10.08541488</v>
      </c>
      <c r="F479" s="8">
        <f t="shared" si="118"/>
        <v>1910.2083333332978</v>
      </c>
      <c r="G479" s="9">
        <f>G477*10/12+G489*2/12</f>
        <v>3.9216666666666669</v>
      </c>
      <c r="H479" s="8">
        <f t="shared" si="112"/>
        <v>302.32072118782281</v>
      </c>
      <c r="I479" s="8">
        <f t="shared" si="113"/>
        <v>13.583185013207904</v>
      </c>
      <c r="J479" s="10">
        <f t="shared" si="119"/>
        <v>2131.3366816721873</v>
      </c>
      <c r="K479" s="8">
        <f t="shared" si="114"/>
        <v>22.840998262433398</v>
      </c>
      <c r="L479" s="10">
        <f t="shared" si="115"/>
        <v>161.02719407212058</v>
      </c>
      <c r="M479" s="30">
        <f t="shared" si="106"/>
        <v>14.050006965077824</v>
      </c>
      <c r="N479" s="11"/>
      <c r="O479" s="12">
        <f t="shared" si="107"/>
        <v>17.435730474563588</v>
      </c>
      <c r="P479" s="12"/>
      <c r="Q479" s="33">
        <f t="shared" si="108"/>
        <v>5.5492369388224751E-2</v>
      </c>
      <c r="R479" s="9">
        <f t="shared" si="120"/>
        <v>1.0027895691897077</v>
      </c>
      <c r="S479" s="9">
        <f t="shared" si="121"/>
        <v>6.1625922316156796</v>
      </c>
      <c r="T479" s="15">
        <f t="shared" si="109"/>
        <v>-2.1476384341976518E-2</v>
      </c>
      <c r="U479" s="15">
        <f t="shared" si="110"/>
        <v>-3.226284431330062E-2</v>
      </c>
      <c r="V479" s="15">
        <f t="shared" si="111"/>
        <v>1.0786459971324103E-2</v>
      </c>
      <c r="W479" s="31">
        <f t="shared" si="116"/>
        <v>1988.06</v>
      </c>
      <c r="X479" s="31">
        <f t="shared" si="117"/>
        <v>270.7</v>
      </c>
      <c r="Y479" s="32"/>
      <c r="Z479" s="32"/>
    </row>
    <row r="480" spans="1:26" ht="15.6" x14ac:dyDescent="0.3">
      <c r="A480" s="6">
        <v>1910.04</v>
      </c>
      <c r="B480" s="7">
        <v>9.7200000000000006</v>
      </c>
      <c r="C480" s="8">
        <v>0.45</v>
      </c>
      <c r="D480" s="7">
        <v>0.75</v>
      </c>
      <c r="E480" s="7">
        <v>10.180580170000001</v>
      </c>
      <c r="F480" s="8">
        <f t="shared" si="118"/>
        <v>1910.291666666631</v>
      </c>
      <c r="G480" s="9">
        <f>G477*9/12+G489*3/12</f>
        <v>3.9274999999999998</v>
      </c>
      <c r="H480" s="8">
        <f t="shared" si="112"/>
        <v>292.27796945878765</v>
      </c>
      <c r="I480" s="8">
        <f t="shared" si="113"/>
        <v>13.531387474943873</v>
      </c>
      <c r="J480" s="10">
        <f t="shared" si="119"/>
        <v>2068.4856917353263</v>
      </c>
      <c r="K480" s="8">
        <f t="shared" si="114"/>
        <v>22.55231245823979</v>
      </c>
      <c r="L480" s="10">
        <f t="shared" si="115"/>
        <v>159.60537744871348</v>
      </c>
      <c r="M480" s="30">
        <f t="shared" si="106"/>
        <v>13.559883620820079</v>
      </c>
      <c r="N480" s="11"/>
      <c r="O480" s="12">
        <f t="shared" si="107"/>
        <v>16.832242284802874</v>
      </c>
      <c r="P480" s="12"/>
      <c r="Q480" s="33">
        <f t="shared" si="108"/>
        <v>5.8968363511062584E-2</v>
      </c>
      <c r="R480" s="9">
        <f t="shared" si="120"/>
        <v>1.0027945604628268</v>
      </c>
      <c r="S480" s="9">
        <f t="shared" si="121"/>
        <v>6.122016279113776</v>
      </c>
      <c r="T480" s="15">
        <f t="shared" si="109"/>
        <v>-2.1781476735930005E-2</v>
      </c>
      <c r="U480" s="15">
        <f t="shared" si="110"/>
        <v>-3.4198723678286691E-2</v>
      </c>
      <c r="V480" s="15">
        <f t="shared" si="111"/>
        <v>1.2417246942356686E-2</v>
      </c>
      <c r="W480" s="31">
        <f t="shared" si="116"/>
        <v>1988.09</v>
      </c>
      <c r="X480" s="31">
        <f t="shared" si="117"/>
        <v>268</v>
      </c>
      <c r="Y480" s="32"/>
      <c r="Z480" s="32"/>
    </row>
    <row r="481" spans="1:26" ht="15.6" x14ac:dyDescent="0.3">
      <c r="A481" s="6">
        <v>1910.05</v>
      </c>
      <c r="B481" s="7">
        <v>9.56</v>
      </c>
      <c r="C481" s="8">
        <v>0.45250000000000001</v>
      </c>
      <c r="D481" s="7">
        <v>0.74750000000000005</v>
      </c>
      <c r="E481" s="7">
        <v>9.9903305790000001</v>
      </c>
      <c r="F481" s="8">
        <f t="shared" si="118"/>
        <v>1910.3749999999643</v>
      </c>
      <c r="G481" s="9">
        <f>G477*8/12+G489*4/12</f>
        <v>3.9333333333333336</v>
      </c>
      <c r="H481" s="8">
        <f t="shared" si="112"/>
        <v>292.94114712798029</v>
      </c>
      <c r="I481" s="8">
        <f t="shared" si="113"/>
        <v>13.865676681528356</v>
      </c>
      <c r="J481" s="10">
        <f t="shared" si="119"/>
        <v>2081.3564976052776</v>
      </c>
      <c r="K481" s="8">
        <f t="shared" si="114"/>
        <v>22.905178606502645</v>
      </c>
      <c r="L481" s="10">
        <f t="shared" si="115"/>
        <v>162.74204832217001</v>
      </c>
      <c r="M481" s="30">
        <f t="shared" si="106"/>
        <v>13.568792287251453</v>
      </c>
      <c r="N481" s="11"/>
      <c r="O481" s="12">
        <f t="shared" si="107"/>
        <v>16.849954664554463</v>
      </c>
      <c r="P481" s="12"/>
      <c r="Q481" s="33">
        <f t="shared" si="108"/>
        <v>5.9397879275674491E-2</v>
      </c>
      <c r="R481" s="9">
        <f t="shared" si="120"/>
        <v>1.0027995516867598</v>
      </c>
      <c r="S481" s="9">
        <f t="shared" si="121"/>
        <v>6.2560342634895605</v>
      </c>
      <c r="T481" s="15">
        <f t="shared" si="109"/>
        <v>-2.9609238270532967E-2</v>
      </c>
      <c r="U481" s="15">
        <f t="shared" si="110"/>
        <v>-3.7375270968179275E-2</v>
      </c>
      <c r="V481" s="15">
        <f t="shared" si="111"/>
        <v>7.7660326976463079E-3</v>
      </c>
      <c r="W481" s="31">
        <f t="shared" si="116"/>
        <v>1988.12</v>
      </c>
      <c r="X481" s="31">
        <f t="shared" si="117"/>
        <v>276.5</v>
      </c>
      <c r="Y481" s="32"/>
      <c r="Z481" s="32"/>
    </row>
    <row r="482" spans="1:26" ht="15.6" x14ac:dyDescent="0.3">
      <c r="A482" s="6">
        <v>1910.06</v>
      </c>
      <c r="B482" s="7">
        <v>9.1</v>
      </c>
      <c r="C482" s="8">
        <v>0.45500000000000002</v>
      </c>
      <c r="D482" s="7">
        <v>0.745</v>
      </c>
      <c r="E482" s="7">
        <v>9.8951652889999995</v>
      </c>
      <c r="F482" s="8">
        <f t="shared" si="118"/>
        <v>1910.4583333332976</v>
      </c>
      <c r="G482" s="9">
        <f>G477*7/12+G489*5/12</f>
        <v>3.9391666666666665</v>
      </c>
      <c r="H482" s="8">
        <f t="shared" si="112"/>
        <v>281.52740946094161</v>
      </c>
      <c r="I482" s="8">
        <f t="shared" si="113"/>
        <v>14.076370473047081</v>
      </c>
      <c r="J482" s="10">
        <f t="shared" si="119"/>
        <v>2008.5959385806243</v>
      </c>
      <c r="K482" s="8">
        <f t="shared" si="114"/>
        <v>23.048123082241922</v>
      </c>
      <c r="L482" s="10">
        <f t="shared" si="115"/>
        <v>164.43999716951265</v>
      </c>
      <c r="M482" s="30">
        <f t="shared" si="106"/>
        <v>13.019657302315943</v>
      </c>
      <c r="N482" s="11"/>
      <c r="O482" s="12">
        <f t="shared" si="107"/>
        <v>16.176908272404521</v>
      </c>
      <c r="P482" s="12"/>
      <c r="Q482" s="33">
        <f t="shared" si="108"/>
        <v>6.2724664562796351E-2</v>
      </c>
      <c r="R482" s="9">
        <f t="shared" si="120"/>
        <v>1.0028045428615282</v>
      </c>
      <c r="S482" s="9">
        <f t="shared" si="121"/>
        <v>6.3338832790504309</v>
      </c>
      <c r="T482" s="15">
        <f t="shared" si="109"/>
        <v>-2.8729672024374597E-2</v>
      </c>
      <c r="U482" s="15">
        <f t="shared" si="110"/>
        <v>-3.9628615463258243E-2</v>
      </c>
      <c r="V482" s="15">
        <f t="shared" si="111"/>
        <v>1.0898943438883646E-2</v>
      </c>
      <c r="W482" s="31">
        <f t="shared" si="116"/>
        <v>1989.03</v>
      </c>
      <c r="X482" s="31">
        <f t="shared" si="117"/>
        <v>292.7</v>
      </c>
      <c r="Y482" s="32"/>
      <c r="Z482" s="32"/>
    </row>
    <row r="483" spans="1:26" ht="15.6" x14ac:dyDescent="0.3">
      <c r="A483" s="6">
        <v>1910.07</v>
      </c>
      <c r="B483" s="7">
        <v>8.64</v>
      </c>
      <c r="C483" s="8">
        <v>0.45750000000000002</v>
      </c>
      <c r="D483" s="7">
        <v>0.74250000000000005</v>
      </c>
      <c r="E483" s="7">
        <v>9.8951652889999995</v>
      </c>
      <c r="F483" s="8">
        <f t="shared" si="118"/>
        <v>1910.5416666666308</v>
      </c>
      <c r="G483" s="9">
        <f>G477*6/12+G489*6/12</f>
        <v>3.9450000000000003</v>
      </c>
      <c r="H483" s="8">
        <f t="shared" si="112"/>
        <v>267.29635359808083</v>
      </c>
      <c r="I483" s="8">
        <f t="shared" si="113"/>
        <v>14.153713167953933</v>
      </c>
      <c r="J483" s="10">
        <f t="shared" si="119"/>
        <v>1915.477651592855</v>
      </c>
      <c r="K483" s="8">
        <f t="shared" si="114"/>
        <v>22.970780387335072</v>
      </c>
      <c r="L483" s="10">
        <f t="shared" si="115"/>
        <v>164.61136068376098</v>
      </c>
      <c r="M483" s="30">
        <f t="shared" si="106"/>
        <v>12.34258125998522</v>
      </c>
      <c r="N483" s="11"/>
      <c r="O483" s="12">
        <f t="shared" si="107"/>
        <v>15.347332499645283</v>
      </c>
      <c r="P483" s="12"/>
      <c r="Q483" s="33">
        <f t="shared" si="108"/>
        <v>6.5622385013548029E-2</v>
      </c>
      <c r="R483" s="9">
        <f t="shared" si="120"/>
        <v>1.0028095339871532</v>
      </c>
      <c r="S483" s="9">
        <f t="shared" si="121"/>
        <v>6.3516469261864446</v>
      </c>
      <c r="T483" s="15">
        <f t="shared" si="109"/>
        <v>-2.3231619699657258E-2</v>
      </c>
      <c r="U483" s="15">
        <f t="shared" si="110"/>
        <v>-3.9110493662960266E-2</v>
      </c>
      <c r="V483" s="15">
        <f t="shared" si="111"/>
        <v>1.5878873963303008E-2</v>
      </c>
      <c r="W483" s="31">
        <f t="shared" si="116"/>
        <v>1989.06</v>
      </c>
      <c r="X483" s="31">
        <f t="shared" si="117"/>
        <v>323.7</v>
      </c>
      <c r="Y483" s="32"/>
      <c r="Z483" s="32"/>
    </row>
    <row r="484" spans="1:26" ht="15.6" x14ac:dyDescent="0.3">
      <c r="A484" s="6">
        <v>1910.08</v>
      </c>
      <c r="B484" s="7">
        <v>8.85</v>
      </c>
      <c r="C484" s="8">
        <v>0.46</v>
      </c>
      <c r="D484" s="7">
        <v>0.74</v>
      </c>
      <c r="E484" s="7">
        <v>9.8000000000000007</v>
      </c>
      <c r="F484" s="8">
        <f t="shared" si="118"/>
        <v>1910.6249999999641</v>
      </c>
      <c r="G484" s="9">
        <f>G477*5/12+G489*7/12</f>
        <v>3.9508333333333336</v>
      </c>
      <c r="H484" s="8">
        <f t="shared" si="112"/>
        <v>276.45187499999992</v>
      </c>
      <c r="I484" s="8">
        <f t="shared" si="113"/>
        <v>14.369249999999997</v>
      </c>
      <c r="J484" s="10">
        <f t="shared" si="119"/>
        <v>1989.6681938039317</v>
      </c>
      <c r="K484" s="8">
        <f t="shared" si="114"/>
        <v>23.115749999999995</v>
      </c>
      <c r="L484" s="10">
        <f t="shared" si="115"/>
        <v>166.36773597908584</v>
      </c>
      <c r="M484" s="30">
        <f t="shared" si="106"/>
        <v>12.745055150886254</v>
      </c>
      <c r="N484" s="11"/>
      <c r="O484" s="12">
        <f t="shared" si="107"/>
        <v>15.858955310848527</v>
      </c>
      <c r="P484" s="12"/>
      <c r="Q484" s="33">
        <f t="shared" si="108"/>
        <v>6.3272493374758335E-2</v>
      </c>
      <c r="R484" s="9">
        <f t="shared" si="120"/>
        <v>1.002814525063656</v>
      </c>
      <c r="S484" s="9">
        <f t="shared" si="121"/>
        <v>6.4313445998059047</v>
      </c>
      <c r="T484" s="15">
        <f t="shared" si="109"/>
        <v>-2.7908749373704578E-2</v>
      </c>
      <c r="U484" s="15">
        <f t="shared" si="110"/>
        <v>-3.7642164421283653E-2</v>
      </c>
      <c r="V484" s="15">
        <f t="shared" si="111"/>
        <v>9.7334150475790748E-3</v>
      </c>
      <c r="W484" s="31">
        <f t="shared" si="116"/>
        <v>1989.09</v>
      </c>
      <c r="X484" s="31">
        <f t="shared" si="117"/>
        <v>347.3</v>
      </c>
      <c r="Y484" s="32"/>
      <c r="Z484" s="32"/>
    </row>
    <row r="485" spans="1:26" ht="15.6" x14ac:dyDescent="0.3">
      <c r="A485" s="6">
        <v>1910.09</v>
      </c>
      <c r="B485" s="7">
        <v>8.91</v>
      </c>
      <c r="C485" s="8">
        <v>0.46250000000000002</v>
      </c>
      <c r="D485" s="7">
        <v>0.73750000000000004</v>
      </c>
      <c r="E485" s="7">
        <v>9.7048347110000002</v>
      </c>
      <c r="F485" s="8">
        <f t="shared" si="118"/>
        <v>1910.7083333332973</v>
      </c>
      <c r="G485" s="9">
        <f>G477*4/12+G489*8/12</f>
        <v>3.956666666666667</v>
      </c>
      <c r="H485" s="8">
        <f t="shared" si="112"/>
        <v>281.05538179938191</v>
      </c>
      <c r="I485" s="8">
        <f t="shared" si="113"/>
        <v>14.589013926174427</v>
      </c>
      <c r="J485" s="10">
        <f t="shared" si="119"/>
        <v>2031.55032057318</v>
      </c>
      <c r="K485" s="8">
        <f t="shared" si="114"/>
        <v>23.263562747143009</v>
      </c>
      <c r="L485" s="10">
        <f t="shared" si="115"/>
        <v>168.15582058616391</v>
      </c>
      <c r="M485" s="30">
        <f t="shared" si="106"/>
        <v>12.937161101070847</v>
      </c>
      <c r="N485" s="11"/>
      <c r="O485" s="12">
        <f t="shared" si="107"/>
        <v>16.108720433280777</v>
      </c>
      <c r="P485" s="12"/>
      <c r="Q485" s="33">
        <f t="shared" si="108"/>
        <v>5.9795105936958443E-2</v>
      </c>
      <c r="R485" s="9">
        <f t="shared" si="120"/>
        <v>1.0028195160910582</v>
      </c>
      <c r="S485" s="9">
        <f t="shared" si="121"/>
        <v>6.5126888329211914</v>
      </c>
      <c r="T485" s="15">
        <f t="shared" si="109"/>
        <v>-2.4558461455943981E-2</v>
      </c>
      <c r="U485" s="15">
        <f t="shared" si="110"/>
        <v>-3.7090077978878422E-2</v>
      </c>
      <c r="V485" s="15">
        <f t="shared" si="111"/>
        <v>1.2531616522934441E-2</v>
      </c>
      <c r="W485" s="31">
        <f t="shared" si="116"/>
        <v>1989.12</v>
      </c>
      <c r="X485" s="31">
        <f t="shared" si="117"/>
        <v>348.6</v>
      </c>
      <c r="Y485" s="32"/>
      <c r="Z485" s="32"/>
    </row>
    <row r="486" spans="1:26" ht="15.6" x14ac:dyDescent="0.3">
      <c r="A486" s="6">
        <v>1910.1</v>
      </c>
      <c r="B486" s="7">
        <v>9.32</v>
      </c>
      <c r="C486" s="8">
        <v>0.46500000000000002</v>
      </c>
      <c r="D486" s="7">
        <v>0.73499999999999999</v>
      </c>
      <c r="E486" s="7">
        <v>9.4194198349999994</v>
      </c>
      <c r="F486" s="8">
        <f t="shared" si="118"/>
        <v>1910.7916666666306</v>
      </c>
      <c r="G486" s="9">
        <f>G477*3/12+G489*9/12</f>
        <v>3.9624999999999999</v>
      </c>
      <c r="H486" s="8">
        <f t="shared" si="112"/>
        <v>302.89639383082022</v>
      </c>
      <c r="I486" s="8">
        <f t="shared" si="113"/>
        <v>15.112320078469034</v>
      </c>
      <c r="J486" s="10">
        <f t="shared" si="119"/>
        <v>2198.5265510892395</v>
      </c>
      <c r="K486" s="8">
        <f t="shared" si="114"/>
        <v>23.887215607902668</v>
      </c>
      <c r="L486" s="10">
        <f t="shared" si="115"/>
        <v>173.38165397538532</v>
      </c>
      <c r="M486" s="30">
        <f t="shared" si="106"/>
        <v>13.918866656445815</v>
      </c>
      <c r="N486" s="11"/>
      <c r="O486" s="12">
        <f t="shared" si="107"/>
        <v>17.339823908583156</v>
      </c>
      <c r="P486" s="12"/>
      <c r="Q486" s="33">
        <f t="shared" si="108"/>
        <v>5.248976494758454E-2</v>
      </c>
      <c r="R486" s="9">
        <f t="shared" si="120"/>
        <v>1.0028245070693811</v>
      </c>
      <c r="S486" s="9">
        <f t="shared" si="121"/>
        <v>6.7289467988774678</v>
      </c>
      <c r="T486" s="15">
        <f t="shared" si="109"/>
        <v>-3.1100384277508275E-2</v>
      </c>
      <c r="U486" s="15">
        <f t="shared" si="110"/>
        <v>-3.9420356493717557E-2</v>
      </c>
      <c r="V486" s="15">
        <f t="shared" si="111"/>
        <v>8.3199722162092815E-3</v>
      </c>
      <c r="W486" s="31">
        <f t="shared" si="116"/>
        <v>1990.03</v>
      </c>
      <c r="X486" s="31">
        <f t="shared" si="117"/>
        <v>338.46</v>
      </c>
      <c r="Y486" s="32"/>
      <c r="Z486" s="32"/>
    </row>
    <row r="487" spans="1:26" ht="15.6" x14ac:dyDescent="0.3">
      <c r="A487" s="6">
        <v>1910.11</v>
      </c>
      <c r="B487" s="7">
        <v>9.31</v>
      </c>
      <c r="C487" s="8">
        <v>0.46750000000000003</v>
      </c>
      <c r="D487" s="7">
        <v>0.73250000000000004</v>
      </c>
      <c r="E487" s="7">
        <v>9.229089256</v>
      </c>
      <c r="F487" s="8">
        <f t="shared" si="118"/>
        <v>1910.8749999999638</v>
      </c>
      <c r="G487" s="9">
        <f>G477*2/12+G489*10/12</f>
        <v>3.9683333333333333</v>
      </c>
      <c r="H487" s="8">
        <f t="shared" si="112"/>
        <v>308.81129718700373</v>
      </c>
      <c r="I487" s="8">
        <f t="shared" si="113"/>
        <v>15.506904557994014</v>
      </c>
      <c r="J487" s="10">
        <f t="shared" si="119"/>
        <v>2250.8384994916678</v>
      </c>
      <c r="K487" s="8">
        <f t="shared" si="114"/>
        <v>24.29691462830078</v>
      </c>
      <c r="L487" s="10">
        <f t="shared" si="115"/>
        <v>177.09336207063876</v>
      </c>
      <c r="M487" s="30">
        <f t="shared" si="106"/>
        <v>14.164523175780351</v>
      </c>
      <c r="N487" s="11"/>
      <c r="O487" s="12">
        <f t="shared" si="107"/>
        <v>17.653921691005696</v>
      </c>
      <c r="P487" s="12"/>
      <c r="Q487" s="33">
        <f t="shared" si="108"/>
        <v>4.9104853476430482E-2</v>
      </c>
      <c r="R487" s="9">
        <f t="shared" si="120"/>
        <v>1.0028294979986456</v>
      </c>
      <c r="S487" s="9">
        <f t="shared" si="121"/>
        <v>6.8871151073325532</v>
      </c>
      <c r="T487" s="15">
        <f t="shared" si="109"/>
        <v>-3.7367043454423876E-2</v>
      </c>
      <c r="U487" s="15">
        <f t="shared" si="110"/>
        <v>-4.0837434525953231E-2</v>
      </c>
      <c r="V487" s="15">
        <f t="shared" si="111"/>
        <v>3.4703910715293551E-3</v>
      </c>
      <c r="W487" s="31">
        <f t="shared" si="116"/>
        <v>1990.06</v>
      </c>
      <c r="X487" s="31">
        <f t="shared" si="117"/>
        <v>360.39</v>
      </c>
      <c r="Y487" s="32"/>
      <c r="Z487" s="32"/>
    </row>
    <row r="488" spans="1:26" ht="15.6" x14ac:dyDescent="0.3">
      <c r="A488" s="6">
        <v>1910.12</v>
      </c>
      <c r="B488" s="7">
        <v>9.0500000000000007</v>
      </c>
      <c r="C488" s="8">
        <v>0.47</v>
      </c>
      <c r="D488" s="7">
        <v>0.73</v>
      </c>
      <c r="E488" s="7">
        <v>9.229089256</v>
      </c>
      <c r="F488" s="8">
        <f t="shared" si="118"/>
        <v>1910.9583333332971</v>
      </c>
      <c r="G488" s="9">
        <f>G477*1/12+G489*11/12</f>
        <v>3.9741666666666666</v>
      </c>
      <c r="H488" s="8">
        <f t="shared" si="112"/>
        <v>300.18713636330659</v>
      </c>
      <c r="I488" s="8">
        <f t="shared" si="113"/>
        <v>15.589829181298793</v>
      </c>
      <c r="J488" s="10">
        <f t="shared" si="119"/>
        <v>2197.4485780483014</v>
      </c>
      <c r="K488" s="8">
        <f t="shared" si="114"/>
        <v>24.213990004995996</v>
      </c>
      <c r="L488" s="10">
        <f t="shared" si="115"/>
        <v>177.25275822931044</v>
      </c>
      <c r="M488" s="30">
        <f t="shared" si="106"/>
        <v>13.741478417781551</v>
      </c>
      <c r="N488" s="11"/>
      <c r="O488" s="12">
        <f t="shared" si="107"/>
        <v>17.136316385812229</v>
      </c>
      <c r="P488" s="12"/>
      <c r="Q488" s="33">
        <f t="shared" si="108"/>
        <v>5.248554838487441E-2</v>
      </c>
      <c r="R488" s="9">
        <f t="shared" si="120"/>
        <v>1.0028344888788736</v>
      </c>
      <c r="S488" s="9">
        <f t="shared" si="121"/>
        <v>6.9066021857451929</v>
      </c>
      <c r="T488" s="15">
        <f t="shared" si="109"/>
        <v>-4.1517080313431598E-2</v>
      </c>
      <c r="U488" s="15">
        <f t="shared" si="110"/>
        <v>-3.8818705303104939E-2</v>
      </c>
      <c r="V488" s="15">
        <f t="shared" si="111"/>
        <v>-2.6983750103266591E-3</v>
      </c>
      <c r="W488" s="31">
        <f t="shared" si="116"/>
        <v>1990.09</v>
      </c>
      <c r="X488" s="31">
        <f t="shared" si="117"/>
        <v>315.41000000000003</v>
      </c>
      <c r="Y488" s="32"/>
      <c r="Z488" s="32"/>
    </row>
    <row r="489" spans="1:26" ht="15.6" x14ac:dyDescent="0.3">
      <c r="A489" s="6">
        <v>1911.01</v>
      </c>
      <c r="B489" s="7">
        <v>9.27</v>
      </c>
      <c r="C489" s="8">
        <v>0.47</v>
      </c>
      <c r="D489" s="7">
        <v>0.71830000000000005</v>
      </c>
      <c r="E489" s="7">
        <v>9.229089256</v>
      </c>
      <c r="F489" s="8">
        <f t="shared" si="118"/>
        <v>1911.0416666666304</v>
      </c>
      <c r="G489" s="9">
        <v>3.98</v>
      </c>
      <c r="H489" s="8">
        <f t="shared" si="112"/>
        <v>307.48450321412724</v>
      </c>
      <c r="I489" s="8">
        <f t="shared" si="113"/>
        <v>15.589829181298793</v>
      </c>
      <c r="J489" s="10">
        <f t="shared" si="119"/>
        <v>2260.3773540863322</v>
      </c>
      <c r="K489" s="8">
        <f t="shared" si="114"/>
        <v>23.825902767929623</v>
      </c>
      <c r="L489" s="10">
        <f t="shared" si="115"/>
        <v>175.14876520390641</v>
      </c>
      <c r="M489" s="30">
        <f t="shared" si="106"/>
        <v>14.049215181401202</v>
      </c>
      <c r="N489" s="11"/>
      <c r="O489" s="12">
        <f t="shared" si="107"/>
        <v>17.52797512571788</v>
      </c>
      <c r="P489" s="12"/>
      <c r="Q489" s="33">
        <f t="shared" si="108"/>
        <v>4.9567622703641567E-2</v>
      </c>
      <c r="R489" s="9">
        <f t="shared" si="120"/>
        <v>1.0031121262053728</v>
      </c>
      <c r="S489" s="9">
        <f t="shared" si="121"/>
        <v>6.9261788728314917</v>
      </c>
      <c r="T489" s="15">
        <f t="shared" si="109"/>
        <v>-3.7519546179584973E-2</v>
      </c>
      <c r="U489" s="15">
        <f t="shared" si="110"/>
        <v>-3.6754414872576135E-2</v>
      </c>
      <c r="V489" s="15">
        <f t="shared" si="111"/>
        <v>-7.6513130700883725E-4</v>
      </c>
      <c r="W489" s="31">
        <f t="shared" si="116"/>
        <v>1990.12</v>
      </c>
      <c r="X489" s="31">
        <f t="shared" si="117"/>
        <v>328.75</v>
      </c>
      <c r="Y489" s="32"/>
      <c r="Z489" s="32"/>
    </row>
    <row r="490" spans="1:26" ht="15.6" x14ac:dyDescent="0.3">
      <c r="A490" s="6">
        <v>1911.02</v>
      </c>
      <c r="B490" s="7">
        <v>9.43</v>
      </c>
      <c r="C490" s="8">
        <v>0.47</v>
      </c>
      <c r="D490" s="7">
        <v>0.70669999999999999</v>
      </c>
      <c r="E490" s="7">
        <v>8.9436743799999991</v>
      </c>
      <c r="F490" s="8">
        <f t="shared" si="118"/>
        <v>1911.1249999999636</v>
      </c>
      <c r="G490" s="9">
        <f>G489*11/12+G501*1/12</f>
        <v>3.9824999999999999</v>
      </c>
      <c r="H490" s="8">
        <f t="shared" si="112"/>
        <v>322.77363892579456</v>
      </c>
      <c r="I490" s="8">
        <f t="shared" si="113"/>
        <v>16.08733937382009</v>
      </c>
      <c r="J490" s="10">
        <f t="shared" si="119"/>
        <v>2382.6258052026988</v>
      </c>
      <c r="K490" s="8">
        <f t="shared" si="114"/>
        <v>24.189197309529057</v>
      </c>
      <c r="L490" s="10">
        <f t="shared" si="115"/>
        <v>178.55796994027011</v>
      </c>
      <c r="M490" s="30">
        <f t="shared" si="106"/>
        <v>14.721488469928302</v>
      </c>
      <c r="N490" s="11"/>
      <c r="O490" s="12">
        <f t="shared" si="107"/>
        <v>18.374592785196658</v>
      </c>
      <c r="P490" s="12"/>
      <c r="Q490" s="33">
        <f t="shared" si="108"/>
        <v>4.436027884105169E-2</v>
      </c>
      <c r="R490" s="9">
        <f t="shared" si="120"/>
        <v>1.0031142333635612</v>
      </c>
      <c r="S490" s="9">
        <f t="shared" si="121"/>
        <v>7.1694534743295701</v>
      </c>
      <c r="T490" s="15">
        <f t="shared" si="109"/>
        <v>-3.9609309376002488E-2</v>
      </c>
      <c r="U490" s="15">
        <f t="shared" si="110"/>
        <v>-3.6089686175194036E-2</v>
      </c>
      <c r="V490" s="15">
        <f t="shared" si="111"/>
        <v>-3.5196232008084527E-3</v>
      </c>
      <c r="W490" s="31">
        <f t="shared" si="116"/>
        <v>1991.03</v>
      </c>
      <c r="X490" s="31">
        <f t="shared" si="117"/>
        <v>372.28</v>
      </c>
      <c r="Y490" s="32"/>
      <c r="Z490" s="32"/>
    </row>
    <row r="491" spans="1:26" ht="15.6" x14ac:dyDescent="0.3">
      <c r="A491" s="6">
        <v>1911.03</v>
      </c>
      <c r="B491" s="7">
        <v>9.32</v>
      </c>
      <c r="C491" s="8">
        <v>0.47</v>
      </c>
      <c r="D491" s="7">
        <v>0.69499999999999995</v>
      </c>
      <c r="E491" s="7">
        <v>9.0388396689999997</v>
      </c>
      <c r="F491" s="8">
        <f t="shared" si="118"/>
        <v>1911.2083333332969</v>
      </c>
      <c r="G491" s="9">
        <f>G489*10/12+G501*2/12</f>
        <v>3.9849999999999999</v>
      </c>
      <c r="H491" s="8">
        <f t="shared" si="112"/>
        <v>315.64984051936938</v>
      </c>
      <c r="I491" s="8">
        <f t="shared" si="113"/>
        <v>15.917964060526137</v>
      </c>
      <c r="J491" s="10">
        <f t="shared" si="119"/>
        <v>2339.8317283213323</v>
      </c>
      <c r="K491" s="8">
        <f t="shared" si="114"/>
        <v>23.538266004395034</v>
      </c>
      <c r="L491" s="10">
        <f t="shared" si="115"/>
        <v>174.48315999821094</v>
      </c>
      <c r="M491" s="30">
        <f t="shared" si="106"/>
        <v>14.370623221979534</v>
      </c>
      <c r="N491" s="11"/>
      <c r="O491" s="12">
        <f t="shared" si="107"/>
        <v>17.944211955514469</v>
      </c>
      <c r="P491" s="12"/>
      <c r="Q491" s="33">
        <f t="shared" si="108"/>
        <v>4.7069976401038299E-2</v>
      </c>
      <c r="R491" s="9">
        <f t="shared" si="120"/>
        <v>1.0031163405178931</v>
      </c>
      <c r="S491" s="9">
        <f t="shared" si="121"/>
        <v>7.1160622680957433</v>
      </c>
      <c r="T491" s="15">
        <f t="shared" si="109"/>
        <v>-3.9248597113910044E-2</v>
      </c>
      <c r="U491" s="15">
        <f t="shared" si="110"/>
        <v>-3.3945796918963711E-2</v>
      </c>
      <c r="V491" s="15">
        <f t="shared" si="111"/>
        <v>-5.3028001949463333E-3</v>
      </c>
      <c r="W491" s="31">
        <f t="shared" si="116"/>
        <v>1991.06</v>
      </c>
      <c r="X491" s="31">
        <f t="shared" si="117"/>
        <v>378.29</v>
      </c>
      <c r="Y491" s="32"/>
      <c r="Z491" s="32"/>
    </row>
    <row r="492" spans="1:26" ht="15.6" x14ac:dyDescent="0.3">
      <c r="A492" s="6">
        <v>1911.04</v>
      </c>
      <c r="B492" s="7">
        <v>9.2799999999999994</v>
      </c>
      <c r="C492" s="8">
        <v>0.47</v>
      </c>
      <c r="D492" s="7">
        <v>0.68330000000000002</v>
      </c>
      <c r="E492" s="7">
        <v>8.7534247930000006</v>
      </c>
      <c r="F492" s="8">
        <f t="shared" si="118"/>
        <v>1911.2916666666301</v>
      </c>
      <c r="G492" s="9">
        <f>G489*9/12+G501*3/12</f>
        <v>3.9874999999999998</v>
      </c>
      <c r="H492" s="8">
        <f t="shared" si="112"/>
        <v>324.54305225445023</v>
      </c>
      <c r="I492" s="8">
        <f t="shared" si="113"/>
        <v>16.436986482714612</v>
      </c>
      <c r="J492" s="10">
        <f t="shared" si="119"/>
        <v>2415.9084366735269</v>
      </c>
      <c r="K492" s="8">
        <f t="shared" si="114"/>
        <v>23.89658056093382</v>
      </c>
      <c r="L492" s="10">
        <f t="shared" si="115"/>
        <v>177.88687874773933</v>
      </c>
      <c r="M492" s="30">
        <f t="shared" si="106"/>
        <v>14.752935420329353</v>
      </c>
      <c r="N492" s="11"/>
      <c r="O492" s="12">
        <f t="shared" si="107"/>
        <v>18.430686396998265</v>
      </c>
      <c r="P492" s="12"/>
      <c r="Q492" s="33">
        <f t="shared" si="108"/>
        <v>4.3259160708309825E-2</v>
      </c>
      <c r="R492" s="9">
        <f t="shared" si="120"/>
        <v>1.0031184476683683</v>
      </c>
      <c r="S492" s="9">
        <f t="shared" si="121"/>
        <v>7.3709883173317348</v>
      </c>
      <c r="T492" s="15">
        <f t="shared" si="109"/>
        <v>-4.0278429128642435E-2</v>
      </c>
      <c r="U492" s="15">
        <f t="shared" si="110"/>
        <v>-3.5389425301738942E-2</v>
      </c>
      <c r="V492" s="15">
        <f t="shared" si="111"/>
        <v>-4.889003826903493E-3</v>
      </c>
      <c r="W492" s="31">
        <f t="shared" si="116"/>
        <v>1991.09</v>
      </c>
      <c r="X492" s="31">
        <f t="shared" si="117"/>
        <v>387.2</v>
      </c>
      <c r="Y492" s="32"/>
      <c r="Z492" s="32"/>
    </row>
    <row r="493" spans="1:26" ht="15.6" x14ac:dyDescent="0.3">
      <c r="A493" s="6">
        <v>1911.05</v>
      </c>
      <c r="B493" s="7">
        <v>9.48</v>
      </c>
      <c r="C493" s="8">
        <v>0.47</v>
      </c>
      <c r="D493" s="7">
        <v>0.67169999999999996</v>
      </c>
      <c r="E493" s="7">
        <v>8.7534247930000006</v>
      </c>
      <c r="F493" s="8">
        <f t="shared" si="118"/>
        <v>1911.3749999999634</v>
      </c>
      <c r="G493" s="9">
        <f>G489*8/12+G501*4/12</f>
        <v>3.99</v>
      </c>
      <c r="H493" s="8">
        <f t="shared" si="112"/>
        <v>331.53751458752032</v>
      </c>
      <c r="I493" s="8">
        <f t="shared" si="113"/>
        <v>16.436986482714612</v>
      </c>
      <c r="J493" s="10">
        <f t="shared" si="119"/>
        <v>2478.1718814764463</v>
      </c>
      <c r="K493" s="8">
        <f t="shared" si="114"/>
        <v>23.490901745615755</v>
      </c>
      <c r="L493" s="10">
        <f t="shared" si="115"/>
        <v>175.58945704511905</v>
      </c>
      <c r="M493" s="30">
        <f t="shared" si="106"/>
        <v>15.047660591685043</v>
      </c>
      <c r="N493" s="11"/>
      <c r="O493" s="12">
        <f t="shared" si="107"/>
        <v>18.805342832580809</v>
      </c>
      <c r="P493" s="12"/>
      <c r="Q493" s="33">
        <f t="shared" si="108"/>
        <v>4.1906552892054874E-2</v>
      </c>
      <c r="R493" s="9">
        <f t="shared" si="120"/>
        <v>1.0031205548149882</v>
      </c>
      <c r="S493" s="9">
        <f t="shared" si="121"/>
        <v>7.3939743586634883</v>
      </c>
      <c r="T493" s="15">
        <f t="shared" si="109"/>
        <v>-3.7149546920214327E-2</v>
      </c>
      <c r="U493" s="15">
        <f t="shared" si="110"/>
        <v>-3.264137087186314E-2</v>
      </c>
      <c r="V493" s="15">
        <f t="shared" si="111"/>
        <v>-4.5081760483511868E-3</v>
      </c>
      <c r="W493" s="31">
        <f t="shared" si="116"/>
        <v>1991.12</v>
      </c>
      <c r="X493" s="31">
        <f t="shared" si="117"/>
        <v>388.51</v>
      </c>
      <c r="Y493" s="32"/>
      <c r="Z493" s="32"/>
    </row>
    <row r="494" spans="1:26" ht="15.6" x14ac:dyDescent="0.3">
      <c r="A494" s="6">
        <v>1911.06</v>
      </c>
      <c r="B494" s="7">
        <v>9.67</v>
      </c>
      <c r="C494" s="8">
        <v>0.47</v>
      </c>
      <c r="D494" s="7">
        <v>0.66</v>
      </c>
      <c r="E494" s="7">
        <v>8.7534247930000006</v>
      </c>
      <c r="F494" s="8">
        <f t="shared" si="118"/>
        <v>1911.4583333332967</v>
      </c>
      <c r="G494" s="9">
        <f>G489*7/12+G501*5/12</f>
        <v>3.9924999999999997</v>
      </c>
      <c r="H494" s="8">
        <f t="shared" si="112"/>
        <v>338.18225380393682</v>
      </c>
      <c r="I494" s="8">
        <f t="shared" si="113"/>
        <v>16.436986482714612</v>
      </c>
      <c r="J494" s="10">
        <f t="shared" si="119"/>
        <v>2538.0784626478617</v>
      </c>
      <c r="K494" s="8">
        <f t="shared" si="114"/>
        <v>23.081725699131159</v>
      </c>
      <c r="L494" s="10">
        <f t="shared" si="115"/>
        <v>173.22976063573824</v>
      </c>
      <c r="M494" s="30">
        <f t="shared" si="106"/>
        <v>15.328355684719284</v>
      </c>
      <c r="N494" s="11"/>
      <c r="O494" s="12">
        <f t="shared" si="107"/>
        <v>19.161771874042582</v>
      </c>
      <c r="P494" s="12"/>
      <c r="Q494" s="33">
        <f t="shared" si="108"/>
        <v>4.0664609815320156E-2</v>
      </c>
      <c r="R494" s="9">
        <f t="shared" si="120"/>
        <v>1.0031226619577531</v>
      </c>
      <c r="S494" s="9">
        <f t="shared" si="121"/>
        <v>7.4170476609503142</v>
      </c>
      <c r="T494" s="15">
        <f t="shared" si="109"/>
        <v>-4.6302102945966261E-2</v>
      </c>
      <c r="U494" s="15">
        <f t="shared" si="110"/>
        <v>-3.1506404362893425E-2</v>
      </c>
      <c r="V494" s="15">
        <f t="shared" si="111"/>
        <v>-1.4795698583072836E-2</v>
      </c>
      <c r="W494" s="31">
        <f t="shared" si="116"/>
        <v>1992.03</v>
      </c>
      <c r="X494" s="31">
        <f t="shared" si="117"/>
        <v>407.36</v>
      </c>
      <c r="Y494" s="32"/>
      <c r="Z494" s="32"/>
    </row>
    <row r="495" spans="1:26" ht="15.6" x14ac:dyDescent="0.3">
      <c r="A495" s="6">
        <v>1911.07</v>
      </c>
      <c r="B495" s="7">
        <v>9.6300000000000008</v>
      </c>
      <c r="C495" s="8">
        <v>0.47</v>
      </c>
      <c r="D495" s="7">
        <v>0.64829999999999999</v>
      </c>
      <c r="E495" s="7">
        <v>8.8485090910000004</v>
      </c>
      <c r="F495" s="8">
        <f t="shared" si="118"/>
        <v>1911.5416666666299</v>
      </c>
      <c r="G495" s="9">
        <f>G489*6/12+G501*6/12</f>
        <v>3.9950000000000001</v>
      </c>
      <c r="H495" s="8">
        <f t="shared" si="112"/>
        <v>333.16435511135757</v>
      </c>
      <c r="I495" s="8">
        <f t="shared" si="113"/>
        <v>16.260357933783801</v>
      </c>
      <c r="J495" s="10">
        <f t="shared" si="119"/>
        <v>2510.5884081799222</v>
      </c>
      <c r="K495" s="8">
        <f t="shared" si="114"/>
        <v>22.428914996749022</v>
      </c>
      <c r="L495" s="10">
        <f t="shared" si="115"/>
        <v>169.01500156002527</v>
      </c>
      <c r="M495" s="30">
        <f t="shared" si="106"/>
        <v>15.083110578700269</v>
      </c>
      <c r="N495" s="11"/>
      <c r="O495" s="12">
        <f t="shared" si="107"/>
        <v>18.861627429791682</v>
      </c>
      <c r="P495" s="12"/>
      <c r="Q495" s="33">
        <f t="shared" si="108"/>
        <v>4.1520123743291004E-2</v>
      </c>
      <c r="R495" s="9">
        <f t="shared" si="120"/>
        <v>1.003124769096664</v>
      </c>
      <c r="S495" s="9">
        <f t="shared" si="121"/>
        <v>7.3602576092566814</v>
      </c>
      <c r="T495" s="15">
        <f t="shared" si="109"/>
        <v>-4.5511796698328832E-2</v>
      </c>
      <c r="U495" s="15">
        <f t="shared" si="110"/>
        <v>-3.0425216669317967E-2</v>
      </c>
      <c r="V495" s="15">
        <f t="shared" si="111"/>
        <v>-1.5086580029010865E-2</v>
      </c>
      <c r="W495" s="31">
        <f t="shared" si="116"/>
        <v>1992.06</v>
      </c>
      <c r="X495" s="31">
        <f t="shared" si="117"/>
        <v>408.27</v>
      </c>
      <c r="Y495" s="32"/>
      <c r="Z495" s="32"/>
    </row>
    <row r="496" spans="1:26" ht="15.6" x14ac:dyDescent="0.3">
      <c r="A496" s="6">
        <v>1911.08</v>
      </c>
      <c r="B496" s="7">
        <v>9.17</v>
      </c>
      <c r="C496" s="8">
        <v>0.47</v>
      </c>
      <c r="D496" s="7">
        <v>0.63670000000000004</v>
      </c>
      <c r="E496" s="7">
        <v>9.1340049590000003</v>
      </c>
      <c r="F496" s="8">
        <f t="shared" si="118"/>
        <v>1911.6249999999632</v>
      </c>
      <c r="G496" s="9">
        <f>G489*5/12+G501*7/12</f>
        <v>3.9975000000000001</v>
      </c>
      <c r="H496" s="8">
        <f t="shared" si="112"/>
        <v>307.33387901590686</v>
      </c>
      <c r="I496" s="8">
        <f t="shared" si="113"/>
        <v>15.752118117500132</v>
      </c>
      <c r="J496" s="10">
        <f t="shared" si="119"/>
        <v>2325.83243867274</v>
      </c>
      <c r="K496" s="8">
        <f t="shared" si="114"/>
        <v>21.339092777473056</v>
      </c>
      <c r="L496" s="10">
        <f t="shared" si="115"/>
        <v>161.48936899704839</v>
      </c>
      <c r="M496" s="30">
        <f t="shared" si="106"/>
        <v>13.899790665654447</v>
      </c>
      <c r="N496" s="11"/>
      <c r="O496" s="12">
        <f t="shared" si="107"/>
        <v>17.392599372771915</v>
      </c>
      <c r="P496" s="12"/>
      <c r="Q496" s="33">
        <f t="shared" si="108"/>
        <v>4.9103896459398839E-2</v>
      </c>
      <c r="R496" s="9">
        <f t="shared" si="120"/>
        <v>1.0031268762317218</v>
      </c>
      <c r="S496" s="9">
        <f t="shared" si="121"/>
        <v>7.1524828873148145</v>
      </c>
      <c r="T496" s="15">
        <f t="shared" si="109"/>
        <v>-3.8782683468645551E-2</v>
      </c>
      <c r="U496" s="15">
        <f t="shared" si="110"/>
        <v>-2.6759746446060495E-2</v>
      </c>
      <c r="V496" s="15">
        <f t="shared" si="111"/>
        <v>-1.2022937022585056E-2</v>
      </c>
      <c r="W496" s="31">
        <f t="shared" si="116"/>
        <v>1992.09</v>
      </c>
      <c r="X496" s="31">
        <f t="shared" si="117"/>
        <v>418.48</v>
      </c>
      <c r="Y496" s="32"/>
      <c r="Z496" s="32"/>
    </row>
    <row r="497" spans="1:26" ht="15.6" x14ac:dyDescent="0.3">
      <c r="A497" s="6">
        <v>1911.09</v>
      </c>
      <c r="B497" s="7">
        <v>8.67</v>
      </c>
      <c r="C497" s="8">
        <v>0.47</v>
      </c>
      <c r="D497" s="7">
        <v>0.625</v>
      </c>
      <c r="E497" s="7">
        <v>9.229089256</v>
      </c>
      <c r="F497" s="8">
        <f t="shared" si="118"/>
        <v>1911.7083333332964</v>
      </c>
      <c r="G497" s="9">
        <f>G489*4/12+G501*8/12</f>
        <v>4</v>
      </c>
      <c r="H497" s="8">
        <f t="shared" si="112"/>
        <v>287.58259362097988</v>
      </c>
      <c r="I497" s="8">
        <f t="shared" si="113"/>
        <v>15.589829181298793</v>
      </c>
      <c r="J497" s="10">
        <f t="shared" si="119"/>
        <v>2186.1909206408782</v>
      </c>
      <c r="K497" s="8">
        <f t="shared" si="114"/>
        <v>20.731155826195206</v>
      </c>
      <c r="L497" s="10">
        <f t="shared" si="115"/>
        <v>157.59738470594567</v>
      </c>
      <c r="M497" s="30">
        <f t="shared" si="106"/>
        <v>12.997953983252437</v>
      </c>
      <c r="N497" s="11"/>
      <c r="O497" s="12">
        <f t="shared" si="107"/>
        <v>16.279970359273161</v>
      </c>
      <c r="P497" s="12"/>
      <c r="Q497" s="33">
        <f t="shared" si="108"/>
        <v>5.3875847855920846E-2</v>
      </c>
      <c r="R497" s="9">
        <f t="shared" si="120"/>
        <v>1.0031289833629269</v>
      </c>
      <c r="S497" s="9">
        <f t="shared" si="121"/>
        <v>7.1009276987209171</v>
      </c>
      <c r="T497" s="15">
        <f t="shared" si="109"/>
        <v>-2.8760687778725647E-2</v>
      </c>
      <c r="U497" s="15">
        <f t="shared" si="110"/>
        <v>-2.4064280389012316E-2</v>
      </c>
      <c r="V497" s="15">
        <f t="shared" si="111"/>
        <v>-4.6964073897133307E-3</v>
      </c>
      <c r="W497" s="31">
        <f t="shared" si="116"/>
        <v>1992.12</v>
      </c>
      <c r="X497" s="31">
        <f t="shared" si="117"/>
        <v>435.64</v>
      </c>
      <c r="Y497" s="32"/>
      <c r="Z497" s="32"/>
    </row>
    <row r="498" spans="1:26" ht="15.6" x14ac:dyDescent="0.3">
      <c r="A498" s="6">
        <v>1911.1</v>
      </c>
      <c r="B498" s="7">
        <v>8.7200000000000006</v>
      </c>
      <c r="C498" s="8">
        <v>0.47</v>
      </c>
      <c r="D498" s="7">
        <v>0.61329999999999996</v>
      </c>
      <c r="E498" s="7">
        <v>9.229089256</v>
      </c>
      <c r="F498" s="8">
        <f t="shared" si="118"/>
        <v>1911.7916666666297</v>
      </c>
      <c r="G498" s="9">
        <f>G489*3/12+G501*9/12</f>
        <v>4.0024999999999995</v>
      </c>
      <c r="H498" s="8">
        <f t="shared" si="112"/>
        <v>289.24108608707553</v>
      </c>
      <c r="I498" s="8">
        <f t="shared" si="113"/>
        <v>15.589829181298793</v>
      </c>
      <c r="J498" s="10">
        <f t="shared" si="119"/>
        <v>2208.6748141922599</v>
      </c>
      <c r="K498" s="8">
        <f t="shared" si="114"/>
        <v>20.343068589128826</v>
      </c>
      <c r="L498" s="10">
        <f t="shared" si="115"/>
        <v>155.34177334221474</v>
      </c>
      <c r="M498" s="30">
        <f t="shared" si="106"/>
        <v>13.066472850619194</v>
      </c>
      <c r="N498" s="11"/>
      <c r="O498" s="12">
        <f t="shared" si="107"/>
        <v>16.382298462120712</v>
      </c>
      <c r="P498" s="12"/>
      <c r="Q498" s="33">
        <f t="shared" si="108"/>
        <v>5.3447409848813333E-2</v>
      </c>
      <c r="R498" s="9">
        <f t="shared" si="120"/>
        <v>1.0031310904902799</v>
      </c>
      <c r="S498" s="9">
        <f t="shared" si="121"/>
        <v>7.1231463833515605</v>
      </c>
      <c r="T498" s="15">
        <f t="shared" si="109"/>
        <v>-2.7876494527275808E-2</v>
      </c>
      <c r="U498" s="15">
        <f t="shared" si="110"/>
        <v>-2.3488603821643195E-2</v>
      </c>
      <c r="V498" s="15">
        <f t="shared" si="111"/>
        <v>-4.3878907056326133E-3</v>
      </c>
      <c r="W498" s="31">
        <f t="shared" si="116"/>
        <v>1993.03</v>
      </c>
      <c r="X498" s="31">
        <f t="shared" si="117"/>
        <v>450.16</v>
      </c>
      <c r="Y498" s="32"/>
      <c r="Z498" s="32"/>
    </row>
    <row r="499" spans="1:26" ht="15.6" x14ac:dyDescent="0.3">
      <c r="A499" s="6">
        <v>1911.11</v>
      </c>
      <c r="B499" s="7">
        <v>9.07</v>
      </c>
      <c r="C499" s="8">
        <v>0.47</v>
      </c>
      <c r="D499" s="7">
        <v>0.60170000000000001</v>
      </c>
      <c r="E499" s="7">
        <v>9.1340049590000003</v>
      </c>
      <c r="F499" s="8">
        <f t="shared" si="118"/>
        <v>1911.8749999999629</v>
      </c>
      <c r="G499" s="9">
        <f>G489*2/12+G501*10/12</f>
        <v>4.0049999999999999</v>
      </c>
      <c r="H499" s="8">
        <f t="shared" si="112"/>
        <v>303.98236452282174</v>
      </c>
      <c r="I499" s="8">
        <f t="shared" si="113"/>
        <v>15.752118117500132</v>
      </c>
      <c r="J499" s="10">
        <f t="shared" si="119"/>
        <v>2331.2644726535486</v>
      </c>
      <c r="K499" s="8">
        <f t="shared" si="114"/>
        <v>20.166062704893257</v>
      </c>
      <c r="L499" s="10">
        <f t="shared" si="115"/>
        <v>154.65510840084235</v>
      </c>
      <c r="M499" s="30">
        <f t="shared" si="106"/>
        <v>13.727997586413094</v>
      </c>
      <c r="N499" s="11"/>
      <c r="O499" s="12">
        <f t="shared" si="107"/>
        <v>17.226467153366844</v>
      </c>
      <c r="P499" s="12"/>
      <c r="Q499" s="33">
        <f t="shared" si="108"/>
        <v>4.745119494291522E-2</v>
      </c>
      <c r="R499" s="9">
        <f t="shared" si="120"/>
        <v>1.0031331976137821</v>
      </c>
      <c r="S499" s="9">
        <f t="shared" si="121"/>
        <v>7.219833186184121</v>
      </c>
      <c r="T499" s="15">
        <f t="shared" si="109"/>
        <v>-2.6951141017772851E-2</v>
      </c>
      <c r="U499" s="15">
        <f t="shared" si="110"/>
        <v>-2.3368393912026275E-2</v>
      </c>
      <c r="V499" s="15">
        <f t="shared" si="111"/>
        <v>-3.5827471057465754E-3</v>
      </c>
      <c r="W499" s="31">
        <f t="shared" si="116"/>
        <v>1993.06</v>
      </c>
      <c r="X499" s="31">
        <f t="shared" si="117"/>
        <v>448.06</v>
      </c>
      <c r="Y499" s="32"/>
      <c r="Z499" s="32"/>
    </row>
    <row r="500" spans="1:26" ht="15.6" x14ac:dyDescent="0.3">
      <c r="A500" s="6">
        <v>1911.12</v>
      </c>
      <c r="B500" s="7">
        <v>9.11</v>
      </c>
      <c r="C500" s="8">
        <v>0.47</v>
      </c>
      <c r="D500" s="7">
        <v>0.59</v>
      </c>
      <c r="E500" s="7">
        <v>9.0388396689999997</v>
      </c>
      <c r="F500" s="8">
        <f t="shared" si="118"/>
        <v>1911.9583333332962</v>
      </c>
      <c r="G500" s="9">
        <f>G489*1/12+G501*11/12</f>
        <v>4.0075000000000003</v>
      </c>
      <c r="H500" s="8">
        <f t="shared" si="112"/>
        <v>308.53755870509173</v>
      </c>
      <c r="I500" s="8">
        <f t="shared" si="113"/>
        <v>15.917964060526137</v>
      </c>
      <c r="J500" s="10">
        <f t="shared" si="119"/>
        <v>2376.3716213055054</v>
      </c>
      <c r="K500" s="8">
        <f t="shared" si="114"/>
        <v>19.982125097256215</v>
      </c>
      <c r="L500" s="10">
        <f t="shared" si="115"/>
        <v>153.90332124810627</v>
      </c>
      <c r="M500" s="30">
        <f t="shared" si="106"/>
        <v>13.929258419578236</v>
      </c>
      <c r="N500" s="11"/>
      <c r="O500" s="12">
        <f t="shared" si="107"/>
        <v>17.494076442996054</v>
      </c>
      <c r="P500" s="12"/>
      <c r="Q500" s="33">
        <f t="shared" si="108"/>
        <v>4.4098435429173563E-2</v>
      </c>
      <c r="R500" s="9">
        <f t="shared" si="120"/>
        <v>1.0031353047334335</v>
      </c>
      <c r="S500" s="9">
        <f t="shared" si="121"/>
        <v>7.3187064239899442</v>
      </c>
      <c r="T500" s="15">
        <f t="shared" si="109"/>
        <v>-2.435663420569989E-2</v>
      </c>
      <c r="U500" s="15">
        <f t="shared" si="110"/>
        <v>-2.3260362364417753E-2</v>
      </c>
      <c r="V500" s="15">
        <f t="shared" si="111"/>
        <v>-1.0962718412821371E-3</v>
      </c>
      <c r="W500" s="31">
        <f t="shared" si="116"/>
        <v>1993.09</v>
      </c>
      <c r="X500" s="31">
        <f t="shared" si="117"/>
        <v>459.24</v>
      </c>
      <c r="Y500" s="32"/>
      <c r="Z500" s="32"/>
    </row>
    <row r="501" spans="1:26" ht="15.6" x14ac:dyDescent="0.3">
      <c r="A501" s="6">
        <v>1912.01</v>
      </c>
      <c r="B501" s="7">
        <v>9.1199999999999992</v>
      </c>
      <c r="C501" s="8">
        <v>0.4708</v>
      </c>
      <c r="D501" s="7">
        <v>0.59919999999999995</v>
      </c>
      <c r="E501" s="7">
        <v>9.1340049590000003</v>
      </c>
      <c r="F501" s="8">
        <f t="shared" si="118"/>
        <v>1912.0416666666295</v>
      </c>
      <c r="G501" s="9">
        <v>4.01</v>
      </c>
      <c r="H501" s="8">
        <f t="shared" si="112"/>
        <v>305.6581217693643</v>
      </c>
      <c r="I501" s="8">
        <f t="shared" si="113"/>
        <v>15.778930233444816</v>
      </c>
      <c r="J501" s="10">
        <f t="shared" si="119"/>
        <v>2364.3215636078448</v>
      </c>
      <c r="K501" s="8">
        <f t="shared" si="114"/>
        <v>20.082274842566125</v>
      </c>
      <c r="L501" s="10">
        <f t="shared" si="115"/>
        <v>155.34007466160313</v>
      </c>
      <c r="M501" s="30">
        <f t="shared" si="106"/>
        <v>13.794952631845822</v>
      </c>
      <c r="N501" s="11"/>
      <c r="O501" s="12">
        <f t="shared" si="107"/>
        <v>17.340766146480288</v>
      </c>
      <c r="P501" s="12"/>
      <c r="Q501" s="33">
        <f t="shared" si="108"/>
        <v>4.7047640823835613E-2</v>
      </c>
      <c r="R501" s="9">
        <f t="shared" si="120"/>
        <v>1.0003506907546551</v>
      </c>
      <c r="S501" s="9">
        <f t="shared" si="121"/>
        <v>7.2651616517011313</v>
      </c>
      <c r="T501" s="15">
        <f t="shared" si="109"/>
        <v>-2.119113480239132E-2</v>
      </c>
      <c r="U501" s="15">
        <f t="shared" si="110"/>
        <v>-1.9380715036719343E-2</v>
      </c>
      <c r="V501" s="15">
        <f t="shared" si="111"/>
        <v>-1.8104197656719778E-3</v>
      </c>
      <c r="W501" s="31">
        <f t="shared" si="116"/>
        <v>1993.12</v>
      </c>
      <c r="X501" s="31">
        <f t="shared" si="117"/>
        <v>465.95</v>
      </c>
      <c r="Y501" s="32"/>
      <c r="Z501" s="32"/>
    </row>
    <row r="502" spans="1:26" ht="15.6" x14ac:dyDescent="0.3">
      <c r="A502" s="6">
        <v>1912.02</v>
      </c>
      <c r="B502" s="7">
        <v>9.0399999999999991</v>
      </c>
      <c r="C502" s="8">
        <v>0.47170000000000001</v>
      </c>
      <c r="D502" s="7">
        <v>0.60829999999999995</v>
      </c>
      <c r="E502" s="7">
        <v>9.229089256</v>
      </c>
      <c r="F502" s="8">
        <f t="shared" si="118"/>
        <v>1912.1249999999627</v>
      </c>
      <c r="G502" s="9">
        <f>G501*11/12+G513*1/12</f>
        <v>4.0466666666666669</v>
      </c>
      <c r="H502" s="8">
        <f t="shared" si="112"/>
        <v>299.85543787008743</v>
      </c>
      <c r="I502" s="8">
        <f t="shared" si="113"/>
        <v>15.646217925146043</v>
      </c>
      <c r="J502" s="10">
        <f t="shared" si="119"/>
        <v>2329.5222708364195</v>
      </c>
      <c r="K502" s="8">
        <f t="shared" si="114"/>
        <v>20.177219342519269</v>
      </c>
      <c r="L502" s="10">
        <f t="shared" si="115"/>
        <v>156.75314129975598</v>
      </c>
      <c r="M502" s="30">
        <f t="shared" si="106"/>
        <v>13.531634369686595</v>
      </c>
      <c r="N502" s="11"/>
      <c r="O502" s="12">
        <f t="shared" si="107"/>
        <v>17.02447044213643</v>
      </c>
      <c r="P502" s="12"/>
      <c r="Q502" s="33">
        <f t="shared" si="108"/>
        <v>4.9142930702847858E-2</v>
      </c>
      <c r="R502" s="9">
        <f t="shared" si="120"/>
        <v>1.0003863444173371</v>
      </c>
      <c r="S502" s="9">
        <f t="shared" si="121"/>
        <v>7.192832635983704</v>
      </c>
      <c r="T502" s="15">
        <f t="shared" si="109"/>
        <v>-1.7098368530148567E-2</v>
      </c>
      <c r="U502" s="15">
        <f t="shared" si="110"/>
        <v>-1.8087330716241246E-2</v>
      </c>
      <c r="V502" s="15">
        <f t="shared" si="111"/>
        <v>9.8896218609267894E-4</v>
      </c>
      <c r="W502" s="31">
        <f t="shared" si="116"/>
        <v>1994.03</v>
      </c>
      <c r="X502" s="31">
        <f t="shared" si="117"/>
        <v>463.81</v>
      </c>
      <c r="Y502" s="32"/>
      <c r="Z502" s="32"/>
    </row>
    <row r="503" spans="1:26" ht="15.6" x14ac:dyDescent="0.3">
      <c r="A503" s="6">
        <v>1912.03</v>
      </c>
      <c r="B503" s="7">
        <v>9.3000000000000007</v>
      </c>
      <c r="C503" s="8">
        <v>0.47249999999999998</v>
      </c>
      <c r="D503" s="7">
        <v>0.61750000000000005</v>
      </c>
      <c r="E503" s="7">
        <v>9.4194198349999994</v>
      </c>
      <c r="F503" s="8">
        <f t="shared" si="118"/>
        <v>1912.208333333296</v>
      </c>
      <c r="G503" s="9">
        <f>G501*10/12+G513*2/12</f>
        <v>4.083333333333333</v>
      </c>
      <c r="H503" s="8">
        <f t="shared" si="112"/>
        <v>302.24640156938074</v>
      </c>
      <c r="I503" s="8">
        <f t="shared" si="113"/>
        <v>15.356067176508857</v>
      </c>
      <c r="J503" s="10">
        <f t="shared" si="119"/>
        <v>2358.0387729449499</v>
      </c>
      <c r="K503" s="8">
        <f t="shared" si="114"/>
        <v>20.068511071945441</v>
      </c>
      <c r="L503" s="10">
        <f t="shared" si="115"/>
        <v>156.56870347242005</v>
      </c>
      <c r="M503" s="30">
        <f t="shared" si="106"/>
        <v>13.639769173944167</v>
      </c>
      <c r="N503" s="11"/>
      <c r="O503" s="12">
        <f t="shared" si="107"/>
        <v>17.172513777043754</v>
      </c>
      <c r="P503" s="12"/>
      <c r="Q503" s="33">
        <f t="shared" si="108"/>
        <v>5.0265881303448723E-2</v>
      </c>
      <c r="R503" s="9">
        <f t="shared" si="120"/>
        <v>1.0004219860003025</v>
      </c>
      <c r="S503" s="9">
        <f t="shared" si="121"/>
        <v>7.0502156586546949</v>
      </c>
      <c r="T503" s="15">
        <f t="shared" si="109"/>
        <v>-1.2995211417227037E-2</v>
      </c>
      <c r="U503" s="15">
        <f t="shared" si="110"/>
        <v>-1.4633648542101474E-2</v>
      </c>
      <c r="V503" s="15">
        <f t="shared" si="111"/>
        <v>1.6384371248744367E-3</v>
      </c>
      <c r="W503" s="31">
        <f t="shared" si="116"/>
        <v>1994.06</v>
      </c>
      <c r="X503" s="31">
        <f t="shared" si="117"/>
        <v>454.83</v>
      </c>
      <c r="Y503" s="32"/>
      <c r="Z503" s="32"/>
    </row>
    <row r="504" spans="1:26" ht="15.6" x14ac:dyDescent="0.3">
      <c r="A504" s="6">
        <v>1912.04</v>
      </c>
      <c r="B504" s="7">
        <v>9.59</v>
      </c>
      <c r="C504" s="8">
        <v>0.4733</v>
      </c>
      <c r="D504" s="7">
        <v>0.62670000000000003</v>
      </c>
      <c r="E504" s="7">
        <v>9.7048347110000002</v>
      </c>
      <c r="F504" s="8">
        <f t="shared" si="118"/>
        <v>1912.2916666666292</v>
      </c>
      <c r="G504" s="9">
        <f>G501*9/12+G513*3/12</f>
        <v>4.12</v>
      </c>
      <c r="H504" s="8">
        <f t="shared" si="112"/>
        <v>302.50517524759516</v>
      </c>
      <c r="I504" s="8">
        <f t="shared" si="113"/>
        <v>14.929687116234282</v>
      </c>
      <c r="J504" s="10">
        <f t="shared" si="119"/>
        <v>2369.7640742407816</v>
      </c>
      <c r="K504" s="8">
        <f t="shared" si="114"/>
        <v>19.768508167640032</v>
      </c>
      <c r="L504" s="10">
        <f t="shared" si="115"/>
        <v>154.86247605075059</v>
      </c>
      <c r="M504" s="30">
        <f t="shared" si="106"/>
        <v>13.654392690553232</v>
      </c>
      <c r="N504" s="11"/>
      <c r="O504" s="12">
        <f t="shared" si="107"/>
        <v>17.200337051440432</v>
      </c>
      <c r="P504" s="12"/>
      <c r="Q504" s="33">
        <f t="shared" si="108"/>
        <v>5.1641620629539045E-2</v>
      </c>
      <c r="R504" s="9">
        <f t="shared" si="120"/>
        <v>1.0004576155364637</v>
      </c>
      <c r="S504" s="9">
        <f t="shared" si="121"/>
        <v>6.8457595454299085</v>
      </c>
      <c r="T504" s="15">
        <f t="shared" si="109"/>
        <v>-7.1727380939490271E-3</v>
      </c>
      <c r="U504" s="15">
        <f t="shared" si="110"/>
        <v>-1.1414869605843148E-2</v>
      </c>
      <c r="V504" s="15">
        <f t="shared" si="111"/>
        <v>4.2421315118941205E-3</v>
      </c>
      <c r="W504" s="31">
        <f t="shared" si="116"/>
        <v>1994.09</v>
      </c>
      <c r="X504" s="31">
        <f t="shared" si="117"/>
        <v>466.96</v>
      </c>
      <c r="Y504" s="32"/>
      <c r="Z504" s="32"/>
    </row>
    <row r="505" spans="1:26" ht="15.6" x14ac:dyDescent="0.3">
      <c r="A505" s="6">
        <v>1912.05</v>
      </c>
      <c r="B505" s="7">
        <v>9.58</v>
      </c>
      <c r="C505" s="8">
        <v>0.47420000000000001</v>
      </c>
      <c r="D505" s="7">
        <v>0.63580000000000003</v>
      </c>
      <c r="E505" s="7">
        <v>9.7048347110000002</v>
      </c>
      <c r="F505" s="8">
        <f t="shared" si="118"/>
        <v>1912.3749999999625</v>
      </c>
      <c r="G505" s="9">
        <f>G501*8/12+G513*4/12</f>
        <v>4.1566666666666663</v>
      </c>
      <c r="H505" s="8">
        <f t="shared" si="112"/>
        <v>302.18973710865083</v>
      </c>
      <c r="I505" s="8">
        <f t="shared" si="113"/>
        <v>14.958076548739273</v>
      </c>
      <c r="J505" s="10">
        <f t="shared" si="119"/>
        <v>2377.0578736420334</v>
      </c>
      <c r="K505" s="8">
        <f t="shared" si="114"/>
        <v>20.055556874079354</v>
      </c>
      <c r="L505" s="10">
        <f t="shared" si="115"/>
        <v>157.75922714630531</v>
      </c>
      <c r="M505" s="30">
        <f t="shared" si="106"/>
        <v>13.645500685612367</v>
      </c>
      <c r="N505" s="11"/>
      <c r="O505" s="12">
        <f t="shared" si="107"/>
        <v>17.198878723155367</v>
      </c>
      <c r="P505" s="12"/>
      <c r="Q505" s="33">
        <f t="shared" si="108"/>
        <v>5.0116700725255404E-2</v>
      </c>
      <c r="R505" s="9">
        <f t="shared" si="120"/>
        <v>1.0004932330586358</v>
      </c>
      <c r="S505" s="9">
        <f t="shared" si="121"/>
        <v>6.8488922713567915</v>
      </c>
      <c r="T505" s="15">
        <f t="shared" si="109"/>
        <v>-3.2084820167705974E-3</v>
      </c>
      <c r="U505" s="15">
        <f t="shared" si="110"/>
        <v>-1.1144897810831833E-2</v>
      </c>
      <c r="V505" s="15">
        <f t="shared" si="111"/>
        <v>7.9364157940612357E-3</v>
      </c>
      <c r="W505" s="31">
        <f t="shared" si="116"/>
        <v>1994.12</v>
      </c>
      <c r="X505" s="31">
        <f t="shared" si="117"/>
        <v>455.19</v>
      </c>
      <c r="Y505" s="32"/>
      <c r="Z505" s="32"/>
    </row>
    <row r="506" spans="1:26" ht="15.6" x14ac:dyDescent="0.3">
      <c r="A506" s="6">
        <v>1912.06</v>
      </c>
      <c r="B506" s="7">
        <v>9.58</v>
      </c>
      <c r="C506" s="8">
        <v>0.47499999999999998</v>
      </c>
      <c r="D506" s="7">
        <v>0.64500000000000002</v>
      </c>
      <c r="E506" s="7">
        <v>9.6096694209999995</v>
      </c>
      <c r="F506" s="8">
        <f t="shared" si="118"/>
        <v>1912.4583333332957</v>
      </c>
      <c r="G506" s="9">
        <f>G501*7/12+G513*5/12</f>
        <v>4.1933333333333334</v>
      </c>
      <c r="H506" s="8">
        <f t="shared" si="112"/>
        <v>305.18234514822853</v>
      </c>
      <c r="I506" s="8">
        <f t="shared" si="113"/>
        <v>15.131692478643899</v>
      </c>
      <c r="J506" s="10">
        <f t="shared" si="119"/>
        <v>2410.5170230567983</v>
      </c>
      <c r="K506" s="8">
        <f t="shared" si="114"/>
        <v>20.547245576263823</v>
      </c>
      <c r="L506" s="10">
        <f t="shared" si="115"/>
        <v>162.29472650017067</v>
      </c>
      <c r="M506" s="30">
        <f t="shared" si="106"/>
        <v>13.785417404502525</v>
      </c>
      <c r="N506" s="11"/>
      <c r="O506" s="12">
        <f t="shared" si="107"/>
        <v>17.384332578345742</v>
      </c>
      <c r="P506" s="12"/>
      <c r="Q506" s="33">
        <f t="shared" si="108"/>
        <v>4.681405774368827E-2</v>
      </c>
      <c r="R506" s="9">
        <f t="shared" si="120"/>
        <v>1.0005288385995368</v>
      </c>
      <c r="S506" s="9">
        <f t="shared" si="121"/>
        <v>6.9201289281175127</v>
      </c>
      <c r="T506" s="15">
        <f t="shared" si="109"/>
        <v>-5.0636770243507323E-3</v>
      </c>
      <c r="U506" s="15">
        <f t="shared" si="110"/>
        <v>-1.1852190205361546E-2</v>
      </c>
      <c r="V506" s="15">
        <f t="shared" si="111"/>
        <v>6.7885131810108135E-3</v>
      </c>
      <c r="W506" s="31">
        <f t="shared" si="116"/>
        <v>1995.03</v>
      </c>
      <c r="X506" s="31">
        <f t="shared" si="117"/>
        <v>493.15</v>
      </c>
      <c r="Y506" s="32"/>
      <c r="Z506" s="32"/>
    </row>
    <row r="507" spans="1:26" ht="15.6" x14ac:dyDescent="0.3">
      <c r="A507" s="6">
        <v>1912.07</v>
      </c>
      <c r="B507" s="7">
        <v>9.59</v>
      </c>
      <c r="C507" s="8">
        <v>0.4758</v>
      </c>
      <c r="D507" s="7">
        <v>0.6542</v>
      </c>
      <c r="E507" s="7">
        <v>9.6096694209999995</v>
      </c>
      <c r="F507" s="8">
        <f t="shared" si="118"/>
        <v>1912.541666666629</v>
      </c>
      <c r="G507" s="9">
        <f>G501*6/12+G513*6/12</f>
        <v>4.2300000000000004</v>
      </c>
      <c r="H507" s="8">
        <f t="shared" si="112"/>
        <v>305.5009070951474</v>
      </c>
      <c r="I507" s="8">
        <f t="shared" si="113"/>
        <v>15.157177434397404</v>
      </c>
      <c r="J507" s="10">
        <f t="shared" si="119"/>
        <v>2423.0099427013465</v>
      </c>
      <c r="K507" s="8">
        <f t="shared" si="114"/>
        <v>20.840322567429137</v>
      </c>
      <c r="L507" s="10">
        <f t="shared" si="115"/>
        <v>165.29020902139948</v>
      </c>
      <c r="M507" s="30">
        <f t="shared" si="106"/>
        <v>13.802876645015786</v>
      </c>
      <c r="N507" s="11"/>
      <c r="O507" s="12">
        <f t="shared" si="107"/>
        <v>17.414315464952502</v>
      </c>
      <c r="P507" s="12"/>
      <c r="Q507" s="33">
        <f t="shared" si="108"/>
        <v>4.6355634792276834E-2</v>
      </c>
      <c r="R507" s="9">
        <f t="shared" si="120"/>
        <v>1.0005644321917888</v>
      </c>
      <c r="S507" s="9">
        <f t="shared" si="121"/>
        <v>6.9237885594084734</v>
      </c>
      <c r="T507" s="15">
        <f t="shared" si="109"/>
        <v>-4.9925314815401078E-3</v>
      </c>
      <c r="U507" s="15">
        <f t="shared" si="110"/>
        <v>-1.2178456771505752E-2</v>
      </c>
      <c r="V507" s="15">
        <f t="shared" si="111"/>
        <v>7.1859252899656445E-3</v>
      </c>
      <c r="W507" s="31">
        <f t="shared" si="116"/>
        <v>1995.06</v>
      </c>
      <c r="X507" s="31">
        <f t="shared" si="117"/>
        <v>539.35</v>
      </c>
      <c r="Y507" s="32"/>
      <c r="Z507" s="32"/>
    </row>
    <row r="508" spans="1:26" ht="15.6" x14ac:dyDescent="0.3">
      <c r="A508" s="6">
        <v>1912.08</v>
      </c>
      <c r="B508" s="7">
        <v>9.81</v>
      </c>
      <c r="C508" s="8">
        <v>0.47670000000000001</v>
      </c>
      <c r="D508" s="7">
        <v>0.6633</v>
      </c>
      <c r="E508" s="7">
        <v>9.7048347110000002</v>
      </c>
      <c r="F508" s="8">
        <f t="shared" si="118"/>
        <v>1912.6249999999623</v>
      </c>
      <c r="G508" s="9">
        <f>G501*5/12+G513*7/12</f>
        <v>4.2666666666666666</v>
      </c>
      <c r="H508" s="8">
        <f t="shared" si="112"/>
        <v>309.44481430437003</v>
      </c>
      <c r="I508" s="8">
        <f t="shared" si="113"/>
        <v>15.03693608347535</v>
      </c>
      <c r="J508" s="10">
        <f t="shared" si="119"/>
        <v>2464.2286316100235</v>
      </c>
      <c r="K508" s="8">
        <f t="shared" si="114"/>
        <v>20.923011756176209</v>
      </c>
      <c r="L508" s="10">
        <f t="shared" si="115"/>
        <v>166.61802766023735</v>
      </c>
      <c r="M508" s="30">
        <f t="shared" si="106"/>
        <v>13.984761763426272</v>
      </c>
      <c r="N508" s="11"/>
      <c r="O508" s="12">
        <f t="shared" si="107"/>
        <v>17.649150043747628</v>
      </c>
      <c r="P508" s="12"/>
      <c r="Q508" s="33">
        <f t="shared" si="108"/>
        <v>4.7238873758240686E-2</v>
      </c>
      <c r="R508" s="9">
        <f t="shared" si="120"/>
        <v>1.000600013867917</v>
      </c>
      <c r="S508" s="9">
        <f t="shared" si="121"/>
        <v>6.859763803849793</v>
      </c>
      <c r="T508" s="15">
        <f t="shared" si="109"/>
        <v>-1.3375699452521372E-3</v>
      </c>
      <c r="U508" s="15">
        <f t="shared" si="110"/>
        <v>-9.7585899235531626E-3</v>
      </c>
      <c r="V508" s="15">
        <f t="shared" si="111"/>
        <v>8.4210199783010253E-3</v>
      </c>
      <c r="W508" s="31">
        <f t="shared" si="116"/>
        <v>1995.09</v>
      </c>
      <c r="X508" s="31">
        <f t="shared" si="117"/>
        <v>578.77</v>
      </c>
      <c r="Y508" s="32"/>
      <c r="Z508" s="32"/>
    </row>
    <row r="509" spans="1:26" ht="15.6" x14ac:dyDescent="0.3">
      <c r="A509" s="6">
        <v>1912.09</v>
      </c>
      <c r="B509" s="7">
        <v>9.86</v>
      </c>
      <c r="C509" s="8">
        <v>0.47749999999999998</v>
      </c>
      <c r="D509" s="7">
        <v>0.67249999999999999</v>
      </c>
      <c r="E509" s="7">
        <v>9.8000000000000007</v>
      </c>
      <c r="F509" s="8">
        <f t="shared" si="118"/>
        <v>1912.7083333332955</v>
      </c>
      <c r="G509" s="9">
        <f>G501*4/12+G513*8/12</f>
        <v>4.3033333333333337</v>
      </c>
      <c r="H509" s="8">
        <f t="shared" si="112"/>
        <v>308.0017499999999</v>
      </c>
      <c r="I509" s="8">
        <f t="shared" si="113"/>
        <v>14.915906249999995</v>
      </c>
      <c r="J509" s="10">
        <f t="shared" si="119"/>
        <v>2462.6353800317524</v>
      </c>
      <c r="K509" s="8">
        <f t="shared" si="114"/>
        <v>21.007218749999993</v>
      </c>
      <c r="L509" s="10">
        <f t="shared" si="115"/>
        <v>167.96372140683098</v>
      </c>
      <c r="M509" s="30">
        <f t="shared" si="106"/>
        <v>13.92628500131587</v>
      </c>
      <c r="N509" s="11"/>
      <c r="O509" s="12">
        <f t="shared" si="107"/>
        <v>17.579229265969396</v>
      </c>
      <c r="P509" s="12"/>
      <c r="Q509" s="33">
        <f t="shared" si="108"/>
        <v>4.6975292586145065E-2</v>
      </c>
      <c r="R509" s="9">
        <f t="shared" si="120"/>
        <v>1.0006355836603513</v>
      </c>
      <c r="S509" s="9">
        <f t="shared" si="121"/>
        <v>6.7972263796340471</v>
      </c>
      <c r="T509" s="15">
        <f t="shared" si="109"/>
        <v>1.7557145178130895E-3</v>
      </c>
      <c r="U509" s="15">
        <f t="shared" si="110"/>
        <v>-8.5335596805291569E-3</v>
      </c>
      <c r="V509" s="15">
        <f t="shared" si="111"/>
        <v>1.0289274198342246E-2</v>
      </c>
      <c r="W509" s="31">
        <f t="shared" si="116"/>
        <v>1995.12</v>
      </c>
      <c r="X509" s="31">
        <f t="shared" si="117"/>
        <v>614.57000000000005</v>
      </c>
      <c r="Y509" s="32"/>
      <c r="Z509" s="32"/>
    </row>
    <row r="510" spans="1:26" ht="15.6" x14ac:dyDescent="0.3">
      <c r="A510" s="6">
        <v>1912.1</v>
      </c>
      <c r="B510" s="7">
        <v>9.84</v>
      </c>
      <c r="C510" s="8">
        <v>0.4783</v>
      </c>
      <c r="D510" s="7">
        <v>0.68169999999999997</v>
      </c>
      <c r="E510" s="7">
        <v>9.8000000000000007</v>
      </c>
      <c r="F510" s="8">
        <f t="shared" si="118"/>
        <v>1912.7916666666288</v>
      </c>
      <c r="G510" s="9">
        <f>G501*3/12+G513*9/12</f>
        <v>4.34</v>
      </c>
      <c r="H510" s="8">
        <f t="shared" si="112"/>
        <v>307.3769999999999</v>
      </c>
      <c r="I510" s="8">
        <f t="shared" si="113"/>
        <v>14.940896249999996</v>
      </c>
      <c r="J510" s="10">
        <f t="shared" si="119"/>
        <v>2467.5952009501229</v>
      </c>
      <c r="K510" s="8">
        <f t="shared" si="114"/>
        <v>21.294603749999993</v>
      </c>
      <c r="L510" s="10">
        <f t="shared" si="115"/>
        <v>170.95118378940032</v>
      </c>
      <c r="M510" s="30">
        <f t="shared" si="106"/>
        <v>13.905092701178463</v>
      </c>
      <c r="N510" s="11"/>
      <c r="O510" s="12">
        <f t="shared" si="107"/>
        <v>17.556109765014849</v>
      </c>
      <c r="P510" s="12"/>
      <c r="Q510" s="33">
        <f t="shared" si="108"/>
        <v>3.9873848016868003E-2</v>
      </c>
      <c r="R510" s="9">
        <f t="shared" si="120"/>
        <v>1.000671141601426</v>
      </c>
      <c r="S510" s="9">
        <f t="shared" si="121"/>
        <v>6.8015465856566504</v>
      </c>
      <c r="T510" s="15">
        <f t="shared" si="109"/>
        <v>3.5927814022957971E-3</v>
      </c>
      <c r="U510" s="15">
        <f t="shared" si="110"/>
        <v>-8.8737870377096906E-3</v>
      </c>
      <c r="V510" s="15">
        <f t="shared" si="111"/>
        <v>1.2466568440005488E-2</v>
      </c>
      <c r="W510" s="31">
        <f t="shared" si="116"/>
        <v>1996.03</v>
      </c>
      <c r="X510" s="31">
        <f t="shared" si="117"/>
        <v>647.07000000000005</v>
      </c>
      <c r="Y510" s="32"/>
      <c r="Z510" s="32"/>
    </row>
    <row r="511" spans="1:26" ht="15.6" x14ac:dyDescent="0.3">
      <c r="A511" s="6">
        <v>1912.11</v>
      </c>
      <c r="B511" s="7">
        <v>9.73</v>
      </c>
      <c r="C511" s="8">
        <v>0.47920000000000001</v>
      </c>
      <c r="D511" s="7">
        <v>0.69079999999999997</v>
      </c>
      <c r="E511" s="7">
        <v>9.8000000000000007</v>
      </c>
      <c r="F511" s="8">
        <f t="shared" si="118"/>
        <v>1912.874999999962</v>
      </c>
      <c r="G511" s="9">
        <f>G501*2/12+G513*10/12</f>
        <v>4.3766666666666669</v>
      </c>
      <c r="H511" s="8">
        <f t="shared" si="112"/>
        <v>303.94087499999995</v>
      </c>
      <c r="I511" s="8">
        <f t="shared" si="113"/>
        <v>14.969009999999997</v>
      </c>
      <c r="J511" s="10">
        <f t="shared" si="119"/>
        <v>2450.0244519243874</v>
      </c>
      <c r="K511" s="8">
        <f t="shared" si="114"/>
        <v>21.578864999999993</v>
      </c>
      <c r="L511" s="10">
        <f t="shared" si="115"/>
        <v>173.94418205440562</v>
      </c>
      <c r="M511" s="30">
        <f t="shared" si="106"/>
        <v>13.74954101860653</v>
      </c>
      <c r="N511" s="11"/>
      <c r="O511" s="12">
        <f t="shared" si="107"/>
        <v>17.365109945477702</v>
      </c>
      <c r="P511" s="12"/>
      <c r="Q511" s="33">
        <f t="shared" si="108"/>
        <v>4.367991882974321E-2</v>
      </c>
      <c r="R511" s="9">
        <f t="shared" si="120"/>
        <v>1.0007066877233795</v>
      </c>
      <c r="S511" s="9">
        <f t="shared" si="121"/>
        <v>6.8061113865243215</v>
      </c>
      <c r="T511" s="15">
        <f t="shared" si="109"/>
        <v>-9.1304886212972836E-4</v>
      </c>
      <c r="U511" s="15">
        <f t="shared" si="110"/>
        <v>-9.2134450088283693E-3</v>
      </c>
      <c r="V511" s="15">
        <f t="shared" si="111"/>
        <v>8.3003961466986409E-3</v>
      </c>
      <c r="W511" s="31">
        <f t="shared" si="116"/>
        <v>1996.06</v>
      </c>
      <c r="X511" s="31">
        <f t="shared" si="117"/>
        <v>668.5</v>
      </c>
      <c r="Y511" s="32"/>
      <c r="Z511" s="32"/>
    </row>
    <row r="512" spans="1:26" ht="15.6" x14ac:dyDescent="0.3">
      <c r="A512" s="6">
        <v>1912.12</v>
      </c>
      <c r="B512" s="7">
        <v>9.3800000000000008</v>
      </c>
      <c r="C512" s="8">
        <v>0.48</v>
      </c>
      <c r="D512" s="7">
        <v>0.7</v>
      </c>
      <c r="E512" s="7">
        <v>9.7048347110000002</v>
      </c>
      <c r="F512" s="8">
        <f t="shared" si="118"/>
        <v>1912.9583333332953</v>
      </c>
      <c r="G512" s="9">
        <f>G501*1/12+G513*11/12</f>
        <v>4.4133333333333331</v>
      </c>
      <c r="H512" s="8">
        <f t="shared" si="112"/>
        <v>295.88097432976463</v>
      </c>
      <c r="I512" s="8">
        <f t="shared" si="113"/>
        <v>15.141030669326971</v>
      </c>
      <c r="J512" s="10">
        <f t="shared" si="119"/>
        <v>2395.225540431401</v>
      </c>
      <c r="K512" s="8">
        <f t="shared" si="114"/>
        <v>22.080669726101835</v>
      </c>
      <c r="L512" s="10">
        <f t="shared" si="115"/>
        <v>178.74817465905977</v>
      </c>
      <c r="M512" s="30">
        <f t="shared" si="106"/>
        <v>13.388999452579629</v>
      </c>
      <c r="N512" s="11"/>
      <c r="O512" s="12">
        <f t="shared" si="107"/>
        <v>16.915632310225799</v>
      </c>
      <c r="P512" s="12"/>
      <c r="Q512" s="33">
        <f t="shared" si="108"/>
        <v>4.3149761425109123E-2</v>
      </c>
      <c r="R512" s="9">
        <f t="shared" si="120"/>
        <v>1.0007422220583555</v>
      </c>
      <c r="S512" s="9">
        <f t="shared" si="121"/>
        <v>6.8777088502928843</v>
      </c>
      <c r="T512" s="15">
        <f t="shared" si="109"/>
        <v>1.0109874232953064E-3</v>
      </c>
      <c r="U512" s="15">
        <f t="shared" si="110"/>
        <v>-1.0518602010658795E-2</v>
      </c>
      <c r="V512" s="15">
        <f t="shared" si="111"/>
        <v>1.1529589433954102E-2</v>
      </c>
      <c r="W512" s="31">
        <f t="shared" si="116"/>
        <v>1996.09</v>
      </c>
      <c r="X512" s="31">
        <f t="shared" si="117"/>
        <v>674.88</v>
      </c>
      <c r="Y512" s="32"/>
      <c r="Z512" s="32"/>
    </row>
    <row r="513" spans="1:26" ht="15.6" x14ac:dyDescent="0.3">
      <c r="A513" s="6">
        <v>1913.01</v>
      </c>
      <c r="B513" s="7">
        <v>9.3000000000000007</v>
      </c>
      <c r="C513" s="8">
        <v>0.48</v>
      </c>
      <c r="D513" s="7">
        <v>0.69420000000000004</v>
      </c>
      <c r="E513" s="7">
        <v>9.8000000000000007</v>
      </c>
      <c r="F513" s="8">
        <f t="shared" si="118"/>
        <v>1913.0416666666285</v>
      </c>
      <c r="G513" s="9">
        <v>4.45</v>
      </c>
      <c r="H513" s="8">
        <f t="shared" si="112"/>
        <v>290.50874999999996</v>
      </c>
      <c r="I513" s="8">
        <f t="shared" si="113"/>
        <v>14.993999999999994</v>
      </c>
      <c r="J513" s="10">
        <f t="shared" si="119"/>
        <v>2361.8511248131649</v>
      </c>
      <c r="K513" s="8">
        <f t="shared" si="114"/>
        <v>21.685072499999997</v>
      </c>
      <c r="L513" s="10">
        <f t="shared" si="115"/>
        <v>176.30075815540852</v>
      </c>
      <c r="M513" s="30">
        <f t="shared" ref="M513:M576" si="122">H513/AVERAGE(K393:K512)</f>
        <v>13.148088791761557</v>
      </c>
      <c r="N513" s="11"/>
      <c r="O513" s="12">
        <f t="shared" ref="O513:O576" si="123">J513/AVERAGE(L393:L512)</f>
        <v>16.616510711718945</v>
      </c>
      <c r="P513" s="12"/>
      <c r="Q513" s="33">
        <f t="shared" ref="Q513:Q576" si="124">1/M513-(G513/100-(((E513/E393)^(1/10))-1))</f>
        <v>4.4020582792522765E-2</v>
      </c>
      <c r="R513" s="9">
        <f t="shared" si="120"/>
        <v>1.0056452933353177</v>
      </c>
      <c r="S513" s="9">
        <f t="shared" si="121"/>
        <v>6.8159763978240475</v>
      </c>
      <c r="T513" s="15">
        <f t="shared" si="109"/>
        <v>4.8543282949877753E-3</v>
      </c>
      <c r="U513" s="15">
        <f t="shared" si="110"/>
        <v>-8.7187838070484913E-3</v>
      </c>
      <c r="V513" s="15">
        <f t="shared" si="111"/>
        <v>1.3573112102036267E-2</v>
      </c>
      <c r="W513" s="31">
        <f t="shared" si="116"/>
        <v>1996.12</v>
      </c>
      <c r="X513" s="31">
        <f t="shared" si="117"/>
        <v>743.25</v>
      </c>
      <c r="Y513" s="32"/>
      <c r="Z513" s="32"/>
    </row>
    <row r="514" spans="1:26" ht="15.6" x14ac:dyDescent="0.3">
      <c r="A514" s="6">
        <v>1913.02</v>
      </c>
      <c r="B514" s="7">
        <v>8.9700000000000006</v>
      </c>
      <c r="C514" s="8">
        <v>0.48</v>
      </c>
      <c r="D514" s="7">
        <v>0.68830000000000002</v>
      </c>
      <c r="E514" s="7">
        <v>9.8000000000000007</v>
      </c>
      <c r="F514" s="8">
        <f t="shared" si="118"/>
        <v>1913.1249999999618</v>
      </c>
      <c r="G514" s="9">
        <f>G513*11/12+G525*1/12</f>
        <v>4.4258333333333333</v>
      </c>
      <c r="H514" s="8">
        <f t="shared" si="112"/>
        <v>280.20037499999995</v>
      </c>
      <c r="I514" s="8">
        <f t="shared" si="113"/>
        <v>14.993999999999994</v>
      </c>
      <c r="J514" s="10">
        <f t="shared" si="119"/>
        <v>2288.2020037168404</v>
      </c>
      <c r="K514" s="8">
        <f t="shared" si="114"/>
        <v>21.500771249999996</v>
      </c>
      <c r="L514" s="10">
        <f t="shared" si="115"/>
        <v>175.58187727517293</v>
      </c>
      <c r="M514" s="30">
        <f t="shared" si="122"/>
        <v>12.682960516236756</v>
      </c>
      <c r="N514" s="11"/>
      <c r="O514" s="12">
        <f t="shared" si="123"/>
        <v>16.037450941848562</v>
      </c>
      <c r="P514" s="12"/>
      <c r="Q514" s="33">
        <f t="shared" si="124"/>
        <v>4.7051512502896783E-2</v>
      </c>
      <c r="R514" s="9">
        <f t="shared" si="120"/>
        <v>1.0056273197322045</v>
      </c>
      <c r="S514" s="9">
        <f t="shared" si="121"/>
        <v>6.8544545839563664</v>
      </c>
      <c r="T514" s="15">
        <f t="shared" ref="T514:T577" si="125">(($J634/$J514)^(1/10)-1)</f>
        <v>1.2731790139462129E-2</v>
      </c>
      <c r="U514" s="15">
        <f t="shared" ref="U514:U577" si="126">(($S634/$S514)^(1/10)-1)</f>
        <v>-8.7187612357875199E-3</v>
      </c>
      <c r="V514" s="15">
        <f t="shared" ref="V514:V577" si="127">T514-U514</f>
        <v>2.1450551375249649E-2</v>
      </c>
      <c r="W514" s="31">
        <f t="shared" si="116"/>
        <v>1997.03</v>
      </c>
      <c r="X514" s="31">
        <f t="shared" si="117"/>
        <v>792.16</v>
      </c>
      <c r="Y514" s="32"/>
      <c r="Z514" s="32"/>
    </row>
    <row r="515" spans="1:26" ht="15.6" x14ac:dyDescent="0.3">
      <c r="A515" s="6">
        <v>1913.03</v>
      </c>
      <c r="B515" s="7">
        <v>8.8000000000000007</v>
      </c>
      <c r="C515" s="8">
        <v>0.48</v>
      </c>
      <c r="D515" s="7">
        <v>0.6825</v>
      </c>
      <c r="E515" s="7">
        <v>9.8000000000000007</v>
      </c>
      <c r="F515" s="8">
        <f t="shared" si="118"/>
        <v>1913.2083333332951</v>
      </c>
      <c r="G515" s="9">
        <f>G513*10/12+G525*2/12</f>
        <v>4.4016666666666673</v>
      </c>
      <c r="H515" s="8">
        <f t="shared" si="112"/>
        <v>274.88999999999993</v>
      </c>
      <c r="I515" s="8">
        <f t="shared" si="113"/>
        <v>14.993999999999994</v>
      </c>
      <c r="J515" s="10">
        <f t="shared" si="119"/>
        <v>2255.0396558368861</v>
      </c>
      <c r="K515" s="8">
        <f t="shared" si="114"/>
        <v>21.319593749999996</v>
      </c>
      <c r="L515" s="10">
        <f t="shared" si="115"/>
        <v>174.89370058053123</v>
      </c>
      <c r="M515" s="30">
        <f t="shared" si="122"/>
        <v>12.443453515183657</v>
      </c>
      <c r="N515" s="11"/>
      <c r="O515" s="12">
        <f t="shared" si="123"/>
        <v>15.745059939032142</v>
      </c>
      <c r="P515" s="12"/>
      <c r="Q515" s="33">
        <f t="shared" si="124"/>
        <v>5.2210253654173977E-2</v>
      </c>
      <c r="R515" s="9">
        <f t="shared" si="120"/>
        <v>1.0056093495067409</v>
      </c>
      <c r="S515" s="9">
        <f t="shared" si="121"/>
        <v>6.8930267914901648</v>
      </c>
      <c r="T515" s="15">
        <f t="shared" si="125"/>
        <v>1.6300255522496698E-2</v>
      </c>
      <c r="U515" s="15">
        <f t="shared" si="126"/>
        <v>-8.7187907954053845E-3</v>
      </c>
      <c r="V515" s="15">
        <f t="shared" si="127"/>
        <v>2.5019046317902083E-2</v>
      </c>
      <c r="W515" s="31">
        <f t="shared" si="116"/>
        <v>1997.06</v>
      </c>
      <c r="X515" s="31">
        <f t="shared" si="117"/>
        <v>876.29</v>
      </c>
      <c r="Y515" s="32"/>
      <c r="Z515" s="32"/>
    </row>
    <row r="516" spans="1:26" ht="15.6" x14ac:dyDescent="0.3">
      <c r="A516" s="6">
        <v>1913.04</v>
      </c>
      <c r="B516" s="7">
        <v>8.7899999999999991</v>
      </c>
      <c r="C516" s="8">
        <v>0.48</v>
      </c>
      <c r="D516" s="7">
        <v>0.67669999999999997</v>
      </c>
      <c r="E516" s="7">
        <v>9.8000000000000007</v>
      </c>
      <c r="F516" s="8">
        <f t="shared" si="118"/>
        <v>1913.2916666666283</v>
      </c>
      <c r="G516" s="9">
        <f>G513*9/12+G525*3/12</f>
        <v>4.3775000000000004</v>
      </c>
      <c r="H516" s="8">
        <f t="shared" si="112"/>
        <v>274.5776249999999</v>
      </c>
      <c r="I516" s="8">
        <f t="shared" si="113"/>
        <v>14.993999999999994</v>
      </c>
      <c r="J516" s="10">
        <f t="shared" si="119"/>
        <v>2262.7272910272391</v>
      </c>
      <c r="K516" s="8">
        <f t="shared" si="114"/>
        <v>21.138416249999995</v>
      </c>
      <c r="L516" s="10">
        <f t="shared" si="115"/>
        <v>174.19653672788769</v>
      </c>
      <c r="M516" s="30">
        <f t="shared" si="122"/>
        <v>12.433067081795162</v>
      </c>
      <c r="N516" s="11"/>
      <c r="O516" s="12">
        <f t="shared" si="123"/>
        <v>15.742029169880446</v>
      </c>
      <c r="P516" s="12"/>
      <c r="Q516" s="33">
        <f t="shared" si="124"/>
        <v>5.2519055048822837E-2</v>
      </c>
      <c r="R516" s="9">
        <f t="shared" si="120"/>
        <v>1.0055913826649947</v>
      </c>
      <c r="S516" s="9">
        <f t="shared" si="121"/>
        <v>6.9316921879229616</v>
      </c>
      <c r="T516" s="15">
        <f t="shared" si="125"/>
        <v>1.2218962920049981E-2</v>
      </c>
      <c r="U516" s="15">
        <f t="shared" si="126"/>
        <v>-9.3069970459457307E-3</v>
      </c>
      <c r="V516" s="15">
        <f t="shared" si="127"/>
        <v>2.1525959965995711E-2</v>
      </c>
      <c r="W516" s="31">
        <f t="shared" si="116"/>
        <v>1997.09</v>
      </c>
      <c r="X516" s="31">
        <f t="shared" si="117"/>
        <v>937.02</v>
      </c>
      <c r="Y516" s="32"/>
      <c r="Z516" s="32"/>
    </row>
    <row r="517" spans="1:26" ht="15.6" x14ac:dyDescent="0.3">
      <c r="A517" s="6">
        <v>1913.05</v>
      </c>
      <c r="B517" s="7">
        <v>8.5500000000000007</v>
      </c>
      <c r="C517" s="8">
        <v>0.48</v>
      </c>
      <c r="D517" s="7">
        <v>0.67079999999999995</v>
      </c>
      <c r="E517" s="7">
        <v>9.6999999999999993</v>
      </c>
      <c r="F517" s="8">
        <f t="shared" si="118"/>
        <v>1913.3749999999616</v>
      </c>
      <c r="G517" s="9">
        <f>G513*8/12+G525*4/12</f>
        <v>4.3533333333333335</v>
      </c>
      <c r="H517" s="8">
        <f t="shared" si="112"/>
        <v>269.83403350515465</v>
      </c>
      <c r="I517" s="8">
        <f t="shared" si="113"/>
        <v>15.148577319587625</v>
      </c>
      <c r="J517" s="10">
        <f t="shared" si="119"/>
        <v>2234.03948738908</v>
      </c>
      <c r="K517" s="8">
        <f t="shared" si="114"/>
        <v>21.170136804123707</v>
      </c>
      <c r="L517" s="10">
        <f t="shared" si="115"/>
        <v>175.27411557199937</v>
      </c>
      <c r="M517" s="30">
        <f t="shared" si="122"/>
        <v>12.221401061154124</v>
      </c>
      <c r="N517" s="11"/>
      <c r="O517" s="12">
        <f t="shared" si="123"/>
        <v>15.486455408529741</v>
      </c>
      <c r="P517" s="12"/>
      <c r="Q517" s="33">
        <f t="shared" si="124"/>
        <v>5.5448529180466243E-2</v>
      </c>
      <c r="R517" s="9">
        <f t="shared" si="120"/>
        <v>1.0055734192130459</v>
      </c>
      <c r="S517" s="9">
        <f t="shared" si="121"/>
        <v>7.0423102400333626</v>
      </c>
      <c r="T517" s="15">
        <f t="shared" si="125"/>
        <v>9.1185593105977958E-3</v>
      </c>
      <c r="U517" s="15">
        <f t="shared" si="126"/>
        <v>-1.032271393151829E-2</v>
      </c>
      <c r="V517" s="15">
        <f t="shared" si="127"/>
        <v>1.9441273242116086E-2</v>
      </c>
      <c r="W517" s="31">
        <f t="shared" si="116"/>
        <v>1997.12</v>
      </c>
      <c r="X517" s="31">
        <f t="shared" si="117"/>
        <v>962.37</v>
      </c>
      <c r="Y517" s="32"/>
      <c r="Z517" s="32"/>
    </row>
    <row r="518" spans="1:26" ht="15.6" x14ac:dyDescent="0.3">
      <c r="A518" s="6">
        <v>1913.06</v>
      </c>
      <c r="B518" s="7">
        <v>8.1199999999999992</v>
      </c>
      <c r="C518" s="8">
        <v>0.48</v>
      </c>
      <c r="D518" s="7">
        <v>0.66500000000000004</v>
      </c>
      <c r="E518" s="7">
        <v>9.8000000000000007</v>
      </c>
      <c r="F518" s="8">
        <f t="shared" si="118"/>
        <v>1913.4583333332948</v>
      </c>
      <c r="G518" s="9">
        <f>G513*7/12+G525*5/12</f>
        <v>4.3291666666666675</v>
      </c>
      <c r="H518" s="8">
        <f t="shared" si="112"/>
        <v>253.64849999999993</v>
      </c>
      <c r="I518" s="8">
        <f t="shared" si="113"/>
        <v>14.993999999999994</v>
      </c>
      <c r="J518" s="10">
        <f t="shared" si="119"/>
        <v>2110.379442723719</v>
      </c>
      <c r="K518" s="8">
        <f t="shared" si="114"/>
        <v>20.772937499999998</v>
      </c>
      <c r="L518" s="10">
        <f t="shared" si="115"/>
        <v>172.83279918858048</v>
      </c>
      <c r="M518" s="30">
        <f t="shared" si="122"/>
        <v>11.491962852761224</v>
      </c>
      <c r="N518" s="11"/>
      <c r="O518" s="12">
        <f t="shared" si="123"/>
        <v>14.577005951226653</v>
      </c>
      <c r="P518" s="12"/>
      <c r="Q518" s="33">
        <f t="shared" si="124"/>
        <v>6.1927636746905254E-2</v>
      </c>
      <c r="R518" s="9">
        <f t="shared" si="120"/>
        <v>1.0055554591569871</v>
      </c>
      <c r="S518" s="9">
        <f t="shared" si="121"/>
        <v>7.0092991710331756</v>
      </c>
      <c r="T518" s="15">
        <f t="shared" si="125"/>
        <v>1.0878047528940726E-2</v>
      </c>
      <c r="U518" s="15">
        <f t="shared" si="126"/>
        <v>-9.8916250778446901E-3</v>
      </c>
      <c r="V518" s="15">
        <f t="shared" si="127"/>
        <v>2.0769672606785416E-2</v>
      </c>
      <c r="W518" s="31">
        <f t="shared" si="116"/>
        <v>1998.03</v>
      </c>
      <c r="X518" s="31">
        <f t="shared" si="117"/>
        <v>1076.83</v>
      </c>
      <c r="Y518" s="32"/>
      <c r="Z518" s="32"/>
    </row>
    <row r="519" spans="1:26" ht="15.6" x14ac:dyDescent="0.3">
      <c r="A519" s="6">
        <v>1913.07</v>
      </c>
      <c r="B519" s="7">
        <v>8.23</v>
      </c>
      <c r="C519" s="8">
        <v>0.48</v>
      </c>
      <c r="D519" s="7">
        <v>0.65920000000000001</v>
      </c>
      <c r="E519" s="7">
        <v>9.9</v>
      </c>
      <c r="F519" s="8">
        <f t="shared" si="118"/>
        <v>1913.5416666666281</v>
      </c>
      <c r="G519" s="9">
        <f>G513*6/12+G525*6/12</f>
        <v>4.3049999999999997</v>
      </c>
      <c r="H519" s="8">
        <f t="shared" si="112"/>
        <v>254.48781060606055</v>
      </c>
      <c r="I519" s="8">
        <f t="shared" si="113"/>
        <v>14.84254545454545</v>
      </c>
      <c r="J519" s="10">
        <f t="shared" si="119"/>
        <v>2127.653534295996</v>
      </c>
      <c r="K519" s="8">
        <f t="shared" si="114"/>
        <v>20.38376242424242</v>
      </c>
      <c r="L519" s="10">
        <f t="shared" si="115"/>
        <v>170.41910204227466</v>
      </c>
      <c r="M519" s="30">
        <f t="shared" si="122"/>
        <v>11.534022795459858</v>
      </c>
      <c r="N519" s="11"/>
      <c r="O519" s="12">
        <f t="shared" si="123"/>
        <v>14.645116150014818</v>
      </c>
      <c r="P519" s="12"/>
      <c r="Q519" s="33">
        <f t="shared" si="124"/>
        <v>6.2886227551677693E-2</v>
      </c>
      <c r="R519" s="9">
        <f t="shared" si="120"/>
        <v>1.0055375025029214</v>
      </c>
      <c r="S519" s="9">
        <f t="shared" si="121"/>
        <v>6.9770447124959745</v>
      </c>
      <c r="T519" s="15">
        <f t="shared" si="125"/>
        <v>5.9752625072555521E-3</v>
      </c>
      <c r="U519" s="15">
        <f t="shared" si="126"/>
        <v>-1.0044690574377735E-2</v>
      </c>
      <c r="V519" s="15">
        <f t="shared" si="127"/>
        <v>1.6019953081633287E-2</v>
      </c>
      <c r="W519" s="31">
        <f t="shared" si="116"/>
        <v>1998.06</v>
      </c>
      <c r="X519" s="31">
        <f t="shared" si="117"/>
        <v>1108.3900000000001</v>
      </c>
      <c r="Y519" s="32"/>
      <c r="Z519" s="32"/>
    </row>
    <row r="520" spans="1:26" ht="15.6" x14ac:dyDescent="0.3">
      <c r="A520" s="6">
        <v>1913.08</v>
      </c>
      <c r="B520" s="7">
        <v>8.4499999999999993</v>
      </c>
      <c r="C520" s="8">
        <v>0.48</v>
      </c>
      <c r="D520" s="7">
        <v>0.65329999999999999</v>
      </c>
      <c r="E520" s="7">
        <v>9.9</v>
      </c>
      <c r="F520" s="8">
        <f t="shared" si="118"/>
        <v>1913.6249999999613</v>
      </c>
      <c r="G520" s="9">
        <f>G513*5/12+G525*7/12</f>
        <v>4.2808333333333337</v>
      </c>
      <c r="H520" s="8">
        <f t="shared" si="112"/>
        <v>261.29064393939387</v>
      </c>
      <c r="I520" s="8">
        <f t="shared" si="113"/>
        <v>14.84254545454545</v>
      </c>
      <c r="J520" s="10">
        <f t="shared" si="119"/>
        <v>2194.869806339369</v>
      </c>
      <c r="K520" s="8">
        <f t="shared" si="114"/>
        <v>20.201322803030298</v>
      </c>
      <c r="L520" s="10">
        <f t="shared" si="115"/>
        <v>169.69330703923194</v>
      </c>
      <c r="M520" s="30">
        <f t="shared" si="122"/>
        <v>11.846840543564626</v>
      </c>
      <c r="N520" s="11"/>
      <c r="O520" s="12">
        <f t="shared" si="123"/>
        <v>15.05641506521175</v>
      </c>
      <c r="P520" s="12"/>
      <c r="Q520" s="33">
        <f t="shared" si="124"/>
        <v>6.0838566129037708E-2</v>
      </c>
      <c r="R520" s="9">
        <f t="shared" si="120"/>
        <v>1.0055195492569646</v>
      </c>
      <c r="S520" s="9">
        <f t="shared" si="121"/>
        <v>7.0156801150544146</v>
      </c>
      <c r="T520" s="15">
        <f t="shared" si="125"/>
        <v>4.4722265252603588E-3</v>
      </c>
      <c r="U520" s="15">
        <f t="shared" si="126"/>
        <v>-9.4675766482905654E-3</v>
      </c>
      <c r="V520" s="15">
        <f t="shared" si="127"/>
        <v>1.3939803173550924E-2</v>
      </c>
      <c r="W520" s="31">
        <f t="shared" si="116"/>
        <v>1998.09</v>
      </c>
      <c r="X520" s="31">
        <f t="shared" si="117"/>
        <v>1020.64</v>
      </c>
      <c r="Y520" s="32"/>
      <c r="Z520" s="32"/>
    </row>
    <row r="521" spans="1:26" ht="15.6" x14ac:dyDescent="0.3">
      <c r="A521" s="6">
        <v>1913.09</v>
      </c>
      <c r="B521" s="7">
        <v>8.5299999999999994</v>
      </c>
      <c r="C521" s="8">
        <v>0.48</v>
      </c>
      <c r="D521" s="7">
        <v>0.64749999999999996</v>
      </c>
      <c r="E521" s="7">
        <v>10</v>
      </c>
      <c r="F521" s="8">
        <f t="shared" si="118"/>
        <v>1913.7083333332946</v>
      </c>
      <c r="G521" s="9">
        <f>G513*4/12+G525*8/12</f>
        <v>4.2566666666666668</v>
      </c>
      <c r="H521" s="8">
        <f t="shared" si="112"/>
        <v>261.12675749999994</v>
      </c>
      <c r="I521" s="8">
        <f t="shared" si="113"/>
        <v>14.694119999999995</v>
      </c>
      <c r="J521" s="10">
        <f t="shared" si="119"/>
        <v>2203.7791595177646</v>
      </c>
      <c r="K521" s="8">
        <f t="shared" si="114"/>
        <v>19.821755624999994</v>
      </c>
      <c r="L521" s="10">
        <f t="shared" si="115"/>
        <v>167.2856982166181</v>
      </c>
      <c r="M521" s="30">
        <f t="shared" si="122"/>
        <v>11.843316826625973</v>
      </c>
      <c r="N521" s="11"/>
      <c r="O521" s="12">
        <f t="shared" si="123"/>
        <v>15.06593557397658</v>
      </c>
      <c r="P521" s="12"/>
      <c r="Q521" s="33">
        <f t="shared" si="124"/>
        <v>6.0951161221823272E-2</v>
      </c>
      <c r="R521" s="9">
        <f t="shared" si="120"/>
        <v>1.005501599425245</v>
      </c>
      <c r="S521" s="9">
        <f t="shared" si="121"/>
        <v>6.9838594719503586</v>
      </c>
      <c r="T521" s="15">
        <f t="shared" si="125"/>
        <v>4.6355399792461505E-3</v>
      </c>
      <c r="U521" s="15">
        <f t="shared" si="126"/>
        <v>-9.0498831368744925E-3</v>
      </c>
      <c r="V521" s="15">
        <f t="shared" si="127"/>
        <v>1.3685423116120643E-2</v>
      </c>
      <c r="W521" s="31">
        <f t="shared" si="116"/>
        <v>1998.12</v>
      </c>
      <c r="X521" s="31">
        <f t="shared" si="117"/>
        <v>1190.05</v>
      </c>
      <c r="Y521" s="32"/>
      <c r="Z521" s="32"/>
    </row>
    <row r="522" spans="1:26" ht="15.6" x14ac:dyDescent="0.3">
      <c r="A522" s="6">
        <v>1913.1</v>
      </c>
      <c r="B522" s="7">
        <v>8.26</v>
      </c>
      <c r="C522" s="8">
        <v>0.48</v>
      </c>
      <c r="D522" s="7">
        <v>0.64170000000000005</v>
      </c>
      <c r="E522" s="7">
        <v>10</v>
      </c>
      <c r="F522" s="8">
        <f t="shared" si="118"/>
        <v>1913.7916666666279</v>
      </c>
      <c r="G522" s="9">
        <f>G513*3/12+G525*9/12</f>
        <v>4.2324999999999999</v>
      </c>
      <c r="H522" s="8">
        <f t="shared" ref="H522:H585" si="128">B522*$E$1841/E522</f>
        <v>252.86131499999993</v>
      </c>
      <c r="I522" s="8">
        <f t="shared" ref="I522:I585" si="129">C522*$E$1841/E522</f>
        <v>14.694119999999995</v>
      </c>
      <c r="J522" s="10">
        <f t="shared" si="119"/>
        <v>2144.3572126608965</v>
      </c>
      <c r="K522" s="8">
        <f t="shared" ref="K522:K585" si="130">D522*$E$1841/E522</f>
        <v>19.644201674999998</v>
      </c>
      <c r="L522" s="10">
        <f t="shared" ref="L522:L585" si="131">K522*(J522/H522)</f>
        <v>166.59007546785685</v>
      </c>
      <c r="M522" s="30">
        <f t="shared" si="122"/>
        <v>11.471490240312288</v>
      </c>
      <c r="N522" s="11"/>
      <c r="O522" s="12">
        <f t="shared" si="123"/>
        <v>14.609857401411737</v>
      </c>
      <c r="P522" s="12"/>
      <c r="Q522" s="33">
        <f t="shared" si="124"/>
        <v>6.5108721960351362E-2</v>
      </c>
      <c r="R522" s="9">
        <f t="shared" si="120"/>
        <v>1.0054836530139013</v>
      </c>
      <c r="S522" s="9">
        <f t="shared" si="121"/>
        <v>7.022281869207232</v>
      </c>
      <c r="T522" s="15">
        <f t="shared" si="125"/>
        <v>5.8573572307980548E-3</v>
      </c>
      <c r="U522" s="15">
        <f t="shared" si="126"/>
        <v>-9.6245751969068483E-3</v>
      </c>
      <c r="V522" s="15">
        <f t="shared" si="127"/>
        <v>1.5481932427704903E-2</v>
      </c>
      <c r="W522" s="31">
        <f t="shared" ref="W522:W585" si="132">INDEX($A$9:$A$2900,(ROW()-ROW($A$9))*3)</f>
        <v>1999.03</v>
      </c>
      <c r="X522" s="31">
        <f t="shared" ref="X522:X585" si="133">INDEX($B$9:$B$2900,(ROW()-ROW($B$9))*3)</f>
        <v>1281.6600000000001</v>
      </c>
      <c r="Y522" s="32"/>
      <c r="Z522" s="32"/>
    </row>
    <row r="523" spans="1:26" ht="15.6" x14ac:dyDescent="0.3">
      <c r="A523" s="6">
        <v>1913.11</v>
      </c>
      <c r="B523" s="7">
        <v>8.0500000000000007</v>
      </c>
      <c r="C523" s="8">
        <v>0.48</v>
      </c>
      <c r="D523" s="7">
        <v>0.63580000000000003</v>
      </c>
      <c r="E523" s="7">
        <v>10.1</v>
      </c>
      <c r="F523" s="8">
        <f t="shared" ref="F523:F586" si="134">F522+1/12</f>
        <v>1913.8749999999611</v>
      </c>
      <c r="G523" s="9">
        <f>G513*2/12+G525*10/12</f>
        <v>4.2083333333333339</v>
      </c>
      <c r="H523" s="8">
        <f t="shared" si="128"/>
        <v>243.99271039603957</v>
      </c>
      <c r="I523" s="8">
        <f t="shared" si="129"/>
        <v>14.548633663366333</v>
      </c>
      <c r="J523" s="10">
        <f t="shared" ref="J523:J586" si="135">J522*((H523+(I523/12))/H522)</f>
        <v>2079.4296562734226</v>
      </c>
      <c r="K523" s="8">
        <f t="shared" si="130"/>
        <v>19.270877673267325</v>
      </c>
      <c r="L523" s="10">
        <f t="shared" si="131"/>
        <v>164.23619570914809</v>
      </c>
      <c r="M523" s="30">
        <f t="shared" si="122"/>
        <v>11.072537845038006</v>
      </c>
      <c r="N523" s="11"/>
      <c r="O523" s="12">
        <f t="shared" si="123"/>
        <v>14.120136915548985</v>
      </c>
      <c r="P523" s="12"/>
      <c r="Q523" s="33">
        <f t="shared" si="124"/>
        <v>7.0702015740189278E-2</v>
      </c>
      <c r="R523" s="9">
        <f t="shared" ref="R523:R586" si="136">((G523/G524+G523/1200+((1+G524/1200)^(-119))*(1-G523/G524)))</f>
        <v>1.0054657100290856</v>
      </c>
      <c r="S523" s="9">
        <f t="shared" ref="S523:S586" si="137">S522*R522*E522/E523</f>
        <v>6.9908808181621538</v>
      </c>
      <c r="T523" s="15">
        <f t="shared" si="125"/>
        <v>1.24679045871261E-2</v>
      </c>
      <c r="U523" s="15">
        <f t="shared" si="126"/>
        <v>-8.639073767631511E-3</v>
      </c>
      <c r="V523" s="15">
        <f t="shared" si="127"/>
        <v>2.1106978354757611E-2</v>
      </c>
      <c r="W523" s="31">
        <f t="shared" si="132"/>
        <v>1999.06</v>
      </c>
      <c r="X523" s="31">
        <f t="shared" si="133"/>
        <v>1322.55</v>
      </c>
      <c r="Y523" s="32"/>
      <c r="Z523" s="32"/>
    </row>
    <row r="524" spans="1:26" ht="15.6" x14ac:dyDescent="0.3">
      <c r="A524" s="6">
        <v>1913.12</v>
      </c>
      <c r="B524" s="7">
        <v>8.0399999999999991</v>
      </c>
      <c r="C524" s="8">
        <v>0.48</v>
      </c>
      <c r="D524" s="7">
        <v>0.63</v>
      </c>
      <c r="E524" s="7">
        <v>10</v>
      </c>
      <c r="F524" s="8">
        <f t="shared" si="134"/>
        <v>1913.9583333332944</v>
      </c>
      <c r="G524" s="9">
        <f>G513*1/12+G525*11/12</f>
        <v>4.184166666666667</v>
      </c>
      <c r="H524" s="8">
        <f t="shared" si="128"/>
        <v>246.12650999999991</v>
      </c>
      <c r="I524" s="8">
        <f t="shared" si="129"/>
        <v>14.694119999999995</v>
      </c>
      <c r="J524" s="10">
        <f t="shared" si="135"/>
        <v>2108.050874399521</v>
      </c>
      <c r="K524" s="8">
        <f t="shared" si="130"/>
        <v>19.286032499999997</v>
      </c>
      <c r="L524" s="10">
        <f t="shared" si="131"/>
        <v>165.18309090444012</v>
      </c>
      <c r="M524" s="30">
        <f t="shared" si="122"/>
        <v>11.174040870036791</v>
      </c>
      <c r="N524" s="11"/>
      <c r="O524" s="12">
        <f t="shared" si="123"/>
        <v>14.268761140269424</v>
      </c>
      <c r="P524" s="12"/>
      <c r="Q524" s="33">
        <f t="shared" si="124"/>
        <v>6.9106402858134658E-2</v>
      </c>
      <c r="R524" s="9">
        <f t="shared" si="136"/>
        <v>1.0054477704769611</v>
      </c>
      <c r="S524" s="9">
        <f t="shared" si="137"/>
        <v>7.0993818550177448</v>
      </c>
      <c r="T524" s="15">
        <f t="shared" si="125"/>
        <v>1.497981548849614E-2</v>
      </c>
      <c r="U524" s="15">
        <f t="shared" si="126"/>
        <v>-9.6255167220593574E-3</v>
      </c>
      <c r="V524" s="15">
        <f t="shared" si="127"/>
        <v>2.4605332210555497E-2</v>
      </c>
      <c r="W524" s="31">
        <f t="shared" si="132"/>
        <v>1999.09</v>
      </c>
      <c r="X524" s="31">
        <f t="shared" si="133"/>
        <v>1318.17</v>
      </c>
      <c r="Y524" s="32"/>
      <c r="Z524" s="32"/>
    </row>
    <row r="525" spans="1:26" ht="15.6" x14ac:dyDescent="0.3">
      <c r="A525" s="6">
        <v>1914.01</v>
      </c>
      <c r="B525" s="7">
        <v>8.3699999999999992</v>
      </c>
      <c r="C525" s="8">
        <v>0.47499999999999998</v>
      </c>
      <c r="D525" s="7">
        <v>0.62080000000000002</v>
      </c>
      <c r="E525" s="7">
        <v>10</v>
      </c>
      <c r="F525" s="8">
        <f t="shared" si="134"/>
        <v>1914.0416666666276</v>
      </c>
      <c r="G525" s="9">
        <v>4.16</v>
      </c>
      <c r="H525" s="8">
        <f t="shared" si="128"/>
        <v>256.22871749999996</v>
      </c>
      <c r="I525" s="8">
        <f t="shared" si="129"/>
        <v>14.541056249999997</v>
      </c>
      <c r="J525" s="10">
        <f t="shared" si="135"/>
        <v>2204.9539178070863</v>
      </c>
      <c r="K525" s="8">
        <f t="shared" si="130"/>
        <v>19.004395199999998</v>
      </c>
      <c r="L525" s="10">
        <f t="shared" si="131"/>
        <v>163.54066812122332</v>
      </c>
      <c r="M525" s="30">
        <f t="shared" si="122"/>
        <v>11.636092105046133</v>
      </c>
      <c r="N525" s="11"/>
      <c r="O525" s="12">
        <f t="shared" si="123"/>
        <v>14.875360055450997</v>
      </c>
      <c r="P525" s="12"/>
      <c r="Q525" s="33">
        <f t="shared" si="124"/>
        <v>6.3421527429306609E-2</v>
      </c>
      <c r="R525" s="9">
        <f t="shared" si="136"/>
        <v>1.0029258782902253</v>
      </c>
      <c r="S525" s="9">
        <f t="shared" si="137"/>
        <v>7.138057657892185</v>
      </c>
      <c r="T525" s="15">
        <f t="shared" si="125"/>
        <v>1.4197189323069681E-2</v>
      </c>
      <c r="U525" s="15">
        <f t="shared" si="126"/>
        <v>-9.626065077590007E-3</v>
      </c>
      <c r="V525" s="15">
        <f t="shared" si="127"/>
        <v>2.3823254400659688E-2</v>
      </c>
      <c r="W525" s="31">
        <f t="shared" si="132"/>
        <v>1999.12</v>
      </c>
      <c r="X525" s="31">
        <f t="shared" si="133"/>
        <v>1428.68</v>
      </c>
      <c r="Y525" s="32"/>
      <c r="Z525" s="32"/>
    </row>
    <row r="526" spans="1:26" ht="15.6" x14ac:dyDescent="0.3">
      <c r="A526" s="6">
        <v>1914.02</v>
      </c>
      <c r="B526" s="7">
        <v>8.48</v>
      </c>
      <c r="C526" s="8">
        <v>0.47</v>
      </c>
      <c r="D526" s="7">
        <v>0.61170000000000002</v>
      </c>
      <c r="E526" s="7">
        <v>9.9</v>
      </c>
      <c r="F526" s="8">
        <f t="shared" si="134"/>
        <v>1914.1249999999609</v>
      </c>
      <c r="G526" s="9">
        <f>G525*11/12+G537*1/12</f>
        <v>4.166666666666667</v>
      </c>
      <c r="H526" s="8">
        <f t="shared" si="128"/>
        <v>262.21830303030299</v>
      </c>
      <c r="I526" s="8">
        <f t="shared" si="129"/>
        <v>14.533325757575753</v>
      </c>
      <c r="J526" s="10">
        <f t="shared" si="135"/>
        <v>2266.9188803347938</v>
      </c>
      <c r="K526" s="8">
        <f t="shared" si="130"/>
        <v>18.914968863636361</v>
      </c>
      <c r="L526" s="10">
        <f t="shared" si="131"/>
        <v>163.52291027132</v>
      </c>
      <c r="M526" s="30">
        <f t="shared" si="122"/>
        <v>11.910233879798238</v>
      </c>
      <c r="N526" s="11"/>
      <c r="O526" s="12">
        <f t="shared" si="123"/>
        <v>15.242178170369387</v>
      </c>
      <c r="P526" s="12"/>
      <c r="Q526" s="33">
        <f t="shared" si="124"/>
        <v>5.8042327223677276E-2</v>
      </c>
      <c r="R526" s="9">
        <f t="shared" si="136"/>
        <v>1.0029316012375706</v>
      </c>
      <c r="S526" s="9">
        <f t="shared" si="137"/>
        <v>7.2312552988159471</v>
      </c>
      <c r="T526" s="15">
        <f t="shared" si="125"/>
        <v>1.2940338427730014E-2</v>
      </c>
      <c r="U526" s="15">
        <f t="shared" si="126"/>
        <v>-9.8679797779215317E-3</v>
      </c>
      <c r="V526" s="15">
        <f t="shared" si="127"/>
        <v>2.2808318205651545E-2</v>
      </c>
      <c r="W526" s="31">
        <f t="shared" si="132"/>
        <v>2000.03</v>
      </c>
      <c r="X526" s="31">
        <f t="shared" si="133"/>
        <v>1442.21</v>
      </c>
      <c r="Y526" s="32"/>
      <c r="Z526" s="32"/>
    </row>
    <row r="527" spans="1:26" ht="15.6" x14ac:dyDescent="0.3">
      <c r="A527" s="6">
        <v>1914.03</v>
      </c>
      <c r="B527" s="7">
        <v>8.32</v>
      </c>
      <c r="C527" s="8">
        <v>0.46500000000000002</v>
      </c>
      <c r="D527" s="7">
        <v>0.60250000000000004</v>
      </c>
      <c r="E527" s="7">
        <v>9.9</v>
      </c>
      <c r="F527" s="8">
        <f t="shared" si="134"/>
        <v>1914.2083333332941</v>
      </c>
      <c r="G527" s="9">
        <f>G525*10/12+G537*2/12</f>
        <v>4.1733333333333338</v>
      </c>
      <c r="H527" s="8">
        <f t="shared" si="128"/>
        <v>257.27078787878787</v>
      </c>
      <c r="I527" s="8">
        <f t="shared" si="129"/>
        <v>14.378715909090905</v>
      </c>
      <c r="J527" s="10">
        <f t="shared" si="135"/>
        <v>2234.5056829007617</v>
      </c>
      <c r="K527" s="8">
        <f t="shared" si="130"/>
        <v>18.630486742424239</v>
      </c>
      <c r="L527" s="10">
        <f t="shared" si="131"/>
        <v>161.81366273409961</v>
      </c>
      <c r="M527" s="30">
        <f t="shared" si="122"/>
        <v>11.685526018836827</v>
      </c>
      <c r="N527" s="11"/>
      <c r="O527" s="12">
        <f t="shared" si="123"/>
        <v>14.971980169053371</v>
      </c>
      <c r="P527" s="12"/>
      <c r="Q527" s="33">
        <f t="shared" si="124"/>
        <v>6.0737861694664892E-2</v>
      </c>
      <c r="R527" s="9">
        <f t="shared" si="136"/>
        <v>1.002937324112795</v>
      </c>
      <c r="S527" s="9">
        <f t="shared" si="137"/>
        <v>7.2524544557991462</v>
      </c>
      <c r="T527" s="15">
        <f t="shared" si="125"/>
        <v>1.3547488395359464E-2</v>
      </c>
      <c r="U527" s="15">
        <f t="shared" si="126"/>
        <v>-9.1129440450385957E-3</v>
      </c>
      <c r="V527" s="15">
        <f t="shared" si="127"/>
        <v>2.2660432440398059E-2</v>
      </c>
      <c r="W527" s="31">
        <f t="shared" si="132"/>
        <v>2000.06</v>
      </c>
      <c r="X527" s="31">
        <f t="shared" si="133"/>
        <v>1461.96</v>
      </c>
      <c r="Y527" s="32"/>
      <c r="Z527" s="32"/>
    </row>
    <row r="528" spans="1:26" ht="15.6" x14ac:dyDescent="0.3">
      <c r="A528" s="6">
        <v>1914.04</v>
      </c>
      <c r="B528" s="7">
        <v>8.1199999999999992</v>
      </c>
      <c r="C528" s="8">
        <v>0.46</v>
      </c>
      <c r="D528" s="7">
        <v>0.59330000000000005</v>
      </c>
      <c r="E528" s="7">
        <v>9.8000000000000007</v>
      </c>
      <c r="F528" s="8">
        <f t="shared" si="134"/>
        <v>1914.2916666666274</v>
      </c>
      <c r="G528" s="9">
        <f>G525*9/12+G537*3/12</f>
        <v>4.18</v>
      </c>
      <c r="H528" s="8">
        <f t="shared" si="128"/>
        <v>253.64849999999993</v>
      </c>
      <c r="I528" s="8">
        <f t="shared" si="129"/>
        <v>14.369249999999997</v>
      </c>
      <c r="J528" s="10">
        <f t="shared" si="135"/>
        <v>2213.4448310401199</v>
      </c>
      <c r="K528" s="8">
        <f t="shared" si="130"/>
        <v>18.533208749999996</v>
      </c>
      <c r="L528" s="10">
        <f t="shared" si="131"/>
        <v>161.72867219902747</v>
      </c>
      <c r="M528" s="30">
        <f t="shared" si="122"/>
        <v>11.522662536200235</v>
      </c>
      <c r="N528" s="11"/>
      <c r="O528" s="12">
        <f t="shared" si="123"/>
        <v>14.781642625967613</v>
      </c>
      <c r="P528" s="12"/>
      <c r="Q528" s="33">
        <f t="shared" si="124"/>
        <v>6.2010776197820118E-2</v>
      </c>
      <c r="R528" s="9">
        <f t="shared" si="136"/>
        <v>1.0029430469159344</v>
      </c>
      <c r="S528" s="9">
        <f t="shared" si="137"/>
        <v>7.3479792780587969</v>
      </c>
      <c r="T528" s="15">
        <f t="shared" si="125"/>
        <v>1.3276523399382789E-2</v>
      </c>
      <c r="U528" s="15">
        <f t="shared" si="126"/>
        <v>-9.3620167725330106E-3</v>
      </c>
      <c r="V528" s="15">
        <f t="shared" si="127"/>
        <v>2.26385401719158E-2</v>
      </c>
      <c r="W528" s="31">
        <f t="shared" si="132"/>
        <v>2000.09</v>
      </c>
      <c r="X528" s="31">
        <f t="shared" si="133"/>
        <v>1468.05</v>
      </c>
      <c r="Y528" s="32"/>
      <c r="Z528" s="32"/>
    </row>
    <row r="529" spans="1:26" ht="15.6" x14ac:dyDescent="0.3">
      <c r="A529" s="6">
        <v>1914.05</v>
      </c>
      <c r="B529" s="7">
        <v>8.17</v>
      </c>
      <c r="C529" s="8">
        <v>0.45500000000000002</v>
      </c>
      <c r="D529" s="7">
        <v>0.58420000000000005</v>
      </c>
      <c r="E529" s="7">
        <v>9.9</v>
      </c>
      <c r="F529" s="8">
        <f t="shared" si="134"/>
        <v>1914.3749999999607</v>
      </c>
      <c r="G529" s="9">
        <f>G525*8/12+G537*4/12</f>
        <v>4.1866666666666665</v>
      </c>
      <c r="H529" s="8">
        <f t="shared" si="128"/>
        <v>252.63249242424237</v>
      </c>
      <c r="I529" s="8">
        <f t="shared" si="129"/>
        <v>14.06949621212121</v>
      </c>
      <c r="J529" s="10">
        <f t="shared" si="135"/>
        <v>2214.8100842230879</v>
      </c>
      <c r="K529" s="8">
        <f t="shared" si="130"/>
        <v>18.064614696969695</v>
      </c>
      <c r="L529" s="10">
        <f t="shared" si="131"/>
        <v>158.37112009830207</v>
      </c>
      <c r="M529" s="30">
        <f t="shared" si="122"/>
        <v>11.479008694164481</v>
      </c>
      <c r="N529" s="11"/>
      <c r="O529" s="12">
        <f t="shared" si="123"/>
        <v>14.742681655780256</v>
      </c>
      <c r="P529" s="12"/>
      <c r="Q529" s="33">
        <f t="shared" si="124"/>
        <v>6.567771883351263E-2</v>
      </c>
      <c r="R529" s="9">
        <f t="shared" si="136"/>
        <v>1.0029487696470247</v>
      </c>
      <c r="S529" s="9">
        <f t="shared" si="137"/>
        <v>7.2951642740355656</v>
      </c>
      <c r="T529" s="15">
        <f t="shared" si="125"/>
        <v>1.339102029937167E-2</v>
      </c>
      <c r="U529" s="15">
        <f t="shared" si="126"/>
        <v>-8.1817421083246744E-3</v>
      </c>
      <c r="V529" s="15">
        <f t="shared" si="127"/>
        <v>2.1572762407696344E-2</v>
      </c>
      <c r="W529" s="31">
        <f t="shared" si="132"/>
        <v>2000.12</v>
      </c>
      <c r="X529" s="31">
        <f t="shared" si="133"/>
        <v>1330.93</v>
      </c>
      <c r="Y529" s="32"/>
      <c r="Z529" s="32"/>
    </row>
    <row r="530" spans="1:26" ht="15.6" x14ac:dyDescent="0.3">
      <c r="A530" s="6">
        <v>1914.06</v>
      </c>
      <c r="B530" s="7">
        <v>8.1300000000000008</v>
      </c>
      <c r="C530" s="8">
        <v>0.45</v>
      </c>
      <c r="D530" s="7">
        <v>0.57499999999999996</v>
      </c>
      <c r="E530" s="7">
        <v>9.9</v>
      </c>
      <c r="F530" s="8">
        <f t="shared" si="134"/>
        <v>1914.4583333332939</v>
      </c>
      <c r="G530" s="9">
        <f>G525*7/12+G537*5/12</f>
        <v>4.1933333333333334</v>
      </c>
      <c r="H530" s="8">
        <f t="shared" si="128"/>
        <v>251.39561363636361</v>
      </c>
      <c r="I530" s="8">
        <f t="shared" si="129"/>
        <v>13.914886363636359</v>
      </c>
      <c r="J530" s="10">
        <f t="shared" si="135"/>
        <v>2214.1323577591274</v>
      </c>
      <c r="K530" s="8">
        <f t="shared" si="130"/>
        <v>17.78013257575757</v>
      </c>
      <c r="L530" s="10">
        <f t="shared" si="131"/>
        <v>156.59607696328391</v>
      </c>
      <c r="M530" s="30">
        <f t="shared" si="122"/>
        <v>11.428715168831886</v>
      </c>
      <c r="N530" s="11"/>
      <c r="O530" s="12">
        <f t="shared" si="123"/>
        <v>14.694917610765915</v>
      </c>
      <c r="P530" s="12"/>
      <c r="Q530" s="33">
        <f t="shared" si="124"/>
        <v>6.5994415246006174E-2</v>
      </c>
      <c r="R530" s="9">
        <f t="shared" si="136"/>
        <v>1.0029544923061013</v>
      </c>
      <c r="S530" s="9">
        <f t="shared" si="137"/>
        <v>7.3166760330169014</v>
      </c>
      <c r="T530" s="15">
        <f t="shared" si="125"/>
        <v>1.5848515590267009E-2</v>
      </c>
      <c r="U530" s="15">
        <f t="shared" si="126"/>
        <v>-8.0095128875690147E-3</v>
      </c>
      <c r="V530" s="15">
        <f t="shared" si="127"/>
        <v>2.3858028477836024E-2</v>
      </c>
      <c r="W530" s="31">
        <f t="shared" si="132"/>
        <v>2001.03</v>
      </c>
      <c r="X530" s="31">
        <f t="shared" si="133"/>
        <v>1185.8499999999999</v>
      </c>
      <c r="Y530" s="32"/>
      <c r="Z530" s="32"/>
    </row>
    <row r="531" spans="1:26" ht="15.6" x14ac:dyDescent="0.3">
      <c r="A531" s="6">
        <v>1914.07</v>
      </c>
      <c r="B531" s="7">
        <v>7.68</v>
      </c>
      <c r="C531" s="8">
        <v>0.44500000000000001</v>
      </c>
      <c r="D531" s="7">
        <v>0.56579999999999997</v>
      </c>
      <c r="E531" s="7">
        <v>10</v>
      </c>
      <c r="F531" s="8">
        <f t="shared" si="134"/>
        <v>1914.5416666666272</v>
      </c>
      <c r="G531" s="9">
        <f>G525*6/12+G537*6/12</f>
        <v>4.2</v>
      </c>
      <c r="H531" s="8">
        <f t="shared" si="128"/>
        <v>235.10591999999991</v>
      </c>
      <c r="I531" s="8">
        <f t="shared" si="129"/>
        <v>13.622673749999999</v>
      </c>
      <c r="J531" s="10">
        <f t="shared" si="135"/>
        <v>2080.6614362482687</v>
      </c>
      <c r="K531" s="8">
        <f t="shared" si="130"/>
        <v>17.320693949999995</v>
      </c>
      <c r="L531" s="10">
        <f t="shared" si="131"/>
        <v>153.28622924860292</v>
      </c>
      <c r="M531" s="30">
        <f t="shared" si="122"/>
        <v>10.694345183040136</v>
      </c>
      <c r="N531" s="11"/>
      <c r="O531" s="12">
        <f t="shared" si="123"/>
        <v>13.769849699257312</v>
      </c>
      <c r="P531" s="12"/>
      <c r="Q531" s="33">
        <f t="shared" si="124"/>
        <v>7.2962291281210151E-2</v>
      </c>
      <c r="R531" s="9">
        <f t="shared" si="136"/>
        <v>1.0029602148931998</v>
      </c>
      <c r="S531" s="9">
        <f t="shared" si="137"/>
        <v>7.2649101651020604</v>
      </c>
      <c r="T531" s="15">
        <f t="shared" si="125"/>
        <v>2.6735809697336466E-2</v>
      </c>
      <c r="U531" s="15">
        <f t="shared" si="126"/>
        <v>-7.4237590536836429E-3</v>
      </c>
      <c r="V531" s="15">
        <f t="shared" si="127"/>
        <v>3.4159568751020108E-2</v>
      </c>
      <c r="W531" s="31">
        <f t="shared" si="132"/>
        <v>2001.06</v>
      </c>
      <c r="X531" s="31">
        <f t="shared" si="133"/>
        <v>1238.71</v>
      </c>
      <c r="Y531" s="32"/>
      <c r="Z531" s="32"/>
    </row>
    <row r="532" spans="1:26" ht="15.6" x14ac:dyDescent="0.3">
      <c r="A532" s="6">
        <v>1914.08</v>
      </c>
      <c r="B532" s="7">
        <v>7.68</v>
      </c>
      <c r="C532" s="8">
        <v>0.44</v>
      </c>
      <c r="D532" s="7">
        <v>0.55669999999999997</v>
      </c>
      <c r="E532" s="7">
        <v>10.199999999999999</v>
      </c>
      <c r="F532" s="8">
        <f t="shared" si="134"/>
        <v>1914.6249999999604</v>
      </c>
      <c r="G532" s="9">
        <f>G525*5/12+G537*7/12</f>
        <v>4.206666666666667</v>
      </c>
      <c r="H532" s="8">
        <f t="shared" si="128"/>
        <v>230.49599999999995</v>
      </c>
      <c r="I532" s="8">
        <f t="shared" si="129"/>
        <v>13.205499999999999</v>
      </c>
      <c r="J532" s="10">
        <f t="shared" si="135"/>
        <v>2049.6030879437053</v>
      </c>
      <c r="K532" s="8">
        <f t="shared" si="130"/>
        <v>16.70795875</v>
      </c>
      <c r="L532" s="10">
        <f t="shared" si="131"/>
        <v>148.56953633571104</v>
      </c>
      <c r="M532" s="30">
        <f t="shared" si="122"/>
        <v>10.492046265076436</v>
      </c>
      <c r="N532" s="11"/>
      <c r="O532" s="12">
        <f t="shared" si="123"/>
        <v>13.528140067051357</v>
      </c>
      <c r="P532" s="12"/>
      <c r="Q532" s="33">
        <f t="shared" si="124"/>
        <v>7.5527102476564814E-2</v>
      </c>
      <c r="R532" s="9">
        <f t="shared" si="136"/>
        <v>1.0029659374083564</v>
      </c>
      <c r="S532" s="9">
        <f t="shared" si="137"/>
        <v>7.1435449611476036</v>
      </c>
      <c r="T532" s="15">
        <f t="shared" si="125"/>
        <v>3.2862520619821645E-2</v>
      </c>
      <c r="U532" s="15">
        <f t="shared" si="126"/>
        <v>-4.7036406680173171E-3</v>
      </c>
      <c r="V532" s="15">
        <f t="shared" si="127"/>
        <v>3.7566161287838962E-2</v>
      </c>
      <c r="W532" s="31">
        <f t="shared" si="132"/>
        <v>2001.09</v>
      </c>
      <c r="X532" s="31">
        <f t="shared" si="133"/>
        <v>1044.6400000000001</v>
      </c>
      <c r="Y532" s="32"/>
      <c r="Z532" s="32"/>
    </row>
    <row r="533" spans="1:26" ht="15.6" x14ac:dyDescent="0.3">
      <c r="A533" s="6">
        <v>1914.09</v>
      </c>
      <c r="B533" s="7">
        <v>7.68</v>
      </c>
      <c r="C533" s="8">
        <v>0.435</v>
      </c>
      <c r="D533" s="7">
        <v>0.54749999999999999</v>
      </c>
      <c r="E533" s="7">
        <v>10.199999999999999</v>
      </c>
      <c r="F533" s="8">
        <f t="shared" si="134"/>
        <v>1914.7083333332937</v>
      </c>
      <c r="G533" s="9">
        <f>G525*4/12+G537*8/12</f>
        <v>4.2133333333333329</v>
      </c>
      <c r="H533" s="8">
        <f t="shared" si="128"/>
        <v>230.49599999999995</v>
      </c>
      <c r="I533" s="8">
        <f t="shared" si="129"/>
        <v>13.055437499999996</v>
      </c>
      <c r="J533" s="10">
        <f t="shared" si="135"/>
        <v>2059.2773212689608</v>
      </c>
      <c r="K533" s="8">
        <f t="shared" si="130"/>
        <v>16.431843749999999</v>
      </c>
      <c r="L533" s="10">
        <f t="shared" si="131"/>
        <v>146.80394966077554</v>
      </c>
      <c r="M533" s="30">
        <f t="shared" si="122"/>
        <v>10.500497301802131</v>
      </c>
      <c r="N533" s="11"/>
      <c r="O533" s="12">
        <f t="shared" si="123"/>
        <v>13.558230015308244</v>
      </c>
      <c r="P533" s="12"/>
      <c r="Q533" s="33">
        <f t="shared" si="124"/>
        <v>7.4202323100274997E-2</v>
      </c>
      <c r="R533" s="9">
        <f t="shared" si="136"/>
        <v>1.0029716598516059</v>
      </c>
      <c r="S533" s="9">
        <f t="shared" si="137"/>
        <v>7.1647322683761461</v>
      </c>
      <c r="T533" s="15">
        <f t="shared" si="125"/>
        <v>3.1277377894172398E-2</v>
      </c>
      <c r="U533" s="15">
        <f t="shared" si="126"/>
        <v>-5.1200046587526193E-3</v>
      </c>
      <c r="V533" s="15">
        <f t="shared" si="127"/>
        <v>3.6397382552925017E-2</v>
      </c>
      <c r="W533" s="31">
        <f t="shared" si="132"/>
        <v>2001.12</v>
      </c>
      <c r="X533" s="31">
        <f t="shared" si="133"/>
        <v>1144.93</v>
      </c>
      <c r="Y533" s="32"/>
      <c r="Z533" s="32"/>
    </row>
    <row r="534" spans="1:26" ht="15.6" x14ac:dyDescent="0.3">
      <c r="A534" s="6">
        <v>1914.1</v>
      </c>
      <c r="B534" s="7">
        <v>7.68</v>
      </c>
      <c r="C534" s="8">
        <v>0.43</v>
      </c>
      <c r="D534" s="7">
        <v>0.5383</v>
      </c>
      <c r="E534" s="7">
        <v>10.1</v>
      </c>
      <c r="F534" s="8">
        <f t="shared" si="134"/>
        <v>1914.791666666627</v>
      </c>
      <c r="G534" s="9">
        <f>G525*3/12+G537*9/12</f>
        <v>4.2200000000000006</v>
      </c>
      <c r="H534" s="8">
        <f t="shared" si="128"/>
        <v>232.77813861386133</v>
      </c>
      <c r="I534" s="8">
        <f t="shared" si="129"/>
        <v>13.033150990099008</v>
      </c>
      <c r="J534" s="10">
        <f t="shared" si="135"/>
        <v>2089.3695093318006</v>
      </c>
      <c r="K534" s="8">
        <f t="shared" si="130"/>
        <v>16.315686460396037</v>
      </c>
      <c r="L534" s="10">
        <f t="shared" si="131"/>
        <v>146.44630297829536</v>
      </c>
      <c r="M534" s="30">
        <f t="shared" si="122"/>
        <v>10.612759466126221</v>
      </c>
      <c r="N534" s="11"/>
      <c r="O534" s="12">
        <f t="shared" si="123"/>
        <v>13.722477893212893</v>
      </c>
      <c r="P534" s="12"/>
      <c r="Q534" s="33">
        <f t="shared" si="124"/>
        <v>7.2122747418878613E-2</v>
      </c>
      <c r="R534" s="9">
        <f t="shared" si="136"/>
        <v>1.002977382222985</v>
      </c>
      <c r="S534" s="9">
        <f t="shared" si="137"/>
        <v>7.2571721622947472</v>
      </c>
      <c r="T534" s="15">
        <f t="shared" si="125"/>
        <v>2.8350805783321498E-2</v>
      </c>
      <c r="U534" s="15">
        <f t="shared" si="126"/>
        <v>-6.5139247002863332E-3</v>
      </c>
      <c r="V534" s="15">
        <f t="shared" si="127"/>
        <v>3.4864730483607831E-2</v>
      </c>
      <c r="W534" s="31">
        <f t="shared" si="132"/>
        <v>2002.03</v>
      </c>
      <c r="X534" s="31">
        <f t="shared" si="133"/>
        <v>1153.79</v>
      </c>
      <c r="Y534" s="32"/>
      <c r="Z534" s="32"/>
    </row>
    <row r="535" spans="1:26" ht="15.6" x14ac:dyDescent="0.3">
      <c r="A535" s="6">
        <v>1914.11</v>
      </c>
      <c r="B535" s="7">
        <v>7.68</v>
      </c>
      <c r="C535" s="8">
        <v>0.42499999999999999</v>
      </c>
      <c r="D535" s="7">
        <v>0.5292</v>
      </c>
      <c r="E535" s="7">
        <v>10.199999999999999</v>
      </c>
      <c r="F535" s="8">
        <f t="shared" si="134"/>
        <v>1914.8749999999602</v>
      </c>
      <c r="G535" s="9">
        <f>G525*2/12+G537*10/12</f>
        <v>4.2266666666666666</v>
      </c>
      <c r="H535" s="8">
        <f t="shared" si="128"/>
        <v>230.49599999999995</v>
      </c>
      <c r="I535" s="8">
        <f t="shared" si="129"/>
        <v>12.755312499999997</v>
      </c>
      <c r="J535" s="10">
        <f t="shared" si="135"/>
        <v>2078.4262533796682</v>
      </c>
      <c r="K535" s="8">
        <f t="shared" si="130"/>
        <v>15.882614999999998</v>
      </c>
      <c r="L535" s="10">
        <f t="shared" si="131"/>
        <v>143.21655902194277</v>
      </c>
      <c r="M535" s="30">
        <f t="shared" si="122"/>
        <v>10.516917642992119</v>
      </c>
      <c r="N535" s="11"/>
      <c r="O535" s="12">
        <f t="shared" si="123"/>
        <v>13.617092303207171</v>
      </c>
      <c r="P535" s="12"/>
      <c r="Q535" s="33">
        <f t="shared" si="124"/>
        <v>7.1602652010321066E-2</v>
      </c>
      <c r="R535" s="9">
        <f t="shared" si="136"/>
        <v>1.0029831045225286</v>
      </c>
      <c r="S535" s="9">
        <f t="shared" si="137"/>
        <v>7.2074189539771609</v>
      </c>
      <c r="T535" s="15">
        <f t="shared" si="125"/>
        <v>3.4988066159721054E-2</v>
      </c>
      <c r="U535" s="15">
        <f t="shared" si="126"/>
        <v>-5.371128359994537E-3</v>
      </c>
      <c r="V535" s="15">
        <f t="shared" si="127"/>
        <v>4.0359194519715591E-2</v>
      </c>
      <c r="W535" s="31">
        <f t="shared" si="132"/>
        <v>2002.06</v>
      </c>
      <c r="X535" s="31">
        <f t="shared" si="133"/>
        <v>1014.02</v>
      </c>
      <c r="Y535" s="32"/>
      <c r="Z535" s="32"/>
    </row>
    <row r="536" spans="1:26" ht="15.6" x14ac:dyDescent="0.3">
      <c r="A536" s="6">
        <v>1914.12</v>
      </c>
      <c r="B536" s="7">
        <v>7.35</v>
      </c>
      <c r="C536" s="8">
        <v>0.42</v>
      </c>
      <c r="D536" s="7">
        <v>0.52</v>
      </c>
      <c r="E536" s="7">
        <v>10.1</v>
      </c>
      <c r="F536" s="8">
        <f t="shared" si="134"/>
        <v>1914.9583333332935</v>
      </c>
      <c r="G536" s="9">
        <f>G525*1/12+G537*11/12</f>
        <v>4.2333333333333334</v>
      </c>
      <c r="H536" s="8">
        <f t="shared" si="128"/>
        <v>222.77595297029697</v>
      </c>
      <c r="I536" s="8">
        <f t="shared" si="129"/>
        <v>12.730054455445543</v>
      </c>
      <c r="J536" s="10">
        <f t="shared" si="135"/>
        <v>2018.378898364406</v>
      </c>
      <c r="K536" s="8">
        <f t="shared" si="130"/>
        <v>15.761019801980197</v>
      </c>
      <c r="L536" s="10">
        <f t="shared" si="131"/>
        <v>142.79687444210765</v>
      </c>
      <c r="M536" s="30">
        <f t="shared" si="122"/>
        <v>10.172217991997861</v>
      </c>
      <c r="N536" s="11"/>
      <c r="O536" s="12">
        <f t="shared" si="123"/>
        <v>13.191719327709974</v>
      </c>
      <c r="P536" s="12"/>
      <c r="Q536" s="33">
        <f t="shared" si="124"/>
        <v>7.3754825935587437E-2</v>
      </c>
      <c r="R536" s="9">
        <f t="shared" si="136"/>
        <v>1.0029888267502722</v>
      </c>
      <c r="S536" s="9">
        <f t="shared" si="137"/>
        <v>7.3004928978372465</v>
      </c>
      <c r="T536" s="15">
        <f t="shared" si="125"/>
        <v>4.3359350795322049E-2</v>
      </c>
      <c r="U536" s="15">
        <f t="shared" si="126"/>
        <v>-6.7650081812419272E-3</v>
      </c>
      <c r="V536" s="15">
        <f t="shared" si="127"/>
        <v>5.0124358976563976E-2</v>
      </c>
      <c r="W536" s="31">
        <f t="shared" si="132"/>
        <v>2002.09</v>
      </c>
      <c r="X536" s="31">
        <f t="shared" si="133"/>
        <v>867.81</v>
      </c>
      <c r="Y536" s="32"/>
      <c r="Z536" s="32"/>
    </row>
    <row r="537" spans="1:26" ht="15.6" x14ac:dyDescent="0.3">
      <c r="A537" s="6">
        <v>1915.01</v>
      </c>
      <c r="B537" s="7">
        <v>7.48</v>
      </c>
      <c r="C537" s="8">
        <v>0.42080000000000001</v>
      </c>
      <c r="D537" s="7">
        <v>0.55000000000000004</v>
      </c>
      <c r="E537" s="7">
        <v>10.1</v>
      </c>
      <c r="F537" s="8">
        <f t="shared" si="134"/>
        <v>1915.0416666666267</v>
      </c>
      <c r="G537" s="9">
        <v>4.24</v>
      </c>
      <c r="H537" s="8">
        <f t="shared" si="128"/>
        <v>226.71620792079204</v>
      </c>
      <c r="I537" s="8">
        <f t="shared" si="129"/>
        <v>12.75430217821782</v>
      </c>
      <c r="J537" s="10">
        <f t="shared" si="135"/>
        <v>2063.7077523539779</v>
      </c>
      <c r="K537" s="8">
        <f t="shared" si="130"/>
        <v>16.670309405940593</v>
      </c>
      <c r="L537" s="10">
        <f t="shared" si="131"/>
        <v>151.74321708485132</v>
      </c>
      <c r="M537" s="30">
        <f t="shared" si="122"/>
        <v>10.359834197757266</v>
      </c>
      <c r="N537" s="11"/>
      <c r="O537" s="12">
        <f t="shared" si="123"/>
        <v>13.45550301270608</v>
      </c>
      <c r="P537" s="12"/>
      <c r="Q537" s="33">
        <f t="shared" si="124"/>
        <v>7.1907823631394752E-2</v>
      </c>
      <c r="R537" s="9">
        <f t="shared" si="136"/>
        <v>1.0048142824374222</v>
      </c>
      <c r="S537" s="9">
        <f t="shared" si="137"/>
        <v>7.3223128063004754</v>
      </c>
      <c r="T537" s="15">
        <f t="shared" si="125"/>
        <v>4.5725557855251564E-2</v>
      </c>
      <c r="U537" s="15">
        <f t="shared" si="126"/>
        <v>-6.6053778011641029E-3</v>
      </c>
      <c r="V537" s="15">
        <f t="shared" si="127"/>
        <v>5.2330935656415667E-2</v>
      </c>
      <c r="W537" s="31">
        <f t="shared" si="132"/>
        <v>2002.12</v>
      </c>
      <c r="X537" s="31">
        <f t="shared" si="133"/>
        <v>899.18</v>
      </c>
      <c r="Y537" s="32"/>
      <c r="Z537" s="32"/>
    </row>
    <row r="538" spans="1:26" ht="15.6" x14ac:dyDescent="0.3">
      <c r="A538" s="6">
        <v>1915.02</v>
      </c>
      <c r="B538" s="7">
        <v>7.38</v>
      </c>
      <c r="C538" s="8">
        <v>0.42170000000000002</v>
      </c>
      <c r="D538" s="7">
        <v>0.57999999999999996</v>
      </c>
      <c r="E538" s="7">
        <v>10</v>
      </c>
      <c r="F538" s="8">
        <f t="shared" si="134"/>
        <v>1915.12499999996</v>
      </c>
      <c r="G538" s="9">
        <f>G537*11/12+G549*1/12</f>
        <v>4.2241666666666671</v>
      </c>
      <c r="H538" s="8">
        <f t="shared" si="128"/>
        <v>225.92209499999996</v>
      </c>
      <c r="I538" s="8">
        <f t="shared" si="129"/>
        <v>12.909396675</v>
      </c>
      <c r="J538" s="10">
        <f t="shared" si="135"/>
        <v>2066.2716839205918</v>
      </c>
      <c r="K538" s="8">
        <f t="shared" si="130"/>
        <v>17.755394999999996</v>
      </c>
      <c r="L538" s="10">
        <f t="shared" si="131"/>
        <v>162.3899155384747</v>
      </c>
      <c r="M538" s="30">
        <f t="shared" si="122"/>
        <v>10.329786209660689</v>
      </c>
      <c r="N538" s="11"/>
      <c r="O538" s="12">
        <f t="shared" si="123"/>
        <v>13.435767253018057</v>
      </c>
      <c r="P538" s="12"/>
      <c r="Q538" s="33">
        <f t="shared" si="124"/>
        <v>7.1334717986857005E-2</v>
      </c>
      <c r="R538" s="9">
        <f t="shared" si="136"/>
        <v>1.004802029369261</v>
      </c>
      <c r="S538" s="9">
        <f t="shared" si="137"/>
        <v>7.4311401331276112</v>
      </c>
      <c r="T538" s="15">
        <f t="shared" si="125"/>
        <v>4.7544296397374453E-2</v>
      </c>
      <c r="U538" s="15">
        <f t="shared" si="126"/>
        <v>-7.0536965882035396E-3</v>
      </c>
      <c r="V538" s="15">
        <f t="shared" si="127"/>
        <v>5.4597992985577992E-2</v>
      </c>
      <c r="W538" s="31">
        <f t="shared" si="132"/>
        <v>2003.03</v>
      </c>
      <c r="X538" s="31">
        <f t="shared" si="133"/>
        <v>846.63</v>
      </c>
      <c r="Y538" s="32"/>
      <c r="Z538" s="32"/>
    </row>
    <row r="539" spans="1:26" ht="15.6" x14ac:dyDescent="0.3">
      <c r="A539" s="6">
        <v>1915.03</v>
      </c>
      <c r="B539" s="7">
        <v>7.57</v>
      </c>
      <c r="C539" s="8">
        <v>0.42249999999999999</v>
      </c>
      <c r="D539" s="7">
        <v>0.61</v>
      </c>
      <c r="E539" s="7">
        <v>9.9</v>
      </c>
      <c r="F539" s="8">
        <f t="shared" si="134"/>
        <v>1915.2083333332932</v>
      </c>
      <c r="G539" s="9">
        <f>G537*10/12+G549*2/12</f>
        <v>4.2083333333333339</v>
      </c>
      <c r="H539" s="8">
        <f t="shared" si="128"/>
        <v>234.07931060606055</v>
      </c>
      <c r="I539" s="8">
        <f t="shared" si="129"/>
        <v>13.064532196969692</v>
      </c>
      <c r="J539" s="10">
        <f t="shared" si="135"/>
        <v>2150.8344460162034</v>
      </c>
      <c r="K539" s="8">
        <f t="shared" si="130"/>
        <v>18.862401515151511</v>
      </c>
      <c r="L539" s="10">
        <f t="shared" si="131"/>
        <v>173.31691044516305</v>
      </c>
      <c r="M539" s="30">
        <f t="shared" si="122"/>
        <v>10.70701318868281</v>
      </c>
      <c r="N539" s="11"/>
      <c r="O539" s="12">
        <f t="shared" si="123"/>
        <v>13.942381087442433</v>
      </c>
      <c r="P539" s="12"/>
      <c r="Q539" s="33">
        <f t="shared" si="124"/>
        <v>6.8208639007930949E-2</v>
      </c>
      <c r="R539" s="9">
        <f t="shared" si="136"/>
        <v>1.0047897772647538</v>
      </c>
      <c r="S539" s="9">
        <f t="shared" si="137"/>
        <v>7.542247157872711</v>
      </c>
      <c r="T539" s="15">
        <f t="shared" si="125"/>
        <v>4.0445368556087491E-2</v>
      </c>
      <c r="U539" s="15">
        <f t="shared" si="126"/>
        <v>-8.6617252536855815E-3</v>
      </c>
      <c r="V539" s="15">
        <f t="shared" si="127"/>
        <v>4.9107093809773072E-2</v>
      </c>
      <c r="W539" s="31">
        <f t="shared" si="132"/>
        <v>2003.06</v>
      </c>
      <c r="X539" s="31">
        <f t="shared" si="133"/>
        <v>988</v>
      </c>
      <c r="Y539" s="32"/>
      <c r="Z539" s="32"/>
    </row>
    <row r="540" spans="1:26" ht="15.6" x14ac:dyDescent="0.3">
      <c r="A540" s="6">
        <v>1915.04</v>
      </c>
      <c r="B540" s="7">
        <v>8.14</v>
      </c>
      <c r="C540" s="8">
        <v>0.42330000000000001</v>
      </c>
      <c r="D540" s="7">
        <v>0.64</v>
      </c>
      <c r="E540" s="7">
        <v>10</v>
      </c>
      <c r="F540" s="8">
        <f t="shared" si="134"/>
        <v>1915.2916666666265</v>
      </c>
      <c r="G540" s="9">
        <f>G537*9/12+G549*3/12</f>
        <v>4.1924999999999999</v>
      </c>
      <c r="H540" s="8">
        <f t="shared" si="128"/>
        <v>249.18778499999999</v>
      </c>
      <c r="I540" s="8">
        <f t="shared" si="129"/>
        <v>12.958377074999998</v>
      </c>
      <c r="J540" s="10">
        <f t="shared" si="135"/>
        <v>2299.5807721134174</v>
      </c>
      <c r="K540" s="8">
        <f t="shared" si="130"/>
        <v>19.592159999999996</v>
      </c>
      <c r="L540" s="10">
        <f t="shared" si="131"/>
        <v>180.80241942906471</v>
      </c>
      <c r="M540" s="30">
        <f t="shared" si="122"/>
        <v>11.401123789000183</v>
      </c>
      <c r="N540" s="11"/>
      <c r="O540" s="12">
        <f t="shared" si="123"/>
        <v>14.855567969356308</v>
      </c>
      <c r="P540" s="12"/>
      <c r="Q540" s="33">
        <f t="shared" si="124"/>
        <v>6.3703423729853187E-2</v>
      </c>
      <c r="R540" s="9">
        <f t="shared" si="136"/>
        <v>1.0047775261250353</v>
      </c>
      <c r="S540" s="9">
        <f t="shared" si="137"/>
        <v>7.5025891134162972</v>
      </c>
      <c r="T540" s="15">
        <f t="shared" si="125"/>
        <v>3.3483833698883636E-2</v>
      </c>
      <c r="U540" s="15">
        <f t="shared" si="126"/>
        <v>-7.1251634677615971E-3</v>
      </c>
      <c r="V540" s="15">
        <f t="shared" si="127"/>
        <v>4.0608997166645233E-2</v>
      </c>
      <c r="W540" s="31">
        <f t="shared" si="132"/>
        <v>2003.09</v>
      </c>
      <c r="X540" s="31">
        <f t="shared" si="133"/>
        <v>1019.44</v>
      </c>
      <c r="Y540" s="32"/>
      <c r="Z540" s="32"/>
    </row>
    <row r="541" spans="1:26" ht="15.6" x14ac:dyDescent="0.3">
      <c r="A541" s="6">
        <v>1915.05</v>
      </c>
      <c r="B541" s="7">
        <v>7.95</v>
      </c>
      <c r="C541" s="8">
        <v>0.42420000000000002</v>
      </c>
      <c r="D541" s="7">
        <v>0.67</v>
      </c>
      <c r="E541" s="7">
        <v>10.1</v>
      </c>
      <c r="F541" s="8">
        <f t="shared" si="134"/>
        <v>1915.3749999999598</v>
      </c>
      <c r="G541" s="9">
        <f>G537*8/12+G549*4/12</f>
        <v>4.1766666666666667</v>
      </c>
      <c r="H541" s="8">
        <f t="shared" si="128"/>
        <v>240.96174504950491</v>
      </c>
      <c r="I541" s="8">
        <f t="shared" si="129"/>
        <v>12.857354999999998</v>
      </c>
      <c r="J541" s="10">
        <f t="shared" si="135"/>
        <v>2233.5560024565011</v>
      </c>
      <c r="K541" s="8">
        <f t="shared" si="130"/>
        <v>20.307467821782176</v>
      </c>
      <c r="L541" s="10">
        <f t="shared" si="131"/>
        <v>188.23679517557935</v>
      </c>
      <c r="M541" s="30">
        <f t="shared" si="122"/>
        <v>11.026929876471311</v>
      </c>
      <c r="N541" s="11"/>
      <c r="O541" s="12">
        <f t="shared" si="123"/>
        <v>14.376666202260223</v>
      </c>
      <c r="P541" s="12"/>
      <c r="Q541" s="33">
        <f t="shared" si="124"/>
        <v>6.9016953859027036E-2</v>
      </c>
      <c r="R541" s="9">
        <f t="shared" si="136"/>
        <v>1.0047652759512427</v>
      </c>
      <c r="S541" s="9">
        <f t="shared" si="137"/>
        <v>7.463794979119851</v>
      </c>
      <c r="T541" s="15">
        <f t="shared" si="125"/>
        <v>3.964147928245465E-2</v>
      </c>
      <c r="U541" s="15">
        <f t="shared" si="126"/>
        <v>-6.7483709702291783E-3</v>
      </c>
      <c r="V541" s="15">
        <f t="shared" si="127"/>
        <v>4.6389850252683829E-2</v>
      </c>
      <c r="W541" s="31">
        <f t="shared" si="132"/>
        <v>2003.12</v>
      </c>
      <c r="X541" s="31">
        <f t="shared" si="133"/>
        <v>1080.6400000000001</v>
      </c>
      <c r="Y541" s="32"/>
      <c r="Z541" s="32"/>
    </row>
    <row r="542" spans="1:26" ht="15.6" x14ac:dyDescent="0.3">
      <c r="A542" s="6">
        <v>1915.06</v>
      </c>
      <c r="B542" s="7">
        <v>8.0399999999999991</v>
      </c>
      <c r="C542" s="8">
        <v>0.42499999999999999</v>
      </c>
      <c r="D542" s="7">
        <v>0.7</v>
      </c>
      <c r="E542" s="7">
        <v>10.1</v>
      </c>
      <c r="F542" s="8">
        <f t="shared" si="134"/>
        <v>1915.458333333293</v>
      </c>
      <c r="G542" s="9">
        <f>G537*7/12+G549*5/12</f>
        <v>4.1608333333333327</v>
      </c>
      <c r="H542" s="8">
        <f t="shared" si="128"/>
        <v>243.68961386138608</v>
      </c>
      <c r="I542" s="8">
        <f t="shared" si="129"/>
        <v>12.881602722772275</v>
      </c>
      <c r="J542" s="10">
        <f t="shared" si="135"/>
        <v>2268.7918702101383</v>
      </c>
      <c r="K542" s="8">
        <f t="shared" si="130"/>
        <v>21.216757425742571</v>
      </c>
      <c r="L542" s="10">
        <f t="shared" si="131"/>
        <v>197.53163049093246</v>
      </c>
      <c r="M542" s="30">
        <f t="shared" si="122"/>
        <v>11.154262189096338</v>
      </c>
      <c r="N542" s="11"/>
      <c r="O542" s="12">
        <f t="shared" si="123"/>
        <v>14.548595263420433</v>
      </c>
      <c r="P542" s="12"/>
      <c r="Q542" s="33">
        <f t="shared" si="124"/>
        <v>6.8140042135714604E-2</v>
      </c>
      <c r="R542" s="9">
        <f t="shared" si="136"/>
        <v>1.0047530267445139</v>
      </c>
      <c r="S542" s="9">
        <f t="shared" si="137"/>
        <v>7.4993620218388566</v>
      </c>
      <c r="T542" s="15">
        <f t="shared" si="125"/>
        <v>3.9124820483404932E-2</v>
      </c>
      <c r="U542" s="15">
        <f t="shared" si="126"/>
        <v>-7.9249485135145514E-3</v>
      </c>
      <c r="V542" s="15">
        <f t="shared" si="127"/>
        <v>4.7049768996919483E-2</v>
      </c>
      <c r="W542" s="31">
        <f t="shared" si="132"/>
        <v>2004.03</v>
      </c>
      <c r="X542" s="31">
        <f t="shared" si="133"/>
        <v>1123.98</v>
      </c>
      <c r="Y542" s="32"/>
      <c r="Z542" s="32"/>
    </row>
    <row r="543" spans="1:26" ht="15.6" x14ac:dyDescent="0.3">
      <c r="A543" s="6">
        <v>1915.07</v>
      </c>
      <c r="B543" s="7">
        <v>8.01</v>
      </c>
      <c r="C543" s="8">
        <v>0.42580000000000001</v>
      </c>
      <c r="D543" s="7">
        <v>0.73</v>
      </c>
      <c r="E543" s="7">
        <v>10.1</v>
      </c>
      <c r="F543" s="8">
        <f t="shared" si="134"/>
        <v>1915.5416666666263</v>
      </c>
      <c r="G543" s="9">
        <f>G537*6/12+G549*6/12</f>
        <v>4.1449999999999996</v>
      </c>
      <c r="H543" s="8">
        <f t="shared" si="128"/>
        <v>242.78032425742572</v>
      </c>
      <c r="I543" s="8">
        <f t="shared" si="129"/>
        <v>12.905850445544553</v>
      </c>
      <c r="J543" s="10">
        <f t="shared" si="135"/>
        <v>2270.3392013156513</v>
      </c>
      <c r="K543" s="8">
        <f t="shared" si="130"/>
        <v>22.126047029702963</v>
      </c>
      <c r="L543" s="10">
        <f t="shared" si="131"/>
        <v>206.90981485148876</v>
      </c>
      <c r="M543" s="30">
        <f t="shared" si="122"/>
        <v>11.1136293939496</v>
      </c>
      <c r="N543" s="11"/>
      <c r="O543" s="12">
        <f t="shared" si="123"/>
        <v>14.499550030039</v>
      </c>
      <c r="P543" s="12"/>
      <c r="Q543" s="33">
        <f t="shared" si="124"/>
        <v>6.8626153573738385E-2</v>
      </c>
      <c r="R543" s="9">
        <f t="shared" si="136"/>
        <v>1.0047407785059888</v>
      </c>
      <c r="S543" s="9">
        <f t="shared" si="137"/>
        <v>7.5350066900954484</v>
      </c>
      <c r="T543" s="15">
        <f t="shared" si="125"/>
        <v>4.1173118926299823E-2</v>
      </c>
      <c r="U543" s="15">
        <f t="shared" si="126"/>
        <v>-9.0871284395922514E-3</v>
      </c>
      <c r="V543" s="15">
        <f t="shared" si="127"/>
        <v>5.0260247365892075E-2</v>
      </c>
      <c r="W543" s="31">
        <f t="shared" si="132"/>
        <v>2004.06</v>
      </c>
      <c r="X543" s="31">
        <f t="shared" si="133"/>
        <v>1132.76</v>
      </c>
      <c r="Y543" s="32"/>
      <c r="Z543" s="32"/>
    </row>
    <row r="544" spans="1:26" ht="15.6" x14ac:dyDescent="0.3">
      <c r="A544" s="6">
        <v>1915.08</v>
      </c>
      <c r="B544" s="7">
        <v>8.35</v>
      </c>
      <c r="C544" s="8">
        <v>0.42670000000000002</v>
      </c>
      <c r="D544" s="7">
        <v>0.76</v>
      </c>
      <c r="E544" s="7">
        <v>10.1</v>
      </c>
      <c r="F544" s="8">
        <f t="shared" si="134"/>
        <v>1915.6249999999595</v>
      </c>
      <c r="G544" s="9">
        <f>G537*5/12+G549*7/12</f>
        <v>4.1291666666666664</v>
      </c>
      <c r="H544" s="8">
        <f t="shared" si="128"/>
        <v>253.08560643564351</v>
      </c>
      <c r="I544" s="8">
        <f t="shared" si="129"/>
        <v>12.933129133663364</v>
      </c>
      <c r="J544" s="10">
        <f t="shared" si="135"/>
        <v>2376.7867427073411</v>
      </c>
      <c r="K544" s="8">
        <f t="shared" si="130"/>
        <v>23.035336633663363</v>
      </c>
      <c r="L544" s="10">
        <f t="shared" si="131"/>
        <v>216.33029035420111</v>
      </c>
      <c r="M544" s="30">
        <f t="shared" si="122"/>
        <v>11.584831641604596</v>
      </c>
      <c r="N544" s="11"/>
      <c r="O544" s="12">
        <f t="shared" si="123"/>
        <v>15.113448857043254</v>
      </c>
      <c r="P544" s="12"/>
      <c r="Q544" s="33">
        <f t="shared" si="124"/>
        <v>6.3959240859477795E-2</v>
      </c>
      <c r="R544" s="9">
        <f t="shared" si="136"/>
        <v>1.0047285312368082</v>
      </c>
      <c r="S544" s="9">
        <f t="shared" si="137"/>
        <v>7.5707284878543346</v>
      </c>
      <c r="T544" s="15">
        <f t="shared" si="125"/>
        <v>3.8253007101227032E-2</v>
      </c>
      <c r="U544" s="15">
        <f t="shared" si="126"/>
        <v>-9.1225166993306184E-3</v>
      </c>
      <c r="V544" s="15">
        <f t="shared" si="127"/>
        <v>4.7375523800557651E-2</v>
      </c>
      <c r="W544" s="31">
        <f t="shared" si="132"/>
        <v>2004.09</v>
      </c>
      <c r="X544" s="31">
        <f t="shared" si="133"/>
        <v>1117.6600000000001</v>
      </c>
      <c r="Y544" s="32"/>
      <c r="Z544" s="32"/>
    </row>
    <row r="545" spans="1:26" ht="15.6" x14ac:dyDescent="0.3">
      <c r="A545" s="6">
        <v>1915.09</v>
      </c>
      <c r="B545" s="7">
        <v>8.66</v>
      </c>
      <c r="C545" s="8">
        <v>0.42749999999999999</v>
      </c>
      <c r="D545" s="7">
        <v>0.79</v>
      </c>
      <c r="E545" s="7">
        <v>10.1</v>
      </c>
      <c r="F545" s="8">
        <f t="shared" si="134"/>
        <v>1915.7083333332928</v>
      </c>
      <c r="G545" s="9">
        <f>G537*4/12+G549*8/12</f>
        <v>4.1133333333333333</v>
      </c>
      <c r="H545" s="8">
        <f t="shared" si="128"/>
        <v>262.48159900990095</v>
      </c>
      <c r="I545" s="8">
        <f t="shared" si="129"/>
        <v>12.957376856435641</v>
      </c>
      <c r="J545" s="10">
        <f t="shared" si="135"/>
        <v>2475.1672119226973</v>
      </c>
      <c r="K545" s="8">
        <f t="shared" si="130"/>
        <v>23.944626237623758</v>
      </c>
      <c r="L545" s="10">
        <f t="shared" si="131"/>
        <v>225.79469947100822</v>
      </c>
      <c r="M545" s="30">
        <f t="shared" si="122"/>
        <v>12.011570757825888</v>
      </c>
      <c r="N545" s="11"/>
      <c r="O545" s="12">
        <f t="shared" si="123"/>
        <v>15.664883714157849</v>
      </c>
      <c r="P545" s="12"/>
      <c r="Q545" s="33">
        <f t="shared" si="124"/>
        <v>6.2216271961368148E-2</v>
      </c>
      <c r="R545" s="9">
        <f t="shared" si="136"/>
        <v>1.0047162849381146</v>
      </c>
      <c r="S545" s="9">
        <f t="shared" si="137"/>
        <v>7.6065269139945473</v>
      </c>
      <c r="T545" s="15">
        <f t="shared" si="125"/>
        <v>3.6855850443499705E-2</v>
      </c>
      <c r="U545" s="15">
        <f t="shared" si="126"/>
        <v>-9.1578431390776371E-3</v>
      </c>
      <c r="V545" s="15">
        <f t="shared" si="127"/>
        <v>4.6013693582577342E-2</v>
      </c>
      <c r="W545" s="31">
        <f t="shared" si="132"/>
        <v>2004.12</v>
      </c>
      <c r="X545" s="31">
        <f t="shared" si="133"/>
        <v>1199.21</v>
      </c>
      <c r="Y545" s="32"/>
      <c r="Z545" s="32"/>
    </row>
    <row r="546" spans="1:26" ht="15.6" x14ac:dyDescent="0.3">
      <c r="A546" s="6">
        <v>1915.1</v>
      </c>
      <c r="B546" s="7">
        <v>9.14</v>
      </c>
      <c r="C546" s="8">
        <v>0.42830000000000001</v>
      </c>
      <c r="D546" s="7">
        <v>0.82</v>
      </c>
      <c r="E546" s="7">
        <v>10.199999999999999</v>
      </c>
      <c r="F546" s="8">
        <f t="shared" si="134"/>
        <v>1915.791666666626</v>
      </c>
      <c r="G546" s="9">
        <f>G537*3/12+G549*9/12</f>
        <v>4.0975000000000001</v>
      </c>
      <c r="H546" s="8">
        <f t="shared" si="128"/>
        <v>274.31424999999996</v>
      </c>
      <c r="I546" s="8">
        <f t="shared" si="129"/>
        <v>12.854353749999998</v>
      </c>
      <c r="J546" s="10">
        <f t="shared" si="135"/>
        <v>2596.8488058287053</v>
      </c>
      <c r="K546" s="8">
        <f t="shared" si="130"/>
        <v>24.610249999999997</v>
      </c>
      <c r="L546" s="10">
        <f t="shared" si="131"/>
        <v>232.97768279863661</v>
      </c>
      <c r="M546" s="30">
        <f t="shared" si="122"/>
        <v>12.549076133220147</v>
      </c>
      <c r="N546" s="11"/>
      <c r="O546" s="12">
        <f t="shared" si="123"/>
        <v>16.354096721194878</v>
      </c>
      <c r="P546" s="12"/>
      <c r="Q546" s="33">
        <f t="shared" si="124"/>
        <v>5.9814212715783278E-2</v>
      </c>
      <c r="R546" s="9">
        <f t="shared" si="136"/>
        <v>1.0047040396110525</v>
      </c>
      <c r="S546" s="9">
        <f t="shared" si="137"/>
        <v>7.5674759577779298</v>
      </c>
      <c r="T546" s="15">
        <f t="shared" si="125"/>
        <v>3.5677532122646793E-2</v>
      </c>
      <c r="U546" s="15">
        <f t="shared" si="126"/>
        <v>-8.2164544190062028E-3</v>
      </c>
      <c r="V546" s="15">
        <f t="shared" si="127"/>
        <v>4.3893986541652996E-2</v>
      </c>
      <c r="W546" s="31">
        <f t="shared" si="132"/>
        <v>2005.03</v>
      </c>
      <c r="X546" s="31">
        <f t="shared" si="133"/>
        <v>1194.9000000000001</v>
      </c>
      <c r="Y546" s="32"/>
      <c r="Z546" s="32"/>
    </row>
    <row r="547" spans="1:26" ht="15.6" x14ac:dyDescent="0.3">
      <c r="A547" s="6">
        <v>1915.11</v>
      </c>
      <c r="B547" s="7">
        <v>9.4600000000000009</v>
      </c>
      <c r="C547" s="8">
        <v>0.42920000000000003</v>
      </c>
      <c r="D547" s="7">
        <v>0.85</v>
      </c>
      <c r="E547" s="7">
        <v>10.3</v>
      </c>
      <c r="F547" s="8">
        <f t="shared" si="134"/>
        <v>1915.8749999999593</v>
      </c>
      <c r="G547" s="9">
        <f>G537*2/12+G549*10/12</f>
        <v>4.081666666666667</v>
      </c>
      <c r="H547" s="8">
        <f t="shared" si="128"/>
        <v>281.16176213592229</v>
      </c>
      <c r="I547" s="8">
        <f t="shared" si="129"/>
        <v>12.756303203883492</v>
      </c>
      <c r="J547" s="10">
        <f t="shared" si="135"/>
        <v>2671.7354353356191</v>
      </c>
      <c r="K547" s="8">
        <f t="shared" si="130"/>
        <v>25.262949029126204</v>
      </c>
      <c r="L547" s="10">
        <f t="shared" si="131"/>
        <v>240.06079492973316</v>
      </c>
      <c r="M547" s="30">
        <f t="shared" si="122"/>
        <v>12.857714453559307</v>
      </c>
      <c r="N547" s="11"/>
      <c r="O547" s="12">
        <f t="shared" si="123"/>
        <v>16.740136872288549</v>
      </c>
      <c r="P547" s="12"/>
      <c r="Q547" s="33">
        <f t="shared" si="124"/>
        <v>5.7888719568749414E-2</v>
      </c>
      <c r="R547" s="9">
        <f t="shared" si="136"/>
        <v>1.0046917952567669</v>
      </c>
      <c r="S547" s="9">
        <f t="shared" si="137"/>
        <v>7.5292574152696927</v>
      </c>
      <c r="T547" s="15">
        <f t="shared" si="125"/>
        <v>3.4585380940313382E-2</v>
      </c>
      <c r="U547" s="15">
        <f t="shared" si="126"/>
        <v>-8.9507216159639968E-3</v>
      </c>
      <c r="V547" s="15">
        <f t="shared" si="127"/>
        <v>4.3536102556277378E-2</v>
      </c>
      <c r="W547" s="31">
        <f t="shared" si="132"/>
        <v>2005.06</v>
      </c>
      <c r="X547" s="31">
        <f t="shared" si="133"/>
        <v>1202.25</v>
      </c>
      <c r="Y547" s="32"/>
      <c r="Z547" s="32"/>
    </row>
    <row r="548" spans="1:26" ht="15.6" x14ac:dyDescent="0.3">
      <c r="A548" s="6">
        <v>1915.12</v>
      </c>
      <c r="B548" s="7">
        <v>9.48</v>
      </c>
      <c r="C548" s="8">
        <v>0.43</v>
      </c>
      <c r="D548" s="7">
        <v>0.88</v>
      </c>
      <c r="E548" s="7">
        <v>10.3</v>
      </c>
      <c r="F548" s="8">
        <f t="shared" si="134"/>
        <v>1915.9583333332926</v>
      </c>
      <c r="G548" s="9">
        <f>G537*1/12+G549*11/12</f>
        <v>4.065833333333333</v>
      </c>
      <c r="H548" s="8">
        <f t="shared" si="128"/>
        <v>281.75618446601936</v>
      </c>
      <c r="I548" s="8">
        <f t="shared" si="129"/>
        <v>12.780080097087376</v>
      </c>
      <c r="J548" s="10">
        <f t="shared" si="135"/>
        <v>2687.5041346104149</v>
      </c>
      <c r="K548" s="8">
        <f t="shared" si="130"/>
        <v>26.154582524271838</v>
      </c>
      <c r="L548" s="10">
        <f t="shared" si="131"/>
        <v>249.47295764316084</v>
      </c>
      <c r="M548" s="30">
        <f t="shared" si="122"/>
        <v>12.878444602185981</v>
      </c>
      <c r="N548" s="11"/>
      <c r="O548" s="12">
        <f t="shared" si="123"/>
        <v>16.749313030943132</v>
      </c>
      <c r="P548" s="12"/>
      <c r="Q548" s="33">
        <f t="shared" si="124"/>
        <v>5.6769648712160579E-2</v>
      </c>
      <c r="R548" s="9">
        <f t="shared" si="136"/>
        <v>1.0046795518764049</v>
      </c>
      <c r="S548" s="9">
        <f t="shared" si="137"/>
        <v>7.5645831494976319</v>
      </c>
      <c r="T548" s="15">
        <f t="shared" si="125"/>
        <v>3.6643430275943745E-2</v>
      </c>
      <c r="U548" s="15">
        <f t="shared" si="126"/>
        <v>-8.4336202922336012E-3</v>
      </c>
      <c r="V548" s="15">
        <f t="shared" si="127"/>
        <v>4.5077050568177346E-2</v>
      </c>
      <c r="W548" s="31">
        <f t="shared" si="132"/>
        <v>2005.09</v>
      </c>
      <c r="X548" s="31">
        <f t="shared" si="133"/>
        <v>1225.92</v>
      </c>
      <c r="Y548" s="32"/>
      <c r="Z548" s="32"/>
    </row>
    <row r="549" spans="1:26" ht="15.6" x14ac:dyDescent="0.3">
      <c r="A549" s="6">
        <v>1916.01</v>
      </c>
      <c r="B549" s="7">
        <v>9.33</v>
      </c>
      <c r="C549" s="8">
        <v>0.44080000000000003</v>
      </c>
      <c r="D549" s="7">
        <v>0.93420000000000003</v>
      </c>
      <c r="E549" s="7">
        <v>10.4</v>
      </c>
      <c r="F549" s="8">
        <f t="shared" si="134"/>
        <v>1916.0416666666258</v>
      </c>
      <c r="G549" s="9">
        <v>4.05</v>
      </c>
      <c r="H549" s="8">
        <f t="shared" si="128"/>
        <v>274.63168990384611</v>
      </c>
      <c r="I549" s="8">
        <f t="shared" si="129"/>
        <v>12.975096346153842</v>
      </c>
      <c r="J549" s="10">
        <f t="shared" si="135"/>
        <v>2629.8613069985722</v>
      </c>
      <c r="K549" s="8">
        <f t="shared" si="130"/>
        <v>27.498491394230761</v>
      </c>
      <c r="L549" s="10">
        <f t="shared" si="131"/>
        <v>263.32437652712389</v>
      </c>
      <c r="M549" s="30">
        <f t="shared" si="122"/>
        <v>12.543563692516168</v>
      </c>
      <c r="N549" s="11"/>
      <c r="O549" s="12">
        <f t="shared" si="123"/>
        <v>16.297027766820733</v>
      </c>
      <c r="P549" s="12"/>
      <c r="Q549" s="33">
        <f t="shared" si="124"/>
        <v>5.9986791585310832E-2</v>
      </c>
      <c r="R549" s="9">
        <f t="shared" si="136"/>
        <v>1.0021524623582816</v>
      </c>
      <c r="S549" s="9">
        <f t="shared" si="137"/>
        <v>7.5269052586847662</v>
      </c>
      <c r="T549" s="15">
        <f t="shared" si="125"/>
        <v>4.0882565660646408E-2</v>
      </c>
      <c r="U549" s="15">
        <f t="shared" si="126"/>
        <v>-7.5102573656017357E-3</v>
      </c>
      <c r="V549" s="15">
        <f t="shared" si="127"/>
        <v>4.8392823026248144E-2</v>
      </c>
      <c r="W549" s="31">
        <f t="shared" si="132"/>
        <v>2005.12</v>
      </c>
      <c r="X549" s="31">
        <f t="shared" si="133"/>
        <v>1262.07</v>
      </c>
      <c r="Y549" s="32"/>
      <c r="Z549" s="32"/>
    </row>
    <row r="550" spans="1:26" ht="15.6" x14ac:dyDescent="0.3">
      <c r="A550" s="6">
        <v>1916.02</v>
      </c>
      <c r="B550" s="7">
        <v>9.1999999999999993</v>
      </c>
      <c r="C550" s="8">
        <v>0.45169999999999999</v>
      </c>
      <c r="D550" s="7">
        <v>0.98829999999999996</v>
      </c>
      <c r="E550" s="7">
        <v>10.4</v>
      </c>
      <c r="F550" s="8">
        <f t="shared" si="134"/>
        <v>1916.1249999999591</v>
      </c>
      <c r="G550" s="9">
        <f>G549*11/12+G561*1/12</f>
        <v>4.0649999999999995</v>
      </c>
      <c r="H550" s="8">
        <f t="shared" si="128"/>
        <v>270.80509615384608</v>
      </c>
      <c r="I550" s="8">
        <f t="shared" si="129"/>
        <v>13.295941514423074</v>
      </c>
      <c r="J550" s="10">
        <f t="shared" si="135"/>
        <v>2603.8281229458162</v>
      </c>
      <c r="K550" s="8">
        <f t="shared" si="130"/>
        <v>29.090943100961532</v>
      </c>
      <c r="L550" s="10">
        <f t="shared" si="131"/>
        <v>279.71340585949457</v>
      </c>
      <c r="M550" s="30">
        <f t="shared" si="122"/>
        <v>12.354652326458789</v>
      </c>
      <c r="N550" s="11"/>
      <c r="O550" s="12">
        <f t="shared" si="123"/>
        <v>16.034835612136895</v>
      </c>
      <c r="P550" s="12"/>
      <c r="Q550" s="33">
        <f t="shared" si="124"/>
        <v>6.1055799767671476E-2</v>
      </c>
      <c r="R550" s="9">
        <f t="shared" si="136"/>
        <v>1.002165815139745</v>
      </c>
      <c r="S550" s="9">
        <f t="shared" si="137"/>
        <v>7.5431066389284371</v>
      </c>
      <c r="T550" s="15">
        <f t="shared" si="125"/>
        <v>4.2503961003233171E-2</v>
      </c>
      <c r="U550" s="15">
        <f t="shared" si="126"/>
        <v>-7.1870378425568093E-3</v>
      </c>
      <c r="V550" s="15">
        <f t="shared" si="127"/>
        <v>4.969099884578998E-2</v>
      </c>
      <c r="W550" s="31">
        <f t="shared" si="132"/>
        <v>2006.03</v>
      </c>
      <c r="X550" s="31">
        <f t="shared" si="133"/>
        <v>1293.74</v>
      </c>
      <c r="Y550" s="32"/>
      <c r="Z550" s="32"/>
    </row>
    <row r="551" spans="1:26" ht="15.6" x14ac:dyDescent="0.3">
      <c r="A551" s="6">
        <v>1916.03</v>
      </c>
      <c r="B551" s="7">
        <v>9.17</v>
      </c>
      <c r="C551" s="8">
        <v>0.46250000000000002</v>
      </c>
      <c r="D551" s="7">
        <v>1.042</v>
      </c>
      <c r="E551" s="7">
        <v>10.5</v>
      </c>
      <c r="F551" s="8">
        <f t="shared" si="134"/>
        <v>1916.2083333332923</v>
      </c>
      <c r="G551" s="9">
        <f>G549*10/12+G561*2/12</f>
        <v>4.08</v>
      </c>
      <c r="H551" s="8">
        <f t="shared" si="128"/>
        <v>267.35134999999997</v>
      </c>
      <c r="I551" s="8">
        <f t="shared" si="129"/>
        <v>13.484187499999997</v>
      </c>
      <c r="J551" s="10">
        <f t="shared" si="135"/>
        <v>2581.4242394932103</v>
      </c>
      <c r="K551" s="8">
        <f t="shared" si="130"/>
        <v>30.379509999999993</v>
      </c>
      <c r="L551" s="10">
        <f t="shared" si="131"/>
        <v>293.33086778101688</v>
      </c>
      <c r="M551" s="30">
        <f t="shared" si="122"/>
        <v>12.177052795748478</v>
      </c>
      <c r="N551" s="11"/>
      <c r="O551" s="12">
        <f t="shared" si="123"/>
        <v>15.7865132432519</v>
      </c>
      <c r="P551" s="12"/>
      <c r="Q551" s="33">
        <f t="shared" si="124"/>
        <v>6.3063591449976961E-2</v>
      </c>
      <c r="R551" s="9">
        <f t="shared" si="136"/>
        <v>1.0021791670939835</v>
      </c>
      <c r="S551" s="9">
        <f t="shared" si="137"/>
        <v>7.4874489124069044</v>
      </c>
      <c r="T551" s="15">
        <f t="shared" si="125"/>
        <v>3.7131876005485953E-2</v>
      </c>
      <c r="U551" s="15">
        <f t="shared" si="126"/>
        <v>-5.3591637132331948E-3</v>
      </c>
      <c r="V551" s="15">
        <f t="shared" si="127"/>
        <v>4.2491039718719148E-2</v>
      </c>
      <c r="W551" s="31">
        <f t="shared" si="132"/>
        <v>2006.06</v>
      </c>
      <c r="X551" s="31">
        <f t="shared" si="133"/>
        <v>1253.17</v>
      </c>
      <c r="Y551" s="32"/>
      <c r="Z551" s="32"/>
    </row>
    <row r="552" spans="1:26" ht="15.6" x14ac:dyDescent="0.3">
      <c r="A552" s="6">
        <v>1916.04</v>
      </c>
      <c r="B552" s="7">
        <v>9.07</v>
      </c>
      <c r="C552" s="8">
        <v>0.4733</v>
      </c>
      <c r="D552" s="7">
        <v>1.097</v>
      </c>
      <c r="E552" s="7">
        <v>10.6</v>
      </c>
      <c r="F552" s="8">
        <f t="shared" si="134"/>
        <v>1916.2916666666256</v>
      </c>
      <c r="G552" s="9">
        <f>G549*9/12+G561*3/12</f>
        <v>4.0949999999999998</v>
      </c>
      <c r="H552" s="8">
        <f t="shared" si="128"/>
        <v>261.9411721698113</v>
      </c>
      <c r="I552" s="8">
        <f t="shared" si="129"/>
        <v>13.668881674528299</v>
      </c>
      <c r="J552" s="10">
        <f t="shared" si="135"/>
        <v>2540.1843792218169</v>
      </c>
      <c r="K552" s="8">
        <f t="shared" si="130"/>
        <v>31.681308254716978</v>
      </c>
      <c r="L552" s="10">
        <f t="shared" si="131"/>
        <v>307.23067960378535</v>
      </c>
      <c r="M552" s="30">
        <f t="shared" si="122"/>
        <v>11.906481776593179</v>
      </c>
      <c r="N552" s="11"/>
      <c r="O552" s="12">
        <f t="shared" si="123"/>
        <v>15.418161727089263</v>
      </c>
      <c r="P552" s="12"/>
      <c r="Q552" s="33">
        <f t="shared" si="124"/>
        <v>6.5748722644587462E-2</v>
      </c>
      <c r="R552" s="9">
        <f t="shared" si="136"/>
        <v>1.0021925182219196</v>
      </c>
      <c r="S552" s="9">
        <f t="shared" si="137"/>
        <v>7.4329750758768292</v>
      </c>
      <c r="T552" s="15">
        <f t="shared" si="125"/>
        <v>3.5755982327786873E-2</v>
      </c>
      <c r="U552" s="15">
        <f t="shared" si="126"/>
        <v>-4.6561790108334833E-3</v>
      </c>
      <c r="V552" s="15">
        <f t="shared" si="127"/>
        <v>4.0412161338620356E-2</v>
      </c>
      <c r="W552" s="31">
        <f t="shared" si="132"/>
        <v>2006.09</v>
      </c>
      <c r="X552" s="31">
        <f t="shared" si="133"/>
        <v>1317.74</v>
      </c>
      <c r="Y552" s="32"/>
      <c r="Z552" s="32"/>
    </row>
    <row r="553" spans="1:26" ht="15.6" x14ac:dyDescent="0.3">
      <c r="A553" s="6">
        <v>1916.05</v>
      </c>
      <c r="B553" s="7">
        <v>9.27</v>
      </c>
      <c r="C553" s="8">
        <v>0.48420000000000002</v>
      </c>
      <c r="D553" s="7">
        <v>1.151</v>
      </c>
      <c r="E553" s="7">
        <v>10.7</v>
      </c>
      <c r="F553" s="8">
        <f t="shared" si="134"/>
        <v>1916.3749999999588</v>
      </c>
      <c r="G553" s="9">
        <f>G549*8/12+G561*4/12</f>
        <v>4.1099999999999994</v>
      </c>
      <c r="H553" s="8">
        <f t="shared" si="128"/>
        <v>265.21513317757007</v>
      </c>
      <c r="I553" s="8">
        <f t="shared" si="129"/>
        <v>13.852984626168222</v>
      </c>
      <c r="J553" s="10">
        <f t="shared" si="135"/>
        <v>2583.128726024288</v>
      </c>
      <c r="K553" s="8">
        <f t="shared" si="130"/>
        <v>32.93016378504673</v>
      </c>
      <c r="L553" s="10">
        <f t="shared" si="131"/>
        <v>320.73151711477408</v>
      </c>
      <c r="M553" s="30">
        <f t="shared" si="122"/>
        <v>12.026256671905157</v>
      </c>
      <c r="N553" s="11"/>
      <c r="O553" s="12">
        <f t="shared" si="123"/>
        <v>15.553193893472141</v>
      </c>
      <c r="P553" s="12"/>
      <c r="Q553" s="33">
        <f t="shared" si="124"/>
        <v>6.4579620295515061E-2</v>
      </c>
      <c r="R553" s="9">
        <f t="shared" si="136"/>
        <v>1.002205868524475</v>
      </c>
      <c r="S553" s="9">
        <f t="shared" si="137"/>
        <v>7.3796526446020456</v>
      </c>
      <c r="T553" s="15">
        <f t="shared" si="125"/>
        <v>3.5794006515664556E-2</v>
      </c>
      <c r="U553" s="15">
        <f t="shared" si="126"/>
        <v>-2.8482834417464797E-3</v>
      </c>
      <c r="V553" s="15">
        <f t="shared" si="127"/>
        <v>3.8642289957411036E-2</v>
      </c>
      <c r="W553" s="31">
        <f t="shared" si="132"/>
        <v>2006.12</v>
      </c>
      <c r="X553" s="31">
        <f t="shared" si="133"/>
        <v>1416.42</v>
      </c>
      <c r="Y553" s="32"/>
      <c r="Z553" s="32"/>
    </row>
    <row r="554" spans="1:26" ht="15.6" x14ac:dyDescent="0.3">
      <c r="A554" s="6">
        <v>1916.06</v>
      </c>
      <c r="B554" s="7">
        <v>9.36</v>
      </c>
      <c r="C554" s="8">
        <v>0.495</v>
      </c>
      <c r="D554" s="7">
        <v>1.2050000000000001</v>
      </c>
      <c r="E554" s="7">
        <v>10.8</v>
      </c>
      <c r="F554" s="8">
        <f t="shared" si="134"/>
        <v>1916.4583333332921</v>
      </c>
      <c r="G554" s="9">
        <f>G549*7/12+G561*5/12</f>
        <v>4.125</v>
      </c>
      <c r="H554" s="8">
        <f t="shared" si="128"/>
        <v>265.31049999999988</v>
      </c>
      <c r="I554" s="8">
        <f t="shared" si="129"/>
        <v>14.030843749999995</v>
      </c>
      <c r="J554" s="10">
        <f t="shared" si="135"/>
        <v>2595.4456491493202</v>
      </c>
      <c r="K554" s="8">
        <f t="shared" si="130"/>
        <v>34.155892361111107</v>
      </c>
      <c r="L554" s="10">
        <f t="shared" si="131"/>
        <v>334.13589820779185</v>
      </c>
      <c r="M554" s="30">
        <f t="shared" si="122"/>
        <v>11.995961222946578</v>
      </c>
      <c r="N554" s="11"/>
      <c r="O554" s="12">
        <f t="shared" si="123"/>
        <v>15.493035511158229</v>
      </c>
      <c r="P554" s="12"/>
      <c r="Q554" s="33">
        <f t="shared" si="124"/>
        <v>6.5591255170430046E-2</v>
      </c>
      <c r="R554" s="9">
        <f t="shared" si="136"/>
        <v>1.0022192180025706</v>
      </c>
      <c r="S554" s="9">
        <f t="shared" si="137"/>
        <v>7.3274503437581417</v>
      </c>
      <c r="T554" s="15">
        <f t="shared" si="125"/>
        <v>4.1171911916072501E-2</v>
      </c>
      <c r="U554" s="15">
        <f t="shared" si="126"/>
        <v>-1.0460409510723023E-3</v>
      </c>
      <c r="V554" s="15">
        <f t="shared" si="127"/>
        <v>4.2217952867144803E-2</v>
      </c>
      <c r="W554" s="31">
        <f t="shared" si="132"/>
        <v>2007.03</v>
      </c>
      <c r="X554" s="31">
        <f t="shared" si="133"/>
        <v>1406.95</v>
      </c>
      <c r="Y554" s="32"/>
      <c r="Z554" s="32"/>
    </row>
    <row r="555" spans="1:26" ht="15.6" x14ac:dyDescent="0.3">
      <c r="A555" s="6">
        <v>1916.07</v>
      </c>
      <c r="B555" s="7">
        <v>9.23</v>
      </c>
      <c r="C555" s="8">
        <v>0.50580000000000003</v>
      </c>
      <c r="D555" s="7">
        <v>1.2589999999999999</v>
      </c>
      <c r="E555" s="7">
        <v>10.8</v>
      </c>
      <c r="F555" s="8">
        <f t="shared" si="134"/>
        <v>1916.5416666666254</v>
      </c>
      <c r="G555" s="9">
        <f>G549*6/12+G561*6/12</f>
        <v>4.1400000000000006</v>
      </c>
      <c r="H555" s="8">
        <f t="shared" si="128"/>
        <v>261.62563194444442</v>
      </c>
      <c r="I555" s="8">
        <f t="shared" si="129"/>
        <v>14.336971249999998</v>
      </c>
      <c r="J555" s="10">
        <f t="shared" si="135"/>
        <v>2571.0856170683628</v>
      </c>
      <c r="K555" s="8">
        <f t="shared" si="130"/>
        <v>35.686529861111104</v>
      </c>
      <c r="L555" s="10">
        <f t="shared" si="131"/>
        <v>350.70387777779723</v>
      </c>
      <c r="M555" s="30">
        <f t="shared" si="122"/>
        <v>11.791165275254547</v>
      </c>
      <c r="N555" s="11"/>
      <c r="O555" s="12">
        <f t="shared" si="123"/>
        <v>15.208320664732792</v>
      </c>
      <c r="P555" s="12"/>
      <c r="Q555" s="33">
        <f t="shared" si="124"/>
        <v>7.0364500962744284E-2</v>
      </c>
      <c r="R555" s="9">
        <f t="shared" si="136"/>
        <v>1.0022325666571259</v>
      </c>
      <c r="S555" s="9">
        <f t="shared" si="137"/>
        <v>7.3437115534739528</v>
      </c>
      <c r="T555" s="15">
        <f t="shared" si="125"/>
        <v>4.8102474134000595E-2</v>
      </c>
      <c r="U555" s="15">
        <f t="shared" si="126"/>
        <v>3.9863792948291454E-4</v>
      </c>
      <c r="V555" s="15">
        <f t="shared" si="127"/>
        <v>4.770383620451768E-2</v>
      </c>
      <c r="W555" s="31">
        <f t="shared" si="132"/>
        <v>2007.06</v>
      </c>
      <c r="X555" s="31">
        <f t="shared" si="133"/>
        <v>1514.19</v>
      </c>
      <c r="Y555" s="32"/>
      <c r="Z555" s="32"/>
    </row>
    <row r="556" spans="1:26" ht="15.6" x14ac:dyDescent="0.3">
      <c r="A556" s="6">
        <v>1916.08</v>
      </c>
      <c r="B556" s="7">
        <v>9.3000000000000007</v>
      </c>
      <c r="C556" s="8">
        <v>0.51670000000000005</v>
      </c>
      <c r="D556" s="7">
        <v>1.3129999999999999</v>
      </c>
      <c r="E556" s="7">
        <v>10.9</v>
      </c>
      <c r="F556" s="8">
        <f t="shared" si="134"/>
        <v>1916.6249999999586</v>
      </c>
      <c r="G556" s="9">
        <f>G549*5/12+G561*7/12</f>
        <v>4.1550000000000002</v>
      </c>
      <c r="H556" s="8">
        <f t="shared" si="128"/>
        <v>261.19135321100913</v>
      </c>
      <c r="I556" s="8">
        <f t="shared" si="129"/>
        <v>14.511566903669722</v>
      </c>
      <c r="J556" s="10">
        <f t="shared" si="135"/>
        <v>2578.7019921362494</v>
      </c>
      <c r="K556" s="8">
        <f t="shared" si="130"/>
        <v>36.875725458715586</v>
      </c>
      <c r="L556" s="10">
        <f t="shared" si="131"/>
        <v>364.06835652418226</v>
      </c>
      <c r="M556" s="30">
        <f t="shared" si="122"/>
        <v>11.732082638874161</v>
      </c>
      <c r="N556" s="11"/>
      <c r="O556" s="12">
        <f t="shared" si="123"/>
        <v>15.109356185858466</v>
      </c>
      <c r="P556" s="12"/>
      <c r="Q556" s="33">
        <f t="shared" si="124"/>
        <v>6.9255463374403012E-2</v>
      </c>
      <c r="R556" s="9">
        <f t="shared" si="136"/>
        <v>1.0022459144890594</v>
      </c>
      <c r="S556" s="9">
        <f t="shared" si="137"/>
        <v>7.292582962706434</v>
      </c>
      <c r="T556" s="15">
        <f t="shared" si="125"/>
        <v>5.2914948266491235E-2</v>
      </c>
      <c r="U556" s="15">
        <f t="shared" si="126"/>
        <v>2.2011150961964709E-3</v>
      </c>
      <c r="V556" s="15">
        <f t="shared" si="127"/>
        <v>5.0713833170294764E-2</v>
      </c>
      <c r="W556" s="31">
        <f t="shared" si="132"/>
        <v>2007.09</v>
      </c>
      <c r="X556" s="31">
        <f t="shared" si="133"/>
        <v>1497.12</v>
      </c>
      <c r="Y556" s="32"/>
      <c r="Z556" s="32"/>
    </row>
    <row r="557" spans="1:26" ht="15.6" x14ac:dyDescent="0.3">
      <c r="A557" s="6">
        <v>1916.09</v>
      </c>
      <c r="B557" s="7">
        <v>9.68</v>
      </c>
      <c r="C557" s="8">
        <v>0.52749999999999997</v>
      </c>
      <c r="D557" s="7">
        <v>1.3680000000000001</v>
      </c>
      <c r="E557" s="7">
        <v>11.1</v>
      </c>
      <c r="F557" s="8">
        <f t="shared" si="134"/>
        <v>1916.7083333332919</v>
      </c>
      <c r="G557" s="9">
        <f>G549*4/12+G561*8/12</f>
        <v>4.17</v>
      </c>
      <c r="H557" s="8">
        <f t="shared" si="128"/>
        <v>266.96524324324321</v>
      </c>
      <c r="I557" s="8">
        <f t="shared" si="129"/>
        <v>14.54795101351351</v>
      </c>
      <c r="J557" s="10">
        <f t="shared" si="135"/>
        <v>2647.6758588513067</v>
      </c>
      <c r="K557" s="8">
        <f t="shared" si="130"/>
        <v>37.72814594594594</v>
      </c>
      <c r="L557" s="10">
        <f t="shared" si="131"/>
        <v>374.17567922609373</v>
      </c>
      <c r="M557" s="30">
        <f t="shared" si="122"/>
        <v>11.94455241750447</v>
      </c>
      <c r="N557" s="11"/>
      <c r="O557" s="12">
        <f t="shared" si="123"/>
        <v>15.357396326406272</v>
      </c>
      <c r="P557" s="12"/>
      <c r="Q557" s="33">
        <f t="shared" si="124"/>
        <v>6.8308113769912387E-2</v>
      </c>
      <c r="R557" s="9">
        <f t="shared" si="136"/>
        <v>1.0022592614992878</v>
      </c>
      <c r="S557" s="9">
        <f t="shared" si="137"/>
        <v>7.1772684807973866</v>
      </c>
      <c r="T557" s="15">
        <f t="shared" si="125"/>
        <v>5.1564873103981945E-2</v>
      </c>
      <c r="U557" s="15">
        <f t="shared" si="126"/>
        <v>3.7529242849765332E-3</v>
      </c>
      <c r="V557" s="15">
        <f t="shared" si="127"/>
        <v>4.7811948819005412E-2</v>
      </c>
      <c r="W557" s="31">
        <f t="shared" si="132"/>
        <v>2007.12</v>
      </c>
      <c r="X557" s="31">
        <f t="shared" si="133"/>
        <v>1479.22</v>
      </c>
      <c r="Y557" s="32"/>
      <c r="Z557" s="32"/>
    </row>
    <row r="558" spans="1:26" ht="15.6" x14ac:dyDescent="0.3">
      <c r="A558" s="6">
        <v>1916.1</v>
      </c>
      <c r="B558" s="7">
        <v>9.98</v>
      </c>
      <c r="C558" s="8">
        <v>0.5383</v>
      </c>
      <c r="D558" s="7">
        <v>1.4219999999999999</v>
      </c>
      <c r="E558" s="7">
        <v>11.3</v>
      </c>
      <c r="F558" s="8">
        <f t="shared" si="134"/>
        <v>1916.7916666666251</v>
      </c>
      <c r="G558" s="9">
        <f>G549*3/12+G561*9/12</f>
        <v>4.1850000000000005</v>
      </c>
      <c r="H558" s="8">
        <f t="shared" si="128"/>
        <v>270.36747345132738</v>
      </c>
      <c r="I558" s="8">
        <f t="shared" si="129"/>
        <v>14.583047190265484</v>
      </c>
      <c r="J558" s="10">
        <f t="shared" si="135"/>
        <v>2693.4705890535929</v>
      </c>
      <c r="K558" s="8">
        <f t="shared" si="130"/>
        <v>38.523301327433614</v>
      </c>
      <c r="L558" s="10">
        <f t="shared" si="131"/>
        <v>383.77907591525133</v>
      </c>
      <c r="M558" s="30">
        <f t="shared" si="122"/>
        <v>12.045741763370797</v>
      </c>
      <c r="N558" s="11"/>
      <c r="O558" s="12">
        <f t="shared" si="123"/>
        <v>15.460165685093679</v>
      </c>
      <c r="P558" s="12"/>
      <c r="Q558" s="33">
        <f t="shared" si="124"/>
        <v>6.7031488912358439E-2</v>
      </c>
      <c r="R558" s="9">
        <f t="shared" si="136"/>
        <v>1.0022726076887278</v>
      </c>
      <c r="S558" s="9">
        <f t="shared" si="137"/>
        <v>7.0661655096744918</v>
      </c>
      <c r="T558" s="15">
        <f t="shared" si="125"/>
        <v>4.7229253159363216E-2</v>
      </c>
      <c r="U558" s="15">
        <f t="shared" si="126"/>
        <v>5.2743940980803927E-3</v>
      </c>
      <c r="V558" s="15">
        <f t="shared" si="127"/>
        <v>4.1954859061282823E-2</v>
      </c>
      <c r="W558" s="31">
        <f t="shared" si="132"/>
        <v>2008.03</v>
      </c>
      <c r="X558" s="31">
        <f t="shared" si="133"/>
        <v>1316.94</v>
      </c>
      <c r="Y558" s="32"/>
      <c r="Z558" s="32"/>
    </row>
    <row r="559" spans="1:26" ht="15.6" x14ac:dyDescent="0.3">
      <c r="A559" s="6">
        <v>1916.11</v>
      </c>
      <c r="B559" s="7">
        <v>10.210000000000001</v>
      </c>
      <c r="C559" s="8">
        <v>0.54920000000000002</v>
      </c>
      <c r="D559" s="7">
        <v>1.476</v>
      </c>
      <c r="E559" s="7">
        <v>11.5</v>
      </c>
      <c r="F559" s="8">
        <f t="shared" si="134"/>
        <v>1916.8749999999584</v>
      </c>
      <c r="G559" s="9">
        <f>G549*2/12+G561*10/12</f>
        <v>4.2</v>
      </c>
      <c r="H559" s="8">
        <f t="shared" si="128"/>
        <v>271.78798043478258</v>
      </c>
      <c r="I559" s="8">
        <f t="shared" si="129"/>
        <v>14.61958460869565</v>
      </c>
      <c r="J559" s="10">
        <f t="shared" si="135"/>
        <v>2719.7590528792407</v>
      </c>
      <c r="K559" s="8">
        <f t="shared" si="130"/>
        <v>39.290799130434777</v>
      </c>
      <c r="L559" s="10">
        <f t="shared" si="131"/>
        <v>393.1796632761762</v>
      </c>
      <c r="M559" s="30">
        <f t="shared" si="122"/>
        <v>12.053230403230497</v>
      </c>
      <c r="N559" s="11"/>
      <c r="O559" s="12">
        <f t="shared" si="123"/>
        <v>15.442014290555164</v>
      </c>
      <c r="P559" s="12"/>
      <c r="Q559" s="33">
        <f t="shared" si="124"/>
        <v>6.7521613279591025E-2</v>
      </c>
      <c r="R559" s="9">
        <f t="shared" si="136"/>
        <v>1.0022859530582944</v>
      </c>
      <c r="S559" s="9">
        <f t="shared" si="137"/>
        <v>6.9590550164069658</v>
      </c>
      <c r="T559" s="15">
        <f t="shared" si="125"/>
        <v>4.7427884489693817E-2</v>
      </c>
      <c r="U559" s="15">
        <f t="shared" si="126"/>
        <v>6.7664898615287239E-3</v>
      </c>
      <c r="V559" s="15">
        <f t="shared" si="127"/>
        <v>4.0661394628165093E-2</v>
      </c>
      <c r="W559" s="31">
        <f t="shared" si="132"/>
        <v>2008.06</v>
      </c>
      <c r="X559" s="31">
        <f t="shared" si="133"/>
        <v>1341.25</v>
      </c>
      <c r="Y559" s="32"/>
      <c r="Z559" s="32"/>
    </row>
    <row r="560" spans="1:26" ht="15.6" x14ac:dyDescent="0.3">
      <c r="A560" s="6">
        <v>1916.12</v>
      </c>
      <c r="B560" s="7">
        <v>9.8000000000000007</v>
      </c>
      <c r="C560" s="8">
        <v>0.56000000000000005</v>
      </c>
      <c r="D560" s="7">
        <v>1.53</v>
      </c>
      <c r="E560" s="7">
        <v>11.6</v>
      </c>
      <c r="F560" s="8">
        <f t="shared" si="134"/>
        <v>1916.9583333332916</v>
      </c>
      <c r="G560" s="9">
        <f>G549*1/12+G561*11/12</f>
        <v>4.2149999999999999</v>
      </c>
      <c r="H560" s="8">
        <f t="shared" si="128"/>
        <v>258.62495689655168</v>
      </c>
      <c r="I560" s="8">
        <f t="shared" si="129"/>
        <v>14.778568965517241</v>
      </c>
      <c r="J560" s="10">
        <f t="shared" si="135"/>
        <v>2600.3617927364621</v>
      </c>
      <c r="K560" s="8">
        <f t="shared" si="130"/>
        <v>40.377161637931032</v>
      </c>
      <c r="L560" s="10">
        <f t="shared" si="131"/>
        <v>405.97485131497831</v>
      </c>
      <c r="M560" s="30">
        <f t="shared" si="122"/>
        <v>11.41355918884949</v>
      </c>
      <c r="N560" s="11"/>
      <c r="O560" s="12">
        <f t="shared" si="123"/>
        <v>14.599793322642704</v>
      </c>
      <c r="P560" s="12"/>
      <c r="Q560" s="33">
        <f t="shared" si="124"/>
        <v>7.1812050346403145E-2</v>
      </c>
      <c r="R560" s="9">
        <f t="shared" si="136"/>
        <v>1.0022992976089014</v>
      </c>
      <c r="S560" s="9">
        <f t="shared" si="137"/>
        <v>6.9148340973536584</v>
      </c>
      <c r="T560" s="15">
        <f t="shared" si="125"/>
        <v>5.4958154235523526E-2</v>
      </c>
      <c r="U560" s="15">
        <f t="shared" si="126"/>
        <v>7.9327507617692472E-3</v>
      </c>
      <c r="V560" s="15">
        <f t="shared" si="127"/>
        <v>4.7025403473754279E-2</v>
      </c>
      <c r="W560" s="31">
        <f t="shared" si="132"/>
        <v>2008.09</v>
      </c>
      <c r="X560" s="31">
        <f t="shared" si="133"/>
        <v>1216.95</v>
      </c>
      <c r="Y560" s="32"/>
      <c r="Z560" s="32"/>
    </row>
    <row r="561" spans="1:26" ht="15.6" x14ac:dyDescent="0.3">
      <c r="A561" s="6">
        <v>1917.01</v>
      </c>
      <c r="B561" s="7">
        <v>9.57</v>
      </c>
      <c r="C561" s="8">
        <v>0.57079999999999997</v>
      </c>
      <c r="D561" s="7">
        <v>1.5089999999999999</v>
      </c>
      <c r="E561" s="7">
        <v>11.7</v>
      </c>
      <c r="F561" s="8">
        <f t="shared" si="134"/>
        <v>1917.0416666666249</v>
      </c>
      <c r="G561" s="9">
        <v>4.2300000000000004</v>
      </c>
      <c r="H561" s="8">
        <f t="shared" si="128"/>
        <v>250.39659615384613</v>
      </c>
      <c r="I561" s="8">
        <f t="shared" si="129"/>
        <v>14.934835641025639</v>
      </c>
      <c r="J561" s="10">
        <f t="shared" si="135"/>
        <v>2530.142801583037</v>
      </c>
      <c r="K561" s="8">
        <f t="shared" si="130"/>
        <v>39.482598076923068</v>
      </c>
      <c r="L561" s="10">
        <f t="shared" si="131"/>
        <v>398.95355147218413</v>
      </c>
      <c r="M561" s="30">
        <f t="shared" si="122"/>
        <v>10.992361427383424</v>
      </c>
      <c r="N561" s="11"/>
      <c r="O561" s="12">
        <f t="shared" si="123"/>
        <v>14.041135988701312</v>
      </c>
      <c r="P561" s="12"/>
      <c r="Q561" s="33">
        <f t="shared" si="124"/>
        <v>7.7000061756415855E-2</v>
      </c>
      <c r="R561" s="9">
        <f t="shared" si="136"/>
        <v>1.0012364045421127</v>
      </c>
      <c r="S561" s="9">
        <f t="shared" si="137"/>
        <v>6.8714963216044431</v>
      </c>
      <c r="T561" s="15">
        <f t="shared" si="125"/>
        <v>5.8801810018853873E-2</v>
      </c>
      <c r="U561" s="15">
        <f t="shared" si="126"/>
        <v>1.0236826164424118E-2</v>
      </c>
      <c r="V561" s="15">
        <f t="shared" si="127"/>
        <v>4.8564983854429755E-2</v>
      </c>
      <c r="W561" s="31">
        <f t="shared" si="132"/>
        <v>2008.12</v>
      </c>
      <c r="X561" s="31">
        <f t="shared" si="133"/>
        <v>877.56</v>
      </c>
      <c r="Y561" s="32"/>
      <c r="Z561" s="32"/>
    </row>
    <row r="562" spans="1:26" ht="15.6" x14ac:dyDescent="0.3">
      <c r="A562" s="6">
        <v>1917.02</v>
      </c>
      <c r="B562" s="7">
        <v>9.0299999999999994</v>
      </c>
      <c r="C562" s="8">
        <v>0.58169999999999999</v>
      </c>
      <c r="D562" s="7">
        <v>1.488</v>
      </c>
      <c r="E562" s="7">
        <v>12</v>
      </c>
      <c r="F562" s="8">
        <f t="shared" si="134"/>
        <v>1917.1249999999582</v>
      </c>
      <c r="G562" s="9">
        <f>G561*11/12+G573*1/12</f>
        <v>4.2583333333333329</v>
      </c>
      <c r="H562" s="8">
        <f t="shared" si="128"/>
        <v>230.36094374999993</v>
      </c>
      <c r="I562" s="8">
        <f t="shared" si="129"/>
        <v>14.839530562499997</v>
      </c>
      <c r="J562" s="10">
        <f t="shared" si="135"/>
        <v>2340.1872744343277</v>
      </c>
      <c r="K562" s="8">
        <f t="shared" si="130"/>
        <v>37.95980999999999</v>
      </c>
      <c r="L562" s="10">
        <f t="shared" si="131"/>
        <v>385.6255442257231</v>
      </c>
      <c r="M562" s="30">
        <f t="shared" si="122"/>
        <v>10.063187738735728</v>
      </c>
      <c r="N562" s="11"/>
      <c r="O562" s="12">
        <f t="shared" si="123"/>
        <v>12.842799550212755</v>
      </c>
      <c r="P562" s="12"/>
      <c r="Q562" s="33">
        <f t="shared" si="124"/>
        <v>8.55316697341377E-2</v>
      </c>
      <c r="R562" s="9">
        <f t="shared" si="136"/>
        <v>1.0012630192103369</v>
      </c>
      <c r="S562" s="9">
        <f t="shared" si="137"/>
        <v>6.7079924640958959</v>
      </c>
      <c r="T562" s="15">
        <f t="shared" si="125"/>
        <v>7.0221134272459462E-2</v>
      </c>
      <c r="U562" s="15">
        <f t="shared" si="126"/>
        <v>1.3541894569252699E-2</v>
      </c>
      <c r="V562" s="15">
        <f t="shared" si="127"/>
        <v>5.6679239703206763E-2</v>
      </c>
      <c r="W562" s="31">
        <f t="shared" si="132"/>
        <v>2009.03</v>
      </c>
      <c r="X562" s="31">
        <f t="shared" si="133"/>
        <v>757.13</v>
      </c>
      <c r="Y562" s="32"/>
      <c r="Z562" s="32"/>
    </row>
    <row r="563" spans="1:26" ht="15.6" x14ac:dyDescent="0.3">
      <c r="A563" s="6">
        <v>1917.03</v>
      </c>
      <c r="B563" s="7">
        <v>9.31</v>
      </c>
      <c r="C563" s="8">
        <v>0.59250000000000003</v>
      </c>
      <c r="D563" s="7">
        <v>1.468</v>
      </c>
      <c r="E563" s="7">
        <v>12</v>
      </c>
      <c r="F563" s="8">
        <f t="shared" si="134"/>
        <v>1917.2083333332914</v>
      </c>
      <c r="G563" s="9">
        <f>G561*10/12+G573*2/12</f>
        <v>4.2866666666666671</v>
      </c>
      <c r="H563" s="8">
        <f t="shared" si="128"/>
        <v>237.50391874999994</v>
      </c>
      <c r="I563" s="8">
        <f t="shared" si="129"/>
        <v>15.115045312499999</v>
      </c>
      <c r="J563" s="10">
        <f t="shared" si="135"/>
        <v>2425.5470954217922</v>
      </c>
      <c r="K563" s="8">
        <f t="shared" si="130"/>
        <v>37.449597499999989</v>
      </c>
      <c r="L563" s="10">
        <f t="shared" si="131"/>
        <v>382.46005758100864</v>
      </c>
      <c r="M563" s="30">
        <f t="shared" si="122"/>
        <v>10.327157080107876</v>
      </c>
      <c r="N563" s="11"/>
      <c r="O563" s="12">
        <f t="shared" si="123"/>
        <v>13.170393039784503</v>
      </c>
      <c r="P563" s="12"/>
      <c r="Q563" s="33">
        <f t="shared" si="124"/>
        <v>8.3797745412941355E-2</v>
      </c>
      <c r="R563" s="9">
        <f t="shared" si="136"/>
        <v>1.0012896283886159</v>
      </c>
      <c r="S563" s="9">
        <f t="shared" si="137"/>
        <v>6.7164647874408443</v>
      </c>
      <c r="T563" s="15">
        <f t="shared" si="125"/>
        <v>6.9092717594199993E-2</v>
      </c>
      <c r="U563" s="15">
        <f t="shared" si="126"/>
        <v>1.4287155119889317E-2</v>
      </c>
      <c r="V563" s="15">
        <f t="shared" si="127"/>
        <v>5.4805562474310676E-2</v>
      </c>
      <c r="W563" s="31">
        <f t="shared" si="132"/>
        <v>2009.06</v>
      </c>
      <c r="X563" s="31">
        <f t="shared" si="133"/>
        <v>926.12</v>
      </c>
      <c r="Y563" s="32"/>
      <c r="Z563" s="32"/>
    </row>
    <row r="564" spans="1:26" ht="15.6" x14ac:dyDescent="0.3">
      <c r="A564" s="6">
        <v>1917.04</v>
      </c>
      <c r="B564" s="7">
        <v>9.17</v>
      </c>
      <c r="C564" s="8">
        <v>0.60329999999999995</v>
      </c>
      <c r="D564" s="7">
        <v>1.4470000000000001</v>
      </c>
      <c r="E564" s="7">
        <v>12.6</v>
      </c>
      <c r="F564" s="8">
        <f t="shared" si="134"/>
        <v>1917.2916666666247</v>
      </c>
      <c r="G564" s="9">
        <f>G561*9/12+G573*3/12</f>
        <v>4.3150000000000013</v>
      </c>
      <c r="H564" s="8">
        <f t="shared" si="128"/>
        <v>222.79279166666663</v>
      </c>
      <c r="I564" s="8">
        <f t="shared" si="129"/>
        <v>14.657676249999996</v>
      </c>
      <c r="J564" s="10">
        <f t="shared" si="135"/>
        <v>2287.7818265296064</v>
      </c>
      <c r="K564" s="8">
        <f t="shared" si="130"/>
        <v>35.156070833333331</v>
      </c>
      <c r="L564" s="10">
        <f t="shared" si="131"/>
        <v>361.005485603963</v>
      </c>
      <c r="M564" s="30">
        <f t="shared" si="122"/>
        <v>9.6445311972812338</v>
      </c>
      <c r="N564" s="11"/>
      <c r="O564" s="12">
        <f t="shared" si="123"/>
        <v>12.294303251461329</v>
      </c>
      <c r="P564" s="12"/>
      <c r="Q564" s="33">
        <f t="shared" si="124"/>
        <v>9.5404891435485528E-2</v>
      </c>
      <c r="R564" s="9">
        <f t="shared" si="136"/>
        <v>1.0013162320884976</v>
      </c>
      <c r="S564" s="9">
        <f t="shared" si="137"/>
        <v>6.4048824105732063</v>
      </c>
      <c r="T564" s="15">
        <f t="shared" si="125"/>
        <v>7.8422141814086022E-2</v>
      </c>
      <c r="U564" s="15">
        <f t="shared" si="126"/>
        <v>1.94069207356935E-2</v>
      </c>
      <c r="V564" s="15">
        <f t="shared" si="127"/>
        <v>5.9015221078392521E-2</v>
      </c>
      <c r="W564" s="31">
        <f t="shared" si="132"/>
        <v>2009.09</v>
      </c>
      <c r="X564" s="31">
        <f t="shared" si="133"/>
        <v>1044.55</v>
      </c>
      <c r="Y564" s="32"/>
      <c r="Z564" s="32"/>
    </row>
    <row r="565" spans="1:26" ht="15.6" x14ac:dyDescent="0.3">
      <c r="A565" s="6">
        <v>1917.05</v>
      </c>
      <c r="B565" s="7">
        <v>8.86</v>
      </c>
      <c r="C565" s="8">
        <v>0.61419999999999997</v>
      </c>
      <c r="D565" s="7">
        <v>1.4259999999999999</v>
      </c>
      <c r="E565" s="7">
        <v>12.8</v>
      </c>
      <c r="F565" s="8">
        <f t="shared" si="134"/>
        <v>1917.3749999999579</v>
      </c>
      <c r="G565" s="9">
        <f>G561*8/12+G573*4/12</f>
        <v>4.3433333333333337</v>
      </c>
      <c r="H565" s="8">
        <f t="shared" si="128"/>
        <v>211.89762890624993</v>
      </c>
      <c r="I565" s="8">
        <f t="shared" si="129"/>
        <v>14.689336757812496</v>
      </c>
      <c r="J565" s="10">
        <f t="shared" si="135"/>
        <v>2188.4731577512125</v>
      </c>
      <c r="K565" s="8">
        <f t="shared" si="130"/>
        <v>34.104516796874989</v>
      </c>
      <c r="L565" s="10">
        <f t="shared" si="131"/>
        <v>352.23055563806196</v>
      </c>
      <c r="M565" s="30">
        <f t="shared" si="122"/>
        <v>9.1389888133735777</v>
      </c>
      <c r="N565" s="11"/>
      <c r="O565" s="12">
        <f t="shared" si="123"/>
        <v>11.651154264223988</v>
      </c>
      <c r="P565" s="12"/>
      <c r="Q565" s="33">
        <f t="shared" si="124"/>
        <v>0.10030784408299681</v>
      </c>
      <c r="R565" s="9">
        <f t="shared" si="136"/>
        <v>1.0013428303215028</v>
      </c>
      <c r="S565" s="9">
        <f t="shared" si="137"/>
        <v>6.3131047110387266</v>
      </c>
      <c r="T565" s="15">
        <f t="shared" si="125"/>
        <v>8.6715488233132909E-2</v>
      </c>
      <c r="U565" s="15">
        <f t="shared" si="126"/>
        <v>2.0581622841253644E-2</v>
      </c>
      <c r="V565" s="15">
        <f t="shared" si="127"/>
        <v>6.6133865391879265E-2</v>
      </c>
      <c r="W565" s="31">
        <f t="shared" si="132"/>
        <v>2009.12</v>
      </c>
      <c r="X565" s="31">
        <f t="shared" si="133"/>
        <v>1110.3800000000001</v>
      </c>
      <c r="Y565" s="32"/>
      <c r="Z565" s="32"/>
    </row>
    <row r="566" spans="1:26" ht="15.6" x14ac:dyDescent="0.3">
      <c r="A566" s="6">
        <v>1917.06</v>
      </c>
      <c r="B566" s="7">
        <v>9.0399999999999991</v>
      </c>
      <c r="C566" s="8">
        <v>0.625</v>
      </c>
      <c r="D566" s="7">
        <v>1.405</v>
      </c>
      <c r="E566" s="7">
        <v>13</v>
      </c>
      <c r="F566" s="8">
        <f t="shared" si="134"/>
        <v>1917.4583333332912</v>
      </c>
      <c r="G566" s="9">
        <f>G561*7/12+G573*5/12</f>
        <v>4.371666666666667</v>
      </c>
      <c r="H566" s="8">
        <f t="shared" si="128"/>
        <v>212.87635384615379</v>
      </c>
      <c r="I566" s="8">
        <f t="shared" si="129"/>
        <v>14.717668269230767</v>
      </c>
      <c r="J566" s="10">
        <f t="shared" si="135"/>
        <v>2211.2483776252457</v>
      </c>
      <c r="K566" s="8">
        <f t="shared" si="130"/>
        <v>33.085318269230761</v>
      </c>
      <c r="L566" s="10">
        <f t="shared" si="131"/>
        <v>343.6730055933042</v>
      </c>
      <c r="M566" s="30">
        <f t="shared" si="122"/>
        <v>9.148220259539583</v>
      </c>
      <c r="N566" s="11"/>
      <c r="O566" s="12">
        <f t="shared" si="123"/>
        <v>11.666161646433144</v>
      </c>
      <c r="P566" s="12"/>
      <c r="Q566" s="33">
        <f t="shared" si="124"/>
        <v>0.10044670647542248</v>
      </c>
      <c r="R566" s="9">
        <f t="shared" si="136"/>
        <v>1.0013694230991275</v>
      </c>
      <c r="S566" s="9">
        <f t="shared" si="137"/>
        <v>6.2243270296295696</v>
      </c>
      <c r="T566" s="15">
        <f t="shared" si="125"/>
        <v>8.6187226223925162E-2</v>
      </c>
      <c r="U566" s="15">
        <f t="shared" si="126"/>
        <v>2.1151300928393457E-2</v>
      </c>
      <c r="V566" s="15">
        <f t="shared" si="127"/>
        <v>6.5035925295531705E-2</v>
      </c>
      <c r="W566" s="31">
        <f t="shared" si="132"/>
        <v>2010.03</v>
      </c>
      <c r="X566" s="31">
        <f t="shared" si="133"/>
        <v>1152.05</v>
      </c>
      <c r="Y566" s="32"/>
      <c r="Z566" s="32"/>
    </row>
    <row r="567" spans="1:26" ht="15.6" x14ac:dyDescent="0.3">
      <c r="A567" s="6">
        <v>1917.07</v>
      </c>
      <c r="B567" s="7">
        <v>8.7899999999999991</v>
      </c>
      <c r="C567" s="8">
        <v>0.63580000000000003</v>
      </c>
      <c r="D567" s="7">
        <v>1.3839999999999999</v>
      </c>
      <c r="E567" s="7">
        <v>12.8</v>
      </c>
      <c r="F567" s="8">
        <f t="shared" si="134"/>
        <v>1917.5416666666245</v>
      </c>
      <c r="G567" s="9">
        <f>G561*6/12+G573*6/12</f>
        <v>4.4000000000000004</v>
      </c>
      <c r="H567" s="8">
        <f t="shared" si="128"/>
        <v>210.22349414062492</v>
      </c>
      <c r="I567" s="8">
        <f t="shared" si="129"/>
        <v>15.205926914062497</v>
      </c>
      <c r="J567" s="10">
        <f t="shared" si="135"/>
        <v>2196.8544588254067</v>
      </c>
      <c r="K567" s="8">
        <f t="shared" si="130"/>
        <v>33.100035937499989</v>
      </c>
      <c r="L567" s="10">
        <f t="shared" si="131"/>
        <v>345.89835847717438</v>
      </c>
      <c r="M567" s="30">
        <f t="shared" si="122"/>
        <v>9.003472377228805</v>
      </c>
      <c r="N567" s="11"/>
      <c r="O567" s="12">
        <f t="shared" si="123"/>
        <v>11.489562693980329</v>
      </c>
      <c r="P567" s="12"/>
      <c r="Q567" s="33">
        <f t="shared" si="124"/>
        <v>0.10031754123277209</v>
      </c>
      <c r="R567" s="9">
        <f t="shared" si="136"/>
        <v>1.0013960104328399</v>
      </c>
      <c r="S567" s="9">
        <f t="shared" si="137"/>
        <v>6.3302390600723495</v>
      </c>
      <c r="T567" s="15">
        <f t="shared" si="125"/>
        <v>9.1595640648146404E-2</v>
      </c>
      <c r="U567" s="15">
        <f t="shared" si="126"/>
        <v>2.1474629807934686E-2</v>
      </c>
      <c r="V567" s="15">
        <f t="shared" si="127"/>
        <v>7.0121010840211717E-2</v>
      </c>
      <c r="W567" s="31">
        <f t="shared" si="132"/>
        <v>2010.06</v>
      </c>
      <c r="X567" s="31">
        <f t="shared" si="133"/>
        <v>1083.3599999999999</v>
      </c>
      <c r="Y567" s="32"/>
      <c r="Z567" s="32"/>
    </row>
    <row r="568" spans="1:26" ht="15.6" x14ac:dyDescent="0.3">
      <c r="A568" s="6">
        <v>1917.08</v>
      </c>
      <c r="B568" s="7">
        <v>8.5299999999999994</v>
      </c>
      <c r="C568" s="8">
        <v>0.64670000000000005</v>
      </c>
      <c r="D568" s="7">
        <v>1.363</v>
      </c>
      <c r="E568" s="7">
        <v>13</v>
      </c>
      <c r="F568" s="8">
        <f t="shared" si="134"/>
        <v>1917.6249999999577</v>
      </c>
      <c r="G568" s="9">
        <f>G561*5/12+G573*7/12</f>
        <v>4.4283333333333337</v>
      </c>
      <c r="H568" s="8">
        <f t="shared" si="128"/>
        <v>200.86673653846148</v>
      </c>
      <c r="I568" s="8">
        <f t="shared" si="129"/>
        <v>15.22866571153846</v>
      </c>
      <c r="J568" s="10">
        <f t="shared" si="135"/>
        <v>2112.3372427538616</v>
      </c>
      <c r="K568" s="8">
        <f t="shared" si="130"/>
        <v>32.096290961538458</v>
      </c>
      <c r="L568" s="10">
        <f t="shared" si="131"/>
        <v>337.5282135842337</v>
      </c>
      <c r="M568" s="30">
        <f t="shared" si="122"/>
        <v>8.5726804667537806</v>
      </c>
      <c r="N568" s="11"/>
      <c r="O568" s="12">
        <f t="shared" si="123"/>
        <v>10.950858128288131</v>
      </c>
      <c r="P568" s="12"/>
      <c r="Q568" s="33">
        <f t="shared" si="124"/>
        <v>0.10721879004303458</v>
      </c>
      <c r="R568" s="9">
        <f t="shared" si="136"/>
        <v>1.0014225923340829</v>
      </c>
      <c r="S568" s="9">
        <f t="shared" si="137"/>
        <v>6.2415518915373109</v>
      </c>
      <c r="T568" s="15">
        <f t="shared" si="125"/>
        <v>0.10264761118331611</v>
      </c>
      <c r="U568" s="15">
        <f t="shared" si="126"/>
        <v>2.3801300523448754E-2</v>
      </c>
      <c r="V568" s="15">
        <f t="shared" si="127"/>
        <v>7.8846310659867358E-2</v>
      </c>
      <c r="W568" s="31">
        <f t="shared" si="132"/>
        <v>2010.09</v>
      </c>
      <c r="X568" s="31">
        <f t="shared" si="133"/>
        <v>1122.08</v>
      </c>
      <c r="Y568" s="32"/>
      <c r="Z568" s="32"/>
    </row>
    <row r="569" spans="1:26" ht="15.6" x14ac:dyDescent="0.3">
      <c r="A569" s="6">
        <v>1917.09</v>
      </c>
      <c r="B569" s="7">
        <v>8.1199999999999992</v>
      </c>
      <c r="C569" s="8">
        <v>0.65749999999999997</v>
      </c>
      <c r="D569" s="7">
        <v>1.343</v>
      </c>
      <c r="E569" s="7">
        <v>13.3</v>
      </c>
      <c r="F569" s="8">
        <f t="shared" si="134"/>
        <v>1917.708333333291</v>
      </c>
      <c r="G569" s="9">
        <f>G561*4/12+G573*8/12</f>
        <v>4.456666666666667</v>
      </c>
      <c r="H569" s="8">
        <f t="shared" si="128"/>
        <v>186.89889473684204</v>
      </c>
      <c r="I569" s="8">
        <f t="shared" si="129"/>
        <v>15.13374671052631</v>
      </c>
      <c r="J569" s="10">
        <f t="shared" si="135"/>
        <v>1978.7121927941264</v>
      </c>
      <c r="K569" s="8">
        <f t="shared" si="130"/>
        <v>30.911972368421043</v>
      </c>
      <c r="L569" s="10">
        <f t="shared" si="131"/>
        <v>327.26729986730442</v>
      </c>
      <c r="M569" s="30">
        <f t="shared" si="122"/>
        <v>7.9508232642170658</v>
      </c>
      <c r="N569" s="11"/>
      <c r="O569" s="12">
        <f t="shared" si="123"/>
        <v>10.172312597694537</v>
      </c>
      <c r="P569" s="12"/>
      <c r="Q569" s="33">
        <f t="shared" si="124"/>
        <v>0.11842264421516824</v>
      </c>
      <c r="R569" s="9">
        <f t="shared" si="136"/>
        <v>1.0014491688142735</v>
      </c>
      <c r="S569" s="9">
        <f t="shared" si="137"/>
        <v>6.1094439082964591</v>
      </c>
      <c r="T569" s="15">
        <f t="shared" si="125"/>
        <v>0.11578614421476363</v>
      </c>
      <c r="U569" s="15">
        <f t="shared" si="126"/>
        <v>2.5691002334874646E-2</v>
      </c>
      <c r="V569" s="15">
        <f t="shared" si="127"/>
        <v>9.0095141879888985E-2</v>
      </c>
      <c r="W569" s="31">
        <f t="shared" si="132"/>
        <v>2010.12</v>
      </c>
      <c r="X569" s="31">
        <f t="shared" si="133"/>
        <v>1241.53</v>
      </c>
      <c r="Y569" s="32"/>
      <c r="Z569" s="32"/>
    </row>
    <row r="570" spans="1:26" ht="15.6" x14ac:dyDescent="0.3">
      <c r="A570" s="6">
        <v>1917.1</v>
      </c>
      <c r="B570" s="7">
        <v>7.68</v>
      </c>
      <c r="C570" s="8">
        <v>0.66830000000000001</v>
      </c>
      <c r="D570" s="7">
        <v>1.3220000000000001</v>
      </c>
      <c r="E570" s="7">
        <v>13.5</v>
      </c>
      <c r="F570" s="8">
        <f t="shared" si="134"/>
        <v>1917.7916666666242</v>
      </c>
      <c r="G570" s="9">
        <f>G561*3/12+G573*9/12</f>
        <v>4.4850000000000003</v>
      </c>
      <c r="H570" s="8">
        <f t="shared" si="128"/>
        <v>174.15253333333328</v>
      </c>
      <c r="I570" s="8">
        <f t="shared" si="129"/>
        <v>15.154445055555552</v>
      </c>
      <c r="J570" s="10">
        <f t="shared" si="135"/>
        <v>1857.1356385061033</v>
      </c>
      <c r="K570" s="8">
        <f t="shared" si="130"/>
        <v>29.977818888888887</v>
      </c>
      <c r="L570" s="10">
        <f t="shared" si="131"/>
        <v>319.67881694076425</v>
      </c>
      <c r="M570" s="30">
        <f t="shared" si="122"/>
        <v>7.387133711108147</v>
      </c>
      <c r="N570" s="11"/>
      <c r="O570" s="12">
        <f t="shared" si="123"/>
        <v>9.4718247309048706</v>
      </c>
      <c r="P570" s="12"/>
      <c r="Q570" s="33">
        <f t="shared" si="124"/>
        <v>0.12822085584760265</v>
      </c>
      <c r="R570" s="9">
        <f t="shared" si="136"/>
        <v>1.001475739884802</v>
      </c>
      <c r="S570" s="9">
        <f t="shared" si="137"/>
        <v>6.0276560790826803</v>
      </c>
      <c r="T570" s="15">
        <f t="shared" si="125"/>
        <v>0.12092534378923592</v>
      </c>
      <c r="U570" s="15">
        <f t="shared" si="126"/>
        <v>2.6774482831725788E-2</v>
      </c>
      <c r="V570" s="15">
        <f t="shared" si="127"/>
        <v>9.415086095751013E-2</v>
      </c>
      <c r="W570" s="31">
        <f t="shared" si="132"/>
        <v>2011.03</v>
      </c>
      <c r="X570" s="31">
        <f t="shared" si="133"/>
        <v>1304.49</v>
      </c>
      <c r="Y570" s="32"/>
      <c r="Z570" s="32"/>
    </row>
    <row r="571" spans="1:26" ht="15.6" x14ac:dyDescent="0.3">
      <c r="A571" s="6">
        <v>1917.11</v>
      </c>
      <c r="B571" s="7">
        <v>7.04</v>
      </c>
      <c r="C571" s="8">
        <v>0.67920000000000003</v>
      </c>
      <c r="D571" s="7">
        <v>1.3009999999999999</v>
      </c>
      <c r="E571" s="7">
        <v>13.5</v>
      </c>
      <c r="F571" s="8">
        <f t="shared" si="134"/>
        <v>1917.8749999999575</v>
      </c>
      <c r="G571" s="9">
        <f>G561*2/12+G573*10/12</f>
        <v>4.5133333333333336</v>
      </c>
      <c r="H571" s="8">
        <f t="shared" si="128"/>
        <v>159.63982222222219</v>
      </c>
      <c r="I571" s="8">
        <f t="shared" si="129"/>
        <v>15.401614666666664</v>
      </c>
      <c r="J571" s="10">
        <f t="shared" si="135"/>
        <v>1716.0610380497933</v>
      </c>
      <c r="K571" s="8">
        <f t="shared" si="130"/>
        <v>29.501620555555547</v>
      </c>
      <c r="L571" s="10">
        <f t="shared" si="131"/>
        <v>317.13002990096322</v>
      </c>
      <c r="M571" s="30">
        <f t="shared" si="122"/>
        <v>6.7530136047743081</v>
      </c>
      <c r="N571" s="11"/>
      <c r="O571" s="12">
        <f t="shared" si="123"/>
        <v>8.6855669996580716</v>
      </c>
      <c r="P571" s="12"/>
      <c r="Q571" s="33">
        <f t="shared" si="124"/>
        <v>0.14498243667172828</v>
      </c>
      <c r="R571" s="9">
        <f t="shared" si="136"/>
        <v>1.0015023055570336</v>
      </c>
      <c r="S571" s="9">
        <f t="shared" si="137"/>
        <v>6.0365513315704522</v>
      </c>
      <c r="T571" s="15">
        <f t="shared" si="125"/>
        <v>0.13343864585591159</v>
      </c>
      <c r="U571" s="15">
        <f t="shared" si="126"/>
        <v>2.7507078840413479E-2</v>
      </c>
      <c r="V571" s="15">
        <f t="shared" si="127"/>
        <v>0.10593156701549811</v>
      </c>
      <c r="W571" s="31">
        <f t="shared" si="132"/>
        <v>2011.06</v>
      </c>
      <c r="X571" s="31">
        <f t="shared" si="133"/>
        <v>1287.29</v>
      </c>
      <c r="Y571" s="32"/>
      <c r="Z571" s="32"/>
    </row>
    <row r="572" spans="1:26" ht="15.6" x14ac:dyDescent="0.3">
      <c r="A572" s="6">
        <v>1917.12</v>
      </c>
      <c r="B572" s="7">
        <v>6.8</v>
      </c>
      <c r="C572" s="8">
        <v>0.69</v>
      </c>
      <c r="D572" s="7">
        <v>1.28</v>
      </c>
      <c r="E572" s="7">
        <v>13.7</v>
      </c>
      <c r="F572" s="8">
        <f t="shared" si="134"/>
        <v>1917.9583333332907</v>
      </c>
      <c r="G572" s="9">
        <f>G561*1/12+G573*11/12</f>
        <v>4.541666666666667</v>
      </c>
      <c r="H572" s="8">
        <f t="shared" si="128"/>
        <v>151.94649635036492</v>
      </c>
      <c r="I572" s="8">
        <f t="shared" si="129"/>
        <v>15.418100364963498</v>
      </c>
      <c r="J572" s="10">
        <f t="shared" si="135"/>
        <v>1647.1725248191476</v>
      </c>
      <c r="K572" s="8">
        <f t="shared" si="130"/>
        <v>28.60169343065693</v>
      </c>
      <c r="L572" s="10">
        <f t="shared" si="131"/>
        <v>310.05600467183956</v>
      </c>
      <c r="M572" s="30">
        <f t="shared" si="122"/>
        <v>6.4125938981198178</v>
      </c>
      <c r="N572" s="11"/>
      <c r="O572" s="12">
        <f t="shared" si="123"/>
        <v>8.2763996429386708</v>
      </c>
      <c r="P572" s="12"/>
      <c r="Q572" s="33">
        <f t="shared" si="124"/>
        <v>0.15633999923668379</v>
      </c>
      <c r="R572" s="9">
        <f t="shared" si="136"/>
        <v>1.0015288658423072</v>
      </c>
      <c r="S572" s="9">
        <f t="shared" si="137"/>
        <v>5.957362848791683</v>
      </c>
      <c r="T572" s="15">
        <f t="shared" si="125"/>
        <v>0.14115126304508929</v>
      </c>
      <c r="U572" s="15">
        <f t="shared" si="126"/>
        <v>2.9157305756109198E-2</v>
      </c>
      <c r="V572" s="15">
        <f t="shared" si="127"/>
        <v>0.11199395728898009</v>
      </c>
      <c r="W572" s="31">
        <f t="shared" si="132"/>
        <v>2011.09</v>
      </c>
      <c r="X572" s="31">
        <f t="shared" si="133"/>
        <v>1173.8800000000001</v>
      </c>
      <c r="Y572" s="32"/>
      <c r="Z572" s="32"/>
    </row>
    <row r="573" spans="1:26" ht="15.6" x14ac:dyDescent="0.3">
      <c r="A573" s="6">
        <v>1918.01</v>
      </c>
      <c r="B573" s="7">
        <v>7.21</v>
      </c>
      <c r="C573" s="8">
        <v>0.68</v>
      </c>
      <c r="D573" s="7">
        <v>1.256</v>
      </c>
      <c r="E573" s="7">
        <v>14</v>
      </c>
      <c r="F573" s="8">
        <f t="shared" si="134"/>
        <v>1918.041666666624</v>
      </c>
      <c r="G573" s="9">
        <v>4.57</v>
      </c>
      <c r="H573" s="8">
        <f t="shared" si="128"/>
        <v>157.65566249999998</v>
      </c>
      <c r="I573" s="8">
        <f t="shared" si="129"/>
        <v>14.869049999999998</v>
      </c>
      <c r="J573" s="10">
        <f t="shared" si="135"/>
        <v>1722.4949098826567</v>
      </c>
      <c r="K573" s="8">
        <f t="shared" si="130"/>
        <v>27.464009999999995</v>
      </c>
      <c r="L573" s="10">
        <f t="shared" si="131"/>
        <v>300.06291356624365</v>
      </c>
      <c r="M573" s="30">
        <f t="shared" si="122"/>
        <v>6.6406460286553521</v>
      </c>
      <c r="N573" s="11"/>
      <c r="O573" s="12">
        <f t="shared" si="123"/>
        <v>8.595793073444538</v>
      </c>
      <c r="P573" s="12"/>
      <c r="Q573" s="33">
        <f t="shared" si="124"/>
        <v>0.15411544909528263</v>
      </c>
      <c r="R573" s="9">
        <f t="shared" si="136"/>
        <v>1.0042728992704246</v>
      </c>
      <c r="S573" s="9">
        <f t="shared" si="137"/>
        <v>5.8386179104179705</v>
      </c>
      <c r="T573" s="15">
        <f t="shared" si="125"/>
        <v>0.13693373732090253</v>
      </c>
      <c r="U573" s="15">
        <f t="shared" si="126"/>
        <v>3.1524590147336218E-2</v>
      </c>
      <c r="V573" s="15">
        <f t="shared" si="127"/>
        <v>0.10540914717356631</v>
      </c>
      <c r="W573" s="31">
        <f t="shared" si="132"/>
        <v>2011.12</v>
      </c>
      <c r="X573" s="31">
        <f t="shared" si="133"/>
        <v>1243.32</v>
      </c>
      <c r="Y573" s="32"/>
      <c r="Z573" s="32"/>
    </row>
    <row r="574" spans="1:26" ht="15.6" x14ac:dyDescent="0.3">
      <c r="A574" s="6">
        <v>1918.02</v>
      </c>
      <c r="B574" s="7">
        <v>7.43</v>
      </c>
      <c r="C574" s="8">
        <v>0.67</v>
      </c>
      <c r="D574" s="7">
        <v>1.232</v>
      </c>
      <c r="E574" s="7">
        <v>14.1</v>
      </c>
      <c r="F574" s="8">
        <f t="shared" si="134"/>
        <v>1918.1249999999573</v>
      </c>
      <c r="G574" s="9">
        <f>G573*11/12+G585*1/12</f>
        <v>4.5641666666666669</v>
      </c>
      <c r="H574" s="8">
        <f t="shared" si="128"/>
        <v>161.31399468085104</v>
      </c>
      <c r="I574" s="8">
        <f t="shared" si="129"/>
        <v>14.546484042553189</v>
      </c>
      <c r="J574" s="10">
        <f t="shared" si="135"/>
        <v>1775.7088498101753</v>
      </c>
      <c r="K574" s="8">
        <f t="shared" si="130"/>
        <v>26.748161702127653</v>
      </c>
      <c r="L574" s="10">
        <f t="shared" si="131"/>
        <v>294.43786042612862</v>
      </c>
      <c r="M574" s="30">
        <f t="shared" si="122"/>
        <v>6.7843435516302817</v>
      </c>
      <c r="N574" s="11"/>
      <c r="O574" s="12">
        <f t="shared" si="123"/>
        <v>8.8052311600834177</v>
      </c>
      <c r="P574" s="12"/>
      <c r="Q574" s="33">
        <f t="shared" si="124"/>
        <v>0.15289235664348771</v>
      </c>
      <c r="R574" s="9">
        <f t="shared" si="136"/>
        <v>1.0042681631239432</v>
      </c>
      <c r="S574" s="9">
        <f t="shared" si="137"/>
        <v>5.8219801640274875</v>
      </c>
      <c r="T574" s="15">
        <f t="shared" si="125"/>
        <v>0.13385817820459467</v>
      </c>
      <c r="U574" s="15">
        <f t="shared" si="126"/>
        <v>3.311026038935827E-2</v>
      </c>
      <c r="V574" s="15">
        <f t="shared" si="127"/>
        <v>0.1007479178152364</v>
      </c>
      <c r="W574" s="31">
        <f t="shared" si="132"/>
        <v>2012.03</v>
      </c>
      <c r="X574" s="31">
        <f t="shared" si="133"/>
        <v>1389.24</v>
      </c>
      <c r="Y574" s="32"/>
      <c r="Z574" s="32"/>
    </row>
    <row r="575" spans="1:26" ht="15.6" x14ac:dyDescent="0.3">
      <c r="A575" s="6">
        <v>1918.03</v>
      </c>
      <c r="B575" s="7">
        <v>7.28</v>
      </c>
      <c r="C575" s="8">
        <v>0.66</v>
      </c>
      <c r="D575" s="7">
        <v>1.208</v>
      </c>
      <c r="E575" s="7">
        <v>14</v>
      </c>
      <c r="F575" s="8">
        <f t="shared" si="134"/>
        <v>1918.2083333332905</v>
      </c>
      <c r="G575" s="9">
        <f>G573*10/12+G585*2/12</f>
        <v>4.5583333333333336</v>
      </c>
      <c r="H575" s="8">
        <f t="shared" si="128"/>
        <v>159.18629999999999</v>
      </c>
      <c r="I575" s="8">
        <f t="shared" si="129"/>
        <v>14.431724999999998</v>
      </c>
      <c r="J575" s="10">
        <f t="shared" si="135"/>
        <v>1765.5260933315003</v>
      </c>
      <c r="K575" s="8">
        <f t="shared" si="130"/>
        <v>26.414429999999992</v>
      </c>
      <c r="L575" s="10">
        <f t="shared" si="131"/>
        <v>292.96092317918294</v>
      </c>
      <c r="M575" s="30">
        <f t="shared" si="122"/>
        <v>6.6863557604558936</v>
      </c>
      <c r="N575" s="11"/>
      <c r="O575" s="12">
        <f t="shared" si="123"/>
        <v>8.7019899189196117</v>
      </c>
      <c r="P575" s="12"/>
      <c r="Q575" s="33">
        <f t="shared" si="124"/>
        <v>0.15436291759318099</v>
      </c>
      <c r="R575" s="9">
        <f t="shared" si="136"/>
        <v>1.0042634270244146</v>
      </c>
      <c r="S575" s="9">
        <f t="shared" si="137"/>
        <v>5.8885923916795742</v>
      </c>
      <c r="T575" s="15">
        <f t="shared" si="125"/>
        <v>0.14087057280347093</v>
      </c>
      <c r="U575" s="15">
        <f t="shared" si="126"/>
        <v>3.2028415220414663E-2</v>
      </c>
      <c r="V575" s="15">
        <f t="shared" si="127"/>
        <v>0.10884215758305626</v>
      </c>
      <c r="W575" s="31">
        <f t="shared" si="132"/>
        <v>2012.06</v>
      </c>
      <c r="X575" s="31">
        <f t="shared" si="133"/>
        <v>1323.48</v>
      </c>
      <c r="Y575" s="32"/>
      <c r="Z575" s="32"/>
    </row>
    <row r="576" spans="1:26" ht="15.6" x14ac:dyDescent="0.3">
      <c r="A576" s="6">
        <v>1918.04</v>
      </c>
      <c r="B576" s="7">
        <v>7.21</v>
      </c>
      <c r="C576" s="8">
        <v>0.65</v>
      </c>
      <c r="D576" s="7">
        <v>1.1830000000000001</v>
      </c>
      <c r="E576" s="7">
        <v>14.2</v>
      </c>
      <c r="F576" s="8">
        <f t="shared" si="134"/>
        <v>1918.2916666666238</v>
      </c>
      <c r="G576" s="9">
        <f>G573*9/12+G585*3/12</f>
        <v>4.5525000000000002</v>
      </c>
      <c r="H576" s="8">
        <f t="shared" si="128"/>
        <v>155.43516021126757</v>
      </c>
      <c r="I576" s="8">
        <f t="shared" si="129"/>
        <v>14.01287852112676</v>
      </c>
      <c r="J576" s="10">
        <f t="shared" si="135"/>
        <v>1736.8737535629609</v>
      </c>
      <c r="K576" s="8">
        <f t="shared" si="130"/>
        <v>25.503438908450704</v>
      </c>
      <c r="L576" s="10">
        <f t="shared" si="131"/>
        <v>284.98219840013633</v>
      </c>
      <c r="M576" s="30">
        <f t="shared" si="122"/>
        <v>6.5207277305471587</v>
      </c>
      <c r="N576" s="11"/>
      <c r="O576" s="12">
        <f t="shared" si="123"/>
        <v>8.5097432226761835</v>
      </c>
      <c r="P576" s="12"/>
      <c r="Q576" s="33">
        <f t="shared" si="124"/>
        <v>0.15854915404352551</v>
      </c>
      <c r="R576" s="9">
        <f t="shared" si="136"/>
        <v>1.0042586909718596</v>
      </c>
      <c r="S576" s="9">
        <f t="shared" si="137"/>
        <v>5.8304064548346712</v>
      </c>
      <c r="T576" s="15">
        <f t="shared" si="125"/>
        <v>0.15013607556016151</v>
      </c>
      <c r="U576" s="15">
        <f t="shared" si="126"/>
        <v>3.3148808797931251E-2</v>
      </c>
      <c r="V576" s="15">
        <f t="shared" si="127"/>
        <v>0.11698726676223026</v>
      </c>
      <c r="W576" s="31">
        <f t="shared" si="132"/>
        <v>2012.09</v>
      </c>
      <c r="X576" s="31">
        <f t="shared" si="133"/>
        <v>1443.42</v>
      </c>
      <c r="Y576" s="32"/>
      <c r="Z576" s="32"/>
    </row>
    <row r="577" spans="1:26" ht="15.6" x14ac:dyDescent="0.3">
      <c r="A577" s="6">
        <v>1918.05</v>
      </c>
      <c r="B577" s="7">
        <v>7.44</v>
      </c>
      <c r="C577" s="8">
        <v>0.64</v>
      </c>
      <c r="D577" s="7">
        <v>1.159</v>
      </c>
      <c r="E577" s="7">
        <v>14.5</v>
      </c>
      <c r="F577" s="8">
        <f t="shared" si="134"/>
        <v>1918.374999999957</v>
      </c>
      <c r="G577" s="9">
        <f>G573*8/12+G585*4/12</f>
        <v>4.5466666666666669</v>
      </c>
      <c r="H577" s="8">
        <f t="shared" si="128"/>
        <v>157.07507586206893</v>
      </c>
      <c r="I577" s="8">
        <f t="shared" si="129"/>
        <v>13.511834482758617</v>
      </c>
      <c r="J577" s="10">
        <f t="shared" si="135"/>
        <v>1767.7806753626162</v>
      </c>
      <c r="K577" s="8">
        <f t="shared" si="130"/>
        <v>24.469087758620685</v>
      </c>
      <c r="L577" s="10">
        <f t="shared" si="131"/>
        <v>275.38411327221405</v>
      </c>
      <c r="M577" s="30">
        <f t="shared" ref="M577:M640" si="138">H577/AVERAGE(K457:K576)</f>
        <v>6.5823632316210805</v>
      </c>
      <c r="N577" s="11"/>
      <c r="O577" s="12">
        <f t="shared" ref="O577:O640" si="139">J577/AVERAGE(L457:L576)</f>
        <v>8.6117930242140623</v>
      </c>
      <c r="P577" s="12"/>
      <c r="Q577" s="33">
        <f t="shared" ref="Q577:Q640" si="140">1/M577-(G577/100-(((E577/E457)^(1/10))-1))</f>
        <v>0.15937049095408246</v>
      </c>
      <c r="R577" s="9">
        <f t="shared" si="136"/>
        <v>1.0042539549662983</v>
      </c>
      <c r="S577" s="9">
        <f t="shared" si="137"/>
        <v>5.7340935330454679</v>
      </c>
      <c r="T577" s="15">
        <f t="shared" si="125"/>
        <v>0.15132497355288943</v>
      </c>
      <c r="U577" s="15">
        <f t="shared" si="126"/>
        <v>3.4365222142025864E-2</v>
      </c>
      <c r="V577" s="15">
        <f t="shared" si="127"/>
        <v>0.11695975141086357</v>
      </c>
      <c r="W577" s="31">
        <f t="shared" si="132"/>
        <v>2012.12</v>
      </c>
      <c r="X577" s="31">
        <f t="shared" si="133"/>
        <v>1422.29</v>
      </c>
      <c r="Y577" s="32"/>
      <c r="Z577" s="32"/>
    </row>
    <row r="578" spans="1:26" ht="15.6" x14ac:dyDescent="0.3">
      <c r="A578" s="6">
        <v>1918.06</v>
      </c>
      <c r="B578" s="7">
        <v>7.45</v>
      </c>
      <c r="C578" s="8">
        <v>0.63</v>
      </c>
      <c r="D578" s="7">
        <v>1.135</v>
      </c>
      <c r="E578" s="7">
        <v>14.7</v>
      </c>
      <c r="F578" s="8">
        <f t="shared" si="134"/>
        <v>1918.4583333332903</v>
      </c>
      <c r="G578" s="9">
        <f>G573*7/12+G585*5/12</f>
        <v>4.5408333333333335</v>
      </c>
      <c r="H578" s="8">
        <f t="shared" si="128"/>
        <v>155.14624999999998</v>
      </c>
      <c r="I578" s="8">
        <f t="shared" si="129"/>
        <v>13.119749999999998</v>
      </c>
      <c r="J578" s="10">
        <f t="shared" si="135"/>
        <v>1758.3775006872797</v>
      </c>
      <c r="K578" s="8">
        <f t="shared" si="130"/>
        <v>23.636374999999994</v>
      </c>
      <c r="L578" s="10">
        <f t="shared" si="131"/>
        <v>267.88704205101504</v>
      </c>
      <c r="M578" s="30">
        <f t="shared" si="138"/>
        <v>6.4962913186410569</v>
      </c>
      <c r="N578" s="11"/>
      <c r="O578" s="12">
        <f t="shared" si="139"/>
        <v>8.5204377107995324</v>
      </c>
      <c r="P578" s="12"/>
      <c r="Q578" s="33">
        <f t="shared" si="140"/>
        <v>0.1628850485196715</v>
      </c>
      <c r="R578" s="9">
        <f t="shared" si="136"/>
        <v>1.004249219007751</v>
      </c>
      <c r="S578" s="9">
        <f t="shared" si="137"/>
        <v>5.6801393589292513</v>
      </c>
      <c r="T578" s="15">
        <f t="shared" ref="T578:T641" si="141">(($J698/$J578)^(1/10)-1)</f>
        <v>0.14724108245885237</v>
      </c>
      <c r="U578" s="15">
        <f t="shared" ref="U578:U641" si="142">(($S698/$S578)^(1/10)-1)</f>
        <v>3.6047055497378633E-2</v>
      </c>
      <c r="V578" s="15">
        <f t="shared" ref="V578:V641" si="143">T578-U578</f>
        <v>0.11119402696147374</v>
      </c>
      <c r="W578" s="31">
        <f t="shared" si="132"/>
        <v>2013.03</v>
      </c>
      <c r="X578" s="31">
        <f t="shared" si="133"/>
        <v>1550.83</v>
      </c>
      <c r="Y578" s="32"/>
      <c r="Z578" s="32"/>
    </row>
    <row r="579" spans="1:26" ht="15.6" x14ac:dyDescent="0.3">
      <c r="A579" s="6">
        <v>1918.07</v>
      </c>
      <c r="B579" s="7">
        <v>7.51</v>
      </c>
      <c r="C579" s="8">
        <v>0.62</v>
      </c>
      <c r="D579" s="7">
        <v>1.111</v>
      </c>
      <c r="E579" s="7">
        <v>15.1</v>
      </c>
      <c r="F579" s="8">
        <f t="shared" si="134"/>
        <v>1918.5416666666235</v>
      </c>
      <c r="G579" s="9">
        <f>G573*6/12+G585*6/12</f>
        <v>4.5350000000000001</v>
      </c>
      <c r="H579" s="8">
        <f t="shared" si="128"/>
        <v>152.25281622516553</v>
      </c>
      <c r="I579" s="8">
        <f t="shared" si="129"/>
        <v>12.569473509933772</v>
      </c>
      <c r="J579" s="10">
        <f t="shared" si="135"/>
        <v>1737.4557860806754</v>
      </c>
      <c r="K579" s="8">
        <f t="shared" si="130"/>
        <v>22.523685596026485</v>
      </c>
      <c r="L579" s="10">
        <f t="shared" si="131"/>
        <v>257.0324072351039</v>
      </c>
      <c r="M579" s="30">
        <f t="shared" si="138"/>
        <v>6.3713240938489886</v>
      </c>
      <c r="N579" s="11"/>
      <c r="O579" s="12">
        <f t="shared" si="139"/>
        <v>8.3767541875861795</v>
      </c>
      <c r="P579" s="12"/>
      <c r="Q579" s="33">
        <f t="shared" si="140"/>
        <v>0.16764209330860855</v>
      </c>
      <c r="R579" s="9">
        <f t="shared" si="136"/>
        <v>1.004244483096238</v>
      </c>
      <c r="S579" s="9">
        <f t="shared" si="137"/>
        <v>5.5531688788993607</v>
      </c>
      <c r="T579" s="15">
        <f t="shared" si="141"/>
        <v>0.14986543186353485</v>
      </c>
      <c r="U579" s="15">
        <f t="shared" si="142"/>
        <v>3.849390218616433E-2</v>
      </c>
      <c r="V579" s="15">
        <f t="shared" si="143"/>
        <v>0.11137152967737052</v>
      </c>
      <c r="W579" s="31">
        <f t="shared" si="132"/>
        <v>2013.06</v>
      </c>
      <c r="X579" s="31">
        <f t="shared" si="133"/>
        <v>1618.77</v>
      </c>
      <c r="Y579" s="32"/>
      <c r="Z579" s="32"/>
    </row>
    <row r="580" spans="1:26" ht="15.6" x14ac:dyDescent="0.3">
      <c r="A580" s="6">
        <v>1918.08</v>
      </c>
      <c r="B580" s="7">
        <v>7.58</v>
      </c>
      <c r="C580" s="8">
        <v>0.61</v>
      </c>
      <c r="D580" s="7">
        <v>1.087</v>
      </c>
      <c r="E580" s="7">
        <v>15.4</v>
      </c>
      <c r="F580" s="8">
        <f t="shared" si="134"/>
        <v>1918.6249999999568</v>
      </c>
      <c r="G580" s="9">
        <f>G573*5/12+G585*7/12</f>
        <v>4.5291666666666668</v>
      </c>
      <c r="H580" s="8">
        <f t="shared" si="128"/>
        <v>150.67834090909088</v>
      </c>
      <c r="I580" s="8">
        <f t="shared" si="129"/>
        <v>12.125829545454543</v>
      </c>
      <c r="J580" s="10">
        <f t="shared" si="135"/>
        <v>1731.0197353054891</v>
      </c>
      <c r="K580" s="8">
        <f t="shared" si="130"/>
        <v>21.607830681818175</v>
      </c>
      <c r="L580" s="10">
        <f t="shared" si="131"/>
        <v>248.23462431095865</v>
      </c>
      <c r="M580" s="30">
        <f t="shared" si="138"/>
        <v>6.3030737609145939</v>
      </c>
      <c r="N580" s="11"/>
      <c r="O580" s="12">
        <f t="shared" si="139"/>
        <v>8.3067830935781046</v>
      </c>
      <c r="P580" s="12"/>
      <c r="Q580" s="33">
        <f t="shared" si="140"/>
        <v>0.17147949792457626</v>
      </c>
      <c r="R580" s="9">
        <f t="shared" si="136"/>
        <v>1.0042397472317799</v>
      </c>
      <c r="S580" s="9">
        <f t="shared" si="137"/>
        <v>5.4681014335116691</v>
      </c>
      <c r="T580" s="15">
        <f t="shared" si="141"/>
        <v>0.15436100616055959</v>
      </c>
      <c r="U580" s="15">
        <f t="shared" si="142"/>
        <v>4.0202616247487777E-2</v>
      </c>
      <c r="V580" s="15">
        <f t="shared" si="143"/>
        <v>0.11415838991307181</v>
      </c>
      <c r="W580" s="31">
        <f t="shared" si="132"/>
        <v>2013.09</v>
      </c>
      <c r="X580" s="31">
        <f t="shared" si="133"/>
        <v>1687.17</v>
      </c>
      <c r="Y580" s="32"/>
      <c r="Z580" s="32"/>
    </row>
    <row r="581" spans="1:26" ht="15.6" x14ac:dyDescent="0.3">
      <c r="A581" s="6">
        <v>1918.09</v>
      </c>
      <c r="B581" s="7">
        <v>7.54</v>
      </c>
      <c r="C581" s="8">
        <v>0.6</v>
      </c>
      <c r="D581" s="7">
        <v>1.0629999999999999</v>
      </c>
      <c r="E581" s="7">
        <v>15.7</v>
      </c>
      <c r="F581" s="8">
        <f t="shared" si="134"/>
        <v>1918.7083333332901</v>
      </c>
      <c r="G581" s="9">
        <f>G573*4/12+G585*8/12</f>
        <v>4.5233333333333334</v>
      </c>
      <c r="H581" s="8">
        <f t="shared" si="128"/>
        <v>147.0191942675159</v>
      </c>
      <c r="I581" s="8">
        <f t="shared" si="129"/>
        <v>11.699140127388532</v>
      </c>
      <c r="J581" s="10">
        <f t="shared" si="135"/>
        <v>1700.1829553208865</v>
      </c>
      <c r="K581" s="8">
        <f t="shared" si="130"/>
        <v>20.726976592356685</v>
      </c>
      <c r="L581" s="10">
        <f t="shared" si="131"/>
        <v>239.6942283164592</v>
      </c>
      <c r="M581" s="30">
        <f t="shared" si="138"/>
        <v>6.1491705624316806</v>
      </c>
      <c r="N581" s="11"/>
      <c r="O581" s="12">
        <f t="shared" si="139"/>
        <v>8.123455571657983</v>
      </c>
      <c r="P581" s="12"/>
      <c r="Q581" s="33">
        <f t="shared" si="140"/>
        <v>0.17755205758811704</v>
      </c>
      <c r="R581" s="9">
        <f t="shared" si="136"/>
        <v>1.004235011414397</v>
      </c>
      <c r="S581" s="9">
        <f t="shared" si="137"/>
        <v>5.3863557924830179</v>
      </c>
      <c r="T581" s="15">
        <f t="shared" si="141"/>
        <v>0.16334466746396381</v>
      </c>
      <c r="U581" s="15">
        <f t="shared" si="142"/>
        <v>4.0666450798550802E-2</v>
      </c>
      <c r="V581" s="15">
        <f t="shared" si="143"/>
        <v>0.12267821666541301</v>
      </c>
      <c r="W581" s="31">
        <f t="shared" si="132"/>
        <v>2013.12</v>
      </c>
      <c r="X581" s="31">
        <f t="shared" si="133"/>
        <v>1807.78</v>
      </c>
      <c r="Y581" s="32"/>
      <c r="Z581" s="32"/>
    </row>
    <row r="582" spans="1:26" ht="15.6" x14ac:dyDescent="0.3">
      <c r="A582" s="6">
        <v>1918.1</v>
      </c>
      <c r="B582" s="7">
        <v>7.86</v>
      </c>
      <c r="C582" s="8">
        <v>0.59</v>
      </c>
      <c r="D582" s="7">
        <v>1.038</v>
      </c>
      <c r="E582" s="7">
        <v>16</v>
      </c>
      <c r="F582" s="8">
        <f t="shared" si="134"/>
        <v>1918.7916666666233</v>
      </c>
      <c r="G582" s="9">
        <f>G573*3/12+G585*9/12</f>
        <v>4.5175000000000001</v>
      </c>
      <c r="H582" s="8">
        <f t="shared" si="128"/>
        <v>150.38513437499998</v>
      </c>
      <c r="I582" s="8">
        <f t="shared" si="129"/>
        <v>11.288451562499997</v>
      </c>
      <c r="J582" s="10">
        <f t="shared" si="135"/>
        <v>1749.9865435353349</v>
      </c>
      <c r="K582" s="8">
        <f t="shared" si="130"/>
        <v>19.860021562499998</v>
      </c>
      <c r="L582" s="10">
        <f t="shared" si="131"/>
        <v>231.10509315390303</v>
      </c>
      <c r="M582" s="30">
        <f t="shared" si="138"/>
        <v>6.2905153211913216</v>
      </c>
      <c r="N582" s="11"/>
      <c r="O582" s="12">
        <f t="shared" si="139"/>
        <v>8.3278481223266922</v>
      </c>
      <c r="P582" s="12"/>
      <c r="Q582" s="33">
        <f t="shared" si="140"/>
        <v>0.17481795180631346</v>
      </c>
      <c r="R582" s="9">
        <f t="shared" si="136"/>
        <v>1.0042302756441095</v>
      </c>
      <c r="S582" s="9">
        <f t="shared" si="137"/>
        <v>5.3077451881696955</v>
      </c>
      <c r="T582" s="15">
        <f t="shared" si="141"/>
        <v>0.16337444076672858</v>
      </c>
      <c r="U582" s="15">
        <f t="shared" si="142"/>
        <v>4.2910825267364228E-2</v>
      </c>
      <c r="V582" s="15">
        <f t="shared" si="143"/>
        <v>0.12046361549936435</v>
      </c>
      <c r="W582" s="31">
        <f t="shared" si="132"/>
        <v>2014.03</v>
      </c>
      <c r="X582" s="31">
        <f t="shared" si="133"/>
        <v>1863.52</v>
      </c>
      <c r="Y582" s="32"/>
      <c r="Z582" s="32"/>
    </row>
    <row r="583" spans="1:26" ht="15.6" x14ac:dyDescent="0.3">
      <c r="A583" s="6">
        <v>1918.11</v>
      </c>
      <c r="B583" s="7">
        <v>8.06</v>
      </c>
      <c r="C583" s="8">
        <v>0.57999999999999996</v>
      </c>
      <c r="D583" s="7">
        <v>1.014</v>
      </c>
      <c r="E583" s="7">
        <v>16.3</v>
      </c>
      <c r="F583" s="8">
        <f t="shared" si="134"/>
        <v>1918.8749999999566</v>
      </c>
      <c r="G583" s="9">
        <f>G573*2/12+G585*10/12</f>
        <v>4.5116666666666667</v>
      </c>
      <c r="H583" s="8">
        <f t="shared" si="128"/>
        <v>151.37347546012268</v>
      </c>
      <c r="I583" s="8">
        <f t="shared" si="129"/>
        <v>10.892880368098156</v>
      </c>
      <c r="J583" s="10">
        <f t="shared" si="135"/>
        <v>1772.0506687687716</v>
      </c>
      <c r="K583" s="8">
        <f t="shared" si="130"/>
        <v>19.043759815950914</v>
      </c>
      <c r="L583" s="10">
        <f t="shared" si="131"/>
        <v>222.93540671607124</v>
      </c>
      <c r="M583" s="30">
        <f t="shared" si="138"/>
        <v>6.3333274953541565</v>
      </c>
      <c r="N583" s="11"/>
      <c r="O583" s="12">
        <f t="shared" si="139"/>
        <v>8.4011602614822571</v>
      </c>
      <c r="P583" s="12"/>
      <c r="Q583" s="33">
        <f t="shared" si="140"/>
        <v>0.17463797411724727</v>
      </c>
      <c r="R583" s="9">
        <f t="shared" si="136"/>
        <v>1.0042255399209381</v>
      </c>
      <c r="S583" s="9">
        <f t="shared" si="137"/>
        <v>5.2320966020754343</v>
      </c>
      <c r="T583" s="15">
        <f t="shared" si="141"/>
        <v>0.16989821952414319</v>
      </c>
      <c r="U583" s="15">
        <f t="shared" si="142"/>
        <v>4.452025187686659E-2</v>
      </c>
      <c r="V583" s="15">
        <f t="shared" si="143"/>
        <v>0.1253779676472766</v>
      </c>
      <c r="W583" s="31">
        <f t="shared" si="132"/>
        <v>2014.06</v>
      </c>
      <c r="X583" s="31">
        <f t="shared" si="133"/>
        <v>1947.09</v>
      </c>
      <c r="Y583" s="32"/>
      <c r="Z583" s="32"/>
    </row>
    <row r="584" spans="1:26" ht="15.6" x14ac:dyDescent="0.3">
      <c r="A584" s="6">
        <v>1918.12</v>
      </c>
      <c r="B584" s="7">
        <v>7.9</v>
      </c>
      <c r="C584" s="8">
        <v>0.56999999999999995</v>
      </c>
      <c r="D584" s="7">
        <v>0.99</v>
      </c>
      <c r="E584" s="7">
        <v>16.5</v>
      </c>
      <c r="F584" s="8">
        <f t="shared" si="134"/>
        <v>1918.9583333332898</v>
      </c>
      <c r="G584" s="9">
        <f>G573*1/12+G585*11/12</f>
        <v>4.5058333333333334</v>
      </c>
      <c r="H584" s="8">
        <f t="shared" si="128"/>
        <v>146.57013636363635</v>
      </c>
      <c r="I584" s="8">
        <f t="shared" si="129"/>
        <v>10.575313636363633</v>
      </c>
      <c r="J584" s="10">
        <f t="shared" si="135"/>
        <v>1726.1371144270167</v>
      </c>
      <c r="K584" s="8">
        <f t="shared" si="130"/>
        <v>18.367649999999994</v>
      </c>
      <c r="L584" s="10">
        <f t="shared" si="131"/>
        <v>216.31338522566409</v>
      </c>
      <c r="M584" s="30">
        <f t="shared" si="138"/>
        <v>6.1345804112834346</v>
      </c>
      <c r="N584" s="11"/>
      <c r="O584" s="12">
        <f t="shared" si="139"/>
        <v>8.1546927110037419</v>
      </c>
      <c r="P584" s="12"/>
      <c r="Q584" s="33">
        <f t="shared" si="140"/>
        <v>0.17998283511502514</v>
      </c>
      <c r="R584" s="9">
        <f t="shared" si="136"/>
        <v>1.0042208042449028</v>
      </c>
      <c r="S584" s="9">
        <f t="shared" si="137"/>
        <v>5.1905177013784636</v>
      </c>
      <c r="T584" s="15">
        <f t="shared" si="141"/>
        <v>0.17447357005386266</v>
      </c>
      <c r="U584" s="15">
        <f t="shared" si="142"/>
        <v>4.6077266159973762E-2</v>
      </c>
      <c r="V584" s="15">
        <f t="shared" si="143"/>
        <v>0.1283963038938889</v>
      </c>
      <c r="W584" s="31">
        <f t="shared" si="132"/>
        <v>2014.09</v>
      </c>
      <c r="X584" s="31">
        <f t="shared" si="133"/>
        <v>1993.23</v>
      </c>
      <c r="Y584" s="32"/>
      <c r="Z584" s="32"/>
    </row>
    <row r="585" spans="1:26" ht="15.6" x14ac:dyDescent="0.3">
      <c r="A585" s="6">
        <v>1919.01</v>
      </c>
      <c r="B585" s="7">
        <v>7.85</v>
      </c>
      <c r="C585" s="8">
        <v>0.56669999999999998</v>
      </c>
      <c r="D585" s="7">
        <v>0.98499999999999999</v>
      </c>
      <c r="E585" s="7">
        <v>16.5</v>
      </c>
      <c r="F585" s="8">
        <f t="shared" si="134"/>
        <v>1919.0416666666231</v>
      </c>
      <c r="G585" s="9">
        <v>4.5</v>
      </c>
      <c r="H585" s="8">
        <f t="shared" si="128"/>
        <v>145.64247727272726</v>
      </c>
      <c r="I585" s="8">
        <f t="shared" si="129"/>
        <v>10.514088136363634</v>
      </c>
      <c r="J585" s="10">
        <f t="shared" si="135"/>
        <v>1725.5307814532782</v>
      </c>
      <c r="K585" s="8">
        <f t="shared" si="130"/>
        <v>18.27488409090909</v>
      </c>
      <c r="L585" s="10">
        <f t="shared" si="131"/>
        <v>216.51564582566613</v>
      </c>
      <c r="M585" s="30">
        <f t="shared" si="138"/>
        <v>6.0984676399501057</v>
      </c>
      <c r="N585" s="11"/>
      <c r="O585" s="12">
        <f t="shared" si="139"/>
        <v>8.1245805645506266</v>
      </c>
      <c r="P585" s="12"/>
      <c r="Q585" s="33">
        <f t="shared" si="140"/>
        <v>0.18213113329680375</v>
      </c>
      <c r="R585" s="9">
        <f t="shared" si="136"/>
        <v>1.0006271734238761</v>
      </c>
      <c r="S585" s="9">
        <f t="shared" si="137"/>
        <v>5.212425860525685</v>
      </c>
      <c r="T585" s="15">
        <f t="shared" si="141"/>
        <v>0.18325551576602428</v>
      </c>
      <c r="U585" s="15">
        <f t="shared" si="142"/>
        <v>4.57524711083237E-2</v>
      </c>
      <c r="V585" s="15">
        <f t="shared" si="143"/>
        <v>0.13750304465770058</v>
      </c>
      <c r="W585" s="31">
        <f t="shared" si="132"/>
        <v>2014.12</v>
      </c>
      <c r="X585" s="31">
        <f t="shared" si="133"/>
        <v>2054.27</v>
      </c>
      <c r="Y585" s="32"/>
      <c r="Z585" s="32"/>
    </row>
    <row r="586" spans="1:26" ht="15.6" x14ac:dyDescent="0.3">
      <c r="A586" s="6">
        <v>1919.02</v>
      </c>
      <c r="B586" s="7">
        <v>7.88</v>
      </c>
      <c r="C586" s="8">
        <v>0.56330000000000002</v>
      </c>
      <c r="D586" s="7">
        <v>0.98</v>
      </c>
      <c r="E586" s="7">
        <v>16.2</v>
      </c>
      <c r="F586" s="8">
        <f t="shared" si="134"/>
        <v>1919.1249999999563</v>
      </c>
      <c r="G586" s="9">
        <f>G585*11/12+G597*1/12</f>
        <v>4.5391666666666666</v>
      </c>
      <c r="H586" s="8">
        <f t="shared" ref="H586:H649" si="144">B586*$E$1841/E586</f>
        <v>148.90646296296296</v>
      </c>
      <c r="I586" s="8">
        <f t="shared" ref="I586:I649" si="145">C586*$E$1841/E586</f>
        <v>10.644544490740738</v>
      </c>
      <c r="J586" s="10">
        <f t="shared" si="135"/>
        <v>1774.7110206982397</v>
      </c>
      <c r="K586" s="8">
        <f t="shared" ref="K586:K649" si="146">D586*$E$1841/E586</f>
        <v>18.518824074074072</v>
      </c>
      <c r="L586" s="10">
        <f t="shared" ref="L586:L649" si="147">K586*(J586/H586)</f>
        <v>220.71279191424807</v>
      </c>
      <c r="M586" s="30">
        <f t="shared" si="138"/>
        <v>6.2396927713649815</v>
      </c>
      <c r="N586" s="11"/>
      <c r="O586" s="12">
        <f t="shared" si="139"/>
        <v>8.3299751954304604</v>
      </c>
      <c r="P586" s="12"/>
      <c r="Q586" s="33">
        <f t="shared" si="140"/>
        <v>0.1749565206825105</v>
      </c>
      <c r="R586" s="9">
        <f t="shared" si="136"/>
        <v>1.0006654468310299</v>
      </c>
      <c r="S586" s="9">
        <f t="shared" si="137"/>
        <v>5.3122818991196903</v>
      </c>
      <c r="T586" s="15">
        <f t="shared" si="141"/>
        <v>0.18089251715294341</v>
      </c>
      <c r="U586" s="15">
        <f t="shared" si="142"/>
        <v>4.4306671110342144E-2</v>
      </c>
      <c r="V586" s="15">
        <f t="shared" si="143"/>
        <v>0.13658584604260127</v>
      </c>
      <c r="W586" s="31">
        <f t="shared" ref="W586:W620" si="148">INDEX($A$9:$A$2900,(ROW()-ROW($A$9))*3)</f>
        <v>2015.03</v>
      </c>
      <c r="X586" s="31">
        <f t="shared" ref="X586:X620" si="149">INDEX($B$9:$B$2900,(ROW()-ROW($B$9))*3)</f>
        <v>2079.9899999999998</v>
      </c>
      <c r="Y586" s="32"/>
      <c r="Z586" s="32"/>
    </row>
    <row r="587" spans="1:26" ht="15.6" x14ac:dyDescent="0.3">
      <c r="A587" s="6">
        <v>1919.03</v>
      </c>
      <c r="B587" s="7">
        <v>8.1199999999999992</v>
      </c>
      <c r="C587" s="8">
        <v>0.56000000000000005</v>
      </c>
      <c r="D587" s="7">
        <v>0.97499999999999998</v>
      </c>
      <c r="E587" s="7">
        <v>16.399999999999999</v>
      </c>
      <c r="F587" s="8">
        <f t="shared" ref="F587:F650" si="150">F586+1/12</f>
        <v>1919.2083333332896</v>
      </c>
      <c r="G587" s="9">
        <f>G585*10/12+G597*2/12</f>
        <v>4.5783333333333331</v>
      </c>
      <c r="H587" s="8">
        <f t="shared" si="144"/>
        <v>151.5704451219512</v>
      </c>
      <c r="I587" s="8">
        <f t="shared" si="145"/>
        <v>10.453134146341464</v>
      </c>
      <c r="J587" s="10">
        <f t="shared" ref="J587:J650" si="151">J586*((H587+(I587/12))/H586)</f>
        <v>1816.8431041721637</v>
      </c>
      <c r="K587" s="8">
        <f t="shared" si="146"/>
        <v>18.199653201219512</v>
      </c>
      <c r="L587" s="10">
        <f t="shared" si="147"/>
        <v>218.15542199111573</v>
      </c>
      <c r="M587" s="30">
        <f t="shared" si="138"/>
        <v>6.3560740048691455</v>
      </c>
      <c r="N587" s="11"/>
      <c r="O587" s="12">
        <f t="shared" si="139"/>
        <v>8.5005462473323981</v>
      </c>
      <c r="P587" s="12"/>
      <c r="Q587" s="33">
        <f t="shared" si="140"/>
        <v>0.17293190745470643</v>
      </c>
      <c r="R587" s="9">
        <f t="shared" ref="R587:R650" si="152">((G587/G588+G587/1200+((1+G588/1200)^(-119))*(1-G587/G588)))</f>
        <v>1.0007037060469857</v>
      </c>
      <c r="S587" s="9">
        <f t="shared" ref="S587:S650" si="153">S586*R586*E586/E587</f>
        <v>5.2509899044179837</v>
      </c>
      <c r="T587" s="15">
        <f t="shared" si="141"/>
        <v>0.18121561867449487</v>
      </c>
      <c r="U587" s="15">
        <f t="shared" si="142"/>
        <v>4.6668663899576357E-2</v>
      </c>
      <c r="V587" s="15">
        <f t="shared" si="143"/>
        <v>0.13454695477491851</v>
      </c>
      <c r="W587" s="31">
        <f t="shared" si="148"/>
        <v>2015.06</v>
      </c>
      <c r="X587" s="31">
        <f t="shared" si="149"/>
        <v>2099.29</v>
      </c>
      <c r="Y587" s="32"/>
      <c r="Z587" s="32"/>
    </row>
    <row r="588" spans="1:26" ht="15.6" x14ac:dyDescent="0.3">
      <c r="A588" s="6">
        <v>1919.04</v>
      </c>
      <c r="B588" s="7">
        <v>8.39</v>
      </c>
      <c r="C588" s="8">
        <v>0.55669999999999997</v>
      </c>
      <c r="D588" s="7">
        <v>0.97</v>
      </c>
      <c r="E588" s="7">
        <v>16.7</v>
      </c>
      <c r="F588" s="8">
        <f t="shared" si="150"/>
        <v>1919.2916666666229</v>
      </c>
      <c r="G588" s="9">
        <f>G585*9/12+G597*3/12</f>
        <v>4.6174999999999997</v>
      </c>
      <c r="H588" s="8">
        <f t="shared" si="144"/>
        <v>153.79698952095805</v>
      </c>
      <c r="I588" s="8">
        <f t="shared" si="145"/>
        <v>10.204861032934129</v>
      </c>
      <c r="J588" s="10">
        <f t="shared" si="151"/>
        <v>1853.7258516587488</v>
      </c>
      <c r="K588" s="8">
        <f t="shared" si="146"/>
        <v>17.781058383233528</v>
      </c>
      <c r="L588" s="10">
        <f t="shared" si="147"/>
        <v>214.31633803444413</v>
      </c>
      <c r="M588" s="30">
        <f t="shared" si="138"/>
        <v>6.4561395558192753</v>
      </c>
      <c r="N588" s="11"/>
      <c r="O588" s="12">
        <f t="shared" si="139"/>
        <v>8.6477422275317597</v>
      </c>
      <c r="P588" s="12"/>
      <c r="Q588" s="33">
        <f t="shared" si="140"/>
        <v>0.16981497465453699</v>
      </c>
      <c r="R588" s="9">
        <f t="shared" si="152"/>
        <v>1.0007419511129143</v>
      </c>
      <c r="S588" s="9">
        <f t="shared" si="153"/>
        <v>5.1602895178065076</v>
      </c>
      <c r="T588" s="15">
        <f t="shared" si="141"/>
        <v>0.17918756948696402</v>
      </c>
      <c r="U588" s="15">
        <f t="shared" si="142"/>
        <v>4.9648274311074214E-2</v>
      </c>
      <c r="V588" s="15">
        <f t="shared" si="143"/>
        <v>0.1295392951758898</v>
      </c>
      <c r="W588" s="31">
        <f t="shared" si="148"/>
        <v>2015.09</v>
      </c>
      <c r="X588" s="31">
        <f t="shared" si="149"/>
        <v>1944.41</v>
      </c>
      <c r="Y588" s="32"/>
      <c r="Z588" s="32"/>
    </row>
    <row r="589" spans="1:26" ht="15.6" x14ac:dyDescent="0.3">
      <c r="A589" s="6">
        <v>1919.05</v>
      </c>
      <c r="B589" s="7">
        <v>8.9700000000000006</v>
      </c>
      <c r="C589" s="8">
        <v>0.55330000000000001</v>
      </c>
      <c r="D589" s="7">
        <v>0.96499999999999997</v>
      </c>
      <c r="E589" s="7">
        <v>16.899999999999999</v>
      </c>
      <c r="F589" s="8">
        <f t="shared" si="150"/>
        <v>1919.3749999999561</v>
      </c>
      <c r="G589" s="9">
        <f>G585*8/12+G597*4/12</f>
        <v>4.6566666666666663</v>
      </c>
      <c r="H589" s="8">
        <f t="shared" si="144"/>
        <v>162.48305769230768</v>
      </c>
      <c r="I589" s="8">
        <f t="shared" si="145"/>
        <v>10.022505665680473</v>
      </c>
      <c r="J589" s="10">
        <f t="shared" si="151"/>
        <v>1968.4864677651835</v>
      </c>
      <c r="K589" s="8">
        <f t="shared" si="146"/>
        <v>17.480061390532541</v>
      </c>
      <c r="L589" s="10">
        <f t="shared" si="147"/>
        <v>211.77139814865129</v>
      </c>
      <c r="M589" s="30">
        <f t="shared" si="138"/>
        <v>6.8290022614820334</v>
      </c>
      <c r="N589" s="11"/>
      <c r="O589" s="12">
        <f t="shared" si="139"/>
        <v>9.1580224805396568</v>
      </c>
      <c r="P589" s="12"/>
      <c r="Q589" s="33">
        <f t="shared" si="140"/>
        <v>0.16114095836448949</v>
      </c>
      <c r="R589" s="9">
        <f t="shared" si="152"/>
        <v>1.0007801820698572</v>
      </c>
      <c r="S589" s="9">
        <f t="shared" si="153"/>
        <v>5.1030043755009062</v>
      </c>
      <c r="T589" s="15">
        <f t="shared" si="141"/>
        <v>0.17352592506401199</v>
      </c>
      <c r="U589" s="15">
        <f t="shared" si="142"/>
        <v>5.0735029935927489E-2</v>
      </c>
      <c r="V589" s="15">
        <f t="shared" si="143"/>
        <v>0.1227908951280845</v>
      </c>
      <c r="W589" s="31">
        <f t="shared" si="148"/>
        <v>2015.12</v>
      </c>
      <c r="X589" s="31">
        <f t="shared" si="149"/>
        <v>2054.08</v>
      </c>
      <c r="Y589" s="32"/>
      <c r="Z589" s="32"/>
    </row>
    <row r="590" spans="1:26" ht="15.6" x14ac:dyDescent="0.3">
      <c r="A590" s="6">
        <v>1919.06</v>
      </c>
      <c r="B590" s="7">
        <v>9.2100000000000009</v>
      </c>
      <c r="C590" s="8">
        <v>0.55000000000000004</v>
      </c>
      <c r="D590" s="7">
        <v>0.96</v>
      </c>
      <c r="E590" s="7">
        <v>16.899999999999999</v>
      </c>
      <c r="F590" s="8">
        <f t="shared" si="150"/>
        <v>1919.4583333332894</v>
      </c>
      <c r="G590" s="9">
        <f>G585*7/12+G597*5/12</f>
        <v>4.6958333333333329</v>
      </c>
      <c r="H590" s="8">
        <f t="shared" si="144"/>
        <v>166.83043047337279</v>
      </c>
      <c r="I590" s="8">
        <f t="shared" si="145"/>
        <v>9.9627292899408282</v>
      </c>
      <c r="J590" s="10">
        <f t="shared" si="151"/>
        <v>2031.2132290475561</v>
      </c>
      <c r="K590" s="8">
        <f t="shared" si="146"/>
        <v>17.389491124260349</v>
      </c>
      <c r="L590" s="10">
        <f t="shared" si="147"/>
        <v>211.72255156196016</v>
      </c>
      <c r="M590" s="30">
        <f t="shared" si="138"/>
        <v>7.0216152147841342</v>
      </c>
      <c r="N590" s="11"/>
      <c r="O590" s="12">
        <f t="shared" si="139"/>
        <v>9.4259041506496715</v>
      </c>
      <c r="P590" s="12"/>
      <c r="Q590" s="33">
        <f t="shared" si="140"/>
        <v>0.15565526932897689</v>
      </c>
      <c r="R590" s="9">
        <f t="shared" si="152"/>
        <v>1.0008183989587263</v>
      </c>
      <c r="S590" s="9">
        <f t="shared" si="153"/>
        <v>5.1069856480170746</v>
      </c>
      <c r="T590" s="15">
        <f t="shared" si="141"/>
        <v>0.17171752509691518</v>
      </c>
      <c r="U590" s="15">
        <f t="shared" si="142"/>
        <v>5.0569117240239825E-2</v>
      </c>
      <c r="V590" s="15">
        <f t="shared" si="143"/>
        <v>0.12114840785667536</v>
      </c>
      <c r="W590" s="31">
        <f t="shared" si="148"/>
        <v>2016.03</v>
      </c>
      <c r="X590" s="31">
        <f t="shared" si="149"/>
        <v>2021.95</v>
      </c>
      <c r="Y590" s="32"/>
      <c r="Z590" s="32"/>
    </row>
    <row r="591" spans="1:26" ht="15.6" x14ac:dyDescent="0.3">
      <c r="A591" s="6">
        <v>1919.07</v>
      </c>
      <c r="B591" s="7">
        <v>9.51</v>
      </c>
      <c r="C591" s="8">
        <v>0.54669999999999996</v>
      </c>
      <c r="D591" s="7">
        <v>0.95499999999999996</v>
      </c>
      <c r="E591" s="7">
        <v>17.399999999999999</v>
      </c>
      <c r="F591" s="8">
        <f t="shared" si="150"/>
        <v>1919.5416666666226</v>
      </c>
      <c r="G591" s="9">
        <f>G585*6/12+G597*6/12</f>
        <v>4.7349999999999994</v>
      </c>
      <c r="H591" s="8">
        <f t="shared" si="144"/>
        <v>167.31451293103447</v>
      </c>
      <c r="I591" s="8">
        <f t="shared" si="145"/>
        <v>9.6183853017241354</v>
      </c>
      <c r="J591" s="10">
        <f t="shared" si="151"/>
        <v>2046.8659927956776</v>
      </c>
      <c r="K591" s="8">
        <f t="shared" si="146"/>
        <v>16.80182543103448</v>
      </c>
      <c r="L591" s="10">
        <f t="shared" si="147"/>
        <v>205.54753134804122</v>
      </c>
      <c r="M591" s="30">
        <f t="shared" si="138"/>
        <v>7.052837165446312</v>
      </c>
      <c r="N591" s="11"/>
      <c r="O591" s="12">
        <f t="shared" si="139"/>
        <v>9.475418508096574</v>
      </c>
      <c r="P591" s="12"/>
      <c r="Q591" s="33">
        <f t="shared" si="140"/>
        <v>0.15772882117381556</v>
      </c>
      <c r="R591" s="9">
        <f t="shared" si="152"/>
        <v>1.0008566018203051</v>
      </c>
      <c r="S591" s="9">
        <f t="shared" si="153"/>
        <v>4.9642926365423303</v>
      </c>
      <c r="T591" s="15">
        <f t="shared" si="141"/>
        <v>0.17979925831988153</v>
      </c>
      <c r="U591" s="15">
        <f t="shared" si="142"/>
        <v>5.2857385544895275E-2</v>
      </c>
      <c r="V591" s="15">
        <f t="shared" si="143"/>
        <v>0.12694187277498625</v>
      </c>
      <c r="W591" s="31">
        <f t="shared" si="148"/>
        <v>2016.06</v>
      </c>
      <c r="X591" s="31">
        <f t="shared" si="149"/>
        <v>2083.89</v>
      </c>
      <c r="Y591" s="32"/>
      <c r="Z591" s="32"/>
    </row>
    <row r="592" spans="1:26" ht="15.6" x14ac:dyDescent="0.3">
      <c r="A592" s="6">
        <v>1919.08</v>
      </c>
      <c r="B592" s="7">
        <v>8.8699999999999992</v>
      </c>
      <c r="C592" s="8">
        <v>0.54330000000000001</v>
      </c>
      <c r="D592" s="7">
        <v>0.95</v>
      </c>
      <c r="E592" s="7">
        <v>17.7</v>
      </c>
      <c r="F592" s="8">
        <f t="shared" si="150"/>
        <v>1919.6249999999559</v>
      </c>
      <c r="G592" s="9">
        <f>G585*5/12+G597*7/12</f>
        <v>4.774166666666666</v>
      </c>
      <c r="H592" s="8">
        <f t="shared" si="144"/>
        <v>153.40965677966099</v>
      </c>
      <c r="I592" s="8">
        <f t="shared" si="145"/>
        <v>9.3965576694915249</v>
      </c>
      <c r="J592" s="10">
        <f t="shared" si="151"/>
        <v>1886.3384597969059</v>
      </c>
      <c r="K592" s="8">
        <f t="shared" si="146"/>
        <v>16.430572033898301</v>
      </c>
      <c r="L592" s="10">
        <f t="shared" si="147"/>
        <v>202.0317403390147</v>
      </c>
      <c r="M592" s="30">
        <f t="shared" si="138"/>
        <v>6.4791311017052795</v>
      </c>
      <c r="N592" s="11"/>
      <c r="O592" s="12">
        <f t="shared" si="139"/>
        <v>8.7144609504817208</v>
      </c>
      <c r="P592" s="12"/>
      <c r="Q592" s="33">
        <f t="shared" si="140"/>
        <v>0.17064096355555283</v>
      </c>
      <c r="R592" s="9">
        <f t="shared" si="152"/>
        <v>1.0008947906952499</v>
      </c>
      <c r="S592" s="9">
        <f t="shared" si="153"/>
        <v>4.8843324305385849</v>
      </c>
      <c r="T592" s="15">
        <f t="shared" si="141"/>
        <v>0.1963807741116379</v>
      </c>
      <c r="U592" s="15">
        <f t="shared" si="142"/>
        <v>5.5098822920063073E-2</v>
      </c>
      <c r="V592" s="15">
        <f t="shared" si="143"/>
        <v>0.14128195119157483</v>
      </c>
      <c r="W592" s="31">
        <f t="shared" si="148"/>
        <v>2016.09</v>
      </c>
      <c r="X592" s="31">
        <f t="shared" si="149"/>
        <v>2157.69</v>
      </c>
      <c r="Y592" s="32"/>
      <c r="Z592" s="32"/>
    </row>
    <row r="593" spans="1:26" ht="15.6" x14ac:dyDescent="0.3">
      <c r="A593" s="6">
        <v>1919.09</v>
      </c>
      <c r="B593" s="7">
        <v>9.01</v>
      </c>
      <c r="C593" s="8">
        <v>0.54</v>
      </c>
      <c r="D593" s="7">
        <v>0.94499999999999995</v>
      </c>
      <c r="E593" s="7">
        <v>17.8</v>
      </c>
      <c r="F593" s="8">
        <f t="shared" si="150"/>
        <v>1919.7083333332891</v>
      </c>
      <c r="G593" s="9">
        <f>G585*4/12+G597*8/12</f>
        <v>4.8133333333333326</v>
      </c>
      <c r="H593" s="8">
        <f t="shared" si="144"/>
        <v>154.95554915730335</v>
      </c>
      <c r="I593" s="8">
        <f t="shared" si="145"/>
        <v>9.2870140449438185</v>
      </c>
      <c r="J593" s="10">
        <f t="shared" si="151"/>
        <v>1914.863047618278</v>
      </c>
      <c r="K593" s="8">
        <f t="shared" si="146"/>
        <v>16.252274578651679</v>
      </c>
      <c r="L593" s="10">
        <f t="shared" si="147"/>
        <v>200.83746725852077</v>
      </c>
      <c r="M593" s="30">
        <f t="shared" si="138"/>
        <v>6.558481672061264</v>
      </c>
      <c r="N593" s="11"/>
      <c r="O593" s="12">
        <f t="shared" si="139"/>
        <v>8.8301835458236351</v>
      </c>
      <c r="P593" s="12"/>
      <c r="Q593" s="33">
        <f t="shared" si="140"/>
        <v>0.16792341432674898</v>
      </c>
      <c r="R593" s="9">
        <f t="shared" si="152"/>
        <v>1.0009329656240877</v>
      </c>
      <c r="S593" s="9">
        <f t="shared" si="153"/>
        <v>4.8612382627962853</v>
      </c>
      <c r="T593" s="15">
        <f t="shared" si="141"/>
        <v>0.19956546211141046</v>
      </c>
      <c r="U593" s="15">
        <f t="shared" si="142"/>
        <v>5.6127929331281523E-2</v>
      </c>
      <c r="V593" s="15">
        <f t="shared" si="143"/>
        <v>0.14343753278012894</v>
      </c>
      <c r="W593" s="31">
        <f t="shared" si="148"/>
        <v>2016.12</v>
      </c>
      <c r="X593" s="31">
        <f t="shared" si="149"/>
        <v>2246.63</v>
      </c>
      <c r="Y593" s="32"/>
      <c r="Z593" s="32"/>
    </row>
    <row r="594" spans="1:26" ht="15.6" x14ac:dyDescent="0.3">
      <c r="A594" s="6">
        <v>1919.1</v>
      </c>
      <c r="B594" s="7">
        <v>9.4700000000000006</v>
      </c>
      <c r="C594" s="8">
        <v>0.53669999999999995</v>
      </c>
      <c r="D594" s="7">
        <v>0.94</v>
      </c>
      <c r="E594" s="7">
        <v>18.100000000000001</v>
      </c>
      <c r="F594" s="8">
        <f t="shared" si="150"/>
        <v>1919.7916666666224</v>
      </c>
      <c r="G594" s="9">
        <f>G585*3/12+G597*9/12</f>
        <v>4.8524999999999991</v>
      </c>
      <c r="H594" s="8">
        <f t="shared" si="144"/>
        <v>160.16726104972372</v>
      </c>
      <c r="I594" s="8">
        <f t="shared" si="145"/>
        <v>9.0772723342541397</v>
      </c>
      <c r="J594" s="10">
        <f t="shared" si="151"/>
        <v>1988.6144709153536</v>
      </c>
      <c r="K594" s="8">
        <f t="shared" si="146"/>
        <v>15.89833425414364</v>
      </c>
      <c r="L594" s="10">
        <f t="shared" si="147"/>
        <v>197.39151031261162</v>
      </c>
      <c r="M594" s="30">
        <f t="shared" si="138"/>
        <v>6.7947041999493019</v>
      </c>
      <c r="N594" s="11"/>
      <c r="O594" s="12">
        <f t="shared" si="139"/>
        <v>9.1548959122599509</v>
      </c>
      <c r="P594" s="12"/>
      <c r="Q594" s="33">
        <f t="shared" si="140"/>
        <v>0.16192257750459024</v>
      </c>
      <c r="R594" s="9">
        <f t="shared" si="152"/>
        <v>1.0009711266472197</v>
      </c>
      <c r="S594" s="9">
        <f t="shared" si="153"/>
        <v>4.7851254492569248</v>
      </c>
      <c r="T594" s="15">
        <f t="shared" si="141"/>
        <v>0.18209174235471903</v>
      </c>
      <c r="U594" s="15">
        <f t="shared" si="142"/>
        <v>5.8323959274907189E-2</v>
      </c>
      <c r="V594" s="15">
        <f t="shared" si="143"/>
        <v>0.12376778307981184</v>
      </c>
      <c r="W594" s="31">
        <f t="shared" si="148"/>
        <v>2017.03</v>
      </c>
      <c r="X594" s="31">
        <f t="shared" si="149"/>
        <v>2366.8200000000002</v>
      </c>
      <c r="Y594" s="32"/>
      <c r="Z594" s="32"/>
    </row>
    <row r="595" spans="1:26" ht="15.6" x14ac:dyDescent="0.3">
      <c r="A595" s="6">
        <v>1919.11</v>
      </c>
      <c r="B595" s="7">
        <v>9.19</v>
      </c>
      <c r="C595" s="8">
        <v>0.5333</v>
      </c>
      <c r="D595" s="7">
        <v>0.93500000000000005</v>
      </c>
      <c r="E595" s="7">
        <v>18.5</v>
      </c>
      <c r="F595" s="8">
        <f t="shared" si="150"/>
        <v>1919.8749999999557</v>
      </c>
      <c r="G595" s="9">
        <f>G585*2/12+G597*10/12</f>
        <v>4.8916666666666666</v>
      </c>
      <c r="H595" s="8">
        <f t="shared" si="144"/>
        <v>152.07090405405401</v>
      </c>
      <c r="I595" s="8">
        <f t="shared" si="145"/>
        <v>8.8247457162162135</v>
      </c>
      <c r="J595" s="10">
        <f t="shared" si="151"/>
        <v>1897.2217949013514</v>
      </c>
      <c r="K595" s="8">
        <f t="shared" si="146"/>
        <v>15.471849324324323</v>
      </c>
      <c r="L595" s="10">
        <f t="shared" si="147"/>
        <v>193.02528598833121</v>
      </c>
      <c r="M595" s="30">
        <f t="shared" si="138"/>
        <v>6.4670225741331322</v>
      </c>
      <c r="N595" s="11"/>
      <c r="O595" s="12">
        <f t="shared" si="139"/>
        <v>8.7209241391435057</v>
      </c>
      <c r="P595" s="12"/>
      <c r="Q595" s="33">
        <f t="shared" si="140"/>
        <v>0.17028557703903741</v>
      </c>
      <c r="R595" s="9">
        <f t="shared" si="152"/>
        <v>1.0010092738049188</v>
      </c>
      <c r="S595" s="9">
        <f t="shared" si="153"/>
        <v>4.6862097653430741</v>
      </c>
      <c r="T595" s="15">
        <f t="shared" si="141"/>
        <v>0.15214509279830746</v>
      </c>
      <c r="U595" s="15">
        <f t="shared" si="142"/>
        <v>6.106433055266991E-2</v>
      </c>
      <c r="V595" s="15">
        <f t="shared" si="143"/>
        <v>9.1080762245637548E-2</v>
      </c>
      <c r="W595" s="31">
        <f t="shared" si="148"/>
        <v>2017.06</v>
      </c>
      <c r="X595" s="31">
        <f t="shared" si="149"/>
        <v>2433.9899999999998</v>
      </c>
      <c r="Y595" s="32"/>
      <c r="Z595" s="32"/>
    </row>
    <row r="596" spans="1:26" ht="15.6" x14ac:dyDescent="0.3">
      <c r="A596" s="6">
        <v>1919.12</v>
      </c>
      <c r="B596" s="7">
        <v>8.92</v>
      </c>
      <c r="C596" s="8">
        <v>0.53</v>
      </c>
      <c r="D596" s="7">
        <v>0.93</v>
      </c>
      <c r="E596" s="7">
        <v>18.899999999999999</v>
      </c>
      <c r="F596" s="8">
        <f t="shared" si="150"/>
        <v>1919.9583333332889</v>
      </c>
      <c r="G596" s="9">
        <f>G585*1/12+G597*11/12</f>
        <v>4.9308333333333332</v>
      </c>
      <c r="H596" s="8">
        <f t="shared" si="144"/>
        <v>144.47922222222221</v>
      </c>
      <c r="I596" s="8">
        <f t="shared" si="145"/>
        <v>8.5845277777777778</v>
      </c>
      <c r="J596" s="10">
        <f t="shared" si="151"/>
        <v>1811.4336891541398</v>
      </c>
      <c r="K596" s="8">
        <f t="shared" si="146"/>
        <v>15.063416666666665</v>
      </c>
      <c r="L596" s="10">
        <f t="shared" si="147"/>
        <v>188.86023889163118</v>
      </c>
      <c r="M596" s="30">
        <f t="shared" si="138"/>
        <v>6.1607170337991759</v>
      </c>
      <c r="N596" s="11"/>
      <c r="O596" s="12">
        <f t="shared" si="139"/>
        <v>8.3160977133829768</v>
      </c>
      <c r="P596" s="12"/>
      <c r="Q596" s="33">
        <f t="shared" si="140"/>
        <v>0.17884105892950652</v>
      </c>
      <c r="R596" s="9">
        <f t="shared" si="152"/>
        <v>1.0010474071373323</v>
      </c>
      <c r="S596" s="9">
        <f t="shared" si="153"/>
        <v>4.5916602926410803</v>
      </c>
      <c r="T596" s="15">
        <f t="shared" si="141"/>
        <v>0.16313220849180454</v>
      </c>
      <c r="U596" s="15">
        <f t="shared" si="142"/>
        <v>6.4372853539080399E-2</v>
      </c>
      <c r="V596" s="15">
        <f t="shared" si="143"/>
        <v>9.8759354952724143E-2</v>
      </c>
      <c r="W596" s="31">
        <f t="shared" si="148"/>
        <v>2017.09</v>
      </c>
      <c r="X596" s="31">
        <f t="shared" si="149"/>
        <v>2492.84</v>
      </c>
      <c r="Y596" s="32"/>
      <c r="Z596" s="32"/>
    </row>
    <row r="597" spans="1:26" ht="15.6" x14ac:dyDescent="0.3">
      <c r="A597" s="6">
        <v>1920.01</v>
      </c>
      <c r="B597" s="7">
        <v>8.83</v>
      </c>
      <c r="C597" s="8">
        <v>0.52829999999999999</v>
      </c>
      <c r="D597" s="7">
        <v>0.91920000000000002</v>
      </c>
      <c r="E597" s="7">
        <v>19.3</v>
      </c>
      <c r="F597" s="8">
        <f t="shared" si="150"/>
        <v>1920.0416666666222</v>
      </c>
      <c r="G597" s="9">
        <v>4.97</v>
      </c>
      <c r="H597" s="8">
        <f t="shared" si="144"/>
        <v>140.05729663212432</v>
      </c>
      <c r="I597" s="8">
        <f t="shared" si="145"/>
        <v>8.3796455051813457</v>
      </c>
      <c r="J597" s="10">
        <f t="shared" si="151"/>
        <v>1764.7481251898603</v>
      </c>
      <c r="K597" s="8">
        <f t="shared" si="146"/>
        <v>14.57991699481865</v>
      </c>
      <c r="L597" s="10">
        <f t="shared" si="147"/>
        <v>183.70968025758998</v>
      </c>
      <c r="M597" s="30">
        <f t="shared" si="138"/>
        <v>5.9896677711394375</v>
      </c>
      <c r="N597" s="11"/>
      <c r="O597" s="12">
        <f t="shared" si="139"/>
        <v>8.093561310184846</v>
      </c>
      <c r="P597" s="12"/>
      <c r="Q597" s="33">
        <f t="shared" si="140"/>
        <v>0.18634209615215633</v>
      </c>
      <c r="R597" s="9">
        <f t="shared" si="152"/>
        <v>1.0033603338970001</v>
      </c>
      <c r="S597" s="9">
        <f t="shared" si="153"/>
        <v>4.5012060111208179</v>
      </c>
      <c r="T597" s="15">
        <f t="shared" si="141"/>
        <v>0.16896747118832156</v>
      </c>
      <c r="U597" s="15">
        <f t="shared" si="142"/>
        <v>6.764139689307469E-2</v>
      </c>
      <c r="V597" s="15">
        <f t="shared" si="143"/>
        <v>0.10132607429524687</v>
      </c>
      <c r="W597" s="31">
        <f t="shared" si="148"/>
        <v>2017.12</v>
      </c>
      <c r="X597" s="31">
        <f t="shared" si="149"/>
        <v>2664.34</v>
      </c>
      <c r="Y597" s="32"/>
      <c r="Z597" s="32"/>
    </row>
    <row r="598" spans="1:26" ht="15.6" x14ac:dyDescent="0.3">
      <c r="A598" s="6">
        <v>1920.02</v>
      </c>
      <c r="B598" s="7">
        <v>8.1</v>
      </c>
      <c r="C598" s="8">
        <v>0.52669999999999995</v>
      </c>
      <c r="D598" s="7">
        <v>0.9083</v>
      </c>
      <c r="E598" s="7">
        <v>19.5</v>
      </c>
      <c r="F598" s="8">
        <f t="shared" si="150"/>
        <v>1920.1249999999554</v>
      </c>
      <c r="G598" s="9">
        <f>G597*11/12+G609*1/12</f>
        <v>4.9799999999999995</v>
      </c>
      <c r="H598" s="8">
        <f t="shared" si="144"/>
        <v>127.16065384615381</v>
      </c>
      <c r="I598" s="8">
        <f t="shared" si="145"/>
        <v>8.268582269230766</v>
      </c>
      <c r="J598" s="10">
        <f t="shared" si="151"/>
        <v>1610.9301549184713</v>
      </c>
      <c r="K598" s="8">
        <f t="shared" si="146"/>
        <v>14.259261961538458</v>
      </c>
      <c r="L598" s="10">
        <f t="shared" si="147"/>
        <v>180.64294564351206</v>
      </c>
      <c r="M598" s="30">
        <f t="shared" si="138"/>
        <v>5.4553476499077709</v>
      </c>
      <c r="N598" s="11"/>
      <c r="O598" s="12">
        <f t="shared" si="139"/>
        <v>7.3825458808385127</v>
      </c>
      <c r="P598" s="12"/>
      <c r="Q598" s="33">
        <f t="shared" si="140"/>
        <v>0.20369703325046379</v>
      </c>
      <c r="R598" s="9">
        <f t="shared" si="152"/>
        <v>1.003369024607683</v>
      </c>
      <c r="S598" s="9">
        <f t="shared" si="153"/>
        <v>4.4700102168598557</v>
      </c>
      <c r="T598" s="15">
        <f t="shared" si="141"/>
        <v>0.18797880726469285</v>
      </c>
      <c r="U598" s="15">
        <f t="shared" si="142"/>
        <v>6.926614317005142E-2</v>
      </c>
      <c r="V598" s="15">
        <f t="shared" si="143"/>
        <v>0.11871266409464143</v>
      </c>
      <c r="W598" s="31">
        <f t="shared" si="148"/>
        <v>2018.03</v>
      </c>
      <c r="X598" s="31">
        <f t="shared" si="149"/>
        <v>2702.77</v>
      </c>
      <c r="Y598" s="32"/>
      <c r="Z598" s="32"/>
    </row>
    <row r="599" spans="1:26" ht="15.6" x14ac:dyDescent="0.3">
      <c r="A599" s="6">
        <v>1920.03</v>
      </c>
      <c r="B599" s="7">
        <v>8.67</v>
      </c>
      <c r="C599" s="8">
        <v>0.52500000000000002</v>
      </c>
      <c r="D599" s="7">
        <v>0.89749999999999996</v>
      </c>
      <c r="E599" s="7">
        <v>19.7</v>
      </c>
      <c r="F599" s="8">
        <f t="shared" si="150"/>
        <v>1920.2083333332887</v>
      </c>
      <c r="G599" s="9">
        <f>G597*10/12+G609*2/12</f>
        <v>4.99</v>
      </c>
      <c r="H599" s="8">
        <f t="shared" si="144"/>
        <v>134.72717893401011</v>
      </c>
      <c r="I599" s="8">
        <f t="shared" si="145"/>
        <v>8.1582201776649743</v>
      </c>
      <c r="J599" s="10">
        <f t="shared" si="151"/>
        <v>1715.3990814671065</v>
      </c>
      <c r="K599" s="8">
        <f t="shared" si="146"/>
        <v>13.946671637055834</v>
      </c>
      <c r="L599" s="10">
        <f t="shared" si="147"/>
        <v>177.57447238947267</v>
      </c>
      <c r="M599" s="30">
        <f t="shared" si="138"/>
        <v>5.7988227275571571</v>
      </c>
      <c r="N599" s="11"/>
      <c r="O599" s="12">
        <f t="shared" si="139"/>
        <v>7.856327311469351</v>
      </c>
      <c r="P599" s="12"/>
      <c r="Q599" s="33">
        <f t="shared" si="140"/>
        <v>0.19179383998495134</v>
      </c>
      <c r="R599" s="9">
        <f t="shared" si="152"/>
        <v>1.0033777150892671</v>
      </c>
      <c r="S599" s="9">
        <f t="shared" si="153"/>
        <v>4.4395360878123098</v>
      </c>
      <c r="T599" s="15">
        <f t="shared" si="141"/>
        <v>0.18601584961496531</v>
      </c>
      <c r="U599" s="15">
        <f t="shared" si="142"/>
        <v>7.0885252648408059E-2</v>
      </c>
      <c r="V599" s="15">
        <f t="shared" si="143"/>
        <v>0.11513059696655725</v>
      </c>
      <c r="W599" s="31">
        <f t="shared" si="148"/>
        <v>2018.06</v>
      </c>
      <c r="X599" s="31">
        <f t="shared" si="149"/>
        <v>2754.35</v>
      </c>
      <c r="Y599" s="32"/>
      <c r="Z599" s="32"/>
    </row>
    <row r="600" spans="1:26" ht="15.6" x14ac:dyDescent="0.3">
      <c r="A600" s="6">
        <v>1920.04</v>
      </c>
      <c r="B600" s="7">
        <v>8.6</v>
      </c>
      <c r="C600" s="8">
        <v>0.52329999999999999</v>
      </c>
      <c r="D600" s="7">
        <v>0.88670000000000004</v>
      </c>
      <c r="E600" s="7">
        <v>20.3</v>
      </c>
      <c r="F600" s="8">
        <f t="shared" si="150"/>
        <v>1920.2916666666219</v>
      </c>
      <c r="G600" s="9">
        <f>G597*9/12+G609*3/12</f>
        <v>5</v>
      </c>
      <c r="H600" s="8">
        <f t="shared" si="144"/>
        <v>129.68948275862067</v>
      </c>
      <c r="I600" s="8">
        <f t="shared" si="145"/>
        <v>7.8914542241379291</v>
      </c>
      <c r="J600" s="10">
        <f t="shared" si="151"/>
        <v>1659.6302553540047</v>
      </c>
      <c r="K600" s="8">
        <f t="shared" si="146"/>
        <v>13.371588879310341</v>
      </c>
      <c r="L600" s="10">
        <f t="shared" si="147"/>
        <v>171.11559853748787</v>
      </c>
      <c r="M600" s="30">
        <f t="shared" si="138"/>
        <v>5.5998587255061851</v>
      </c>
      <c r="N600" s="11"/>
      <c r="O600" s="12">
        <f t="shared" si="139"/>
        <v>7.5961153675815529</v>
      </c>
      <c r="P600" s="12"/>
      <c r="Q600" s="33">
        <f t="shared" si="140"/>
        <v>0.20002702354681728</v>
      </c>
      <c r="R600" s="9">
        <f t="shared" si="152"/>
        <v>1.0033864053419226</v>
      </c>
      <c r="S600" s="9">
        <f t="shared" si="153"/>
        <v>4.3228705440470714</v>
      </c>
      <c r="T600" s="15">
        <f t="shared" si="141"/>
        <v>0.19696434381990313</v>
      </c>
      <c r="U600" s="15">
        <f t="shared" si="142"/>
        <v>7.3364465691549974E-2</v>
      </c>
      <c r="V600" s="15">
        <f t="shared" si="143"/>
        <v>0.12359987812835316</v>
      </c>
      <c r="W600" s="31">
        <f t="shared" si="148"/>
        <v>2018.09</v>
      </c>
      <c r="X600" s="31">
        <f t="shared" si="149"/>
        <v>2901.5</v>
      </c>
      <c r="Y600" s="32"/>
      <c r="Z600" s="32"/>
    </row>
    <row r="601" spans="1:26" ht="15.6" x14ac:dyDescent="0.3">
      <c r="A601" s="6">
        <v>1920.05</v>
      </c>
      <c r="B601" s="7">
        <v>8.06</v>
      </c>
      <c r="C601" s="8">
        <v>0.52170000000000005</v>
      </c>
      <c r="D601" s="7">
        <v>0.87580000000000002</v>
      </c>
      <c r="E601" s="7">
        <v>20.6</v>
      </c>
      <c r="F601" s="8">
        <f t="shared" si="150"/>
        <v>1920.3749999999552</v>
      </c>
      <c r="G601" s="9">
        <f>G597*8/12+G609*4/12</f>
        <v>5.01</v>
      </c>
      <c r="H601" s="8">
        <f t="shared" si="144"/>
        <v>119.77609951456309</v>
      </c>
      <c r="I601" s="8">
        <f t="shared" si="145"/>
        <v>7.7527532402912618</v>
      </c>
      <c r="J601" s="10">
        <f t="shared" si="151"/>
        <v>1541.0367879608675</v>
      </c>
      <c r="K601" s="8">
        <f t="shared" si="146"/>
        <v>13.014876917475725</v>
      </c>
      <c r="L601" s="10">
        <f t="shared" si="147"/>
        <v>167.44913385808036</v>
      </c>
      <c r="M601" s="30">
        <f t="shared" si="138"/>
        <v>5.1889504620474947</v>
      </c>
      <c r="N601" s="11"/>
      <c r="O601" s="12">
        <f t="shared" si="139"/>
        <v>7.0502187719604787</v>
      </c>
      <c r="P601" s="12"/>
      <c r="Q601" s="33">
        <f t="shared" si="140"/>
        <v>0.2176673789194917</v>
      </c>
      <c r="R601" s="9">
        <f t="shared" si="152"/>
        <v>1.0033950953658182</v>
      </c>
      <c r="S601" s="9">
        <f t="shared" si="153"/>
        <v>4.2743419213486602</v>
      </c>
      <c r="T601" s="15">
        <f t="shared" si="141"/>
        <v>0.19958456398027846</v>
      </c>
      <c r="U601" s="15">
        <f t="shared" si="142"/>
        <v>7.5468877672946189E-2</v>
      </c>
      <c r="V601" s="15">
        <f t="shared" si="143"/>
        <v>0.12411568630733227</v>
      </c>
      <c r="W601" s="31">
        <f t="shared" si="148"/>
        <v>2018.12</v>
      </c>
      <c r="X601" s="31">
        <f t="shared" si="149"/>
        <v>2567.31</v>
      </c>
      <c r="Y601" s="32"/>
      <c r="Z601" s="32"/>
    </row>
    <row r="602" spans="1:26" ht="15.6" x14ac:dyDescent="0.3">
      <c r="A602" s="6">
        <v>1920.06</v>
      </c>
      <c r="B602" s="7">
        <v>7.92</v>
      </c>
      <c r="C602" s="8">
        <v>0.52</v>
      </c>
      <c r="D602" s="7">
        <v>0.86499999999999999</v>
      </c>
      <c r="E602" s="7">
        <v>20.9</v>
      </c>
      <c r="F602" s="8">
        <f t="shared" si="150"/>
        <v>1920.4583333332885</v>
      </c>
      <c r="G602" s="9">
        <f>G597*7/12+G609*5/12</f>
        <v>5.0199999999999996</v>
      </c>
      <c r="H602" s="8">
        <f t="shared" si="144"/>
        <v>116.00621052631577</v>
      </c>
      <c r="I602" s="8">
        <f t="shared" si="145"/>
        <v>7.6165693779904302</v>
      </c>
      <c r="J602" s="10">
        <f t="shared" si="151"/>
        <v>1500.6996936974556</v>
      </c>
      <c r="K602" s="8">
        <f t="shared" si="146"/>
        <v>12.669870215311004</v>
      </c>
      <c r="L602" s="10">
        <f t="shared" si="147"/>
        <v>163.90217614246203</v>
      </c>
      <c r="M602" s="30">
        <f t="shared" si="138"/>
        <v>5.0436396804516184</v>
      </c>
      <c r="N602" s="11"/>
      <c r="O602" s="12">
        <f t="shared" si="139"/>
        <v>6.8644453350168151</v>
      </c>
      <c r="P602" s="12"/>
      <c r="Q602" s="33">
        <f t="shared" si="140"/>
        <v>0.22570609227300806</v>
      </c>
      <c r="R602" s="9">
        <f t="shared" si="152"/>
        <v>1.0034037851611233</v>
      </c>
      <c r="S602" s="9">
        <f t="shared" si="153"/>
        <v>4.2272912262121407</v>
      </c>
      <c r="T602" s="15">
        <f t="shared" si="141"/>
        <v>0.19117619572981881</v>
      </c>
      <c r="U602" s="15">
        <f t="shared" si="142"/>
        <v>7.7557779973142393E-2</v>
      </c>
      <c r="V602" s="15">
        <f t="shared" si="143"/>
        <v>0.11361841575667642</v>
      </c>
      <c r="W602" s="31">
        <f t="shared" si="148"/>
        <v>2019.03</v>
      </c>
      <c r="X602" s="31">
        <f t="shared" si="149"/>
        <v>2803.98</v>
      </c>
      <c r="Y602" s="32"/>
      <c r="Z602" s="32"/>
    </row>
    <row r="603" spans="1:26" ht="15.6" x14ac:dyDescent="0.3">
      <c r="A603" s="6">
        <v>1920.07</v>
      </c>
      <c r="B603" s="7">
        <v>7.91</v>
      </c>
      <c r="C603" s="8">
        <v>0.51829999999999998</v>
      </c>
      <c r="D603" s="7">
        <v>0.85419999999999996</v>
      </c>
      <c r="E603" s="7">
        <v>20.8</v>
      </c>
      <c r="F603" s="8">
        <f t="shared" si="150"/>
        <v>1920.5416666666217</v>
      </c>
      <c r="G603" s="9">
        <f>G597*6/12+G609*6/12</f>
        <v>5.0299999999999994</v>
      </c>
      <c r="H603" s="8">
        <f t="shared" si="144"/>
        <v>116.41675600961537</v>
      </c>
      <c r="I603" s="8">
        <f t="shared" si="145"/>
        <v>7.6281674639423054</v>
      </c>
      <c r="J603" s="10">
        <f t="shared" si="151"/>
        <v>1514.2340655955707</v>
      </c>
      <c r="K603" s="8">
        <f t="shared" si="146"/>
        <v>12.571832235576919</v>
      </c>
      <c r="L603" s="10">
        <f t="shared" si="147"/>
        <v>163.52196445407537</v>
      </c>
      <c r="M603" s="30">
        <f t="shared" si="138"/>
        <v>5.0805929195407948</v>
      </c>
      <c r="N603" s="11"/>
      <c r="O603" s="12">
        <f t="shared" si="139"/>
        <v>6.9264957589329486</v>
      </c>
      <c r="P603" s="12"/>
      <c r="Q603" s="33">
        <f t="shared" si="140"/>
        <v>0.22364726750461542</v>
      </c>
      <c r="R603" s="9">
        <f t="shared" si="152"/>
        <v>1.0034124747280067</v>
      </c>
      <c r="S603" s="9">
        <f t="shared" si="153"/>
        <v>4.2620727097508198</v>
      </c>
      <c r="T603" s="15">
        <f t="shared" si="141"/>
        <v>0.18941984411646229</v>
      </c>
      <c r="U603" s="15">
        <f t="shared" si="142"/>
        <v>7.8224607807439561E-2</v>
      </c>
      <c r="V603" s="15">
        <f t="shared" si="143"/>
        <v>0.11119523630902273</v>
      </c>
      <c r="W603" s="31">
        <f t="shared" si="148"/>
        <v>2019.06</v>
      </c>
      <c r="X603" s="31">
        <f t="shared" si="149"/>
        <v>2890.17</v>
      </c>
      <c r="Y603" s="32"/>
      <c r="Z603" s="32"/>
    </row>
    <row r="604" spans="1:26" ht="15.6" x14ac:dyDescent="0.3">
      <c r="A604" s="6">
        <v>1920.08</v>
      </c>
      <c r="B604" s="7">
        <v>7.6</v>
      </c>
      <c r="C604" s="8">
        <v>0.51670000000000005</v>
      </c>
      <c r="D604" s="7">
        <v>0.84330000000000005</v>
      </c>
      <c r="E604" s="7">
        <v>20.3</v>
      </c>
      <c r="F604" s="8">
        <f t="shared" si="150"/>
        <v>1920.624999999955</v>
      </c>
      <c r="G604" s="9">
        <f>G597*5/12+G609*7/12</f>
        <v>5.0399999999999991</v>
      </c>
      <c r="H604" s="8">
        <f t="shared" si="144"/>
        <v>114.60931034482756</v>
      </c>
      <c r="I604" s="8">
        <f t="shared" si="145"/>
        <v>7.7919250862068958</v>
      </c>
      <c r="J604" s="10">
        <f t="shared" si="151"/>
        <v>1499.1704041668445</v>
      </c>
      <c r="K604" s="8">
        <f t="shared" si="146"/>
        <v>12.71710939655172</v>
      </c>
      <c r="L604" s="10">
        <f t="shared" si="147"/>
        <v>166.34873708340785</v>
      </c>
      <c r="M604" s="30">
        <f t="shared" si="138"/>
        <v>5.0207010779228565</v>
      </c>
      <c r="N604" s="11"/>
      <c r="O604" s="12">
        <f t="shared" si="139"/>
        <v>6.8578754838189155</v>
      </c>
      <c r="P604" s="12"/>
      <c r="Q604" s="33">
        <f t="shared" si="140"/>
        <v>0.22431643473371807</v>
      </c>
      <c r="R604" s="9">
        <f t="shared" si="152"/>
        <v>1.0034211640666379</v>
      </c>
      <c r="S604" s="9">
        <f t="shared" si="153"/>
        <v>4.3819523174071344</v>
      </c>
      <c r="T604" s="15">
        <f t="shared" si="141"/>
        <v>0.19025797397288469</v>
      </c>
      <c r="U604" s="15">
        <f t="shared" si="142"/>
        <v>7.6146876508933925E-2</v>
      </c>
      <c r="V604" s="15">
        <f t="shared" si="143"/>
        <v>0.11411109746395076</v>
      </c>
      <c r="W604" s="31">
        <f t="shared" si="148"/>
        <v>2019.09</v>
      </c>
      <c r="X604" s="31">
        <f t="shared" si="149"/>
        <v>2982.1559999999999</v>
      </c>
      <c r="Y604" s="32"/>
      <c r="Z604" s="32"/>
    </row>
    <row r="605" spans="1:26" ht="15.6" x14ac:dyDescent="0.3">
      <c r="A605" s="6">
        <v>1920.09</v>
      </c>
      <c r="B605" s="7">
        <v>7.87</v>
      </c>
      <c r="C605" s="8">
        <v>0.51500000000000001</v>
      </c>
      <c r="D605" s="7">
        <v>0.83250000000000002</v>
      </c>
      <c r="E605" s="7">
        <v>20</v>
      </c>
      <c r="F605" s="8">
        <f t="shared" si="150"/>
        <v>1920.7083333332882</v>
      </c>
      <c r="G605" s="9">
        <f>G597*4/12+G609*8/12</f>
        <v>5.05</v>
      </c>
      <c r="H605" s="8">
        <f t="shared" si="144"/>
        <v>120.46117124999998</v>
      </c>
      <c r="I605" s="8">
        <f t="shared" si="145"/>
        <v>7.8827831249999987</v>
      </c>
      <c r="J605" s="10">
        <f t="shared" si="151"/>
        <v>1584.3095571664219</v>
      </c>
      <c r="K605" s="8">
        <f t="shared" si="146"/>
        <v>12.742557187499997</v>
      </c>
      <c r="L605" s="10">
        <f t="shared" si="147"/>
        <v>167.59055989085721</v>
      </c>
      <c r="M605" s="30">
        <f t="shared" si="138"/>
        <v>5.2971627701080584</v>
      </c>
      <c r="N605" s="11"/>
      <c r="O605" s="12">
        <f t="shared" si="139"/>
        <v>7.2473452714932476</v>
      </c>
      <c r="P605" s="12"/>
      <c r="Q605" s="33">
        <f t="shared" si="140"/>
        <v>0.21326971272005238</v>
      </c>
      <c r="R605" s="9">
        <f t="shared" si="152"/>
        <v>1.0034298531771852</v>
      </c>
      <c r="S605" s="9">
        <f t="shared" si="153"/>
        <v>4.462897850645426</v>
      </c>
      <c r="T605" s="15">
        <f t="shared" si="141"/>
        <v>0.18339246211333848</v>
      </c>
      <c r="U605" s="15">
        <f t="shared" si="142"/>
        <v>7.3788958079249234E-2</v>
      </c>
      <c r="V605" s="15">
        <f t="shared" si="143"/>
        <v>0.10960350403408925</v>
      </c>
      <c r="W605" s="31">
        <f t="shared" si="148"/>
        <v>2019.12</v>
      </c>
      <c r="X605" s="31">
        <f t="shared" si="149"/>
        <v>3176.7495238095235</v>
      </c>
      <c r="Y605" s="32"/>
      <c r="Z605" s="32"/>
    </row>
    <row r="606" spans="1:26" ht="15.6" x14ac:dyDescent="0.3">
      <c r="A606" s="6">
        <v>1920.1</v>
      </c>
      <c r="B606" s="7">
        <v>7.88</v>
      </c>
      <c r="C606" s="8">
        <v>0.51329999999999998</v>
      </c>
      <c r="D606" s="7">
        <v>0.82169999999999999</v>
      </c>
      <c r="E606" s="7">
        <v>19.899999999999999</v>
      </c>
      <c r="F606" s="8">
        <f t="shared" si="150"/>
        <v>1920.7916666666215</v>
      </c>
      <c r="G606" s="9">
        <f>G597*3/12+G609*9/12</f>
        <v>5.0600000000000005</v>
      </c>
      <c r="H606" s="8">
        <f t="shared" si="144"/>
        <v>121.22033668341707</v>
      </c>
      <c r="I606" s="8">
        <f t="shared" si="145"/>
        <v>7.896243505025125</v>
      </c>
      <c r="J606" s="10">
        <f t="shared" si="151"/>
        <v>1602.948433626736</v>
      </c>
      <c r="K606" s="8">
        <f t="shared" si="146"/>
        <v>12.640450590452261</v>
      </c>
      <c r="L606" s="10">
        <f t="shared" si="147"/>
        <v>167.15009237450369</v>
      </c>
      <c r="M606" s="30">
        <f t="shared" si="138"/>
        <v>5.3511773934241553</v>
      </c>
      <c r="N606" s="11"/>
      <c r="O606" s="12">
        <f t="shared" si="139"/>
        <v>7.3327658910836231</v>
      </c>
      <c r="P606" s="12"/>
      <c r="Q606" s="33">
        <f t="shared" si="140"/>
        <v>0.21393756305947348</v>
      </c>
      <c r="R606" s="9">
        <f t="shared" si="152"/>
        <v>1.0034385420598178</v>
      </c>
      <c r="S606" s="9">
        <f t="shared" si="153"/>
        <v>4.50070847740494</v>
      </c>
      <c r="T606" s="15">
        <f t="shared" si="141"/>
        <v>0.16586868535422217</v>
      </c>
      <c r="U606" s="15">
        <f t="shared" si="142"/>
        <v>7.3791189902679077E-2</v>
      </c>
      <c r="V606" s="15">
        <f t="shared" si="143"/>
        <v>9.207749545154309E-2</v>
      </c>
      <c r="W606" s="31">
        <f t="shared" si="148"/>
        <v>2020.03</v>
      </c>
      <c r="X606" s="31">
        <f t="shared" si="149"/>
        <v>2652.3936363636367</v>
      </c>
      <c r="Y606" s="32"/>
      <c r="Z606" s="32"/>
    </row>
    <row r="607" spans="1:26" ht="15.6" x14ac:dyDescent="0.3">
      <c r="A607" s="6">
        <v>1920.11</v>
      </c>
      <c r="B607" s="7">
        <v>7.48</v>
      </c>
      <c r="C607" s="8">
        <v>0.51170000000000004</v>
      </c>
      <c r="D607" s="7">
        <v>0.81079999999999997</v>
      </c>
      <c r="E607" s="7">
        <v>19.8</v>
      </c>
      <c r="F607" s="8">
        <f t="shared" si="150"/>
        <v>1920.8749999999548</v>
      </c>
      <c r="G607" s="9">
        <f>G597*2/12+G609*10/12</f>
        <v>5.0699999999999994</v>
      </c>
      <c r="H607" s="8">
        <f t="shared" si="144"/>
        <v>115.64816666666664</v>
      </c>
      <c r="I607" s="8">
        <f t="shared" si="145"/>
        <v>7.9113859469696957</v>
      </c>
      <c r="J607" s="10">
        <f t="shared" si="151"/>
        <v>1537.9832132155254</v>
      </c>
      <c r="K607" s="8">
        <f t="shared" si="146"/>
        <v>12.535766515151511</v>
      </c>
      <c r="L607" s="10">
        <f t="shared" si="147"/>
        <v>166.71080070523368</v>
      </c>
      <c r="M607" s="30">
        <f t="shared" si="138"/>
        <v>5.1264079309479254</v>
      </c>
      <c r="N607" s="11"/>
      <c r="O607" s="12">
        <f t="shared" si="139"/>
        <v>7.0372510508450246</v>
      </c>
      <c r="P607" s="12"/>
      <c r="Q607" s="33">
        <f t="shared" si="140"/>
        <v>0.22368938063015109</v>
      </c>
      <c r="R607" s="9">
        <f t="shared" si="152"/>
        <v>1.0034472307147033</v>
      </c>
      <c r="S607" s="9">
        <f t="shared" si="153"/>
        <v>4.5389933646863208</v>
      </c>
      <c r="T607" s="15">
        <f t="shared" si="141"/>
        <v>0.16319479470239728</v>
      </c>
      <c r="U607" s="15">
        <f t="shared" si="142"/>
        <v>7.3794103911501319E-2</v>
      </c>
      <c r="V607" s="15">
        <f t="shared" si="143"/>
        <v>8.9400690790895965E-2</v>
      </c>
      <c r="W607" s="31">
        <f t="shared" si="148"/>
        <v>2020.06</v>
      </c>
      <c r="X607" s="31">
        <f t="shared" si="149"/>
        <v>3104.6609090909087</v>
      </c>
      <c r="Y607" s="32"/>
      <c r="Z607" s="32"/>
    </row>
    <row r="608" spans="1:26" ht="15.6" x14ac:dyDescent="0.3">
      <c r="A608" s="6">
        <v>1920.12</v>
      </c>
      <c r="B608" s="7">
        <v>6.81</v>
      </c>
      <c r="C608" s="8">
        <v>0.51</v>
      </c>
      <c r="D608" s="7">
        <v>0.8</v>
      </c>
      <c r="E608" s="7">
        <v>19.399999999999999</v>
      </c>
      <c r="F608" s="8">
        <f t="shared" si="150"/>
        <v>1920.958333333288</v>
      </c>
      <c r="G608" s="9">
        <f>G597*1/12+G609*11/12</f>
        <v>5.0799999999999992</v>
      </c>
      <c r="H608" s="8">
        <f t="shared" si="144"/>
        <v>107.46022036082472</v>
      </c>
      <c r="I608" s="8">
        <f t="shared" si="145"/>
        <v>8.0476817010309265</v>
      </c>
      <c r="J608" s="10">
        <f t="shared" si="151"/>
        <v>1438.0119726657747</v>
      </c>
      <c r="K608" s="8">
        <f t="shared" si="146"/>
        <v>12.62381443298969</v>
      </c>
      <c r="L608" s="10">
        <f t="shared" si="147"/>
        <v>168.92945347028191</v>
      </c>
      <c r="M608" s="30">
        <f t="shared" si="138"/>
        <v>4.784241045083248</v>
      </c>
      <c r="N608" s="11"/>
      <c r="O608" s="12">
        <f t="shared" si="139"/>
        <v>6.5824249808668895</v>
      </c>
      <c r="P608" s="12"/>
      <c r="Q608" s="33">
        <f t="shared" si="140"/>
        <v>0.23534006085393736</v>
      </c>
      <c r="R608" s="9">
        <f t="shared" si="152"/>
        <v>1.0034559191420109</v>
      </c>
      <c r="S608" s="9">
        <f t="shared" si="153"/>
        <v>4.648550431759416</v>
      </c>
      <c r="T608" s="15">
        <f t="shared" si="141"/>
        <v>0.16573358508088321</v>
      </c>
      <c r="U608" s="15">
        <f t="shared" si="142"/>
        <v>7.3475658499204677E-2</v>
      </c>
      <c r="V608" s="15">
        <f t="shared" si="143"/>
        <v>9.2257926581678529E-2</v>
      </c>
      <c r="W608" s="31">
        <f t="shared" si="148"/>
        <v>2020.09</v>
      </c>
      <c r="X608" s="31">
        <f t="shared" si="149"/>
        <v>3365.5166666666664</v>
      </c>
      <c r="Y608" s="32"/>
      <c r="Z608" s="32"/>
    </row>
    <row r="609" spans="1:26" ht="15.6" x14ac:dyDescent="0.3">
      <c r="A609" s="6">
        <v>1921.01</v>
      </c>
      <c r="B609" s="7">
        <v>7.11</v>
      </c>
      <c r="C609" s="8">
        <v>0.50580000000000003</v>
      </c>
      <c r="D609" s="7">
        <v>0.75749999999999995</v>
      </c>
      <c r="E609" s="7">
        <v>19</v>
      </c>
      <c r="F609" s="8">
        <f t="shared" si="150"/>
        <v>1921.0416666666213</v>
      </c>
      <c r="G609" s="9">
        <v>5.09</v>
      </c>
      <c r="H609" s="8">
        <f t="shared" si="144"/>
        <v>114.55613289473683</v>
      </c>
      <c r="I609" s="8">
        <f t="shared" si="145"/>
        <v>8.1494362894736838</v>
      </c>
      <c r="J609" s="10">
        <f t="shared" si="151"/>
        <v>1542.0559564715165</v>
      </c>
      <c r="K609" s="8">
        <f t="shared" si="146"/>
        <v>12.204820065789471</v>
      </c>
      <c r="L609" s="10">
        <f t="shared" si="147"/>
        <v>164.29077173377971</v>
      </c>
      <c r="M609" s="30">
        <f t="shared" si="138"/>
        <v>5.1221841468873741</v>
      </c>
      <c r="N609" s="11"/>
      <c r="O609" s="12">
        <f t="shared" si="139"/>
        <v>7.0609227162370862</v>
      </c>
      <c r="P609" s="12"/>
      <c r="Q609" s="33">
        <f t="shared" si="140"/>
        <v>0.21920796290222028</v>
      </c>
      <c r="R609" s="9">
        <f t="shared" si="152"/>
        <v>1.0093750608638843</v>
      </c>
      <c r="S609" s="9">
        <f t="shared" si="153"/>
        <v>4.7628178766250127</v>
      </c>
      <c r="T609" s="15">
        <f t="shared" si="141"/>
        <v>0.16311673642059321</v>
      </c>
      <c r="U609" s="15">
        <f t="shared" si="142"/>
        <v>7.2471538690655368E-2</v>
      </c>
      <c r="V609" s="15">
        <f t="shared" si="143"/>
        <v>9.0645197729937843E-2</v>
      </c>
      <c r="W609" s="31">
        <f t="shared" si="148"/>
        <v>2020.12</v>
      </c>
      <c r="X609" s="31">
        <f t="shared" si="149"/>
        <v>3695.3099999999995</v>
      </c>
      <c r="Y609" s="32"/>
      <c r="Z609" s="32"/>
    </row>
    <row r="610" spans="1:26" ht="15.6" x14ac:dyDescent="0.3">
      <c r="A610" s="6">
        <v>1921.02</v>
      </c>
      <c r="B610" s="7">
        <v>7.06</v>
      </c>
      <c r="C610" s="8">
        <v>0.50170000000000003</v>
      </c>
      <c r="D610" s="7">
        <v>0.71499999999999997</v>
      </c>
      <c r="E610" s="7">
        <v>18.399999999999999</v>
      </c>
      <c r="F610" s="8">
        <f t="shared" si="150"/>
        <v>1921.1249999999545</v>
      </c>
      <c r="G610" s="9">
        <f>G609*11/12+G621*1/12</f>
        <v>5.024166666666666</v>
      </c>
      <c r="H610" s="8">
        <f t="shared" si="144"/>
        <v>117.45979076086955</v>
      </c>
      <c r="I610" s="8">
        <f t="shared" si="145"/>
        <v>8.3469655842391308</v>
      </c>
      <c r="J610" s="10">
        <f t="shared" si="151"/>
        <v>1590.5058016921869</v>
      </c>
      <c r="K610" s="8">
        <f t="shared" si="146"/>
        <v>11.895715353260869</v>
      </c>
      <c r="L610" s="10">
        <f t="shared" si="147"/>
        <v>161.07813714021438</v>
      </c>
      <c r="M610" s="30">
        <f t="shared" si="138"/>
        <v>5.2748571912050473</v>
      </c>
      <c r="N610" s="11"/>
      <c r="O610" s="12">
        <f t="shared" si="139"/>
        <v>7.285788401716891</v>
      </c>
      <c r="P610" s="12"/>
      <c r="Q610" s="33">
        <f t="shared" si="140"/>
        <v>0.21414317843259148</v>
      </c>
      <c r="R610" s="9">
        <f t="shared" si="152"/>
        <v>1.0093356823927233</v>
      </c>
      <c r="S610" s="9">
        <f t="shared" si="153"/>
        <v>4.9642348966270324</v>
      </c>
      <c r="T610" s="15">
        <f t="shared" si="141"/>
        <v>0.17010499357006514</v>
      </c>
      <c r="U610" s="15">
        <f t="shared" si="142"/>
        <v>6.9433905952720476E-2</v>
      </c>
      <c r="V610" s="15">
        <f t="shared" si="143"/>
        <v>0.10067108761734467</v>
      </c>
      <c r="W610" s="31">
        <f t="shared" si="148"/>
        <v>2021.03</v>
      </c>
      <c r="X610" s="31">
        <f t="shared" si="149"/>
        <v>3910.5082608695648</v>
      </c>
      <c r="Y610" s="32"/>
      <c r="Z610" s="32"/>
    </row>
    <row r="611" spans="1:26" ht="15.6" x14ac:dyDescent="0.3">
      <c r="A611" s="6">
        <v>1921.03</v>
      </c>
      <c r="B611" s="7">
        <v>6.88</v>
      </c>
      <c r="C611" s="8">
        <v>0.4975</v>
      </c>
      <c r="D611" s="7">
        <v>0.67249999999999999</v>
      </c>
      <c r="E611" s="7">
        <v>18.3</v>
      </c>
      <c r="F611" s="8">
        <f t="shared" si="150"/>
        <v>1921.2083333332878</v>
      </c>
      <c r="G611" s="9">
        <f>G609*10/12+G621*2/12</f>
        <v>4.958333333333333</v>
      </c>
      <c r="H611" s="8">
        <f t="shared" si="144"/>
        <v>115.09055737704915</v>
      </c>
      <c r="I611" s="8">
        <f t="shared" si="145"/>
        <v>8.3223186475409818</v>
      </c>
      <c r="J611" s="10">
        <f t="shared" si="151"/>
        <v>1567.8153012446644</v>
      </c>
      <c r="K611" s="8">
        <f t="shared" si="146"/>
        <v>11.249767418032784</v>
      </c>
      <c r="L611" s="10">
        <f t="shared" si="147"/>
        <v>153.24938809404603</v>
      </c>
      <c r="M611" s="30">
        <f t="shared" si="138"/>
        <v>5.1923481586841769</v>
      </c>
      <c r="N611" s="11"/>
      <c r="O611" s="12">
        <f t="shared" si="139"/>
        <v>7.1866431496339898</v>
      </c>
      <c r="P611" s="12"/>
      <c r="Q611" s="33">
        <f t="shared" si="140"/>
        <v>0.21609205781717528</v>
      </c>
      <c r="R611" s="9">
        <f t="shared" si="152"/>
        <v>1.0092963694422421</v>
      </c>
      <c r="S611" s="9">
        <f t="shared" si="153"/>
        <v>5.037959632337957</v>
      </c>
      <c r="T611" s="15">
        <f t="shared" si="141"/>
        <v>0.17529084842368103</v>
      </c>
      <c r="U611" s="15">
        <f t="shared" si="142"/>
        <v>6.8586400266291481E-2</v>
      </c>
      <c r="V611" s="15">
        <f t="shared" si="143"/>
        <v>0.10670444815738955</v>
      </c>
      <c r="W611" s="31">
        <f t="shared" si="148"/>
        <v>2021.06</v>
      </c>
      <c r="X611" s="31">
        <f t="shared" si="149"/>
        <v>4238.4895454545458</v>
      </c>
      <c r="Y611" s="32"/>
      <c r="Z611" s="32"/>
    </row>
    <row r="612" spans="1:26" ht="15.6" x14ac:dyDescent="0.3">
      <c r="A612" s="6">
        <v>1921.04</v>
      </c>
      <c r="B612" s="7">
        <v>6.91</v>
      </c>
      <c r="C612" s="8">
        <v>0.49330000000000002</v>
      </c>
      <c r="D612" s="7">
        <v>0.63</v>
      </c>
      <c r="E612" s="7">
        <v>18.100000000000001</v>
      </c>
      <c r="F612" s="8">
        <f t="shared" si="150"/>
        <v>1921.291666666621</v>
      </c>
      <c r="G612" s="9">
        <f>G609*9/12+G621*3/12</f>
        <v>4.8925000000000001</v>
      </c>
      <c r="H612" s="8">
        <f t="shared" si="144"/>
        <v>116.86966988950273</v>
      </c>
      <c r="I612" s="8">
        <f t="shared" si="145"/>
        <v>8.343242859116021</v>
      </c>
      <c r="J612" s="10">
        <f t="shared" si="151"/>
        <v>1601.5224552120819</v>
      </c>
      <c r="K612" s="8">
        <f t="shared" si="146"/>
        <v>10.655266574585632</v>
      </c>
      <c r="L612" s="10">
        <f t="shared" si="147"/>
        <v>146.01434830443003</v>
      </c>
      <c r="M612" s="30">
        <f t="shared" si="138"/>
        <v>5.297085922739674</v>
      </c>
      <c r="N612" s="11"/>
      <c r="O612" s="12">
        <f t="shared" si="139"/>
        <v>7.3471112451693417</v>
      </c>
      <c r="P612" s="12"/>
      <c r="Q612" s="33">
        <f t="shared" si="140"/>
        <v>0.21520858180944383</v>
      </c>
      <c r="R612" s="9">
        <f t="shared" si="152"/>
        <v>1.0092571223325355</v>
      </c>
      <c r="S612" s="9">
        <f t="shared" si="153"/>
        <v>5.1409799394237288</v>
      </c>
      <c r="T612" s="15">
        <f t="shared" si="141"/>
        <v>0.1624222384357481</v>
      </c>
      <c r="U612" s="15">
        <f t="shared" si="142"/>
        <v>6.7159652991352958E-2</v>
      </c>
      <c r="V612" s="15">
        <f t="shared" si="143"/>
        <v>9.5262585444395143E-2</v>
      </c>
      <c r="W612" s="31">
        <f t="shared" si="148"/>
        <v>2021.09</v>
      </c>
      <c r="X612" s="31">
        <f t="shared" si="149"/>
        <v>4445.5433333333331</v>
      </c>
      <c r="Y612" s="32"/>
      <c r="Z612" s="32"/>
    </row>
    <row r="613" spans="1:26" ht="15.6" x14ac:dyDescent="0.3">
      <c r="A613" s="6">
        <v>1921.05</v>
      </c>
      <c r="B613" s="7">
        <v>7.12</v>
      </c>
      <c r="C613" s="8">
        <v>0.48920000000000002</v>
      </c>
      <c r="D613" s="7">
        <v>0.58750000000000002</v>
      </c>
      <c r="E613" s="7">
        <v>17.7</v>
      </c>
      <c r="F613" s="8">
        <f t="shared" si="150"/>
        <v>1921.3749999999543</v>
      </c>
      <c r="G613" s="9">
        <f>G609*8/12+G621*4/12</f>
        <v>4.8266666666666662</v>
      </c>
      <c r="H613" s="8">
        <f t="shared" si="144"/>
        <v>123.14281355932202</v>
      </c>
      <c r="I613" s="8">
        <f t="shared" si="145"/>
        <v>8.4608798305084729</v>
      </c>
      <c r="J613" s="10">
        <f t="shared" si="151"/>
        <v>1697.1483880639305</v>
      </c>
      <c r="K613" s="8">
        <f t="shared" si="146"/>
        <v>10.161011652542372</v>
      </c>
      <c r="L613" s="10">
        <f t="shared" si="147"/>
        <v>140.03857836903921</v>
      </c>
      <c r="M613" s="30">
        <f t="shared" si="138"/>
        <v>5.6094692253307752</v>
      </c>
      <c r="N613" s="11"/>
      <c r="O613" s="12">
        <f t="shared" si="139"/>
        <v>7.7953012232006449</v>
      </c>
      <c r="P613" s="12"/>
      <c r="Q613" s="33">
        <f t="shared" si="140"/>
        <v>0.20295342319783582</v>
      </c>
      <c r="R613" s="9">
        <f t="shared" si="152"/>
        <v>1.0092179413853946</v>
      </c>
      <c r="S613" s="9">
        <f t="shared" si="153"/>
        <v>5.3058264528441113</v>
      </c>
      <c r="T613" s="15">
        <f t="shared" si="141"/>
        <v>0.14612928022673488</v>
      </c>
      <c r="U613" s="15">
        <f t="shared" si="142"/>
        <v>6.5230175097410248E-2</v>
      </c>
      <c r="V613" s="15">
        <f t="shared" si="143"/>
        <v>8.0899105129324633E-2</v>
      </c>
      <c r="W613" s="31">
        <f t="shared" si="148"/>
        <v>2021.12</v>
      </c>
      <c r="X613" s="31">
        <f t="shared" si="149"/>
        <v>4674.7727272727261</v>
      </c>
      <c r="Y613" s="32"/>
      <c r="Z613" s="32"/>
    </row>
    <row r="614" spans="1:26" ht="15.6" x14ac:dyDescent="0.3">
      <c r="A614" s="6">
        <v>1921.06</v>
      </c>
      <c r="B614" s="7">
        <v>6.55</v>
      </c>
      <c r="C614" s="8">
        <v>0.48499999999999999</v>
      </c>
      <c r="D614" s="7">
        <v>0.54500000000000004</v>
      </c>
      <c r="E614" s="7">
        <v>17.600000000000001</v>
      </c>
      <c r="F614" s="8">
        <f t="shared" si="150"/>
        <v>1921.4583333332876</v>
      </c>
      <c r="G614" s="9">
        <f>G609*7/12+G621*5/12</f>
        <v>4.7608333333333333</v>
      </c>
      <c r="H614" s="8">
        <f t="shared" si="144"/>
        <v>113.9281321022727</v>
      </c>
      <c r="I614" s="8">
        <f t="shared" si="145"/>
        <v>8.4358998579545421</v>
      </c>
      <c r="J614" s="10">
        <f t="shared" si="151"/>
        <v>1579.8406848370705</v>
      </c>
      <c r="K614" s="8">
        <f t="shared" si="146"/>
        <v>9.479516335227272</v>
      </c>
      <c r="L614" s="10">
        <f t="shared" si="147"/>
        <v>131.45239286048908</v>
      </c>
      <c r="M614" s="30">
        <f t="shared" si="138"/>
        <v>5.2161109609893197</v>
      </c>
      <c r="N614" s="11"/>
      <c r="O614" s="12">
        <f t="shared" si="139"/>
        <v>7.2663741034908504</v>
      </c>
      <c r="P614" s="12"/>
      <c r="Q614" s="33">
        <f t="shared" si="140"/>
        <v>0.21644775043781014</v>
      </c>
      <c r="R614" s="9">
        <f t="shared" si="152"/>
        <v>1.0091788269243167</v>
      </c>
      <c r="S614" s="9">
        <f t="shared" si="153"/>
        <v>5.3851598821902735</v>
      </c>
      <c r="T614" s="15">
        <f t="shared" si="141"/>
        <v>0.15274418739271223</v>
      </c>
      <c r="U614" s="15">
        <f t="shared" si="142"/>
        <v>6.5104610088245751E-2</v>
      </c>
      <c r="V614" s="15">
        <f t="shared" si="143"/>
        <v>8.7639577304466476E-2</v>
      </c>
      <c r="W614" s="31">
        <f t="shared" si="148"/>
        <v>2022.03</v>
      </c>
      <c r="X614" s="31">
        <f t="shared" si="149"/>
        <v>4391.2652173913057</v>
      </c>
      <c r="Y614" s="32"/>
      <c r="Z614" s="32"/>
    </row>
    <row r="615" spans="1:26" ht="15.6" x14ac:dyDescent="0.3">
      <c r="A615" s="6">
        <v>1921.07</v>
      </c>
      <c r="B615" s="7">
        <v>6.53</v>
      </c>
      <c r="C615" s="8">
        <v>0.48080000000000001</v>
      </c>
      <c r="D615" s="7">
        <v>0.50249999999999995</v>
      </c>
      <c r="E615" s="7">
        <v>17.7</v>
      </c>
      <c r="F615" s="8">
        <f t="shared" si="150"/>
        <v>1921.5416666666208</v>
      </c>
      <c r="G615" s="9">
        <f>G609*6/12+G621*6/12</f>
        <v>4.6950000000000003</v>
      </c>
      <c r="H615" s="8">
        <f t="shared" si="144"/>
        <v>112.93856355932202</v>
      </c>
      <c r="I615" s="8">
        <f t="shared" si="145"/>
        <v>8.3155989830508457</v>
      </c>
      <c r="J615" s="10">
        <f t="shared" si="151"/>
        <v>1575.7277073258035</v>
      </c>
      <c r="K615" s="8">
        <f t="shared" si="146"/>
        <v>8.6909078389830476</v>
      </c>
      <c r="L615" s="10">
        <f t="shared" si="147"/>
        <v>121.25622862652619</v>
      </c>
      <c r="M615" s="30">
        <f t="shared" si="138"/>
        <v>5.1977793619054689</v>
      </c>
      <c r="N615" s="11"/>
      <c r="O615" s="12">
        <f t="shared" si="139"/>
        <v>7.2590804721952784</v>
      </c>
      <c r="P615" s="12"/>
      <c r="Q615" s="33">
        <f t="shared" si="140"/>
        <v>0.21723137134873227</v>
      </c>
      <c r="R615" s="9">
        <f t="shared" si="152"/>
        <v>1.0091397792745151</v>
      </c>
      <c r="S615" s="9">
        <f t="shared" si="153"/>
        <v>5.4038854381735959</v>
      </c>
      <c r="T615" s="15">
        <f t="shared" si="141"/>
        <v>0.15740803163018846</v>
      </c>
      <c r="U615" s="15">
        <f t="shared" si="142"/>
        <v>6.4791523394092998E-2</v>
      </c>
      <c r="V615" s="15">
        <f t="shared" si="143"/>
        <v>9.2616508236095463E-2</v>
      </c>
      <c r="W615" s="31">
        <f t="shared" si="148"/>
        <v>2022.06</v>
      </c>
      <c r="X615" s="31">
        <f t="shared" si="149"/>
        <v>3898.9466666666676</v>
      </c>
      <c r="Y615" s="32"/>
      <c r="Z615" s="32"/>
    </row>
    <row r="616" spans="1:26" ht="15.6" x14ac:dyDescent="0.3">
      <c r="A616" s="6">
        <v>1921.08</v>
      </c>
      <c r="B616" s="7">
        <v>6.45</v>
      </c>
      <c r="C616" s="8">
        <v>0.47670000000000001</v>
      </c>
      <c r="D616" s="7">
        <v>0.46</v>
      </c>
      <c r="E616" s="7">
        <v>17.7</v>
      </c>
      <c r="F616" s="8">
        <f t="shared" si="150"/>
        <v>1921.6249999999541</v>
      </c>
      <c r="G616" s="9">
        <f>G609*5/12+G621*7/12</f>
        <v>4.6291666666666664</v>
      </c>
      <c r="H616" s="8">
        <f t="shared" si="144"/>
        <v>111.55493644067796</v>
      </c>
      <c r="I616" s="8">
        <f t="shared" si="145"/>
        <v>8.2446880932203381</v>
      </c>
      <c r="J616" s="10">
        <f t="shared" si="151"/>
        <v>1566.0091110911103</v>
      </c>
      <c r="K616" s="8">
        <f t="shared" si="146"/>
        <v>7.9558559322033897</v>
      </c>
      <c r="L616" s="10">
        <f t="shared" si="147"/>
        <v>111.68437071347454</v>
      </c>
      <c r="M616" s="30">
        <f t="shared" si="138"/>
        <v>5.1612948232157301</v>
      </c>
      <c r="N616" s="11"/>
      <c r="O616" s="12">
        <f t="shared" si="139"/>
        <v>7.2275602020151366</v>
      </c>
      <c r="P616" s="12"/>
      <c r="Q616" s="33">
        <f t="shared" si="140"/>
        <v>0.21585157871859117</v>
      </c>
      <c r="R616" s="9">
        <f t="shared" si="152"/>
        <v>1.0091007987629279</v>
      </c>
      <c r="S616" s="9">
        <f t="shared" si="153"/>
        <v>5.4532757583032687</v>
      </c>
      <c r="T616" s="15">
        <f t="shared" si="141"/>
        <v>0.15520438301000405</v>
      </c>
      <c r="U616" s="15">
        <f t="shared" si="142"/>
        <v>6.3882556258163525E-2</v>
      </c>
      <c r="V616" s="15">
        <f t="shared" si="143"/>
        <v>9.1321826751840529E-2</v>
      </c>
      <c r="W616" s="31">
        <f t="shared" si="148"/>
        <v>2022.09</v>
      </c>
      <c r="X616" s="31">
        <f t="shared" si="149"/>
        <v>3850.5204761904752</v>
      </c>
      <c r="Y616" s="32"/>
      <c r="Z616" s="32"/>
    </row>
    <row r="617" spans="1:26" ht="15.6" x14ac:dyDescent="0.3">
      <c r="A617" s="6">
        <v>1921.09</v>
      </c>
      <c r="B617" s="7">
        <v>6.61</v>
      </c>
      <c r="C617" s="8">
        <v>0.47249999999999998</v>
      </c>
      <c r="D617" s="7">
        <v>0.41749999999999998</v>
      </c>
      <c r="E617" s="7">
        <v>17.5</v>
      </c>
      <c r="F617" s="8">
        <f t="shared" si="150"/>
        <v>1921.7083333332873</v>
      </c>
      <c r="G617" s="9">
        <f>G609*4/12+G621*8/12</f>
        <v>4.5633333333333335</v>
      </c>
      <c r="H617" s="8">
        <f t="shared" si="144"/>
        <v>115.62872999999998</v>
      </c>
      <c r="I617" s="8">
        <f t="shared" si="145"/>
        <v>8.2654424999999971</v>
      </c>
      <c r="J617" s="10">
        <f t="shared" si="151"/>
        <v>1632.8662542209318</v>
      </c>
      <c r="K617" s="8">
        <f t="shared" si="146"/>
        <v>7.3033274999999982</v>
      </c>
      <c r="L617" s="10">
        <f t="shared" si="147"/>
        <v>103.13489578475627</v>
      </c>
      <c r="M617" s="30">
        <f t="shared" si="138"/>
        <v>5.3775244254582555</v>
      </c>
      <c r="N617" s="11"/>
      <c r="O617" s="12">
        <f t="shared" si="139"/>
        <v>7.5505875789303651</v>
      </c>
      <c r="P617" s="12"/>
      <c r="Q617" s="33">
        <f t="shared" si="140"/>
        <v>0.20640123633622992</v>
      </c>
      <c r="R617" s="9">
        <f t="shared" si="152"/>
        <v>1.0090618857182294</v>
      </c>
      <c r="S617" s="9">
        <f t="shared" si="153"/>
        <v>5.5657952655620919</v>
      </c>
      <c r="T617" s="15">
        <f t="shared" si="141"/>
        <v>0.13342049673951029</v>
      </c>
      <c r="U617" s="15">
        <f t="shared" si="142"/>
        <v>6.2479788382081125E-2</v>
      </c>
      <c r="V617" s="15">
        <f t="shared" si="143"/>
        <v>7.0940708357429161E-2</v>
      </c>
      <c r="W617" s="31">
        <f t="shared" si="148"/>
        <v>2022.12</v>
      </c>
      <c r="X617" s="31">
        <f t="shared" si="149"/>
        <v>3912.3809523809532</v>
      </c>
      <c r="Y617" s="32"/>
      <c r="Z617" s="32"/>
    </row>
    <row r="618" spans="1:26" ht="15.6" x14ac:dyDescent="0.3">
      <c r="A618" s="6">
        <v>1921.1</v>
      </c>
      <c r="B618" s="7">
        <v>6.7</v>
      </c>
      <c r="C618" s="8">
        <v>0.46829999999999999</v>
      </c>
      <c r="D618" s="7">
        <v>0.375</v>
      </c>
      <c r="E618" s="7">
        <v>17.5</v>
      </c>
      <c r="F618" s="8">
        <f t="shared" si="150"/>
        <v>1921.7916666666206</v>
      </c>
      <c r="G618" s="9">
        <f>G609*3/12+G621*9/12</f>
        <v>4.4974999999999996</v>
      </c>
      <c r="H618" s="8">
        <f t="shared" si="144"/>
        <v>117.20309999999998</v>
      </c>
      <c r="I618" s="8">
        <f t="shared" si="145"/>
        <v>8.1919718999999986</v>
      </c>
      <c r="J618" s="10">
        <f t="shared" si="151"/>
        <v>1664.7392600380053</v>
      </c>
      <c r="K618" s="8">
        <f t="shared" si="146"/>
        <v>6.559874999999999</v>
      </c>
      <c r="L618" s="10">
        <f t="shared" si="147"/>
        <v>93.175704852873437</v>
      </c>
      <c r="M618" s="30">
        <f t="shared" si="138"/>
        <v>5.4792576780533455</v>
      </c>
      <c r="N618" s="11"/>
      <c r="O618" s="12">
        <f t="shared" si="139"/>
        <v>7.714162098732495</v>
      </c>
      <c r="P618" s="12"/>
      <c r="Q618" s="33">
        <f t="shared" si="140"/>
        <v>0.20360686991963545</v>
      </c>
      <c r="R618" s="9">
        <f t="shared" si="152"/>
        <v>1.0090230404708369</v>
      </c>
      <c r="S618" s="9">
        <f t="shared" si="153"/>
        <v>5.6162318661896782</v>
      </c>
      <c r="T618" s="15">
        <f t="shared" si="141"/>
        <v>0.11664170789688111</v>
      </c>
      <c r="U618" s="15">
        <f t="shared" si="142"/>
        <v>6.2296997971143186E-2</v>
      </c>
      <c r="V618" s="15">
        <f t="shared" si="143"/>
        <v>5.4344709925737922E-2</v>
      </c>
      <c r="W618" s="31">
        <f t="shared" si="148"/>
        <v>2023.03</v>
      </c>
      <c r="X618" s="31">
        <f t="shared" si="149"/>
        <v>3968.5591304347827</v>
      </c>
      <c r="Y618" s="32"/>
      <c r="Z618" s="32"/>
    </row>
    <row r="619" spans="1:26" ht="15.6" x14ac:dyDescent="0.3">
      <c r="A619" s="6">
        <v>1921.11</v>
      </c>
      <c r="B619" s="7">
        <v>7.06</v>
      </c>
      <c r="C619" s="8">
        <v>0.4642</v>
      </c>
      <c r="D619" s="7">
        <v>0.33250000000000002</v>
      </c>
      <c r="E619" s="7">
        <v>17.399999999999999</v>
      </c>
      <c r="F619" s="8">
        <f t="shared" si="150"/>
        <v>1921.8749999999538</v>
      </c>
      <c r="G619" s="9">
        <f>G609*2/12+G621*10/12</f>
        <v>4.4316666666666666</v>
      </c>
      <c r="H619" s="8">
        <f t="shared" si="144"/>
        <v>124.21035344827585</v>
      </c>
      <c r="I619" s="8">
        <f t="shared" si="145"/>
        <v>8.166918706896551</v>
      </c>
      <c r="J619" s="10">
        <f t="shared" si="151"/>
        <v>1773.9363071933906</v>
      </c>
      <c r="K619" s="8">
        <f t="shared" si="146"/>
        <v>5.8498502155172414</v>
      </c>
      <c r="L619" s="10">
        <f t="shared" si="147"/>
        <v>83.545867158895533</v>
      </c>
      <c r="M619" s="30">
        <f t="shared" si="138"/>
        <v>5.8381969932008904</v>
      </c>
      <c r="N619" s="11"/>
      <c r="O619" s="12">
        <f t="shared" si="139"/>
        <v>8.2399460787630971</v>
      </c>
      <c r="P619" s="12"/>
      <c r="Q619" s="33">
        <f t="shared" si="140"/>
        <v>0.19353770826111441</v>
      </c>
      <c r="R619" s="9">
        <f t="shared" si="152"/>
        <v>1.0089842633529238</v>
      </c>
      <c r="S619" s="9">
        <f t="shared" si="153"/>
        <v>5.6994757866786472</v>
      </c>
      <c r="T619" s="15">
        <f t="shared" si="141"/>
        <v>0.11332002889117798</v>
      </c>
      <c r="U619" s="15">
        <f t="shared" si="142"/>
        <v>6.2237375274959872E-2</v>
      </c>
      <c r="V619" s="15">
        <f t="shared" si="143"/>
        <v>5.108265361621811E-2</v>
      </c>
      <c r="W619" s="31">
        <f t="shared" si="148"/>
        <v>2023.06</v>
      </c>
      <c r="X619" s="31">
        <f t="shared" si="149"/>
        <v>4345.3728571428574</v>
      </c>
      <c r="Y619" s="32"/>
      <c r="Z619" s="32"/>
    </row>
    <row r="620" spans="1:26" ht="15.6" x14ac:dyDescent="0.3">
      <c r="A620" s="6">
        <v>1921.12</v>
      </c>
      <c r="B620" s="7">
        <v>7.31</v>
      </c>
      <c r="C620" s="8">
        <v>0.46</v>
      </c>
      <c r="D620" s="7">
        <v>0.28999999999999998</v>
      </c>
      <c r="E620" s="7">
        <v>17.3</v>
      </c>
      <c r="F620" s="8">
        <f t="shared" si="150"/>
        <v>1921.9583333332871</v>
      </c>
      <c r="G620" s="9">
        <f>G609*1/12+G621*11/12</f>
        <v>4.3658333333333328</v>
      </c>
      <c r="H620" s="8">
        <f t="shared" si="144"/>
        <v>129.35214017341036</v>
      </c>
      <c r="I620" s="8">
        <f t="shared" si="145"/>
        <v>8.1398063583815023</v>
      </c>
      <c r="J620" s="10">
        <f t="shared" si="151"/>
        <v>1857.0573463955038</v>
      </c>
      <c r="K620" s="8">
        <f t="shared" si="146"/>
        <v>5.1316170520231204</v>
      </c>
      <c r="L620" s="10">
        <f t="shared" si="147"/>
        <v>73.67258966548512</v>
      </c>
      <c r="M620" s="30">
        <f t="shared" si="138"/>
        <v>6.1141588494172696</v>
      </c>
      <c r="N620" s="11"/>
      <c r="O620" s="12">
        <f t="shared" si="139"/>
        <v>8.6498527940779368</v>
      </c>
      <c r="P620" s="12"/>
      <c r="Q620" s="33">
        <f t="shared" si="140"/>
        <v>0.18696752320380905</v>
      </c>
      <c r="R620" s="9">
        <f t="shared" si="152"/>
        <v>1.0089455546984269</v>
      </c>
      <c r="S620" s="9">
        <f t="shared" si="153"/>
        <v>5.7839223109412812</v>
      </c>
      <c r="T620" s="15">
        <f t="shared" si="141"/>
        <v>8.7052791666405893E-2</v>
      </c>
      <c r="U620" s="15">
        <f t="shared" si="142"/>
        <v>6.1471044956979082E-2</v>
      </c>
      <c r="V620" s="15">
        <f t="shared" si="143"/>
        <v>2.5581746709426811E-2</v>
      </c>
      <c r="W620" s="31">
        <f t="shared" si="148"/>
        <v>2023.09</v>
      </c>
      <c r="X620" s="31">
        <f t="shared" si="149"/>
        <v>4515.7700000000004</v>
      </c>
      <c r="Y620" s="32"/>
      <c r="Z620" s="32"/>
    </row>
    <row r="621" spans="1:26" ht="15.6" x14ac:dyDescent="0.3">
      <c r="A621" s="6">
        <v>1922.01</v>
      </c>
      <c r="B621" s="7">
        <v>7.3</v>
      </c>
      <c r="C621" s="8">
        <v>0.4642</v>
      </c>
      <c r="D621" s="7">
        <v>0.32329999999999998</v>
      </c>
      <c r="E621" s="7">
        <v>16.899999999999999</v>
      </c>
      <c r="F621" s="8">
        <f t="shared" si="150"/>
        <v>1922.0416666666204</v>
      </c>
      <c r="G621" s="9">
        <v>4.3</v>
      </c>
      <c r="H621" s="8">
        <f t="shared" si="144"/>
        <v>132.23258875739646</v>
      </c>
      <c r="I621" s="8">
        <f t="shared" si="145"/>
        <v>8.4085435207100581</v>
      </c>
      <c r="J621" s="10">
        <f t="shared" si="151"/>
        <v>1908.4706472347896</v>
      </c>
      <c r="K621" s="8">
        <f t="shared" si="146"/>
        <v>5.8562734171597626</v>
      </c>
      <c r="L621" s="10">
        <f t="shared" si="147"/>
        <v>84.521720582329777</v>
      </c>
      <c r="M621" s="30">
        <f t="shared" si="138"/>
        <v>6.2870872903471282</v>
      </c>
      <c r="N621" s="11"/>
      <c r="O621" s="12">
        <f t="shared" si="139"/>
        <v>8.9170964731832196</v>
      </c>
      <c r="P621" s="12"/>
      <c r="Q621" s="33">
        <f t="shared" si="140"/>
        <v>0.17951956182160134</v>
      </c>
      <c r="R621" s="9">
        <f t="shared" si="152"/>
        <v>1.0031803360364855</v>
      </c>
      <c r="S621" s="9">
        <f t="shared" si="153"/>
        <v>5.9737848985309467</v>
      </c>
      <c r="T621" s="15">
        <f t="shared" si="141"/>
        <v>8.5386471884165926E-2</v>
      </c>
      <c r="U621" s="15">
        <f t="shared" si="142"/>
        <v>6.0320506332032897E-2</v>
      </c>
      <c r="V621" s="15">
        <f t="shared" si="143"/>
        <v>2.5065965552133029E-2</v>
      </c>
      <c r="W621" s="31">
        <v>2023.12</v>
      </c>
      <c r="X621" s="31">
        <v>4781.58</v>
      </c>
      <c r="Y621" s="32"/>
      <c r="Z621" s="32"/>
    </row>
    <row r="622" spans="1:26" ht="15.6" x14ac:dyDescent="0.3">
      <c r="A622" s="6">
        <v>1922.02</v>
      </c>
      <c r="B622" s="7">
        <v>7.46</v>
      </c>
      <c r="C622" s="8">
        <v>0.46829999999999999</v>
      </c>
      <c r="D622" s="7">
        <v>0.35670000000000002</v>
      </c>
      <c r="E622" s="7">
        <v>16.899999999999999</v>
      </c>
      <c r="F622" s="8">
        <f t="shared" si="150"/>
        <v>1922.1249999999536</v>
      </c>
      <c r="G622" s="9">
        <f>G621*11/12+G633*1/12</f>
        <v>4.3049999999999997</v>
      </c>
      <c r="H622" s="8">
        <f t="shared" si="144"/>
        <v>135.1308372781065</v>
      </c>
      <c r="I622" s="8">
        <f t="shared" si="145"/>
        <v>8.4828111390532541</v>
      </c>
      <c r="J622" s="10">
        <f t="shared" si="151"/>
        <v>1960.5026158054611</v>
      </c>
      <c r="K622" s="8">
        <f t="shared" si="146"/>
        <v>6.4612827958579881</v>
      </c>
      <c r="L622" s="10">
        <f t="shared" si="147"/>
        <v>93.741458854934052</v>
      </c>
      <c r="M622" s="30">
        <f t="shared" si="138"/>
        <v>6.4613058726969825</v>
      </c>
      <c r="N622" s="11"/>
      <c r="O622" s="12">
        <f t="shared" si="139"/>
        <v>9.1855378690400613</v>
      </c>
      <c r="P622" s="12"/>
      <c r="Q622" s="33">
        <f t="shared" si="140"/>
        <v>0.17408010681528899</v>
      </c>
      <c r="R622" s="9">
        <f t="shared" si="152"/>
        <v>1.0031845960283758</v>
      </c>
      <c r="S622" s="9">
        <f t="shared" si="153"/>
        <v>5.9927835419179578</v>
      </c>
      <c r="T622" s="15">
        <f t="shared" si="141"/>
        <v>8.3916754121699411E-2</v>
      </c>
      <c r="U622" s="15">
        <f t="shared" si="142"/>
        <v>6.2073880429736938E-2</v>
      </c>
      <c r="V622" s="15">
        <f t="shared" si="143"/>
        <v>2.1842873691962472E-2</v>
      </c>
      <c r="W622" s="31"/>
      <c r="X622" s="31"/>
      <c r="Y622" s="32"/>
      <c r="Z622" s="32"/>
    </row>
    <row r="623" spans="1:26" ht="15.6" x14ac:dyDescent="0.3">
      <c r="A623" s="6">
        <v>1922.03</v>
      </c>
      <c r="B623" s="7">
        <v>7.74</v>
      </c>
      <c r="C623" s="8">
        <v>0.47249999999999998</v>
      </c>
      <c r="D623" s="7">
        <v>0.39</v>
      </c>
      <c r="E623" s="7">
        <v>16.7</v>
      </c>
      <c r="F623" s="8">
        <f t="shared" si="150"/>
        <v>1922.2083333332869</v>
      </c>
      <c r="G623" s="9">
        <f>G621*10/12+G633*2/12</f>
        <v>4.3100000000000005</v>
      </c>
      <c r="H623" s="8">
        <f t="shared" si="144"/>
        <v>141.88184730538921</v>
      </c>
      <c r="I623" s="8">
        <f t="shared" si="145"/>
        <v>8.6613918413173643</v>
      </c>
      <c r="J623" s="10">
        <f t="shared" si="151"/>
        <v>2068.9192429279847</v>
      </c>
      <c r="K623" s="8">
        <f t="shared" si="146"/>
        <v>7.1490853293413164</v>
      </c>
      <c r="L623" s="10">
        <f t="shared" si="147"/>
        <v>104.24786882970464</v>
      </c>
      <c r="M623" s="30">
        <f t="shared" si="138"/>
        <v>6.8213872490360403</v>
      </c>
      <c r="N623" s="11"/>
      <c r="O623" s="12">
        <f t="shared" si="139"/>
        <v>9.7174091458281229</v>
      </c>
      <c r="P623" s="12"/>
      <c r="Q623" s="33">
        <f t="shared" si="140"/>
        <v>0.16243257308781897</v>
      </c>
      <c r="R623" s="9">
        <f t="shared" si="152"/>
        <v>1.0031888559901481</v>
      </c>
      <c r="S623" s="9">
        <f t="shared" si="153"/>
        <v>6.0838665573818842</v>
      </c>
      <c r="T623" s="15">
        <f t="shared" si="141"/>
        <v>8.0061470782865074E-2</v>
      </c>
      <c r="U623" s="15">
        <f t="shared" si="142"/>
        <v>6.1821595873386315E-2</v>
      </c>
      <c r="V623" s="15">
        <f t="shared" si="143"/>
        <v>1.8239874909478759E-2</v>
      </c>
      <c r="W623" s="31"/>
      <c r="X623" s="31"/>
      <c r="Y623" s="32"/>
      <c r="Z623" s="32"/>
    </row>
    <row r="624" spans="1:26" ht="15.6" x14ac:dyDescent="0.3">
      <c r="A624" s="6">
        <v>1922.04</v>
      </c>
      <c r="B624" s="7">
        <v>8.2100000000000009</v>
      </c>
      <c r="C624" s="8">
        <v>0.47670000000000001</v>
      </c>
      <c r="D624" s="7">
        <v>0.42330000000000001</v>
      </c>
      <c r="E624" s="7">
        <v>16.7</v>
      </c>
      <c r="F624" s="8">
        <f t="shared" si="150"/>
        <v>1922.2916666666201</v>
      </c>
      <c r="G624" s="9">
        <f>G621*9/12+G633*3/12</f>
        <v>4.3149999999999995</v>
      </c>
      <c r="H624" s="8">
        <f t="shared" si="144"/>
        <v>150.49741167664669</v>
      </c>
      <c r="I624" s="8">
        <f t="shared" si="145"/>
        <v>8.7383819910179632</v>
      </c>
      <c r="J624" s="10">
        <f t="shared" si="151"/>
        <v>2205.16987097727</v>
      </c>
      <c r="K624" s="8">
        <f t="shared" si="146"/>
        <v>7.7595072305389214</v>
      </c>
      <c r="L624" s="10">
        <f t="shared" si="147"/>
        <v>113.69651722103269</v>
      </c>
      <c r="M624" s="30">
        <f t="shared" si="138"/>
        <v>7.2732533902098586</v>
      </c>
      <c r="N624" s="11"/>
      <c r="O624" s="12">
        <f t="shared" si="139"/>
        <v>10.378612240077565</v>
      </c>
      <c r="P624" s="12"/>
      <c r="Q624" s="33">
        <f t="shared" si="140"/>
        <v>0.15011860019363657</v>
      </c>
      <c r="R624" s="9">
        <f t="shared" si="152"/>
        <v>1.0031931159218126</v>
      </c>
      <c r="S624" s="9">
        <f t="shared" si="153"/>
        <v>6.1032671316966525</v>
      </c>
      <c r="T624" s="15">
        <f t="shared" si="141"/>
        <v>4.5916567580980727E-2</v>
      </c>
      <c r="U624" s="15">
        <f t="shared" si="142"/>
        <v>6.2836560148972875E-2</v>
      </c>
      <c r="V624" s="15">
        <f t="shared" si="143"/>
        <v>-1.6919992567992148E-2</v>
      </c>
      <c r="W624" s="31"/>
      <c r="X624" s="31"/>
      <c r="Y624" s="32"/>
      <c r="Z624" s="32"/>
    </row>
    <row r="625" spans="1:26" ht="15.6" x14ac:dyDescent="0.3">
      <c r="A625" s="6">
        <v>1922.05</v>
      </c>
      <c r="B625" s="7">
        <v>8.5299999999999994</v>
      </c>
      <c r="C625" s="8">
        <v>0.48080000000000001</v>
      </c>
      <c r="D625" s="7">
        <v>0.45669999999999999</v>
      </c>
      <c r="E625" s="7">
        <v>16.7</v>
      </c>
      <c r="F625" s="8">
        <f t="shared" si="150"/>
        <v>1922.3749999999534</v>
      </c>
      <c r="G625" s="9">
        <f>G621*8/12+G633*4/12</f>
        <v>4.32</v>
      </c>
      <c r="H625" s="8">
        <f t="shared" si="144"/>
        <v>156.36332784431136</v>
      </c>
      <c r="I625" s="8">
        <f t="shared" si="145"/>
        <v>8.813539041916167</v>
      </c>
      <c r="J625" s="10">
        <f t="shared" si="151"/>
        <v>2301.882193130321</v>
      </c>
      <c r="K625" s="8">
        <f t="shared" si="146"/>
        <v>8.3717622305389199</v>
      </c>
      <c r="L625" s="10">
        <f t="shared" si="147"/>
        <v>123.24379807768082</v>
      </c>
      <c r="M625" s="30">
        <f t="shared" si="138"/>
        <v>7.5934672589193779</v>
      </c>
      <c r="N625" s="11"/>
      <c r="O625" s="12">
        <f t="shared" si="139"/>
        <v>10.851308007115504</v>
      </c>
      <c r="P625" s="12"/>
      <c r="Q625" s="33">
        <f t="shared" si="140"/>
        <v>0.14427069252660307</v>
      </c>
      <c r="R625" s="9">
        <f t="shared" si="152"/>
        <v>1.0031973758233814</v>
      </c>
      <c r="S625" s="9">
        <f t="shared" si="153"/>
        <v>6.1227555711499484</v>
      </c>
      <c r="T625" s="15">
        <f t="shared" si="141"/>
        <v>3.0457950462606576E-2</v>
      </c>
      <c r="U625" s="15">
        <f t="shared" si="142"/>
        <v>6.4629222340574666E-2</v>
      </c>
      <c r="V625" s="15">
        <f t="shared" si="143"/>
        <v>-3.417127187796809E-2</v>
      </c>
      <c r="W625" s="31"/>
      <c r="X625" s="31"/>
      <c r="Y625" s="32"/>
      <c r="Z625" s="32"/>
    </row>
    <row r="626" spans="1:26" ht="15.6" x14ac:dyDescent="0.3">
      <c r="A626" s="6">
        <v>1922.06</v>
      </c>
      <c r="B626" s="7">
        <v>8.4499999999999993</v>
      </c>
      <c r="C626" s="8">
        <v>0.48499999999999999</v>
      </c>
      <c r="D626" s="7">
        <v>0.49</v>
      </c>
      <c r="E626" s="7">
        <v>16.7</v>
      </c>
      <c r="F626" s="8">
        <f t="shared" si="150"/>
        <v>1922.4583333332866</v>
      </c>
      <c r="G626" s="9">
        <f>G621*7/12+G633*5/12</f>
        <v>4.3250000000000002</v>
      </c>
      <c r="H626" s="8">
        <f t="shared" si="144"/>
        <v>154.89684880239517</v>
      </c>
      <c r="I626" s="8">
        <f t="shared" si="145"/>
        <v>8.8905291916167641</v>
      </c>
      <c r="J626" s="10">
        <f t="shared" si="151"/>
        <v>2291.2003443443018</v>
      </c>
      <c r="K626" s="8">
        <f t="shared" si="146"/>
        <v>8.9821841317365259</v>
      </c>
      <c r="L626" s="10">
        <f t="shared" si="147"/>
        <v>132.86250517499505</v>
      </c>
      <c r="M626" s="30">
        <f t="shared" si="138"/>
        <v>7.557987351755127</v>
      </c>
      <c r="N626" s="11"/>
      <c r="O626" s="12">
        <f t="shared" si="139"/>
        <v>10.815617689535214</v>
      </c>
      <c r="P626" s="12"/>
      <c r="Q626" s="33">
        <f t="shared" si="140"/>
        <v>0.14587981797708546</v>
      </c>
      <c r="R626" s="9">
        <f t="shared" si="152"/>
        <v>1.0032016356948654</v>
      </c>
      <c r="S626" s="9">
        <f t="shared" si="153"/>
        <v>6.1423323217856174</v>
      </c>
      <c r="T626" s="15">
        <f t="shared" si="141"/>
        <v>1.8087288159285952E-2</v>
      </c>
      <c r="U626" s="15">
        <f t="shared" si="142"/>
        <v>6.5658098466928827E-2</v>
      </c>
      <c r="V626" s="15">
        <f t="shared" si="143"/>
        <v>-4.7570810307642875E-2</v>
      </c>
      <c r="W626" s="31"/>
      <c r="X626" s="31"/>
      <c r="Y626" s="32"/>
      <c r="Z626" s="32"/>
    </row>
    <row r="627" spans="1:26" ht="15.6" x14ac:dyDescent="0.3">
      <c r="A627" s="6">
        <v>1922.07</v>
      </c>
      <c r="B627" s="7">
        <v>8.51</v>
      </c>
      <c r="C627" s="8">
        <v>0.48920000000000002</v>
      </c>
      <c r="D627" s="7">
        <v>0.52329999999999999</v>
      </c>
      <c r="E627" s="7">
        <v>16.8</v>
      </c>
      <c r="F627" s="8">
        <f t="shared" si="150"/>
        <v>1922.5416666666199</v>
      </c>
      <c r="G627" s="9">
        <f>G621*6/12+G633*6/12</f>
        <v>4.33</v>
      </c>
      <c r="H627" s="8">
        <f t="shared" si="144"/>
        <v>155.06815624999996</v>
      </c>
      <c r="I627" s="8">
        <f t="shared" si="145"/>
        <v>8.9141412499999984</v>
      </c>
      <c r="J627" s="10">
        <f t="shared" si="151"/>
        <v>2304.7222891585179</v>
      </c>
      <c r="K627" s="8">
        <f t="shared" si="146"/>
        <v>9.5355071874999968</v>
      </c>
      <c r="L627" s="10">
        <f t="shared" si="147"/>
        <v>141.72281714649264</v>
      </c>
      <c r="M627" s="30">
        <f t="shared" si="138"/>
        <v>7.6020950457740319</v>
      </c>
      <c r="N627" s="11"/>
      <c r="O627" s="12">
        <f t="shared" si="139"/>
        <v>10.892058792535371</v>
      </c>
      <c r="P627" s="12"/>
      <c r="Q627" s="33">
        <f t="shared" si="140"/>
        <v>0.14569327464091719</v>
      </c>
      <c r="R627" s="9">
        <f t="shared" si="152"/>
        <v>1.0032058955362759</v>
      </c>
      <c r="S627" s="9">
        <f t="shared" si="153"/>
        <v>6.1253192736717903</v>
      </c>
      <c r="T627" s="15">
        <f t="shared" si="141"/>
        <v>2.3567495778983538E-2</v>
      </c>
      <c r="U627" s="15">
        <f t="shared" si="142"/>
        <v>6.6540567520546379E-2</v>
      </c>
      <c r="V627" s="15">
        <f t="shared" si="143"/>
        <v>-4.297307174156284E-2</v>
      </c>
      <c r="W627" s="31"/>
      <c r="X627" s="31"/>
      <c r="Y627" s="32"/>
      <c r="Z627" s="32"/>
    </row>
    <row r="628" spans="1:26" ht="15.6" x14ac:dyDescent="0.3">
      <c r="A628" s="6">
        <v>1922.08</v>
      </c>
      <c r="B628" s="7">
        <v>8.83</v>
      </c>
      <c r="C628" s="8">
        <v>0.49330000000000002</v>
      </c>
      <c r="D628" s="7">
        <v>0.55669999999999997</v>
      </c>
      <c r="E628" s="7">
        <v>16.600000000000001</v>
      </c>
      <c r="F628" s="8">
        <f t="shared" si="150"/>
        <v>1922.6249999999532</v>
      </c>
      <c r="G628" s="9">
        <f>G621*5/12+G633*7/12</f>
        <v>4.335</v>
      </c>
      <c r="H628" s="8">
        <f t="shared" si="144"/>
        <v>162.83770030120479</v>
      </c>
      <c r="I628" s="8">
        <f t="shared" si="145"/>
        <v>9.0971503463855399</v>
      </c>
      <c r="J628" s="10">
        <f t="shared" si="151"/>
        <v>2431.4655371446056</v>
      </c>
      <c r="K628" s="8">
        <f t="shared" si="146"/>
        <v>10.266336099397588</v>
      </c>
      <c r="L628" s="10">
        <f t="shared" si="147"/>
        <v>153.29522814591186</v>
      </c>
      <c r="M628" s="30">
        <f t="shared" si="138"/>
        <v>8.0200306898957745</v>
      </c>
      <c r="N628" s="11"/>
      <c r="O628" s="12">
        <f t="shared" si="139"/>
        <v>11.501719558533324</v>
      </c>
      <c r="P628" s="12"/>
      <c r="Q628" s="33">
        <f t="shared" si="140"/>
        <v>0.13648243579404423</v>
      </c>
      <c r="R628" s="9">
        <f t="shared" si="152"/>
        <v>1.0032101553476238</v>
      </c>
      <c r="S628" s="9">
        <f t="shared" si="153"/>
        <v>6.2189920267556591</v>
      </c>
      <c r="T628" s="15">
        <f t="shared" si="141"/>
        <v>6.1936125765673644E-2</v>
      </c>
      <c r="U628" s="15">
        <f t="shared" si="142"/>
        <v>6.6293715830372912E-2</v>
      </c>
      <c r="V628" s="15">
        <f t="shared" si="143"/>
        <v>-4.3575900646992682E-3</v>
      </c>
      <c r="W628" s="31"/>
      <c r="X628" s="31"/>
      <c r="Y628" s="32"/>
      <c r="Z628" s="32"/>
    </row>
    <row r="629" spans="1:26" ht="15.6" x14ac:dyDescent="0.3">
      <c r="A629" s="6">
        <v>1922.09</v>
      </c>
      <c r="B629" s="7">
        <v>9.06</v>
      </c>
      <c r="C629" s="8">
        <v>0.4975</v>
      </c>
      <c r="D629" s="7">
        <v>0.59</v>
      </c>
      <c r="E629" s="7">
        <v>16.600000000000001</v>
      </c>
      <c r="F629" s="8">
        <f t="shared" si="150"/>
        <v>1922.7083333332864</v>
      </c>
      <c r="G629" s="9">
        <f>G621*4/12+G633*8/12</f>
        <v>4.34</v>
      </c>
      <c r="H629" s="8">
        <f t="shared" si="144"/>
        <v>167.07922590361443</v>
      </c>
      <c r="I629" s="8">
        <f t="shared" si="145"/>
        <v>9.1746042921686719</v>
      </c>
      <c r="J629" s="10">
        <f t="shared" si="151"/>
        <v>2506.2154332115042</v>
      </c>
      <c r="K629" s="8">
        <f t="shared" si="146"/>
        <v>10.880435240963852</v>
      </c>
      <c r="L629" s="10">
        <f t="shared" si="147"/>
        <v>163.20828980074916</v>
      </c>
      <c r="M629" s="30">
        <f t="shared" si="138"/>
        <v>8.2650830022843031</v>
      </c>
      <c r="N629" s="11"/>
      <c r="O629" s="12">
        <f t="shared" si="139"/>
        <v>11.86154330888268</v>
      </c>
      <c r="P629" s="12"/>
      <c r="Q629" s="33">
        <f t="shared" si="140"/>
        <v>0.13170642498863802</v>
      </c>
      <c r="R629" s="9">
        <f t="shared" si="152"/>
        <v>1.0032144151289202</v>
      </c>
      <c r="S629" s="9">
        <f t="shared" si="153"/>
        <v>6.2389559572671782</v>
      </c>
      <c r="T629" s="15">
        <f t="shared" si="141"/>
        <v>6.9986153695603903E-2</v>
      </c>
      <c r="U629" s="15">
        <f t="shared" si="142"/>
        <v>6.7327478405122099E-2</v>
      </c>
      <c r="V629" s="15">
        <f t="shared" si="143"/>
        <v>2.6586752904818045E-3</v>
      </c>
      <c r="W629" s="31"/>
      <c r="X629" s="31"/>
      <c r="Y629" s="32"/>
      <c r="Z629" s="32"/>
    </row>
    <row r="630" spans="1:26" ht="15.6" x14ac:dyDescent="0.3">
      <c r="A630" s="6">
        <v>1922.1</v>
      </c>
      <c r="B630" s="7">
        <v>9.26</v>
      </c>
      <c r="C630" s="8">
        <v>0.50170000000000003</v>
      </c>
      <c r="D630" s="7">
        <v>0.62329999999999997</v>
      </c>
      <c r="E630" s="7">
        <v>16.7</v>
      </c>
      <c r="F630" s="8">
        <f t="shared" si="150"/>
        <v>1922.7916666666197</v>
      </c>
      <c r="G630" s="9">
        <f>G621*3/12+G633*9/12</f>
        <v>4.3449999999999998</v>
      </c>
      <c r="H630" s="8">
        <f t="shared" si="144"/>
        <v>169.74494910179638</v>
      </c>
      <c r="I630" s="8">
        <f t="shared" si="145"/>
        <v>9.1966566916167665</v>
      </c>
      <c r="J630" s="10">
        <f t="shared" si="151"/>
        <v>2557.6976575952158</v>
      </c>
      <c r="K630" s="8">
        <f t="shared" si="146"/>
        <v>11.425704835329338</v>
      </c>
      <c r="L630" s="10">
        <f t="shared" si="147"/>
        <v>172.16122569968658</v>
      </c>
      <c r="M630" s="30">
        <f t="shared" si="138"/>
        <v>8.4321519987618956</v>
      </c>
      <c r="N630" s="11"/>
      <c r="O630" s="12">
        <f t="shared" si="139"/>
        <v>12.107471819097539</v>
      </c>
      <c r="P630" s="12"/>
      <c r="Q630" s="33">
        <f t="shared" si="140"/>
        <v>0.12989248661951508</v>
      </c>
      <c r="R630" s="9">
        <f t="shared" si="152"/>
        <v>1.0032186748801766</v>
      </c>
      <c r="S630" s="9">
        <f t="shared" si="153"/>
        <v>6.2215314465849758</v>
      </c>
      <c r="T630" s="15">
        <f t="shared" si="141"/>
        <v>5.3539262109139285E-2</v>
      </c>
      <c r="U630" s="15">
        <f t="shared" si="142"/>
        <v>6.9007264494567178E-2</v>
      </c>
      <c r="V630" s="15">
        <f t="shared" si="143"/>
        <v>-1.5468002385427893E-2</v>
      </c>
      <c r="W630" s="31"/>
      <c r="X630" s="31"/>
      <c r="Y630" s="32"/>
      <c r="Z630" s="32"/>
    </row>
    <row r="631" spans="1:26" ht="15.6" x14ac:dyDescent="0.3">
      <c r="A631" s="6">
        <v>1922.11</v>
      </c>
      <c r="B631" s="7">
        <v>8.8000000000000007</v>
      </c>
      <c r="C631" s="8">
        <v>0.50580000000000003</v>
      </c>
      <c r="D631" s="7">
        <v>0.65669999999999995</v>
      </c>
      <c r="E631" s="7">
        <v>16.8</v>
      </c>
      <c r="F631" s="8">
        <f t="shared" si="150"/>
        <v>1922.8749999999529</v>
      </c>
      <c r="G631" s="9">
        <f>G621*2/12+G633*10/12</f>
        <v>4.3499999999999996</v>
      </c>
      <c r="H631" s="8">
        <f t="shared" si="144"/>
        <v>160.35249999999996</v>
      </c>
      <c r="I631" s="8">
        <f t="shared" si="145"/>
        <v>9.2166243749999985</v>
      </c>
      <c r="J631" s="10">
        <f t="shared" si="151"/>
        <v>2427.7462198515277</v>
      </c>
      <c r="K631" s="8">
        <f t="shared" si="146"/>
        <v>11.966305312499996</v>
      </c>
      <c r="L631" s="10">
        <f t="shared" si="147"/>
        <v>181.17056165642023</v>
      </c>
      <c r="M631" s="30">
        <f t="shared" si="138"/>
        <v>7.9982537722698366</v>
      </c>
      <c r="N631" s="11"/>
      <c r="O631" s="12">
        <f t="shared" si="139"/>
        <v>11.491767155410152</v>
      </c>
      <c r="P631" s="12"/>
      <c r="Q631" s="33">
        <f t="shared" si="140"/>
        <v>0.136905980432102</v>
      </c>
      <c r="R631" s="9">
        <f t="shared" si="152"/>
        <v>1.0032229346014039</v>
      </c>
      <c r="S631" s="9">
        <f t="shared" si="153"/>
        <v>6.2044044113447061</v>
      </c>
      <c r="T631" s="15">
        <f t="shared" si="141"/>
        <v>5.9457509838696021E-2</v>
      </c>
      <c r="U631" s="15">
        <f t="shared" si="142"/>
        <v>7.068911847756465E-2</v>
      </c>
      <c r="V631" s="15">
        <f t="shared" si="143"/>
        <v>-1.1231608638868629E-2</v>
      </c>
      <c r="W631" s="31"/>
      <c r="X631" s="31"/>
      <c r="Y631" s="32"/>
      <c r="Z631" s="32"/>
    </row>
    <row r="632" spans="1:26" ht="15.6" x14ac:dyDescent="0.3">
      <c r="A632" s="6">
        <v>1922.12</v>
      </c>
      <c r="B632" s="7">
        <v>8.7799999999999994</v>
      </c>
      <c r="C632" s="8">
        <v>0.51</v>
      </c>
      <c r="D632" s="7">
        <v>0.69</v>
      </c>
      <c r="E632" s="7">
        <v>16.899999999999999</v>
      </c>
      <c r="F632" s="8">
        <f t="shared" si="150"/>
        <v>1922.9583333332862</v>
      </c>
      <c r="G632" s="9">
        <f>G621*1/12+G633*11/12</f>
        <v>4.3549999999999995</v>
      </c>
      <c r="H632" s="8">
        <f t="shared" si="144"/>
        <v>159.04138757396444</v>
      </c>
      <c r="I632" s="8">
        <f t="shared" si="145"/>
        <v>9.2381671597633126</v>
      </c>
      <c r="J632" s="10">
        <f t="shared" si="151"/>
        <v>2419.5514336602587</v>
      </c>
      <c r="K632" s="8">
        <f t="shared" si="146"/>
        <v>12.498696745562127</v>
      </c>
      <c r="L632" s="10">
        <f t="shared" si="147"/>
        <v>190.1469805496103</v>
      </c>
      <c r="M632" s="30">
        <f t="shared" si="138"/>
        <v>7.964679864939999</v>
      </c>
      <c r="N632" s="11"/>
      <c r="O632" s="12">
        <f t="shared" si="139"/>
        <v>11.449713276395808</v>
      </c>
      <c r="P632" s="12"/>
      <c r="Q632" s="33">
        <f t="shared" si="140"/>
        <v>0.13904051336828621</v>
      </c>
      <c r="R632" s="9">
        <f t="shared" si="152"/>
        <v>1.0032271942926132</v>
      </c>
      <c r="S632" s="9">
        <f t="shared" si="153"/>
        <v>6.1875700270326996</v>
      </c>
      <c r="T632" s="15">
        <f t="shared" si="141"/>
        <v>5.7754057837540396E-2</v>
      </c>
      <c r="U632" s="15">
        <f t="shared" si="142"/>
        <v>7.2373180407452997E-2</v>
      </c>
      <c r="V632" s="15">
        <f t="shared" si="143"/>
        <v>-1.4619122569912602E-2</v>
      </c>
      <c r="W632" s="31"/>
      <c r="X632" s="31"/>
      <c r="Y632" s="32"/>
      <c r="Z632" s="32"/>
    </row>
    <row r="633" spans="1:26" ht="15.6" x14ac:dyDescent="0.3">
      <c r="A633" s="6">
        <v>1923.01</v>
      </c>
      <c r="B633" s="7">
        <v>8.9</v>
      </c>
      <c r="C633" s="8">
        <v>0.51170000000000004</v>
      </c>
      <c r="D633" s="7">
        <v>0.71419999999999995</v>
      </c>
      <c r="E633" s="7">
        <v>16.8</v>
      </c>
      <c r="F633" s="8">
        <f t="shared" si="150"/>
        <v>1923.0416666666194</v>
      </c>
      <c r="G633" s="9">
        <v>4.3600000000000003</v>
      </c>
      <c r="H633" s="8">
        <f t="shared" si="144"/>
        <v>162.17468749999998</v>
      </c>
      <c r="I633" s="8">
        <f t="shared" si="145"/>
        <v>9.3241334374999987</v>
      </c>
      <c r="J633" s="10">
        <f t="shared" si="151"/>
        <v>2479.0403430649799</v>
      </c>
      <c r="K633" s="8">
        <f t="shared" si="146"/>
        <v>13.014063124999996</v>
      </c>
      <c r="L633" s="10">
        <f t="shared" si="147"/>
        <v>198.93602393449532</v>
      </c>
      <c r="M633" s="30">
        <f t="shared" si="138"/>
        <v>8.1542004830691557</v>
      </c>
      <c r="N633" s="11"/>
      <c r="O633" s="12">
        <f t="shared" si="139"/>
        <v>11.725953614115138</v>
      </c>
      <c r="P633" s="12"/>
      <c r="Q633" s="33">
        <f t="shared" si="140"/>
        <v>0.13441486988785212</v>
      </c>
      <c r="R633" s="9">
        <f t="shared" si="152"/>
        <v>1.0056455223186209</v>
      </c>
      <c r="S633" s="9">
        <f t="shared" si="153"/>
        <v>6.2444881517430657</v>
      </c>
      <c r="T633" s="15">
        <f t="shared" si="141"/>
        <v>6.1539389511198195E-2</v>
      </c>
      <c r="U633" s="15">
        <f t="shared" si="142"/>
        <v>7.3617985826168297E-2</v>
      </c>
      <c r="V633" s="15">
        <f t="shared" si="143"/>
        <v>-1.2078596314970103E-2</v>
      </c>
      <c r="W633" s="31"/>
      <c r="X633" s="31"/>
      <c r="Y633" s="32"/>
      <c r="Z633" s="32"/>
    </row>
    <row r="634" spans="1:26" ht="15.6" x14ac:dyDescent="0.3">
      <c r="A634" s="6">
        <v>1923.02</v>
      </c>
      <c r="B634" s="7">
        <v>9.2799999999999994</v>
      </c>
      <c r="C634" s="8">
        <v>0.51329999999999998</v>
      </c>
      <c r="D634" s="7">
        <v>0.73829999999999996</v>
      </c>
      <c r="E634" s="7">
        <v>16.8</v>
      </c>
      <c r="F634" s="8">
        <f t="shared" si="150"/>
        <v>1923.1249999999527</v>
      </c>
      <c r="G634" s="9">
        <f>G633*11/12+G645*1/12</f>
        <v>4.335</v>
      </c>
      <c r="H634" s="8">
        <f t="shared" si="144"/>
        <v>169.09899999999996</v>
      </c>
      <c r="I634" s="8">
        <f t="shared" si="145"/>
        <v>9.3532884374999981</v>
      </c>
      <c r="J634" s="10">
        <f t="shared" si="151"/>
        <v>2596.8017229570355</v>
      </c>
      <c r="K634" s="8">
        <f t="shared" si="146"/>
        <v>13.453210312499996</v>
      </c>
      <c r="L634" s="10">
        <f t="shared" si="147"/>
        <v>206.59684397189432</v>
      </c>
      <c r="M634" s="30">
        <f t="shared" si="138"/>
        <v>8.5333605790659668</v>
      </c>
      <c r="N634" s="11"/>
      <c r="O634" s="12">
        <f t="shared" si="139"/>
        <v>12.272020083350819</v>
      </c>
      <c r="P634" s="12"/>
      <c r="Q634" s="33">
        <f t="shared" si="140"/>
        <v>0.12921581550482802</v>
      </c>
      <c r="R634" s="9">
        <f t="shared" si="152"/>
        <v>1.0056270198581208</v>
      </c>
      <c r="S634" s="9">
        <f t="shared" si="153"/>
        <v>6.2797415489720949</v>
      </c>
      <c r="T634" s="15">
        <f t="shared" si="141"/>
        <v>4.5695857243911009E-2</v>
      </c>
      <c r="U634" s="15">
        <f t="shared" si="142"/>
        <v>7.513108654325773E-2</v>
      </c>
      <c r="V634" s="15">
        <f t="shared" si="143"/>
        <v>-2.9435229299346721E-2</v>
      </c>
      <c r="W634" s="31"/>
      <c r="X634" s="31"/>
      <c r="Y634" s="32"/>
      <c r="Z634" s="32"/>
    </row>
    <row r="635" spans="1:26" ht="15.6" x14ac:dyDescent="0.3">
      <c r="A635" s="6">
        <v>1923.03</v>
      </c>
      <c r="B635" s="7">
        <v>9.43</v>
      </c>
      <c r="C635" s="8">
        <v>0.51500000000000001</v>
      </c>
      <c r="D635" s="7">
        <v>0.76249999999999996</v>
      </c>
      <c r="E635" s="7">
        <v>16.8</v>
      </c>
      <c r="F635" s="8">
        <f t="shared" si="150"/>
        <v>1923.208333333286</v>
      </c>
      <c r="G635" s="9">
        <f>G633*10/12+G645*2/12</f>
        <v>4.3099999999999996</v>
      </c>
      <c r="H635" s="8">
        <f t="shared" si="144"/>
        <v>171.83228124999994</v>
      </c>
      <c r="I635" s="8">
        <f t="shared" si="145"/>
        <v>9.3842656249999976</v>
      </c>
      <c r="J635" s="10">
        <f t="shared" si="151"/>
        <v>2650.7851639470273</v>
      </c>
      <c r="K635" s="8">
        <f t="shared" si="146"/>
        <v>13.894179687499996</v>
      </c>
      <c r="L635" s="10">
        <f t="shared" si="147"/>
        <v>214.33973356411542</v>
      </c>
      <c r="M635" s="30">
        <f t="shared" si="138"/>
        <v>8.7007375009785335</v>
      </c>
      <c r="N635" s="11"/>
      <c r="O635" s="12">
        <f t="shared" si="139"/>
        <v>12.511853851855696</v>
      </c>
      <c r="P635" s="12"/>
      <c r="Q635" s="33">
        <f t="shared" si="140"/>
        <v>0.12721147552406911</v>
      </c>
      <c r="R635" s="9">
        <f t="shared" si="152"/>
        <v>1.0056085211624202</v>
      </c>
      <c r="S635" s="9">
        <f t="shared" si="153"/>
        <v>6.315077779372027</v>
      </c>
      <c r="T635" s="15">
        <f t="shared" si="141"/>
        <v>4.4712447628235896E-2</v>
      </c>
      <c r="U635" s="15">
        <f t="shared" si="142"/>
        <v>7.5816127455445637E-2</v>
      </c>
      <c r="V635" s="15">
        <f t="shared" si="143"/>
        <v>-3.110367982720974E-2</v>
      </c>
      <c r="W635" s="31"/>
      <c r="X635" s="31"/>
      <c r="Y635" s="32"/>
      <c r="Z635" s="32"/>
    </row>
    <row r="636" spans="1:26" ht="15.6" x14ac:dyDescent="0.3">
      <c r="A636" s="6">
        <v>1923.04</v>
      </c>
      <c r="B636" s="7">
        <v>9.1</v>
      </c>
      <c r="C636" s="8">
        <v>0.51670000000000005</v>
      </c>
      <c r="D636" s="7">
        <v>0.78669999999999995</v>
      </c>
      <c r="E636" s="7">
        <v>16.899999999999999</v>
      </c>
      <c r="F636" s="8">
        <f t="shared" si="150"/>
        <v>1923.2916666666192</v>
      </c>
      <c r="G636" s="9">
        <f>G633*9/12+G645*3/12</f>
        <v>4.2850000000000001</v>
      </c>
      <c r="H636" s="8">
        <f t="shared" si="144"/>
        <v>164.83788461538458</v>
      </c>
      <c r="I636" s="8">
        <f t="shared" si="145"/>
        <v>9.3595313165680469</v>
      </c>
      <c r="J636" s="10">
        <f t="shared" si="151"/>
        <v>2554.9176481713125</v>
      </c>
      <c r="K636" s="8">
        <f t="shared" si="146"/>
        <v>14.25032569526627</v>
      </c>
      <c r="L636" s="10">
        <f t="shared" si="147"/>
        <v>220.87403448531555</v>
      </c>
      <c r="M636" s="30">
        <f t="shared" si="138"/>
        <v>8.3728096684638142</v>
      </c>
      <c r="N636" s="11"/>
      <c r="O636" s="12">
        <f t="shared" si="139"/>
        <v>12.040671976551755</v>
      </c>
      <c r="P636" s="12"/>
      <c r="Q636" s="33">
        <f t="shared" si="140"/>
        <v>0.13258943586124278</v>
      </c>
      <c r="R636" s="9">
        <f t="shared" si="152"/>
        <v>1.0055900262385207</v>
      </c>
      <c r="S636" s="9">
        <f t="shared" si="153"/>
        <v>6.3129191271734566</v>
      </c>
      <c r="T636" s="15">
        <f t="shared" si="141"/>
        <v>5.9793009656515572E-2</v>
      </c>
      <c r="U636" s="15">
        <f t="shared" si="142"/>
        <v>7.629017997406895E-2</v>
      </c>
      <c r="V636" s="15">
        <f t="shared" si="143"/>
        <v>-1.6497170317553378E-2</v>
      </c>
      <c r="W636" s="31"/>
      <c r="X636" s="31"/>
      <c r="Y636" s="32"/>
      <c r="Z636" s="32"/>
    </row>
    <row r="637" spans="1:26" ht="15.6" x14ac:dyDescent="0.3">
      <c r="A637" s="6">
        <v>1923.05</v>
      </c>
      <c r="B637" s="7">
        <v>8.67</v>
      </c>
      <c r="C637" s="8">
        <v>0.51829999999999998</v>
      </c>
      <c r="D637" s="7">
        <v>0.81079999999999997</v>
      </c>
      <c r="E637" s="7">
        <v>16.899999999999999</v>
      </c>
      <c r="F637" s="8">
        <f t="shared" si="150"/>
        <v>1923.3749999999525</v>
      </c>
      <c r="G637" s="9">
        <f>G633*8/12+G645*4/12</f>
        <v>4.26</v>
      </c>
      <c r="H637" s="8">
        <f t="shared" si="144"/>
        <v>157.04884171597629</v>
      </c>
      <c r="I637" s="8">
        <f t="shared" si="145"/>
        <v>9.3885138017751455</v>
      </c>
      <c r="J637" s="10">
        <f t="shared" si="151"/>
        <v>2446.3172704467997</v>
      </c>
      <c r="K637" s="8">
        <f t="shared" si="146"/>
        <v>14.686874378698223</v>
      </c>
      <c r="L637" s="10">
        <f t="shared" si="147"/>
        <v>228.77439940925782</v>
      </c>
      <c r="M637" s="30">
        <f t="shared" si="138"/>
        <v>8.0004978675982095</v>
      </c>
      <c r="N637" s="11"/>
      <c r="O637" s="12">
        <f t="shared" si="139"/>
        <v>11.507770660192865</v>
      </c>
      <c r="P637" s="12"/>
      <c r="Q637" s="33">
        <f t="shared" si="140"/>
        <v>0.13948108359684205</v>
      </c>
      <c r="R637" s="9">
        <f t="shared" si="152"/>
        <v>1.0055715350934378</v>
      </c>
      <c r="S637" s="9">
        <f t="shared" si="153"/>
        <v>6.3482085107360149</v>
      </c>
      <c r="T637" s="15">
        <f t="shared" si="141"/>
        <v>9.2122313295783131E-2</v>
      </c>
      <c r="U637" s="15">
        <f t="shared" si="142"/>
        <v>7.6126272209097623E-2</v>
      </c>
      <c r="V637" s="15">
        <f t="shared" si="143"/>
        <v>1.5996041086685509E-2</v>
      </c>
      <c r="W637" s="31"/>
      <c r="X637" s="31"/>
      <c r="Y637" s="32"/>
      <c r="Z637" s="32"/>
    </row>
    <row r="638" spans="1:26" ht="15.6" x14ac:dyDescent="0.3">
      <c r="A638" s="6">
        <v>1923.06</v>
      </c>
      <c r="B638" s="7">
        <v>8.34</v>
      </c>
      <c r="C638" s="8">
        <v>0.52</v>
      </c>
      <c r="D638" s="7">
        <v>0.83499999999999996</v>
      </c>
      <c r="E638" s="7">
        <v>17</v>
      </c>
      <c r="F638" s="8">
        <f t="shared" si="150"/>
        <v>1923.4583333332857</v>
      </c>
      <c r="G638" s="9">
        <f>G633*7/12+G645*5/12</f>
        <v>4.2349999999999994</v>
      </c>
      <c r="H638" s="8">
        <f t="shared" si="144"/>
        <v>150.18254999999996</v>
      </c>
      <c r="I638" s="8">
        <f t="shared" si="145"/>
        <v>9.3638999999999992</v>
      </c>
      <c r="J638" s="10">
        <f t="shared" si="151"/>
        <v>2351.5174277864971</v>
      </c>
      <c r="K638" s="8">
        <f t="shared" si="146"/>
        <v>15.036262499999996</v>
      </c>
      <c r="L638" s="10">
        <f t="shared" si="147"/>
        <v>235.43369930476319</v>
      </c>
      <c r="M638" s="30">
        <f t="shared" si="138"/>
        <v>7.6718252826730788</v>
      </c>
      <c r="N638" s="11"/>
      <c r="O638" s="12">
        <f t="shared" si="139"/>
        <v>11.038669785687132</v>
      </c>
      <c r="P638" s="12"/>
      <c r="Q638" s="33">
        <f t="shared" si="140"/>
        <v>0.14462548934004035</v>
      </c>
      <c r="R638" s="9">
        <f t="shared" si="152"/>
        <v>1.0055530477342007</v>
      </c>
      <c r="S638" s="9">
        <f t="shared" si="153"/>
        <v>6.3460273197208981</v>
      </c>
      <c r="T638" s="15">
        <f t="shared" si="141"/>
        <v>0.11346615187144016</v>
      </c>
      <c r="U638" s="15">
        <f t="shared" si="142"/>
        <v>7.5747303318780324E-2</v>
      </c>
      <c r="V638" s="15">
        <f t="shared" si="143"/>
        <v>3.7718848552659834E-2</v>
      </c>
      <c r="W638" s="31"/>
      <c r="X638" s="31"/>
      <c r="Y638" s="32"/>
      <c r="Z638" s="32"/>
    </row>
    <row r="639" spans="1:26" ht="15.6" x14ac:dyDescent="0.3">
      <c r="A639" s="6">
        <v>1923.07</v>
      </c>
      <c r="B639" s="7">
        <v>8.06</v>
      </c>
      <c r="C639" s="8">
        <v>0.52170000000000005</v>
      </c>
      <c r="D639" s="7">
        <v>0.85919999999999996</v>
      </c>
      <c r="E639" s="7">
        <v>17.2</v>
      </c>
      <c r="F639" s="8">
        <f t="shared" si="150"/>
        <v>1923.541666666619</v>
      </c>
      <c r="G639" s="9">
        <f>G633*6/12+G645*6/12</f>
        <v>4.21</v>
      </c>
      <c r="H639" s="8">
        <f t="shared" si="144"/>
        <v>143.45277034883719</v>
      </c>
      <c r="I639" s="8">
        <f t="shared" si="145"/>
        <v>9.2852742296511632</v>
      </c>
      <c r="J639" s="10">
        <f t="shared" si="151"/>
        <v>2258.2598969539285</v>
      </c>
      <c r="K639" s="8">
        <f t="shared" si="146"/>
        <v>15.292136511627904</v>
      </c>
      <c r="L639" s="10">
        <f t="shared" si="147"/>
        <v>240.73162573980338</v>
      </c>
      <c r="M639" s="30">
        <f t="shared" si="138"/>
        <v>7.34598511949065</v>
      </c>
      <c r="N639" s="11"/>
      <c r="O639" s="12">
        <f t="shared" si="139"/>
        <v>10.574996358749736</v>
      </c>
      <c r="P639" s="12"/>
      <c r="Q639" s="33">
        <f t="shared" si="140"/>
        <v>0.15082031447916541</v>
      </c>
      <c r="R639" s="9">
        <f t="shared" si="152"/>
        <v>1.0055345641678535</v>
      </c>
      <c r="S639" s="9">
        <f t="shared" si="153"/>
        <v>6.3070663319736893</v>
      </c>
      <c r="T639" s="15">
        <f t="shared" si="141"/>
        <v>0.12360512033295934</v>
      </c>
      <c r="U639" s="15">
        <f t="shared" si="142"/>
        <v>7.3509420818807181E-2</v>
      </c>
      <c r="V639" s="15">
        <f t="shared" si="143"/>
        <v>5.0095699514152159E-2</v>
      </c>
      <c r="W639" s="31"/>
      <c r="X639" s="31"/>
      <c r="Y639" s="32"/>
      <c r="Z639" s="32"/>
    </row>
    <row r="640" spans="1:26" ht="15.6" x14ac:dyDescent="0.3">
      <c r="A640" s="6">
        <v>1923.08</v>
      </c>
      <c r="B640" s="7">
        <v>8.1</v>
      </c>
      <c r="C640" s="8">
        <v>0.52329999999999999</v>
      </c>
      <c r="D640" s="7">
        <v>0.88329999999999997</v>
      </c>
      <c r="E640" s="7">
        <v>17.100000000000001</v>
      </c>
      <c r="F640" s="8">
        <f t="shared" si="150"/>
        <v>1923.6249999999523</v>
      </c>
      <c r="G640" s="9">
        <f>G633*5/12+G645*7/12</f>
        <v>4.1849999999999996</v>
      </c>
      <c r="H640" s="8">
        <f t="shared" si="144"/>
        <v>145.00776315789469</v>
      </c>
      <c r="I640" s="8">
        <f t="shared" si="145"/>
        <v>9.368217587719295</v>
      </c>
      <c r="J640" s="10">
        <f t="shared" si="151"/>
        <v>2295.0285634746965</v>
      </c>
      <c r="K640" s="8">
        <f t="shared" si="146"/>
        <v>15.813007061403503</v>
      </c>
      <c r="L640" s="10">
        <f t="shared" si="147"/>
        <v>250.27144816261722</v>
      </c>
      <c r="M640" s="30">
        <f t="shared" si="138"/>
        <v>7.4417831742173703</v>
      </c>
      <c r="N640" s="11"/>
      <c r="O640" s="12">
        <f t="shared" si="139"/>
        <v>10.717769172275753</v>
      </c>
      <c r="P640" s="12"/>
      <c r="Q640" s="33">
        <f t="shared" si="140"/>
        <v>0.1487019019438563</v>
      </c>
      <c r="R640" s="9">
        <f t="shared" si="152"/>
        <v>1.0055160844014541</v>
      </c>
      <c r="S640" s="9">
        <f t="shared" si="153"/>
        <v>6.3790607578445133</v>
      </c>
      <c r="T640" s="15">
        <f t="shared" si="141"/>
        <v>0.11561987147598685</v>
      </c>
      <c r="U640" s="15">
        <f t="shared" si="142"/>
        <v>7.190681665087606E-2</v>
      </c>
      <c r="V640" s="15">
        <f t="shared" si="143"/>
        <v>4.3713054825110786E-2</v>
      </c>
      <c r="W640" s="31"/>
      <c r="X640" s="31"/>
      <c r="Y640" s="32"/>
      <c r="Z640" s="32"/>
    </row>
    <row r="641" spans="1:26" ht="15.6" x14ac:dyDescent="0.3">
      <c r="A641" s="6">
        <v>1923.09</v>
      </c>
      <c r="B641" s="7">
        <v>8.15</v>
      </c>
      <c r="C641" s="8">
        <v>0.52500000000000002</v>
      </c>
      <c r="D641" s="7">
        <v>0.90749999999999997</v>
      </c>
      <c r="E641" s="7">
        <v>17.2</v>
      </c>
      <c r="F641" s="8">
        <f t="shared" si="150"/>
        <v>1923.7083333332855</v>
      </c>
      <c r="G641" s="9">
        <f>G633*4/12+G645*8/12</f>
        <v>4.16</v>
      </c>
      <c r="H641" s="8">
        <f t="shared" si="144"/>
        <v>145.05460029069764</v>
      </c>
      <c r="I641" s="8">
        <f t="shared" si="145"/>
        <v>9.344007994186045</v>
      </c>
      <c r="J641" s="10">
        <f t="shared" si="151"/>
        <v>2308.093769686338</v>
      </c>
      <c r="K641" s="8">
        <f t="shared" si="146"/>
        <v>16.15178524709302</v>
      </c>
      <c r="L641" s="10">
        <f t="shared" si="147"/>
        <v>257.00553325034991</v>
      </c>
      <c r="M641" s="30">
        <f t="shared" ref="M641:M704" si="154">H641/AVERAGE(K521:K640)</f>
        <v>7.4581838671897938</v>
      </c>
      <c r="N641" s="11"/>
      <c r="O641" s="12">
        <f t="shared" ref="O641:O704" si="155">J641/AVERAGE(L521:L640)</f>
        <v>10.745088848507413</v>
      </c>
      <c r="P641" s="12"/>
      <c r="Q641" s="33">
        <f t="shared" ref="Q641:Q704" si="156">1/M641-(G641/100-(((E641/E521)^(1/10))-1))</f>
        <v>0.14821085527765074</v>
      </c>
      <c r="R641" s="9">
        <f t="shared" si="152"/>
        <v>1.0054976084420746</v>
      </c>
      <c r="S641" s="9">
        <f t="shared" si="153"/>
        <v>6.3769560547159347</v>
      </c>
      <c r="T641" s="15">
        <f t="shared" si="141"/>
        <v>0.11444129250825608</v>
      </c>
      <c r="U641" s="15">
        <f t="shared" si="142"/>
        <v>7.2371361516544885E-2</v>
      </c>
      <c r="V641" s="15">
        <f t="shared" si="143"/>
        <v>4.2069930991711191E-2</v>
      </c>
      <c r="W641" s="31"/>
      <c r="X641" s="31"/>
      <c r="Y641" s="32"/>
      <c r="Z641" s="32"/>
    </row>
    <row r="642" spans="1:26" ht="15.6" x14ac:dyDescent="0.3">
      <c r="A642" s="6">
        <v>1923.1</v>
      </c>
      <c r="B642" s="7">
        <v>8.0299999999999994</v>
      </c>
      <c r="C642" s="8">
        <v>0.52669999999999995</v>
      </c>
      <c r="D642" s="7">
        <v>0.93169999999999997</v>
      </c>
      <c r="E642" s="7">
        <v>17.3</v>
      </c>
      <c r="F642" s="8">
        <f t="shared" si="150"/>
        <v>1923.7916666666188</v>
      </c>
      <c r="G642" s="9">
        <f>G633*3/12+G645*9/12</f>
        <v>4.1349999999999998</v>
      </c>
      <c r="H642" s="8">
        <f t="shared" si="144"/>
        <v>142.09270664739878</v>
      </c>
      <c r="I642" s="8">
        <f t="shared" si="145"/>
        <v>9.3200782803468183</v>
      </c>
      <c r="J642" s="10">
        <f t="shared" si="151"/>
        <v>2273.3227682601464</v>
      </c>
      <c r="K642" s="8">
        <f t="shared" si="146"/>
        <v>16.486646921965313</v>
      </c>
      <c r="L642" s="10">
        <f t="shared" si="147"/>
        <v>263.7677239337458</v>
      </c>
      <c r="M642" s="30">
        <f t="shared" si="154"/>
        <v>7.3174003956214806</v>
      </c>
      <c r="N642" s="11"/>
      <c r="O642" s="12">
        <f t="shared" si="155"/>
        <v>10.546507102779902</v>
      </c>
      <c r="P642" s="12"/>
      <c r="Q642" s="33">
        <f t="shared" si="156"/>
        <v>0.1516527076029616</v>
      </c>
      <c r="R642" s="9">
        <f t="shared" si="152"/>
        <v>1.005479136296801</v>
      </c>
      <c r="S642" s="9">
        <f t="shared" si="153"/>
        <v>6.3749503970579058</v>
      </c>
      <c r="T642" s="15">
        <f t="shared" ref="T642:T705" si="157">(($J762/$J642)^(1/10)-1)</f>
        <v>0.10519370076487355</v>
      </c>
      <c r="U642" s="15">
        <f t="shared" ref="U642:U705" si="158">(($S762/$S642)^(1/10)-1)</f>
        <v>7.2833150280132264E-2</v>
      </c>
      <c r="V642" s="15">
        <f t="shared" ref="V642:V705" si="159">T642-U642</f>
        <v>3.2360550484741291E-2</v>
      </c>
      <c r="W642" s="31"/>
      <c r="X642" s="31"/>
      <c r="Y642" s="32"/>
      <c r="Z642" s="32"/>
    </row>
    <row r="643" spans="1:26" ht="15.6" x14ac:dyDescent="0.3">
      <c r="A643" s="6">
        <v>1923.11</v>
      </c>
      <c r="B643" s="7">
        <v>8.27</v>
      </c>
      <c r="C643" s="8">
        <v>0.52829999999999999</v>
      </c>
      <c r="D643" s="7">
        <v>0.95579999999999998</v>
      </c>
      <c r="E643" s="7">
        <v>17.3</v>
      </c>
      <c r="F643" s="8">
        <f t="shared" si="150"/>
        <v>1923.874999999952</v>
      </c>
      <c r="G643" s="9">
        <f>G633*2/12+G645*10/12</f>
        <v>4.1099999999999994</v>
      </c>
      <c r="H643" s="8">
        <f t="shared" si="144"/>
        <v>146.33956213872827</v>
      </c>
      <c r="I643" s="8">
        <f t="shared" si="145"/>
        <v>9.3483906502890157</v>
      </c>
      <c r="J643" s="10">
        <f t="shared" si="151"/>
        <v>2353.7312986779657</v>
      </c>
      <c r="K643" s="8">
        <f t="shared" si="146"/>
        <v>16.913101994219648</v>
      </c>
      <c r="L643" s="10">
        <f t="shared" si="147"/>
        <v>272.03100063801691</v>
      </c>
      <c r="M643" s="30">
        <f t="shared" si="154"/>
        <v>7.5463279119162356</v>
      </c>
      <c r="N643" s="11"/>
      <c r="O643" s="12">
        <f t="shared" si="155"/>
        <v>10.878671811855506</v>
      </c>
      <c r="P643" s="12"/>
      <c r="Q643" s="33">
        <f t="shared" si="156"/>
        <v>0.14670636211495336</v>
      </c>
      <c r="R643" s="9">
        <f t="shared" si="152"/>
        <v>1.0054606679727343</v>
      </c>
      <c r="S643" s="9">
        <f t="shared" si="153"/>
        <v>6.4098796191687315</v>
      </c>
      <c r="T643" s="15">
        <f t="shared" si="157"/>
        <v>0.10440085308835845</v>
      </c>
      <c r="U643" s="15">
        <f t="shared" si="158"/>
        <v>7.2673785052318696E-2</v>
      </c>
      <c r="V643" s="15">
        <f t="shared" si="159"/>
        <v>3.1727068036039752E-2</v>
      </c>
      <c r="W643" s="31"/>
      <c r="X643" s="31"/>
      <c r="Y643" s="32"/>
      <c r="Z643" s="32"/>
    </row>
    <row r="644" spans="1:26" ht="15.6" x14ac:dyDescent="0.3">
      <c r="A644" s="6">
        <v>1923.12</v>
      </c>
      <c r="B644" s="7">
        <v>8.5500000000000007</v>
      </c>
      <c r="C644" s="8">
        <v>0.53</v>
      </c>
      <c r="D644" s="7">
        <v>0.98</v>
      </c>
      <c r="E644" s="7">
        <v>17.3</v>
      </c>
      <c r="F644" s="8">
        <f t="shared" si="150"/>
        <v>1923.9583333332853</v>
      </c>
      <c r="G644" s="9">
        <f>G633*1/12+G645*11/12</f>
        <v>4.085</v>
      </c>
      <c r="H644" s="8">
        <f t="shared" si="144"/>
        <v>151.2942268786127</v>
      </c>
      <c r="I644" s="8">
        <f t="shared" si="145"/>
        <v>9.3784725433526006</v>
      </c>
      <c r="J644" s="10">
        <f t="shared" si="151"/>
        <v>2445.992632332312</v>
      </c>
      <c r="K644" s="8">
        <f t="shared" si="146"/>
        <v>17.341326589595372</v>
      </c>
      <c r="L644" s="10">
        <f t="shared" si="147"/>
        <v>280.35938943691991</v>
      </c>
      <c r="M644" s="30">
        <f t="shared" si="154"/>
        <v>7.809739144938745</v>
      </c>
      <c r="N644" s="11"/>
      <c r="O644" s="12">
        <f t="shared" si="155"/>
        <v>11.25835061701814</v>
      </c>
      <c r="P644" s="12"/>
      <c r="Q644" s="33">
        <f t="shared" si="156"/>
        <v>0.14353740233689563</v>
      </c>
      <c r="R644" s="9">
        <f t="shared" si="152"/>
        <v>1.0054422034769896</v>
      </c>
      <c r="S644" s="9">
        <f t="shared" si="153"/>
        <v>6.4448818435142083</v>
      </c>
      <c r="T644" s="15">
        <f t="shared" si="157"/>
        <v>0.10268626500295097</v>
      </c>
      <c r="U644" s="15">
        <f t="shared" si="158"/>
        <v>7.2515111782604169E-2</v>
      </c>
      <c r="V644" s="15">
        <f t="shared" si="159"/>
        <v>3.0171153220346802E-2</v>
      </c>
      <c r="W644" s="31"/>
      <c r="X644" s="31"/>
      <c r="Y644" s="32"/>
      <c r="Z644" s="32"/>
    </row>
    <row r="645" spans="1:26" ht="15.6" x14ac:dyDescent="0.3">
      <c r="A645" s="6">
        <v>1924.01</v>
      </c>
      <c r="B645" s="7">
        <v>8.83</v>
      </c>
      <c r="C645" s="8">
        <v>0.53169999999999995</v>
      </c>
      <c r="D645" s="7">
        <v>0.9758</v>
      </c>
      <c r="E645" s="7">
        <v>17.3</v>
      </c>
      <c r="F645" s="8">
        <f t="shared" si="150"/>
        <v>1924.0416666666185</v>
      </c>
      <c r="G645" s="9">
        <v>4.0599999999999996</v>
      </c>
      <c r="H645" s="8">
        <f t="shared" si="144"/>
        <v>156.24889161849708</v>
      </c>
      <c r="I645" s="8">
        <f t="shared" si="145"/>
        <v>9.4085544364161819</v>
      </c>
      <c r="J645" s="10">
        <f t="shared" si="151"/>
        <v>2538.7710877635759</v>
      </c>
      <c r="K645" s="8">
        <f t="shared" si="146"/>
        <v>17.267006618497106</v>
      </c>
      <c r="L645" s="10">
        <f t="shared" si="147"/>
        <v>280.55864410415597</v>
      </c>
      <c r="M645" s="30">
        <f t="shared" si="154"/>
        <v>8.0722494460373806</v>
      </c>
      <c r="N645" s="11"/>
      <c r="O645" s="12">
        <f t="shared" si="155"/>
        <v>11.633992739691038</v>
      </c>
      <c r="P645" s="12"/>
      <c r="Q645" s="33">
        <f t="shared" si="156"/>
        <v>0.13962335892935629</v>
      </c>
      <c r="R645" s="9">
        <f t="shared" si="152"/>
        <v>1.0047430787771652</v>
      </c>
      <c r="S645" s="9">
        <f t="shared" si="153"/>
        <v>6.4799562018917687</v>
      </c>
      <c r="T645" s="15">
        <f t="shared" si="157"/>
        <v>0.10509792838807575</v>
      </c>
      <c r="U645" s="15">
        <f t="shared" si="158"/>
        <v>7.2357129894484284E-2</v>
      </c>
      <c r="V645" s="15">
        <f t="shared" si="159"/>
        <v>3.2740798493591461E-2</v>
      </c>
      <c r="W645" s="31"/>
      <c r="X645" s="31"/>
      <c r="Y645" s="32"/>
      <c r="Z645" s="32"/>
    </row>
    <row r="646" spans="1:26" x14ac:dyDescent="0.25">
      <c r="A646" s="6">
        <v>1924.02</v>
      </c>
      <c r="B646" s="7">
        <v>8.8699999999999992</v>
      </c>
      <c r="C646" s="8">
        <v>0.5333</v>
      </c>
      <c r="D646" s="7">
        <v>0.97170000000000001</v>
      </c>
      <c r="E646" s="7">
        <v>17.2</v>
      </c>
      <c r="F646" s="8">
        <f t="shared" si="150"/>
        <v>1924.1249999999518</v>
      </c>
      <c r="G646" s="9">
        <f>G645*11/12+G657*1/12</f>
        <v>4.043333333333333</v>
      </c>
      <c r="H646" s="8">
        <f t="shared" si="144"/>
        <v>157.86923982558136</v>
      </c>
      <c r="I646" s="8">
        <f t="shared" si="145"/>
        <v>9.4917323110465102</v>
      </c>
      <c r="J646" s="10">
        <f t="shared" si="151"/>
        <v>2577.9509143456976</v>
      </c>
      <c r="K646" s="8">
        <f t="shared" si="146"/>
        <v>17.294423938953486</v>
      </c>
      <c r="L646" s="10">
        <f t="shared" si="147"/>
        <v>282.41205225137702</v>
      </c>
      <c r="M646" s="30">
        <f t="shared" si="154"/>
        <v>8.1620662208503596</v>
      </c>
      <c r="N646" s="11"/>
      <c r="O646" s="12">
        <f t="shared" si="155"/>
        <v>11.760979709538779</v>
      </c>
      <c r="P646" s="12"/>
      <c r="Q646" s="33">
        <f t="shared" si="156"/>
        <v>0.13887619650281108</v>
      </c>
      <c r="R646" s="9">
        <f t="shared" si="152"/>
        <v>1.0047302452630666</v>
      </c>
      <c r="S646" s="9">
        <f t="shared" si="153"/>
        <v>6.5485440001219564</v>
      </c>
      <c r="T646" s="15">
        <f t="shared" si="157"/>
        <v>0.11083473751218009</v>
      </c>
      <c r="U646" s="15">
        <f t="shared" si="158"/>
        <v>7.0948723075598297E-2</v>
      </c>
      <c r="V646" s="15">
        <f t="shared" si="159"/>
        <v>3.9886014436581796E-2</v>
      </c>
      <c r="Y646" s="32"/>
      <c r="Z646" s="32"/>
    </row>
    <row r="647" spans="1:26" x14ac:dyDescent="0.25">
      <c r="A647" s="6">
        <v>1924.03</v>
      </c>
      <c r="B647" s="7">
        <v>8.6999999999999993</v>
      </c>
      <c r="C647" s="8">
        <v>0.53500000000000003</v>
      </c>
      <c r="D647" s="7">
        <v>0.96750000000000003</v>
      </c>
      <c r="E647" s="7">
        <v>17.100000000000001</v>
      </c>
      <c r="F647" s="8">
        <f t="shared" si="150"/>
        <v>1924.2083333332851</v>
      </c>
      <c r="G647" s="9">
        <f>G645*10/12+G657*2/12</f>
        <v>4.0266666666666664</v>
      </c>
      <c r="H647" s="8">
        <f t="shared" si="144"/>
        <v>155.74907894736836</v>
      </c>
      <c r="I647" s="8">
        <f t="shared" si="145"/>
        <v>9.577673245614033</v>
      </c>
      <c r="J647" s="10">
        <f t="shared" si="151"/>
        <v>2556.3627545079844</v>
      </c>
      <c r="K647" s="8">
        <f t="shared" si="146"/>
        <v>17.320371710526313</v>
      </c>
      <c r="L647" s="10">
        <f t="shared" si="147"/>
        <v>284.28516838925009</v>
      </c>
      <c r="M647" s="30">
        <f t="shared" si="154"/>
        <v>8.0580770441160947</v>
      </c>
      <c r="N647" s="11"/>
      <c r="O647" s="12">
        <f t="shared" si="155"/>
        <v>11.610015219838784</v>
      </c>
      <c r="P647" s="12"/>
      <c r="Q647" s="33">
        <f t="shared" si="156"/>
        <v>0.14000792613364044</v>
      </c>
      <c r="R647" s="9">
        <f t="shared" si="152"/>
        <v>1.004717412888221</v>
      </c>
      <c r="S647" s="9">
        <f t="shared" si="153"/>
        <v>6.617996945787513</v>
      </c>
      <c r="T647" s="15">
        <f t="shared" si="157"/>
        <v>0.10631629825857325</v>
      </c>
      <c r="U647" s="15">
        <f t="shared" si="158"/>
        <v>7.0345310103740788E-2</v>
      </c>
      <c r="V647" s="15">
        <f t="shared" si="159"/>
        <v>3.5970988154832462E-2</v>
      </c>
      <c r="Y647" s="32"/>
      <c r="Z647" s="32"/>
    </row>
    <row r="648" spans="1:26" x14ac:dyDescent="0.25">
      <c r="A648" s="6">
        <v>1924.04</v>
      </c>
      <c r="B648" s="7">
        <v>8.5</v>
      </c>
      <c r="C648" s="8">
        <v>0.53669999999999995</v>
      </c>
      <c r="D648" s="7">
        <v>0.96330000000000005</v>
      </c>
      <c r="E648" s="7">
        <v>17</v>
      </c>
      <c r="F648" s="8">
        <f t="shared" si="150"/>
        <v>1924.2916666666183</v>
      </c>
      <c r="G648" s="9">
        <f>G645*9/12+G657*3/12</f>
        <v>4.01</v>
      </c>
      <c r="H648" s="8">
        <f t="shared" si="144"/>
        <v>153.06374999999997</v>
      </c>
      <c r="I648" s="8">
        <f t="shared" si="145"/>
        <v>9.6646252499999967</v>
      </c>
      <c r="J648" s="10">
        <f t="shared" si="151"/>
        <v>2525.5066004832756</v>
      </c>
      <c r="K648" s="8">
        <f t="shared" si="146"/>
        <v>17.346624749999997</v>
      </c>
      <c r="L648" s="10">
        <f t="shared" si="147"/>
        <v>286.21417744065167</v>
      </c>
      <c r="M648" s="30">
        <f t="shared" si="154"/>
        <v>7.9236203483279821</v>
      </c>
      <c r="N648" s="11"/>
      <c r="O648" s="12">
        <f t="shared" si="155"/>
        <v>11.416959092815114</v>
      </c>
      <c r="P648" s="12"/>
      <c r="Q648" s="33">
        <f t="shared" si="156"/>
        <v>0.14273334858362077</v>
      </c>
      <c r="R648" s="9">
        <f t="shared" si="152"/>
        <v>1.0047045816540427</v>
      </c>
      <c r="S648" s="9">
        <f t="shared" si="153"/>
        <v>6.6883298096965653</v>
      </c>
      <c r="T648" s="15">
        <f t="shared" si="157"/>
        <v>0.10987792776965311</v>
      </c>
      <c r="U648" s="15">
        <f t="shared" si="158"/>
        <v>6.9737831549172569E-2</v>
      </c>
      <c r="V648" s="15">
        <f t="shared" si="159"/>
        <v>4.0140096220480537E-2</v>
      </c>
      <c r="Y648" s="32"/>
      <c r="Z648" s="32"/>
    </row>
    <row r="649" spans="1:26" x14ac:dyDescent="0.25">
      <c r="A649" s="6">
        <v>1924.05</v>
      </c>
      <c r="B649" s="7">
        <v>8.4700000000000006</v>
      </c>
      <c r="C649" s="8">
        <v>0.5383</v>
      </c>
      <c r="D649" s="7">
        <v>0.95920000000000005</v>
      </c>
      <c r="E649" s="7">
        <v>17</v>
      </c>
      <c r="F649" s="8">
        <f t="shared" si="150"/>
        <v>1924.3749999999516</v>
      </c>
      <c r="G649" s="9">
        <f>G645*8/12+G657*4/12</f>
        <v>3.9933333333333332</v>
      </c>
      <c r="H649" s="8">
        <f t="shared" si="144"/>
        <v>152.52352499999998</v>
      </c>
      <c r="I649" s="8">
        <f t="shared" si="145"/>
        <v>9.6934372499999988</v>
      </c>
      <c r="J649" s="10">
        <f t="shared" si="151"/>
        <v>2529.9212850603949</v>
      </c>
      <c r="K649" s="8">
        <f t="shared" si="146"/>
        <v>17.272793999999998</v>
      </c>
      <c r="L649" s="10">
        <f t="shared" si="147"/>
        <v>286.50537150294343</v>
      </c>
      <c r="M649" s="30">
        <f t="shared" si="154"/>
        <v>7.899698330665295</v>
      </c>
      <c r="N649" s="11"/>
      <c r="O649" s="12">
        <f t="shared" si="155"/>
        <v>11.383531722775833</v>
      </c>
      <c r="P649" s="12"/>
      <c r="Q649" s="33">
        <f t="shared" si="156"/>
        <v>0.14221000739146006</v>
      </c>
      <c r="R649" s="9">
        <f t="shared" si="152"/>
        <v>1.0046917515619485</v>
      </c>
      <c r="S649" s="9">
        <f t="shared" si="153"/>
        <v>6.7197956034154513</v>
      </c>
      <c r="T649" s="15">
        <f t="shared" si="157"/>
        <v>9.8266073395384401E-2</v>
      </c>
      <c r="U649" s="15">
        <f t="shared" si="158"/>
        <v>6.9757192900352871E-2</v>
      </c>
      <c r="V649" s="15">
        <f t="shared" si="159"/>
        <v>2.850888049503153E-2</v>
      </c>
      <c r="Y649" s="32"/>
      <c r="Z649" s="32"/>
    </row>
    <row r="650" spans="1:26" x14ac:dyDescent="0.25">
      <c r="A650" s="6">
        <v>1924.06</v>
      </c>
      <c r="B650" s="7">
        <v>8.6300000000000008</v>
      </c>
      <c r="C650" s="8">
        <v>0.54</v>
      </c>
      <c r="D650" s="7">
        <v>0.95499999999999996</v>
      </c>
      <c r="E650" s="7">
        <v>17</v>
      </c>
      <c r="F650" s="8">
        <f t="shared" si="150"/>
        <v>1924.4583333332848</v>
      </c>
      <c r="G650" s="9">
        <f>G645*7/12+G657*5/12</f>
        <v>3.9766666666666666</v>
      </c>
      <c r="H650" s="8">
        <f t="shared" ref="H650:H713" si="160">B650*$E$1841/E650</f>
        <v>155.40472499999998</v>
      </c>
      <c r="I650" s="8">
        <f t="shared" ref="I650:I713" si="161">C650*$E$1841/E650</f>
        <v>9.7240499999999983</v>
      </c>
      <c r="J650" s="10">
        <f t="shared" si="151"/>
        <v>2591.1531461509949</v>
      </c>
      <c r="K650" s="8">
        <f t="shared" ref="K650:K713" si="162">D650*$E$1841/E650</f>
        <v>17.197162499999997</v>
      </c>
      <c r="L650" s="10">
        <f t="shared" ref="L650:L713" si="163">K650*(J650/H650)</f>
        <v>286.73826820095019</v>
      </c>
      <c r="M650" s="30">
        <f t="shared" si="154"/>
        <v>8.0516769463966487</v>
      </c>
      <c r="N650" s="11"/>
      <c r="O650" s="12">
        <f t="shared" si="155"/>
        <v>11.60329933713056</v>
      </c>
      <c r="P650" s="12"/>
      <c r="Q650" s="33">
        <f t="shared" si="156"/>
        <v>0.13998729179276162</v>
      </c>
      <c r="R650" s="9">
        <f t="shared" si="152"/>
        <v>1.0046789226133559</v>
      </c>
      <c r="S650" s="9">
        <f t="shared" si="153"/>
        <v>6.7513232149337501</v>
      </c>
      <c r="T650" s="15">
        <f t="shared" si="157"/>
        <v>9.6672880962743957E-2</v>
      </c>
      <c r="U650" s="15">
        <f t="shared" si="158"/>
        <v>6.8974774421313834E-2</v>
      </c>
      <c r="V650" s="15">
        <f t="shared" si="159"/>
        <v>2.7698106541430123E-2</v>
      </c>
      <c r="Y650" s="32"/>
      <c r="Z650" s="32"/>
    </row>
    <row r="651" spans="1:26" x14ac:dyDescent="0.25">
      <c r="A651" s="6">
        <v>1924.07</v>
      </c>
      <c r="B651" s="7">
        <v>9.0299999999999994</v>
      </c>
      <c r="C651" s="8">
        <v>0.54169999999999996</v>
      </c>
      <c r="D651" s="7">
        <v>0.95079999999999998</v>
      </c>
      <c r="E651" s="7">
        <v>17.100000000000001</v>
      </c>
      <c r="F651" s="8">
        <f t="shared" ref="F651:F714" si="164">F650+1/12</f>
        <v>1924.5416666666181</v>
      </c>
      <c r="G651" s="9">
        <f>G645*6/12+G657*6/12</f>
        <v>3.96</v>
      </c>
      <c r="H651" s="8">
        <f t="shared" si="160"/>
        <v>161.6568026315789</v>
      </c>
      <c r="I651" s="8">
        <f t="shared" si="161"/>
        <v>9.6976179385964887</v>
      </c>
      <c r="J651" s="10">
        <f t="shared" ref="J651:J714" si="165">J650*((H651+(I651/12))/H650)</f>
        <v>2708.8721648468095</v>
      </c>
      <c r="K651" s="8">
        <f t="shared" si="162"/>
        <v>17.021405087719295</v>
      </c>
      <c r="L651" s="10">
        <f t="shared" si="163"/>
        <v>285.22653979361536</v>
      </c>
      <c r="M651" s="30">
        <f t="shared" si="154"/>
        <v>8.3777121399718357</v>
      </c>
      <c r="N651" s="11"/>
      <c r="O651" s="12">
        <f t="shared" si="155"/>
        <v>12.071823287457525</v>
      </c>
      <c r="P651" s="12"/>
      <c r="Q651" s="33">
        <f t="shared" si="156"/>
        <v>0.13487887811364763</v>
      </c>
      <c r="R651" s="9">
        <f t="shared" ref="R651:R714" si="166">((G651/G652+G651/1200+((1+G652/1200)^(-119))*(1-G651/G652)))</f>
        <v>1.0046660948096857</v>
      </c>
      <c r="S651" s="9">
        <f t="shared" ref="S651:S714" si="167">S650*R650*E650/E651</f>
        <v>6.7432459809649723</v>
      </c>
      <c r="T651" s="15">
        <f t="shared" si="157"/>
        <v>8.6960988830153241E-2</v>
      </c>
      <c r="U651" s="15">
        <f t="shared" si="158"/>
        <v>6.9619791761140082E-2</v>
      </c>
      <c r="V651" s="15">
        <f t="shared" si="159"/>
        <v>1.7341197069013159E-2</v>
      </c>
      <c r="Y651" s="32"/>
      <c r="Z651" s="32"/>
    </row>
    <row r="652" spans="1:26" x14ac:dyDescent="0.25">
      <c r="A652" s="6">
        <v>1924.08</v>
      </c>
      <c r="B652" s="7">
        <v>9.34</v>
      </c>
      <c r="C652" s="8">
        <v>0.54330000000000001</v>
      </c>
      <c r="D652" s="7">
        <v>0.94669999999999999</v>
      </c>
      <c r="E652" s="7">
        <v>17</v>
      </c>
      <c r="F652" s="8">
        <f t="shared" si="164"/>
        <v>1924.6249999999513</v>
      </c>
      <c r="G652" s="9">
        <f>G645*5/12+G657*7/12</f>
        <v>3.9433333333333329</v>
      </c>
      <c r="H652" s="8">
        <f t="shared" si="160"/>
        <v>168.19004999999996</v>
      </c>
      <c r="I652" s="8">
        <f t="shared" si="161"/>
        <v>9.7834747499999981</v>
      </c>
      <c r="J652" s="10">
        <f t="shared" si="165"/>
        <v>2832.0111037622833</v>
      </c>
      <c r="K652" s="8">
        <f t="shared" si="162"/>
        <v>17.047700249999998</v>
      </c>
      <c r="L652" s="10">
        <f t="shared" si="163"/>
        <v>287.05191776571246</v>
      </c>
      <c r="M652" s="30">
        <f t="shared" si="154"/>
        <v>8.7174183085483321</v>
      </c>
      <c r="N652" s="11"/>
      <c r="O652" s="12">
        <f t="shared" si="155"/>
        <v>12.55904278080347</v>
      </c>
      <c r="P652" s="12"/>
      <c r="Q652" s="33">
        <f t="shared" si="156"/>
        <v>0.12768930742272608</v>
      </c>
      <c r="R652" s="9">
        <f t="shared" si="166"/>
        <v>1.0046532681523594</v>
      </c>
      <c r="S652" s="9">
        <f t="shared" si="167"/>
        <v>6.8145618448962297</v>
      </c>
      <c r="T652" s="15">
        <f t="shared" si="157"/>
        <v>7.8275524532663399E-2</v>
      </c>
      <c r="U652" s="15">
        <f t="shared" si="158"/>
        <v>6.9009742832124354E-2</v>
      </c>
      <c r="V652" s="15">
        <f t="shared" si="159"/>
        <v>9.2657817005390442E-3</v>
      </c>
      <c r="Y652" s="32"/>
      <c r="Z652" s="32"/>
    </row>
    <row r="653" spans="1:26" x14ac:dyDescent="0.25">
      <c r="A653" s="6">
        <v>1924.09</v>
      </c>
      <c r="B653" s="7">
        <v>9.25</v>
      </c>
      <c r="C653" s="8">
        <v>0.54500000000000004</v>
      </c>
      <c r="D653" s="7">
        <v>0.9425</v>
      </c>
      <c r="E653" s="7">
        <v>17.100000000000001</v>
      </c>
      <c r="F653" s="8">
        <f t="shared" si="164"/>
        <v>1924.7083333332846</v>
      </c>
      <c r="G653" s="9">
        <f>G645*4/12+G657*8/12</f>
        <v>3.9266666666666667</v>
      </c>
      <c r="H653" s="8">
        <f t="shared" si="160"/>
        <v>165.59528508771925</v>
      </c>
      <c r="I653" s="8">
        <f t="shared" si="161"/>
        <v>9.7566951754385958</v>
      </c>
      <c r="J653" s="10">
        <f t="shared" si="165"/>
        <v>2802.010435150637</v>
      </c>
      <c r="K653" s="8">
        <f t="shared" si="162"/>
        <v>16.872816885964905</v>
      </c>
      <c r="L653" s="10">
        <f t="shared" si="163"/>
        <v>285.50214433832167</v>
      </c>
      <c r="M653" s="30">
        <f t="shared" si="154"/>
        <v>8.581670375209054</v>
      </c>
      <c r="N653" s="11"/>
      <c r="O653" s="12">
        <f t="shared" si="155"/>
        <v>12.362730876100686</v>
      </c>
      <c r="P653" s="12"/>
      <c r="Q653" s="33">
        <f t="shared" si="156"/>
        <v>0.13028797514421842</v>
      </c>
      <c r="R653" s="9">
        <f t="shared" si="166"/>
        <v>1.0046404426428017</v>
      </c>
      <c r="S653" s="9">
        <f t="shared" si="167"/>
        <v>6.8062351511417116</v>
      </c>
      <c r="T653" s="15">
        <f t="shared" si="157"/>
        <v>7.5642651751946177E-2</v>
      </c>
      <c r="U653" s="15">
        <f t="shared" si="158"/>
        <v>6.8069763845179265E-2</v>
      </c>
      <c r="V653" s="15">
        <f t="shared" si="159"/>
        <v>7.5728879067669119E-3</v>
      </c>
      <c r="Y653" s="32"/>
      <c r="Z653" s="32"/>
    </row>
    <row r="654" spans="1:26" x14ac:dyDescent="0.25">
      <c r="A654" s="6">
        <v>1924.1</v>
      </c>
      <c r="B654" s="7">
        <v>9.1300000000000008</v>
      </c>
      <c r="C654" s="8">
        <v>0.54669999999999996</v>
      </c>
      <c r="D654" s="7">
        <v>0.93830000000000002</v>
      </c>
      <c r="E654" s="7">
        <v>17.2</v>
      </c>
      <c r="F654" s="8">
        <f t="shared" si="164"/>
        <v>1924.7916666666179</v>
      </c>
      <c r="G654" s="9">
        <f>G645*3/12+G657*9/12</f>
        <v>3.91</v>
      </c>
      <c r="H654" s="8">
        <f t="shared" si="160"/>
        <v>162.49674854651164</v>
      </c>
      <c r="I654" s="8">
        <f t="shared" si="161"/>
        <v>9.730226991279066</v>
      </c>
      <c r="J654" s="10">
        <f t="shared" si="165"/>
        <v>2763.3009075518612</v>
      </c>
      <c r="K654" s="8">
        <f t="shared" si="162"/>
        <v>16.6999670494186</v>
      </c>
      <c r="L654" s="10">
        <f t="shared" si="163"/>
        <v>283.98743061948636</v>
      </c>
      <c r="M654" s="30">
        <f t="shared" si="154"/>
        <v>8.4194910358724275</v>
      </c>
      <c r="N654" s="11"/>
      <c r="O654" s="12">
        <f t="shared" si="155"/>
        <v>12.130082536261684</v>
      </c>
      <c r="P654" s="12"/>
      <c r="Q654" s="33">
        <f t="shared" si="156"/>
        <v>0.13435201723474413</v>
      </c>
      <c r="R654" s="9">
        <f t="shared" si="166"/>
        <v>1.0046276182824381</v>
      </c>
      <c r="S654" s="9">
        <f t="shared" si="167"/>
        <v>6.7980643327939259</v>
      </c>
      <c r="T654" s="15">
        <f t="shared" si="157"/>
        <v>7.9231455131178796E-2</v>
      </c>
      <c r="U654" s="15">
        <f t="shared" si="158"/>
        <v>6.9497356889955952E-2</v>
      </c>
      <c r="V654" s="15">
        <f t="shared" si="159"/>
        <v>9.7340982412228438E-3</v>
      </c>
      <c r="Y654" s="32"/>
      <c r="Z654" s="32"/>
    </row>
    <row r="655" spans="1:26" x14ac:dyDescent="0.25">
      <c r="A655" s="6">
        <v>1924.11</v>
      </c>
      <c r="B655" s="7">
        <v>9.64</v>
      </c>
      <c r="C655" s="8">
        <v>0.54830000000000001</v>
      </c>
      <c r="D655" s="7">
        <v>0.93420000000000003</v>
      </c>
      <c r="E655" s="7">
        <v>17.2</v>
      </c>
      <c r="F655" s="8">
        <f t="shared" si="164"/>
        <v>1924.8749999999511</v>
      </c>
      <c r="G655" s="9">
        <f>G645*2/12+G657*10/12</f>
        <v>3.8933333333333335</v>
      </c>
      <c r="H655" s="8">
        <f t="shared" si="160"/>
        <v>171.57378488372092</v>
      </c>
      <c r="I655" s="8">
        <f t="shared" si="161"/>
        <v>9.7587039680232532</v>
      </c>
      <c r="J655" s="10">
        <f t="shared" si="165"/>
        <v>2931.4874668967686</v>
      </c>
      <c r="K655" s="8">
        <f t="shared" si="162"/>
        <v>16.626994796511624</v>
      </c>
      <c r="L655" s="10">
        <f t="shared" si="163"/>
        <v>284.08667962395862</v>
      </c>
      <c r="M655" s="30">
        <f t="shared" si="154"/>
        <v>8.8883273612509726</v>
      </c>
      <c r="N655" s="11"/>
      <c r="O655" s="12">
        <f t="shared" si="155"/>
        <v>12.803950814956572</v>
      </c>
      <c r="P655" s="12"/>
      <c r="Q655" s="33">
        <f t="shared" si="156"/>
        <v>0.12721517587619613</v>
      </c>
      <c r="R655" s="9">
        <f t="shared" si="166"/>
        <v>1.004614795072696</v>
      </c>
      <c r="S655" s="9">
        <f t="shared" si="167"/>
        <v>6.8295231795855535</v>
      </c>
      <c r="T655" s="15">
        <f t="shared" si="157"/>
        <v>7.6270500110679151E-2</v>
      </c>
      <c r="U655" s="15">
        <f t="shared" si="158"/>
        <v>6.9512243898488091E-2</v>
      </c>
      <c r="V655" s="15">
        <f t="shared" si="159"/>
        <v>6.7582562121910605E-3</v>
      </c>
      <c r="Y655" s="32"/>
      <c r="Z655" s="32"/>
    </row>
    <row r="656" spans="1:26" x14ac:dyDescent="0.25">
      <c r="A656" s="6">
        <v>1924.12</v>
      </c>
      <c r="B656" s="7">
        <v>10.16</v>
      </c>
      <c r="C656" s="8">
        <v>0.55000000000000004</v>
      </c>
      <c r="D656" s="7">
        <v>0.93</v>
      </c>
      <c r="E656" s="7">
        <v>17.3</v>
      </c>
      <c r="F656" s="8">
        <f t="shared" si="164"/>
        <v>1924.9583333332844</v>
      </c>
      <c r="G656" s="9">
        <f>G645*1/12+G657*11/12</f>
        <v>3.8766666666666669</v>
      </c>
      <c r="H656" s="8">
        <f t="shared" si="160"/>
        <v>179.78354913294794</v>
      </c>
      <c r="I656" s="8">
        <f t="shared" si="161"/>
        <v>9.7323771676300552</v>
      </c>
      <c r="J656" s="10">
        <f t="shared" si="165"/>
        <v>3085.6156135415276</v>
      </c>
      <c r="K656" s="8">
        <f t="shared" si="162"/>
        <v>16.456565028901732</v>
      </c>
      <c r="L656" s="10">
        <f t="shared" si="163"/>
        <v>282.44316147575006</v>
      </c>
      <c r="M656" s="30">
        <f t="shared" si="154"/>
        <v>9.3106396804163758</v>
      </c>
      <c r="N656" s="11"/>
      <c r="O656" s="12">
        <f t="shared" si="155"/>
        <v>13.408391594348098</v>
      </c>
      <c r="P656" s="12"/>
      <c r="Q656" s="33">
        <f t="shared" si="156"/>
        <v>0.123928919192219</v>
      </c>
      <c r="R656" s="9">
        <f t="shared" si="166"/>
        <v>1.0046019730150058</v>
      </c>
      <c r="S656" s="9">
        <f t="shared" si="167"/>
        <v>6.8213808385815815</v>
      </c>
      <c r="T656" s="15">
        <f t="shared" si="157"/>
        <v>7.2696321943440445E-2</v>
      </c>
      <c r="U656" s="15">
        <f t="shared" si="158"/>
        <v>7.0942531993489544E-2</v>
      </c>
      <c r="V656" s="15">
        <f t="shared" si="159"/>
        <v>1.7537899499509013E-3</v>
      </c>
      <c r="Y656" s="32"/>
      <c r="Z656" s="32"/>
    </row>
    <row r="657" spans="1:26" x14ac:dyDescent="0.25">
      <c r="A657" s="6">
        <v>1925.01</v>
      </c>
      <c r="B657" s="7">
        <v>10.58</v>
      </c>
      <c r="C657" s="8">
        <v>0.55420000000000003</v>
      </c>
      <c r="D657" s="7">
        <v>0.95669999999999999</v>
      </c>
      <c r="E657" s="7">
        <v>17.3</v>
      </c>
      <c r="F657" s="8">
        <f t="shared" si="164"/>
        <v>1925.0416666666176</v>
      </c>
      <c r="G657" s="9">
        <v>3.86</v>
      </c>
      <c r="H657" s="8">
        <f t="shared" si="160"/>
        <v>187.21554624277454</v>
      </c>
      <c r="I657" s="8">
        <f t="shared" si="161"/>
        <v>9.8066971387283228</v>
      </c>
      <c r="J657" s="10">
        <f t="shared" si="165"/>
        <v>3227.1965753630011</v>
      </c>
      <c r="K657" s="8">
        <f t="shared" si="162"/>
        <v>16.929027702312133</v>
      </c>
      <c r="L657" s="10">
        <f t="shared" si="163"/>
        <v>291.82031792531029</v>
      </c>
      <c r="M657" s="30">
        <f t="shared" si="154"/>
        <v>9.6926188522549968</v>
      </c>
      <c r="N657" s="11"/>
      <c r="O657" s="12">
        <f t="shared" si="155"/>
        <v>13.953065695481389</v>
      </c>
      <c r="P657" s="12"/>
      <c r="Q657" s="33">
        <f t="shared" si="156"/>
        <v>0.11986287085323862</v>
      </c>
      <c r="R657" s="9">
        <f t="shared" si="166"/>
        <v>1.0044518074010109</v>
      </c>
      <c r="S657" s="9">
        <f t="shared" si="167"/>
        <v>6.8527726491258116</v>
      </c>
      <c r="T657" s="15">
        <f t="shared" si="157"/>
        <v>6.6744815695120474E-2</v>
      </c>
      <c r="U657" s="15">
        <f t="shared" si="158"/>
        <v>6.937049498737724E-2</v>
      </c>
      <c r="V657" s="15">
        <f t="shared" si="159"/>
        <v>-2.6256792922567662E-3</v>
      </c>
      <c r="Y657" s="32"/>
      <c r="Z657" s="32"/>
    </row>
    <row r="658" spans="1:26" x14ac:dyDescent="0.25">
      <c r="A658" s="6">
        <v>1925.02</v>
      </c>
      <c r="B658" s="7">
        <v>10.67</v>
      </c>
      <c r="C658" s="8">
        <v>0.55830000000000002</v>
      </c>
      <c r="D658" s="7">
        <v>0.98329999999999995</v>
      </c>
      <c r="E658" s="7">
        <v>17.2</v>
      </c>
      <c r="F658" s="8">
        <f t="shared" si="164"/>
        <v>1925.1249999999509</v>
      </c>
      <c r="G658" s="9">
        <f>G657*11/12+G669*1/12</f>
        <v>3.8450000000000002</v>
      </c>
      <c r="H658" s="8">
        <f t="shared" si="160"/>
        <v>189.90583866279067</v>
      </c>
      <c r="I658" s="8">
        <f t="shared" si="161"/>
        <v>9.9366850726744183</v>
      </c>
      <c r="J658" s="10">
        <f t="shared" si="165"/>
        <v>3287.8454141777011</v>
      </c>
      <c r="K658" s="8">
        <f t="shared" si="162"/>
        <v>17.500882020348833</v>
      </c>
      <c r="L658" s="10">
        <f t="shared" si="163"/>
        <v>302.99328919971259</v>
      </c>
      <c r="M658" s="30">
        <f t="shared" si="154"/>
        <v>9.8308047228195754</v>
      </c>
      <c r="N658" s="11"/>
      <c r="O658" s="12">
        <f t="shared" si="155"/>
        <v>14.143902484635953</v>
      </c>
      <c r="P658" s="12"/>
      <c r="Q658" s="33">
        <f t="shared" si="156"/>
        <v>0.11900102849113872</v>
      </c>
      <c r="R658" s="9">
        <f t="shared" si="166"/>
        <v>1.0044401732636803</v>
      </c>
      <c r="S658" s="9">
        <f t="shared" si="167"/>
        <v>6.9232989421524191</v>
      </c>
      <c r="T658" s="15">
        <f t="shared" si="157"/>
        <v>6.1161034514012558E-2</v>
      </c>
      <c r="U658" s="15">
        <f t="shared" si="158"/>
        <v>6.7849285998279107E-2</v>
      </c>
      <c r="V658" s="15">
        <f t="shared" si="159"/>
        <v>-6.6882514842665497E-3</v>
      </c>
      <c r="Y658" s="32"/>
      <c r="Z658" s="32"/>
    </row>
    <row r="659" spans="1:26" x14ac:dyDescent="0.25">
      <c r="A659" s="6">
        <v>1925.03</v>
      </c>
      <c r="B659" s="7">
        <v>10.39</v>
      </c>
      <c r="C659" s="8">
        <v>0.5625</v>
      </c>
      <c r="D659" s="7">
        <v>1.01</v>
      </c>
      <c r="E659" s="7">
        <v>17.3</v>
      </c>
      <c r="F659" s="8">
        <f t="shared" si="164"/>
        <v>1925.2083333332841</v>
      </c>
      <c r="G659" s="9">
        <f>G657*10/12+G669*2/12</f>
        <v>3.83</v>
      </c>
      <c r="H659" s="8">
        <f t="shared" si="160"/>
        <v>183.8534523121387</v>
      </c>
      <c r="I659" s="8">
        <f t="shared" si="161"/>
        <v>9.953567557803467</v>
      </c>
      <c r="J659" s="10">
        <f t="shared" si="165"/>
        <v>3197.4208040589701</v>
      </c>
      <c r="K659" s="8">
        <f t="shared" si="162"/>
        <v>17.872183526011558</v>
      </c>
      <c r="L659" s="10">
        <f t="shared" si="163"/>
        <v>310.81761425404812</v>
      </c>
      <c r="M659" s="30">
        <f t="shared" si="154"/>
        <v>9.5185375388100315</v>
      </c>
      <c r="N659" s="11"/>
      <c r="O659" s="12">
        <f t="shared" si="155"/>
        <v>13.685923349947961</v>
      </c>
      <c r="P659" s="12"/>
      <c r="Q659" s="33">
        <f t="shared" si="156"/>
        <v>0.12416250134532483</v>
      </c>
      <c r="R659" s="9">
        <f t="shared" si="166"/>
        <v>1.0044285399691208</v>
      </c>
      <c r="S659" s="9">
        <f t="shared" si="167"/>
        <v>6.9138428283817035</v>
      </c>
      <c r="T659" s="15">
        <f t="shared" si="157"/>
        <v>5.7639446446891895E-2</v>
      </c>
      <c r="U659" s="15">
        <f t="shared" si="158"/>
        <v>6.8349938960863721E-2</v>
      </c>
      <c r="V659" s="15">
        <f t="shared" si="159"/>
        <v>-1.0710492513971825E-2</v>
      </c>
      <c r="Y659" s="32"/>
      <c r="Z659" s="32"/>
    </row>
    <row r="660" spans="1:26" x14ac:dyDescent="0.25">
      <c r="A660" s="6">
        <v>1925.04</v>
      </c>
      <c r="B660" s="7">
        <v>10.28</v>
      </c>
      <c r="C660" s="8">
        <v>0.56669999999999998</v>
      </c>
      <c r="D660" s="7">
        <v>1.0369999999999999</v>
      </c>
      <c r="E660" s="7">
        <v>17.2</v>
      </c>
      <c r="F660" s="8">
        <f t="shared" si="164"/>
        <v>1925.2916666666174</v>
      </c>
      <c r="G660" s="9">
        <f>G657*9/12+G669*3/12</f>
        <v>3.8149999999999999</v>
      </c>
      <c r="H660" s="8">
        <f t="shared" si="160"/>
        <v>182.96457558139531</v>
      </c>
      <c r="I660" s="8">
        <f t="shared" si="161"/>
        <v>10.086189200581394</v>
      </c>
      <c r="J660" s="10">
        <f t="shared" si="165"/>
        <v>3196.5797518483987</v>
      </c>
      <c r="K660" s="8">
        <f t="shared" si="162"/>
        <v>18.456640552325577</v>
      </c>
      <c r="L660" s="10">
        <f t="shared" si="163"/>
        <v>322.45653722439584</v>
      </c>
      <c r="M660" s="30">
        <f t="shared" si="154"/>
        <v>9.4765667879030691</v>
      </c>
      <c r="N660" s="11"/>
      <c r="O660" s="12">
        <f t="shared" si="155"/>
        <v>13.615545452014173</v>
      </c>
      <c r="P660" s="12"/>
      <c r="Q660" s="33">
        <f t="shared" si="156"/>
        <v>0.12310340370448428</v>
      </c>
      <c r="R660" s="9">
        <f t="shared" si="166"/>
        <v>1.0044169075182756</v>
      </c>
      <c r="S660" s="9">
        <f t="shared" si="167"/>
        <v>6.9848358312786178</v>
      </c>
      <c r="T660" s="15">
        <f t="shared" si="157"/>
        <v>6.4998290855300844E-2</v>
      </c>
      <c r="U660" s="15">
        <f t="shared" si="158"/>
        <v>6.6836389105776162E-2</v>
      </c>
      <c r="V660" s="15">
        <f t="shared" si="159"/>
        <v>-1.8380982504753174E-3</v>
      </c>
      <c r="Y660" s="32"/>
      <c r="Z660" s="32"/>
    </row>
    <row r="661" spans="1:26" x14ac:dyDescent="0.25">
      <c r="A661" s="6">
        <v>1925.05</v>
      </c>
      <c r="B661" s="7">
        <v>10.61</v>
      </c>
      <c r="C661" s="8">
        <v>0.57079999999999997</v>
      </c>
      <c r="D661" s="7">
        <v>1.0629999999999999</v>
      </c>
      <c r="E661" s="7">
        <v>17.3</v>
      </c>
      <c r="F661" s="8">
        <f t="shared" si="164"/>
        <v>1925.3749999999507</v>
      </c>
      <c r="G661" s="9">
        <f>G657*8/12+G669*4/12</f>
        <v>3.8</v>
      </c>
      <c r="H661" s="8">
        <f t="shared" si="160"/>
        <v>187.74640317919071</v>
      </c>
      <c r="I661" s="8">
        <f t="shared" si="161"/>
        <v>10.100437976878609</v>
      </c>
      <c r="J661" s="10">
        <f t="shared" si="165"/>
        <v>3294.8286315142873</v>
      </c>
      <c r="K661" s="8">
        <f t="shared" si="162"/>
        <v>18.810030780346814</v>
      </c>
      <c r="L661" s="10">
        <f t="shared" si="163"/>
        <v>330.10394300656804</v>
      </c>
      <c r="M661" s="30">
        <f t="shared" si="154"/>
        <v>9.7290076940213304</v>
      </c>
      <c r="N661" s="11"/>
      <c r="O661" s="12">
        <f t="shared" si="155"/>
        <v>13.963817337114969</v>
      </c>
      <c r="P661" s="12"/>
      <c r="Q661" s="33">
        <f t="shared" si="156"/>
        <v>0.12007698527266281</v>
      </c>
      <c r="R661" s="9">
        <f t="shared" si="166"/>
        <v>1.0044052759120881</v>
      </c>
      <c r="S661" s="9">
        <f t="shared" si="167"/>
        <v>6.9751340999434834</v>
      </c>
      <c r="T661" s="15">
        <f t="shared" si="157"/>
        <v>7.0242150417554328E-2</v>
      </c>
      <c r="U661" s="15">
        <f t="shared" si="158"/>
        <v>6.7337090545177558E-2</v>
      </c>
      <c r="V661" s="15">
        <f t="shared" si="159"/>
        <v>2.9050598723767695E-3</v>
      </c>
      <c r="Y661" s="32"/>
      <c r="Z661" s="32"/>
    </row>
    <row r="662" spans="1:26" x14ac:dyDescent="0.25">
      <c r="A662" s="6">
        <v>1925.06</v>
      </c>
      <c r="B662" s="7">
        <v>10.8</v>
      </c>
      <c r="C662" s="8">
        <v>0.57499999999999996</v>
      </c>
      <c r="D662" s="7">
        <v>1.0900000000000001</v>
      </c>
      <c r="E662" s="7">
        <v>17.5</v>
      </c>
      <c r="F662" s="8">
        <f t="shared" si="164"/>
        <v>1925.4583333332839</v>
      </c>
      <c r="G662" s="9">
        <f>G657*7/12+G669*5/12</f>
        <v>3.7850000000000001</v>
      </c>
      <c r="H662" s="8">
        <f t="shared" si="160"/>
        <v>188.92439999999999</v>
      </c>
      <c r="I662" s="8">
        <f t="shared" si="161"/>
        <v>10.058474999999996</v>
      </c>
      <c r="J662" s="10">
        <f t="shared" si="165"/>
        <v>3330.2116987377331</v>
      </c>
      <c r="K662" s="8">
        <f t="shared" si="162"/>
        <v>19.06737</v>
      </c>
      <c r="L662" s="10">
        <f t="shared" si="163"/>
        <v>336.1046992244564</v>
      </c>
      <c r="M662" s="30">
        <f t="shared" si="154"/>
        <v>9.7963861804506109</v>
      </c>
      <c r="N662" s="11"/>
      <c r="O662" s="12">
        <f t="shared" si="155"/>
        <v>14.043411328040774</v>
      </c>
      <c r="P662" s="12"/>
      <c r="Q662" s="33">
        <f t="shared" si="156"/>
        <v>0.12073372793126161</v>
      </c>
      <c r="R662" s="9">
        <f t="shared" si="166"/>
        <v>1.0043936451515041</v>
      </c>
      <c r="S662" s="9">
        <f t="shared" si="167"/>
        <v>6.9257945017183768</v>
      </c>
      <c r="T662" s="15">
        <f t="shared" si="157"/>
        <v>7.4258158038316147E-2</v>
      </c>
      <c r="U662" s="15">
        <f t="shared" si="158"/>
        <v>6.922417579358453E-2</v>
      </c>
      <c r="V662" s="15">
        <f t="shared" si="159"/>
        <v>5.0339822447316163E-3</v>
      </c>
      <c r="Y662" s="32"/>
      <c r="Z662" s="32"/>
    </row>
    <row r="663" spans="1:26" x14ac:dyDescent="0.25">
      <c r="A663" s="6">
        <v>1925.07</v>
      </c>
      <c r="B663" s="7">
        <v>11.1</v>
      </c>
      <c r="C663" s="8">
        <v>0.57920000000000005</v>
      </c>
      <c r="D663" s="7">
        <v>1.117</v>
      </c>
      <c r="E663" s="7">
        <v>17.7</v>
      </c>
      <c r="F663" s="8">
        <f t="shared" si="164"/>
        <v>1925.5416666666172</v>
      </c>
      <c r="G663" s="9">
        <f>G657*6/12+G669*6/12</f>
        <v>3.77</v>
      </c>
      <c r="H663" s="8">
        <f t="shared" si="160"/>
        <v>191.97826271186435</v>
      </c>
      <c r="I663" s="8">
        <f t="shared" si="161"/>
        <v>10.017460338983051</v>
      </c>
      <c r="J663" s="10">
        <f t="shared" si="165"/>
        <v>3398.7578012903932</v>
      </c>
      <c r="K663" s="8">
        <f t="shared" si="162"/>
        <v>19.318893644067792</v>
      </c>
      <c r="L663" s="10">
        <f t="shared" si="163"/>
        <v>342.01914090462787</v>
      </c>
      <c r="M663" s="30">
        <f t="shared" si="154"/>
        <v>9.9639938917877977</v>
      </c>
      <c r="N663" s="11"/>
      <c r="O663" s="12">
        <f t="shared" si="155"/>
        <v>14.263012384495751</v>
      </c>
      <c r="P663" s="12"/>
      <c r="Q663" s="33">
        <f t="shared" si="156"/>
        <v>0.12036790116256757</v>
      </c>
      <c r="R663" s="9">
        <f t="shared" si="166"/>
        <v>1.0043820152374694</v>
      </c>
      <c r="S663" s="9">
        <f t="shared" si="167"/>
        <v>6.8776225841890053</v>
      </c>
      <c r="T663" s="15">
        <f t="shared" si="157"/>
        <v>7.7928607588556797E-2</v>
      </c>
      <c r="U663" s="15">
        <f t="shared" si="158"/>
        <v>7.0322166402230879E-2</v>
      </c>
      <c r="V663" s="15">
        <f t="shared" si="159"/>
        <v>7.6064411863259185E-3</v>
      </c>
      <c r="Y663" s="32"/>
      <c r="Z663" s="32"/>
    </row>
    <row r="664" spans="1:26" x14ac:dyDescent="0.25">
      <c r="A664" s="6">
        <v>1925.08</v>
      </c>
      <c r="B664" s="7">
        <v>11.25</v>
      </c>
      <c r="C664" s="8">
        <v>0.58330000000000004</v>
      </c>
      <c r="D664" s="7">
        <v>1.143</v>
      </c>
      <c r="E664" s="7">
        <v>17.7</v>
      </c>
      <c r="F664" s="8">
        <f t="shared" si="164"/>
        <v>1925.6249999999504</v>
      </c>
      <c r="G664" s="9">
        <f>G657*5/12+G669*7/12</f>
        <v>3.7550000000000003</v>
      </c>
      <c r="H664" s="8">
        <f t="shared" si="160"/>
        <v>194.57256355932199</v>
      </c>
      <c r="I664" s="8">
        <f t="shared" si="161"/>
        <v>10.088371228813559</v>
      </c>
      <c r="J664" s="10">
        <f t="shared" si="165"/>
        <v>3459.5705600577762</v>
      </c>
      <c r="K664" s="8">
        <f t="shared" si="162"/>
        <v>19.768572457627116</v>
      </c>
      <c r="L664" s="10">
        <f t="shared" si="163"/>
        <v>351.49236890187012</v>
      </c>
      <c r="M664" s="30">
        <f t="shared" si="154"/>
        <v>10.110918458488941</v>
      </c>
      <c r="N664" s="11"/>
      <c r="O664" s="12">
        <f t="shared" si="155"/>
        <v>14.449940451105393</v>
      </c>
      <c r="P664" s="12"/>
      <c r="Q664" s="33">
        <f t="shared" si="156"/>
        <v>0.11905952231040803</v>
      </c>
      <c r="R664" s="9">
        <f t="shared" si="166"/>
        <v>1.0043703861709314</v>
      </c>
      <c r="S664" s="9">
        <f t="shared" si="167"/>
        <v>6.9077604311504848</v>
      </c>
      <c r="T664" s="15">
        <f t="shared" si="157"/>
        <v>8.3429645200274072E-2</v>
      </c>
      <c r="U664" s="15">
        <f t="shared" si="158"/>
        <v>7.020470103126053E-2</v>
      </c>
      <c r="V664" s="15">
        <f t="shared" si="159"/>
        <v>1.3224944169013542E-2</v>
      </c>
      <c r="Y664" s="32"/>
      <c r="Z664" s="32"/>
    </row>
    <row r="665" spans="1:26" x14ac:dyDescent="0.25">
      <c r="A665" s="6">
        <v>1925.09</v>
      </c>
      <c r="B665" s="7">
        <v>11.51</v>
      </c>
      <c r="C665" s="8">
        <v>0.58750000000000002</v>
      </c>
      <c r="D665" s="7">
        <v>1.17</v>
      </c>
      <c r="E665" s="7">
        <v>17.7</v>
      </c>
      <c r="F665" s="8">
        <f t="shared" si="164"/>
        <v>1925.7083333332837</v>
      </c>
      <c r="G665" s="9">
        <f>G657*4/12+G669*8/12</f>
        <v>3.74</v>
      </c>
      <c r="H665" s="8">
        <f t="shared" si="160"/>
        <v>199.06935169491521</v>
      </c>
      <c r="I665" s="8">
        <f t="shared" si="161"/>
        <v>10.161011652542372</v>
      </c>
      <c r="J665" s="10">
        <f t="shared" si="165"/>
        <v>3554.5806182164001</v>
      </c>
      <c r="K665" s="8">
        <f t="shared" si="162"/>
        <v>20.235546610169486</v>
      </c>
      <c r="L665" s="10">
        <f t="shared" si="163"/>
        <v>361.32574485779219</v>
      </c>
      <c r="M665" s="30">
        <f t="shared" si="154"/>
        <v>10.359247611348501</v>
      </c>
      <c r="N665" s="11"/>
      <c r="O665" s="12">
        <f t="shared" si="155"/>
        <v>14.777258376991167</v>
      </c>
      <c r="P665" s="12"/>
      <c r="Q665" s="33">
        <f t="shared" si="156"/>
        <v>0.11683864606599491</v>
      </c>
      <c r="R665" s="9">
        <f t="shared" si="166"/>
        <v>1.0043587579528388</v>
      </c>
      <c r="S665" s="9">
        <f t="shared" si="167"/>
        <v>6.9379500118108925</v>
      </c>
      <c r="T665" s="15">
        <f t="shared" si="157"/>
        <v>8.3099150693537016E-2</v>
      </c>
      <c r="U665" s="15">
        <f t="shared" si="158"/>
        <v>7.0087510734673231E-2</v>
      </c>
      <c r="V665" s="15">
        <f t="shared" si="159"/>
        <v>1.3011639958863785E-2</v>
      </c>
      <c r="Y665" s="32"/>
      <c r="Z665" s="32"/>
    </row>
    <row r="666" spans="1:26" x14ac:dyDescent="0.25">
      <c r="A666" s="6">
        <v>1925.1</v>
      </c>
      <c r="B666" s="7">
        <v>11.89</v>
      </c>
      <c r="C666" s="8">
        <v>0.5917</v>
      </c>
      <c r="D666" s="7">
        <v>1.1970000000000001</v>
      </c>
      <c r="E666" s="7">
        <v>17.7</v>
      </c>
      <c r="F666" s="8">
        <f t="shared" si="164"/>
        <v>1925.7916666666169</v>
      </c>
      <c r="G666" s="9">
        <f>G657*3/12+G669*9/12</f>
        <v>3.7250000000000001</v>
      </c>
      <c r="H666" s="8">
        <f t="shared" si="160"/>
        <v>205.64158050847456</v>
      </c>
      <c r="I666" s="8">
        <f t="shared" si="161"/>
        <v>10.233652076271184</v>
      </c>
      <c r="J666" s="10">
        <f t="shared" si="165"/>
        <v>3687.1619458363357</v>
      </c>
      <c r="K666" s="8">
        <f t="shared" si="162"/>
        <v>20.702520762711863</v>
      </c>
      <c r="L666" s="10">
        <f t="shared" si="163"/>
        <v>371.19704366409536</v>
      </c>
      <c r="M666" s="30">
        <f t="shared" si="154"/>
        <v>10.718495997022927</v>
      </c>
      <c r="N666" s="11"/>
      <c r="O666" s="12">
        <f t="shared" si="155"/>
        <v>15.256796100151359</v>
      </c>
      <c r="P666" s="12"/>
      <c r="Q666" s="33">
        <f t="shared" si="156"/>
        <v>0.11271163979524518</v>
      </c>
      <c r="R666" s="9">
        <f t="shared" si="166"/>
        <v>1.0043471305841412</v>
      </c>
      <c r="S666" s="9">
        <f t="shared" si="167"/>
        <v>6.9681908566012716</v>
      </c>
      <c r="T666" s="15">
        <f t="shared" si="157"/>
        <v>8.2327386844403438E-2</v>
      </c>
      <c r="U666" s="15">
        <f t="shared" si="158"/>
        <v>6.9970595385996814E-2</v>
      </c>
      <c r="V666" s="15">
        <f t="shared" si="159"/>
        <v>1.2356791458406624E-2</v>
      </c>
      <c r="Y666" s="32"/>
      <c r="Z666" s="32"/>
    </row>
    <row r="667" spans="1:26" x14ac:dyDescent="0.25">
      <c r="A667" s="6">
        <v>1925.11</v>
      </c>
      <c r="B667" s="7">
        <v>12.26</v>
      </c>
      <c r="C667" s="8">
        <v>0.5958</v>
      </c>
      <c r="D667" s="7">
        <v>1.2230000000000001</v>
      </c>
      <c r="E667" s="7">
        <v>18</v>
      </c>
      <c r="F667" s="8">
        <f t="shared" si="164"/>
        <v>1925.8749999999502</v>
      </c>
      <c r="G667" s="9">
        <f>G657*2/12+G669*10/12</f>
        <v>3.71</v>
      </c>
      <c r="H667" s="8">
        <f t="shared" si="160"/>
        <v>208.50684166666662</v>
      </c>
      <c r="I667" s="8">
        <f t="shared" si="161"/>
        <v>10.132820249999998</v>
      </c>
      <c r="J667" s="10">
        <f t="shared" si="165"/>
        <v>3753.6763523230875</v>
      </c>
      <c r="K667" s="8">
        <f t="shared" si="162"/>
        <v>20.799662916666662</v>
      </c>
      <c r="L667" s="10">
        <f t="shared" si="163"/>
        <v>374.449117364693</v>
      </c>
      <c r="M667" s="30">
        <f t="shared" si="154"/>
        <v>10.886317440307931</v>
      </c>
      <c r="N667" s="11"/>
      <c r="O667" s="12">
        <f t="shared" si="155"/>
        <v>15.458345172036248</v>
      </c>
      <c r="P667" s="12"/>
      <c r="Q667" s="33">
        <f t="shared" si="156"/>
        <v>0.11216870688545685</v>
      </c>
      <c r="R667" s="9">
        <f t="shared" si="166"/>
        <v>1.0043355040657889</v>
      </c>
      <c r="S667" s="9">
        <f t="shared" si="167"/>
        <v>6.8818411173202998</v>
      </c>
      <c r="T667" s="15">
        <f t="shared" si="157"/>
        <v>8.966737817501147E-2</v>
      </c>
      <c r="U667" s="15">
        <f t="shared" si="158"/>
        <v>7.0874478450491996E-2</v>
      </c>
      <c r="V667" s="15">
        <f t="shared" si="159"/>
        <v>1.8792899724519474E-2</v>
      </c>
      <c r="Y667" s="32"/>
      <c r="Z667" s="32"/>
    </row>
    <row r="668" spans="1:26" x14ac:dyDescent="0.25">
      <c r="A668" s="6">
        <v>1925.12</v>
      </c>
      <c r="B668" s="7">
        <v>12.46</v>
      </c>
      <c r="C668" s="8">
        <v>0.6</v>
      </c>
      <c r="D668" s="7">
        <v>1.25</v>
      </c>
      <c r="E668" s="7">
        <v>17.899999999999999</v>
      </c>
      <c r="F668" s="8">
        <f t="shared" si="164"/>
        <v>1925.9583333332835</v>
      </c>
      <c r="G668" s="9">
        <f>G657*1/12+G669*11/12</f>
        <v>3.6950000000000003</v>
      </c>
      <c r="H668" s="8">
        <f t="shared" si="160"/>
        <v>213.0921033519553</v>
      </c>
      <c r="I668" s="8">
        <f t="shared" si="161"/>
        <v>10.261256983240221</v>
      </c>
      <c r="J668" s="10">
        <f t="shared" si="165"/>
        <v>3851.617382303868</v>
      </c>
      <c r="K668" s="8">
        <f t="shared" si="162"/>
        <v>21.377618715083798</v>
      </c>
      <c r="L668" s="10">
        <f t="shared" si="163"/>
        <v>386.39821251042014</v>
      </c>
      <c r="M668" s="30">
        <f t="shared" si="154"/>
        <v>11.147365239137249</v>
      </c>
      <c r="N668" s="11"/>
      <c r="O668" s="12">
        <f t="shared" si="155"/>
        <v>15.788866974247385</v>
      </c>
      <c r="P668" s="12"/>
      <c r="Q668" s="33">
        <f t="shared" si="156"/>
        <v>0.1095786521554224</v>
      </c>
      <c r="R668" s="9">
        <f t="shared" si="166"/>
        <v>1.0043238783987345</v>
      </c>
      <c r="S668" s="9">
        <f t="shared" si="167"/>
        <v>6.9502900901878215</v>
      </c>
      <c r="T668" s="15">
        <f t="shared" si="157"/>
        <v>8.7190293496408833E-2</v>
      </c>
      <c r="U668" s="15">
        <f t="shared" si="158"/>
        <v>7.0161643644488958E-2</v>
      </c>
      <c r="V668" s="15">
        <f t="shared" si="159"/>
        <v>1.7028649851919875E-2</v>
      </c>
      <c r="Y668" s="32"/>
      <c r="Z668" s="32"/>
    </row>
    <row r="669" spans="1:26" x14ac:dyDescent="0.25">
      <c r="A669" s="6">
        <v>1926.01</v>
      </c>
      <c r="B669" s="7">
        <v>12.65</v>
      </c>
      <c r="C669" s="8">
        <v>0.60750000000000004</v>
      </c>
      <c r="D669" s="7">
        <v>1.2490000000000001</v>
      </c>
      <c r="E669" s="7">
        <v>17.899999999999999</v>
      </c>
      <c r="F669" s="8">
        <f t="shared" si="164"/>
        <v>1926.0416666666167</v>
      </c>
      <c r="G669" s="9">
        <v>3.68</v>
      </c>
      <c r="H669" s="8">
        <f t="shared" si="160"/>
        <v>216.34150139664803</v>
      </c>
      <c r="I669" s="8">
        <f t="shared" si="161"/>
        <v>10.389522695530726</v>
      </c>
      <c r="J669" s="10">
        <f t="shared" si="165"/>
        <v>3925.9990382121241</v>
      </c>
      <c r="K669" s="8">
        <f t="shared" si="162"/>
        <v>21.360516620111731</v>
      </c>
      <c r="L669" s="10">
        <f t="shared" si="163"/>
        <v>387.63421333809828</v>
      </c>
      <c r="M669" s="30">
        <f t="shared" si="154"/>
        <v>11.340966188506233</v>
      </c>
      <c r="N669" s="11"/>
      <c r="O669" s="12">
        <f t="shared" si="155"/>
        <v>16.0188508360703</v>
      </c>
      <c r="P669" s="12"/>
      <c r="Q669" s="33">
        <f t="shared" si="156"/>
        <v>0.10717666605596021</v>
      </c>
      <c r="R669" s="9">
        <f t="shared" si="166"/>
        <v>1.0054209127544818</v>
      </c>
      <c r="S669" s="9">
        <f t="shared" si="167"/>
        <v>6.9803422993737234</v>
      </c>
      <c r="T669" s="15">
        <f t="shared" si="157"/>
        <v>9.1277021951106985E-2</v>
      </c>
      <c r="U669" s="15">
        <f t="shared" si="158"/>
        <v>7.0045506362641285E-2</v>
      </c>
      <c r="V669" s="15">
        <f t="shared" si="159"/>
        <v>2.1231515588465699E-2</v>
      </c>
      <c r="Y669" s="32"/>
      <c r="Z669" s="32"/>
    </row>
    <row r="670" spans="1:26" x14ac:dyDescent="0.25">
      <c r="A670" s="6">
        <v>1926.02</v>
      </c>
      <c r="B670" s="7">
        <v>12.67</v>
      </c>
      <c r="C670" s="8">
        <v>0.61499999999999999</v>
      </c>
      <c r="D670" s="7">
        <v>1.248</v>
      </c>
      <c r="E670" s="7">
        <v>17.899999999999999</v>
      </c>
      <c r="F670" s="8">
        <f t="shared" si="164"/>
        <v>1926.12499999995</v>
      </c>
      <c r="G670" s="9">
        <f>G669*11/12+G681*1/12</f>
        <v>3.6516666666666668</v>
      </c>
      <c r="H670" s="8">
        <f t="shared" si="160"/>
        <v>216.68354329608934</v>
      </c>
      <c r="I670" s="8">
        <f t="shared" si="161"/>
        <v>10.517788407821227</v>
      </c>
      <c r="J670" s="10">
        <f t="shared" si="165"/>
        <v>3948.111878644741</v>
      </c>
      <c r="K670" s="8">
        <f t="shared" si="162"/>
        <v>21.343414525139664</v>
      </c>
      <c r="L670" s="10">
        <f t="shared" si="163"/>
        <v>388.89057810170777</v>
      </c>
      <c r="M670" s="30">
        <f t="shared" si="154"/>
        <v>11.389435672748007</v>
      </c>
      <c r="N670" s="11"/>
      <c r="O670" s="12">
        <f t="shared" si="155"/>
        <v>16.041273315196623</v>
      </c>
      <c r="P670" s="12"/>
      <c r="Q670" s="33">
        <f t="shared" si="156"/>
        <v>0.10708475333291061</v>
      </c>
      <c r="R670" s="9">
        <f t="shared" si="166"/>
        <v>1.0054004313264016</v>
      </c>
      <c r="S670" s="9">
        <f t="shared" si="167"/>
        <v>7.0181821259750468</v>
      </c>
      <c r="T670" s="15">
        <f t="shared" si="157"/>
        <v>9.7077355087881623E-2</v>
      </c>
      <c r="U670" s="15">
        <f t="shared" si="158"/>
        <v>6.967985956692857E-2</v>
      </c>
      <c r="V670" s="15">
        <f t="shared" si="159"/>
        <v>2.7397495520953052E-2</v>
      </c>
      <c r="Y670" s="32"/>
      <c r="Z670" s="32"/>
    </row>
    <row r="671" spans="1:26" x14ac:dyDescent="0.25">
      <c r="A671" s="6">
        <v>1926.03</v>
      </c>
      <c r="B671" s="7">
        <v>11.81</v>
      </c>
      <c r="C671" s="8">
        <v>0.62250000000000005</v>
      </c>
      <c r="D671" s="7">
        <v>1.248</v>
      </c>
      <c r="E671" s="7">
        <v>17.8</v>
      </c>
      <c r="F671" s="8">
        <f t="shared" si="164"/>
        <v>1926.2083333332832</v>
      </c>
      <c r="G671" s="9">
        <f>G669*10/12+G681*2/12</f>
        <v>3.6233333333333335</v>
      </c>
      <c r="H671" s="8">
        <f t="shared" si="160"/>
        <v>203.11043679775275</v>
      </c>
      <c r="I671" s="8">
        <f t="shared" si="161"/>
        <v>10.705863412921346</v>
      </c>
      <c r="J671" s="10">
        <f t="shared" si="165"/>
        <v>3717.0568877643091</v>
      </c>
      <c r="K671" s="8">
        <f t="shared" si="162"/>
        <v>21.463321348314604</v>
      </c>
      <c r="L671" s="10">
        <f t="shared" si="163"/>
        <v>392.7931410609533</v>
      </c>
      <c r="M671" s="30">
        <f t="shared" si="154"/>
        <v>10.712352062732482</v>
      </c>
      <c r="N671" s="11"/>
      <c r="O671" s="12">
        <f t="shared" si="155"/>
        <v>15.046869401752987</v>
      </c>
      <c r="P671" s="12"/>
      <c r="Q671" s="33">
        <f t="shared" si="156"/>
        <v>0.11131698916246485</v>
      </c>
      <c r="R671" s="9">
        <f t="shared" si="166"/>
        <v>1.0053799556662915</v>
      </c>
      <c r="S671" s="9">
        <f t="shared" si="167"/>
        <v>7.0957242542038035</v>
      </c>
      <c r="T671" s="15">
        <f t="shared" si="157"/>
        <v>0.1071572599127284</v>
      </c>
      <c r="U671" s="15">
        <f t="shared" si="158"/>
        <v>6.9495385832488932E-2</v>
      </c>
      <c r="V671" s="15">
        <f t="shared" si="159"/>
        <v>3.7661874080239466E-2</v>
      </c>
      <c r="Y671" s="32"/>
      <c r="Z671" s="32"/>
    </row>
    <row r="672" spans="1:26" x14ac:dyDescent="0.25">
      <c r="A672" s="6">
        <v>1926.04</v>
      </c>
      <c r="B672" s="7">
        <v>11.48</v>
      </c>
      <c r="C672" s="8">
        <v>0.63</v>
      </c>
      <c r="D672" s="7">
        <v>1.2470000000000001</v>
      </c>
      <c r="E672" s="7">
        <v>17.899999999999999</v>
      </c>
      <c r="F672" s="8">
        <f t="shared" si="164"/>
        <v>1926.2916666666165</v>
      </c>
      <c r="G672" s="9">
        <f>G669*9/12+G681*3/12</f>
        <v>3.5950000000000002</v>
      </c>
      <c r="H672" s="8">
        <f t="shared" si="160"/>
        <v>196.33205027932959</v>
      </c>
      <c r="I672" s="8">
        <f t="shared" si="161"/>
        <v>10.774319832402233</v>
      </c>
      <c r="J672" s="10">
        <f t="shared" si="165"/>
        <v>3609.4393177589573</v>
      </c>
      <c r="K672" s="8">
        <f t="shared" si="162"/>
        <v>21.326312430167597</v>
      </c>
      <c r="L672" s="10">
        <f t="shared" si="163"/>
        <v>392.07062972521078</v>
      </c>
      <c r="M672" s="30">
        <f t="shared" si="154"/>
        <v>10.395587685954728</v>
      </c>
      <c r="N672" s="11"/>
      <c r="O672" s="12">
        <f t="shared" si="155"/>
        <v>14.562366728257409</v>
      </c>
      <c r="P672" s="12"/>
      <c r="Q672" s="33">
        <f t="shared" si="156"/>
        <v>0.11403621939591532</v>
      </c>
      <c r="R672" s="9">
        <f t="shared" si="166"/>
        <v>1.0053594857863619</v>
      </c>
      <c r="S672" s="9">
        <f t="shared" si="167"/>
        <v>7.0940447521110261</v>
      </c>
      <c r="T672" s="15">
        <f t="shared" si="157"/>
        <v>0.11088512929981298</v>
      </c>
      <c r="U672" s="15">
        <f t="shared" si="158"/>
        <v>6.9733856888830381E-2</v>
      </c>
      <c r="V672" s="15">
        <f t="shared" si="159"/>
        <v>4.1151272410982598E-2</v>
      </c>
      <c r="Y672" s="32"/>
      <c r="Z672" s="32"/>
    </row>
    <row r="673" spans="1:26" x14ac:dyDescent="0.25">
      <c r="A673" s="6">
        <v>1926.05</v>
      </c>
      <c r="B673" s="7">
        <v>11.56</v>
      </c>
      <c r="C673" s="8">
        <v>0.63749999999999996</v>
      </c>
      <c r="D673" s="7">
        <v>1.246</v>
      </c>
      <c r="E673" s="7">
        <v>17.8</v>
      </c>
      <c r="F673" s="8">
        <f t="shared" si="164"/>
        <v>1926.3749999999498</v>
      </c>
      <c r="G673" s="9">
        <f>G669*8/12+G681*4/12</f>
        <v>3.5666666666666669</v>
      </c>
      <c r="H673" s="8">
        <f t="shared" si="160"/>
        <v>198.81089325842694</v>
      </c>
      <c r="I673" s="8">
        <f t="shared" si="161"/>
        <v>10.963836025280896</v>
      </c>
      <c r="J673" s="10">
        <f t="shared" si="165"/>
        <v>3671.8081890791304</v>
      </c>
      <c r="K673" s="8">
        <f t="shared" si="162"/>
        <v>21.428924999999996</v>
      </c>
      <c r="L673" s="10">
        <f t="shared" si="163"/>
        <v>395.76756086441145</v>
      </c>
      <c r="M673" s="30">
        <f t="shared" si="154"/>
        <v>10.575158463806096</v>
      </c>
      <c r="N673" s="11"/>
      <c r="O673" s="12">
        <f t="shared" si="155"/>
        <v>14.771860041900322</v>
      </c>
      <c r="P673" s="12"/>
      <c r="Q673" s="33">
        <f t="shared" si="156"/>
        <v>0.11110746549615293</v>
      </c>
      <c r="R673" s="9">
        <f t="shared" si="166"/>
        <v>1.0053390216988511</v>
      </c>
      <c r="S673" s="9">
        <f t="shared" si="167"/>
        <v>7.1721329660610822</v>
      </c>
      <c r="T673" s="15">
        <f t="shared" si="157"/>
        <v>0.10329769326495741</v>
      </c>
      <c r="U673" s="15">
        <f t="shared" si="158"/>
        <v>6.8776601827087447E-2</v>
      </c>
      <c r="V673" s="15">
        <f t="shared" si="159"/>
        <v>3.4521091437869966E-2</v>
      </c>
      <c r="Y673" s="32"/>
      <c r="Z673" s="32"/>
    </row>
    <row r="674" spans="1:26" x14ac:dyDescent="0.25">
      <c r="A674" s="6">
        <v>1926.06</v>
      </c>
      <c r="B674" s="7">
        <v>12.11</v>
      </c>
      <c r="C674" s="8">
        <v>0.64500000000000002</v>
      </c>
      <c r="D674" s="7">
        <v>1.2450000000000001</v>
      </c>
      <c r="E674" s="7">
        <v>17.7</v>
      </c>
      <c r="F674" s="8">
        <f t="shared" si="164"/>
        <v>1926.458333333283</v>
      </c>
      <c r="G674" s="9">
        <f>G669*7/12+G681*5/12</f>
        <v>3.5383333333333336</v>
      </c>
      <c r="H674" s="8">
        <f t="shared" si="160"/>
        <v>209.44655508474571</v>
      </c>
      <c r="I674" s="8">
        <f t="shared" si="161"/>
        <v>11.155493644067795</v>
      </c>
      <c r="J674" s="10">
        <f t="shared" si="165"/>
        <v>3885.405704975371</v>
      </c>
      <c r="K674" s="8">
        <f t="shared" si="162"/>
        <v>21.532697033898302</v>
      </c>
      <c r="L674" s="10">
        <f t="shared" si="163"/>
        <v>399.44922400448701</v>
      </c>
      <c r="M674" s="30">
        <f t="shared" si="154"/>
        <v>11.197979740229954</v>
      </c>
      <c r="N674" s="11"/>
      <c r="O674" s="12">
        <f t="shared" si="155"/>
        <v>15.591949753085153</v>
      </c>
      <c r="P674" s="12"/>
      <c r="Q674" s="33">
        <f t="shared" si="156"/>
        <v>0.10456095641367764</v>
      </c>
      <c r="R674" s="9">
        <f t="shared" si="166"/>
        <v>1.0053185634160247</v>
      </c>
      <c r="S674" s="9">
        <f t="shared" si="167"/>
        <v>7.2511620047893741</v>
      </c>
      <c r="T674" s="15">
        <f t="shared" si="157"/>
        <v>0.10120351831446639</v>
      </c>
      <c r="U674" s="15">
        <f t="shared" si="158"/>
        <v>6.7042914557499333E-2</v>
      </c>
      <c r="V674" s="15">
        <f t="shared" si="159"/>
        <v>3.4160603756967056E-2</v>
      </c>
      <c r="Y674" s="32"/>
      <c r="Z674" s="32"/>
    </row>
    <row r="675" spans="1:26" x14ac:dyDescent="0.25">
      <c r="A675" s="6">
        <v>1926.07</v>
      </c>
      <c r="B675" s="7">
        <v>12.62</v>
      </c>
      <c r="C675" s="8">
        <v>0.65249999999999997</v>
      </c>
      <c r="D675" s="7">
        <v>1.244</v>
      </c>
      <c r="E675" s="7">
        <v>17.5</v>
      </c>
      <c r="F675" s="8">
        <f t="shared" si="164"/>
        <v>1926.5416666666163</v>
      </c>
      <c r="G675" s="9">
        <f>G669*6/12+G681*6/12</f>
        <v>3.51</v>
      </c>
      <c r="H675" s="8">
        <f t="shared" si="160"/>
        <v>220.76165999999995</v>
      </c>
      <c r="I675" s="8">
        <f t="shared" si="161"/>
        <v>11.414182499999997</v>
      </c>
      <c r="J675" s="10">
        <f t="shared" si="165"/>
        <v>4112.955404489092</v>
      </c>
      <c r="K675" s="8">
        <f t="shared" si="162"/>
        <v>21.761291999999997</v>
      </c>
      <c r="L675" s="10">
        <f t="shared" si="163"/>
        <v>405.42920152016092</v>
      </c>
      <c r="M675" s="30">
        <f t="shared" si="154"/>
        <v>11.869694058481278</v>
      </c>
      <c r="N675" s="11"/>
      <c r="O675" s="12">
        <f t="shared" si="155"/>
        <v>16.46912474336035</v>
      </c>
      <c r="P675" s="12"/>
      <c r="Q675" s="33">
        <f t="shared" si="156"/>
        <v>9.8597390299536347E-2</v>
      </c>
      <c r="R675" s="9">
        <f t="shared" si="166"/>
        <v>1.0052981109501766</v>
      </c>
      <c r="S675" s="9">
        <f t="shared" si="167"/>
        <v>7.3730389442631621</v>
      </c>
      <c r="T675" s="15">
        <f t="shared" si="157"/>
        <v>0.10081264835027315</v>
      </c>
      <c r="U675" s="15">
        <f t="shared" si="158"/>
        <v>6.4709778589431721E-2</v>
      </c>
      <c r="V675" s="15">
        <f t="shared" si="159"/>
        <v>3.6102869760841427E-2</v>
      </c>
      <c r="Y675" s="32"/>
      <c r="Z675" s="32"/>
    </row>
    <row r="676" spans="1:26" x14ac:dyDescent="0.25">
      <c r="A676" s="6">
        <v>1926.08</v>
      </c>
      <c r="B676" s="7">
        <v>13.12</v>
      </c>
      <c r="C676" s="8">
        <v>0.66</v>
      </c>
      <c r="D676" s="7">
        <v>1.2430000000000001</v>
      </c>
      <c r="E676" s="7">
        <v>17.399999999999999</v>
      </c>
      <c r="F676" s="8">
        <f t="shared" si="164"/>
        <v>1926.6249999999495</v>
      </c>
      <c r="G676" s="9">
        <f>G669*5/12+G681*7/12</f>
        <v>3.4816666666666665</v>
      </c>
      <c r="H676" s="8">
        <f t="shared" si="160"/>
        <v>230.82717241379308</v>
      </c>
      <c r="I676" s="8">
        <f t="shared" si="161"/>
        <v>11.61173275862069</v>
      </c>
      <c r="J676" s="10">
        <f t="shared" si="165"/>
        <v>4318.5113961032312</v>
      </c>
      <c r="K676" s="8">
        <f t="shared" si="162"/>
        <v>21.868763362068965</v>
      </c>
      <c r="L676" s="10">
        <f t="shared" si="163"/>
        <v>409.13945620093881</v>
      </c>
      <c r="M676" s="30">
        <f t="shared" si="154"/>
        <v>12.488808219521875</v>
      </c>
      <c r="N676" s="11"/>
      <c r="O676" s="12">
        <f t="shared" si="155"/>
        <v>17.260693795594303</v>
      </c>
      <c r="P676" s="12"/>
      <c r="Q676" s="33">
        <f t="shared" si="156"/>
        <v>9.3136770867251029E-2</v>
      </c>
      <c r="R676" s="9">
        <f t="shared" si="166"/>
        <v>1.0052776643136292</v>
      </c>
      <c r="S676" s="9">
        <f t="shared" si="167"/>
        <v>7.4547004106909336</v>
      </c>
      <c r="T676" s="15">
        <f t="shared" si="157"/>
        <v>9.7173107482416921E-2</v>
      </c>
      <c r="U676" s="15">
        <f t="shared" si="158"/>
        <v>6.2988249465290247E-2</v>
      </c>
      <c r="V676" s="15">
        <f t="shared" si="159"/>
        <v>3.4184858017126674E-2</v>
      </c>
      <c r="Y676" s="32"/>
      <c r="Z676" s="32"/>
    </row>
    <row r="677" spans="1:26" x14ac:dyDescent="0.25">
      <c r="A677" s="6">
        <v>1926.09</v>
      </c>
      <c r="B677" s="7">
        <v>13.32</v>
      </c>
      <c r="C677" s="8">
        <v>0.66749999999999998</v>
      </c>
      <c r="D677" s="7">
        <v>1.242</v>
      </c>
      <c r="E677" s="7">
        <v>17.5</v>
      </c>
      <c r="F677" s="8">
        <f t="shared" si="164"/>
        <v>1926.7083333332828</v>
      </c>
      <c r="G677" s="9">
        <f>G669*4/12+G681*8/12</f>
        <v>3.4533333333333331</v>
      </c>
      <c r="H677" s="8">
        <f t="shared" si="160"/>
        <v>233.00675999999996</v>
      </c>
      <c r="I677" s="8">
        <f t="shared" si="161"/>
        <v>11.676577499999999</v>
      </c>
      <c r="J677" s="10">
        <f t="shared" si="165"/>
        <v>4377.493590895283</v>
      </c>
      <c r="K677" s="8">
        <f t="shared" si="162"/>
        <v>21.726305999999997</v>
      </c>
      <c r="L677" s="10">
        <f t="shared" si="163"/>
        <v>408.17169969158721</v>
      </c>
      <c r="M677" s="30">
        <f t="shared" si="154"/>
        <v>12.692614823344718</v>
      </c>
      <c r="N677" s="11"/>
      <c r="O677" s="12">
        <f t="shared" si="155"/>
        <v>17.470213778374855</v>
      </c>
      <c r="P677" s="12"/>
      <c r="Q677" s="33">
        <f t="shared" si="156"/>
        <v>9.0830411840195358E-2</v>
      </c>
      <c r="R677" s="9">
        <f t="shared" si="166"/>
        <v>1.0052572235187336</v>
      </c>
      <c r="S677" s="9">
        <f t="shared" si="167"/>
        <v>7.4512207094914205</v>
      </c>
      <c r="T677" s="15">
        <f t="shared" si="157"/>
        <v>9.7269107033777447E-2</v>
      </c>
      <c r="U677" s="15">
        <f t="shared" si="158"/>
        <v>6.3250861066933117E-2</v>
      </c>
      <c r="V677" s="15">
        <f t="shared" si="159"/>
        <v>3.4018245966844329E-2</v>
      </c>
      <c r="Y677" s="32"/>
      <c r="Z677" s="32"/>
    </row>
    <row r="678" spans="1:26" x14ac:dyDescent="0.25">
      <c r="A678" s="6">
        <v>1926.1</v>
      </c>
      <c r="B678" s="7">
        <v>13.02</v>
      </c>
      <c r="C678" s="8">
        <v>0.67500000000000004</v>
      </c>
      <c r="D678" s="7">
        <v>1.242</v>
      </c>
      <c r="E678" s="7">
        <v>17.600000000000001</v>
      </c>
      <c r="F678" s="8">
        <f t="shared" si="164"/>
        <v>1926.791666666616</v>
      </c>
      <c r="G678" s="9">
        <f>G669*3/12+G681*9/12</f>
        <v>3.4249999999999998</v>
      </c>
      <c r="H678" s="8">
        <f t="shared" si="160"/>
        <v>226.46477556818175</v>
      </c>
      <c r="I678" s="8">
        <f t="shared" si="161"/>
        <v>11.740685369318181</v>
      </c>
      <c r="J678" s="10">
        <f t="shared" si="165"/>
        <v>4272.9704559916208</v>
      </c>
      <c r="K678" s="8">
        <f t="shared" si="162"/>
        <v>21.602861079545448</v>
      </c>
      <c r="L678" s="10">
        <f t="shared" si="163"/>
        <v>407.60593750703481</v>
      </c>
      <c r="M678" s="30">
        <f t="shared" si="154"/>
        <v>12.426517521583348</v>
      </c>
      <c r="N678" s="11"/>
      <c r="O678" s="12">
        <f t="shared" si="155"/>
        <v>17.033811722274987</v>
      </c>
      <c r="P678" s="12"/>
      <c r="Q678" s="33">
        <f t="shared" si="156"/>
        <v>9.1529018787589261E-2</v>
      </c>
      <c r="R678" s="9">
        <f t="shared" si="166"/>
        <v>1.0052367885778679</v>
      </c>
      <c r="S678" s="9">
        <f t="shared" si="167"/>
        <v>7.4478343885994933</v>
      </c>
      <c r="T678" s="15">
        <f t="shared" si="157"/>
        <v>0.1059016877045782</v>
      </c>
      <c r="U678" s="15">
        <f t="shared" si="158"/>
        <v>6.3512451184954077E-2</v>
      </c>
      <c r="V678" s="15">
        <f t="shared" si="159"/>
        <v>4.2389236519624118E-2</v>
      </c>
      <c r="Y678" s="32"/>
      <c r="Z678" s="32"/>
    </row>
    <row r="679" spans="1:26" x14ac:dyDescent="0.25">
      <c r="A679" s="6">
        <v>1926.11</v>
      </c>
      <c r="B679" s="7">
        <v>13.19</v>
      </c>
      <c r="C679" s="8">
        <v>0.6825</v>
      </c>
      <c r="D679" s="7">
        <v>1.2410000000000001</v>
      </c>
      <c r="E679" s="7">
        <v>17.7</v>
      </c>
      <c r="F679" s="8">
        <f t="shared" si="164"/>
        <v>1926.8749999999493</v>
      </c>
      <c r="G679" s="9">
        <f>G669*2/12+G681*10/12</f>
        <v>3.3966666666666665</v>
      </c>
      <c r="H679" s="8">
        <f t="shared" si="160"/>
        <v>228.12552118644064</v>
      </c>
      <c r="I679" s="8">
        <f t="shared" si="161"/>
        <v>11.804068855932202</v>
      </c>
      <c r="J679" s="10">
        <f t="shared" si="165"/>
        <v>4322.8657214115028</v>
      </c>
      <c r="K679" s="8">
        <f t="shared" si="162"/>
        <v>21.4635156779661</v>
      </c>
      <c r="L679" s="10">
        <f t="shared" si="163"/>
        <v>406.72299926244693</v>
      </c>
      <c r="M679" s="30">
        <f t="shared" si="154"/>
        <v>12.615251212344482</v>
      </c>
      <c r="N679" s="11"/>
      <c r="O679" s="12">
        <f t="shared" si="155"/>
        <v>17.219085274376607</v>
      </c>
      <c r="P679" s="12"/>
      <c r="Q679" s="33">
        <f t="shared" si="156"/>
        <v>8.9367477165152615E-2</v>
      </c>
      <c r="R679" s="9">
        <f t="shared" si="166"/>
        <v>1.0052163595034402</v>
      </c>
      <c r="S679" s="9">
        <f t="shared" si="167"/>
        <v>7.4445386078383011</v>
      </c>
      <c r="T679" s="15">
        <f t="shared" si="157"/>
        <v>0.10801736537684703</v>
      </c>
      <c r="U679" s="15">
        <f t="shared" si="158"/>
        <v>6.377305781836129E-2</v>
      </c>
      <c r="V679" s="15">
        <f t="shared" si="159"/>
        <v>4.424430755848574E-2</v>
      </c>
      <c r="Y679" s="32"/>
      <c r="Z679" s="32"/>
    </row>
    <row r="680" spans="1:26" x14ac:dyDescent="0.25">
      <c r="A680" s="6">
        <v>1926.12</v>
      </c>
      <c r="B680" s="7">
        <v>13.49</v>
      </c>
      <c r="C680" s="8">
        <v>0.69</v>
      </c>
      <c r="D680" s="7">
        <v>1.24</v>
      </c>
      <c r="E680" s="7">
        <v>17.7</v>
      </c>
      <c r="F680" s="8">
        <f t="shared" si="164"/>
        <v>1926.9583333332826</v>
      </c>
      <c r="G680" s="9">
        <f>G669*1/12+G681*11/12</f>
        <v>3.3683333333333327</v>
      </c>
      <c r="H680" s="8">
        <f t="shared" si="160"/>
        <v>233.31412288135593</v>
      </c>
      <c r="I680" s="8">
        <f t="shared" si="161"/>
        <v>11.933783898305082</v>
      </c>
      <c r="J680" s="10">
        <f t="shared" si="165"/>
        <v>4440.0320971055598</v>
      </c>
      <c r="K680" s="8">
        <f t="shared" si="162"/>
        <v>21.446220338983046</v>
      </c>
      <c r="L680" s="10">
        <f t="shared" si="163"/>
        <v>408.12748705788681</v>
      </c>
      <c r="M680" s="30">
        <f t="shared" si="154"/>
        <v>13.009052728993133</v>
      </c>
      <c r="N680" s="11"/>
      <c r="O680" s="12">
        <f t="shared" si="155"/>
        <v>17.67784190354477</v>
      </c>
      <c r="P680" s="12"/>
      <c r="Q680" s="33">
        <f t="shared" si="156"/>
        <v>8.6347660503229062E-2</v>
      </c>
      <c r="R680" s="9">
        <f t="shared" si="166"/>
        <v>1.0051959363078855</v>
      </c>
      <c r="S680" s="9">
        <f t="shared" si="167"/>
        <v>7.483371997554026</v>
      </c>
      <c r="T680" s="15">
        <f t="shared" si="157"/>
        <v>0.10352082786042582</v>
      </c>
      <c r="U680" s="15">
        <f t="shared" si="158"/>
        <v>6.3433430531809165E-2</v>
      </c>
      <c r="V680" s="15">
        <f t="shared" si="159"/>
        <v>4.0087397328616658E-2</v>
      </c>
      <c r="Y680" s="32"/>
      <c r="Z680" s="32"/>
    </row>
    <row r="681" spans="1:26" x14ac:dyDescent="0.25">
      <c r="A681" s="6">
        <v>1927.01</v>
      </c>
      <c r="B681" s="7">
        <v>13.4</v>
      </c>
      <c r="C681" s="8">
        <v>0.69669999999999999</v>
      </c>
      <c r="D681" s="7">
        <v>1.2290000000000001</v>
      </c>
      <c r="E681" s="7">
        <v>17.5</v>
      </c>
      <c r="F681" s="8">
        <f t="shared" si="164"/>
        <v>1927.0416666666158</v>
      </c>
      <c r="G681" s="9">
        <v>3.34</v>
      </c>
      <c r="H681" s="8">
        <f t="shared" si="160"/>
        <v>234.40619999999996</v>
      </c>
      <c r="I681" s="8">
        <f t="shared" si="161"/>
        <v>12.187373099999997</v>
      </c>
      <c r="J681" s="10">
        <f t="shared" si="165"/>
        <v>4480.1420483978627</v>
      </c>
      <c r="K681" s="8">
        <f t="shared" si="162"/>
        <v>21.498896999999999</v>
      </c>
      <c r="L681" s="10">
        <f t="shared" si="163"/>
        <v>410.90258040902796</v>
      </c>
      <c r="M681" s="30">
        <f t="shared" si="154"/>
        <v>13.185930628677792</v>
      </c>
      <c r="N681" s="11"/>
      <c r="O681" s="12">
        <f t="shared" si="155"/>
        <v>17.836264453737648</v>
      </c>
      <c r="P681" s="12"/>
      <c r="Q681" s="33">
        <f t="shared" si="156"/>
        <v>8.3521082543100103E-2</v>
      </c>
      <c r="R681" s="9">
        <f t="shared" si="166"/>
        <v>1.0028536005602389</v>
      </c>
      <c r="S681" s="9">
        <f t="shared" si="167"/>
        <v>7.6082237517852054</v>
      </c>
      <c r="T681" s="15">
        <f t="shared" si="157"/>
        <v>0.10550186110804316</v>
      </c>
      <c r="U681" s="15">
        <f t="shared" si="158"/>
        <v>6.1133377478449047E-2</v>
      </c>
      <c r="V681" s="15">
        <f t="shared" si="159"/>
        <v>4.4368483629594113E-2</v>
      </c>
      <c r="Y681" s="32"/>
      <c r="Z681" s="32"/>
    </row>
    <row r="682" spans="1:26" x14ac:dyDescent="0.25">
      <c r="A682" s="6">
        <v>1927.02</v>
      </c>
      <c r="B682" s="7">
        <v>13.66</v>
      </c>
      <c r="C682" s="8">
        <v>0.70330000000000004</v>
      </c>
      <c r="D682" s="7">
        <v>1.218</v>
      </c>
      <c r="E682" s="7">
        <v>17.399999999999999</v>
      </c>
      <c r="F682" s="8">
        <f t="shared" si="164"/>
        <v>1927.1249999999491</v>
      </c>
      <c r="G682" s="9">
        <f>G681*11/12+G693*1/12</f>
        <v>3.339166666666666</v>
      </c>
      <c r="H682" s="8">
        <f t="shared" si="160"/>
        <v>240.32768103448274</v>
      </c>
      <c r="I682" s="8">
        <f t="shared" si="161"/>
        <v>12.373532801724139</v>
      </c>
      <c r="J682" s="10">
        <f t="shared" si="165"/>
        <v>4613.0253718227395</v>
      </c>
      <c r="K682" s="8">
        <f t="shared" si="162"/>
        <v>21.428925</v>
      </c>
      <c r="L682" s="10">
        <f t="shared" si="163"/>
        <v>411.32246726794273</v>
      </c>
      <c r="M682" s="30">
        <f t="shared" si="154"/>
        <v>13.633966132216212</v>
      </c>
      <c r="N682" s="11"/>
      <c r="O682" s="12">
        <f t="shared" si="155"/>
        <v>18.358019636037501</v>
      </c>
      <c r="P682" s="12"/>
      <c r="Q682" s="33">
        <f t="shared" si="156"/>
        <v>7.7809844861314176E-2</v>
      </c>
      <c r="R682" s="9">
        <f t="shared" si="166"/>
        <v>1.0028529088762781</v>
      </c>
      <c r="S682" s="9">
        <f t="shared" si="167"/>
        <v>7.6737847821005838</v>
      </c>
      <c r="T682" s="15">
        <f t="shared" si="157"/>
        <v>0.10586716757743031</v>
      </c>
      <c r="U682" s="15">
        <f t="shared" si="158"/>
        <v>6.0551898984331887E-2</v>
      </c>
      <c r="V682" s="15">
        <f t="shared" si="159"/>
        <v>4.5315268593098423E-2</v>
      </c>
      <c r="Y682" s="32"/>
      <c r="Z682" s="32"/>
    </row>
    <row r="683" spans="1:26" x14ac:dyDescent="0.25">
      <c r="A683" s="6">
        <v>1927.03</v>
      </c>
      <c r="B683" s="7">
        <v>13.87</v>
      </c>
      <c r="C683" s="8">
        <v>0.71</v>
      </c>
      <c r="D683" s="7">
        <v>1.208</v>
      </c>
      <c r="E683" s="7">
        <v>17.3</v>
      </c>
      <c r="F683" s="8">
        <f t="shared" si="164"/>
        <v>1927.2083333332823</v>
      </c>
      <c r="G683" s="9">
        <f>G681*10/12+G693*2/12</f>
        <v>3.3383333333333334</v>
      </c>
      <c r="H683" s="8">
        <f t="shared" si="160"/>
        <v>245.4328569364161</v>
      </c>
      <c r="I683" s="8">
        <f t="shared" si="161"/>
        <v>12.563614161849708</v>
      </c>
      <c r="J683" s="10">
        <f t="shared" si="165"/>
        <v>4731.1141208255303</v>
      </c>
      <c r="K683" s="8">
        <f t="shared" si="162"/>
        <v>21.375839306358376</v>
      </c>
      <c r="L683" s="10">
        <f t="shared" si="163"/>
        <v>412.05377490679462</v>
      </c>
      <c r="M683" s="30">
        <f t="shared" si="154"/>
        <v>14.033257507604494</v>
      </c>
      <c r="N683" s="11"/>
      <c r="O683" s="12">
        <f t="shared" si="155"/>
        <v>18.811934763187693</v>
      </c>
      <c r="P683" s="12"/>
      <c r="Q683" s="33">
        <f t="shared" si="156"/>
        <v>7.5133224962694575E-2</v>
      </c>
      <c r="R683" s="9">
        <f t="shared" si="166"/>
        <v>1.002852217192467</v>
      </c>
      <c r="S683" s="9">
        <f t="shared" si="167"/>
        <v>7.7401610751600858</v>
      </c>
      <c r="T683" s="15">
        <f t="shared" si="157"/>
        <v>0.10255454185955082</v>
      </c>
      <c r="U683" s="15">
        <f t="shared" si="158"/>
        <v>5.9217643081540539E-2</v>
      </c>
      <c r="V683" s="15">
        <f t="shared" si="159"/>
        <v>4.333689877801028E-2</v>
      </c>
      <c r="Y683" s="32"/>
      <c r="Z683" s="32"/>
    </row>
    <row r="684" spans="1:26" x14ac:dyDescent="0.25">
      <c r="A684" s="6">
        <v>1927.04</v>
      </c>
      <c r="B684" s="7">
        <v>14.21</v>
      </c>
      <c r="C684" s="8">
        <v>0.7167</v>
      </c>
      <c r="D684" s="7">
        <v>1.1970000000000001</v>
      </c>
      <c r="E684" s="7">
        <v>17.3</v>
      </c>
      <c r="F684" s="8">
        <f t="shared" si="164"/>
        <v>1927.2916666666156</v>
      </c>
      <c r="G684" s="9">
        <f>G681*9/12+G693*3/12</f>
        <v>3.3374999999999999</v>
      </c>
      <c r="H684" s="8">
        <f t="shared" si="160"/>
        <v>251.44923554913291</v>
      </c>
      <c r="I684" s="8">
        <f t="shared" si="161"/>
        <v>12.682172210982657</v>
      </c>
      <c r="J684" s="10">
        <f t="shared" si="165"/>
        <v>4867.4619645131297</v>
      </c>
      <c r="K684" s="8">
        <f t="shared" si="162"/>
        <v>21.181191763005778</v>
      </c>
      <c r="L684" s="10">
        <f t="shared" si="163"/>
        <v>410.01773198608134</v>
      </c>
      <c r="M684" s="30">
        <f t="shared" si="154"/>
        <v>14.488222209157056</v>
      </c>
      <c r="N684" s="11"/>
      <c r="O684" s="12">
        <f t="shared" si="155"/>
        <v>19.33512346405816</v>
      </c>
      <c r="P684" s="12"/>
      <c r="Q684" s="33">
        <f t="shared" si="156"/>
        <v>6.7855377278557782E-2</v>
      </c>
      <c r="R684" s="9">
        <f t="shared" si="166"/>
        <v>1.002851525508806</v>
      </c>
      <c r="S684" s="9">
        <f t="shared" si="167"/>
        <v>7.7622376956511214</v>
      </c>
      <c r="T684" s="15">
        <f t="shared" si="157"/>
        <v>9.2329376802516849E-2</v>
      </c>
      <c r="U684" s="15">
        <f t="shared" si="158"/>
        <v>5.8499462318934548E-2</v>
      </c>
      <c r="V684" s="15">
        <f t="shared" si="159"/>
        <v>3.3829914483582302E-2</v>
      </c>
      <c r="Y684" s="32"/>
      <c r="Z684" s="32"/>
    </row>
    <row r="685" spans="1:26" x14ac:dyDescent="0.25">
      <c r="A685" s="6">
        <v>1927.05</v>
      </c>
      <c r="B685" s="7">
        <v>14.7</v>
      </c>
      <c r="C685" s="8">
        <v>0.72330000000000005</v>
      </c>
      <c r="D685" s="7">
        <v>1.1859999999999999</v>
      </c>
      <c r="E685" s="7">
        <v>17.399999999999999</v>
      </c>
      <c r="F685" s="8">
        <f t="shared" si="164"/>
        <v>1927.3749999999488</v>
      </c>
      <c r="G685" s="9">
        <f>G681*8/12+G693*4/12</f>
        <v>3.3366666666666669</v>
      </c>
      <c r="H685" s="8">
        <f t="shared" si="160"/>
        <v>258.62495689655168</v>
      </c>
      <c r="I685" s="8">
        <f t="shared" si="161"/>
        <v>12.725403491379311</v>
      </c>
      <c r="J685" s="10">
        <f t="shared" si="165"/>
        <v>5026.8947505997667</v>
      </c>
      <c r="K685" s="8">
        <f t="shared" si="162"/>
        <v>20.865931896551722</v>
      </c>
      <c r="L685" s="10">
        <f t="shared" si="163"/>
        <v>405.57123634090635</v>
      </c>
      <c r="M685" s="30">
        <f t="shared" si="154"/>
        <v>15.002347055737118</v>
      </c>
      <c r="N685" s="11"/>
      <c r="O685" s="12">
        <f t="shared" si="155"/>
        <v>19.936096682958418</v>
      </c>
      <c r="P685" s="12"/>
      <c r="Q685" s="33">
        <f t="shared" si="156"/>
        <v>6.4468256503694893E-2</v>
      </c>
      <c r="R685" s="9">
        <f t="shared" si="166"/>
        <v>1.0028508338252951</v>
      </c>
      <c r="S685" s="9">
        <f t="shared" si="167"/>
        <v>7.7396341448224355</v>
      </c>
      <c r="T685" s="15">
        <f t="shared" si="157"/>
        <v>8.3543063670523443E-2</v>
      </c>
      <c r="U685" s="15">
        <f t="shared" si="158"/>
        <v>5.8396031918390712E-2</v>
      </c>
      <c r="V685" s="15">
        <f t="shared" si="159"/>
        <v>2.5147031752132731E-2</v>
      </c>
      <c r="Y685" s="32"/>
      <c r="Z685" s="32"/>
    </row>
    <row r="686" spans="1:26" x14ac:dyDescent="0.25">
      <c r="A686" s="6">
        <v>1927.06</v>
      </c>
      <c r="B686" s="7">
        <v>14.89</v>
      </c>
      <c r="C686" s="8">
        <v>0.73</v>
      </c>
      <c r="D686" s="7">
        <v>1.175</v>
      </c>
      <c r="E686" s="7">
        <v>17.600000000000001</v>
      </c>
      <c r="F686" s="8">
        <f t="shared" si="164"/>
        <v>1927.4583333332821</v>
      </c>
      <c r="G686" s="9">
        <f>G681*7/12+G693*5/12</f>
        <v>3.3358333333333334</v>
      </c>
      <c r="H686" s="8">
        <f t="shared" si="160"/>
        <v>258.99082244318174</v>
      </c>
      <c r="I686" s="8">
        <f t="shared" si="161"/>
        <v>12.697333806818177</v>
      </c>
      <c r="J686" s="10">
        <f t="shared" si="165"/>
        <v>5054.5725937206289</v>
      </c>
      <c r="K686" s="8">
        <f t="shared" si="162"/>
        <v>20.437489346590905</v>
      </c>
      <c r="L686" s="10">
        <f t="shared" si="163"/>
        <v>398.86654114316588</v>
      </c>
      <c r="M686" s="30">
        <f t="shared" si="154"/>
        <v>15.120333481747529</v>
      </c>
      <c r="N686" s="11"/>
      <c r="O686" s="12">
        <f t="shared" si="155"/>
        <v>20.01058803113645</v>
      </c>
      <c r="P686" s="12"/>
      <c r="Q686" s="33">
        <f t="shared" si="156"/>
        <v>6.353629006855141E-2</v>
      </c>
      <c r="R686" s="9">
        <f t="shared" si="166"/>
        <v>1.002850142141934</v>
      </c>
      <c r="S686" s="9">
        <f t="shared" si="167"/>
        <v>7.6734974356874721</v>
      </c>
      <c r="T686" s="15">
        <f t="shared" si="157"/>
        <v>7.9294574012977126E-2</v>
      </c>
      <c r="U686" s="15">
        <f t="shared" si="158"/>
        <v>5.9629704232518232E-2</v>
      </c>
      <c r="V686" s="15">
        <f t="shared" si="159"/>
        <v>1.9664869780458893E-2</v>
      </c>
      <c r="Y686" s="32"/>
      <c r="Z686" s="32"/>
    </row>
    <row r="687" spans="1:26" x14ac:dyDescent="0.25">
      <c r="A687" s="6">
        <v>1927.07</v>
      </c>
      <c r="B687" s="7">
        <v>15.22</v>
      </c>
      <c r="C687" s="8">
        <v>0.73670000000000002</v>
      </c>
      <c r="D687" s="7">
        <v>1.1639999999999999</v>
      </c>
      <c r="E687" s="7">
        <v>17.3</v>
      </c>
      <c r="F687" s="8">
        <f t="shared" si="164"/>
        <v>1927.5416666666154</v>
      </c>
      <c r="G687" s="9">
        <f>G681*6/12+G693*6/12</f>
        <v>3.335</v>
      </c>
      <c r="H687" s="8">
        <f t="shared" si="160"/>
        <v>269.32141907514443</v>
      </c>
      <c r="I687" s="8">
        <f t="shared" si="161"/>
        <v>13.036076835260113</v>
      </c>
      <c r="J687" s="10">
        <f t="shared" si="165"/>
        <v>5277.390271685993</v>
      </c>
      <c r="K687" s="8">
        <f t="shared" si="162"/>
        <v>20.597249132947972</v>
      </c>
      <c r="L687" s="10">
        <f t="shared" si="163"/>
        <v>403.6059314219774</v>
      </c>
      <c r="M687" s="30">
        <f t="shared" si="154"/>
        <v>15.820802594477753</v>
      </c>
      <c r="N687" s="11"/>
      <c r="O687" s="12">
        <f t="shared" si="155"/>
        <v>20.854728675080466</v>
      </c>
      <c r="P687" s="12"/>
      <c r="Q687" s="33">
        <f t="shared" si="156"/>
        <v>6.0442434969226265E-2</v>
      </c>
      <c r="R687" s="9">
        <f t="shared" si="166"/>
        <v>1.0028494504587229</v>
      </c>
      <c r="S687" s="9">
        <f t="shared" si="167"/>
        <v>7.8288136818639931</v>
      </c>
      <c r="T687" s="15">
        <f t="shared" si="157"/>
        <v>8.0569108078625939E-2</v>
      </c>
      <c r="U687" s="15">
        <f t="shared" si="158"/>
        <v>5.7100268759432193E-2</v>
      </c>
      <c r="V687" s="15">
        <f t="shared" si="159"/>
        <v>2.3468839319193746E-2</v>
      </c>
      <c r="Y687" s="32"/>
      <c r="Z687" s="32"/>
    </row>
    <row r="688" spans="1:26" x14ac:dyDescent="0.25">
      <c r="A688" s="6">
        <v>1927.08</v>
      </c>
      <c r="B688" s="7">
        <v>16.03</v>
      </c>
      <c r="C688" s="8">
        <v>0.74329999999999996</v>
      </c>
      <c r="D688" s="7">
        <v>1.153</v>
      </c>
      <c r="E688" s="7">
        <v>17.2</v>
      </c>
      <c r="F688" s="8">
        <f t="shared" si="164"/>
        <v>1927.6249999999486</v>
      </c>
      <c r="G688" s="9">
        <f>G681*5/12+G693*7/12</f>
        <v>3.3341666666666665</v>
      </c>
      <c r="H688" s="8">
        <f t="shared" si="160"/>
        <v>285.30371075581394</v>
      </c>
      <c r="I688" s="8">
        <f t="shared" si="161"/>
        <v>13.229335508720927</v>
      </c>
      <c r="J688" s="10">
        <f t="shared" si="165"/>
        <v>5612.1680308680025</v>
      </c>
      <c r="K688" s="8">
        <f t="shared" si="162"/>
        <v>20.521221366279068</v>
      </c>
      <c r="L688" s="10">
        <f t="shared" si="163"/>
        <v>403.66997751658181</v>
      </c>
      <c r="M688" s="30">
        <f t="shared" si="154"/>
        <v>16.86286185276381</v>
      </c>
      <c r="N688" s="11"/>
      <c r="O688" s="12">
        <f t="shared" si="155"/>
        <v>22.13560838055453</v>
      </c>
      <c r="P688" s="12"/>
      <c r="Q688" s="33">
        <f t="shared" si="156"/>
        <v>5.4351821876082618E-2</v>
      </c>
      <c r="R688" s="9">
        <f t="shared" si="166"/>
        <v>1.0028487587756614</v>
      </c>
      <c r="S688" s="9">
        <f t="shared" si="167"/>
        <v>7.8967675538254616</v>
      </c>
      <c r="T688" s="15">
        <f t="shared" si="157"/>
        <v>7.5463992313564932E-2</v>
      </c>
      <c r="U688" s="15">
        <f t="shared" si="158"/>
        <v>5.6509414338211217E-2</v>
      </c>
      <c r="V688" s="15">
        <f t="shared" si="159"/>
        <v>1.8954577975353715E-2</v>
      </c>
      <c r="Y688" s="32"/>
      <c r="Z688" s="32"/>
    </row>
    <row r="689" spans="1:26" x14ac:dyDescent="0.25">
      <c r="A689" s="6">
        <v>1927.09</v>
      </c>
      <c r="B689" s="7">
        <v>16.940000000000001</v>
      </c>
      <c r="C689" s="8">
        <v>0.75</v>
      </c>
      <c r="D689" s="7">
        <v>1.143</v>
      </c>
      <c r="E689" s="7">
        <v>17.3</v>
      </c>
      <c r="F689" s="8">
        <f t="shared" si="164"/>
        <v>1927.7083333332819</v>
      </c>
      <c r="G689" s="9">
        <f>G681*4/12+G693*8/12</f>
        <v>3.3333333333333335</v>
      </c>
      <c r="H689" s="8">
        <f t="shared" si="160"/>
        <v>299.75721676300572</v>
      </c>
      <c r="I689" s="8">
        <f t="shared" si="161"/>
        <v>13.271423410404621</v>
      </c>
      <c r="J689" s="10">
        <f t="shared" si="165"/>
        <v>5918.2358780001769</v>
      </c>
      <c r="K689" s="8">
        <f t="shared" si="162"/>
        <v>20.225649277456643</v>
      </c>
      <c r="L689" s="10">
        <f t="shared" si="163"/>
        <v>399.32370770685964</v>
      </c>
      <c r="M689" s="30">
        <f t="shared" si="154"/>
        <v>17.818723713516423</v>
      </c>
      <c r="N689" s="11"/>
      <c r="O689" s="12">
        <f t="shared" si="155"/>
        <v>23.29216969151668</v>
      </c>
      <c r="P689" s="12"/>
      <c r="Q689" s="33">
        <f t="shared" si="156"/>
        <v>4.943039914607561E-2</v>
      </c>
      <c r="R689" s="9">
        <f t="shared" si="166"/>
        <v>1.0028480670927502</v>
      </c>
      <c r="S689" s="9">
        <f t="shared" si="167"/>
        <v>7.8734874498689607</v>
      </c>
      <c r="T689" s="15">
        <f t="shared" si="157"/>
        <v>5.3306719320163509E-2</v>
      </c>
      <c r="U689" s="15">
        <f t="shared" si="158"/>
        <v>5.6416783900685719E-2</v>
      </c>
      <c r="V689" s="15">
        <f t="shared" si="159"/>
        <v>-3.1100645805222094E-3</v>
      </c>
      <c r="Y689" s="32"/>
      <c r="Z689" s="32"/>
    </row>
    <row r="690" spans="1:26" x14ac:dyDescent="0.25">
      <c r="A690" s="6">
        <v>1927.1</v>
      </c>
      <c r="B690" s="7">
        <v>16.68</v>
      </c>
      <c r="C690" s="8">
        <v>0.75670000000000004</v>
      </c>
      <c r="D690" s="7">
        <v>1.1319999999999999</v>
      </c>
      <c r="E690" s="7">
        <v>17.399999999999999</v>
      </c>
      <c r="F690" s="8">
        <f t="shared" si="164"/>
        <v>1927.7916666666151</v>
      </c>
      <c r="G690" s="9">
        <f>G681*3/12+G693*9/12</f>
        <v>3.3325</v>
      </c>
      <c r="H690" s="8">
        <f t="shared" si="160"/>
        <v>293.46015517241375</v>
      </c>
      <c r="I690" s="8">
        <f t="shared" si="161"/>
        <v>13.313027543103448</v>
      </c>
      <c r="J690" s="10">
        <f t="shared" si="165"/>
        <v>5815.8140145376146</v>
      </c>
      <c r="K690" s="8">
        <f t="shared" si="162"/>
        <v>19.915881034482755</v>
      </c>
      <c r="L690" s="10">
        <f t="shared" si="163"/>
        <v>394.69433240147356</v>
      </c>
      <c r="M690" s="30">
        <f t="shared" si="154"/>
        <v>17.537237852261089</v>
      </c>
      <c r="N690" s="11"/>
      <c r="O690" s="12">
        <f t="shared" si="155"/>
        <v>22.835106977288749</v>
      </c>
      <c r="P690" s="12"/>
      <c r="Q690" s="33">
        <f t="shared" si="156"/>
        <v>4.9399338657378458E-2</v>
      </c>
      <c r="R690" s="9">
        <f t="shared" si="166"/>
        <v>1.0028473754099891</v>
      </c>
      <c r="S690" s="9">
        <f t="shared" si="167"/>
        <v>7.8505328676767814</v>
      </c>
      <c r="T690" s="15">
        <f t="shared" si="157"/>
        <v>3.924145761444775E-2</v>
      </c>
      <c r="U690" s="15">
        <f t="shared" si="158"/>
        <v>5.7046116745716802E-2</v>
      </c>
      <c r="V690" s="15">
        <f t="shared" si="159"/>
        <v>-1.7804659131269052E-2</v>
      </c>
      <c r="Y690" s="32"/>
      <c r="Z690" s="32"/>
    </row>
    <row r="691" spans="1:26" x14ac:dyDescent="0.25">
      <c r="A691" s="6">
        <v>1927.11</v>
      </c>
      <c r="B691" s="7">
        <v>17.059999999999999</v>
      </c>
      <c r="C691" s="8">
        <v>0.76329999999999998</v>
      </c>
      <c r="D691" s="7">
        <v>1.121</v>
      </c>
      <c r="E691" s="7">
        <v>17.3</v>
      </c>
      <c r="F691" s="8">
        <f t="shared" si="164"/>
        <v>1927.8749999999484</v>
      </c>
      <c r="G691" s="9">
        <f>G681*2/12+G693*10/12</f>
        <v>3.3316666666666666</v>
      </c>
      <c r="H691" s="8">
        <f t="shared" si="160"/>
        <v>301.88064450867046</v>
      </c>
      <c r="I691" s="8">
        <f t="shared" si="161"/>
        <v>13.506769985549129</v>
      </c>
      <c r="J691" s="10">
        <f t="shared" si="165"/>
        <v>6004.9983748682571</v>
      </c>
      <c r="K691" s="8">
        <f t="shared" si="162"/>
        <v>19.83635419075144</v>
      </c>
      <c r="L691" s="10">
        <f t="shared" si="163"/>
        <v>394.58400810242176</v>
      </c>
      <c r="M691" s="30">
        <f t="shared" si="154"/>
        <v>18.13130143495243</v>
      </c>
      <c r="N691" s="11"/>
      <c r="O691" s="12">
        <f t="shared" si="155"/>
        <v>23.520186815644788</v>
      </c>
      <c r="P691" s="12"/>
      <c r="Q691" s="33">
        <f t="shared" si="156"/>
        <v>4.6948374092751648E-2</v>
      </c>
      <c r="R691" s="9">
        <f t="shared" si="166"/>
        <v>1.0028466837273777</v>
      </c>
      <c r="S691" s="9">
        <f t="shared" si="167"/>
        <v>7.9183942951097999</v>
      </c>
      <c r="T691" s="15">
        <f t="shared" si="157"/>
        <v>2.7735139391429797E-2</v>
      </c>
      <c r="U691" s="15">
        <f t="shared" si="158"/>
        <v>5.7182879262307029E-2</v>
      </c>
      <c r="V691" s="15">
        <f t="shared" si="159"/>
        <v>-2.9447739870877232E-2</v>
      </c>
      <c r="Y691" s="32"/>
      <c r="Z691" s="32"/>
    </row>
    <row r="692" spans="1:26" x14ac:dyDescent="0.25">
      <c r="A692" s="6">
        <v>1927.12</v>
      </c>
      <c r="B692" s="7">
        <v>17.46</v>
      </c>
      <c r="C692" s="8">
        <v>0.77</v>
      </c>
      <c r="D692" s="7">
        <v>1.1100000000000001</v>
      </c>
      <c r="E692" s="7">
        <v>17.3</v>
      </c>
      <c r="F692" s="8">
        <f t="shared" si="164"/>
        <v>1927.9583333332816</v>
      </c>
      <c r="G692" s="9">
        <f>G681*1/12+G693*11/12</f>
        <v>3.3308333333333335</v>
      </c>
      <c r="H692" s="8">
        <f t="shared" si="160"/>
        <v>308.95873699421958</v>
      </c>
      <c r="I692" s="8">
        <f t="shared" si="161"/>
        <v>13.625328034682079</v>
      </c>
      <c r="J692" s="10">
        <f t="shared" si="165"/>
        <v>6168.3817323712674</v>
      </c>
      <c r="K692" s="8">
        <f t="shared" si="162"/>
        <v>19.641706647398841</v>
      </c>
      <c r="L692" s="10">
        <f t="shared" si="163"/>
        <v>392.1479795493762</v>
      </c>
      <c r="M692" s="30">
        <f t="shared" si="154"/>
        <v>18.646624021402527</v>
      </c>
      <c r="N692" s="11"/>
      <c r="O692" s="12">
        <f t="shared" si="155"/>
        <v>24.099196924913041</v>
      </c>
      <c r="P692" s="12"/>
      <c r="Q692" s="33">
        <f t="shared" si="156"/>
        <v>4.39260426899995E-2</v>
      </c>
      <c r="R692" s="9">
        <f t="shared" si="166"/>
        <v>1.0028459920449164</v>
      </c>
      <c r="S692" s="9">
        <f t="shared" si="167"/>
        <v>7.9409354592966492</v>
      </c>
      <c r="T692" s="15">
        <f t="shared" si="157"/>
        <v>2.4646872331656411E-2</v>
      </c>
      <c r="U692" s="15">
        <f t="shared" si="158"/>
        <v>5.7933512952603072E-2</v>
      </c>
      <c r="V692" s="15">
        <f t="shared" si="159"/>
        <v>-3.3286640620946661E-2</v>
      </c>
      <c r="Y692" s="32"/>
      <c r="Z692" s="32"/>
    </row>
    <row r="693" spans="1:26" x14ac:dyDescent="0.25">
      <c r="A693" s="6">
        <v>1928.01</v>
      </c>
      <c r="B693" s="7">
        <v>17.53</v>
      </c>
      <c r="C693" s="8">
        <v>0.77669999999999995</v>
      </c>
      <c r="D693" s="7">
        <v>1.133</v>
      </c>
      <c r="E693" s="7">
        <v>17.3</v>
      </c>
      <c r="F693" s="8">
        <f t="shared" si="164"/>
        <v>1928.0416666666149</v>
      </c>
      <c r="G693" s="9">
        <v>3.33</v>
      </c>
      <c r="H693" s="8">
        <f t="shared" si="160"/>
        <v>310.1974031791907</v>
      </c>
      <c r="I693" s="8">
        <f t="shared" si="161"/>
        <v>13.743886083815024</v>
      </c>
      <c r="J693" s="10">
        <f t="shared" si="165"/>
        <v>6215.978251780989</v>
      </c>
      <c r="K693" s="8">
        <f t="shared" si="162"/>
        <v>20.048696965317912</v>
      </c>
      <c r="L693" s="10">
        <f t="shared" si="163"/>
        <v>401.75147514363147</v>
      </c>
      <c r="M693" s="30">
        <f t="shared" si="154"/>
        <v>18.806128571700771</v>
      </c>
      <c r="N693" s="11"/>
      <c r="O693" s="12">
        <f t="shared" si="155"/>
        <v>24.220417357765488</v>
      </c>
      <c r="P693" s="12"/>
      <c r="Q693" s="33">
        <f t="shared" si="156"/>
        <v>4.1264637828492733E-2</v>
      </c>
      <c r="R693" s="9">
        <f t="shared" si="166"/>
        <v>1.0008789768522124</v>
      </c>
      <c r="S693" s="9">
        <f t="shared" si="167"/>
        <v>7.9635352984430012</v>
      </c>
      <c r="T693" s="15">
        <f t="shared" si="157"/>
        <v>2.8558581777757386E-2</v>
      </c>
      <c r="U693" s="15">
        <f t="shared" si="158"/>
        <v>5.9432226320381032E-2</v>
      </c>
      <c r="V693" s="15">
        <f t="shared" si="159"/>
        <v>-3.0873644542623646E-2</v>
      </c>
      <c r="Y693" s="32"/>
      <c r="Z693" s="32"/>
    </row>
    <row r="694" spans="1:26" x14ac:dyDescent="0.25">
      <c r="A694" s="6">
        <v>1928.02</v>
      </c>
      <c r="B694" s="7">
        <v>17.32</v>
      </c>
      <c r="C694" s="8">
        <v>0.7833</v>
      </c>
      <c r="D694" s="7">
        <v>1.155</v>
      </c>
      <c r="E694" s="7">
        <v>17.100000000000001</v>
      </c>
      <c r="F694" s="8">
        <f t="shared" si="164"/>
        <v>1928.1249999999482</v>
      </c>
      <c r="G694" s="9">
        <f>G693*11/12+G705*1/12</f>
        <v>3.3525</v>
      </c>
      <c r="H694" s="8">
        <f t="shared" si="160"/>
        <v>310.06598245614032</v>
      </c>
      <c r="I694" s="8">
        <f t="shared" si="161"/>
        <v>14.02278776315789</v>
      </c>
      <c r="J694" s="10">
        <f t="shared" si="165"/>
        <v>6236.7613731891843</v>
      </c>
      <c r="K694" s="8">
        <f t="shared" si="162"/>
        <v>20.67703289473684</v>
      </c>
      <c r="L694" s="10">
        <f t="shared" si="163"/>
        <v>415.90412159546815</v>
      </c>
      <c r="M694" s="30">
        <f t="shared" si="154"/>
        <v>18.86885051958404</v>
      </c>
      <c r="N694" s="11"/>
      <c r="O694" s="12">
        <f t="shared" si="155"/>
        <v>24.221421773126785</v>
      </c>
      <c r="P694" s="12"/>
      <c r="Q694" s="33">
        <f t="shared" si="156"/>
        <v>3.8950026927498251E-2</v>
      </c>
      <c r="R694" s="9">
        <f t="shared" si="166"/>
        <v>1.0008997359696088</v>
      </c>
      <c r="S694" s="9">
        <f t="shared" si="167"/>
        <v>8.0637576939319011</v>
      </c>
      <c r="T694" s="15">
        <f t="shared" si="157"/>
        <v>2.706696264617614E-2</v>
      </c>
      <c r="U694" s="15">
        <f t="shared" si="158"/>
        <v>5.9235920714716395E-2</v>
      </c>
      <c r="V694" s="15">
        <f t="shared" si="159"/>
        <v>-3.2168958068540254E-2</v>
      </c>
      <c r="Y694" s="32"/>
      <c r="Z694" s="32"/>
    </row>
    <row r="695" spans="1:26" x14ac:dyDescent="0.25">
      <c r="A695" s="6">
        <v>1928.03</v>
      </c>
      <c r="B695" s="7">
        <v>18.25</v>
      </c>
      <c r="C695" s="8">
        <v>0.79</v>
      </c>
      <c r="D695" s="7">
        <v>1.177</v>
      </c>
      <c r="E695" s="7">
        <v>17.100000000000001</v>
      </c>
      <c r="F695" s="8">
        <f t="shared" si="164"/>
        <v>1928.2083333332814</v>
      </c>
      <c r="G695" s="9">
        <f>G693*10/12+G705*2/12</f>
        <v>3.375</v>
      </c>
      <c r="H695" s="8">
        <f t="shared" si="160"/>
        <v>326.71502192982445</v>
      </c>
      <c r="I695" s="8">
        <f t="shared" si="161"/>
        <v>14.142732456140347</v>
      </c>
      <c r="J695" s="10">
        <f t="shared" si="165"/>
        <v>6595.3511461376575</v>
      </c>
      <c r="K695" s="8">
        <f t="shared" si="162"/>
        <v>21.070881140350874</v>
      </c>
      <c r="L695" s="10">
        <f t="shared" si="163"/>
        <v>425.35497528789176</v>
      </c>
      <c r="M695" s="30">
        <f t="shared" si="154"/>
        <v>19.943417799064541</v>
      </c>
      <c r="N695" s="11"/>
      <c r="O695" s="12">
        <f t="shared" si="155"/>
        <v>25.513762948699416</v>
      </c>
      <c r="P695" s="12"/>
      <c r="Q695" s="33">
        <f t="shared" si="156"/>
        <v>3.65953529425906E-2</v>
      </c>
      <c r="R695" s="9">
        <f t="shared" si="166"/>
        <v>1.000920492144399</v>
      </c>
      <c r="S695" s="9">
        <f t="shared" si="167"/>
        <v>8.0710129467793408</v>
      </c>
      <c r="T695" s="15">
        <f t="shared" si="157"/>
        <v>1.5015754780042245E-2</v>
      </c>
      <c r="U695" s="15">
        <f t="shared" si="158"/>
        <v>5.9519234998288262E-2</v>
      </c>
      <c r="V695" s="15">
        <f t="shared" si="159"/>
        <v>-4.4503480218246017E-2</v>
      </c>
      <c r="Y695" s="32"/>
      <c r="Z695" s="32"/>
    </row>
    <row r="696" spans="1:26" x14ac:dyDescent="0.25">
      <c r="A696" s="6">
        <v>1928.04</v>
      </c>
      <c r="B696" s="7">
        <v>19.399999999999999</v>
      </c>
      <c r="C696" s="8">
        <v>0.79669999999999996</v>
      </c>
      <c r="D696" s="7">
        <v>1.2</v>
      </c>
      <c r="E696" s="7">
        <v>17.100000000000001</v>
      </c>
      <c r="F696" s="8">
        <f t="shared" si="164"/>
        <v>1928.2916666666147</v>
      </c>
      <c r="G696" s="9">
        <f>G693*9/12+G705*3/12</f>
        <v>3.3975</v>
      </c>
      <c r="H696" s="8">
        <f t="shared" si="160"/>
        <v>347.30254385964901</v>
      </c>
      <c r="I696" s="8">
        <f t="shared" si="161"/>
        <v>14.262677149122801</v>
      </c>
      <c r="J696" s="10">
        <f t="shared" si="165"/>
        <v>7034.9418405432634</v>
      </c>
      <c r="K696" s="8">
        <f t="shared" si="162"/>
        <v>21.482631578947359</v>
      </c>
      <c r="L696" s="10">
        <f t="shared" si="163"/>
        <v>435.15104168308847</v>
      </c>
      <c r="M696" s="30">
        <f t="shared" si="154"/>
        <v>21.257909249487497</v>
      </c>
      <c r="N696" s="11"/>
      <c r="O696" s="12">
        <f t="shared" si="155"/>
        <v>27.098639189464816</v>
      </c>
      <c r="P696" s="12"/>
      <c r="Q696" s="33">
        <f t="shared" si="156"/>
        <v>3.1823715303227106E-2</v>
      </c>
      <c r="R696" s="9">
        <f t="shared" si="166"/>
        <v>1.000941245381527</v>
      </c>
      <c r="S696" s="9">
        <f t="shared" si="167"/>
        <v>8.0784422507941933</v>
      </c>
      <c r="T696" s="15">
        <f t="shared" si="157"/>
        <v>4.238839007983497E-3</v>
      </c>
      <c r="U696" s="15">
        <f t="shared" si="158"/>
        <v>5.9050370510822514E-2</v>
      </c>
      <c r="V696" s="15">
        <f t="shared" si="159"/>
        <v>-5.4811531502839017E-2</v>
      </c>
      <c r="Y696" s="32"/>
      <c r="Z696" s="32"/>
    </row>
    <row r="697" spans="1:26" x14ac:dyDescent="0.25">
      <c r="A697" s="6">
        <v>1928.05</v>
      </c>
      <c r="B697" s="7">
        <v>20</v>
      </c>
      <c r="C697" s="8">
        <v>0.80330000000000001</v>
      </c>
      <c r="D697" s="7">
        <v>1.222</v>
      </c>
      <c r="E697" s="7">
        <v>17.2</v>
      </c>
      <c r="F697" s="8">
        <f t="shared" si="164"/>
        <v>1928.3749999999479</v>
      </c>
      <c r="G697" s="9">
        <f>G693*8/12+G705*4/12</f>
        <v>3.42</v>
      </c>
      <c r="H697" s="8">
        <f t="shared" si="160"/>
        <v>355.96220930232556</v>
      </c>
      <c r="I697" s="8">
        <f t="shared" si="161"/>
        <v>14.297222136627905</v>
      </c>
      <c r="J697" s="10">
        <f t="shared" si="165"/>
        <v>7234.4852103153353</v>
      </c>
      <c r="K697" s="8">
        <f t="shared" si="162"/>
        <v>21.749290988372092</v>
      </c>
      <c r="L697" s="10">
        <f t="shared" si="163"/>
        <v>442.02704635026697</v>
      </c>
      <c r="M697" s="30">
        <f t="shared" si="154"/>
        <v>21.832732178740031</v>
      </c>
      <c r="N697" s="11"/>
      <c r="O697" s="12">
        <f t="shared" si="155"/>
        <v>27.733593696413894</v>
      </c>
      <c r="P697" s="12"/>
      <c r="Q697" s="33">
        <f t="shared" si="156"/>
        <v>2.8825490853708967E-2</v>
      </c>
      <c r="R697" s="9">
        <f t="shared" si="166"/>
        <v>1.0009619956859277</v>
      </c>
      <c r="S697" s="9">
        <f t="shared" si="167"/>
        <v>8.0390341516291244</v>
      </c>
      <c r="T697" s="15">
        <f t="shared" si="157"/>
        <v>3.6793310603575602E-3</v>
      </c>
      <c r="U697" s="15">
        <f t="shared" si="158"/>
        <v>6.0693766160895501E-2</v>
      </c>
      <c r="V697" s="15">
        <f t="shared" si="159"/>
        <v>-5.7014435100537941E-2</v>
      </c>
      <c r="Y697" s="32"/>
      <c r="Z697" s="32"/>
    </row>
    <row r="698" spans="1:26" x14ac:dyDescent="0.25">
      <c r="A698" s="6">
        <v>1928.06</v>
      </c>
      <c r="B698" s="7">
        <v>19.02</v>
      </c>
      <c r="C698" s="8">
        <v>0.81</v>
      </c>
      <c r="D698" s="7">
        <v>1.2450000000000001</v>
      </c>
      <c r="E698" s="7">
        <v>17.100000000000001</v>
      </c>
      <c r="F698" s="8">
        <f t="shared" si="164"/>
        <v>1928.4583333332812</v>
      </c>
      <c r="G698" s="9">
        <f>G693*7/12+G705*5/12</f>
        <v>3.4424999999999999</v>
      </c>
      <c r="H698" s="8">
        <f t="shared" si="160"/>
        <v>340.49971052631571</v>
      </c>
      <c r="I698" s="8">
        <f t="shared" si="161"/>
        <v>14.500776315789471</v>
      </c>
      <c r="J698" s="10">
        <f t="shared" si="165"/>
        <v>6944.7884999198113</v>
      </c>
      <c r="K698" s="8">
        <f t="shared" si="162"/>
        <v>22.288230263157889</v>
      </c>
      <c r="L698" s="10">
        <f t="shared" si="163"/>
        <v>454.58789076762173</v>
      </c>
      <c r="M698" s="30">
        <f t="shared" si="154"/>
        <v>20.913421576866707</v>
      </c>
      <c r="N698" s="11"/>
      <c r="O698" s="12">
        <f t="shared" si="155"/>
        <v>26.482054104053244</v>
      </c>
      <c r="P698" s="12"/>
      <c r="Q698" s="33">
        <f t="shared" si="156"/>
        <v>2.862921297339497E-2</v>
      </c>
      <c r="R698" s="9">
        <f t="shared" si="166"/>
        <v>1.0009827430625267</v>
      </c>
      <c r="S698" s="9">
        <f t="shared" si="167"/>
        <v>8.0938247886663568</v>
      </c>
      <c r="T698" s="15">
        <f t="shared" si="157"/>
        <v>1.0696773439133445E-2</v>
      </c>
      <c r="U698" s="15">
        <f t="shared" si="158"/>
        <v>6.0348374848206321E-2</v>
      </c>
      <c r="V698" s="15">
        <f t="shared" si="159"/>
        <v>-4.9651601409072876E-2</v>
      </c>
      <c r="Y698" s="32"/>
      <c r="Z698" s="32"/>
    </row>
    <row r="699" spans="1:26" x14ac:dyDescent="0.25">
      <c r="A699" s="6">
        <v>1928.07</v>
      </c>
      <c r="B699" s="7">
        <v>19.16</v>
      </c>
      <c r="C699" s="8">
        <v>0.81669999999999998</v>
      </c>
      <c r="D699" s="7">
        <v>1.268</v>
      </c>
      <c r="E699" s="7">
        <v>17.100000000000001</v>
      </c>
      <c r="F699" s="8">
        <f t="shared" si="164"/>
        <v>1928.5416666666144</v>
      </c>
      <c r="G699" s="9">
        <f>G693*6/12+G705*6/12</f>
        <v>3.4649999999999999</v>
      </c>
      <c r="H699" s="8">
        <f t="shared" si="160"/>
        <v>343.00601754385957</v>
      </c>
      <c r="I699" s="8">
        <f t="shared" si="161"/>
        <v>14.620721008771925</v>
      </c>
      <c r="J699" s="10">
        <f t="shared" si="165"/>
        <v>7020.7570130978238</v>
      </c>
      <c r="K699" s="8">
        <f t="shared" si="162"/>
        <v>22.699980701754381</v>
      </c>
      <c r="L699" s="10">
        <f t="shared" si="163"/>
        <v>464.63047456200633</v>
      </c>
      <c r="M699" s="30">
        <f t="shared" si="154"/>
        <v>21.081905435296793</v>
      </c>
      <c r="N699" s="11"/>
      <c r="O699" s="12">
        <f t="shared" si="155"/>
        <v>26.613845391227322</v>
      </c>
      <c r="P699" s="12"/>
      <c r="Q699" s="33">
        <f t="shared" si="156"/>
        <v>2.5300092823006881E-2</v>
      </c>
      <c r="R699" s="9">
        <f t="shared" si="166"/>
        <v>1.0010034875162417</v>
      </c>
      <c r="S699" s="9">
        <f t="shared" si="167"/>
        <v>8.1017789388267243</v>
      </c>
      <c r="T699" s="15">
        <f t="shared" si="157"/>
        <v>2.8571206438093188E-2</v>
      </c>
      <c r="U699" s="15">
        <f t="shared" si="158"/>
        <v>6.0617812873735577E-2</v>
      </c>
      <c r="V699" s="15">
        <f t="shared" si="159"/>
        <v>-3.2046606435642389E-2</v>
      </c>
      <c r="Y699" s="32"/>
      <c r="Z699" s="32"/>
    </row>
    <row r="700" spans="1:26" x14ac:dyDescent="0.25">
      <c r="A700" s="6">
        <v>1928.08</v>
      </c>
      <c r="B700" s="7">
        <v>19.78</v>
      </c>
      <c r="C700" s="8">
        <v>0.82330000000000003</v>
      </c>
      <c r="D700" s="7">
        <v>1.29</v>
      </c>
      <c r="E700" s="7">
        <v>17.100000000000001</v>
      </c>
      <c r="F700" s="8">
        <f t="shared" si="164"/>
        <v>1928.6249999999477</v>
      </c>
      <c r="G700" s="9">
        <f>G693*5/12+G705*7/12</f>
        <v>3.4874999999999998</v>
      </c>
      <c r="H700" s="8">
        <f t="shared" si="160"/>
        <v>354.10537719298236</v>
      </c>
      <c r="I700" s="8">
        <f t="shared" si="161"/>
        <v>14.738875482456136</v>
      </c>
      <c r="J700" s="10">
        <f t="shared" si="165"/>
        <v>7273.0822628643991</v>
      </c>
      <c r="K700" s="8">
        <f t="shared" si="162"/>
        <v>23.093828947368415</v>
      </c>
      <c r="L700" s="10">
        <f t="shared" si="163"/>
        <v>474.33145192593906</v>
      </c>
      <c r="M700" s="30">
        <f t="shared" si="154"/>
        <v>21.762131502579241</v>
      </c>
      <c r="N700" s="11"/>
      <c r="O700" s="12">
        <f t="shared" si="155"/>
        <v>27.39071813754148</v>
      </c>
      <c r="P700" s="12"/>
      <c r="Q700" s="33">
        <f t="shared" si="156"/>
        <v>2.1602490360549086E-2</v>
      </c>
      <c r="R700" s="9">
        <f t="shared" si="166"/>
        <v>1.0010242290519806</v>
      </c>
      <c r="S700" s="9">
        <f t="shared" si="167"/>
        <v>8.1099089728511871</v>
      </c>
      <c r="T700" s="15">
        <f t="shared" si="157"/>
        <v>2.6006191754111896E-2</v>
      </c>
      <c r="U700" s="15">
        <f t="shared" si="158"/>
        <v>6.088377622711727E-2</v>
      </c>
      <c r="V700" s="15">
        <f t="shared" si="159"/>
        <v>-3.4877584473005374E-2</v>
      </c>
      <c r="Y700" s="32"/>
      <c r="Z700" s="32"/>
    </row>
    <row r="701" spans="1:26" x14ac:dyDescent="0.25">
      <c r="A701" s="6">
        <v>1928.09</v>
      </c>
      <c r="B701" s="7">
        <v>21.17</v>
      </c>
      <c r="C701" s="8">
        <v>0.83</v>
      </c>
      <c r="D701" s="7">
        <v>1.3120000000000001</v>
      </c>
      <c r="E701" s="7">
        <v>17.3</v>
      </c>
      <c r="F701" s="8">
        <f t="shared" si="164"/>
        <v>1928.708333333281</v>
      </c>
      <c r="G701" s="9">
        <f>G693*4/12+G705*8/12</f>
        <v>3.51</v>
      </c>
      <c r="H701" s="8">
        <f t="shared" si="160"/>
        <v>374.6080447976878</v>
      </c>
      <c r="I701" s="8">
        <f t="shared" si="161"/>
        <v>14.687041907514446</v>
      </c>
      <c r="J701" s="10">
        <f t="shared" si="165"/>
        <v>7719.3315159796948</v>
      </c>
      <c r="K701" s="8">
        <f t="shared" si="162"/>
        <v>23.216143352601151</v>
      </c>
      <c r="L701" s="10">
        <f t="shared" si="163"/>
        <v>478.40165087224182</v>
      </c>
      <c r="M701" s="30">
        <f t="shared" si="154"/>
        <v>23.004649446159235</v>
      </c>
      <c r="N701" s="11"/>
      <c r="O701" s="12">
        <f t="shared" si="155"/>
        <v>28.866481380789022</v>
      </c>
      <c r="P701" s="12"/>
      <c r="Q701" s="33">
        <f t="shared" si="156"/>
        <v>1.8121294561627838E-2</v>
      </c>
      <c r="R701" s="9">
        <f t="shared" si="166"/>
        <v>1.0010449676746427</v>
      </c>
      <c r="S701" s="9">
        <f t="shared" si="167"/>
        <v>8.0243631763372658</v>
      </c>
      <c r="T701" s="15">
        <f t="shared" si="157"/>
        <v>1.5651364291484837E-2</v>
      </c>
      <c r="U701" s="15">
        <f t="shared" si="158"/>
        <v>6.2380885312701029E-2</v>
      </c>
      <c r="V701" s="15">
        <f t="shared" si="159"/>
        <v>-4.6729521021216192E-2</v>
      </c>
      <c r="Y701" s="32"/>
      <c r="Z701" s="32"/>
    </row>
    <row r="702" spans="1:26" x14ac:dyDescent="0.25">
      <c r="A702" s="6">
        <v>1928.1</v>
      </c>
      <c r="B702" s="7">
        <v>21.6</v>
      </c>
      <c r="C702" s="8">
        <v>0.8367</v>
      </c>
      <c r="D702" s="7">
        <v>1.335</v>
      </c>
      <c r="E702" s="7">
        <v>17.2</v>
      </c>
      <c r="F702" s="8">
        <f t="shared" si="164"/>
        <v>1928.7916666666142</v>
      </c>
      <c r="G702" s="9">
        <f>G693*3/12+G705*9/12</f>
        <v>3.5324999999999998</v>
      </c>
      <c r="H702" s="8">
        <f t="shared" si="160"/>
        <v>384.43918604651162</v>
      </c>
      <c r="I702" s="8">
        <f t="shared" si="161"/>
        <v>14.891679026162787</v>
      </c>
      <c r="J702" s="10">
        <f t="shared" si="165"/>
        <v>7947.4881816014786</v>
      </c>
      <c r="K702" s="8">
        <f t="shared" si="162"/>
        <v>23.76047747093023</v>
      </c>
      <c r="L702" s="10">
        <f t="shared" si="163"/>
        <v>491.19892233509137</v>
      </c>
      <c r="M702" s="30">
        <f t="shared" si="154"/>
        <v>23.578344239585043</v>
      </c>
      <c r="N702" s="11"/>
      <c r="O702" s="12">
        <f t="shared" si="155"/>
        <v>29.500230182003218</v>
      </c>
      <c r="P702" s="12"/>
      <c r="Q702" s="33">
        <f t="shared" si="156"/>
        <v>1.4345079847843729E-2</v>
      </c>
      <c r="R702" s="9">
        <f t="shared" si="166"/>
        <v>1.0010657033891182</v>
      </c>
      <c r="S702" s="9">
        <f t="shared" si="167"/>
        <v>8.0794504019107016</v>
      </c>
      <c r="T702" s="15">
        <f t="shared" si="157"/>
        <v>2.4584984968320844E-2</v>
      </c>
      <c r="U702" s="15">
        <f t="shared" si="158"/>
        <v>6.2780509152445818E-2</v>
      </c>
      <c r="V702" s="15">
        <f t="shared" si="159"/>
        <v>-3.8195524184124974E-2</v>
      </c>
      <c r="Y702" s="32"/>
      <c r="Z702" s="32"/>
    </row>
    <row r="703" spans="1:26" x14ac:dyDescent="0.25">
      <c r="A703" s="6">
        <v>1928.11</v>
      </c>
      <c r="B703" s="7">
        <v>23.06</v>
      </c>
      <c r="C703" s="8">
        <v>0.84330000000000005</v>
      </c>
      <c r="D703" s="7">
        <v>1.357</v>
      </c>
      <c r="E703" s="7">
        <v>17.2</v>
      </c>
      <c r="F703" s="8">
        <f t="shared" si="164"/>
        <v>1928.8749999999475</v>
      </c>
      <c r="G703" s="9">
        <f>G693*2/12+G705*10/12</f>
        <v>3.5550000000000002</v>
      </c>
      <c r="H703" s="8">
        <f t="shared" si="160"/>
        <v>410.42442732558129</v>
      </c>
      <c r="I703" s="8">
        <f t="shared" si="161"/>
        <v>15.009146555232554</v>
      </c>
      <c r="J703" s="10">
        <f t="shared" si="165"/>
        <v>8510.5364444301904</v>
      </c>
      <c r="K703" s="8">
        <f t="shared" si="162"/>
        <v>24.152035901162787</v>
      </c>
      <c r="L703" s="10">
        <f t="shared" si="163"/>
        <v>500.81517584959971</v>
      </c>
      <c r="M703" s="30">
        <f t="shared" si="154"/>
        <v>25.121984571109593</v>
      </c>
      <c r="N703" s="11"/>
      <c r="O703" s="12">
        <f t="shared" si="155"/>
        <v>31.338079943327813</v>
      </c>
      <c r="P703" s="12"/>
      <c r="Q703" s="33">
        <f t="shared" si="156"/>
        <v>9.6446681414625035E-3</v>
      </c>
      <c r="R703" s="9">
        <f t="shared" si="166"/>
        <v>1.0010864362002887</v>
      </c>
      <c r="S703" s="9">
        <f t="shared" si="167"/>
        <v>8.0880606995862294</v>
      </c>
      <c r="T703" s="15">
        <f t="shared" si="157"/>
        <v>1.8036415439050879E-2</v>
      </c>
      <c r="U703" s="15">
        <f t="shared" si="158"/>
        <v>6.3036366658804743E-2</v>
      </c>
      <c r="V703" s="15">
        <f t="shared" si="159"/>
        <v>-4.4999951219753864E-2</v>
      </c>
      <c r="Y703" s="32"/>
      <c r="Z703" s="32"/>
    </row>
    <row r="704" spans="1:26" x14ac:dyDescent="0.25">
      <c r="A704" s="6">
        <v>1928.12</v>
      </c>
      <c r="B704" s="7">
        <v>23.15</v>
      </c>
      <c r="C704" s="8">
        <v>0.85</v>
      </c>
      <c r="D704" s="7">
        <v>1.38</v>
      </c>
      <c r="E704" s="7">
        <v>17.100000000000001</v>
      </c>
      <c r="F704" s="8">
        <f t="shared" si="164"/>
        <v>1928.9583333332807</v>
      </c>
      <c r="G704" s="9">
        <f>G693*1/12+G705*11/12</f>
        <v>3.5775000000000001</v>
      </c>
      <c r="H704" s="8">
        <f t="shared" si="160"/>
        <v>414.43576754385953</v>
      </c>
      <c r="I704" s="8">
        <f t="shared" si="161"/>
        <v>15.216864035087713</v>
      </c>
      <c r="J704" s="10">
        <f t="shared" si="165"/>
        <v>8620.0100213478454</v>
      </c>
      <c r="K704" s="8">
        <f t="shared" si="162"/>
        <v>24.705026315789464</v>
      </c>
      <c r="L704" s="10">
        <f t="shared" si="163"/>
        <v>513.8494094799147</v>
      </c>
      <c r="M704" s="30">
        <f t="shared" si="154"/>
        <v>25.301591027426145</v>
      </c>
      <c r="N704" s="11"/>
      <c r="O704" s="12">
        <f t="shared" si="155"/>
        <v>31.47282543143594</v>
      </c>
      <c r="P704" s="12"/>
      <c r="Q704" s="33">
        <f t="shared" si="156"/>
        <v>7.3264009939585928E-3</v>
      </c>
      <c r="R704" s="9">
        <f t="shared" si="166"/>
        <v>1.0011071661130269</v>
      </c>
      <c r="S704" s="9">
        <f t="shared" si="167"/>
        <v>8.1441978490146614</v>
      </c>
      <c r="T704" s="15">
        <f t="shared" si="157"/>
        <v>1.407958398751874E-2</v>
      </c>
      <c r="U704" s="15">
        <f t="shared" si="158"/>
        <v>6.2668922020399531E-2</v>
      </c>
      <c r="V704" s="15">
        <f t="shared" si="159"/>
        <v>-4.8589338032880791E-2</v>
      </c>
      <c r="Y704" s="32"/>
      <c r="Z704" s="32"/>
    </row>
    <row r="705" spans="1:26" x14ac:dyDescent="0.25">
      <c r="A705" s="6">
        <v>1929.01</v>
      </c>
      <c r="B705" s="7">
        <v>24.86</v>
      </c>
      <c r="C705" s="8">
        <v>0.86</v>
      </c>
      <c r="D705" s="7">
        <v>1.399</v>
      </c>
      <c r="E705" s="7">
        <v>17.100000000000001</v>
      </c>
      <c r="F705" s="8">
        <f t="shared" si="164"/>
        <v>1929.041666666614</v>
      </c>
      <c r="G705" s="9">
        <v>3.6</v>
      </c>
      <c r="H705" s="8">
        <f t="shared" si="160"/>
        <v>445.04851754385953</v>
      </c>
      <c r="I705" s="8">
        <f t="shared" si="161"/>
        <v>15.395885964912276</v>
      </c>
      <c r="J705" s="10">
        <f t="shared" si="165"/>
        <v>9283.4218797222766</v>
      </c>
      <c r="K705" s="8">
        <f t="shared" si="162"/>
        <v>25.045167982456132</v>
      </c>
      <c r="L705" s="10">
        <f t="shared" si="163"/>
        <v>522.4258732796244</v>
      </c>
      <c r="M705" s="30">
        <f t="shared" ref="M705:M768" si="168">H705/AVERAGE(K585:K704)</f>
        <v>27.083199620832772</v>
      </c>
      <c r="N705" s="11"/>
      <c r="O705" s="12">
        <f t="shared" ref="O705:O768" si="169">J705/AVERAGE(L585:L704)</f>
        <v>33.590937699106405</v>
      </c>
      <c r="P705" s="12"/>
      <c r="Q705" s="33">
        <f t="shared" ref="Q705:Q768" si="170">1/M705-(G705/100-(((E705/E585)^(1/10))-1))</f>
        <v>4.5014539849113563E-3</v>
      </c>
      <c r="R705" s="9">
        <f t="shared" si="166"/>
        <v>1.005154336235617</v>
      </c>
      <c r="S705" s="9">
        <f t="shared" si="167"/>
        <v>8.1532148288908761</v>
      </c>
      <c r="T705" s="15">
        <f t="shared" si="157"/>
        <v>5.4146710609992432E-3</v>
      </c>
      <c r="U705" s="15">
        <f t="shared" si="158"/>
        <v>6.2917657053549014E-2</v>
      </c>
      <c r="V705" s="15">
        <f t="shared" si="159"/>
        <v>-5.7502985992549771E-2</v>
      </c>
      <c r="Y705" s="32"/>
      <c r="Z705" s="32"/>
    </row>
    <row r="706" spans="1:26" x14ac:dyDescent="0.25">
      <c r="A706" s="6">
        <v>1929.02</v>
      </c>
      <c r="B706" s="7">
        <v>24.99</v>
      </c>
      <c r="C706" s="8">
        <v>0.87</v>
      </c>
      <c r="D706" s="7">
        <v>1.4179999999999999</v>
      </c>
      <c r="E706" s="7">
        <v>17.100000000000001</v>
      </c>
      <c r="F706" s="8">
        <f t="shared" si="164"/>
        <v>1929.1249999999472</v>
      </c>
      <c r="G706" s="9">
        <f>G705*11/12+G717*1/12</f>
        <v>3.5741666666666667</v>
      </c>
      <c r="H706" s="8">
        <f t="shared" si="160"/>
        <v>447.37580263157878</v>
      </c>
      <c r="I706" s="8">
        <f t="shared" si="161"/>
        <v>15.574907894736837</v>
      </c>
      <c r="J706" s="10">
        <f t="shared" si="165"/>
        <v>9359.0410643821215</v>
      </c>
      <c r="K706" s="8">
        <f t="shared" si="162"/>
        <v>25.385309649122799</v>
      </c>
      <c r="L706" s="10">
        <f t="shared" si="163"/>
        <v>531.05723206457981</v>
      </c>
      <c r="M706" s="30">
        <f t="shared" si="168"/>
        <v>27.131672798247379</v>
      </c>
      <c r="N706" s="11"/>
      <c r="O706" s="12">
        <f t="shared" si="169"/>
        <v>33.555039532540256</v>
      </c>
      <c r="P706" s="12"/>
      <c r="Q706" s="33">
        <f t="shared" si="170"/>
        <v>6.5369906477101419E-3</v>
      </c>
      <c r="R706" s="9">
        <f t="shared" si="166"/>
        <v>1.0051354231371381</v>
      </c>
      <c r="S706" s="9">
        <f t="shared" si="167"/>
        <v>8.1952392395201983</v>
      </c>
      <c r="T706" s="15">
        <f t="shared" ref="T706:T769" si="171">(($J826/$J706)^(1/10)-1)</f>
        <v>4.8608310280362499E-3</v>
      </c>
      <c r="U706" s="15">
        <f t="shared" ref="U706:U769" si="172">(($S826/$S706)^(1/10)-1)</f>
        <v>6.3459273342527656E-2</v>
      </c>
      <c r="V706" s="15">
        <f t="shared" ref="V706:V769" si="173">T706-U706</f>
        <v>-5.8598442314491406E-2</v>
      </c>
      <c r="Y706" s="32"/>
      <c r="Z706" s="32"/>
    </row>
    <row r="707" spans="1:26" x14ac:dyDescent="0.25">
      <c r="A707" s="6">
        <v>1929.03</v>
      </c>
      <c r="B707" s="7">
        <v>25.43</v>
      </c>
      <c r="C707" s="8">
        <v>0.88</v>
      </c>
      <c r="D707" s="7">
        <v>1.4379999999999999</v>
      </c>
      <c r="E707" s="7">
        <v>17</v>
      </c>
      <c r="F707" s="8">
        <f t="shared" si="164"/>
        <v>1929.2083333332805</v>
      </c>
      <c r="G707" s="9">
        <f>G705*10/12+G717*2/12</f>
        <v>3.5483333333333333</v>
      </c>
      <c r="H707" s="8">
        <f t="shared" si="160"/>
        <v>457.93072499999988</v>
      </c>
      <c r="I707" s="8">
        <f t="shared" si="161"/>
        <v>15.846599999999997</v>
      </c>
      <c r="J707" s="10">
        <f t="shared" si="165"/>
        <v>9607.4743343560822</v>
      </c>
      <c r="K707" s="8">
        <f t="shared" si="162"/>
        <v>25.894784999999992</v>
      </c>
      <c r="L707" s="10">
        <f t="shared" si="163"/>
        <v>543.27754985466163</v>
      </c>
      <c r="M707" s="30">
        <f t="shared" si="168"/>
        <v>27.675748437861881</v>
      </c>
      <c r="N707" s="11"/>
      <c r="O707" s="12">
        <f t="shared" si="169"/>
        <v>34.129290955610195</v>
      </c>
      <c r="P707" s="12"/>
      <c r="Q707" s="33">
        <f t="shared" si="170"/>
        <v>4.2490483780683944E-3</v>
      </c>
      <c r="R707" s="9">
        <f t="shared" si="166"/>
        <v>1.0051165144351146</v>
      </c>
      <c r="S707" s="9">
        <f t="shared" si="167"/>
        <v>8.2857801152000672</v>
      </c>
      <c r="T707" s="15">
        <f t="shared" si="171"/>
        <v>2.500779898800598E-3</v>
      </c>
      <c r="U707" s="15">
        <f t="shared" si="172"/>
        <v>6.2616257629791949E-2</v>
      </c>
      <c r="V707" s="15">
        <f t="shared" si="173"/>
        <v>-6.0115477730991351E-2</v>
      </c>
      <c r="Y707" s="32"/>
      <c r="Z707" s="32"/>
    </row>
    <row r="708" spans="1:26" x14ac:dyDescent="0.25">
      <c r="A708" s="6">
        <v>1929.04</v>
      </c>
      <c r="B708" s="7">
        <v>25.28</v>
      </c>
      <c r="C708" s="8">
        <v>0.89</v>
      </c>
      <c r="D708" s="7">
        <v>1.4570000000000001</v>
      </c>
      <c r="E708" s="7">
        <v>16.899999999999999</v>
      </c>
      <c r="F708" s="8">
        <f t="shared" si="164"/>
        <v>1929.2916666666138</v>
      </c>
      <c r="G708" s="9">
        <f>G705*9/12+G717*3/12</f>
        <v>3.5225</v>
      </c>
      <c r="H708" s="8">
        <f t="shared" si="160"/>
        <v>457.92326627218932</v>
      </c>
      <c r="I708" s="8">
        <f t="shared" si="161"/>
        <v>16.121507396449704</v>
      </c>
      <c r="J708" s="10">
        <f t="shared" si="165"/>
        <v>9635.5038749433334</v>
      </c>
      <c r="K708" s="8">
        <f t="shared" si="162"/>
        <v>26.392175591715976</v>
      </c>
      <c r="L708" s="10">
        <f t="shared" si="163"/>
        <v>555.3373870962198</v>
      </c>
      <c r="M708" s="30">
        <f t="shared" si="168"/>
        <v>27.568454472898299</v>
      </c>
      <c r="N708" s="11"/>
      <c r="O708" s="12">
        <f t="shared" si="169"/>
        <v>33.902563138115298</v>
      </c>
      <c r="P708" s="12"/>
      <c r="Q708" s="33">
        <f t="shared" si="170"/>
        <v>2.2395419813419984E-3</v>
      </c>
      <c r="R708" s="9">
        <f t="shared" si="166"/>
        <v>1.0050976101380349</v>
      </c>
      <c r="S708" s="9">
        <f t="shared" si="167"/>
        <v>8.3774535673974242</v>
      </c>
      <c r="T708" s="15">
        <f t="shared" si="171"/>
        <v>-1.007562123565886E-2</v>
      </c>
      <c r="U708" s="15">
        <f t="shared" si="172"/>
        <v>6.2538103166611236E-2</v>
      </c>
      <c r="V708" s="15">
        <f t="shared" si="173"/>
        <v>-7.2613724402270097E-2</v>
      </c>
      <c r="Y708" s="32"/>
      <c r="Z708" s="32"/>
    </row>
    <row r="709" spans="1:26" x14ac:dyDescent="0.25">
      <c r="A709" s="6">
        <v>1929.05</v>
      </c>
      <c r="B709" s="7">
        <v>25.66</v>
      </c>
      <c r="C709" s="8">
        <v>0.9</v>
      </c>
      <c r="D709" s="7">
        <v>1.476</v>
      </c>
      <c r="E709" s="7">
        <v>17</v>
      </c>
      <c r="F709" s="8">
        <f t="shared" si="164"/>
        <v>1929.374999999947</v>
      </c>
      <c r="G709" s="9">
        <f>G705*8/12+G717*4/12</f>
        <v>3.4966666666666666</v>
      </c>
      <c r="H709" s="8">
        <f t="shared" si="160"/>
        <v>462.07244999999995</v>
      </c>
      <c r="I709" s="8">
        <f t="shared" si="161"/>
        <v>16.206749999999996</v>
      </c>
      <c r="J709" s="10">
        <f t="shared" si="165"/>
        <v>9751.2281239439853</v>
      </c>
      <c r="K709" s="8">
        <f t="shared" si="162"/>
        <v>26.579069999999994</v>
      </c>
      <c r="L709" s="10">
        <f t="shared" si="163"/>
        <v>560.90462630324714</v>
      </c>
      <c r="M709" s="30">
        <f t="shared" si="168"/>
        <v>27.698586875008132</v>
      </c>
      <c r="N709" s="11"/>
      <c r="O709" s="12">
        <f t="shared" si="169"/>
        <v>33.970071523184799</v>
      </c>
      <c r="P709" s="12"/>
      <c r="Q709" s="33">
        <f t="shared" si="170"/>
        <v>1.7264044494609346E-3</v>
      </c>
      <c r="R709" s="9">
        <f t="shared" si="166"/>
        <v>1.0050787102544052</v>
      </c>
      <c r="S709" s="9">
        <f t="shared" si="167"/>
        <v>8.3706282151650733</v>
      </c>
      <c r="T709" s="15">
        <f t="shared" si="171"/>
        <v>-7.277053560236002E-3</v>
      </c>
      <c r="U709" s="15">
        <f t="shared" si="172"/>
        <v>6.2947552851443822E-2</v>
      </c>
      <c r="V709" s="15">
        <f t="shared" si="173"/>
        <v>-7.0224606411679824E-2</v>
      </c>
      <c r="Y709" s="32"/>
      <c r="Z709" s="32"/>
    </row>
    <row r="710" spans="1:26" x14ac:dyDescent="0.25">
      <c r="A710" s="6">
        <v>1929.06</v>
      </c>
      <c r="B710" s="7">
        <v>26.15</v>
      </c>
      <c r="C710" s="8">
        <v>0.91</v>
      </c>
      <c r="D710" s="7">
        <v>1.4950000000000001</v>
      </c>
      <c r="E710" s="7">
        <v>17.100000000000001</v>
      </c>
      <c r="F710" s="8">
        <f t="shared" si="164"/>
        <v>1929.4583333332803</v>
      </c>
      <c r="G710" s="9">
        <f>G705*7/12+G717*5/12</f>
        <v>3.4708333333333332</v>
      </c>
      <c r="H710" s="8">
        <f t="shared" si="160"/>
        <v>468.1423464912279</v>
      </c>
      <c r="I710" s="8">
        <f t="shared" si="161"/>
        <v>16.290995614035083</v>
      </c>
      <c r="J710" s="10">
        <f t="shared" si="165"/>
        <v>9907.9720427628708</v>
      </c>
      <c r="K710" s="8">
        <f t="shared" si="162"/>
        <v>26.763778508771924</v>
      </c>
      <c r="L710" s="10">
        <f t="shared" si="163"/>
        <v>566.44046668950261</v>
      </c>
      <c r="M710" s="30">
        <f t="shared" si="168"/>
        <v>27.935467830288687</v>
      </c>
      <c r="N710" s="11"/>
      <c r="O710" s="12">
        <f t="shared" si="169"/>
        <v>34.169786393113895</v>
      </c>
      <c r="P710" s="12"/>
      <c r="Q710" s="33">
        <f t="shared" si="170"/>
        <v>2.2656304519137888E-3</v>
      </c>
      <c r="R710" s="9">
        <f t="shared" si="166"/>
        <v>1.0050598147927496</v>
      </c>
      <c r="S710" s="9">
        <f t="shared" si="167"/>
        <v>8.3639405601633428</v>
      </c>
      <c r="T710" s="15">
        <f t="shared" si="171"/>
        <v>-6.7246569397464429E-3</v>
      </c>
      <c r="U710" s="15">
        <f t="shared" si="172"/>
        <v>6.3354446534160225E-2</v>
      </c>
      <c r="V710" s="15">
        <f t="shared" si="173"/>
        <v>-7.0079103473906668E-2</v>
      </c>
      <c r="Y710" s="32"/>
      <c r="Z710" s="32"/>
    </row>
    <row r="711" spans="1:26" x14ac:dyDescent="0.25">
      <c r="A711" s="6">
        <v>1929.07</v>
      </c>
      <c r="B711" s="7">
        <v>28.48</v>
      </c>
      <c r="C711" s="8">
        <v>0.92</v>
      </c>
      <c r="D711" s="7">
        <v>1.514</v>
      </c>
      <c r="E711" s="7">
        <v>17.3</v>
      </c>
      <c r="F711" s="8">
        <f t="shared" si="164"/>
        <v>1929.5416666666135</v>
      </c>
      <c r="G711" s="9">
        <f>G705*6/12+G717*6/12</f>
        <v>3.4450000000000003</v>
      </c>
      <c r="H711" s="8">
        <f t="shared" si="160"/>
        <v>503.96018497109822</v>
      </c>
      <c r="I711" s="8">
        <f t="shared" si="161"/>
        <v>16.279612716763005</v>
      </c>
      <c r="J711" s="10">
        <f t="shared" si="165"/>
        <v>10694.749057681724</v>
      </c>
      <c r="K711" s="8">
        <f t="shared" si="162"/>
        <v>26.79058005780346</v>
      </c>
      <c r="L711" s="10">
        <f t="shared" si="163"/>
        <v>568.53406156355788</v>
      </c>
      <c r="M711" s="30">
        <f t="shared" si="168"/>
        <v>29.933289406842214</v>
      </c>
      <c r="N711" s="11"/>
      <c r="O711" s="12">
        <f t="shared" si="169"/>
        <v>36.510951968420422</v>
      </c>
      <c r="P711" s="12"/>
      <c r="Q711" s="33">
        <f t="shared" si="170"/>
        <v>-1.6185829941180729E-3</v>
      </c>
      <c r="R711" s="9">
        <f t="shared" si="166"/>
        <v>1.0050409237616102</v>
      </c>
      <c r="S711" s="9">
        <f t="shared" si="167"/>
        <v>8.3090783474412859</v>
      </c>
      <c r="T711" s="15">
        <f t="shared" si="171"/>
        <v>-1.1518120437314039E-2</v>
      </c>
      <c r="U711" s="15">
        <f t="shared" si="172"/>
        <v>6.4375675992686343E-2</v>
      </c>
      <c r="V711" s="15">
        <f t="shared" si="173"/>
        <v>-7.5893796430000382E-2</v>
      </c>
      <c r="Y711" s="32"/>
      <c r="Z711" s="32"/>
    </row>
    <row r="712" spans="1:26" x14ac:dyDescent="0.25">
      <c r="A712" s="6">
        <v>1929.08</v>
      </c>
      <c r="B712" s="7">
        <v>30.1</v>
      </c>
      <c r="C712" s="8">
        <v>0.93</v>
      </c>
      <c r="D712" s="7">
        <v>1.5329999999999999</v>
      </c>
      <c r="E712" s="7">
        <v>17.3</v>
      </c>
      <c r="F712" s="8">
        <f t="shared" si="164"/>
        <v>1929.6249999999468</v>
      </c>
      <c r="G712" s="9">
        <f>G705*5/12+G717*7/12</f>
        <v>3.4191666666666665</v>
      </c>
      <c r="H712" s="8">
        <f t="shared" si="160"/>
        <v>532.62645953757215</v>
      </c>
      <c r="I712" s="8">
        <f t="shared" si="161"/>
        <v>16.456565028901732</v>
      </c>
      <c r="J712" s="10">
        <f t="shared" si="165"/>
        <v>11332.190649163982</v>
      </c>
      <c r="K712" s="8">
        <f t="shared" si="162"/>
        <v>27.126789450867044</v>
      </c>
      <c r="L712" s="10">
        <f t="shared" si="163"/>
        <v>577.15110515509571</v>
      </c>
      <c r="M712" s="30">
        <f t="shared" si="168"/>
        <v>31.480313247173004</v>
      </c>
      <c r="N712" s="11"/>
      <c r="O712" s="12">
        <f t="shared" si="169"/>
        <v>38.29169555843724</v>
      </c>
      <c r="P712" s="12"/>
      <c r="Q712" s="33">
        <f t="shared" si="170"/>
        <v>-4.7089853208238802E-3</v>
      </c>
      <c r="R712" s="9">
        <f t="shared" si="166"/>
        <v>1.0050220371695462</v>
      </c>
      <c r="S712" s="9">
        <f t="shared" si="167"/>
        <v>8.3509637779199846</v>
      </c>
      <c r="T712" s="15">
        <f t="shared" si="171"/>
        <v>-1.8271445101654349E-2</v>
      </c>
      <c r="U712" s="15">
        <f t="shared" si="172"/>
        <v>6.4160723180495705E-2</v>
      </c>
      <c r="V712" s="15">
        <f t="shared" si="173"/>
        <v>-8.2432168282150053E-2</v>
      </c>
      <c r="Y712" s="32"/>
      <c r="Z712" s="32"/>
    </row>
    <row r="713" spans="1:26" x14ac:dyDescent="0.25">
      <c r="A713" s="6">
        <v>1929.09</v>
      </c>
      <c r="B713" s="7">
        <v>31.3</v>
      </c>
      <c r="C713" s="8">
        <v>0.94</v>
      </c>
      <c r="D713" s="7">
        <v>1.552</v>
      </c>
      <c r="E713" s="7">
        <v>17.3</v>
      </c>
      <c r="F713" s="8">
        <f t="shared" si="164"/>
        <v>1929.7083333332801</v>
      </c>
      <c r="G713" s="9">
        <f>G705*4/12+G717*8/12</f>
        <v>3.3933333333333335</v>
      </c>
      <c r="H713" s="8">
        <f t="shared" si="160"/>
        <v>553.86073699421956</v>
      </c>
      <c r="I713" s="8">
        <f t="shared" si="161"/>
        <v>16.633517341040456</v>
      </c>
      <c r="J713" s="10">
        <f t="shared" si="165"/>
        <v>11813.463640742541</v>
      </c>
      <c r="K713" s="8">
        <f t="shared" si="162"/>
        <v>27.462998843930631</v>
      </c>
      <c r="L713" s="10">
        <f t="shared" si="163"/>
        <v>585.76663164320837</v>
      </c>
      <c r="M713" s="30">
        <f t="shared" si="168"/>
        <v>32.563788598776704</v>
      </c>
      <c r="N713" s="11"/>
      <c r="O713" s="12">
        <f t="shared" si="169"/>
        <v>39.500688697971881</v>
      </c>
      <c r="P713" s="12"/>
      <c r="Q713" s="33">
        <f t="shared" si="170"/>
        <v>-6.0695163108649697E-3</v>
      </c>
      <c r="R713" s="9">
        <f t="shared" si="166"/>
        <v>1.0050031550251359</v>
      </c>
      <c r="S713" s="9">
        <f t="shared" si="167"/>
        <v>8.3929026284142321</v>
      </c>
      <c r="T713" s="15">
        <f t="shared" si="171"/>
        <v>-1.4156423600160783E-2</v>
      </c>
      <c r="U713" s="15">
        <f t="shared" si="172"/>
        <v>6.1661091802936552E-2</v>
      </c>
      <c r="V713" s="15">
        <f t="shared" si="173"/>
        <v>-7.5817515403097335E-2</v>
      </c>
      <c r="Y713" s="32"/>
      <c r="Z713" s="32"/>
    </row>
    <row r="714" spans="1:26" x14ac:dyDescent="0.25">
      <c r="A714" s="6">
        <v>1929.1</v>
      </c>
      <c r="B714" s="7">
        <v>27.99</v>
      </c>
      <c r="C714" s="8">
        <v>0.95</v>
      </c>
      <c r="D714" s="7">
        <v>1.5720000000000001</v>
      </c>
      <c r="E714" s="7">
        <v>17.3</v>
      </c>
      <c r="F714" s="8">
        <f t="shared" si="164"/>
        <v>1929.7916666666133</v>
      </c>
      <c r="G714" s="9">
        <f>G705*3/12+G717*9/12</f>
        <v>3.3674999999999997</v>
      </c>
      <c r="H714" s="8">
        <f t="shared" ref="H714:H777" si="174">B714*$E$1841/E714</f>
        <v>495.28952167630041</v>
      </c>
      <c r="I714" s="8">
        <f t="shared" ref="I714:I777" si="175">C714*$E$1841/E714</f>
        <v>16.810469653179187</v>
      </c>
      <c r="J714" s="10">
        <f t="shared" si="165"/>
        <v>10594.0600588693</v>
      </c>
      <c r="K714" s="8">
        <f t="shared" ref="K714:K777" si="176">D714*$E$1841/E714</f>
        <v>27.816903468208086</v>
      </c>
      <c r="L714" s="10">
        <f t="shared" ref="L714:L777" si="177">K714*(J714/H714)</f>
        <v>594.99329805439595</v>
      </c>
      <c r="M714" s="30">
        <f t="shared" si="168"/>
        <v>28.961067164354791</v>
      </c>
      <c r="N714" s="11"/>
      <c r="O714" s="12">
        <f t="shared" si="169"/>
        <v>35.047458190086374</v>
      </c>
      <c r="P714" s="12"/>
      <c r="Q714" s="33">
        <f t="shared" si="170"/>
        <v>-3.6562270419569914E-3</v>
      </c>
      <c r="R714" s="9">
        <f t="shared" si="166"/>
        <v>1.0049842773369742</v>
      </c>
      <c r="S714" s="9">
        <f t="shared" si="167"/>
        <v>8.4348936213750587</v>
      </c>
      <c r="T714" s="15">
        <f t="shared" si="171"/>
        <v>-1.2635553549186218E-3</v>
      </c>
      <c r="U714" s="15">
        <f t="shared" si="172"/>
        <v>6.2204364033594972E-2</v>
      </c>
      <c r="V714" s="15">
        <f t="shared" si="173"/>
        <v>-6.3467919388513594E-2</v>
      </c>
      <c r="Y714" s="32"/>
      <c r="Z714" s="32"/>
    </row>
    <row r="715" spans="1:26" x14ac:dyDescent="0.25">
      <c r="A715" s="6">
        <v>1929.11</v>
      </c>
      <c r="B715" s="7">
        <v>20.58</v>
      </c>
      <c r="C715" s="8">
        <v>0.96</v>
      </c>
      <c r="D715" s="7">
        <v>1.591</v>
      </c>
      <c r="E715" s="7">
        <v>17.3</v>
      </c>
      <c r="F715" s="8">
        <f t="shared" ref="F715:F778" si="178">F714+1/12</f>
        <v>1929.8749999999466</v>
      </c>
      <c r="G715" s="9">
        <f>G705*2/12+G717*10/12</f>
        <v>3.3416666666666668</v>
      </c>
      <c r="H715" s="8">
        <f t="shared" si="174"/>
        <v>364.16785838150275</v>
      </c>
      <c r="I715" s="8">
        <f t="shared" si="175"/>
        <v>16.987421965317914</v>
      </c>
      <c r="J715" s="10">
        <f t="shared" ref="J715:J778" si="179">J714*((H715+(I715/12))/H714)</f>
        <v>7819.6956347352534</v>
      </c>
      <c r="K715" s="8">
        <f t="shared" si="176"/>
        <v>28.153112861271669</v>
      </c>
      <c r="L715" s="10">
        <f t="shared" si="177"/>
        <v>604.52554688356611</v>
      </c>
      <c r="M715" s="30">
        <f t="shared" si="168"/>
        <v>21.17103600009704</v>
      </c>
      <c r="N715" s="11"/>
      <c r="O715" s="12">
        <f t="shared" si="169"/>
        <v>25.588770763962735</v>
      </c>
      <c r="P715" s="12"/>
      <c r="Q715" s="33">
        <f t="shared" si="170"/>
        <v>7.1336922722850735E-3</v>
      </c>
      <c r="R715" s="9">
        <f t="shared" ref="R715:R778" si="180">((G715/G716+G715/1200+((1+G716/1200)^(-119))*(1-G715/G716)))</f>
        <v>1.0049654041136753</v>
      </c>
      <c r="S715" s="9">
        <f t="shared" ref="S715:S778" si="181">S714*R714*E714/E715</f>
        <v>8.4769354704918669</v>
      </c>
      <c r="T715" s="15">
        <f t="shared" si="171"/>
        <v>2.8082333031990148E-2</v>
      </c>
      <c r="U715" s="15">
        <f t="shared" si="172"/>
        <v>6.1992738541376768E-2</v>
      </c>
      <c r="V715" s="15">
        <f t="shared" si="173"/>
        <v>-3.3910405509386621E-2</v>
      </c>
      <c r="Y715" s="32"/>
      <c r="Z715" s="32"/>
    </row>
    <row r="716" spans="1:26" x14ac:dyDescent="0.25">
      <c r="A716" s="6">
        <v>1929.12</v>
      </c>
      <c r="B716" s="7">
        <v>21.4</v>
      </c>
      <c r="C716" s="8">
        <v>0.97</v>
      </c>
      <c r="D716" s="7">
        <v>1.61</v>
      </c>
      <c r="E716" s="7">
        <v>17.2</v>
      </c>
      <c r="F716" s="8">
        <f t="shared" si="178"/>
        <v>1929.9583333332798</v>
      </c>
      <c r="G716" s="9">
        <f>G705*1/12+G717*11/12</f>
        <v>3.315833333333333</v>
      </c>
      <c r="H716" s="8">
        <f t="shared" si="174"/>
        <v>380.87956395348829</v>
      </c>
      <c r="I716" s="8">
        <f t="shared" si="175"/>
        <v>17.264167151162788</v>
      </c>
      <c r="J716" s="10">
        <f t="shared" si="179"/>
        <v>8209.4348503727942</v>
      </c>
      <c r="K716" s="8">
        <f t="shared" si="176"/>
        <v>28.654957848837206</v>
      </c>
      <c r="L716" s="10">
        <f t="shared" si="177"/>
        <v>617.62570603271968</v>
      </c>
      <c r="M716" s="30">
        <f t="shared" si="168"/>
        <v>22.007373176418334</v>
      </c>
      <c r="N716" s="11"/>
      <c r="O716" s="12">
        <f t="shared" si="169"/>
        <v>26.566024428345155</v>
      </c>
      <c r="P716" s="12"/>
      <c r="Q716" s="33">
        <f t="shared" si="170"/>
        <v>2.9000080484936838E-3</v>
      </c>
      <c r="R716" s="9">
        <f t="shared" si="180"/>
        <v>1.0049465353638702</v>
      </c>
      <c r="S716" s="9">
        <f t="shared" si="181"/>
        <v>8.5685561067992708</v>
      </c>
      <c r="T716" s="15">
        <f t="shared" si="171"/>
        <v>2.1070856264751692E-2</v>
      </c>
      <c r="U716" s="15">
        <f t="shared" si="172"/>
        <v>6.1166767981337911E-2</v>
      </c>
      <c r="V716" s="15">
        <f t="shared" si="173"/>
        <v>-4.0095911716586219E-2</v>
      </c>
      <c r="Y716" s="32"/>
      <c r="Z716" s="32"/>
    </row>
    <row r="717" spans="1:26" x14ac:dyDescent="0.25">
      <c r="A717" s="6">
        <v>1930.01</v>
      </c>
      <c r="B717" s="7">
        <v>21.71</v>
      </c>
      <c r="C717" s="8">
        <v>0.9708</v>
      </c>
      <c r="D717" s="7">
        <v>1.5569999999999999</v>
      </c>
      <c r="E717" s="7">
        <v>17.100000000000001</v>
      </c>
      <c r="F717" s="8">
        <f t="shared" si="178"/>
        <v>1930.0416666666131</v>
      </c>
      <c r="G717" s="9">
        <v>3.29</v>
      </c>
      <c r="H717" s="8">
        <f t="shared" si="174"/>
        <v>388.65660964912269</v>
      </c>
      <c r="I717" s="8">
        <f t="shared" si="175"/>
        <v>17.379448947368417</v>
      </c>
      <c r="J717" s="10">
        <f t="shared" si="179"/>
        <v>8408.2766321063627</v>
      </c>
      <c r="K717" s="8">
        <f t="shared" si="176"/>
        <v>27.873714473684199</v>
      </c>
      <c r="L717" s="10">
        <f t="shared" si="177"/>
        <v>603.02564330675284</v>
      </c>
      <c r="M717" s="30">
        <f t="shared" si="168"/>
        <v>22.310724294336847</v>
      </c>
      <c r="N717" s="11"/>
      <c r="O717" s="12">
        <f t="shared" si="169"/>
        <v>26.898469896328528</v>
      </c>
      <c r="P717" s="12"/>
      <c r="Q717" s="33">
        <f t="shared" si="170"/>
        <v>-1.0822635497040323E-4</v>
      </c>
      <c r="R717" s="9">
        <f t="shared" si="180"/>
        <v>1.0023895841277941</v>
      </c>
      <c r="S717" s="9">
        <f t="shared" si="181"/>
        <v>8.6612971513859858</v>
      </c>
      <c r="T717" s="15">
        <f t="shared" si="171"/>
        <v>1.9211684678503316E-2</v>
      </c>
      <c r="U717" s="15">
        <f t="shared" si="172"/>
        <v>6.1099191151374077E-2</v>
      </c>
      <c r="V717" s="15">
        <f t="shared" si="173"/>
        <v>-4.1887506472870761E-2</v>
      </c>
      <c r="Y717" s="32"/>
      <c r="Z717" s="32"/>
    </row>
    <row r="718" spans="1:26" x14ac:dyDescent="0.25">
      <c r="A718" s="6">
        <v>1930.02</v>
      </c>
      <c r="B718" s="7">
        <v>23.07</v>
      </c>
      <c r="C718" s="8">
        <v>0.97170000000000001</v>
      </c>
      <c r="D718" s="7">
        <v>1.5029999999999999</v>
      </c>
      <c r="E718" s="7">
        <v>17</v>
      </c>
      <c r="F718" s="8">
        <f t="shared" si="178"/>
        <v>1930.1249999999463</v>
      </c>
      <c r="G718" s="9">
        <f>G717*11/12+G729*1/12</f>
        <v>3.2941666666666665</v>
      </c>
      <c r="H718" s="8">
        <f t="shared" si="174"/>
        <v>415.43302499999993</v>
      </c>
      <c r="I718" s="8">
        <f t="shared" si="175"/>
        <v>17.497887749999997</v>
      </c>
      <c r="J718" s="10">
        <f t="shared" si="179"/>
        <v>9019.1091553389197</v>
      </c>
      <c r="K718" s="8">
        <f t="shared" si="176"/>
        <v>27.065272499999992</v>
      </c>
      <c r="L718" s="10">
        <f t="shared" si="177"/>
        <v>587.59085654418698</v>
      </c>
      <c r="M718" s="30">
        <f t="shared" si="168"/>
        <v>23.697117749335881</v>
      </c>
      <c r="N718" s="11"/>
      <c r="O718" s="12">
        <f t="shared" si="169"/>
        <v>28.533590991681269</v>
      </c>
      <c r="P718" s="12"/>
      <c r="Q718" s="33">
        <f t="shared" si="170"/>
        <v>-4.3688622144010744E-3</v>
      </c>
      <c r="R718" s="9">
        <f t="shared" si="180"/>
        <v>1.0023931255535405</v>
      </c>
      <c r="S718" s="9">
        <f t="shared" si="181"/>
        <v>8.7330646028179011</v>
      </c>
      <c r="T718" s="15">
        <f t="shared" si="171"/>
        <v>1.1135166996763424E-2</v>
      </c>
      <c r="U718" s="15">
        <f t="shared" si="172"/>
        <v>5.9863107018888639E-2</v>
      </c>
      <c r="V718" s="15">
        <f t="shared" si="173"/>
        <v>-4.8727940022125216E-2</v>
      </c>
      <c r="Y718" s="32"/>
      <c r="Z718" s="32"/>
    </row>
    <row r="719" spans="1:26" x14ac:dyDescent="0.25">
      <c r="A719" s="6">
        <v>1930.03</v>
      </c>
      <c r="B719" s="7">
        <v>23.94</v>
      </c>
      <c r="C719" s="8">
        <v>0.97250000000000003</v>
      </c>
      <c r="D719" s="7">
        <v>1.45</v>
      </c>
      <c r="E719" s="7">
        <v>16.899999999999999</v>
      </c>
      <c r="F719" s="8">
        <f t="shared" si="178"/>
        <v>1930.2083333332796</v>
      </c>
      <c r="G719" s="9">
        <f>G717*10/12+G729*2/12</f>
        <v>3.2983333333333333</v>
      </c>
      <c r="H719" s="8">
        <f t="shared" si="174"/>
        <v>433.6504349112426</v>
      </c>
      <c r="I719" s="8">
        <f t="shared" si="175"/>
        <v>17.615916789940826</v>
      </c>
      <c r="J719" s="10">
        <f t="shared" si="179"/>
        <v>9446.4820109683878</v>
      </c>
      <c r="K719" s="8">
        <f t="shared" si="176"/>
        <v>26.265377218934908</v>
      </c>
      <c r="L719" s="10">
        <f t="shared" si="177"/>
        <v>572.15534318730829</v>
      </c>
      <c r="M719" s="30">
        <f t="shared" si="168"/>
        <v>24.58660779266885</v>
      </c>
      <c r="N719" s="11"/>
      <c r="O719" s="12">
        <f t="shared" si="169"/>
        <v>29.568429499384294</v>
      </c>
      <c r="P719" s="12"/>
      <c r="Q719" s="33">
        <f t="shared" si="170"/>
        <v>-7.5243722051968054E-3</v>
      </c>
      <c r="R719" s="9">
        <f t="shared" si="180"/>
        <v>1.0023966669604922</v>
      </c>
      <c r="S719" s="9">
        <f t="shared" si="181"/>
        <v>8.8057625259735879</v>
      </c>
      <c r="T719" s="15">
        <f t="shared" si="171"/>
        <v>6.3205244586239662E-3</v>
      </c>
      <c r="U719" s="15">
        <f t="shared" si="172"/>
        <v>5.938187845837839E-2</v>
      </c>
      <c r="V719" s="15">
        <f t="shared" si="173"/>
        <v>-5.3061353999754424E-2</v>
      </c>
      <c r="Y719" s="32"/>
      <c r="Z719" s="32"/>
    </row>
    <row r="720" spans="1:26" x14ac:dyDescent="0.25">
      <c r="A720" s="6">
        <v>1930.04</v>
      </c>
      <c r="B720" s="7">
        <v>25.46</v>
      </c>
      <c r="C720" s="8">
        <v>0.97330000000000005</v>
      </c>
      <c r="D720" s="7">
        <v>1.397</v>
      </c>
      <c r="E720" s="7">
        <v>17</v>
      </c>
      <c r="F720" s="8">
        <f t="shared" si="178"/>
        <v>1930.2916666666129</v>
      </c>
      <c r="G720" s="9">
        <f>G717*9/12+G729*3/12</f>
        <v>3.3024999999999998</v>
      </c>
      <c r="H720" s="8">
        <f t="shared" si="174"/>
        <v>458.4709499999999</v>
      </c>
      <c r="I720" s="8">
        <f t="shared" si="175"/>
        <v>17.526699749999999</v>
      </c>
      <c r="J720" s="10">
        <f t="shared" si="179"/>
        <v>10018.979274034042</v>
      </c>
      <c r="K720" s="8">
        <f t="shared" si="176"/>
        <v>25.156477499999994</v>
      </c>
      <c r="L720" s="10">
        <f t="shared" si="177"/>
        <v>549.74524924687967</v>
      </c>
      <c r="M720" s="30">
        <f t="shared" si="168"/>
        <v>25.843436862018308</v>
      </c>
      <c r="N720" s="11"/>
      <c r="O720" s="12">
        <f t="shared" si="169"/>
        <v>31.040920119317036</v>
      </c>
      <c r="P720" s="12"/>
      <c r="Q720" s="33">
        <f t="shared" si="170"/>
        <v>-1.1914769695241925E-2</v>
      </c>
      <c r="R720" s="9">
        <f t="shared" si="180"/>
        <v>1.0024002083486547</v>
      </c>
      <c r="S720" s="9">
        <f t="shared" si="181"/>
        <v>8.7749442589869329</v>
      </c>
      <c r="T720" s="15">
        <f t="shared" si="171"/>
        <v>1.8327063012248956E-3</v>
      </c>
      <c r="U720" s="15">
        <f t="shared" si="172"/>
        <v>6.0148981425597992E-2</v>
      </c>
      <c r="V720" s="15">
        <f t="shared" si="173"/>
        <v>-5.8316275124373096E-2</v>
      </c>
      <c r="Y720" s="32"/>
      <c r="Z720" s="32"/>
    </row>
    <row r="721" spans="1:26" x14ac:dyDescent="0.25">
      <c r="A721" s="6">
        <v>1930.05</v>
      </c>
      <c r="B721" s="7">
        <v>23.94</v>
      </c>
      <c r="C721" s="8">
        <v>0.97419999999999995</v>
      </c>
      <c r="D721" s="7">
        <v>1.343</v>
      </c>
      <c r="E721" s="7">
        <v>16.899999999999999</v>
      </c>
      <c r="F721" s="8">
        <f t="shared" si="178"/>
        <v>1930.3749999999461</v>
      </c>
      <c r="G721" s="9">
        <f>G717*8/12+G729*4/12</f>
        <v>3.3066666666666666</v>
      </c>
      <c r="H721" s="8">
        <f t="shared" si="174"/>
        <v>433.6504349112426</v>
      </c>
      <c r="I721" s="8">
        <f t="shared" si="175"/>
        <v>17.646710680473369</v>
      </c>
      <c r="J721" s="10">
        <f t="shared" si="179"/>
        <v>9508.711995671265</v>
      </c>
      <c r="K721" s="8">
        <f t="shared" si="176"/>
        <v>24.327173520710055</v>
      </c>
      <c r="L721" s="10">
        <f t="shared" si="177"/>
        <v>533.42523852073964</v>
      </c>
      <c r="M721" s="30">
        <f t="shared" si="168"/>
        <v>24.309760633908166</v>
      </c>
      <c r="N721" s="11"/>
      <c r="O721" s="12">
        <f t="shared" si="169"/>
        <v>29.174802108989013</v>
      </c>
      <c r="P721" s="12"/>
      <c r="Q721" s="33">
        <f t="shared" si="170"/>
        <v>-1.1533983314308063E-2</v>
      </c>
      <c r="R721" s="9">
        <f t="shared" si="180"/>
        <v>1.0024037497180343</v>
      </c>
      <c r="S721" s="9">
        <f t="shared" si="181"/>
        <v>8.8480533259619936</v>
      </c>
      <c r="T721" s="15">
        <f t="shared" si="171"/>
        <v>-7.2291765565830612E-3</v>
      </c>
      <c r="U721" s="15">
        <f t="shared" si="172"/>
        <v>5.9663488081115545E-2</v>
      </c>
      <c r="V721" s="15">
        <f t="shared" si="173"/>
        <v>-6.6892664637698607E-2</v>
      </c>
      <c r="Y721" s="32"/>
      <c r="Z721" s="32"/>
    </row>
    <row r="722" spans="1:26" x14ac:dyDescent="0.25">
      <c r="A722" s="6">
        <v>1930.06</v>
      </c>
      <c r="B722" s="7">
        <v>21.52</v>
      </c>
      <c r="C722" s="8">
        <v>0.97499999999999998</v>
      </c>
      <c r="D722" s="7">
        <v>1.29</v>
      </c>
      <c r="E722" s="7">
        <v>16.8</v>
      </c>
      <c r="F722" s="8">
        <f t="shared" si="178"/>
        <v>1930.4583333332794</v>
      </c>
      <c r="G722" s="9">
        <f>G717*7/12+G729*5/12</f>
        <v>3.3108333333333331</v>
      </c>
      <c r="H722" s="8">
        <f t="shared" si="174"/>
        <v>392.13474999999988</v>
      </c>
      <c r="I722" s="8">
        <f t="shared" si="175"/>
        <v>17.766328124999994</v>
      </c>
      <c r="J722" s="10">
        <f t="shared" si="179"/>
        <v>8630.8556571009522</v>
      </c>
      <c r="K722" s="8">
        <f t="shared" si="176"/>
        <v>23.506218749999995</v>
      </c>
      <c r="L722" s="10">
        <f t="shared" si="177"/>
        <v>517.37006494703667</v>
      </c>
      <c r="M722" s="30">
        <f t="shared" si="168"/>
        <v>21.866899333389473</v>
      </c>
      <c r="N722" s="11"/>
      <c r="O722" s="12">
        <f t="shared" si="169"/>
        <v>26.235846681571939</v>
      </c>
      <c r="P722" s="12"/>
      <c r="Q722" s="33">
        <f t="shared" si="170"/>
        <v>-8.9774380694718769E-3</v>
      </c>
      <c r="R722" s="9">
        <f t="shared" si="180"/>
        <v>1.0024072910686364</v>
      </c>
      <c r="S722" s="9">
        <f t="shared" si="181"/>
        <v>8.92211541398067</v>
      </c>
      <c r="T722" s="15">
        <f t="shared" si="171"/>
        <v>-6.6933246127227619E-3</v>
      </c>
      <c r="U722" s="15">
        <f t="shared" si="172"/>
        <v>5.8418848065048268E-2</v>
      </c>
      <c r="V722" s="15">
        <f t="shared" si="173"/>
        <v>-6.511217267777103E-2</v>
      </c>
      <c r="Y722" s="32"/>
      <c r="Z722" s="32"/>
    </row>
    <row r="723" spans="1:26" x14ac:dyDescent="0.25">
      <c r="A723" s="6">
        <v>1930.07</v>
      </c>
      <c r="B723" s="7">
        <v>21.06</v>
      </c>
      <c r="C723" s="8">
        <v>0.9758</v>
      </c>
      <c r="D723" s="7">
        <v>1.2370000000000001</v>
      </c>
      <c r="E723" s="7">
        <v>16.600000000000001</v>
      </c>
      <c r="F723" s="8">
        <f t="shared" si="178"/>
        <v>1930.5416666666126</v>
      </c>
      <c r="G723" s="9">
        <f>G717*6/12+G729*6/12</f>
        <v>3.3150000000000004</v>
      </c>
      <c r="H723" s="8">
        <f t="shared" si="174"/>
        <v>388.37621385542155</v>
      </c>
      <c r="I723" s="8">
        <f t="shared" si="175"/>
        <v>17.995133403614453</v>
      </c>
      <c r="J723" s="10">
        <f t="shared" si="179"/>
        <v>8581.136524325515</v>
      </c>
      <c r="K723" s="8">
        <f t="shared" si="176"/>
        <v>22.812031174698792</v>
      </c>
      <c r="L723" s="10">
        <f t="shared" si="177"/>
        <v>504.02971892643228</v>
      </c>
      <c r="M723" s="30">
        <f t="shared" si="168"/>
        <v>21.548797592546645</v>
      </c>
      <c r="N723" s="11"/>
      <c r="O723" s="12">
        <f t="shared" si="169"/>
        <v>25.853225798800093</v>
      </c>
      <c r="P723" s="12"/>
      <c r="Q723" s="33">
        <f t="shared" si="170"/>
        <v>-9.0462645397373503E-3</v>
      </c>
      <c r="R723" s="9">
        <f t="shared" si="180"/>
        <v>1.002410832400467</v>
      </c>
      <c r="S723" s="9">
        <f t="shared" si="181"/>
        <v>9.0513476817991254</v>
      </c>
      <c r="T723" s="15">
        <f t="shared" si="171"/>
        <v>-1.6231278533328508E-3</v>
      </c>
      <c r="U723" s="15">
        <f t="shared" si="172"/>
        <v>5.8040156060954695E-2</v>
      </c>
      <c r="V723" s="15">
        <f t="shared" si="173"/>
        <v>-5.9663283914287546E-2</v>
      </c>
      <c r="Y723" s="32"/>
      <c r="Z723" s="32"/>
    </row>
    <row r="724" spans="1:26" x14ac:dyDescent="0.25">
      <c r="A724" s="6">
        <v>1930.08</v>
      </c>
      <c r="B724" s="7">
        <v>20.79</v>
      </c>
      <c r="C724" s="8">
        <v>0.97670000000000001</v>
      </c>
      <c r="D724" s="7">
        <v>1.1830000000000001</v>
      </c>
      <c r="E724" s="7">
        <v>16.5</v>
      </c>
      <c r="F724" s="8">
        <f t="shared" si="178"/>
        <v>1930.6249999999459</v>
      </c>
      <c r="G724" s="9">
        <f>G717*5/12+G729*7/12</f>
        <v>3.3191666666666668</v>
      </c>
      <c r="H724" s="8">
        <f t="shared" si="174"/>
        <v>385.72064999999992</v>
      </c>
      <c r="I724" s="8">
        <f t="shared" si="175"/>
        <v>18.120892681818177</v>
      </c>
      <c r="J724" s="10">
        <f t="shared" si="179"/>
        <v>8555.8270405363801</v>
      </c>
      <c r="K724" s="8">
        <f t="shared" si="176"/>
        <v>21.94841409090909</v>
      </c>
      <c r="L724" s="10">
        <f t="shared" si="177"/>
        <v>486.84672385543718</v>
      </c>
      <c r="M724" s="30">
        <f t="shared" si="168"/>
        <v>21.300602241118145</v>
      </c>
      <c r="N724" s="11"/>
      <c r="O724" s="12">
        <f t="shared" si="169"/>
        <v>25.558473871970463</v>
      </c>
      <c r="P724" s="12"/>
      <c r="Q724" s="33">
        <f t="shared" si="170"/>
        <v>-6.7573794012129249E-3</v>
      </c>
      <c r="R724" s="9">
        <f t="shared" si="180"/>
        <v>1.0024143737135318</v>
      </c>
      <c r="S724" s="9">
        <f t="shared" si="181"/>
        <v>9.1281578668707741</v>
      </c>
      <c r="T724" s="15">
        <f t="shared" si="171"/>
        <v>1.2925554373268699E-3</v>
      </c>
      <c r="U724" s="15">
        <f t="shared" si="172"/>
        <v>5.7534360710560062E-2</v>
      </c>
      <c r="V724" s="15">
        <f t="shared" si="173"/>
        <v>-5.6241805273233192E-2</v>
      </c>
      <c r="Y724" s="32"/>
      <c r="Z724" s="32"/>
    </row>
    <row r="725" spans="1:26" x14ac:dyDescent="0.25">
      <c r="A725" s="6">
        <v>1930.09</v>
      </c>
      <c r="B725" s="7">
        <v>20.78</v>
      </c>
      <c r="C725" s="8">
        <v>0.97750000000000004</v>
      </c>
      <c r="D725" s="7">
        <v>1.1299999999999999</v>
      </c>
      <c r="E725" s="7">
        <v>16.600000000000001</v>
      </c>
      <c r="F725" s="8">
        <f t="shared" si="178"/>
        <v>1930.7083333332791</v>
      </c>
      <c r="G725" s="9">
        <f>G717*4/12+G729*8/12</f>
        <v>3.3233333333333333</v>
      </c>
      <c r="H725" s="8">
        <f t="shared" si="174"/>
        <v>383.21261746987943</v>
      </c>
      <c r="I725" s="8">
        <f t="shared" si="175"/>
        <v>18.026483810240958</v>
      </c>
      <c r="J725" s="10">
        <f t="shared" si="179"/>
        <v>8533.5164139107055</v>
      </c>
      <c r="K725" s="8">
        <f t="shared" si="176"/>
        <v>20.838799698795174</v>
      </c>
      <c r="L725" s="10">
        <f t="shared" si="177"/>
        <v>464.04588776319036</v>
      </c>
      <c r="M725" s="30">
        <f t="shared" si="168"/>
        <v>21.072581788447309</v>
      </c>
      <c r="N725" s="11"/>
      <c r="O725" s="12">
        <f t="shared" si="169"/>
        <v>25.290051551861247</v>
      </c>
      <c r="P725" s="12"/>
      <c r="Q725" s="33">
        <f t="shared" si="170"/>
        <v>-4.2387408222914827E-3</v>
      </c>
      <c r="R725" s="9">
        <f t="shared" si="180"/>
        <v>1.0024179150078369</v>
      </c>
      <c r="S725" s="9">
        <f t="shared" si="181"/>
        <v>9.0950749847035528</v>
      </c>
      <c r="T725" s="15">
        <f t="shared" si="171"/>
        <v>6.2252390717274508E-3</v>
      </c>
      <c r="U725" s="15">
        <f t="shared" si="172"/>
        <v>5.8304895814562441E-2</v>
      </c>
      <c r="V725" s="15">
        <f t="shared" si="173"/>
        <v>-5.207965674283499E-2</v>
      </c>
      <c r="Y725" s="32"/>
      <c r="Z725" s="32"/>
    </row>
    <row r="726" spans="1:26" x14ac:dyDescent="0.25">
      <c r="A726" s="6">
        <v>1930.1</v>
      </c>
      <c r="B726" s="7">
        <v>17.920000000000002</v>
      </c>
      <c r="C726" s="8">
        <v>0.97829999999999995</v>
      </c>
      <c r="D726" s="7">
        <v>1.077</v>
      </c>
      <c r="E726" s="7">
        <v>16.5</v>
      </c>
      <c r="F726" s="8">
        <f t="shared" si="178"/>
        <v>1930.7916666666124</v>
      </c>
      <c r="G726" s="9">
        <f>G717*3/12+G729*9/12</f>
        <v>3.3275000000000001</v>
      </c>
      <c r="H726" s="8">
        <f t="shared" si="174"/>
        <v>332.47301818181819</v>
      </c>
      <c r="I726" s="8">
        <f t="shared" si="175"/>
        <v>18.150577772727267</v>
      </c>
      <c r="J726" s="10">
        <f t="shared" si="179"/>
        <v>7437.3107313108103</v>
      </c>
      <c r="K726" s="8">
        <f t="shared" si="176"/>
        <v>19.981776818181814</v>
      </c>
      <c r="L726" s="10">
        <f t="shared" si="177"/>
        <v>446.98569517978467</v>
      </c>
      <c r="M726" s="30">
        <f t="shared" si="168"/>
        <v>18.214870154658627</v>
      </c>
      <c r="N726" s="11"/>
      <c r="O726" s="12">
        <f t="shared" si="169"/>
        <v>21.881118207635755</v>
      </c>
      <c r="P726" s="12"/>
      <c r="Q726" s="33">
        <f t="shared" si="170"/>
        <v>3.0636907081037917E-3</v>
      </c>
      <c r="R726" s="9">
        <f t="shared" si="180"/>
        <v>1.0024214562833882</v>
      </c>
      <c r="S726" s="9">
        <f t="shared" si="181"/>
        <v>9.1723210490852978</v>
      </c>
      <c r="T726" s="15">
        <f t="shared" si="171"/>
        <v>2.1641346294053898E-2</v>
      </c>
      <c r="U726" s="15">
        <f t="shared" si="172"/>
        <v>5.7794849026483686E-2</v>
      </c>
      <c r="V726" s="15">
        <f t="shared" si="173"/>
        <v>-3.6153502732429788E-2</v>
      </c>
      <c r="Y726" s="32"/>
      <c r="Z726" s="32"/>
    </row>
    <row r="727" spans="1:26" x14ac:dyDescent="0.25">
      <c r="A727" s="6">
        <v>1930.11</v>
      </c>
      <c r="B727" s="7">
        <v>16.62</v>
      </c>
      <c r="C727" s="8">
        <v>0.97919999999999996</v>
      </c>
      <c r="D727" s="7">
        <v>1.0229999999999999</v>
      </c>
      <c r="E727" s="7">
        <v>16.399999999999999</v>
      </c>
      <c r="F727" s="8">
        <f t="shared" si="178"/>
        <v>1930.8749999999457</v>
      </c>
      <c r="G727" s="9">
        <f>G717*2/12+G729*10/12</f>
        <v>3.3316666666666666</v>
      </c>
      <c r="H727" s="8">
        <f t="shared" si="174"/>
        <v>310.23408841463413</v>
      </c>
      <c r="I727" s="8">
        <f t="shared" si="175"/>
        <v>18.278051707317069</v>
      </c>
      <c r="J727" s="10">
        <f t="shared" si="179"/>
        <v>6973.9061037401998</v>
      </c>
      <c r="K727" s="8">
        <f t="shared" si="176"/>
        <v>19.095636128048778</v>
      </c>
      <c r="L727" s="10">
        <f t="shared" si="177"/>
        <v>429.26028544682458</v>
      </c>
      <c r="M727" s="30">
        <f t="shared" si="168"/>
        <v>16.939711377775161</v>
      </c>
      <c r="N727" s="11"/>
      <c r="O727" s="12">
        <f t="shared" si="169"/>
        <v>20.377938385497824</v>
      </c>
      <c r="P727" s="12"/>
      <c r="Q727" s="33">
        <f t="shared" si="170"/>
        <v>7.0525206827530065E-3</v>
      </c>
      <c r="R727" s="9">
        <f t="shared" si="180"/>
        <v>1.0024249975401915</v>
      </c>
      <c r="S727" s="9">
        <f t="shared" si="181"/>
        <v>9.2505956395199505</v>
      </c>
      <c r="T727" s="15">
        <f t="shared" si="171"/>
        <v>3.1128960962345964E-2</v>
      </c>
      <c r="U727" s="15">
        <f t="shared" si="172"/>
        <v>5.7279103473887094E-2</v>
      </c>
      <c r="V727" s="15">
        <f t="shared" si="173"/>
        <v>-2.615014251154113E-2</v>
      </c>
      <c r="Y727" s="32"/>
      <c r="Z727" s="32"/>
    </row>
    <row r="728" spans="1:26" x14ac:dyDescent="0.25">
      <c r="A728" s="6">
        <v>1930.12</v>
      </c>
      <c r="B728" s="7">
        <v>15.51</v>
      </c>
      <c r="C728" s="8">
        <v>0.98</v>
      </c>
      <c r="D728" s="7">
        <v>0.97</v>
      </c>
      <c r="E728" s="7">
        <v>16.100000000000001</v>
      </c>
      <c r="F728" s="8">
        <f t="shared" si="178"/>
        <v>1930.9583333332789</v>
      </c>
      <c r="G728" s="9">
        <f>G717*1/12+G729*11/12</f>
        <v>3.3358333333333325</v>
      </c>
      <c r="H728" s="8">
        <f t="shared" si="174"/>
        <v>294.90916304347815</v>
      </c>
      <c r="I728" s="8">
        <f t="shared" si="175"/>
        <v>18.633847826086953</v>
      </c>
      <c r="J728" s="10">
        <f t="shared" si="179"/>
        <v>6664.3161239547044</v>
      </c>
      <c r="K728" s="8">
        <f t="shared" si="176"/>
        <v>18.443706521739124</v>
      </c>
      <c r="L728" s="10">
        <f t="shared" si="177"/>
        <v>416.78830691399509</v>
      </c>
      <c r="M728" s="30">
        <f t="shared" si="168"/>
        <v>16.05500185653132</v>
      </c>
      <c r="N728" s="11"/>
      <c r="O728" s="12">
        <f t="shared" si="169"/>
        <v>19.34960357873387</v>
      </c>
      <c r="P728" s="12"/>
      <c r="Q728" s="33">
        <f t="shared" si="170"/>
        <v>1.0454922060588373E-2</v>
      </c>
      <c r="R728" s="9">
        <f t="shared" si="180"/>
        <v>1.0024285387782521</v>
      </c>
      <c r="S728" s="9">
        <f t="shared" si="181"/>
        <v>9.4458176586045894</v>
      </c>
      <c r="T728" s="15">
        <f t="shared" si="171"/>
        <v>3.1307554402851601E-2</v>
      </c>
      <c r="U728" s="15">
        <f t="shared" si="172"/>
        <v>5.4702821402978552E-2</v>
      </c>
      <c r="V728" s="15">
        <f t="shared" si="173"/>
        <v>-2.3395267000126951E-2</v>
      </c>
      <c r="Y728" s="32"/>
      <c r="Z728" s="32"/>
    </row>
    <row r="729" spans="1:26" x14ac:dyDescent="0.25">
      <c r="A729" s="6">
        <v>1931.01</v>
      </c>
      <c r="B729" s="7">
        <v>15.98</v>
      </c>
      <c r="C729" s="8">
        <v>0.9667</v>
      </c>
      <c r="D729" s="7">
        <v>0.94</v>
      </c>
      <c r="E729" s="7">
        <v>15.9</v>
      </c>
      <c r="F729" s="8">
        <f t="shared" si="178"/>
        <v>1931.0416666666122</v>
      </c>
      <c r="G729" s="9">
        <v>3.34</v>
      </c>
      <c r="H729" s="8">
        <f t="shared" si="174"/>
        <v>307.6677641509433</v>
      </c>
      <c r="I729" s="8">
        <f t="shared" si="175"/>
        <v>18.612166933962261</v>
      </c>
      <c r="J729" s="10">
        <f t="shared" si="179"/>
        <v>6987.6828078246526</v>
      </c>
      <c r="K729" s="8">
        <f t="shared" si="176"/>
        <v>18.098103773584899</v>
      </c>
      <c r="L729" s="10">
        <f t="shared" si="177"/>
        <v>411.04016516615599</v>
      </c>
      <c r="M729" s="30">
        <f t="shared" si="168"/>
        <v>16.705478731547604</v>
      </c>
      <c r="N729" s="11"/>
      <c r="O729" s="12">
        <f t="shared" si="169"/>
        <v>20.167540874417725</v>
      </c>
      <c r="P729" s="12"/>
      <c r="Q729" s="33">
        <f t="shared" si="170"/>
        <v>8.806309954358077E-3</v>
      </c>
      <c r="R729" s="9">
        <f t="shared" si="180"/>
        <v>1.0003975293854486</v>
      </c>
      <c r="S729" s="9">
        <f t="shared" si="181"/>
        <v>9.5878610571447194</v>
      </c>
      <c r="T729" s="15">
        <f t="shared" si="171"/>
        <v>2.717211210930448E-2</v>
      </c>
      <c r="U729" s="15">
        <f t="shared" si="172"/>
        <v>5.350778743929574E-2</v>
      </c>
      <c r="V729" s="15">
        <f t="shared" si="173"/>
        <v>-2.6335675329991259E-2</v>
      </c>
      <c r="Y729" s="32"/>
      <c r="Z729" s="32"/>
    </row>
    <row r="730" spans="1:26" x14ac:dyDescent="0.25">
      <c r="A730" s="6">
        <v>1931.02</v>
      </c>
      <c r="B730" s="7">
        <v>17.2</v>
      </c>
      <c r="C730" s="8">
        <v>0.95330000000000004</v>
      </c>
      <c r="D730" s="7">
        <v>0.91</v>
      </c>
      <c r="E730" s="7">
        <v>15.7</v>
      </c>
      <c r="F730" s="8">
        <f t="shared" si="178"/>
        <v>1931.1249999999454</v>
      </c>
      <c r="G730" s="9">
        <f>G729*11/12+G741*1/12</f>
        <v>3.3683333333333327</v>
      </c>
      <c r="H730" s="8">
        <f t="shared" si="174"/>
        <v>335.37535031847131</v>
      </c>
      <c r="I730" s="8">
        <f t="shared" si="175"/>
        <v>18.587983805732485</v>
      </c>
      <c r="J730" s="10">
        <f t="shared" si="179"/>
        <v>7652.1519481410396</v>
      </c>
      <c r="K730" s="8">
        <f t="shared" si="176"/>
        <v>17.743695859872609</v>
      </c>
      <c r="L730" s="10">
        <f t="shared" si="177"/>
        <v>404.85222516327593</v>
      </c>
      <c r="M730" s="30">
        <f t="shared" si="168"/>
        <v>18.161492436976086</v>
      </c>
      <c r="N730" s="11"/>
      <c r="O730" s="12">
        <f t="shared" si="169"/>
        <v>21.955007167462458</v>
      </c>
      <c r="P730" s="12"/>
      <c r="Q730" s="33">
        <f t="shared" si="170"/>
        <v>5.6344747348846813E-3</v>
      </c>
      <c r="R730" s="9">
        <f t="shared" si="180"/>
        <v>1.000424322533243</v>
      </c>
      <c r="S730" s="9">
        <f t="shared" si="181"/>
        <v>9.7138594246605532</v>
      </c>
      <c r="T730" s="15">
        <f t="shared" si="171"/>
        <v>1.1904383362798976E-2</v>
      </c>
      <c r="U730" s="15">
        <f t="shared" si="172"/>
        <v>5.1901915980160584E-2</v>
      </c>
      <c r="V730" s="15">
        <f t="shared" si="173"/>
        <v>-3.9997532617361609E-2</v>
      </c>
      <c r="Y730" s="32"/>
      <c r="Z730" s="32"/>
    </row>
    <row r="731" spans="1:26" x14ac:dyDescent="0.25">
      <c r="A731" s="6">
        <v>1931.03</v>
      </c>
      <c r="B731" s="7">
        <v>17.53</v>
      </c>
      <c r="C731" s="8">
        <v>0.94</v>
      </c>
      <c r="D731" s="7">
        <v>0.88</v>
      </c>
      <c r="E731" s="7">
        <v>15.6</v>
      </c>
      <c r="F731" s="8">
        <f t="shared" si="178"/>
        <v>1931.2083333332787</v>
      </c>
      <c r="G731" s="9">
        <f>G729*10/12+G741*2/12</f>
        <v>3.3966666666666665</v>
      </c>
      <c r="H731" s="8">
        <f t="shared" si="174"/>
        <v>344.0009663461538</v>
      </c>
      <c r="I731" s="8">
        <f t="shared" si="175"/>
        <v>18.446144230769224</v>
      </c>
      <c r="J731" s="10">
        <f t="shared" si="179"/>
        <v>7884.0331799973183</v>
      </c>
      <c r="K731" s="8">
        <f t="shared" si="176"/>
        <v>17.268730769230768</v>
      </c>
      <c r="L731" s="10">
        <f t="shared" si="177"/>
        <v>395.77576716472561</v>
      </c>
      <c r="M731" s="30">
        <f t="shared" si="168"/>
        <v>18.579561032791283</v>
      </c>
      <c r="N731" s="11"/>
      <c r="O731" s="12">
        <f t="shared" si="169"/>
        <v>22.489225916378587</v>
      </c>
      <c r="P731" s="12"/>
      <c r="Q731" s="33">
        <f t="shared" si="170"/>
        <v>4.0196372856970419E-3</v>
      </c>
      <c r="R731" s="9">
        <f t="shared" si="180"/>
        <v>1.0004511098145998</v>
      </c>
      <c r="S731" s="9">
        <f t="shared" si="181"/>
        <v>9.7802759855998271</v>
      </c>
      <c r="T731" s="15">
        <f t="shared" si="171"/>
        <v>9.3583552266789383E-3</v>
      </c>
      <c r="U731" s="15">
        <f t="shared" si="172"/>
        <v>5.0216361408996768E-2</v>
      </c>
      <c r="V731" s="15">
        <f t="shared" si="173"/>
        <v>-4.085800618231783E-2</v>
      </c>
      <c r="Y731" s="32"/>
      <c r="Z731" s="32"/>
    </row>
    <row r="732" spans="1:26" x14ac:dyDescent="0.25">
      <c r="A732" s="6">
        <v>1931.04</v>
      </c>
      <c r="B732" s="7">
        <v>15.86</v>
      </c>
      <c r="C732" s="8">
        <v>0.92669999999999997</v>
      </c>
      <c r="D732" s="7">
        <v>0.85</v>
      </c>
      <c r="E732" s="7">
        <v>15.5</v>
      </c>
      <c r="F732" s="8">
        <f t="shared" si="178"/>
        <v>1931.2916666666119</v>
      </c>
      <c r="G732" s="9">
        <f>G729*9/12+G741*3/12</f>
        <v>3.4249999999999998</v>
      </c>
      <c r="H732" s="8">
        <f t="shared" si="174"/>
        <v>313.23755806451607</v>
      </c>
      <c r="I732" s="8">
        <f t="shared" si="175"/>
        <v>18.302474467741931</v>
      </c>
      <c r="J732" s="10">
        <f t="shared" si="179"/>
        <v>7213.9334481883252</v>
      </c>
      <c r="K732" s="8">
        <f t="shared" si="176"/>
        <v>16.787637096774191</v>
      </c>
      <c r="L732" s="10">
        <f t="shared" si="177"/>
        <v>386.62316714754581</v>
      </c>
      <c r="M732" s="30">
        <f t="shared" si="168"/>
        <v>16.872315331609659</v>
      </c>
      <c r="N732" s="11"/>
      <c r="O732" s="12">
        <f t="shared" si="169"/>
        <v>20.459812584802659</v>
      </c>
      <c r="P732" s="12"/>
      <c r="Q732" s="33">
        <f t="shared" si="170"/>
        <v>9.6311143517871234E-3</v>
      </c>
      <c r="R732" s="9">
        <f t="shared" si="180"/>
        <v>1.0004778912419263</v>
      </c>
      <c r="S732" s="9">
        <f t="shared" si="181"/>
        <v>9.8478149832095649</v>
      </c>
      <c r="T732" s="15">
        <f t="shared" si="171"/>
        <v>1.5031281808771224E-2</v>
      </c>
      <c r="U732" s="15">
        <f t="shared" si="172"/>
        <v>4.853613387295086E-2</v>
      </c>
      <c r="V732" s="15">
        <f t="shared" si="173"/>
        <v>-3.3504852064179635E-2</v>
      </c>
      <c r="Y732" s="32"/>
      <c r="Z732" s="32"/>
    </row>
    <row r="733" spans="1:26" x14ac:dyDescent="0.25">
      <c r="A733" s="6">
        <v>1931.05</v>
      </c>
      <c r="B733" s="7">
        <v>14.33</v>
      </c>
      <c r="C733" s="8">
        <v>0.9133</v>
      </c>
      <c r="D733" s="7">
        <v>0.82</v>
      </c>
      <c r="E733" s="7">
        <v>15.3</v>
      </c>
      <c r="F733" s="8">
        <f t="shared" si="178"/>
        <v>1931.3749999999452</v>
      </c>
      <c r="G733" s="9">
        <f>G729*8/12+G741*4/12</f>
        <v>3.4533333333333331</v>
      </c>
      <c r="H733" s="8">
        <f t="shared" si="174"/>
        <v>286.71941666666658</v>
      </c>
      <c r="I733" s="8">
        <f t="shared" si="175"/>
        <v>18.273610833333329</v>
      </c>
      <c r="J733" s="10">
        <f t="shared" si="179"/>
        <v>6638.284972442274</v>
      </c>
      <c r="K733" s="8">
        <f t="shared" si="176"/>
        <v>16.406833333333328</v>
      </c>
      <c r="L733" s="10">
        <f t="shared" si="177"/>
        <v>379.85999144470793</v>
      </c>
      <c r="M733" s="30">
        <f t="shared" si="168"/>
        <v>15.401539999110106</v>
      </c>
      <c r="N733" s="11"/>
      <c r="O733" s="12">
        <f t="shared" si="169"/>
        <v>18.720726910122234</v>
      </c>
      <c r="P733" s="12"/>
      <c r="Q733" s="33">
        <f t="shared" si="170"/>
        <v>1.5929703538700643E-2</v>
      </c>
      <c r="R733" s="9">
        <f t="shared" si="180"/>
        <v>1.0005046668276012</v>
      </c>
      <c r="S733" s="9">
        <f t="shared" si="181"/>
        <v>9.9813122941178651</v>
      </c>
      <c r="T733" s="15">
        <f t="shared" si="171"/>
        <v>2.1161915537703635E-2</v>
      </c>
      <c r="U733" s="15">
        <f t="shared" si="172"/>
        <v>4.6179312085233848E-2</v>
      </c>
      <c r="V733" s="15">
        <f t="shared" si="173"/>
        <v>-2.5017396547530213E-2</v>
      </c>
      <c r="Y733" s="32"/>
      <c r="Z733" s="32"/>
    </row>
    <row r="734" spans="1:26" x14ac:dyDescent="0.25">
      <c r="A734" s="6">
        <v>1931.06</v>
      </c>
      <c r="B734" s="7">
        <v>13.87</v>
      </c>
      <c r="C734" s="8">
        <v>0.9</v>
      </c>
      <c r="D734" s="7">
        <v>0.79</v>
      </c>
      <c r="E734" s="7">
        <v>15.1</v>
      </c>
      <c r="F734" s="8">
        <f t="shared" si="178"/>
        <v>1931.4583333332785</v>
      </c>
      <c r="G734" s="9">
        <f>G729*7/12+G741*5/12</f>
        <v>3.4816666666666665</v>
      </c>
      <c r="H734" s="8">
        <f t="shared" si="174"/>
        <v>281.19128642384095</v>
      </c>
      <c r="I734" s="8">
        <f t="shared" si="175"/>
        <v>18.246009933774829</v>
      </c>
      <c r="J734" s="10">
        <f t="shared" si="179"/>
        <v>6545.4981412256266</v>
      </c>
      <c r="K734" s="8">
        <f t="shared" si="176"/>
        <v>16.01594205298013</v>
      </c>
      <c r="L734" s="10">
        <f t="shared" si="177"/>
        <v>372.81496262207975</v>
      </c>
      <c r="M734" s="30">
        <f t="shared" si="168"/>
        <v>15.062476074643241</v>
      </c>
      <c r="N734" s="11"/>
      <c r="O734" s="12">
        <f t="shared" si="169"/>
        <v>18.355604584013701</v>
      </c>
      <c r="P734" s="12"/>
      <c r="Q734" s="33">
        <f t="shared" si="170"/>
        <v>1.6369824995931787E-2</v>
      </c>
      <c r="R734" s="9">
        <f t="shared" si="180"/>
        <v>1.0005314365839755</v>
      </c>
      <c r="S734" s="9">
        <f t="shared" si="181"/>
        <v>10.118619061544909</v>
      </c>
      <c r="T734" s="15">
        <f t="shared" si="171"/>
        <v>2.4611829397280793E-2</v>
      </c>
      <c r="U734" s="15">
        <f t="shared" si="172"/>
        <v>4.2387777931171877E-2</v>
      </c>
      <c r="V734" s="15">
        <f t="shared" si="173"/>
        <v>-1.7775948533891084E-2</v>
      </c>
      <c r="Y734" s="32"/>
      <c r="Z734" s="32"/>
    </row>
    <row r="735" spans="1:26" x14ac:dyDescent="0.25">
      <c r="A735" s="6">
        <v>1931.07</v>
      </c>
      <c r="B735" s="7">
        <v>14.33</v>
      </c>
      <c r="C735" s="8">
        <v>0.88670000000000004</v>
      </c>
      <c r="D735" s="7">
        <v>0.76</v>
      </c>
      <c r="E735" s="7">
        <v>15.1</v>
      </c>
      <c r="F735" s="8">
        <f t="shared" si="178"/>
        <v>1931.5416666666117</v>
      </c>
      <c r="G735" s="9">
        <f>G729*6/12+G741*6/12</f>
        <v>3.51</v>
      </c>
      <c r="H735" s="8">
        <f t="shared" si="174"/>
        <v>290.517024834437</v>
      </c>
      <c r="I735" s="8">
        <f t="shared" si="175"/>
        <v>17.976374453642382</v>
      </c>
      <c r="J735" s="10">
        <f t="shared" si="179"/>
        <v>6797.4510548364797</v>
      </c>
      <c r="K735" s="8">
        <f t="shared" si="176"/>
        <v>15.407741721854302</v>
      </c>
      <c r="L735" s="10">
        <f t="shared" si="177"/>
        <v>360.50682495992498</v>
      </c>
      <c r="M735" s="30">
        <f t="shared" si="168"/>
        <v>15.516750095516311</v>
      </c>
      <c r="N735" s="11"/>
      <c r="O735" s="12">
        <f t="shared" si="169"/>
        <v>18.955242288187463</v>
      </c>
      <c r="P735" s="12"/>
      <c r="Q735" s="33">
        <f t="shared" si="170"/>
        <v>1.3585027838757348E-2</v>
      </c>
      <c r="R735" s="9">
        <f t="shared" si="180"/>
        <v>1.0005582005233711</v>
      </c>
      <c r="S735" s="9">
        <f t="shared" si="181"/>
        <v>10.123996465893525</v>
      </c>
      <c r="T735" s="15">
        <f t="shared" si="171"/>
        <v>2.6437859148649379E-2</v>
      </c>
      <c r="U735" s="15">
        <f t="shared" si="172"/>
        <v>4.2125786651003194E-2</v>
      </c>
      <c r="V735" s="15">
        <f t="shared" si="173"/>
        <v>-1.5687927502353816E-2</v>
      </c>
      <c r="Y735" s="32"/>
      <c r="Z735" s="32"/>
    </row>
    <row r="736" spans="1:26" x14ac:dyDescent="0.25">
      <c r="A736" s="6">
        <v>1931.08</v>
      </c>
      <c r="B736" s="7">
        <v>13.9</v>
      </c>
      <c r="C736" s="8">
        <v>0.87329999999999997</v>
      </c>
      <c r="D736" s="7">
        <v>0.73</v>
      </c>
      <c r="E736" s="7">
        <v>15.1</v>
      </c>
      <c r="F736" s="8">
        <f t="shared" si="178"/>
        <v>1931.624999999945</v>
      </c>
      <c r="G736" s="9">
        <f>G729*5/12+G741*7/12</f>
        <v>3.5383333333333336</v>
      </c>
      <c r="H736" s="8">
        <f t="shared" si="174"/>
        <v>281.79948675496689</v>
      </c>
      <c r="I736" s="8">
        <f t="shared" si="175"/>
        <v>17.704711639072844</v>
      </c>
      <c r="J736" s="10">
        <f t="shared" si="179"/>
        <v>6628.00098832818</v>
      </c>
      <c r="K736" s="8">
        <f t="shared" si="176"/>
        <v>14.799541390728473</v>
      </c>
      <c r="L736" s="10">
        <f t="shared" si="177"/>
        <v>348.08926053809853</v>
      </c>
      <c r="M736" s="30">
        <f t="shared" si="168"/>
        <v>15.006276602886537</v>
      </c>
      <c r="N736" s="11"/>
      <c r="O736" s="12">
        <f t="shared" si="169"/>
        <v>18.380525991208916</v>
      </c>
      <c r="P736" s="12"/>
      <c r="Q736" s="33">
        <f t="shared" si="170"/>
        <v>1.5493991974094193E-2</v>
      </c>
      <c r="R736" s="9">
        <f t="shared" si="180"/>
        <v>1.0005849586580824</v>
      </c>
      <c r="S736" s="9">
        <f t="shared" si="181"/>
        <v>10.129647686019393</v>
      </c>
      <c r="T736" s="15">
        <f t="shared" si="171"/>
        <v>2.7723308433182048E-2</v>
      </c>
      <c r="U736" s="15">
        <f t="shared" si="172"/>
        <v>4.0458580692494639E-2</v>
      </c>
      <c r="V736" s="15">
        <f t="shared" si="173"/>
        <v>-1.2735272259312591E-2</v>
      </c>
      <c r="Y736" s="32"/>
      <c r="Z736" s="32"/>
    </row>
    <row r="737" spans="1:26" x14ac:dyDescent="0.25">
      <c r="A737" s="6">
        <v>1931.09</v>
      </c>
      <c r="B737" s="7">
        <v>11.83</v>
      </c>
      <c r="C737" s="8">
        <v>0.86</v>
      </c>
      <c r="D737" s="7">
        <v>0.7</v>
      </c>
      <c r="E737" s="7">
        <v>15</v>
      </c>
      <c r="F737" s="8">
        <f t="shared" si="178"/>
        <v>1931.7083333332782</v>
      </c>
      <c r="G737" s="9">
        <f>G729*4/12+G741*8/12</f>
        <v>3.5666666666666669</v>
      </c>
      <c r="H737" s="8">
        <f t="shared" si="174"/>
        <v>241.43255499999995</v>
      </c>
      <c r="I737" s="8">
        <f t="shared" si="175"/>
        <v>17.551309999999997</v>
      </c>
      <c r="J737" s="10">
        <f t="shared" si="179"/>
        <v>5712.9606824183693</v>
      </c>
      <c r="K737" s="8">
        <f t="shared" si="176"/>
        <v>14.285949999999996</v>
      </c>
      <c r="L737" s="10">
        <f t="shared" si="177"/>
        <v>338.04501079398631</v>
      </c>
      <c r="M737" s="30">
        <f t="shared" si="168"/>
        <v>12.817745261106881</v>
      </c>
      <c r="N737" s="11"/>
      <c r="O737" s="12">
        <f t="shared" si="169"/>
        <v>15.756886512834592</v>
      </c>
      <c r="P737" s="12"/>
      <c r="Q737" s="33">
        <f t="shared" si="170"/>
        <v>2.705331082436041E-2</v>
      </c>
      <c r="R737" s="9">
        <f t="shared" si="180"/>
        <v>1.0006117110003754</v>
      </c>
      <c r="S737" s="9">
        <f t="shared" si="181"/>
        <v>10.203143598544234</v>
      </c>
      <c r="T737" s="15">
        <f t="shared" si="171"/>
        <v>4.2613614380621723E-2</v>
      </c>
      <c r="U737" s="15">
        <f t="shared" si="172"/>
        <v>3.8124454191790891E-2</v>
      </c>
      <c r="V737" s="15">
        <f t="shared" si="173"/>
        <v>4.4891601888308319E-3</v>
      </c>
      <c r="Y737" s="32"/>
      <c r="Z737" s="32"/>
    </row>
    <row r="738" spans="1:26" x14ac:dyDescent="0.25">
      <c r="A738" s="6">
        <v>1931.1</v>
      </c>
      <c r="B738" s="7">
        <v>10.25</v>
      </c>
      <c r="C738" s="8">
        <v>0.84670000000000001</v>
      </c>
      <c r="D738" s="7">
        <v>0.67</v>
      </c>
      <c r="E738" s="7">
        <v>14.9</v>
      </c>
      <c r="F738" s="8">
        <f t="shared" si="178"/>
        <v>1931.7916666666115</v>
      </c>
      <c r="G738" s="9">
        <f>G729*3/12+G741*9/12</f>
        <v>3.5950000000000002</v>
      </c>
      <c r="H738" s="8">
        <f t="shared" si="174"/>
        <v>210.59106543624156</v>
      </c>
      <c r="I738" s="8">
        <f t="shared" si="175"/>
        <v>17.395849278523485</v>
      </c>
      <c r="J738" s="10">
        <f t="shared" si="179"/>
        <v>5017.4687246284266</v>
      </c>
      <c r="K738" s="8">
        <f t="shared" si="176"/>
        <v>13.765464765100669</v>
      </c>
      <c r="L738" s="10">
        <f t="shared" si="177"/>
        <v>327.97112639034594</v>
      </c>
      <c r="M738" s="30">
        <f t="shared" si="168"/>
        <v>11.145926407660927</v>
      </c>
      <c r="N738" s="11"/>
      <c r="O738" s="12">
        <f t="shared" si="169"/>
        <v>13.764337388796362</v>
      </c>
      <c r="P738" s="12"/>
      <c r="Q738" s="33">
        <f t="shared" si="170"/>
        <v>3.7813566467066746E-2</v>
      </c>
      <c r="R738" s="9">
        <f t="shared" si="180"/>
        <v>1.0006384575624876</v>
      </c>
      <c r="S738" s="9">
        <f t="shared" si="181"/>
        <v>10.277904335961615</v>
      </c>
      <c r="T738" s="15">
        <f t="shared" si="171"/>
        <v>5.1170424960345073E-2</v>
      </c>
      <c r="U738" s="15">
        <f t="shared" si="172"/>
        <v>3.5810836052996731E-2</v>
      </c>
      <c r="V738" s="15">
        <f t="shared" si="173"/>
        <v>1.5359588907348343E-2</v>
      </c>
      <c r="Y738" s="32"/>
      <c r="Z738" s="32"/>
    </row>
    <row r="739" spans="1:26" x14ac:dyDescent="0.25">
      <c r="A739" s="6">
        <v>1931.11</v>
      </c>
      <c r="B739" s="7">
        <v>10.39</v>
      </c>
      <c r="C739" s="8">
        <v>0.83330000000000004</v>
      </c>
      <c r="D739" s="7">
        <v>0.64</v>
      </c>
      <c r="E739" s="7">
        <v>14.7</v>
      </c>
      <c r="F739" s="8">
        <f t="shared" si="178"/>
        <v>1931.8749999999447</v>
      </c>
      <c r="G739" s="9">
        <f>G729*2/12+G741*10/12</f>
        <v>3.6233333333333335</v>
      </c>
      <c r="H739" s="8">
        <f t="shared" si="174"/>
        <v>216.37174999999999</v>
      </c>
      <c r="I739" s="8">
        <f t="shared" si="175"/>
        <v>17.353472499999999</v>
      </c>
      <c r="J739" s="10">
        <f t="shared" si="179"/>
        <v>5189.6520952359315</v>
      </c>
      <c r="K739" s="8">
        <f t="shared" si="176"/>
        <v>13.327999999999998</v>
      </c>
      <c r="L739" s="10">
        <f t="shared" si="177"/>
        <v>319.67058141973007</v>
      </c>
      <c r="M739" s="30">
        <f t="shared" si="168"/>
        <v>11.415600295644674</v>
      </c>
      <c r="N739" s="11"/>
      <c r="O739" s="12">
        <f t="shared" si="169"/>
        <v>14.160676478302934</v>
      </c>
      <c r="P739" s="12"/>
      <c r="Q739" s="33">
        <f t="shared" si="170"/>
        <v>3.464519086289506E-2</v>
      </c>
      <c r="R739" s="9">
        <f t="shared" si="180"/>
        <v>1.0006651983566295</v>
      </c>
      <c r="S739" s="9">
        <f t="shared" si="181"/>
        <v>10.424391053843564</v>
      </c>
      <c r="T739" s="15">
        <f t="shared" si="171"/>
        <v>4.2594783036157269E-2</v>
      </c>
      <c r="U739" s="15">
        <f t="shared" si="172"/>
        <v>3.3485331501043714E-2</v>
      </c>
      <c r="V739" s="15">
        <f t="shared" si="173"/>
        <v>9.1094515351135552E-3</v>
      </c>
      <c r="Y739" s="32"/>
      <c r="Z739" s="32"/>
    </row>
    <row r="740" spans="1:26" x14ac:dyDescent="0.25">
      <c r="A740" s="6">
        <v>1931.12</v>
      </c>
      <c r="B740" s="7">
        <v>8.44</v>
      </c>
      <c r="C740" s="8">
        <v>0.82</v>
      </c>
      <c r="D740" s="7">
        <v>0.61</v>
      </c>
      <c r="E740" s="7">
        <v>14.6</v>
      </c>
      <c r="F740" s="8">
        <f t="shared" si="178"/>
        <v>1931.958333333278</v>
      </c>
      <c r="G740" s="9">
        <f>G729*1/12+G741*11/12</f>
        <v>3.6516666666666668</v>
      </c>
      <c r="H740" s="8">
        <f t="shared" si="174"/>
        <v>176.9668561643835</v>
      </c>
      <c r="I740" s="8">
        <f t="shared" si="175"/>
        <v>17.193462328767119</v>
      </c>
      <c r="J740" s="10">
        <f t="shared" si="179"/>
        <v>4278.8954189446904</v>
      </c>
      <c r="K740" s="8">
        <f t="shared" si="176"/>
        <v>12.790258561643833</v>
      </c>
      <c r="L740" s="10">
        <f t="shared" si="177"/>
        <v>309.25665942609731</v>
      </c>
      <c r="M740" s="30">
        <f t="shared" si="168"/>
        <v>9.3060328679683142</v>
      </c>
      <c r="N740" s="11"/>
      <c r="O740" s="12">
        <f t="shared" si="169"/>
        <v>11.613199088567855</v>
      </c>
      <c r="P740" s="12"/>
      <c r="Q740" s="33">
        <f t="shared" si="170"/>
        <v>5.4115164894184178E-2</v>
      </c>
      <c r="R740" s="9">
        <f t="shared" si="180"/>
        <v>1.0006919333949829</v>
      </c>
      <c r="S740" s="9">
        <f t="shared" si="181"/>
        <v>10.502772775488301</v>
      </c>
      <c r="T740" s="15">
        <f t="shared" si="171"/>
        <v>5.580545834392292E-2</v>
      </c>
      <c r="U740" s="15">
        <f t="shared" si="172"/>
        <v>3.1860940414411676E-2</v>
      </c>
      <c r="V740" s="15">
        <f t="shared" si="173"/>
        <v>2.3944517929511244E-2</v>
      </c>
      <c r="Y740" s="32"/>
      <c r="Z740" s="32"/>
    </row>
    <row r="741" spans="1:26" x14ac:dyDescent="0.25">
      <c r="A741" s="6">
        <v>1932.01</v>
      </c>
      <c r="B741" s="7">
        <v>8.3000000000000007</v>
      </c>
      <c r="C741" s="8">
        <v>0.79330000000000001</v>
      </c>
      <c r="D741" s="7">
        <v>0.59330000000000005</v>
      </c>
      <c r="E741" s="7">
        <v>14.3</v>
      </c>
      <c r="F741" s="8">
        <f t="shared" si="178"/>
        <v>1932.0416666666113</v>
      </c>
      <c r="G741" s="9">
        <v>3.68</v>
      </c>
      <c r="H741" s="8">
        <f t="shared" si="174"/>
        <v>177.68239510489508</v>
      </c>
      <c r="I741" s="8">
        <f t="shared" si="175"/>
        <v>16.982583618881115</v>
      </c>
      <c r="J741" s="10">
        <f t="shared" si="179"/>
        <v>4330.4150919668837</v>
      </c>
      <c r="K741" s="8">
        <f t="shared" si="176"/>
        <v>12.70108012237762</v>
      </c>
      <c r="L741" s="10">
        <f t="shared" si="177"/>
        <v>309.54641856192194</v>
      </c>
      <c r="M741" s="30">
        <f t="shared" si="168"/>
        <v>9.3124064551778432</v>
      </c>
      <c r="N741" s="11"/>
      <c r="O741" s="12">
        <f t="shared" si="169"/>
        <v>11.69073561324444</v>
      </c>
      <c r="P741" s="12"/>
      <c r="Q741" s="33">
        <f t="shared" si="170"/>
        <v>5.4016982118525667E-2</v>
      </c>
      <c r="R741" s="9">
        <f t="shared" si="180"/>
        <v>1.0056289406128645</v>
      </c>
      <c r="S741" s="9">
        <f t="shared" si="181"/>
        <v>10.730530344250981</v>
      </c>
      <c r="T741" s="15">
        <f t="shared" si="171"/>
        <v>5.5908218810185595E-2</v>
      </c>
      <c r="U741" s="15">
        <f t="shared" si="172"/>
        <v>2.8153148068261746E-2</v>
      </c>
      <c r="V741" s="15">
        <f t="shared" si="173"/>
        <v>2.7755070741923848E-2</v>
      </c>
      <c r="Y741" s="32"/>
      <c r="Z741" s="32"/>
    </row>
    <row r="742" spans="1:26" x14ac:dyDescent="0.25">
      <c r="A742" s="6">
        <v>1932.02</v>
      </c>
      <c r="B742" s="7">
        <v>8.23</v>
      </c>
      <c r="C742" s="8">
        <v>0.76670000000000005</v>
      </c>
      <c r="D742" s="7">
        <v>0.57669999999999999</v>
      </c>
      <c r="E742" s="7">
        <v>14.1</v>
      </c>
      <c r="F742" s="8">
        <f t="shared" si="178"/>
        <v>1932.1249999999445</v>
      </c>
      <c r="G742" s="9">
        <f>G741*11/12+G753*1/12</f>
        <v>3.6491666666666669</v>
      </c>
      <c r="H742" s="8">
        <f t="shared" si="174"/>
        <v>178.68293085106382</v>
      </c>
      <c r="I742" s="8">
        <f t="shared" si="175"/>
        <v>16.645954202127658</v>
      </c>
      <c r="J742" s="10">
        <f t="shared" si="179"/>
        <v>4388.6072726304828</v>
      </c>
      <c r="K742" s="8">
        <f t="shared" si="176"/>
        <v>12.520831861702124</v>
      </c>
      <c r="L742" s="10">
        <f t="shared" si="177"/>
        <v>307.52245615139719</v>
      </c>
      <c r="M742" s="30">
        <f t="shared" si="168"/>
        <v>9.3369322510084007</v>
      </c>
      <c r="N742" s="11"/>
      <c r="O742" s="12">
        <f t="shared" si="169"/>
        <v>11.788158853263374</v>
      </c>
      <c r="P742" s="12"/>
      <c r="Q742" s="33">
        <f t="shared" si="170"/>
        <v>5.2659080112653231E-2</v>
      </c>
      <c r="R742" s="9">
        <f t="shared" si="180"/>
        <v>1.0056069534178527</v>
      </c>
      <c r="S742" s="9">
        <f t="shared" si="181"/>
        <v>10.943994725598394</v>
      </c>
      <c r="T742" s="15">
        <f t="shared" si="171"/>
        <v>5.1181432415602135E-2</v>
      </c>
      <c r="U742" s="15">
        <f t="shared" si="172"/>
        <v>2.5681119639839212E-2</v>
      </c>
      <c r="V742" s="15">
        <f t="shared" si="173"/>
        <v>2.5500312775762923E-2</v>
      </c>
      <c r="Y742" s="32"/>
      <c r="Z742" s="32"/>
    </row>
    <row r="743" spans="1:26" x14ac:dyDescent="0.25">
      <c r="A743" s="6">
        <v>1932.03</v>
      </c>
      <c r="B743" s="7">
        <v>8.26</v>
      </c>
      <c r="C743" s="8">
        <v>0.74</v>
      </c>
      <c r="D743" s="7">
        <v>0.56000000000000005</v>
      </c>
      <c r="E743" s="7">
        <v>14</v>
      </c>
      <c r="F743" s="8">
        <f t="shared" si="178"/>
        <v>1932.2083333332778</v>
      </c>
      <c r="G743" s="9">
        <f>G741*10/12+G753*2/12</f>
        <v>3.6183333333333336</v>
      </c>
      <c r="H743" s="8">
        <f t="shared" si="174"/>
        <v>180.61522499999995</v>
      </c>
      <c r="I743" s="8">
        <f t="shared" si="175"/>
        <v>16.181024999999998</v>
      </c>
      <c r="J743" s="10">
        <f t="shared" si="179"/>
        <v>4469.1844179633217</v>
      </c>
      <c r="K743" s="8">
        <f t="shared" si="176"/>
        <v>12.245099999999999</v>
      </c>
      <c r="L743" s="10">
        <f t="shared" si="177"/>
        <v>302.99555376022522</v>
      </c>
      <c r="M743" s="30">
        <f t="shared" si="168"/>
        <v>9.413065028012209</v>
      </c>
      <c r="N743" s="11"/>
      <c r="O743" s="12">
        <f t="shared" si="169"/>
        <v>11.947423933156474</v>
      </c>
      <c r="P743" s="12"/>
      <c r="Q743" s="33">
        <f t="shared" si="170"/>
        <v>5.2571439292668713E-2</v>
      </c>
      <c r="R743" s="9">
        <f t="shared" si="180"/>
        <v>1.0055849736590832</v>
      </c>
      <c r="S743" s="9">
        <f t="shared" si="181"/>
        <v>11.083966888474549</v>
      </c>
      <c r="T743" s="15">
        <f t="shared" si="171"/>
        <v>4.2843570261301256E-2</v>
      </c>
      <c r="U743" s="15">
        <f t="shared" si="172"/>
        <v>2.3292830544147769E-2</v>
      </c>
      <c r="V743" s="15">
        <f t="shared" si="173"/>
        <v>1.9550739717153487E-2</v>
      </c>
      <c r="Y743" s="32"/>
      <c r="Z743" s="32"/>
    </row>
    <row r="744" spans="1:26" x14ac:dyDescent="0.25">
      <c r="A744" s="6">
        <v>1932.04</v>
      </c>
      <c r="B744" s="7">
        <v>6.28</v>
      </c>
      <c r="C744" s="8">
        <v>0.71330000000000005</v>
      </c>
      <c r="D744" s="7">
        <v>0.54330000000000001</v>
      </c>
      <c r="E744" s="7">
        <v>13.9</v>
      </c>
      <c r="F744" s="8">
        <f t="shared" si="178"/>
        <v>1932.291666666611</v>
      </c>
      <c r="G744" s="9">
        <f>G741*9/12+G753*3/12</f>
        <v>3.5875000000000004</v>
      </c>
      <c r="H744" s="8">
        <f t="shared" si="174"/>
        <v>138.30796402877695</v>
      </c>
      <c r="I744" s="8">
        <f t="shared" si="175"/>
        <v>15.709406169064746</v>
      </c>
      <c r="J744" s="10">
        <f t="shared" si="179"/>
        <v>3454.7169753998414</v>
      </c>
      <c r="K744" s="8">
        <f t="shared" si="176"/>
        <v>11.965400773381294</v>
      </c>
      <c r="L744" s="10">
        <f t="shared" si="177"/>
        <v>298.87702750553092</v>
      </c>
      <c r="M744" s="30">
        <f t="shared" si="168"/>
        <v>7.1922331961154837</v>
      </c>
      <c r="N744" s="11"/>
      <c r="O744" s="12">
        <f t="shared" si="169"/>
        <v>9.1947482135846084</v>
      </c>
      <c r="P744" s="12"/>
      <c r="Q744" s="33">
        <f t="shared" si="170"/>
        <v>8.4979257652761306E-2</v>
      </c>
      <c r="R744" s="9">
        <f t="shared" si="180"/>
        <v>1.0055630013536887</v>
      </c>
      <c r="S744" s="9">
        <f t="shared" si="181"/>
        <v>11.226056670660979</v>
      </c>
      <c r="T744" s="15">
        <f t="shared" si="171"/>
        <v>6.5612261049461384E-2</v>
      </c>
      <c r="U744" s="15">
        <f t="shared" si="172"/>
        <v>2.1555497583524819E-2</v>
      </c>
      <c r="V744" s="15">
        <f t="shared" si="173"/>
        <v>4.4056763465936566E-2</v>
      </c>
      <c r="Y744" s="32"/>
      <c r="Z744" s="32"/>
    </row>
    <row r="745" spans="1:26" x14ac:dyDescent="0.25">
      <c r="A745" s="6">
        <v>1932.05</v>
      </c>
      <c r="B745" s="7">
        <v>5.51</v>
      </c>
      <c r="C745" s="8">
        <v>0.68669999999999998</v>
      </c>
      <c r="D745" s="7">
        <v>0.52669999999999995</v>
      </c>
      <c r="E745" s="7">
        <v>13.7</v>
      </c>
      <c r="F745" s="8">
        <f t="shared" si="178"/>
        <v>1932.3749999999443</v>
      </c>
      <c r="G745" s="9">
        <f>G741*8/12+G753*4/12</f>
        <v>3.5566666666666666</v>
      </c>
      <c r="H745" s="8">
        <f t="shared" si="174"/>
        <v>123.12135218978101</v>
      </c>
      <c r="I745" s="8">
        <f t="shared" si="175"/>
        <v>15.344361624087588</v>
      </c>
      <c r="J745" s="10">
        <f t="shared" si="179"/>
        <v>3107.3189747994829</v>
      </c>
      <c r="K745" s="8">
        <f t="shared" si="176"/>
        <v>11.769149945255471</v>
      </c>
      <c r="L745" s="10">
        <f t="shared" si="177"/>
        <v>297.0281132535186</v>
      </c>
      <c r="M745" s="30">
        <f t="shared" si="168"/>
        <v>6.390857289881442</v>
      </c>
      <c r="N745" s="11"/>
      <c r="O745" s="12">
        <f t="shared" si="169"/>
        <v>8.2363186649334139</v>
      </c>
      <c r="P745" s="12"/>
      <c r="Q745" s="33">
        <f t="shared" si="170"/>
        <v>0.10130033260620136</v>
      </c>
      <c r="R745" s="9">
        <f t="shared" si="180"/>
        <v>1.0055410365188449</v>
      </c>
      <c r="S745" s="9">
        <f t="shared" si="181"/>
        <v>11.453302965234942</v>
      </c>
      <c r="T745" s="15">
        <f t="shared" si="171"/>
        <v>7.7621177749995107E-2</v>
      </c>
      <c r="U745" s="15">
        <f t="shared" si="172"/>
        <v>1.8453711549973661E-2</v>
      </c>
      <c r="V745" s="15">
        <f t="shared" si="173"/>
        <v>5.9167466200021446E-2</v>
      </c>
      <c r="Y745" s="32"/>
      <c r="Z745" s="32"/>
    </row>
    <row r="746" spans="1:26" x14ac:dyDescent="0.25">
      <c r="A746" s="6">
        <v>1932.06</v>
      </c>
      <c r="B746" s="7">
        <v>4.7699999999999996</v>
      </c>
      <c r="C746" s="8">
        <v>0.66</v>
      </c>
      <c r="D746" s="7">
        <v>0.51</v>
      </c>
      <c r="E746" s="7">
        <v>13.6</v>
      </c>
      <c r="F746" s="8">
        <f t="shared" si="178"/>
        <v>1932.4583333332776</v>
      </c>
      <c r="G746" s="9">
        <f>G741*7/12+G753*5/12</f>
        <v>3.5258333333333338</v>
      </c>
      <c r="H746" s="8">
        <f t="shared" si="174"/>
        <v>107.36971874999996</v>
      </c>
      <c r="I746" s="8">
        <f t="shared" si="175"/>
        <v>14.856187499999999</v>
      </c>
      <c r="J746" s="10">
        <f t="shared" si="179"/>
        <v>2741.026376263515</v>
      </c>
      <c r="K746" s="8">
        <f t="shared" si="176"/>
        <v>11.479781249999998</v>
      </c>
      <c r="L746" s="10">
        <f t="shared" si="177"/>
        <v>293.06571318540733</v>
      </c>
      <c r="M746" s="30">
        <f t="shared" si="168"/>
        <v>5.5650593715289638</v>
      </c>
      <c r="N746" s="11"/>
      <c r="O746" s="12">
        <f t="shared" si="169"/>
        <v>7.2376339262945963</v>
      </c>
      <c r="P746" s="12"/>
      <c r="Q746" s="33">
        <f t="shared" si="170"/>
        <v>0.12410976098602772</v>
      </c>
      <c r="R746" s="9">
        <f t="shared" si="180"/>
        <v>1.0055190791717696</v>
      </c>
      <c r="S746" s="9">
        <f t="shared" si="181"/>
        <v>11.601448239162194</v>
      </c>
      <c r="T746" s="15">
        <f t="shared" si="171"/>
        <v>9.7327764672307637E-2</v>
      </c>
      <c r="U746" s="15">
        <f t="shared" si="172"/>
        <v>1.7346825473075311E-2</v>
      </c>
      <c r="V746" s="15">
        <f t="shared" si="173"/>
        <v>7.9980939199232326E-2</v>
      </c>
      <c r="Y746" s="32"/>
      <c r="Z746" s="32"/>
    </row>
    <row r="747" spans="1:26" x14ac:dyDescent="0.25">
      <c r="A747" s="6">
        <v>1932.07</v>
      </c>
      <c r="B747" s="7">
        <v>5.01</v>
      </c>
      <c r="C747" s="8">
        <v>0.63329999999999997</v>
      </c>
      <c r="D747" s="7">
        <v>0.49330000000000002</v>
      </c>
      <c r="E747" s="7">
        <v>13.6</v>
      </c>
      <c r="F747" s="8">
        <f t="shared" si="178"/>
        <v>1932.5416666666108</v>
      </c>
      <c r="G747" s="9">
        <f>G741*6/12+G753*6/12</f>
        <v>3.4950000000000001</v>
      </c>
      <c r="H747" s="8">
        <f t="shared" si="174"/>
        <v>112.77196874999997</v>
      </c>
      <c r="I747" s="8">
        <f t="shared" si="175"/>
        <v>14.255187187499997</v>
      </c>
      <c r="J747" s="10">
        <f t="shared" si="179"/>
        <v>2909.2662079848046</v>
      </c>
      <c r="K747" s="8">
        <f t="shared" si="176"/>
        <v>11.103874687499999</v>
      </c>
      <c r="L747" s="10">
        <f t="shared" si="177"/>
        <v>286.45529349279531</v>
      </c>
      <c r="M747" s="30">
        <f t="shared" si="168"/>
        <v>5.8387636718511988</v>
      </c>
      <c r="N747" s="11"/>
      <c r="O747" s="12">
        <f t="shared" si="169"/>
        <v>7.654884014145602</v>
      </c>
      <c r="P747" s="12"/>
      <c r="Q747" s="33">
        <f t="shared" si="170"/>
        <v>0.11540991841757048</v>
      </c>
      <c r="R747" s="9">
        <f t="shared" si="180"/>
        <v>1.0054971293297246</v>
      </c>
      <c r="S747" s="9">
        <f t="shared" si="181"/>
        <v>11.665477550501317</v>
      </c>
      <c r="T747" s="15">
        <f t="shared" si="171"/>
        <v>9.4814718317846713E-2</v>
      </c>
      <c r="U747" s="15">
        <f t="shared" si="172"/>
        <v>1.6366386145706846E-2</v>
      </c>
      <c r="V747" s="15">
        <f t="shared" si="173"/>
        <v>7.8448332172139867E-2</v>
      </c>
      <c r="Y747" s="32"/>
      <c r="Z747" s="32"/>
    </row>
    <row r="748" spans="1:26" x14ac:dyDescent="0.25">
      <c r="A748" s="6">
        <v>1932.08</v>
      </c>
      <c r="B748" s="7">
        <v>7.53</v>
      </c>
      <c r="C748" s="8">
        <v>0.60670000000000002</v>
      </c>
      <c r="D748" s="7">
        <v>0.47670000000000001</v>
      </c>
      <c r="E748" s="7">
        <v>13.5</v>
      </c>
      <c r="F748" s="8">
        <f t="shared" si="178"/>
        <v>1932.6249999999441</v>
      </c>
      <c r="G748" s="9">
        <f>G741*5/12+G753*7/12</f>
        <v>3.4641666666666668</v>
      </c>
      <c r="H748" s="8">
        <f t="shared" si="174"/>
        <v>170.75111666666666</v>
      </c>
      <c r="I748" s="8">
        <f t="shared" si="175"/>
        <v>13.75759661111111</v>
      </c>
      <c r="J748" s="10">
        <f t="shared" si="179"/>
        <v>4434.5756764516927</v>
      </c>
      <c r="K748" s="8">
        <f t="shared" si="176"/>
        <v>10.809702166666666</v>
      </c>
      <c r="L748" s="10">
        <f t="shared" si="177"/>
        <v>280.73867529409324</v>
      </c>
      <c r="M748" s="30">
        <f t="shared" si="168"/>
        <v>8.8346532051812101</v>
      </c>
      <c r="N748" s="11"/>
      <c r="O748" s="12">
        <f t="shared" si="169"/>
        <v>11.631377927995514</v>
      </c>
      <c r="P748" s="12"/>
      <c r="Q748" s="33">
        <f t="shared" si="170"/>
        <v>5.8089853396922991E-2</v>
      </c>
      <c r="R748" s="9">
        <f t="shared" si="180"/>
        <v>1.0054751870100134</v>
      </c>
      <c r="S748" s="9">
        <f t="shared" si="181"/>
        <v>11.816490146247121</v>
      </c>
      <c r="T748" s="15">
        <f t="shared" si="171"/>
        <v>4.9019876474370783E-2</v>
      </c>
      <c r="U748" s="15">
        <f t="shared" si="172"/>
        <v>1.4643859788938451E-2</v>
      </c>
      <c r="V748" s="15">
        <f t="shared" si="173"/>
        <v>3.4376016685432331E-2</v>
      </c>
      <c r="Y748" s="32"/>
      <c r="Z748" s="32"/>
    </row>
    <row r="749" spans="1:26" x14ac:dyDescent="0.25">
      <c r="A749" s="6">
        <v>1932.09</v>
      </c>
      <c r="B749" s="7">
        <v>8.26</v>
      </c>
      <c r="C749" s="8">
        <v>0.57999999999999996</v>
      </c>
      <c r="D749" s="7">
        <v>0.46</v>
      </c>
      <c r="E749" s="7">
        <v>13.4</v>
      </c>
      <c r="F749" s="8">
        <f t="shared" si="178"/>
        <v>1932.7083333332773</v>
      </c>
      <c r="G749" s="9">
        <f>G741*4/12+G753*8/12</f>
        <v>3.4333333333333336</v>
      </c>
      <c r="H749" s="8">
        <f t="shared" si="174"/>
        <v>188.70247388059695</v>
      </c>
      <c r="I749" s="8">
        <f t="shared" si="175"/>
        <v>13.2502947761194</v>
      </c>
      <c r="J749" s="10">
        <f t="shared" si="179"/>
        <v>4929.4671494124286</v>
      </c>
      <c r="K749" s="8">
        <f t="shared" si="176"/>
        <v>10.508854477611939</v>
      </c>
      <c r="L749" s="10">
        <f t="shared" si="177"/>
        <v>274.52238362345247</v>
      </c>
      <c r="M749" s="30">
        <f t="shared" si="168"/>
        <v>9.7611685640637056</v>
      </c>
      <c r="N749" s="11"/>
      <c r="O749" s="12">
        <f t="shared" si="169"/>
        <v>12.893505025072667</v>
      </c>
      <c r="P749" s="12"/>
      <c r="Q749" s="33">
        <f t="shared" si="170"/>
        <v>4.6926287026325002E-2</v>
      </c>
      <c r="R749" s="9">
        <f t="shared" si="180"/>
        <v>1.0054532522299842</v>
      </c>
      <c r="S749" s="9">
        <f t="shared" si="181"/>
        <v>11.969853218999802</v>
      </c>
      <c r="T749" s="15">
        <f t="shared" si="171"/>
        <v>3.9679126868178205E-2</v>
      </c>
      <c r="U749" s="15">
        <f t="shared" si="172"/>
        <v>1.3536922209771429E-2</v>
      </c>
      <c r="V749" s="15">
        <f t="shared" si="173"/>
        <v>2.6142204658406776E-2</v>
      </c>
      <c r="Y749" s="32"/>
      <c r="Z749" s="32"/>
    </row>
    <row r="750" spans="1:26" x14ac:dyDescent="0.25">
      <c r="A750" s="6">
        <v>1932.1</v>
      </c>
      <c r="B750" s="7">
        <v>7.12</v>
      </c>
      <c r="C750" s="8">
        <v>0.55330000000000001</v>
      </c>
      <c r="D750" s="7">
        <v>0.44330000000000003</v>
      </c>
      <c r="E750" s="7">
        <v>13.3</v>
      </c>
      <c r="F750" s="8">
        <f t="shared" si="178"/>
        <v>1932.7916666666106</v>
      </c>
      <c r="G750" s="9">
        <f>G741*3/12+G753*9/12</f>
        <v>3.4024999999999999</v>
      </c>
      <c r="H750" s="8">
        <f t="shared" si="174"/>
        <v>163.88178947368419</v>
      </c>
      <c r="I750" s="8">
        <f t="shared" si="175"/>
        <v>12.73536434210526</v>
      </c>
      <c r="J750" s="10">
        <f t="shared" si="179"/>
        <v>4308.8011914033041</v>
      </c>
      <c r="K750" s="8">
        <f t="shared" si="176"/>
        <v>10.203482763157892</v>
      </c>
      <c r="L750" s="10">
        <f t="shared" si="177"/>
        <v>268.27128766138821</v>
      </c>
      <c r="M750" s="30">
        <f t="shared" si="168"/>
        <v>8.4786066076890823</v>
      </c>
      <c r="N750" s="11"/>
      <c r="O750" s="12">
        <f t="shared" si="169"/>
        <v>11.242814157261995</v>
      </c>
      <c r="P750" s="12"/>
      <c r="Q750" s="33">
        <f t="shared" si="170"/>
        <v>6.1411595330276653E-2</v>
      </c>
      <c r="R750" s="9">
        <f t="shared" si="180"/>
        <v>1.0054313250070273</v>
      </c>
      <c r="S750" s="9">
        <f t="shared" si="181"/>
        <v>12.125617530824751</v>
      </c>
      <c r="T750" s="15">
        <f t="shared" si="171"/>
        <v>6.0586935659509455E-2</v>
      </c>
      <c r="U750" s="15">
        <f t="shared" si="172"/>
        <v>1.1208760058187384E-2</v>
      </c>
      <c r="V750" s="15">
        <f t="shared" si="173"/>
        <v>4.9378175601322072E-2</v>
      </c>
      <c r="Y750" s="32"/>
      <c r="Z750" s="32"/>
    </row>
    <row r="751" spans="1:26" x14ac:dyDescent="0.25">
      <c r="A751" s="6">
        <v>1932.11</v>
      </c>
      <c r="B751" s="7">
        <v>7.05</v>
      </c>
      <c r="C751" s="8">
        <v>0.52669999999999995</v>
      </c>
      <c r="D751" s="7">
        <v>0.42670000000000002</v>
      </c>
      <c r="E751" s="7">
        <v>13.2</v>
      </c>
      <c r="F751" s="8">
        <f t="shared" si="178"/>
        <v>1932.8749999999438</v>
      </c>
      <c r="G751" s="9">
        <f>G741*2/12+G753*10/12</f>
        <v>3.3716666666666666</v>
      </c>
      <c r="H751" s="8">
        <f t="shared" si="174"/>
        <v>163.49991477272724</v>
      </c>
      <c r="I751" s="8">
        <f t="shared" si="175"/>
        <v>12.214951079545452</v>
      </c>
      <c r="J751" s="10">
        <f t="shared" si="179"/>
        <v>4325.5239817921856</v>
      </c>
      <c r="K751" s="8">
        <f t="shared" si="176"/>
        <v>9.8958033522727256</v>
      </c>
      <c r="L751" s="10">
        <f t="shared" si="177"/>
        <v>261.80157206109584</v>
      </c>
      <c r="M751" s="30">
        <f t="shared" si="168"/>
        <v>8.4633095671228968</v>
      </c>
      <c r="N751" s="11"/>
      <c r="O751" s="12">
        <f t="shared" si="169"/>
        <v>11.262911076993223</v>
      </c>
      <c r="P751" s="12"/>
      <c r="Q751" s="33">
        <f t="shared" si="170"/>
        <v>6.0612686165571493E-2</v>
      </c>
      <c r="R751" s="9">
        <f t="shared" si="180"/>
        <v>1.0054094053585769</v>
      </c>
      <c r="S751" s="9">
        <f t="shared" si="181"/>
        <v>12.283835364943643</v>
      </c>
      <c r="T751" s="15">
        <f t="shared" si="171"/>
        <v>6.1795471835996096E-2</v>
      </c>
      <c r="U751" s="15">
        <f t="shared" si="172"/>
        <v>9.4959151758744476E-3</v>
      </c>
      <c r="V751" s="15">
        <f t="shared" si="173"/>
        <v>5.2299556660121649E-2</v>
      </c>
      <c r="Y751" s="32"/>
      <c r="Z751" s="32"/>
    </row>
    <row r="752" spans="1:26" x14ac:dyDescent="0.25">
      <c r="A752" s="6">
        <v>1932.12</v>
      </c>
      <c r="B752" s="7">
        <v>6.82</v>
      </c>
      <c r="C752" s="8">
        <v>0.5</v>
      </c>
      <c r="D752" s="7">
        <v>0.41</v>
      </c>
      <c r="E752" s="7">
        <v>13.1</v>
      </c>
      <c r="F752" s="8">
        <f t="shared" si="178"/>
        <v>1932.9583333332771</v>
      </c>
      <c r="G752" s="9">
        <f>G741*1/12+G753*11/12</f>
        <v>3.3408333333333338</v>
      </c>
      <c r="H752" s="8">
        <f t="shared" si="174"/>
        <v>159.37324809160302</v>
      </c>
      <c r="I752" s="8">
        <f t="shared" si="175"/>
        <v>11.684255725190837</v>
      </c>
      <c r="J752" s="10">
        <f t="shared" si="179"/>
        <v>4242.1093511650197</v>
      </c>
      <c r="K752" s="8">
        <f t="shared" si="176"/>
        <v>9.5810896946564874</v>
      </c>
      <c r="L752" s="10">
        <f t="shared" si="177"/>
        <v>255.02416920493522</v>
      </c>
      <c r="M752" s="30">
        <f t="shared" si="168"/>
        <v>8.2570739991006796</v>
      </c>
      <c r="N752" s="11"/>
      <c r="O752" s="12">
        <f t="shared" si="169"/>
        <v>11.026422344303827</v>
      </c>
      <c r="P752" s="12"/>
      <c r="Q752" s="33">
        <f t="shared" si="170"/>
        <v>6.2551431453469114E-2</v>
      </c>
      <c r="R752" s="9">
        <f t="shared" si="180"/>
        <v>1.0053874933021107</v>
      </c>
      <c r="S752" s="9">
        <f t="shared" si="181"/>
        <v>12.444560583911183</v>
      </c>
      <c r="T752" s="15">
        <f t="shared" si="171"/>
        <v>6.4342065904339441E-2</v>
      </c>
      <c r="U752" s="15">
        <f t="shared" si="172"/>
        <v>7.7860255456307925E-3</v>
      </c>
      <c r="V752" s="15">
        <f t="shared" si="173"/>
        <v>5.6556040358708648E-2</v>
      </c>
      <c r="Y752" s="32"/>
      <c r="Z752" s="32"/>
    </row>
    <row r="753" spans="1:26" x14ac:dyDescent="0.25">
      <c r="A753" s="6">
        <v>1933.01</v>
      </c>
      <c r="B753" s="7">
        <v>7.09</v>
      </c>
      <c r="C753" s="8">
        <v>0.495</v>
      </c>
      <c r="D753" s="7">
        <v>0.41249999999999998</v>
      </c>
      <c r="E753" s="7">
        <v>12.9</v>
      </c>
      <c r="F753" s="8">
        <f t="shared" si="178"/>
        <v>1933.0416666666104</v>
      </c>
      <c r="G753" s="9">
        <v>3.31</v>
      </c>
      <c r="H753" s="8">
        <f t="shared" si="174"/>
        <v>168.25147093023253</v>
      </c>
      <c r="I753" s="8">
        <f t="shared" si="175"/>
        <v>11.74675290697674</v>
      </c>
      <c r="J753" s="10">
        <f t="shared" si="179"/>
        <v>4504.4807141273013</v>
      </c>
      <c r="K753" s="8">
        <f t="shared" si="176"/>
        <v>9.7889607558139513</v>
      </c>
      <c r="L753" s="10">
        <f t="shared" si="177"/>
        <v>262.07310219711025</v>
      </c>
      <c r="M753" s="30">
        <f t="shared" si="168"/>
        <v>8.7280461628135289</v>
      </c>
      <c r="N753" s="11"/>
      <c r="O753" s="12">
        <f t="shared" si="169"/>
        <v>11.691967993175702</v>
      </c>
      <c r="P753" s="12"/>
      <c r="Q753" s="33">
        <f t="shared" si="170"/>
        <v>5.5403850574037315E-2</v>
      </c>
      <c r="R753" s="9">
        <f t="shared" si="180"/>
        <v>1.0040962469810495</v>
      </c>
      <c r="S753" s="9">
        <f t="shared" si="181"/>
        <v>12.705583951645876</v>
      </c>
      <c r="T753" s="15">
        <f t="shared" si="171"/>
        <v>6.466130799872527E-2</v>
      </c>
      <c r="U753" s="15">
        <f t="shared" si="172"/>
        <v>5.8956312347697715E-3</v>
      </c>
      <c r="V753" s="15">
        <f t="shared" si="173"/>
        <v>5.8765676763955499E-2</v>
      </c>
      <c r="Y753" s="32"/>
      <c r="Z753" s="32"/>
    </row>
    <row r="754" spans="1:26" x14ac:dyDescent="0.25">
      <c r="A754" s="6">
        <v>1933.02</v>
      </c>
      <c r="B754" s="7">
        <v>6.25</v>
      </c>
      <c r="C754" s="8">
        <v>0.49</v>
      </c>
      <c r="D754" s="7">
        <v>0.41499999999999998</v>
      </c>
      <c r="E754" s="7">
        <v>12.7</v>
      </c>
      <c r="F754" s="8">
        <f t="shared" si="178"/>
        <v>1933.1249999999436</v>
      </c>
      <c r="G754" s="9">
        <f>G753*11/12+G765*1/12</f>
        <v>3.2941666666666674</v>
      </c>
      <c r="H754" s="8">
        <f t="shared" si="174"/>
        <v>150.65329724409446</v>
      </c>
      <c r="I754" s="8">
        <f t="shared" si="175"/>
        <v>11.811218503937006</v>
      </c>
      <c r="J754" s="10">
        <f t="shared" si="179"/>
        <v>4059.6880689523919</v>
      </c>
      <c r="K754" s="8">
        <f t="shared" si="176"/>
        <v>10.003378937007872</v>
      </c>
      <c r="L754" s="10">
        <f t="shared" si="177"/>
        <v>269.56328777843879</v>
      </c>
      <c r="M754" s="30">
        <f t="shared" si="168"/>
        <v>7.8260517513165961</v>
      </c>
      <c r="N754" s="11"/>
      <c r="O754" s="12">
        <f t="shared" si="169"/>
        <v>10.523079525637073</v>
      </c>
      <c r="P754" s="12"/>
      <c r="Q754" s="33">
        <f t="shared" si="170"/>
        <v>6.7246747628507492E-2</v>
      </c>
      <c r="R754" s="9">
        <f t="shared" si="180"/>
        <v>1.0040840524872445</v>
      </c>
      <c r="S754" s="9">
        <f t="shared" si="181"/>
        <v>12.958536707401464</v>
      </c>
      <c r="T754" s="15">
        <f t="shared" si="171"/>
        <v>8.2516736198060547E-2</v>
      </c>
      <c r="U754" s="15">
        <f t="shared" si="172"/>
        <v>4.1137524297429895E-3</v>
      </c>
      <c r="V754" s="15">
        <f t="shared" si="173"/>
        <v>7.8402983768317558E-2</v>
      </c>
      <c r="Y754" s="32"/>
      <c r="Z754" s="32"/>
    </row>
    <row r="755" spans="1:26" x14ac:dyDescent="0.25">
      <c r="A755" s="6">
        <v>1933.03</v>
      </c>
      <c r="B755" s="7">
        <v>6.23</v>
      </c>
      <c r="C755" s="8">
        <v>0.48499999999999999</v>
      </c>
      <c r="D755" s="7">
        <v>0.41749999999999998</v>
      </c>
      <c r="E755" s="7">
        <v>12.6</v>
      </c>
      <c r="F755" s="8">
        <f t="shared" si="178"/>
        <v>1933.2083333332769</v>
      </c>
      <c r="G755" s="9">
        <f>G753*10/12+G765*2/12</f>
        <v>3.2783333333333333</v>
      </c>
      <c r="H755" s="8">
        <f t="shared" si="174"/>
        <v>151.36304166666665</v>
      </c>
      <c r="I755" s="8">
        <f t="shared" si="175"/>
        <v>11.783479166666664</v>
      </c>
      <c r="J755" s="10">
        <f t="shared" si="179"/>
        <v>4105.2747143954484</v>
      </c>
      <c r="K755" s="8">
        <f t="shared" si="176"/>
        <v>10.143510416666665</v>
      </c>
      <c r="L755" s="10">
        <f t="shared" si="177"/>
        <v>275.11271159873189</v>
      </c>
      <c r="M755" s="30">
        <f t="shared" si="168"/>
        <v>7.874681322943168</v>
      </c>
      <c r="N755" s="11"/>
      <c r="O755" s="12">
        <f t="shared" si="169"/>
        <v>10.626790503904573</v>
      </c>
      <c r="P755" s="12"/>
      <c r="Q755" s="33">
        <f t="shared" si="170"/>
        <v>6.5847590379326276E-2</v>
      </c>
      <c r="R755" s="9">
        <f t="shared" si="180"/>
        <v>1.0040718590262971</v>
      </c>
      <c r="S755" s="9">
        <f t="shared" si="181"/>
        <v>13.114725607436442</v>
      </c>
      <c r="T755" s="15">
        <f t="shared" si="171"/>
        <v>8.3664740445822172E-2</v>
      </c>
      <c r="U755" s="15">
        <f t="shared" si="172"/>
        <v>1.346936196712667E-3</v>
      </c>
      <c r="V755" s="15">
        <f t="shared" si="173"/>
        <v>8.2317804249109505E-2</v>
      </c>
      <c r="Y755" s="32"/>
      <c r="Z755" s="32"/>
    </row>
    <row r="756" spans="1:26" x14ac:dyDescent="0.25">
      <c r="A756" s="6">
        <v>1933.04</v>
      </c>
      <c r="B756" s="7">
        <v>6.89</v>
      </c>
      <c r="C756" s="8">
        <v>0.48</v>
      </c>
      <c r="D756" s="7">
        <v>0.42</v>
      </c>
      <c r="E756" s="7">
        <v>12.6</v>
      </c>
      <c r="F756" s="8">
        <f t="shared" si="178"/>
        <v>1933.2916666666101</v>
      </c>
      <c r="G756" s="9">
        <f>G753*9/12+G765*3/12</f>
        <v>3.2624999999999997</v>
      </c>
      <c r="H756" s="8">
        <f t="shared" si="174"/>
        <v>167.39829166666664</v>
      </c>
      <c r="I756" s="8">
        <f t="shared" si="175"/>
        <v>11.661999999999997</v>
      </c>
      <c r="J756" s="10">
        <f t="shared" si="179"/>
        <v>4566.5415362376334</v>
      </c>
      <c r="K756" s="8">
        <f t="shared" si="176"/>
        <v>10.204249999999998</v>
      </c>
      <c r="L756" s="10">
        <f t="shared" si="177"/>
        <v>278.36682804351324</v>
      </c>
      <c r="M756" s="30">
        <f t="shared" si="168"/>
        <v>8.7231016460681126</v>
      </c>
      <c r="N756" s="11"/>
      <c r="O756" s="12">
        <f t="shared" si="169"/>
        <v>11.805335595835274</v>
      </c>
      <c r="P756" s="12"/>
      <c r="Q756" s="33">
        <f t="shared" si="170"/>
        <v>5.3078308378454654E-2</v>
      </c>
      <c r="R756" s="9">
        <f t="shared" si="180"/>
        <v>1.0040596665994306</v>
      </c>
      <c r="S756" s="9">
        <f t="shared" si="181"/>
        <v>13.168126921278493</v>
      </c>
      <c r="T756" s="15">
        <f t="shared" si="171"/>
        <v>7.4935571651532085E-2</v>
      </c>
      <c r="U756" s="15">
        <f t="shared" si="172"/>
        <v>-1.7958247594429544E-5</v>
      </c>
      <c r="V756" s="15">
        <f t="shared" si="173"/>
        <v>7.4953529899126514E-2</v>
      </c>
      <c r="Y756" s="32"/>
      <c r="Z756" s="32"/>
    </row>
    <row r="757" spans="1:26" x14ac:dyDescent="0.25">
      <c r="A757" s="6">
        <v>1933.05</v>
      </c>
      <c r="B757" s="7">
        <v>8.8699999999999992</v>
      </c>
      <c r="C757" s="8">
        <v>0.47499999999999998</v>
      </c>
      <c r="D757" s="7">
        <v>0.42249999999999999</v>
      </c>
      <c r="E757" s="7">
        <v>12.6</v>
      </c>
      <c r="F757" s="8">
        <f t="shared" si="178"/>
        <v>1933.3749999999434</v>
      </c>
      <c r="G757" s="9">
        <f>G753*8/12+G765*4/12</f>
        <v>3.2466666666666666</v>
      </c>
      <c r="H757" s="8">
        <f t="shared" si="174"/>
        <v>215.50404166666661</v>
      </c>
      <c r="I757" s="8">
        <f t="shared" si="175"/>
        <v>11.540520833333332</v>
      </c>
      <c r="J757" s="10">
        <f t="shared" si="179"/>
        <v>5905.077265927026</v>
      </c>
      <c r="K757" s="8">
        <f t="shared" si="176"/>
        <v>10.26498958333333</v>
      </c>
      <c r="L757" s="10">
        <f t="shared" si="177"/>
        <v>281.27340979190171</v>
      </c>
      <c r="M757" s="30">
        <f t="shared" si="168"/>
        <v>11.249651251932447</v>
      </c>
      <c r="N757" s="11"/>
      <c r="O757" s="12">
        <f t="shared" si="169"/>
        <v>15.246808142532846</v>
      </c>
      <c r="P757" s="12"/>
      <c r="Q757" s="33">
        <f t="shared" si="170"/>
        <v>2.7490163162586796E-2</v>
      </c>
      <c r="R757" s="9">
        <f t="shared" si="180"/>
        <v>1.0040474752078703</v>
      </c>
      <c r="S757" s="9">
        <f t="shared" si="181"/>
        <v>13.221585126317869</v>
      </c>
      <c r="T757" s="15">
        <f t="shared" si="171"/>
        <v>5.1536946445796206E-2</v>
      </c>
      <c r="U757" s="15">
        <f t="shared" si="172"/>
        <v>-7.9732999982817798E-4</v>
      </c>
      <c r="V757" s="15">
        <f t="shared" si="173"/>
        <v>5.2334276445624384E-2</v>
      </c>
      <c r="Y757" s="32"/>
      <c r="Z757" s="32"/>
    </row>
    <row r="758" spans="1:26" x14ac:dyDescent="0.25">
      <c r="A758" s="6">
        <v>1933.06</v>
      </c>
      <c r="B758" s="7">
        <v>10.39</v>
      </c>
      <c r="C758" s="8">
        <v>0.47</v>
      </c>
      <c r="D758" s="7">
        <v>0.42499999999999999</v>
      </c>
      <c r="E758" s="7">
        <v>12.7</v>
      </c>
      <c r="F758" s="8">
        <f t="shared" si="178"/>
        <v>1933.4583333332766</v>
      </c>
      <c r="G758" s="9">
        <f>G753*7/12+G765*5/12</f>
        <v>3.2308333333333334</v>
      </c>
      <c r="H758" s="8">
        <f t="shared" si="174"/>
        <v>250.44604133858266</v>
      </c>
      <c r="I758" s="8">
        <f t="shared" si="175"/>
        <v>11.329127952755902</v>
      </c>
      <c r="J758" s="10">
        <f t="shared" si="179"/>
        <v>6888.4006144955201</v>
      </c>
      <c r="K758" s="8">
        <f t="shared" si="176"/>
        <v>10.244424212598423</v>
      </c>
      <c r="L758" s="10">
        <f t="shared" si="177"/>
        <v>281.7680713340323</v>
      </c>
      <c r="M758" s="30">
        <f t="shared" si="168"/>
        <v>13.098875517269521</v>
      </c>
      <c r="N758" s="11"/>
      <c r="O758" s="12">
        <f t="shared" si="169"/>
        <v>17.765664123579931</v>
      </c>
      <c r="P758" s="12"/>
      <c r="Q758" s="33">
        <f t="shared" si="170"/>
        <v>1.5294045467209826E-2</v>
      </c>
      <c r="R758" s="9">
        <f t="shared" si="180"/>
        <v>1.0040352848528435</v>
      </c>
      <c r="S758" s="9">
        <f t="shared" si="181"/>
        <v>13.170570824448809</v>
      </c>
      <c r="T758" s="15">
        <f t="shared" si="171"/>
        <v>3.7699766046815908E-2</v>
      </c>
      <c r="U758" s="15">
        <f t="shared" si="172"/>
        <v>-2.1244585716229114E-4</v>
      </c>
      <c r="V758" s="15">
        <f t="shared" si="173"/>
        <v>3.7912211903978199E-2</v>
      </c>
      <c r="Y758" s="32"/>
      <c r="Z758" s="32"/>
    </row>
    <row r="759" spans="1:26" x14ac:dyDescent="0.25">
      <c r="A759" s="6">
        <v>1933.07</v>
      </c>
      <c r="B759" s="7">
        <v>11.23</v>
      </c>
      <c r="C759" s="8">
        <v>0.46500000000000002</v>
      </c>
      <c r="D759" s="7">
        <v>0.42749999999999999</v>
      </c>
      <c r="E759" s="7">
        <v>13.1</v>
      </c>
      <c r="F759" s="8">
        <f t="shared" si="178"/>
        <v>1933.5416666666099</v>
      </c>
      <c r="G759" s="9">
        <f>G753*6/12+G765*6/12</f>
        <v>3.2149999999999999</v>
      </c>
      <c r="H759" s="8">
        <f t="shared" si="174"/>
        <v>262.42838358778619</v>
      </c>
      <c r="I759" s="8">
        <f t="shared" si="175"/>
        <v>10.86635782442748</v>
      </c>
      <c r="J759" s="10">
        <f t="shared" si="179"/>
        <v>7242.8754762166645</v>
      </c>
      <c r="K759" s="8">
        <f t="shared" si="176"/>
        <v>9.9900386450381653</v>
      </c>
      <c r="L759" s="10">
        <f t="shared" si="177"/>
        <v>275.71943598242422</v>
      </c>
      <c r="M759" s="30">
        <f t="shared" si="168"/>
        <v>13.754304493874534</v>
      </c>
      <c r="N759" s="11"/>
      <c r="O759" s="12">
        <f t="shared" si="169"/>
        <v>18.661295964763028</v>
      </c>
      <c r="P759" s="12"/>
      <c r="Q759" s="33">
        <f t="shared" si="170"/>
        <v>1.3692183456504525E-2</v>
      </c>
      <c r="R759" s="9">
        <f t="shared" si="180"/>
        <v>1.0040230955355782</v>
      </c>
      <c r="S759" s="9">
        <f t="shared" si="181"/>
        <v>12.819940185754209</v>
      </c>
      <c r="T759" s="15">
        <f t="shared" si="171"/>
        <v>3.5626183953910484E-2</v>
      </c>
      <c r="U759" s="15">
        <f t="shared" si="172"/>
        <v>3.2628797449480995E-3</v>
      </c>
      <c r="V759" s="15">
        <f t="shared" si="173"/>
        <v>3.2363304208962385E-2</v>
      </c>
      <c r="Y759" s="32"/>
      <c r="Z759" s="32"/>
    </row>
    <row r="760" spans="1:26" x14ac:dyDescent="0.25">
      <c r="A760" s="6">
        <v>1933.08</v>
      </c>
      <c r="B760" s="7">
        <v>10.67</v>
      </c>
      <c r="C760" s="8">
        <v>0.46</v>
      </c>
      <c r="D760" s="7">
        <v>0.43</v>
      </c>
      <c r="E760" s="7">
        <v>13.2</v>
      </c>
      <c r="F760" s="8">
        <f t="shared" si="178"/>
        <v>1933.6249999999432</v>
      </c>
      <c r="G760" s="9">
        <f>G753*5/12+G765*7/12</f>
        <v>3.1991666666666667</v>
      </c>
      <c r="H760" s="8">
        <f t="shared" si="174"/>
        <v>247.45306249999996</v>
      </c>
      <c r="I760" s="8">
        <f t="shared" si="175"/>
        <v>10.668079545454546</v>
      </c>
      <c r="J760" s="10">
        <f t="shared" si="179"/>
        <v>6854.1011365262848</v>
      </c>
      <c r="K760" s="8">
        <f t="shared" si="176"/>
        <v>9.9723352272727261</v>
      </c>
      <c r="L760" s="10">
        <f t="shared" si="177"/>
        <v>276.21963343076874</v>
      </c>
      <c r="M760" s="30">
        <f t="shared" si="168"/>
        <v>12.999527050367737</v>
      </c>
      <c r="N760" s="11"/>
      <c r="O760" s="12">
        <f t="shared" si="169"/>
        <v>17.646361139482398</v>
      </c>
      <c r="P760" s="12"/>
      <c r="Q760" s="33">
        <f t="shared" si="170"/>
        <v>1.9380219800860896E-2</v>
      </c>
      <c r="R760" s="9">
        <f t="shared" si="180"/>
        <v>1.0040109072573054</v>
      </c>
      <c r="S760" s="9">
        <f t="shared" si="181"/>
        <v>12.774004544807035</v>
      </c>
      <c r="T760" s="15">
        <f t="shared" si="171"/>
        <v>3.7129647950889577E-2</v>
      </c>
      <c r="U760" s="15">
        <f t="shared" si="172"/>
        <v>4.4012848661523218E-3</v>
      </c>
      <c r="V760" s="15">
        <f t="shared" si="173"/>
        <v>3.2728363084737255E-2</v>
      </c>
      <c r="Y760" s="32"/>
      <c r="Z760" s="32"/>
    </row>
    <row r="761" spans="1:26" x14ac:dyDescent="0.25">
      <c r="A761" s="6">
        <v>1933.09</v>
      </c>
      <c r="B761" s="7">
        <v>10.58</v>
      </c>
      <c r="C761" s="8">
        <v>0.45500000000000002</v>
      </c>
      <c r="D761" s="7">
        <v>0.4325</v>
      </c>
      <c r="E761" s="7">
        <v>13.2</v>
      </c>
      <c r="F761" s="8">
        <f t="shared" si="178"/>
        <v>1933.7083333332764</v>
      </c>
      <c r="G761" s="9">
        <f>G753*4/12+G765*8/12</f>
        <v>3.1833333333333336</v>
      </c>
      <c r="H761" s="8">
        <f t="shared" si="174"/>
        <v>245.36582954545452</v>
      </c>
      <c r="I761" s="8">
        <f t="shared" si="175"/>
        <v>10.552122159090908</v>
      </c>
      <c r="J761" s="10">
        <f t="shared" si="179"/>
        <v>6820.6443010816665</v>
      </c>
      <c r="K761" s="8">
        <f t="shared" si="176"/>
        <v>10.030313920454544</v>
      </c>
      <c r="L761" s="10">
        <f t="shared" si="177"/>
        <v>278.82123442512483</v>
      </c>
      <c r="M761" s="30">
        <f t="shared" si="168"/>
        <v>12.922920614885996</v>
      </c>
      <c r="N761" s="11"/>
      <c r="O761" s="12">
        <f t="shared" si="169"/>
        <v>17.5504536405235</v>
      </c>
      <c r="P761" s="12"/>
      <c r="Q761" s="33">
        <f t="shared" si="170"/>
        <v>1.9426539845217042E-2</v>
      </c>
      <c r="R761" s="9">
        <f t="shared" si="180"/>
        <v>1.0039987200192555</v>
      </c>
      <c r="S761" s="9">
        <f t="shared" si="181"/>
        <v>12.825239892340653</v>
      </c>
      <c r="T761" s="15">
        <f t="shared" si="171"/>
        <v>3.9659400079868457E-2</v>
      </c>
      <c r="U761" s="15">
        <f t="shared" si="172"/>
        <v>3.6203071778433404E-3</v>
      </c>
      <c r="V761" s="15">
        <f t="shared" si="173"/>
        <v>3.6039092902025116E-2</v>
      </c>
      <c r="Y761" s="32"/>
      <c r="Z761" s="32"/>
    </row>
    <row r="762" spans="1:26" x14ac:dyDescent="0.25">
      <c r="A762" s="6">
        <v>1933.1</v>
      </c>
      <c r="B762" s="7">
        <v>9.5500000000000007</v>
      </c>
      <c r="C762" s="8">
        <v>0.45</v>
      </c>
      <c r="D762" s="7">
        <v>0.435</v>
      </c>
      <c r="E762" s="7">
        <v>13.2</v>
      </c>
      <c r="F762" s="8">
        <f t="shared" si="178"/>
        <v>1933.7916666666097</v>
      </c>
      <c r="G762" s="9">
        <f>G753*3/12+G765*9/12</f>
        <v>3.1675000000000004</v>
      </c>
      <c r="H762" s="8">
        <f t="shared" si="174"/>
        <v>221.47860795454542</v>
      </c>
      <c r="I762" s="8">
        <f t="shared" si="175"/>
        <v>10.43616477272727</v>
      </c>
      <c r="J762" s="10">
        <f t="shared" si="179"/>
        <v>6180.8059769962638</v>
      </c>
      <c r="K762" s="8">
        <f t="shared" si="176"/>
        <v>10.08829261363636</v>
      </c>
      <c r="L762" s="10">
        <f t="shared" si="177"/>
        <v>281.53409424014393</v>
      </c>
      <c r="M762" s="30">
        <f t="shared" si="168"/>
        <v>11.696253568143696</v>
      </c>
      <c r="N762" s="11"/>
      <c r="O762" s="12">
        <f t="shared" si="169"/>
        <v>15.896625559601686</v>
      </c>
      <c r="P762" s="12"/>
      <c r="Q762" s="33">
        <f t="shared" si="170"/>
        <v>2.7136042354103725E-2</v>
      </c>
      <c r="R762" s="9">
        <f t="shared" si="180"/>
        <v>1.0039865338226626</v>
      </c>
      <c r="S762" s="9">
        <f t="shared" si="181"/>
        <v>12.876524435849911</v>
      </c>
      <c r="T762" s="15">
        <f t="shared" si="171"/>
        <v>4.9427041432104968E-2</v>
      </c>
      <c r="U762" s="15">
        <f t="shared" si="172"/>
        <v>3.4193985238579749E-3</v>
      </c>
      <c r="V762" s="15">
        <f t="shared" si="173"/>
        <v>4.6007642908246993E-2</v>
      </c>
      <c r="Y762" s="32"/>
      <c r="Z762" s="32"/>
    </row>
    <row r="763" spans="1:26" x14ac:dyDescent="0.25">
      <c r="A763" s="6">
        <v>1933.11</v>
      </c>
      <c r="B763" s="7">
        <v>9.7799999999999994</v>
      </c>
      <c r="C763" s="8">
        <v>0.44500000000000001</v>
      </c>
      <c r="D763" s="7">
        <v>0.4375</v>
      </c>
      <c r="E763" s="7">
        <v>13.2</v>
      </c>
      <c r="F763" s="8">
        <f t="shared" si="178"/>
        <v>1933.8749999999429</v>
      </c>
      <c r="G763" s="9">
        <f>G753*2/12+G765*10/12</f>
        <v>3.1516666666666668</v>
      </c>
      <c r="H763" s="8">
        <f t="shared" si="174"/>
        <v>226.81264772727266</v>
      </c>
      <c r="I763" s="8">
        <f t="shared" si="175"/>
        <v>10.320207386363636</v>
      </c>
      <c r="J763" s="10">
        <f t="shared" si="179"/>
        <v>6353.6635961609481</v>
      </c>
      <c r="K763" s="8">
        <f t="shared" si="176"/>
        <v>10.14627130681818</v>
      </c>
      <c r="L763" s="10">
        <f t="shared" si="177"/>
        <v>284.22574880576843</v>
      </c>
      <c r="M763" s="30">
        <f t="shared" si="168"/>
        <v>12.01176619338994</v>
      </c>
      <c r="N763" s="11"/>
      <c r="O763" s="12">
        <f t="shared" si="169"/>
        <v>16.334983881493514</v>
      </c>
      <c r="P763" s="12"/>
      <c r="Q763" s="33">
        <f t="shared" si="170"/>
        <v>2.504861695483325E-2</v>
      </c>
      <c r="R763" s="9">
        <f t="shared" si="180"/>
        <v>1.0039743486687611</v>
      </c>
      <c r="S763" s="9">
        <f t="shared" si="181"/>
        <v>12.927857136031767</v>
      </c>
      <c r="T763" s="15">
        <f t="shared" si="171"/>
        <v>4.2051162884508386E-2</v>
      </c>
      <c r="U763" s="15">
        <f t="shared" si="172"/>
        <v>3.2198175913822347E-3</v>
      </c>
      <c r="V763" s="15">
        <f t="shared" si="173"/>
        <v>3.8831345293126152E-2</v>
      </c>
      <c r="Y763" s="32"/>
      <c r="Z763" s="32"/>
    </row>
    <row r="764" spans="1:26" x14ac:dyDescent="0.25">
      <c r="A764" s="6">
        <v>1933.12</v>
      </c>
      <c r="B764" s="7">
        <v>9.9700000000000006</v>
      </c>
      <c r="C764" s="8">
        <v>0.44</v>
      </c>
      <c r="D764" s="7">
        <v>0.44</v>
      </c>
      <c r="E764" s="7">
        <v>13.2</v>
      </c>
      <c r="F764" s="8">
        <f t="shared" si="178"/>
        <v>1933.9583333332762</v>
      </c>
      <c r="G764" s="9">
        <f>G753*1/12+G765*11/12</f>
        <v>3.1358333333333333</v>
      </c>
      <c r="H764" s="8">
        <f t="shared" si="174"/>
        <v>231.2190284090909</v>
      </c>
      <c r="I764" s="8">
        <f t="shared" si="175"/>
        <v>10.204249999999998</v>
      </c>
      <c r="J764" s="10">
        <f t="shared" si="179"/>
        <v>6500.9196031612719</v>
      </c>
      <c r="K764" s="8">
        <f t="shared" si="176"/>
        <v>10.204249999999998</v>
      </c>
      <c r="L764" s="10">
        <f t="shared" si="177"/>
        <v>286.90116603720753</v>
      </c>
      <c r="M764" s="30">
        <f t="shared" si="168"/>
        <v>12.281801622601119</v>
      </c>
      <c r="N764" s="11"/>
      <c r="O764" s="12">
        <f t="shared" si="169"/>
        <v>16.709206885291195</v>
      </c>
      <c r="P764" s="12"/>
      <c r="Q764" s="33">
        <f t="shared" si="170"/>
        <v>2.337652587398352E-2</v>
      </c>
      <c r="R764" s="9">
        <f t="shared" si="180"/>
        <v>1.0039621645587875</v>
      </c>
      <c r="S764" s="9">
        <f t="shared" si="181"/>
        <v>12.979236947830289</v>
      </c>
      <c r="T764" s="15">
        <f t="shared" si="171"/>
        <v>4.1494697632946664E-2</v>
      </c>
      <c r="U764" s="15">
        <f t="shared" si="172"/>
        <v>3.0215635146513264E-3</v>
      </c>
      <c r="V764" s="15">
        <f t="shared" si="173"/>
        <v>3.8473134118295338E-2</v>
      </c>
      <c r="Y764" s="32"/>
      <c r="Z764" s="32"/>
    </row>
    <row r="765" spans="1:26" x14ac:dyDescent="0.25">
      <c r="A765" s="6">
        <v>1934.01</v>
      </c>
      <c r="B765" s="7">
        <v>10.54</v>
      </c>
      <c r="C765" s="8">
        <v>0.44080000000000003</v>
      </c>
      <c r="D765" s="7">
        <v>0.44419999999999998</v>
      </c>
      <c r="E765" s="7">
        <v>13.2</v>
      </c>
      <c r="F765" s="8">
        <f t="shared" si="178"/>
        <v>1934.0416666666094</v>
      </c>
      <c r="G765" s="9">
        <v>3.12</v>
      </c>
      <c r="H765" s="8">
        <f t="shared" si="174"/>
        <v>244.4381704545454</v>
      </c>
      <c r="I765" s="8">
        <f t="shared" si="175"/>
        <v>10.222803181818181</v>
      </c>
      <c r="J765" s="10">
        <f t="shared" si="179"/>
        <v>6896.5389231771233</v>
      </c>
      <c r="K765" s="8">
        <f t="shared" si="176"/>
        <v>10.301654204545452</v>
      </c>
      <c r="L765" s="10">
        <f t="shared" si="177"/>
        <v>290.64920205647798</v>
      </c>
      <c r="M765" s="30">
        <f t="shared" si="168"/>
        <v>13.025119828332381</v>
      </c>
      <c r="N765" s="11"/>
      <c r="O765" s="12">
        <f t="shared" si="169"/>
        <v>17.72357732468965</v>
      </c>
      <c r="P765" s="12"/>
      <c r="Q765" s="33">
        <f t="shared" si="170"/>
        <v>1.8888305469469721E-2</v>
      </c>
      <c r="R765" s="9">
        <f t="shared" si="180"/>
        <v>1.0049460002047168</v>
      </c>
      <c r="S765" s="9">
        <f t="shared" si="181"/>
        <v>13.030662820465087</v>
      </c>
      <c r="T765" s="15">
        <f t="shared" si="171"/>
        <v>3.9096748092132483E-2</v>
      </c>
      <c r="U765" s="15">
        <f t="shared" si="172"/>
        <v>2.8246354331062928E-3</v>
      </c>
      <c r="V765" s="15">
        <f t="shared" si="173"/>
        <v>3.627211265902619E-2</v>
      </c>
      <c r="Y765" s="32"/>
      <c r="Z765" s="32"/>
    </row>
    <row r="766" spans="1:26" x14ac:dyDescent="0.25">
      <c r="A766" s="6">
        <v>1934.02</v>
      </c>
      <c r="B766" s="7">
        <v>11.32</v>
      </c>
      <c r="C766" s="8">
        <v>0.44169999999999998</v>
      </c>
      <c r="D766" s="7">
        <v>0.44829999999999998</v>
      </c>
      <c r="E766" s="7">
        <v>13.3</v>
      </c>
      <c r="F766" s="8">
        <f t="shared" si="178"/>
        <v>1934.1249999999427</v>
      </c>
      <c r="G766" s="9">
        <f>G765*11/12+G777*1/12</f>
        <v>3.0924999999999998</v>
      </c>
      <c r="H766" s="8">
        <f t="shared" si="174"/>
        <v>260.55363157894732</v>
      </c>
      <c r="I766" s="8">
        <f t="shared" si="175"/>
        <v>10.166655394736837</v>
      </c>
      <c r="J766" s="10">
        <f t="shared" si="179"/>
        <v>7375.1212953405047</v>
      </c>
      <c r="K766" s="8">
        <f t="shared" si="176"/>
        <v>10.31856828947368</v>
      </c>
      <c r="L766" s="10">
        <f t="shared" si="177"/>
        <v>292.0730456449777</v>
      </c>
      <c r="M766" s="30">
        <f t="shared" si="168"/>
        <v>13.926922904274301</v>
      </c>
      <c r="N766" s="11"/>
      <c r="O766" s="12">
        <f t="shared" si="169"/>
        <v>18.949402441246853</v>
      </c>
      <c r="P766" s="12"/>
      <c r="Q766" s="33">
        <f t="shared" si="170"/>
        <v>1.5491638140697525E-2</v>
      </c>
      <c r="R766" s="9">
        <f t="shared" si="180"/>
        <v>1.0049261411367563</v>
      </c>
      <c r="S766" s="9">
        <f t="shared" si="181"/>
        <v>12.996652989101028</v>
      </c>
      <c r="T766" s="15">
        <f t="shared" si="171"/>
        <v>3.1899028624557291E-2</v>
      </c>
      <c r="U766" s="15">
        <f t="shared" si="172"/>
        <v>3.3744785010205725E-3</v>
      </c>
      <c r="V766" s="15">
        <f t="shared" si="173"/>
        <v>2.8524550123536718E-2</v>
      </c>
      <c r="Y766" s="32"/>
      <c r="Z766" s="32"/>
    </row>
    <row r="767" spans="1:26" x14ac:dyDescent="0.25">
      <c r="A767" s="6">
        <v>1934.03</v>
      </c>
      <c r="B767" s="7">
        <v>10.74</v>
      </c>
      <c r="C767" s="8">
        <v>0.4425</v>
      </c>
      <c r="D767" s="7">
        <v>0.45250000000000001</v>
      </c>
      <c r="E767" s="7">
        <v>13.3</v>
      </c>
      <c r="F767" s="8">
        <f t="shared" si="178"/>
        <v>1934.208333333276</v>
      </c>
      <c r="G767" s="9">
        <f>G765*10/12+G777*2/12</f>
        <v>3.0649999999999999</v>
      </c>
      <c r="H767" s="8">
        <f t="shared" si="174"/>
        <v>247.20371052631575</v>
      </c>
      <c r="I767" s="8">
        <f t="shared" si="175"/>
        <v>10.185069078947366</v>
      </c>
      <c r="J767" s="10">
        <f t="shared" si="179"/>
        <v>7021.2685785974118</v>
      </c>
      <c r="K767" s="8">
        <f t="shared" si="176"/>
        <v>10.415240131578944</v>
      </c>
      <c r="L767" s="10">
        <f t="shared" si="177"/>
        <v>295.82160445207899</v>
      </c>
      <c r="M767" s="30">
        <f t="shared" si="168"/>
        <v>13.25453762974009</v>
      </c>
      <c r="N767" s="11"/>
      <c r="O767" s="12">
        <f t="shared" si="169"/>
        <v>18.03649356197155</v>
      </c>
      <c r="P767" s="12"/>
      <c r="Q767" s="33">
        <f t="shared" si="170"/>
        <v>1.9977583686114561E-2</v>
      </c>
      <c r="R767" s="9">
        <f t="shared" si="180"/>
        <v>1.0049062875674284</v>
      </c>
      <c r="S767" s="9">
        <f t="shared" si="181"/>
        <v>13.060676336030784</v>
      </c>
      <c r="T767" s="15">
        <f t="shared" si="171"/>
        <v>4.0299764715348463E-2</v>
      </c>
      <c r="U767" s="15">
        <f t="shared" si="172"/>
        <v>3.1684800054778695E-3</v>
      </c>
      <c r="V767" s="15">
        <f t="shared" si="173"/>
        <v>3.7131284709870593E-2</v>
      </c>
      <c r="Y767" s="32"/>
      <c r="Z767" s="32"/>
    </row>
    <row r="768" spans="1:26" x14ac:dyDescent="0.25">
      <c r="A768" s="6">
        <v>1934.04</v>
      </c>
      <c r="B768" s="7">
        <v>10.92</v>
      </c>
      <c r="C768" s="8">
        <v>0.44330000000000003</v>
      </c>
      <c r="D768" s="7">
        <v>0.45669999999999999</v>
      </c>
      <c r="E768" s="7">
        <v>13.3</v>
      </c>
      <c r="F768" s="8">
        <f t="shared" si="178"/>
        <v>1934.2916666666092</v>
      </c>
      <c r="G768" s="9">
        <f>G765*9/12+G777*3/12</f>
        <v>3.0375000000000005</v>
      </c>
      <c r="H768" s="8">
        <f t="shared" si="174"/>
        <v>251.34678947368417</v>
      </c>
      <c r="I768" s="8">
        <f t="shared" si="175"/>
        <v>10.203482763157892</v>
      </c>
      <c r="J768" s="10">
        <f t="shared" si="179"/>
        <v>7163.0940634722001</v>
      </c>
      <c r="K768" s="8">
        <f t="shared" si="176"/>
        <v>10.511911973684207</v>
      </c>
      <c r="L768" s="10">
        <f t="shared" si="177"/>
        <v>299.57738633587485</v>
      </c>
      <c r="M768" s="30">
        <f t="shared" si="168"/>
        <v>13.518389284490098</v>
      </c>
      <c r="N768" s="11"/>
      <c r="O768" s="12">
        <f t="shared" si="169"/>
        <v>18.396276947912725</v>
      </c>
      <c r="P768" s="12"/>
      <c r="Q768" s="33">
        <f t="shared" si="170"/>
        <v>1.9352156359813751E-2</v>
      </c>
      <c r="R768" s="9">
        <f t="shared" si="180"/>
        <v>1.0048864395080688</v>
      </c>
      <c r="S768" s="9">
        <f t="shared" si="181"/>
        <v>13.124755769960458</v>
      </c>
      <c r="T768" s="15">
        <f t="shared" si="171"/>
        <v>3.626321252539344E-2</v>
      </c>
      <c r="U768" s="15">
        <f t="shared" si="172"/>
        <v>2.3891754671763188E-3</v>
      </c>
      <c r="V768" s="15">
        <f t="shared" si="173"/>
        <v>3.3874037058217121E-2</v>
      </c>
      <c r="Y768" s="32"/>
      <c r="Z768" s="32"/>
    </row>
    <row r="769" spans="1:26" x14ac:dyDescent="0.25">
      <c r="A769" s="6">
        <v>1934.05</v>
      </c>
      <c r="B769" s="7">
        <v>9.81</v>
      </c>
      <c r="C769" s="8">
        <v>0.44419999999999998</v>
      </c>
      <c r="D769" s="7">
        <v>0.46079999999999999</v>
      </c>
      <c r="E769" s="7">
        <v>13.3</v>
      </c>
      <c r="F769" s="8">
        <f t="shared" si="178"/>
        <v>1934.3749999999425</v>
      </c>
      <c r="G769" s="9">
        <f>G765*8/12+G777*4/12</f>
        <v>3.0100000000000002</v>
      </c>
      <c r="H769" s="8">
        <f t="shared" si="174"/>
        <v>225.79780263157892</v>
      </c>
      <c r="I769" s="8">
        <f t="shared" si="175"/>
        <v>10.224198157894733</v>
      </c>
      <c r="J769" s="10">
        <f t="shared" si="179"/>
        <v>6459.2588487098728</v>
      </c>
      <c r="K769" s="8">
        <f t="shared" si="176"/>
        <v>10.606282105263155</v>
      </c>
      <c r="L769" s="10">
        <f t="shared" si="177"/>
        <v>303.40738812288572</v>
      </c>
      <c r="M769" s="30">
        <f t="shared" ref="M769:M832" si="182">H769/AVERAGE(K649:K768)</f>
        <v>12.181583235024027</v>
      </c>
      <c r="N769" s="11"/>
      <c r="O769" s="12">
        <f t="shared" ref="O769:O832" si="183">J769/AVERAGE(L649:L768)</f>
        <v>16.583942576102288</v>
      </c>
      <c r="P769" s="12"/>
      <c r="Q769" s="33">
        <f t="shared" ref="Q769:Q832" si="184">1/M769-(G769/100-(((E769/E649)^(1/10))-1))</f>
        <v>2.7744981955740003E-2</v>
      </c>
      <c r="R769" s="9">
        <f t="shared" si="180"/>
        <v>1.0048665969700379</v>
      </c>
      <c r="S769" s="9">
        <f t="shared" si="181"/>
        <v>13.188889095088546</v>
      </c>
      <c r="T769" s="15">
        <f t="shared" si="171"/>
        <v>4.932316947008708E-2</v>
      </c>
      <c r="U769" s="15">
        <f t="shared" si="172"/>
        <v>2.1858826627716432E-3</v>
      </c>
      <c r="V769" s="15">
        <f t="shared" si="173"/>
        <v>4.7137286807315437E-2</v>
      </c>
      <c r="Y769" s="32"/>
      <c r="Z769" s="32"/>
    </row>
    <row r="770" spans="1:26" x14ac:dyDescent="0.25">
      <c r="A770" s="6">
        <v>1934.06</v>
      </c>
      <c r="B770" s="7">
        <v>9.94</v>
      </c>
      <c r="C770" s="8">
        <v>0.44500000000000001</v>
      </c>
      <c r="D770" s="7">
        <v>0.46500000000000002</v>
      </c>
      <c r="E770" s="7">
        <v>13.4</v>
      </c>
      <c r="F770" s="8">
        <f t="shared" si="178"/>
        <v>1934.4583333332757</v>
      </c>
      <c r="G770" s="9">
        <f>G765*7/12+G777*5/12</f>
        <v>2.9824999999999999</v>
      </c>
      <c r="H770" s="8">
        <f t="shared" si="174"/>
        <v>227.08263805970142</v>
      </c>
      <c r="I770" s="8">
        <f t="shared" si="175"/>
        <v>10.166174440298507</v>
      </c>
      <c r="J770" s="10">
        <f t="shared" si="179"/>
        <v>6520.2481370554215</v>
      </c>
      <c r="K770" s="8">
        <f t="shared" si="176"/>
        <v>10.623081156716415</v>
      </c>
      <c r="L770" s="10">
        <f t="shared" si="177"/>
        <v>305.02166838337735</v>
      </c>
      <c r="M770" s="30">
        <f t="shared" si="182"/>
        <v>12.287726483952428</v>
      </c>
      <c r="N770" s="11"/>
      <c r="O770" s="12">
        <f t="shared" si="183"/>
        <v>16.734478982141695</v>
      </c>
      <c r="P770" s="12"/>
      <c r="Q770" s="33">
        <f t="shared" si="184"/>
        <v>2.804204524269345E-2</v>
      </c>
      <c r="R770" s="9">
        <f t="shared" si="180"/>
        <v>1.0048467599647228</v>
      </c>
      <c r="S770" s="9">
        <f t="shared" si="181"/>
        <v>13.154170564716297</v>
      </c>
      <c r="T770" s="15">
        <f t="shared" ref="T770:T833" si="185">(($J890/$J770)^(1/10)-1)</f>
        <v>5.300968567713471E-2</v>
      </c>
      <c r="U770" s="15">
        <f t="shared" ref="U770:U833" si="186">(($S890/$S770)^(1/10)-1)</f>
        <v>2.163518598120362E-3</v>
      </c>
      <c r="V770" s="15">
        <f t="shared" ref="V770:V833" si="187">T770-U770</f>
        <v>5.0846167079014348E-2</v>
      </c>
      <c r="Y770" s="32"/>
      <c r="Z770" s="32"/>
    </row>
    <row r="771" spans="1:26" x14ac:dyDescent="0.25">
      <c r="A771" s="6">
        <v>1934.07</v>
      </c>
      <c r="B771" s="7">
        <v>9.4700000000000006</v>
      </c>
      <c r="C771" s="8">
        <v>0.44579999999999997</v>
      </c>
      <c r="D771" s="7">
        <v>0.46920000000000001</v>
      </c>
      <c r="E771" s="7">
        <v>13.4</v>
      </c>
      <c r="F771" s="8">
        <f t="shared" si="178"/>
        <v>1934.541666666609</v>
      </c>
      <c r="G771" s="9">
        <f>G765*6/12+G777*6/12</f>
        <v>2.9550000000000001</v>
      </c>
      <c r="H771" s="8">
        <f t="shared" si="174"/>
        <v>216.34533022388058</v>
      </c>
      <c r="I771" s="8">
        <f t="shared" si="175"/>
        <v>10.18445070895522</v>
      </c>
      <c r="J771" s="10">
        <f t="shared" si="179"/>
        <v>6236.3156012280151</v>
      </c>
      <c r="K771" s="8">
        <f t="shared" si="176"/>
        <v>10.719031567164176</v>
      </c>
      <c r="L771" s="10">
        <f t="shared" si="177"/>
        <v>308.98408448745346</v>
      </c>
      <c r="M771" s="30">
        <f t="shared" si="182"/>
        <v>11.741524229318248</v>
      </c>
      <c r="N771" s="11"/>
      <c r="O771" s="12">
        <f t="shared" si="183"/>
        <v>15.999498232451364</v>
      </c>
      <c r="P771" s="12"/>
      <c r="Q771" s="33">
        <f t="shared" si="184"/>
        <v>3.153029135162571E-2</v>
      </c>
      <c r="R771" s="9">
        <f t="shared" si="180"/>
        <v>1.0048269285035347</v>
      </c>
      <c r="S771" s="9">
        <f t="shared" si="181"/>
        <v>13.217925671978501</v>
      </c>
      <c r="T771" s="15">
        <f t="shared" si="185"/>
        <v>6.0260403895487924E-2</v>
      </c>
      <c r="U771" s="15">
        <f t="shared" si="186"/>
        <v>1.3952474012906002E-3</v>
      </c>
      <c r="V771" s="15">
        <f t="shared" si="187"/>
        <v>5.8865156494197324E-2</v>
      </c>
      <c r="Y771" s="32"/>
      <c r="Z771" s="32"/>
    </row>
    <row r="772" spans="1:26" x14ac:dyDescent="0.25">
      <c r="A772" s="6">
        <v>1934.08</v>
      </c>
      <c r="B772" s="7">
        <v>9.1</v>
      </c>
      <c r="C772" s="8">
        <v>0.44669999999999999</v>
      </c>
      <c r="D772" s="7">
        <v>0.4733</v>
      </c>
      <c r="E772" s="7">
        <v>13.4</v>
      </c>
      <c r="F772" s="8">
        <f t="shared" si="178"/>
        <v>1934.6249999999422</v>
      </c>
      <c r="G772" s="9">
        <f>G765*5/12+G777*7/12</f>
        <v>2.9275000000000002</v>
      </c>
      <c r="H772" s="8">
        <f t="shared" si="174"/>
        <v>207.8925559701492</v>
      </c>
      <c r="I772" s="8">
        <f t="shared" si="175"/>
        <v>10.205011511194026</v>
      </c>
      <c r="J772" s="10">
        <f t="shared" si="179"/>
        <v>6017.1719978279452</v>
      </c>
      <c r="K772" s="8">
        <f t="shared" si="176"/>
        <v>10.812697444029848</v>
      </c>
      <c r="L772" s="10">
        <f t="shared" si="177"/>
        <v>312.95906665626001</v>
      </c>
      <c r="M772" s="30">
        <f t="shared" si="182"/>
        <v>11.315025981829052</v>
      </c>
      <c r="N772" s="11"/>
      <c r="O772" s="12">
        <f t="shared" si="183"/>
        <v>15.429440235825366</v>
      </c>
      <c r="P772" s="12"/>
      <c r="Q772" s="33">
        <f t="shared" si="184"/>
        <v>3.5588081455892671E-2</v>
      </c>
      <c r="R772" s="9">
        <f t="shared" si="180"/>
        <v>1.0048071025979108</v>
      </c>
      <c r="S772" s="9">
        <f t="shared" si="181"/>
        <v>13.281727654162175</v>
      </c>
      <c r="T772" s="15">
        <f t="shared" si="185"/>
        <v>6.2933728437971403E-2</v>
      </c>
      <c r="U772" s="15">
        <f t="shared" si="186"/>
        <v>1.1959038505688913E-3</v>
      </c>
      <c r="V772" s="15">
        <f t="shared" si="187"/>
        <v>6.1737824587402512E-2</v>
      </c>
      <c r="Y772" s="32"/>
      <c r="Z772" s="32"/>
    </row>
    <row r="773" spans="1:26" x14ac:dyDescent="0.25">
      <c r="A773" s="6">
        <v>1934.09</v>
      </c>
      <c r="B773" s="7">
        <v>8.8800000000000008</v>
      </c>
      <c r="C773" s="8">
        <v>0.44750000000000001</v>
      </c>
      <c r="D773" s="7">
        <v>0.47749999999999998</v>
      </c>
      <c r="E773" s="7">
        <v>13.6</v>
      </c>
      <c r="F773" s="8">
        <f t="shared" si="178"/>
        <v>1934.7083333332755</v>
      </c>
      <c r="G773" s="9">
        <f>G765*4/12+G777*8/12</f>
        <v>2.9000000000000004</v>
      </c>
      <c r="H773" s="8">
        <f t="shared" si="174"/>
        <v>199.88324999999998</v>
      </c>
      <c r="I773" s="8">
        <f t="shared" si="175"/>
        <v>10.0729453125</v>
      </c>
      <c r="J773" s="10">
        <f t="shared" si="179"/>
        <v>5809.6490090171101</v>
      </c>
      <c r="K773" s="8">
        <f t="shared" si="176"/>
        <v>10.748226562499999</v>
      </c>
      <c r="L773" s="10">
        <f t="shared" si="177"/>
        <v>312.39948218532322</v>
      </c>
      <c r="M773" s="30">
        <f t="shared" si="182"/>
        <v>10.909954083288849</v>
      </c>
      <c r="N773" s="11"/>
      <c r="O773" s="12">
        <f t="shared" si="183"/>
        <v>14.889060036884656</v>
      </c>
      <c r="P773" s="12"/>
      <c r="Q773" s="33">
        <f t="shared" si="184"/>
        <v>4.0018781641811434E-2</v>
      </c>
      <c r="R773" s="9">
        <f t="shared" si="180"/>
        <v>1.0047872822593136</v>
      </c>
      <c r="S773" s="9">
        <f t="shared" si="181"/>
        <v>13.14931583635452</v>
      </c>
      <c r="T773" s="15">
        <f t="shared" si="185"/>
        <v>6.5359107854913168E-2</v>
      </c>
      <c r="U773" s="15">
        <f t="shared" si="186"/>
        <v>2.4819339375721228E-3</v>
      </c>
      <c r="V773" s="15">
        <f t="shared" si="187"/>
        <v>6.2877173917341045E-2</v>
      </c>
      <c r="Y773" s="32"/>
      <c r="Z773" s="32"/>
    </row>
    <row r="774" spans="1:26" x14ac:dyDescent="0.25">
      <c r="A774" s="6">
        <v>1934.1</v>
      </c>
      <c r="B774" s="7">
        <v>8.9499999999999993</v>
      </c>
      <c r="C774" s="8">
        <v>0.44829999999999998</v>
      </c>
      <c r="D774" s="7">
        <v>0.48170000000000002</v>
      </c>
      <c r="E774" s="7">
        <v>13.5</v>
      </c>
      <c r="F774" s="8">
        <f t="shared" si="178"/>
        <v>1934.7916666666088</v>
      </c>
      <c r="G774" s="9">
        <f>G765*3/12+G777*9/12</f>
        <v>2.8724999999999996</v>
      </c>
      <c r="H774" s="8">
        <f t="shared" si="174"/>
        <v>202.95119444444441</v>
      </c>
      <c r="I774" s="8">
        <f t="shared" si="175"/>
        <v>10.165700611111108</v>
      </c>
      <c r="J774" s="10">
        <f t="shared" si="179"/>
        <v>5923.4418177766993</v>
      </c>
      <c r="K774" s="8">
        <f t="shared" si="176"/>
        <v>10.923082722222221</v>
      </c>
      <c r="L774" s="10">
        <f t="shared" si="177"/>
        <v>318.80691884056273</v>
      </c>
      <c r="M774" s="30">
        <f t="shared" si="182"/>
        <v>11.108352605351731</v>
      </c>
      <c r="N774" s="11"/>
      <c r="O774" s="12">
        <f t="shared" si="183"/>
        <v>15.171974636031175</v>
      </c>
      <c r="P774" s="12"/>
      <c r="Q774" s="33">
        <f t="shared" si="184"/>
        <v>3.7366377272122248E-2</v>
      </c>
      <c r="R774" s="9">
        <f t="shared" si="180"/>
        <v>1.0047674674992313</v>
      </c>
      <c r="S774" s="9">
        <f t="shared" si="181"/>
        <v>13.310133954800603</v>
      </c>
      <c r="T774" s="15">
        <f t="shared" si="185"/>
        <v>6.6321618655602821E-2</v>
      </c>
      <c r="U774" s="15">
        <f t="shared" si="186"/>
        <v>1.5454486364046005E-3</v>
      </c>
      <c r="V774" s="15">
        <f t="shared" si="187"/>
        <v>6.477617001919822E-2</v>
      </c>
      <c r="Y774" s="32"/>
      <c r="Z774" s="32"/>
    </row>
    <row r="775" spans="1:26" x14ac:dyDescent="0.25">
      <c r="A775" s="6">
        <v>1934.11</v>
      </c>
      <c r="B775" s="7">
        <v>9.1999999999999993</v>
      </c>
      <c r="C775" s="8">
        <v>0.44919999999999999</v>
      </c>
      <c r="D775" s="7">
        <v>0.48580000000000001</v>
      </c>
      <c r="E775" s="7">
        <v>13.5</v>
      </c>
      <c r="F775" s="8">
        <f t="shared" si="178"/>
        <v>1934.874999999942</v>
      </c>
      <c r="G775" s="9">
        <f>G765*2/12+G777*10/12</f>
        <v>2.8449999999999998</v>
      </c>
      <c r="H775" s="8">
        <f t="shared" si="174"/>
        <v>208.62022222222217</v>
      </c>
      <c r="I775" s="8">
        <f t="shared" si="175"/>
        <v>10.18610911111111</v>
      </c>
      <c r="J775" s="10">
        <f t="shared" si="179"/>
        <v>6113.6758542559855</v>
      </c>
      <c r="K775" s="8">
        <f t="shared" si="176"/>
        <v>11.016054777777775</v>
      </c>
      <c r="L775" s="10">
        <f t="shared" si="177"/>
        <v>322.82866630408239</v>
      </c>
      <c r="M775" s="30">
        <f t="shared" si="182"/>
        <v>11.448808690205704</v>
      </c>
      <c r="N775" s="11"/>
      <c r="O775" s="12">
        <f t="shared" si="183"/>
        <v>15.647600135571425</v>
      </c>
      <c r="P775" s="12"/>
      <c r="Q775" s="33">
        <f t="shared" si="184"/>
        <v>3.4964360171844851E-2</v>
      </c>
      <c r="R775" s="9">
        <f t="shared" si="180"/>
        <v>1.0047476583291777</v>
      </c>
      <c r="S775" s="9">
        <f t="shared" si="181"/>
        <v>13.373589585840531</v>
      </c>
      <c r="T775" s="15">
        <f t="shared" si="185"/>
        <v>6.2653955849599319E-2</v>
      </c>
      <c r="U775" s="15">
        <f t="shared" si="186"/>
        <v>1.3498189515908088E-3</v>
      </c>
      <c r="V775" s="15">
        <f t="shared" si="187"/>
        <v>6.130413689800851E-2</v>
      </c>
      <c r="Y775" s="32"/>
      <c r="Z775" s="32"/>
    </row>
    <row r="776" spans="1:26" x14ac:dyDescent="0.25">
      <c r="A776" s="6">
        <v>1934.12</v>
      </c>
      <c r="B776" s="7">
        <v>9.26</v>
      </c>
      <c r="C776" s="8">
        <v>0.45</v>
      </c>
      <c r="D776" s="7">
        <v>0.49</v>
      </c>
      <c r="E776" s="7">
        <v>13.4</v>
      </c>
      <c r="F776" s="8">
        <f t="shared" si="178"/>
        <v>1934.9583333332753</v>
      </c>
      <c r="G776" s="9">
        <f>G765*1/12+G777*11/12</f>
        <v>2.8174999999999999</v>
      </c>
      <c r="H776" s="8">
        <f t="shared" si="174"/>
        <v>211.54780970149247</v>
      </c>
      <c r="I776" s="8">
        <f t="shared" si="175"/>
        <v>10.280401119402983</v>
      </c>
      <c r="J776" s="10">
        <f t="shared" si="179"/>
        <v>6224.5754943361271</v>
      </c>
      <c r="K776" s="8">
        <f t="shared" si="176"/>
        <v>11.194214552238805</v>
      </c>
      <c r="L776" s="10">
        <f t="shared" si="177"/>
        <v>329.37818490547545</v>
      </c>
      <c r="M776" s="30">
        <f t="shared" si="182"/>
        <v>11.639337566475886</v>
      </c>
      <c r="N776" s="11"/>
      <c r="O776" s="12">
        <f t="shared" si="183"/>
        <v>15.918287827037362</v>
      </c>
      <c r="P776" s="12"/>
      <c r="Q776" s="33">
        <f t="shared" si="184"/>
        <v>3.2518880399899787E-2</v>
      </c>
      <c r="R776" s="9">
        <f t="shared" si="180"/>
        <v>1.0047278547606919</v>
      </c>
      <c r="S776" s="9">
        <f t="shared" si="181"/>
        <v>13.537359557290159</v>
      </c>
      <c r="T776" s="15">
        <f t="shared" si="185"/>
        <v>6.2872662065975637E-2</v>
      </c>
      <c r="U776" s="15">
        <f t="shared" si="186"/>
        <v>-1.520609469868317E-4</v>
      </c>
      <c r="V776" s="15">
        <f t="shared" si="187"/>
        <v>6.3024723012962469E-2</v>
      </c>
      <c r="Y776" s="32"/>
      <c r="Z776" s="32"/>
    </row>
    <row r="777" spans="1:26" x14ac:dyDescent="0.25">
      <c r="A777" s="6">
        <v>1935.01</v>
      </c>
      <c r="B777" s="7">
        <v>9.26</v>
      </c>
      <c r="C777" s="8">
        <v>0.45</v>
      </c>
      <c r="D777" s="7">
        <v>0.56999999999999995</v>
      </c>
      <c r="E777" s="7">
        <v>13.6</v>
      </c>
      <c r="F777" s="8">
        <f t="shared" si="178"/>
        <v>1935.0416666666085</v>
      </c>
      <c r="G777" s="9">
        <v>2.79</v>
      </c>
      <c r="H777" s="8">
        <f t="shared" si="174"/>
        <v>208.43681249999995</v>
      </c>
      <c r="I777" s="8">
        <f t="shared" si="175"/>
        <v>10.129218749999998</v>
      </c>
      <c r="J777" s="10">
        <f t="shared" si="179"/>
        <v>6157.8744348328355</v>
      </c>
      <c r="K777" s="8">
        <f t="shared" si="176"/>
        <v>12.830343749999997</v>
      </c>
      <c r="L777" s="10">
        <f t="shared" si="177"/>
        <v>379.04842633420265</v>
      </c>
      <c r="M777" s="30">
        <f t="shared" si="182"/>
        <v>11.495907968201596</v>
      </c>
      <c r="N777" s="11"/>
      <c r="O777" s="12">
        <f t="shared" si="183"/>
        <v>15.731975583272835</v>
      </c>
      <c r="P777" s="12"/>
      <c r="Q777" s="33">
        <f t="shared" si="184"/>
        <v>3.5311025162538569E-2</v>
      </c>
      <c r="R777" s="9">
        <f t="shared" si="180"/>
        <v>1.0033352317261985</v>
      </c>
      <c r="S777" s="9">
        <f t="shared" si="181"/>
        <v>13.401342194368524</v>
      </c>
      <c r="T777" s="15">
        <f t="shared" si="185"/>
        <v>6.7567749593123505E-2</v>
      </c>
      <c r="U777" s="15">
        <f t="shared" si="186"/>
        <v>1.1372253044716896E-3</v>
      </c>
      <c r="V777" s="15">
        <f t="shared" si="187"/>
        <v>6.6430524288651815E-2</v>
      </c>
      <c r="Y777" s="32"/>
      <c r="Z777" s="32"/>
    </row>
    <row r="778" spans="1:26" x14ac:dyDescent="0.25">
      <c r="A778" s="6">
        <v>1935.02</v>
      </c>
      <c r="B778" s="7">
        <v>8.98</v>
      </c>
      <c r="C778" s="8">
        <v>0.45</v>
      </c>
      <c r="D778" s="7">
        <v>0.65</v>
      </c>
      <c r="E778" s="7">
        <v>13.7</v>
      </c>
      <c r="F778" s="8">
        <f t="shared" si="178"/>
        <v>1935.1249999999418</v>
      </c>
      <c r="G778" s="9">
        <f>G777*11/12+G789*1/12</f>
        <v>2.7783333333333333</v>
      </c>
      <c r="H778" s="8">
        <f t="shared" ref="H778:H841" si="188">B778*$E$1841/E778</f>
        <v>200.65875547445253</v>
      </c>
      <c r="I778" s="8">
        <f t="shared" ref="I778:I841" si="189">C778*$E$1841/E778</f>
        <v>10.055282846715327</v>
      </c>
      <c r="J778" s="10">
        <f t="shared" si="179"/>
        <v>5952.84170940888</v>
      </c>
      <c r="K778" s="8">
        <f t="shared" ref="K778:K841" si="190">D778*$E$1841/E778</f>
        <v>14.524297445255474</v>
      </c>
      <c r="L778" s="10">
        <f t="shared" ref="L778:L841" si="191">K778*(J778/H778)</f>
        <v>430.88497896612165</v>
      </c>
      <c r="M778" s="30">
        <f t="shared" si="182"/>
        <v>11.087812159055565</v>
      </c>
      <c r="N778" s="11"/>
      <c r="O778" s="12">
        <f t="shared" si="183"/>
        <v>15.179973139310768</v>
      </c>
      <c r="P778" s="12"/>
      <c r="Q778" s="33">
        <f t="shared" si="184"/>
        <v>3.9911290060126538E-2</v>
      </c>
      <c r="R778" s="9">
        <f t="shared" si="180"/>
        <v>1.0033260709525895</v>
      </c>
      <c r="S778" s="9">
        <f t="shared" si="181"/>
        <v>13.347892507590659</v>
      </c>
      <c r="T778" s="15">
        <f t="shared" si="185"/>
        <v>7.51244594148337E-2</v>
      </c>
      <c r="U778" s="15">
        <f t="shared" si="186"/>
        <v>1.8674549898307635E-3</v>
      </c>
      <c r="V778" s="15">
        <f t="shared" si="187"/>
        <v>7.3257004425002936E-2</v>
      </c>
      <c r="Y778" s="32"/>
      <c r="Z778" s="32"/>
    </row>
    <row r="779" spans="1:26" x14ac:dyDescent="0.25">
      <c r="A779" s="6">
        <v>1935.03</v>
      </c>
      <c r="B779" s="7">
        <v>8.41</v>
      </c>
      <c r="C779" s="8">
        <v>0.45</v>
      </c>
      <c r="D779" s="7">
        <v>0.73</v>
      </c>
      <c r="E779" s="7">
        <v>13.7</v>
      </c>
      <c r="F779" s="8">
        <f t="shared" ref="F779:F842" si="192">F778+1/12</f>
        <v>1935.208333333275</v>
      </c>
      <c r="G779" s="9">
        <f>G777*10/12+G789*2/12</f>
        <v>2.7666666666666666</v>
      </c>
      <c r="H779" s="8">
        <f t="shared" si="188"/>
        <v>187.92206386861312</v>
      </c>
      <c r="I779" s="8">
        <f t="shared" si="189"/>
        <v>10.055282846715327</v>
      </c>
      <c r="J779" s="10">
        <f t="shared" ref="J779:J842" si="193">J778*((H779+(I779/12))/H778)</f>
        <v>5599.8474766404797</v>
      </c>
      <c r="K779" s="8">
        <f t="shared" si="190"/>
        <v>16.31190328467153</v>
      </c>
      <c r="L779" s="10">
        <f t="shared" si="191"/>
        <v>486.07475124227705</v>
      </c>
      <c r="M779" s="30">
        <f t="shared" si="182"/>
        <v>10.398272404790031</v>
      </c>
      <c r="N779" s="11"/>
      <c r="O779" s="12">
        <f t="shared" si="183"/>
        <v>14.241120748641027</v>
      </c>
      <c r="P779" s="12"/>
      <c r="Q779" s="33">
        <f t="shared" si="184"/>
        <v>4.544215282497626E-2</v>
      </c>
      <c r="R779" s="9">
        <f t="shared" ref="R779:R842" si="194">((G779/G780+G779/1200+((1+G780/1200)^(-119))*(1-G779/G780)))</f>
        <v>1.0033169106083266</v>
      </c>
      <c r="S779" s="9">
        <f t="shared" ref="S779:S842" si="195">S778*R778*E778/E779</f>
        <v>13.392288545138442</v>
      </c>
      <c r="T779" s="15">
        <f t="shared" si="185"/>
        <v>8.2058990207008797E-2</v>
      </c>
      <c r="U779" s="15">
        <f t="shared" si="186"/>
        <v>1.8637406386492472E-3</v>
      </c>
      <c r="V779" s="15">
        <f t="shared" si="187"/>
        <v>8.019524956835955E-2</v>
      </c>
      <c r="Y779" s="32"/>
      <c r="Z779" s="32"/>
    </row>
    <row r="780" spans="1:26" x14ac:dyDescent="0.25">
      <c r="A780" s="6">
        <v>1935.04</v>
      </c>
      <c r="B780" s="7">
        <v>9.0399999999999991</v>
      </c>
      <c r="C780" s="8">
        <v>0.44666699999999998</v>
      </c>
      <c r="D780" s="7">
        <v>0.75666699999999998</v>
      </c>
      <c r="E780" s="7">
        <v>13.8</v>
      </c>
      <c r="F780" s="8">
        <f t="shared" si="192"/>
        <v>1935.2916666666083</v>
      </c>
      <c r="G780" s="9">
        <f>G777*9/12+G789*3/12</f>
        <v>2.7549999999999999</v>
      </c>
      <c r="H780" s="8">
        <f t="shared" si="188"/>
        <v>200.53569565217384</v>
      </c>
      <c r="I780" s="8">
        <f t="shared" si="189"/>
        <v>9.9084820320652138</v>
      </c>
      <c r="J780" s="10">
        <f t="shared" si="193"/>
        <v>6000.3233170352069</v>
      </c>
      <c r="K780" s="8">
        <f t="shared" si="190"/>
        <v>16.785259205978257</v>
      </c>
      <c r="L780" s="10">
        <f t="shared" si="191"/>
        <v>502.2396729348539</v>
      </c>
      <c r="M780" s="30">
        <f t="shared" si="182"/>
        <v>11.104210207149524</v>
      </c>
      <c r="N780" s="11"/>
      <c r="O780" s="12">
        <f t="shared" si="183"/>
        <v>15.203114450417129</v>
      </c>
      <c r="P780" s="12"/>
      <c r="Q780" s="33">
        <f t="shared" si="184"/>
        <v>4.0722612186610864E-2</v>
      </c>
      <c r="R780" s="9">
        <f t="shared" si="194"/>
        <v>1.0033077506937862</v>
      </c>
      <c r="S780" s="9">
        <f t="shared" si="195"/>
        <v>13.339342108438048</v>
      </c>
      <c r="T780" s="15">
        <f t="shared" si="185"/>
        <v>7.7688443169169563E-2</v>
      </c>
      <c r="U780" s="15">
        <f t="shared" si="186"/>
        <v>2.588681703337592E-3</v>
      </c>
      <c r="V780" s="15">
        <f t="shared" si="187"/>
        <v>7.5099761465831971E-2</v>
      </c>
      <c r="Y780" s="32"/>
      <c r="Z780" s="32"/>
    </row>
    <row r="781" spans="1:26" x14ac:dyDescent="0.25">
      <c r="A781" s="6">
        <v>1935.05</v>
      </c>
      <c r="B781" s="7">
        <v>9.75</v>
      </c>
      <c r="C781" s="8">
        <v>0.44333299999999998</v>
      </c>
      <c r="D781" s="7">
        <v>0.78333299999999995</v>
      </c>
      <c r="E781" s="7">
        <v>13.8</v>
      </c>
      <c r="F781" s="8">
        <f t="shared" si="192"/>
        <v>1935.3749999999416</v>
      </c>
      <c r="G781" s="9">
        <f>G777*8/12+G789*4/12</f>
        <v>2.7433333333333332</v>
      </c>
      <c r="H781" s="8">
        <f t="shared" si="188"/>
        <v>216.28573369565214</v>
      </c>
      <c r="I781" s="8">
        <f t="shared" si="189"/>
        <v>9.8345234027173873</v>
      </c>
      <c r="J781" s="10">
        <f t="shared" si="193"/>
        <v>6496.109600204928</v>
      </c>
      <c r="K781" s="8">
        <f t="shared" si="190"/>
        <v>17.376795141847818</v>
      </c>
      <c r="L781" s="10">
        <f t="shared" si="191"/>
        <v>521.90943809818725</v>
      </c>
      <c r="M781" s="30">
        <f t="shared" si="182"/>
        <v>11.985576683480101</v>
      </c>
      <c r="N781" s="11"/>
      <c r="O781" s="12">
        <f t="shared" si="183"/>
        <v>16.397052898465724</v>
      </c>
      <c r="P781" s="12"/>
      <c r="Q781" s="33">
        <f t="shared" si="184"/>
        <v>3.3650043199486106E-2</v>
      </c>
      <c r="R781" s="9">
        <f t="shared" si="194"/>
        <v>1.0032985912093437</v>
      </c>
      <c r="S781" s="9">
        <f t="shared" si="195"/>
        <v>13.383465326551885</v>
      </c>
      <c r="T781" s="15">
        <f t="shared" si="185"/>
        <v>7.2932738673130437E-2</v>
      </c>
      <c r="U781" s="15">
        <f t="shared" si="186"/>
        <v>2.0229719690421089E-3</v>
      </c>
      <c r="V781" s="15">
        <f t="shared" si="187"/>
        <v>7.0909766704088328E-2</v>
      </c>
      <c r="Y781" s="32"/>
      <c r="Z781" s="32"/>
    </row>
    <row r="782" spans="1:26" x14ac:dyDescent="0.25">
      <c r="A782" s="6">
        <v>1935.06</v>
      </c>
      <c r="B782" s="7">
        <v>10.119999999999999</v>
      </c>
      <c r="C782" s="8">
        <v>0.44</v>
      </c>
      <c r="D782" s="7">
        <v>0.81</v>
      </c>
      <c r="E782" s="7">
        <v>13.7</v>
      </c>
      <c r="F782" s="8">
        <f t="shared" si="192"/>
        <v>1935.4583333332748</v>
      </c>
      <c r="G782" s="9">
        <f>G777*7/12+G789*5/12</f>
        <v>2.7316666666666669</v>
      </c>
      <c r="H782" s="8">
        <f t="shared" si="188"/>
        <v>226.13213868613133</v>
      </c>
      <c r="I782" s="8">
        <f t="shared" si="189"/>
        <v>9.8318321167883198</v>
      </c>
      <c r="J782" s="10">
        <f t="shared" si="193"/>
        <v>6816.4530322584551</v>
      </c>
      <c r="K782" s="8">
        <f t="shared" si="190"/>
        <v>18.099509124087589</v>
      </c>
      <c r="L782" s="10">
        <f t="shared" si="191"/>
        <v>545.58566760171436</v>
      </c>
      <c r="M782" s="30">
        <f t="shared" si="182"/>
        <v>12.539519324443896</v>
      </c>
      <c r="N782" s="11"/>
      <c r="O782" s="12">
        <f t="shared" si="183"/>
        <v>17.136505102037585</v>
      </c>
      <c r="P782" s="12"/>
      <c r="Q782" s="33">
        <f t="shared" si="184"/>
        <v>2.8247919232257168E-2</v>
      </c>
      <c r="R782" s="9">
        <f t="shared" si="194"/>
        <v>1.0032894321553765</v>
      </c>
      <c r="S782" s="9">
        <f t="shared" si="195"/>
        <v>13.525623673377721</v>
      </c>
      <c r="T782" s="15">
        <f t="shared" si="185"/>
        <v>6.8905102537112795E-2</v>
      </c>
      <c r="U782" s="15">
        <f t="shared" si="186"/>
        <v>1.781255406505533E-4</v>
      </c>
      <c r="V782" s="15">
        <f t="shared" si="187"/>
        <v>6.8726976996462241E-2</v>
      </c>
      <c r="Y782" s="32"/>
      <c r="Z782" s="32"/>
    </row>
    <row r="783" spans="1:26" x14ac:dyDescent="0.25">
      <c r="A783" s="6">
        <v>1935.07</v>
      </c>
      <c r="B783" s="7">
        <v>10.65</v>
      </c>
      <c r="C783" s="8">
        <v>0.44</v>
      </c>
      <c r="D783" s="7">
        <v>0.79333299999999995</v>
      </c>
      <c r="E783" s="7">
        <v>13.7</v>
      </c>
      <c r="F783" s="8">
        <f t="shared" si="192"/>
        <v>1935.5416666666081</v>
      </c>
      <c r="G783" s="9">
        <f>G777*6/12+G789*6/12</f>
        <v>2.72</v>
      </c>
      <c r="H783" s="8">
        <f t="shared" si="188"/>
        <v>237.97502737226273</v>
      </c>
      <c r="I783" s="8">
        <f t="shared" si="189"/>
        <v>9.8318321167883198</v>
      </c>
      <c r="J783" s="10">
        <f t="shared" si="193"/>
        <v>7198.1384787287907</v>
      </c>
      <c r="K783" s="8">
        <f t="shared" si="190"/>
        <v>17.727083792518247</v>
      </c>
      <c r="L783" s="10">
        <f t="shared" si="191"/>
        <v>536.19913556294352</v>
      </c>
      <c r="M783" s="30">
        <f t="shared" si="182"/>
        <v>13.202137936511015</v>
      </c>
      <c r="N783" s="11"/>
      <c r="O783" s="12">
        <f t="shared" si="183"/>
        <v>18.016989509797202</v>
      </c>
      <c r="P783" s="12"/>
      <c r="Q783" s="33">
        <f t="shared" si="184"/>
        <v>2.3253755404172988E-2</v>
      </c>
      <c r="R783" s="9">
        <f t="shared" si="194"/>
        <v>1.0032802735322615</v>
      </c>
      <c r="S783" s="9">
        <f t="shared" si="195"/>
        <v>13.570115294810451</v>
      </c>
      <c r="T783" s="15">
        <f t="shared" si="185"/>
        <v>6.128293189719769E-2</v>
      </c>
      <c r="U783" s="15">
        <f t="shared" si="186"/>
        <v>1.7346680865371056E-4</v>
      </c>
      <c r="V783" s="15">
        <f t="shared" si="187"/>
        <v>6.1109465088543979E-2</v>
      </c>
      <c r="Y783" s="32"/>
      <c r="Z783" s="32"/>
    </row>
    <row r="784" spans="1:26" x14ac:dyDescent="0.25">
      <c r="A784" s="6">
        <v>1935.08</v>
      </c>
      <c r="B784" s="7">
        <v>11.37</v>
      </c>
      <c r="C784" s="8">
        <v>0.44</v>
      </c>
      <c r="D784" s="7">
        <v>0.776667</v>
      </c>
      <c r="E784" s="7">
        <v>13.7</v>
      </c>
      <c r="F784" s="8">
        <f t="shared" si="192"/>
        <v>1935.6249999999413</v>
      </c>
      <c r="G784" s="9">
        <f>G777*5/12+G789*7/12</f>
        <v>2.708333333333333</v>
      </c>
      <c r="H784" s="8">
        <f t="shared" si="188"/>
        <v>254.06347992700725</v>
      </c>
      <c r="I784" s="8">
        <f t="shared" si="189"/>
        <v>9.8318321167883198</v>
      </c>
      <c r="J784" s="10">
        <f t="shared" si="193"/>
        <v>7709.5555161846387</v>
      </c>
      <c r="K784" s="8">
        <f t="shared" si="190"/>
        <v>17.354680806021896</v>
      </c>
      <c r="L784" s="10">
        <f t="shared" si="191"/>
        <v>526.62773562784309</v>
      </c>
      <c r="M784" s="30">
        <f t="shared" si="182"/>
        <v>14.105056846668958</v>
      </c>
      <c r="N784" s="11"/>
      <c r="O784" s="12">
        <f t="shared" si="183"/>
        <v>19.219226540421502</v>
      </c>
      <c r="P784" s="12"/>
      <c r="Q784" s="33">
        <f t="shared" si="184"/>
        <v>1.8521673753049417E-2</v>
      </c>
      <c r="R784" s="9">
        <f t="shared" si="194"/>
        <v>1.0032711153403759</v>
      </c>
      <c r="S784" s="9">
        <f t="shared" si="195"/>
        <v>13.614628984841755</v>
      </c>
      <c r="T784" s="15">
        <f t="shared" si="185"/>
        <v>5.47678787068131E-2</v>
      </c>
      <c r="U784" s="15">
        <f t="shared" si="186"/>
        <v>1.6857055472474514E-4</v>
      </c>
      <c r="V784" s="15">
        <f t="shared" si="187"/>
        <v>5.4599308152088355E-2</v>
      </c>
      <c r="Y784" s="32"/>
      <c r="Z784" s="32"/>
    </row>
    <row r="785" spans="1:26" x14ac:dyDescent="0.25">
      <c r="A785" s="6">
        <v>1935.09</v>
      </c>
      <c r="B785" s="7">
        <v>11.61</v>
      </c>
      <c r="C785" s="8">
        <v>0.44</v>
      </c>
      <c r="D785" s="7">
        <v>0.76</v>
      </c>
      <c r="E785" s="7">
        <v>13.7</v>
      </c>
      <c r="F785" s="8">
        <f t="shared" si="192"/>
        <v>1935.7083333332746</v>
      </c>
      <c r="G785" s="9">
        <f>G777*4/12+G789*8/12</f>
        <v>2.6966666666666668</v>
      </c>
      <c r="H785" s="8">
        <f t="shared" si="188"/>
        <v>259.42629744525544</v>
      </c>
      <c r="I785" s="8">
        <f t="shared" si="189"/>
        <v>9.8318321167883198</v>
      </c>
      <c r="J785" s="10">
        <f t="shared" si="193"/>
        <v>7897.1524402078949</v>
      </c>
      <c r="K785" s="8">
        <f t="shared" si="190"/>
        <v>16.98225547445255</v>
      </c>
      <c r="L785" s="10">
        <f t="shared" si="191"/>
        <v>516.95399264065452</v>
      </c>
      <c r="M785" s="30">
        <f t="shared" si="182"/>
        <v>14.418891702707441</v>
      </c>
      <c r="N785" s="11"/>
      <c r="O785" s="12">
        <f t="shared" si="183"/>
        <v>19.615521489913785</v>
      </c>
      <c r="P785" s="12"/>
      <c r="Q785" s="33">
        <f t="shared" si="184"/>
        <v>1.7095239052496769E-2</v>
      </c>
      <c r="R785" s="9">
        <f t="shared" si="194"/>
        <v>1.0032619575800976</v>
      </c>
      <c r="S785" s="9">
        <f t="shared" si="195"/>
        <v>13.659164006567597</v>
      </c>
      <c r="T785" s="15">
        <f t="shared" si="185"/>
        <v>5.9557952849232043E-2</v>
      </c>
      <c r="U785" s="15">
        <f t="shared" si="186"/>
        <v>1.6343682892983047E-4</v>
      </c>
      <c r="V785" s="15">
        <f t="shared" si="187"/>
        <v>5.9394516020302213E-2</v>
      </c>
      <c r="Y785" s="32"/>
      <c r="Z785" s="32"/>
    </row>
    <row r="786" spans="1:26" x14ac:dyDescent="0.25">
      <c r="A786" s="6">
        <v>1935.1</v>
      </c>
      <c r="B786" s="7">
        <v>11.92</v>
      </c>
      <c r="C786" s="8">
        <v>0.45</v>
      </c>
      <c r="D786" s="7">
        <v>0.76</v>
      </c>
      <c r="E786" s="7">
        <v>13.7</v>
      </c>
      <c r="F786" s="8">
        <f t="shared" si="192"/>
        <v>1935.7916666666079</v>
      </c>
      <c r="G786" s="9">
        <f>G777*3/12+G789*9/12</f>
        <v>2.6850000000000001</v>
      </c>
      <c r="H786" s="8">
        <f t="shared" si="188"/>
        <v>266.35327007299264</v>
      </c>
      <c r="I786" s="8">
        <f t="shared" si="189"/>
        <v>10.055282846715327</v>
      </c>
      <c r="J786" s="10">
        <f t="shared" si="193"/>
        <v>8133.5228513166148</v>
      </c>
      <c r="K786" s="8">
        <f t="shared" si="190"/>
        <v>16.98225547445255</v>
      </c>
      <c r="L786" s="10">
        <f t="shared" si="191"/>
        <v>518.58031602354254</v>
      </c>
      <c r="M786" s="30">
        <f t="shared" si="182"/>
        <v>14.826232627114097</v>
      </c>
      <c r="N786" s="11"/>
      <c r="O786" s="12">
        <f t="shared" si="183"/>
        <v>20.137764924493034</v>
      </c>
      <c r="P786" s="12"/>
      <c r="Q786" s="33">
        <f t="shared" si="184"/>
        <v>1.530646538243631E-2</v>
      </c>
      <c r="R786" s="9">
        <f t="shared" si="194"/>
        <v>1.0032528002518044</v>
      </c>
      <c r="S786" s="9">
        <f t="shared" si="195"/>
        <v>13.703719620136617</v>
      </c>
      <c r="T786" s="15">
        <f t="shared" si="185"/>
        <v>6.1112179384519072E-2</v>
      </c>
      <c r="U786" s="15">
        <f t="shared" si="186"/>
        <v>1.5806568157428202E-4</v>
      </c>
      <c r="V786" s="15">
        <f t="shared" si="187"/>
        <v>6.095411370294479E-2</v>
      </c>
      <c r="Y786" s="32"/>
      <c r="Z786" s="32"/>
    </row>
    <row r="787" spans="1:26" x14ac:dyDescent="0.25">
      <c r="A787" s="6">
        <v>1935.11</v>
      </c>
      <c r="B787" s="7">
        <v>13.04</v>
      </c>
      <c r="C787" s="8">
        <v>0.46</v>
      </c>
      <c r="D787" s="7">
        <v>0.76</v>
      </c>
      <c r="E787" s="7">
        <v>13.8</v>
      </c>
      <c r="F787" s="8">
        <f t="shared" si="192"/>
        <v>1935.8749999999411</v>
      </c>
      <c r="G787" s="9">
        <f>G777*2/12+G789*10/12</f>
        <v>2.6733333333333333</v>
      </c>
      <c r="H787" s="8">
        <f t="shared" si="188"/>
        <v>289.26830434782602</v>
      </c>
      <c r="I787" s="8">
        <f t="shared" si="189"/>
        <v>10.204249999999998</v>
      </c>
      <c r="J787" s="10">
        <f t="shared" si="193"/>
        <v>8859.2369749178924</v>
      </c>
      <c r="K787" s="8">
        <f t="shared" si="190"/>
        <v>16.859195652173909</v>
      </c>
      <c r="L787" s="10">
        <f t="shared" si="191"/>
        <v>516.33589731116558</v>
      </c>
      <c r="M787" s="30">
        <f t="shared" si="182"/>
        <v>16.129605163251149</v>
      </c>
      <c r="N787" s="11"/>
      <c r="O787" s="12">
        <f t="shared" si="183"/>
        <v>21.868060170749121</v>
      </c>
      <c r="P787" s="12"/>
      <c r="Q787" s="33">
        <f t="shared" si="184"/>
        <v>9.0440330830282856E-3</v>
      </c>
      <c r="R787" s="9">
        <f t="shared" si="194"/>
        <v>1.0032436433558753</v>
      </c>
      <c r="S787" s="9">
        <f t="shared" si="195"/>
        <v>13.648669756080931</v>
      </c>
      <c r="T787" s="15">
        <f t="shared" si="185"/>
        <v>5.5815546898600799E-2</v>
      </c>
      <c r="U787" s="15">
        <f t="shared" si="186"/>
        <v>8.8010854413123063E-4</v>
      </c>
      <c r="V787" s="15">
        <f t="shared" si="187"/>
        <v>5.4935438354469568E-2</v>
      </c>
      <c r="Y787" s="32"/>
      <c r="Z787" s="32"/>
    </row>
    <row r="788" spans="1:26" x14ac:dyDescent="0.25">
      <c r="A788" s="6">
        <v>1935.12</v>
      </c>
      <c r="B788" s="7">
        <v>13.04</v>
      </c>
      <c r="C788" s="8">
        <v>0.47</v>
      </c>
      <c r="D788" s="7">
        <v>0.76</v>
      </c>
      <c r="E788" s="7">
        <v>13.8</v>
      </c>
      <c r="F788" s="8">
        <f t="shared" si="192"/>
        <v>1935.9583333332744</v>
      </c>
      <c r="G788" s="9">
        <f>G777*1/12+G789*11/12</f>
        <v>2.6616666666666666</v>
      </c>
      <c r="H788" s="8">
        <f t="shared" si="188"/>
        <v>289.26830434782602</v>
      </c>
      <c r="I788" s="8">
        <f t="shared" si="189"/>
        <v>10.426081521739127</v>
      </c>
      <c r="J788" s="10">
        <f t="shared" si="193"/>
        <v>8885.8463906784455</v>
      </c>
      <c r="K788" s="8">
        <f t="shared" si="190"/>
        <v>16.859195652173909</v>
      </c>
      <c r="L788" s="10">
        <f t="shared" si="191"/>
        <v>517.88675283095233</v>
      </c>
      <c r="M788" s="30">
        <f t="shared" si="182"/>
        <v>16.159192714615337</v>
      </c>
      <c r="N788" s="11"/>
      <c r="O788" s="12">
        <f t="shared" si="183"/>
        <v>21.869913075541902</v>
      </c>
      <c r="P788" s="12"/>
      <c r="Q788" s="33">
        <f t="shared" si="184"/>
        <v>9.5898296415087847E-3</v>
      </c>
      <c r="R788" s="9">
        <f t="shared" si="194"/>
        <v>1.0032344868926886</v>
      </c>
      <c r="S788" s="9">
        <f t="shared" si="195"/>
        <v>13.69294117305178</v>
      </c>
      <c r="T788" s="15">
        <f t="shared" si="185"/>
        <v>5.7034186856732338E-2</v>
      </c>
      <c r="U788" s="15">
        <f t="shared" si="186"/>
        <v>3.2296307136503444E-4</v>
      </c>
      <c r="V788" s="15">
        <f t="shared" si="187"/>
        <v>5.6711223785367304E-2</v>
      </c>
      <c r="Y788" s="32"/>
      <c r="Z788" s="32"/>
    </row>
    <row r="789" spans="1:26" x14ac:dyDescent="0.25">
      <c r="A789" s="6">
        <v>1936.01</v>
      </c>
      <c r="B789" s="7">
        <v>13.76</v>
      </c>
      <c r="C789" s="8">
        <v>0.48</v>
      </c>
      <c r="D789" s="7">
        <v>0.77</v>
      </c>
      <c r="E789" s="7">
        <v>13.8</v>
      </c>
      <c r="F789" s="8">
        <f t="shared" si="192"/>
        <v>1936.0416666666076</v>
      </c>
      <c r="G789" s="9">
        <v>2.65</v>
      </c>
      <c r="H789" s="8">
        <f t="shared" si="188"/>
        <v>305.24017391304341</v>
      </c>
      <c r="I789" s="8">
        <f t="shared" si="189"/>
        <v>10.647913043478257</v>
      </c>
      <c r="J789" s="10">
        <f t="shared" si="193"/>
        <v>9403.7331435093984</v>
      </c>
      <c r="K789" s="8">
        <f t="shared" si="190"/>
        <v>17.081027173913039</v>
      </c>
      <c r="L789" s="10">
        <f t="shared" si="191"/>
        <v>526.22634596673231</v>
      </c>
      <c r="M789" s="30">
        <f t="shared" si="182"/>
        <v>17.087359845997245</v>
      </c>
      <c r="N789" s="11"/>
      <c r="O789" s="12">
        <f t="shared" si="183"/>
        <v>23.082290704692657</v>
      </c>
      <c r="P789" s="12"/>
      <c r="Q789" s="33">
        <f t="shared" si="184"/>
        <v>6.3450083552025124E-3</v>
      </c>
      <c r="R789" s="9">
        <f t="shared" si="194"/>
        <v>1.0019905526047752</v>
      </c>
      <c r="S789" s="9">
        <f t="shared" si="195"/>
        <v>13.737230811798373</v>
      </c>
      <c r="T789" s="15">
        <f t="shared" si="185"/>
        <v>5.5499892268091156E-2</v>
      </c>
      <c r="U789" s="15">
        <f t="shared" si="186"/>
        <v>3.1687889094023092E-4</v>
      </c>
      <c r="V789" s="15">
        <f t="shared" si="187"/>
        <v>5.5183013377150925E-2</v>
      </c>
      <c r="Y789" s="32"/>
      <c r="Z789" s="32"/>
    </row>
    <row r="790" spans="1:26" x14ac:dyDescent="0.25">
      <c r="A790" s="6">
        <v>1936.02</v>
      </c>
      <c r="B790" s="7">
        <v>14.55</v>
      </c>
      <c r="C790" s="8">
        <v>0.49</v>
      </c>
      <c r="D790" s="7">
        <v>0.78</v>
      </c>
      <c r="E790" s="7">
        <v>13.8</v>
      </c>
      <c r="F790" s="8">
        <f t="shared" si="192"/>
        <v>1936.1249999999409</v>
      </c>
      <c r="G790" s="9">
        <f>G789*11/12+G801*1/12</f>
        <v>2.6524999999999999</v>
      </c>
      <c r="H790" s="8">
        <f t="shared" si="188"/>
        <v>322.76486413043472</v>
      </c>
      <c r="I790" s="8">
        <f t="shared" si="189"/>
        <v>10.869744565217388</v>
      </c>
      <c r="J790" s="10">
        <f t="shared" si="193"/>
        <v>9971.5336488436333</v>
      </c>
      <c r="K790" s="8">
        <f t="shared" si="190"/>
        <v>17.302858695652169</v>
      </c>
      <c r="L790" s="10">
        <f t="shared" si="191"/>
        <v>534.55644303079271</v>
      </c>
      <c r="M790" s="30">
        <f t="shared" si="182"/>
        <v>18.104536459517796</v>
      </c>
      <c r="N790" s="11"/>
      <c r="O790" s="12">
        <f t="shared" si="183"/>
        <v>24.406816425328561</v>
      </c>
      <c r="P790" s="12"/>
      <c r="Q790" s="33">
        <f t="shared" si="184"/>
        <v>3.0319918323534339E-3</v>
      </c>
      <c r="R790" s="9">
        <f t="shared" si="194"/>
        <v>1.0019926619203892</v>
      </c>
      <c r="S790" s="9">
        <f t="shared" si="195"/>
        <v>13.764575492373197</v>
      </c>
      <c r="T790" s="15">
        <f t="shared" si="185"/>
        <v>5.0524761402348961E-2</v>
      </c>
      <c r="U790" s="15">
        <f t="shared" si="186"/>
        <v>8.0714572315154776E-4</v>
      </c>
      <c r="V790" s="15">
        <f t="shared" si="187"/>
        <v>4.9717615679197413E-2</v>
      </c>
      <c r="Y790" s="32"/>
      <c r="Z790" s="32"/>
    </row>
    <row r="791" spans="1:26" x14ac:dyDescent="0.25">
      <c r="A791" s="6">
        <v>1936.03</v>
      </c>
      <c r="B791" s="7">
        <v>14.86</v>
      </c>
      <c r="C791" s="8">
        <v>0.5</v>
      </c>
      <c r="D791" s="7">
        <v>0.79</v>
      </c>
      <c r="E791" s="7">
        <v>13.7</v>
      </c>
      <c r="F791" s="8">
        <f t="shared" si="192"/>
        <v>1936.2083333332741</v>
      </c>
      <c r="G791" s="9">
        <f>G789*10/12+G801*2/12</f>
        <v>2.6550000000000002</v>
      </c>
      <c r="H791" s="8">
        <f t="shared" si="188"/>
        <v>332.04778467153278</v>
      </c>
      <c r="I791" s="8">
        <f t="shared" si="189"/>
        <v>11.172536496350363</v>
      </c>
      <c r="J791" s="10">
        <f t="shared" si="193"/>
        <v>10287.085028465404</v>
      </c>
      <c r="K791" s="8">
        <f t="shared" si="190"/>
        <v>17.652607664233575</v>
      </c>
      <c r="L791" s="10">
        <f t="shared" si="191"/>
        <v>546.89079222662656</v>
      </c>
      <c r="M791" s="30">
        <f t="shared" si="182"/>
        <v>18.660478203926029</v>
      </c>
      <c r="N791" s="11"/>
      <c r="O791" s="12">
        <f t="shared" si="183"/>
        <v>25.104585822781569</v>
      </c>
      <c r="P791" s="12"/>
      <c r="Q791" s="33">
        <f t="shared" si="184"/>
        <v>1.1986641291621691E-3</v>
      </c>
      <c r="R791" s="9">
        <f t="shared" si="194"/>
        <v>1.0019947712317432</v>
      </c>
      <c r="S791" s="9">
        <f t="shared" si="195"/>
        <v>13.892675197207225</v>
      </c>
      <c r="T791" s="15">
        <f t="shared" si="185"/>
        <v>4.3274381012652574E-2</v>
      </c>
      <c r="U791" s="15">
        <f t="shared" si="186"/>
        <v>-1.0795426547715037E-3</v>
      </c>
      <c r="V791" s="15">
        <f t="shared" si="187"/>
        <v>4.4353923667424078E-2</v>
      </c>
      <c r="Y791" s="32"/>
      <c r="Z791" s="32"/>
    </row>
    <row r="792" spans="1:26" x14ac:dyDescent="0.25">
      <c r="A792" s="6">
        <v>1936.04</v>
      </c>
      <c r="B792" s="7">
        <v>14.88</v>
      </c>
      <c r="C792" s="8">
        <v>0.51666699999999999</v>
      </c>
      <c r="D792" s="7">
        <v>0.82</v>
      </c>
      <c r="E792" s="7">
        <v>13.7</v>
      </c>
      <c r="F792" s="8">
        <f t="shared" si="192"/>
        <v>1936.2916666666074</v>
      </c>
      <c r="G792" s="9">
        <f>G789*9/12+G801*3/12</f>
        <v>2.6574999999999998</v>
      </c>
      <c r="H792" s="8">
        <f t="shared" si="188"/>
        <v>332.4946861313868</v>
      </c>
      <c r="I792" s="8">
        <f t="shared" si="189"/>
        <v>11.544961827919707</v>
      </c>
      <c r="J792" s="10">
        <f t="shared" si="193"/>
        <v>10330.736316976136</v>
      </c>
      <c r="K792" s="8">
        <f t="shared" si="190"/>
        <v>18.322959854014595</v>
      </c>
      <c r="L792" s="10">
        <f t="shared" si="191"/>
        <v>569.3013292957279</v>
      </c>
      <c r="M792" s="30">
        <f t="shared" si="182"/>
        <v>18.7189996651515</v>
      </c>
      <c r="N792" s="11"/>
      <c r="O792" s="12">
        <f t="shared" si="183"/>
        <v>25.132351826424681</v>
      </c>
      <c r="P792" s="12"/>
      <c r="Q792" s="33">
        <f t="shared" si="184"/>
        <v>4.6053132009858666E-4</v>
      </c>
      <c r="R792" s="9">
        <f t="shared" si="194"/>
        <v>1.0019968805388375</v>
      </c>
      <c r="S792" s="9">
        <f t="shared" si="195"/>
        <v>13.920387906022567</v>
      </c>
      <c r="T792" s="15">
        <f t="shared" si="185"/>
        <v>4.9113882159924627E-2</v>
      </c>
      <c r="U792" s="15">
        <f t="shared" si="186"/>
        <v>-1.6842079616904426E-3</v>
      </c>
      <c r="V792" s="15">
        <f t="shared" si="187"/>
        <v>5.0798090121615069E-2</v>
      </c>
      <c r="Y792" s="32"/>
      <c r="Z792" s="32"/>
    </row>
    <row r="793" spans="1:26" x14ac:dyDescent="0.25">
      <c r="A793" s="6">
        <v>1936.05</v>
      </c>
      <c r="B793" s="7">
        <v>14.09</v>
      </c>
      <c r="C793" s="8">
        <v>0.53333299999999995</v>
      </c>
      <c r="D793" s="7">
        <v>0.85</v>
      </c>
      <c r="E793" s="7">
        <v>13.7</v>
      </c>
      <c r="F793" s="8">
        <f t="shared" si="192"/>
        <v>1936.3749999999407</v>
      </c>
      <c r="G793" s="9">
        <f>G789*8/12+G801*4/12</f>
        <v>2.66</v>
      </c>
      <c r="H793" s="8">
        <f t="shared" si="188"/>
        <v>314.84207846715321</v>
      </c>
      <c r="I793" s="8">
        <f t="shared" si="189"/>
        <v>11.917364814416054</v>
      </c>
      <c r="J793" s="10">
        <f t="shared" si="193"/>
        <v>9813.1195064206258</v>
      </c>
      <c r="K793" s="8">
        <f t="shared" si="190"/>
        <v>18.993312043795616</v>
      </c>
      <c r="L793" s="10">
        <f t="shared" si="191"/>
        <v>591.99088576703559</v>
      </c>
      <c r="M793" s="30">
        <f t="shared" si="182"/>
        <v>17.750192519328646</v>
      </c>
      <c r="N793" s="11"/>
      <c r="O793" s="12">
        <f t="shared" si="183"/>
        <v>23.787637409301361</v>
      </c>
      <c r="P793" s="12"/>
      <c r="Q793" s="33">
        <f t="shared" si="184"/>
        <v>3.896886535635781E-3</v>
      </c>
      <c r="R793" s="9">
        <f t="shared" si="194"/>
        <v>1.0019989898416737</v>
      </c>
      <c r="S793" s="9">
        <f t="shared" si="195"/>
        <v>13.948185257725171</v>
      </c>
      <c r="T793" s="15">
        <f t="shared" si="185"/>
        <v>5.4493881619503082E-2</v>
      </c>
      <c r="U793" s="15">
        <f t="shared" si="186"/>
        <v>-2.2853445081115753E-3</v>
      </c>
      <c r="V793" s="15">
        <f t="shared" si="187"/>
        <v>5.6779226127614657E-2</v>
      </c>
      <c r="Y793" s="32"/>
      <c r="Z793" s="32"/>
    </row>
    <row r="794" spans="1:26" x14ac:dyDescent="0.25">
      <c r="A794" s="6">
        <v>1936.06</v>
      </c>
      <c r="B794" s="7">
        <v>14.69</v>
      </c>
      <c r="C794" s="8">
        <v>0.55000000000000004</v>
      </c>
      <c r="D794" s="7">
        <v>0.88</v>
      </c>
      <c r="E794" s="7">
        <v>13.8</v>
      </c>
      <c r="F794" s="8">
        <f t="shared" si="192"/>
        <v>1936.4583333332739</v>
      </c>
      <c r="G794" s="9">
        <f>G789*7/12+G801*5/12</f>
        <v>2.6625000000000001</v>
      </c>
      <c r="H794" s="8">
        <f t="shared" si="188"/>
        <v>325.8705054347825</v>
      </c>
      <c r="I794" s="8">
        <f t="shared" si="189"/>
        <v>12.200733695652172</v>
      </c>
      <c r="J794" s="10">
        <f t="shared" si="193"/>
        <v>10188.54754279293</v>
      </c>
      <c r="K794" s="8">
        <f t="shared" si="190"/>
        <v>19.521173913043473</v>
      </c>
      <c r="L794" s="10">
        <f t="shared" si="191"/>
        <v>610.34185416322521</v>
      </c>
      <c r="M794" s="30">
        <f t="shared" si="182"/>
        <v>18.393001065831349</v>
      </c>
      <c r="N794" s="11"/>
      <c r="O794" s="12">
        <f t="shared" si="183"/>
        <v>24.600188642602664</v>
      </c>
      <c r="P794" s="12"/>
      <c r="Q794" s="33">
        <f t="shared" si="184"/>
        <v>3.1610941699746486E-3</v>
      </c>
      <c r="R794" s="9">
        <f t="shared" si="194"/>
        <v>1.0020010991402517</v>
      </c>
      <c r="S794" s="9">
        <f t="shared" si="195"/>
        <v>13.874791686637861</v>
      </c>
      <c r="T794" s="15">
        <f t="shared" si="185"/>
        <v>4.905732523340478E-2</v>
      </c>
      <c r="U794" s="15">
        <f t="shared" si="186"/>
        <v>-2.6924410509663321E-3</v>
      </c>
      <c r="V794" s="15">
        <f t="shared" si="187"/>
        <v>5.1749766284371113E-2</v>
      </c>
      <c r="Y794" s="32"/>
      <c r="Z794" s="32"/>
    </row>
    <row r="795" spans="1:26" x14ac:dyDescent="0.25">
      <c r="A795" s="6">
        <v>1936.07</v>
      </c>
      <c r="B795" s="7">
        <v>15.56</v>
      </c>
      <c r="C795" s="8">
        <v>0.56999999999999995</v>
      </c>
      <c r="D795" s="7">
        <v>0.9</v>
      </c>
      <c r="E795" s="7">
        <v>13.9</v>
      </c>
      <c r="F795" s="8">
        <f t="shared" si="192"/>
        <v>1936.5416666666072</v>
      </c>
      <c r="G795" s="9">
        <f>G789*6/12+G801*6/12</f>
        <v>2.665</v>
      </c>
      <c r="H795" s="8">
        <f t="shared" si="188"/>
        <v>342.68661151079129</v>
      </c>
      <c r="I795" s="8">
        <f t="shared" si="189"/>
        <v>12.553429856115105</v>
      </c>
      <c r="J795" s="10">
        <f t="shared" si="193"/>
        <v>10747.021316723762</v>
      </c>
      <c r="K795" s="8">
        <f t="shared" si="190"/>
        <v>19.821205035971218</v>
      </c>
      <c r="L795" s="10">
        <f t="shared" si="191"/>
        <v>621.6143435122998</v>
      </c>
      <c r="M795" s="30">
        <f t="shared" si="182"/>
        <v>19.360464512319144</v>
      </c>
      <c r="N795" s="11"/>
      <c r="O795" s="12">
        <f t="shared" si="183"/>
        <v>25.838977130610274</v>
      </c>
      <c r="P795" s="12"/>
      <c r="Q795" s="33">
        <f t="shared" si="184"/>
        <v>2.233642935978726E-3</v>
      </c>
      <c r="R795" s="9">
        <f t="shared" si="194"/>
        <v>1.0020032084345729</v>
      </c>
      <c r="S795" s="9">
        <f t="shared" si="195"/>
        <v>13.802538128120407</v>
      </c>
      <c r="T795" s="15">
        <f t="shared" si="185"/>
        <v>3.4854338574694221E-2</v>
      </c>
      <c r="U795" s="15">
        <f t="shared" si="186"/>
        <v>-7.7198294386580102E-3</v>
      </c>
      <c r="V795" s="15">
        <f t="shared" si="187"/>
        <v>4.2574168013352232E-2</v>
      </c>
      <c r="Y795" s="32"/>
      <c r="Z795" s="32"/>
    </row>
    <row r="796" spans="1:26" x14ac:dyDescent="0.25">
      <c r="A796" s="6">
        <v>1936.08</v>
      </c>
      <c r="B796" s="7">
        <v>15.87</v>
      </c>
      <c r="C796" s="8">
        <v>0.59</v>
      </c>
      <c r="D796" s="7">
        <v>0.92</v>
      </c>
      <c r="E796" s="7">
        <v>14</v>
      </c>
      <c r="F796" s="8">
        <f t="shared" si="192"/>
        <v>1936.6249999999404</v>
      </c>
      <c r="G796" s="9">
        <f>G789*5/12+G801*7/12</f>
        <v>2.6675000000000004</v>
      </c>
      <c r="H796" s="8">
        <f t="shared" si="188"/>
        <v>347.01738749999993</v>
      </c>
      <c r="I796" s="8">
        <f t="shared" si="189"/>
        <v>12.901087499999997</v>
      </c>
      <c r="J796" s="10">
        <f t="shared" si="193"/>
        <v>10916.555117540009</v>
      </c>
      <c r="K796" s="8">
        <f t="shared" si="190"/>
        <v>20.116949999999999</v>
      </c>
      <c r="L796" s="10">
        <f t="shared" si="191"/>
        <v>632.84377492985561</v>
      </c>
      <c r="M796" s="30">
        <f t="shared" si="182"/>
        <v>19.623060162983762</v>
      </c>
      <c r="N796" s="11"/>
      <c r="O796" s="12">
        <f t="shared" si="183"/>
        <v>26.133390803641163</v>
      </c>
      <c r="P796" s="12"/>
      <c r="Q796" s="33">
        <f t="shared" si="184"/>
        <v>2.7788018202817635E-3</v>
      </c>
      <c r="R796" s="9">
        <f t="shared" si="194"/>
        <v>1.002005317724638</v>
      </c>
      <c r="S796" s="9">
        <f t="shared" si="195"/>
        <v>13.731400435424906</v>
      </c>
      <c r="T796" s="15">
        <f t="shared" si="185"/>
        <v>2.9486460079607646E-2</v>
      </c>
      <c r="U796" s="15">
        <f t="shared" si="186"/>
        <v>-9.0514624694493229E-3</v>
      </c>
      <c r="V796" s="15">
        <f t="shared" si="187"/>
        <v>3.8537922549056969E-2</v>
      </c>
      <c r="Y796" s="32"/>
      <c r="Z796" s="32"/>
    </row>
    <row r="797" spans="1:26" x14ac:dyDescent="0.25">
      <c r="A797" s="6">
        <v>1936.09</v>
      </c>
      <c r="B797" s="7">
        <v>16.05</v>
      </c>
      <c r="C797" s="8">
        <v>0.61</v>
      </c>
      <c r="D797" s="7">
        <v>0.94</v>
      </c>
      <c r="E797" s="7">
        <v>14</v>
      </c>
      <c r="F797" s="8">
        <f t="shared" si="192"/>
        <v>1936.7083333332737</v>
      </c>
      <c r="G797" s="9">
        <f>G789*4/12+G801*8/12</f>
        <v>2.67</v>
      </c>
      <c r="H797" s="8">
        <f t="shared" si="188"/>
        <v>350.95331249999992</v>
      </c>
      <c r="I797" s="8">
        <f t="shared" si="189"/>
        <v>13.338412499999999</v>
      </c>
      <c r="J797" s="10">
        <f t="shared" si="193"/>
        <v>11075.339289329475</v>
      </c>
      <c r="K797" s="8">
        <f t="shared" si="190"/>
        <v>20.554274999999993</v>
      </c>
      <c r="L797" s="10">
        <f t="shared" si="191"/>
        <v>648.64915463985699</v>
      </c>
      <c r="M797" s="30">
        <f t="shared" si="182"/>
        <v>19.862024243287632</v>
      </c>
      <c r="N797" s="11"/>
      <c r="O797" s="12">
        <f t="shared" si="183"/>
        <v>26.395710211981701</v>
      </c>
      <c r="P797" s="12"/>
      <c r="Q797" s="33">
        <f t="shared" si="184"/>
        <v>1.5801041292270931E-3</v>
      </c>
      <c r="R797" s="9">
        <f t="shared" si="194"/>
        <v>1.0020074270104475</v>
      </c>
      <c r="S797" s="9">
        <f t="shared" si="195"/>
        <v>13.758936256102166</v>
      </c>
      <c r="T797" s="15">
        <f t="shared" si="185"/>
        <v>1.1119267030272217E-2</v>
      </c>
      <c r="U797" s="15">
        <f t="shared" si="186"/>
        <v>-1.0086155877858771E-2</v>
      </c>
      <c r="V797" s="15">
        <f t="shared" si="187"/>
        <v>2.1205422908130989E-2</v>
      </c>
      <c r="Y797" s="32"/>
      <c r="Z797" s="32"/>
    </row>
    <row r="798" spans="1:26" x14ac:dyDescent="0.25">
      <c r="A798" s="6">
        <v>1936.1</v>
      </c>
      <c r="B798" s="7">
        <v>16.89</v>
      </c>
      <c r="C798" s="8">
        <v>0.64666699999999999</v>
      </c>
      <c r="D798" s="7">
        <v>0.96666700000000005</v>
      </c>
      <c r="E798" s="7">
        <v>14</v>
      </c>
      <c r="F798" s="8">
        <f t="shared" si="192"/>
        <v>1936.7916666666069</v>
      </c>
      <c r="G798" s="9">
        <f>G789*3/12+G801*9/12</f>
        <v>2.6725000000000003</v>
      </c>
      <c r="H798" s="8">
        <f t="shared" si="188"/>
        <v>369.32096249999995</v>
      </c>
      <c r="I798" s="8">
        <f t="shared" si="189"/>
        <v>14.140182288749997</v>
      </c>
      <c r="J798" s="10">
        <f t="shared" si="193"/>
        <v>11692.169385220721</v>
      </c>
      <c r="K798" s="8">
        <f t="shared" si="190"/>
        <v>21.137382288749997</v>
      </c>
      <c r="L798" s="10">
        <f t="shared" si="191"/>
        <v>669.17905879829243</v>
      </c>
      <c r="M798" s="30">
        <f t="shared" si="182"/>
        <v>20.913091852533125</v>
      </c>
      <c r="N798" s="11"/>
      <c r="O798" s="12">
        <f t="shared" si="183"/>
        <v>27.733337274008417</v>
      </c>
      <c r="P798" s="12"/>
      <c r="Q798" s="33">
        <f t="shared" si="184"/>
        <v>-1.5323636777370905E-3</v>
      </c>
      <c r="R798" s="9">
        <f t="shared" si="194"/>
        <v>1.0020095362920027</v>
      </c>
      <c r="S798" s="9">
        <f t="shared" si="195"/>
        <v>13.786556316377689</v>
      </c>
      <c r="T798" s="15">
        <f t="shared" si="185"/>
        <v>1.8118004661058507E-3</v>
      </c>
      <c r="U798" s="15">
        <f t="shared" si="186"/>
        <v>-1.2065044998046281E-2</v>
      </c>
      <c r="V798" s="15">
        <f t="shared" si="187"/>
        <v>1.3876845464152132E-2</v>
      </c>
      <c r="Y798" s="32"/>
      <c r="Z798" s="32"/>
    </row>
    <row r="799" spans="1:26" x14ac:dyDescent="0.25">
      <c r="A799" s="6">
        <v>1936.11</v>
      </c>
      <c r="B799" s="7">
        <v>17.36</v>
      </c>
      <c r="C799" s="8">
        <v>0.68333299999999997</v>
      </c>
      <c r="D799" s="7">
        <v>0.99333300000000002</v>
      </c>
      <c r="E799" s="7">
        <v>14</v>
      </c>
      <c r="F799" s="8">
        <f t="shared" si="192"/>
        <v>1936.8749999999402</v>
      </c>
      <c r="G799" s="9">
        <f>G789*2/12+G801*10/12</f>
        <v>2.6749999999999998</v>
      </c>
      <c r="H799" s="8">
        <f t="shared" si="188"/>
        <v>379.59809999999987</v>
      </c>
      <c r="I799" s="8">
        <f t="shared" si="189"/>
        <v>14.941930211249996</v>
      </c>
      <c r="J799" s="10">
        <f t="shared" si="193"/>
        <v>12056.948744383713</v>
      </c>
      <c r="K799" s="8">
        <f t="shared" si="190"/>
        <v>21.720467711249995</v>
      </c>
      <c r="L799" s="10">
        <f t="shared" si="191"/>
        <v>689.89430110051319</v>
      </c>
      <c r="M799" s="30">
        <f t="shared" si="182"/>
        <v>21.499765341024158</v>
      </c>
      <c r="N799" s="11"/>
      <c r="O799" s="12">
        <f t="shared" si="183"/>
        <v>28.451474941810442</v>
      </c>
      <c r="P799" s="12"/>
      <c r="Q799" s="33">
        <f t="shared" si="184"/>
        <v>-3.4157639075073076E-3</v>
      </c>
      <c r="R799" s="9">
        <f t="shared" si="194"/>
        <v>1.0020116455693042</v>
      </c>
      <c r="S799" s="9">
        <f t="shared" si="195"/>
        <v>13.814260901637189</v>
      </c>
      <c r="T799" s="15">
        <f t="shared" si="185"/>
        <v>-3.6402044854962901E-3</v>
      </c>
      <c r="U799" s="15">
        <f t="shared" si="186"/>
        <v>-1.4467184715541426E-2</v>
      </c>
      <c r="V799" s="15">
        <f t="shared" si="187"/>
        <v>1.0826980230045136E-2</v>
      </c>
      <c r="Y799" s="32"/>
      <c r="Z799" s="32"/>
    </row>
    <row r="800" spans="1:26" x14ac:dyDescent="0.25">
      <c r="A800" s="6">
        <v>1936.12</v>
      </c>
      <c r="B800" s="7">
        <v>17.059999999999999</v>
      </c>
      <c r="C800" s="8">
        <v>0.72</v>
      </c>
      <c r="D800" s="7">
        <v>1.02</v>
      </c>
      <c r="E800" s="7">
        <v>14</v>
      </c>
      <c r="F800" s="8">
        <f t="shared" si="192"/>
        <v>1936.9583333332735</v>
      </c>
      <c r="G800" s="9">
        <f>G789*1/12+G801*11/12</f>
        <v>2.6774999999999998</v>
      </c>
      <c r="H800" s="8">
        <f t="shared" si="188"/>
        <v>373.0382249999999</v>
      </c>
      <c r="I800" s="8">
        <f t="shared" si="189"/>
        <v>15.743699999999995</v>
      </c>
      <c r="J800" s="10">
        <f t="shared" si="193"/>
        <v>11890.262817042003</v>
      </c>
      <c r="K800" s="8">
        <f t="shared" si="190"/>
        <v>22.303574999999995</v>
      </c>
      <c r="L800" s="10">
        <f t="shared" si="191"/>
        <v>710.90668659922881</v>
      </c>
      <c r="M800" s="30">
        <f t="shared" si="182"/>
        <v>21.125663548155444</v>
      </c>
      <c r="N800" s="11"/>
      <c r="O800" s="12">
        <f t="shared" si="183"/>
        <v>27.902761077390405</v>
      </c>
      <c r="P800" s="12"/>
      <c r="Q800" s="33">
        <f t="shared" si="184"/>
        <v>-2.6171082025578871E-3</v>
      </c>
      <c r="R800" s="9">
        <f t="shared" si="194"/>
        <v>1.0020137548423524</v>
      </c>
      <c r="S800" s="9">
        <f t="shared" si="195"/>
        <v>13.842050298373179</v>
      </c>
      <c r="T800" s="15">
        <f t="shared" si="185"/>
        <v>1.5225947387853545E-4</v>
      </c>
      <c r="U800" s="15">
        <f t="shared" si="186"/>
        <v>-1.5445724749782119E-2</v>
      </c>
      <c r="V800" s="15">
        <f t="shared" si="187"/>
        <v>1.5597984223660655E-2</v>
      </c>
      <c r="Y800" s="32"/>
      <c r="Z800" s="32"/>
    </row>
    <row r="801" spans="1:26" x14ac:dyDescent="0.25">
      <c r="A801" s="6">
        <v>1937.01</v>
      </c>
      <c r="B801" s="7">
        <v>17.59</v>
      </c>
      <c r="C801" s="8">
        <v>0.73</v>
      </c>
      <c r="D801" s="7">
        <v>1.05</v>
      </c>
      <c r="E801" s="7">
        <v>14.1</v>
      </c>
      <c r="F801" s="8">
        <f t="shared" si="192"/>
        <v>1937.0416666666067</v>
      </c>
      <c r="G801" s="9">
        <v>2.68</v>
      </c>
      <c r="H801" s="8">
        <f t="shared" si="188"/>
        <v>381.89948404255313</v>
      </c>
      <c r="I801" s="8">
        <f t="shared" si="189"/>
        <v>15.849154255319146</v>
      </c>
      <c r="J801" s="10">
        <f t="shared" si="193"/>
        <v>12214.805741205195</v>
      </c>
      <c r="K801" s="8">
        <f t="shared" si="190"/>
        <v>22.79672872340425</v>
      </c>
      <c r="L801" s="10">
        <f t="shared" si="191"/>
        <v>729.13848938405079</v>
      </c>
      <c r="M801" s="30">
        <f t="shared" si="182"/>
        <v>21.618741582953511</v>
      </c>
      <c r="N801" s="11"/>
      <c r="O801" s="12">
        <f t="shared" si="183"/>
        <v>28.495637926638707</v>
      </c>
      <c r="P801" s="12"/>
      <c r="Q801" s="33">
        <f t="shared" si="184"/>
        <v>-1.9147817965586636E-3</v>
      </c>
      <c r="R801" s="9">
        <f t="shared" si="194"/>
        <v>1.0031037291014482</v>
      </c>
      <c r="S801" s="9">
        <f t="shared" si="195"/>
        <v>13.771556533237916</v>
      </c>
      <c r="T801" s="15">
        <f t="shared" si="185"/>
        <v>-1.6219133904042948E-3</v>
      </c>
      <c r="U801" s="15">
        <f t="shared" si="186"/>
        <v>-1.4802451668775474E-2</v>
      </c>
      <c r="V801" s="15">
        <f t="shared" si="187"/>
        <v>1.3180538278371179E-2</v>
      </c>
      <c r="Y801" s="32"/>
      <c r="Z801" s="32"/>
    </row>
    <row r="802" spans="1:26" x14ac:dyDescent="0.25">
      <c r="A802" s="6">
        <v>1937.02</v>
      </c>
      <c r="B802" s="7">
        <v>18.11</v>
      </c>
      <c r="C802" s="8">
        <v>0.74</v>
      </c>
      <c r="D802" s="7">
        <v>1.08</v>
      </c>
      <c r="E802" s="7">
        <v>14.1</v>
      </c>
      <c r="F802" s="8">
        <f t="shared" si="192"/>
        <v>1937.12499999994</v>
      </c>
      <c r="G802" s="9">
        <f>G801*11/12+G813*1/12</f>
        <v>2.67</v>
      </c>
      <c r="H802" s="8">
        <f t="shared" si="188"/>
        <v>393.18929255319142</v>
      </c>
      <c r="I802" s="8">
        <f t="shared" si="189"/>
        <v>16.066265957446806</v>
      </c>
      <c r="J802" s="10">
        <f t="shared" si="193"/>
        <v>12618.725317070326</v>
      </c>
      <c r="K802" s="8">
        <f t="shared" si="190"/>
        <v>23.44806382978723</v>
      </c>
      <c r="L802" s="10">
        <f t="shared" si="191"/>
        <v>752.52475662263669</v>
      </c>
      <c r="M802" s="30">
        <f t="shared" si="182"/>
        <v>22.244221552805165</v>
      </c>
      <c r="N802" s="11"/>
      <c r="O802" s="12">
        <f t="shared" si="183"/>
        <v>29.256928436697748</v>
      </c>
      <c r="P802" s="12"/>
      <c r="Q802" s="33">
        <f t="shared" si="184"/>
        <v>-2.5544665829975027E-3</v>
      </c>
      <c r="R802" s="9">
        <f t="shared" si="194"/>
        <v>1.0030958111779831</v>
      </c>
      <c r="S802" s="9">
        <f t="shared" si="195"/>
        <v>13.814299714022365</v>
      </c>
      <c r="T802" s="15">
        <f t="shared" si="185"/>
        <v>-6.9333450523445528E-4</v>
      </c>
      <c r="U802" s="15">
        <f t="shared" si="186"/>
        <v>-1.5061434916469607E-2</v>
      </c>
      <c r="V802" s="15">
        <f t="shared" si="187"/>
        <v>1.4368100411235152E-2</v>
      </c>
      <c r="Y802" s="32"/>
      <c r="Z802" s="32"/>
    </row>
    <row r="803" spans="1:26" x14ac:dyDescent="0.25">
      <c r="A803" s="6">
        <v>1937.03</v>
      </c>
      <c r="B803" s="7">
        <v>18.09</v>
      </c>
      <c r="C803" s="8">
        <v>0.75</v>
      </c>
      <c r="D803" s="7">
        <v>1.1100000000000001</v>
      </c>
      <c r="E803" s="7">
        <v>14.2</v>
      </c>
      <c r="F803" s="8">
        <f t="shared" si="192"/>
        <v>1937.2083333332732</v>
      </c>
      <c r="G803" s="9">
        <f>G801*10/12+G813*2/12</f>
        <v>2.66</v>
      </c>
      <c r="H803" s="8">
        <f t="shared" si="188"/>
        <v>389.98918838028158</v>
      </c>
      <c r="I803" s="8">
        <f t="shared" si="189"/>
        <v>16.168705985915491</v>
      </c>
      <c r="J803" s="10">
        <f t="shared" si="193"/>
        <v>12559.265753048581</v>
      </c>
      <c r="K803" s="8">
        <f t="shared" si="190"/>
        <v>23.929684859154928</v>
      </c>
      <c r="L803" s="10">
        <f t="shared" si="191"/>
        <v>770.63488036948195</v>
      </c>
      <c r="M803" s="30">
        <f t="shared" si="182"/>
        <v>22.042197016050576</v>
      </c>
      <c r="N803" s="11"/>
      <c r="O803" s="12">
        <f t="shared" si="183"/>
        <v>28.928361986280834</v>
      </c>
      <c r="P803" s="12"/>
      <c r="Q803" s="33">
        <f t="shared" si="184"/>
        <v>-7.8524098742353832E-4</v>
      </c>
      <c r="R803" s="9">
        <f t="shared" si="194"/>
        <v>1.0030878935270666</v>
      </c>
      <c r="S803" s="9">
        <f t="shared" si="195"/>
        <v>13.759481204412108</v>
      </c>
      <c r="T803" s="15">
        <f t="shared" si="185"/>
        <v>-5.7877751376484987E-3</v>
      </c>
      <c r="U803" s="15">
        <f t="shared" si="186"/>
        <v>-1.6436775195656006E-2</v>
      </c>
      <c r="V803" s="15">
        <f t="shared" si="187"/>
        <v>1.0649000058007507E-2</v>
      </c>
      <c r="Y803" s="32"/>
      <c r="Z803" s="32"/>
    </row>
    <row r="804" spans="1:26" x14ac:dyDescent="0.25">
      <c r="A804" s="6">
        <v>1937.04</v>
      </c>
      <c r="B804" s="7">
        <v>17.010000000000002</v>
      </c>
      <c r="C804" s="8">
        <v>0.78</v>
      </c>
      <c r="D804" s="7">
        <v>1.1299999999999999</v>
      </c>
      <c r="E804" s="7">
        <v>14.3</v>
      </c>
      <c r="F804" s="8">
        <f t="shared" si="192"/>
        <v>1937.2916666666065</v>
      </c>
      <c r="G804" s="9">
        <f>G801*9/12+G813*3/12</f>
        <v>2.6500000000000004</v>
      </c>
      <c r="H804" s="8">
        <f t="shared" si="188"/>
        <v>364.14187237762235</v>
      </c>
      <c r="I804" s="8">
        <f t="shared" si="189"/>
        <v>16.697863636363632</v>
      </c>
      <c r="J804" s="10">
        <f t="shared" si="193"/>
        <v>11771.686906620453</v>
      </c>
      <c r="K804" s="8">
        <f t="shared" si="190"/>
        <v>24.190494755244746</v>
      </c>
      <c r="L804" s="10">
        <f t="shared" si="191"/>
        <v>782.01094676549712</v>
      </c>
      <c r="M804" s="30">
        <f t="shared" si="182"/>
        <v>20.556579457432864</v>
      </c>
      <c r="N804" s="11"/>
      <c r="O804" s="12">
        <f t="shared" si="183"/>
        <v>26.928946868209703</v>
      </c>
      <c r="P804" s="12"/>
      <c r="Q804" s="33">
        <f t="shared" si="184"/>
        <v>3.2817335242658965E-3</v>
      </c>
      <c r="R804" s="9">
        <f t="shared" si="194"/>
        <v>1.0030799761489029</v>
      </c>
      <c r="S804" s="9">
        <f t="shared" si="195"/>
        <v>13.705451751503347</v>
      </c>
      <c r="T804" s="15">
        <f t="shared" si="185"/>
        <v>-2.6710585636944284E-3</v>
      </c>
      <c r="U804" s="15">
        <f t="shared" si="186"/>
        <v>-1.6000686562638533E-2</v>
      </c>
      <c r="V804" s="15">
        <f t="shared" si="187"/>
        <v>1.3329627998944105E-2</v>
      </c>
      <c r="Y804" s="32"/>
      <c r="Z804" s="32"/>
    </row>
    <row r="805" spans="1:26" x14ac:dyDescent="0.25">
      <c r="A805" s="6">
        <v>1937.05</v>
      </c>
      <c r="B805" s="7">
        <v>16.25</v>
      </c>
      <c r="C805" s="8">
        <v>0.81</v>
      </c>
      <c r="D805" s="7">
        <v>1.1499999999999999</v>
      </c>
      <c r="E805" s="7">
        <v>14.4</v>
      </c>
      <c r="F805" s="8">
        <f t="shared" si="192"/>
        <v>1937.3749999999397</v>
      </c>
      <c r="G805" s="9">
        <f>G801*8/12+G813*4/12</f>
        <v>2.64</v>
      </c>
      <c r="H805" s="8">
        <f t="shared" si="188"/>
        <v>345.45638020833326</v>
      </c>
      <c r="I805" s="8">
        <f t="shared" si="189"/>
        <v>17.219671875</v>
      </c>
      <c r="J805" s="10">
        <f t="shared" si="193"/>
        <v>11214.025923119336</v>
      </c>
      <c r="K805" s="8">
        <f t="shared" si="190"/>
        <v>24.447682291666659</v>
      </c>
      <c r="L805" s="10">
        <f t="shared" si="191"/>
        <v>793.60798840536825</v>
      </c>
      <c r="M805" s="30">
        <f t="shared" si="182"/>
        <v>19.474174686572109</v>
      </c>
      <c r="N805" s="11"/>
      <c r="O805" s="12">
        <f t="shared" si="183"/>
        <v>25.472602466914211</v>
      </c>
      <c r="P805" s="12"/>
      <c r="Q805" s="33">
        <f t="shared" si="184"/>
        <v>6.2037965103381998E-3</v>
      </c>
      <c r="R805" s="9">
        <f t="shared" si="194"/>
        <v>1.0030720590436968</v>
      </c>
      <c r="S805" s="9">
        <f t="shared" si="195"/>
        <v>13.652194325618973</v>
      </c>
      <c r="T805" s="15">
        <f t="shared" si="185"/>
        <v>8.1499102665261169E-4</v>
      </c>
      <c r="U805" s="15">
        <f t="shared" si="186"/>
        <v>-1.5567038605830974E-2</v>
      </c>
      <c r="V805" s="15">
        <f t="shared" si="187"/>
        <v>1.6382029632483586E-2</v>
      </c>
      <c r="Y805" s="32"/>
      <c r="Z805" s="32"/>
    </row>
    <row r="806" spans="1:26" x14ac:dyDescent="0.25">
      <c r="A806" s="6">
        <v>1937.06</v>
      </c>
      <c r="B806" s="7">
        <v>15.64</v>
      </c>
      <c r="C806" s="8">
        <v>0.84</v>
      </c>
      <c r="D806" s="7">
        <v>1.17</v>
      </c>
      <c r="E806" s="7">
        <v>14.4</v>
      </c>
      <c r="F806" s="8">
        <f t="shared" si="192"/>
        <v>1937.458333333273</v>
      </c>
      <c r="G806" s="9">
        <f>G801*7/12+G813*5/12</f>
        <v>2.63</v>
      </c>
      <c r="H806" s="8">
        <f t="shared" si="188"/>
        <v>332.48847916666659</v>
      </c>
      <c r="I806" s="8">
        <f t="shared" si="189"/>
        <v>17.857437499999996</v>
      </c>
      <c r="J806" s="10">
        <f t="shared" si="193"/>
        <v>10841.375215520295</v>
      </c>
      <c r="K806" s="8">
        <f t="shared" si="190"/>
        <v>24.87285937499999</v>
      </c>
      <c r="L806" s="10">
        <f t="shared" si="191"/>
        <v>811.0235934884106</v>
      </c>
      <c r="M806" s="30">
        <f t="shared" si="182"/>
        <v>18.711659960364965</v>
      </c>
      <c r="N806" s="11"/>
      <c r="O806" s="12">
        <f t="shared" si="183"/>
        <v>24.446563497204878</v>
      </c>
      <c r="P806" s="12"/>
      <c r="Q806" s="33">
        <f t="shared" si="184"/>
        <v>7.2755469322765207E-3</v>
      </c>
      <c r="R806" s="9">
        <f t="shared" si="194"/>
        <v>1.0030641422116537</v>
      </c>
      <c r="S806" s="9">
        <f t="shared" si="195"/>
        <v>13.694134672663296</v>
      </c>
      <c r="T806" s="15">
        <f t="shared" si="185"/>
        <v>7.6207207446474801E-3</v>
      </c>
      <c r="U806" s="15">
        <f t="shared" si="186"/>
        <v>-1.6265375639800128E-2</v>
      </c>
      <c r="V806" s="15">
        <f t="shared" si="187"/>
        <v>2.3886096384447608E-2</v>
      </c>
      <c r="Y806" s="32"/>
      <c r="Z806" s="32"/>
    </row>
    <row r="807" spans="1:26" x14ac:dyDescent="0.25">
      <c r="A807" s="6">
        <v>1937.07</v>
      </c>
      <c r="B807" s="7">
        <v>16.57</v>
      </c>
      <c r="C807" s="8">
        <v>0.81666700000000003</v>
      </c>
      <c r="D807" s="7">
        <v>1.1866699999999999</v>
      </c>
      <c r="E807" s="7">
        <v>14.5</v>
      </c>
      <c r="F807" s="8">
        <f t="shared" si="192"/>
        <v>1937.5416666666063</v>
      </c>
      <c r="G807" s="9">
        <f>G801*6/12+G813*6/12</f>
        <v>2.62</v>
      </c>
      <c r="H807" s="8">
        <f t="shared" si="188"/>
        <v>349.82983965517235</v>
      </c>
      <c r="I807" s="8">
        <f t="shared" si="189"/>
        <v>17.24167083051724</v>
      </c>
      <c r="J807" s="10">
        <f t="shared" si="193"/>
        <v>11453.670559452448</v>
      </c>
      <c r="K807" s="8">
        <f t="shared" si="190"/>
        <v>25.053263477586203</v>
      </c>
      <c r="L807" s="10">
        <f t="shared" si="191"/>
        <v>820.26114923267573</v>
      </c>
      <c r="M807" s="30">
        <f t="shared" si="182"/>
        <v>19.646723279607627</v>
      </c>
      <c r="N807" s="11"/>
      <c r="O807" s="12">
        <f t="shared" si="183"/>
        <v>25.628756089453589</v>
      </c>
      <c r="P807" s="12"/>
      <c r="Q807" s="33">
        <f t="shared" si="184"/>
        <v>7.1982377826599331E-3</v>
      </c>
      <c r="R807" s="9">
        <f t="shared" si="194"/>
        <v>1.0030562256529789</v>
      </c>
      <c r="S807" s="9">
        <f t="shared" si="195"/>
        <v>13.641363756015766</v>
      </c>
      <c r="T807" s="15">
        <f t="shared" si="185"/>
        <v>7.7067329721862698E-3</v>
      </c>
      <c r="U807" s="15">
        <f t="shared" si="186"/>
        <v>-1.6722484634776547E-2</v>
      </c>
      <c r="V807" s="15">
        <f t="shared" si="187"/>
        <v>2.4429217606962816E-2</v>
      </c>
      <c r="Y807" s="32"/>
      <c r="Z807" s="32"/>
    </row>
    <row r="808" spans="1:26" x14ac:dyDescent="0.25">
      <c r="A808" s="6">
        <v>1937.08</v>
      </c>
      <c r="B808" s="7">
        <v>16.739999999999998</v>
      </c>
      <c r="C808" s="8">
        <v>0.79333299999999995</v>
      </c>
      <c r="D808" s="7">
        <v>1.20333</v>
      </c>
      <c r="E808" s="7">
        <v>14.5</v>
      </c>
      <c r="F808" s="8">
        <f t="shared" si="192"/>
        <v>1937.6249999999395</v>
      </c>
      <c r="G808" s="9">
        <f>G801*5/12+G813*7/12</f>
        <v>2.6100000000000003</v>
      </c>
      <c r="H808" s="8">
        <f t="shared" si="188"/>
        <v>353.41892068965512</v>
      </c>
      <c r="I808" s="8">
        <f t="shared" si="189"/>
        <v>16.749037790172409</v>
      </c>
      <c r="J808" s="10">
        <f t="shared" si="193"/>
        <v>11616.877473389408</v>
      </c>
      <c r="K808" s="8">
        <f t="shared" si="190"/>
        <v>25.40499341896551</v>
      </c>
      <c r="L808" s="10">
        <f t="shared" si="191"/>
        <v>835.06195758982528</v>
      </c>
      <c r="M808" s="30">
        <f t="shared" si="182"/>
        <v>19.806982577380964</v>
      </c>
      <c r="N808" s="11"/>
      <c r="O808" s="12">
        <f t="shared" si="183"/>
        <v>25.793551964451122</v>
      </c>
      <c r="P808" s="12"/>
      <c r="Q808" s="33">
        <f t="shared" si="184"/>
        <v>7.4561422622180726E-3</v>
      </c>
      <c r="R808" s="9">
        <f t="shared" si="194"/>
        <v>1.0030483093678773</v>
      </c>
      <c r="S808" s="9">
        <f t="shared" si="195"/>
        <v>13.683054841868518</v>
      </c>
      <c r="T808" s="15">
        <f t="shared" si="185"/>
        <v>3.359865816855212E-3</v>
      </c>
      <c r="U808" s="15">
        <f t="shared" si="186"/>
        <v>-1.8286541991184957E-2</v>
      </c>
      <c r="V808" s="15">
        <f t="shared" si="187"/>
        <v>2.1646407808040169E-2</v>
      </c>
      <c r="Y808" s="32"/>
      <c r="Z808" s="32"/>
    </row>
    <row r="809" spans="1:26" x14ac:dyDescent="0.25">
      <c r="A809" s="6">
        <v>1937.09</v>
      </c>
      <c r="B809" s="7">
        <v>14.37</v>
      </c>
      <c r="C809" s="8">
        <v>0.77</v>
      </c>
      <c r="D809" s="7">
        <v>1.22</v>
      </c>
      <c r="E809" s="7">
        <v>14.6</v>
      </c>
      <c r="F809" s="8">
        <f t="shared" si="192"/>
        <v>1937.7083333332728</v>
      </c>
      <c r="G809" s="9">
        <f>G801*4/12+G813*8/12</f>
        <v>2.6</v>
      </c>
      <c r="H809" s="8">
        <f t="shared" si="188"/>
        <v>301.30494349315063</v>
      </c>
      <c r="I809" s="8">
        <f t="shared" si="189"/>
        <v>16.145080479452055</v>
      </c>
      <c r="J809" s="10">
        <f t="shared" si="193"/>
        <v>9948.1154611162256</v>
      </c>
      <c r="K809" s="8">
        <f t="shared" si="190"/>
        <v>25.580517123287667</v>
      </c>
      <c r="L809" s="10">
        <f t="shared" si="191"/>
        <v>844.5860029618508</v>
      </c>
      <c r="M809" s="30">
        <f t="shared" si="182"/>
        <v>16.847882862705806</v>
      </c>
      <c r="N809" s="11"/>
      <c r="O809" s="12">
        <f t="shared" si="183"/>
        <v>21.913400533669709</v>
      </c>
      <c r="P809" s="12"/>
      <c r="Q809" s="33">
        <f t="shared" si="184"/>
        <v>1.6529295513579928E-2</v>
      </c>
      <c r="R809" s="9">
        <f t="shared" si="194"/>
        <v>1.0030403933565546</v>
      </c>
      <c r="S809" s="9">
        <f t="shared" si="195"/>
        <v>13.630759786219205</v>
      </c>
      <c r="T809" s="15">
        <f t="shared" si="185"/>
        <v>1.4584059864123589E-2</v>
      </c>
      <c r="U809" s="15">
        <f t="shared" si="186"/>
        <v>-2.0010888104683655E-2</v>
      </c>
      <c r="V809" s="15">
        <f t="shared" si="187"/>
        <v>3.4594947968807244E-2</v>
      </c>
      <c r="Y809" s="32"/>
      <c r="Z809" s="32"/>
    </row>
    <row r="810" spans="1:26" x14ac:dyDescent="0.25">
      <c r="A810" s="6">
        <v>1937.1</v>
      </c>
      <c r="B810" s="7">
        <v>12.28</v>
      </c>
      <c r="C810" s="8">
        <v>0.78</v>
      </c>
      <c r="D810" s="7">
        <v>1.19</v>
      </c>
      <c r="E810" s="7">
        <v>14.6</v>
      </c>
      <c r="F810" s="8">
        <f t="shared" si="192"/>
        <v>1937.791666666606</v>
      </c>
      <c r="G810" s="9">
        <f>G801*3/12+G813*9/12</f>
        <v>2.59</v>
      </c>
      <c r="H810" s="8">
        <f t="shared" si="188"/>
        <v>257.48258219178075</v>
      </c>
      <c r="I810" s="8">
        <f t="shared" si="189"/>
        <v>16.354756849315066</v>
      </c>
      <c r="J810" s="10">
        <f t="shared" si="193"/>
        <v>8546.2411529213477</v>
      </c>
      <c r="K810" s="8">
        <f t="shared" si="190"/>
        <v>24.951488013698626</v>
      </c>
      <c r="L810" s="10">
        <f t="shared" si="191"/>
        <v>828.1780921804891</v>
      </c>
      <c r="M810" s="30">
        <f t="shared" si="182"/>
        <v>14.361659574753352</v>
      </c>
      <c r="N810" s="11"/>
      <c r="O810" s="12">
        <f t="shared" si="183"/>
        <v>18.672774871583677</v>
      </c>
      <c r="P810" s="12"/>
      <c r="Q810" s="33">
        <f t="shared" si="184"/>
        <v>2.6337983197570629E-2</v>
      </c>
      <c r="R810" s="9">
        <f t="shared" si="194"/>
        <v>1.0030324776192163</v>
      </c>
      <c r="S810" s="9">
        <f t="shared" si="195"/>
        <v>13.672202657718017</v>
      </c>
      <c r="T810" s="15">
        <f t="shared" si="185"/>
        <v>3.3197872148313268E-2</v>
      </c>
      <c r="U810" s="15">
        <f t="shared" si="186"/>
        <v>-2.0251145661065006E-2</v>
      </c>
      <c r="V810" s="15">
        <f t="shared" si="187"/>
        <v>5.3449017809378274E-2</v>
      </c>
      <c r="Y810" s="32"/>
      <c r="Z810" s="32"/>
    </row>
    <row r="811" spans="1:26" x14ac:dyDescent="0.25">
      <c r="A811" s="6">
        <v>1937.11</v>
      </c>
      <c r="B811" s="7">
        <v>11.2</v>
      </c>
      <c r="C811" s="8">
        <v>0.79</v>
      </c>
      <c r="D811" s="7">
        <v>1.1599999999999999</v>
      </c>
      <c r="E811" s="7">
        <v>14.5</v>
      </c>
      <c r="F811" s="8">
        <f t="shared" si="192"/>
        <v>1937.8749999999393</v>
      </c>
      <c r="G811" s="9">
        <f>G801*2/12+G813*10/12</f>
        <v>2.58</v>
      </c>
      <c r="H811" s="8">
        <f t="shared" si="188"/>
        <v>236.4571034482758</v>
      </c>
      <c r="I811" s="8">
        <f t="shared" si="189"/>
        <v>16.678670689655171</v>
      </c>
      <c r="J811" s="10">
        <f t="shared" si="193"/>
        <v>7894.5058713196777</v>
      </c>
      <c r="K811" s="8">
        <f t="shared" si="190"/>
        <v>24.490199999999994</v>
      </c>
      <c r="L811" s="10">
        <f t="shared" si="191"/>
        <v>817.6452509581095</v>
      </c>
      <c r="M811" s="30">
        <f t="shared" si="182"/>
        <v>13.158119166486063</v>
      </c>
      <c r="N811" s="11"/>
      <c r="O811" s="12">
        <f t="shared" si="183"/>
        <v>17.1137180434607</v>
      </c>
      <c r="P811" s="12"/>
      <c r="Q811" s="33">
        <f t="shared" si="184"/>
        <v>3.2697868622299439E-2</v>
      </c>
      <c r="R811" s="9">
        <f t="shared" si="194"/>
        <v>1.0030245621560687</v>
      </c>
      <c r="S811" s="9">
        <f t="shared" si="195"/>
        <v>13.808240294602131</v>
      </c>
      <c r="T811" s="15">
        <f t="shared" si="185"/>
        <v>4.0221589119463941E-2</v>
      </c>
      <c r="U811" s="15">
        <f t="shared" si="186"/>
        <v>-2.1586717669969002E-2</v>
      </c>
      <c r="V811" s="15">
        <f t="shared" si="187"/>
        <v>6.1808306789432943E-2</v>
      </c>
      <c r="Y811" s="32"/>
      <c r="Z811" s="32"/>
    </row>
    <row r="812" spans="1:26" x14ac:dyDescent="0.25">
      <c r="A812" s="6">
        <v>1937.12</v>
      </c>
      <c r="B812" s="7">
        <v>11.02</v>
      </c>
      <c r="C812" s="8">
        <v>0.8</v>
      </c>
      <c r="D812" s="7">
        <v>1.1299999999999999</v>
      </c>
      <c r="E812" s="7">
        <v>14.4</v>
      </c>
      <c r="F812" s="8">
        <f t="shared" si="192"/>
        <v>1937.9583333332725</v>
      </c>
      <c r="G812" s="9">
        <f>G801*1/12+G813*11/12</f>
        <v>2.57</v>
      </c>
      <c r="H812" s="8">
        <f t="shared" si="188"/>
        <v>234.2725729166666</v>
      </c>
      <c r="I812" s="8">
        <f t="shared" si="189"/>
        <v>17.00708333333333</v>
      </c>
      <c r="J812" s="10">
        <f t="shared" si="193"/>
        <v>7868.8891918017125</v>
      </c>
      <c r="K812" s="8">
        <f t="shared" si="190"/>
        <v>24.022505208333325</v>
      </c>
      <c r="L812" s="10">
        <f t="shared" si="191"/>
        <v>806.8824670359287</v>
      </c>
      <c r="M812" s="30">
        <f t="shared" si="182"/>
        <v>13.008483033706137</v>
      </c>
      <c r="N812" s="11"/>
      <c r="O812" s="12">
        <f t="shared" si="183"/>
        <v>16.928806001197078</v>
      </c>
      <c r="P812" s="12"/>
      <c r="Q812" s="33">
        <f t="shared" si="184"/>
        <v>3.2992381382444022E-2</v>
      </c>
      <c r="R812" s="9">
        <f t="shared" si="194"/>
        <v>1.0030166469673172</v>
      </c>
      <c r="S812" s="9">
        <f t="shared" si="195"/>
        <v>13.946184760192136</v>
      </c>
      <c r="T812" s="15">
        <f t="shared" si="185"/>
        <v>3.8055128799596494E-2</v>
      </c>
      <c r="U812" s="15">
        <f t="shared" si="186"/>
        <v>-2.3759462054063318E-2</v>
      </c>
      <c r="V812" s="15">
        <f t="shared" si="187"/>
        <v>6.1814590853659812E-2</v>
      </c>
      <c r="Y812" s="32"/>
      <c r="Z812" s="32"/>
    </row>
    <row r="813" spans="1:26" x14ac:dyDescent="0.25">
      <c r="A813" s="6">
        <v>1938.01</v>
      </c>
      <c r="B813" s="7">
        <v>11.31</v>
      </c>
      <c r="C813" s="8">
        <v>0.79333299999999995</v>
      </c>
      <c r="D813" s="7">
        <v>1.07667</v>
      </c>
      <c r="E813" s="7">
        <v>14.2</v>
      </c>
      <c r="F813" s="8">
        <f t="shared" si="192"/>
        <v>1938.0416666666058</v>
      </c>
      <c r="G813" s="9">
        <v>2.56</v>
      </c>
      <c r="H813" s="8">
        <f t="shared" si="188"/>
        <v>243.82408626760562</v>
      </c>
      <c r="I813" s="8">
        <f t="shared" si="189"/>
        <v>17.10289070123239</v>
      </c>
      <c r="J813" s="10">
        <f t="shared" si="193"/>
        <v>8237.5830672569336</v>
      </c>
      <c r="K813" s="8">
        <f t="shared" si="190"/>
        <v>23.211147565140841</v>
      </c>
      <c r="L813" s="10">
        <f t="shared" si="191"/>
        <v>784.18731750871109</v>
      </c>
      <c r="M813" s="30">
        <f t="shared" si="182"/>
        <v>13.511461918562418</v>
      </c>
      <c r="N813" s="11"/>
      <c r="O813" s="12">
        <f t="shared" si="183"/>
        <v>17.591202047422151</v>
      </c>
      <c r="P813" s="12"/>
      <c r="Q813" s="33">
        <f t="shared" si="184"/>
        <v>2.8858466812653624E-2</v>
      </c>
      <c r="R813" s="9">
        <f t="shared" si="194"/>
        <v>1.0035927963643612</v>
      </c>
      <c r="S813" s="9">
        <f t="shared" si="195"/>
        <v>14.185273158917358</v>
      </c>
      <c r="T813" s="15">
        <f t="shared" si="185"/>
        <v>3.1103047120272009E-2</v>
      </c>
      <c r="U813" s="15">
        <f t="shared" si="186"/>
        <v>-2.6597243407654902E-2</v>
      </c>
      <c r="V813" s="15">
        <f t="shared" si="187"/>
        <v>5.7700290527926912E-2</v>
      </c>
      <c r="Y813" s="32"/>
      <c r="Z813" s="32"/>
    </row>
    <row r="814" spans="1:26" x14ac:dyDescent="0.25">
      <c r="A814" s="6">
        <v>1938.02</v>
      </c>
      <c r="B814" s="7">
        <v>11.04</v>
      </c>
      <c r="C814" s="8">
        <v>0.78666700000000001</v>
      </c>
      <c r="D814" s="7">
        <v>1.0233300000000001</v>
      </c>
      <c r="E814" s="7">
        <v>14.1</v>
      </c>
      <c r="F814" s="8">
        <f t="shared" si="192"/>
        <v>1938.1249999999391</v>
      </c>
      <c r="G814" s="9">
        <f>G813*11/12+G825*1/12</f>
        <v>2.5433333333333334</v>
      </c>
      <c r="H814" s="8">
        <f t="shared" si="188"/>
        <v>239.69131914893609</v>
      </c>
      <c r="I814" s="8">
        <f t="shared" si="189"/>
        <v>17.079461137765954</v>
      </c>
      <c r="J814" s="10">
        <f t="shared" si="193"/>
        <v>8146.0434817967671</v>
      </c>
      <c r="K814" s="8">
        <f t="shared" si="190"/>
        <v>22.217691813829784</v>
      </c>
      <c r="L814" s="10">
        <f t="shared" si="191"/>
        <v>755.08067719448252</v>
      </c>
      <c r="M814" s="30">
        <f t="shared" si="182"/>
        <v>13.26307623646087</v>
      </c>
      <c r="N814" s="11"/>
      <c r="O814" s="12">
        <f t="shared" si="183"/>
        <v>17.278131157697956</v>
      </c>
      <c r="P814" s="12"/>
      <c r="Q814" s="33">
        <f t="shared" si="184"/>
        <v>3.0858458141780884E-2</v>
      </c>
      <c r="R814" s="9">
        <f t="shared" si="194"/>
        <v>1.0035800712783167</v>
      </c>
      <c r="S814" s="9">
        <f t="shared" si="195"/>
        <v>14.337204183393803</v>
      </c>
      <c r="T814" s="15">
        <f t="shared" si="185"/>
        <v>2.844246273098916E-2</v>
      </c>
      <c r="U814" s="15">
        <f t="shared" si="186"/>
        <v>-2.6518995026350467E-2</v>
      </c>
      <c r="V814" s="15">
        <f t="shared" si="187"/>
        <v>5.4961457757339627E-2</v>
      </c>
      <c r="Y814" s="32"/>
      <c r="Z814" s="32"/>
    </row>
    <row r="815" spans="1:26" x14ac:dyDescent="0.25">
      <c r="A815" s="6">
        <v>1938.03</v>
      </c>
      <c r="B815" s="7">
        <v>10.31</v>
      </c>
      <c r="C815" s="8">
        <v>0.78</v>
      </c>
      <c r="D815" s="7">
        <v>0.97</v>
      </c>
      <c r="E815" s="7">
        <v>14.1</v>
      </c>
      <c r="F815" s="8">
        <f t="shared" si="192"/>
        <v>1938.2083333332723</v>
      </c>
      <c r="G815" s="9">
        <f>G813*10/12+G825*2/12</f>
        <v>2.5266666666666664</v>
      </c>
      <c r="H815" s="8">
        <f t="shared" si="188"/>
        <v>223.842164893617</v>
      </c>
      <c r="I815" s="8">
        <f t="shared" si="189"/>
        <v>16.934712765957446</v>
      </c>
      <c r="J815" s="10">
        <f t="shared" si="193"/>
        <v>7655.3624206196992</v>
      </c>
      <c r="K815" s="8">
        <f t="shared" si="190"/>
        <v>21.059835106382973</v>
      </c>
      <c r="L815" s="10">
        <f t="shared" si="191"/>
        <v>720.24263317178543</v>
      </c>
      <c r="M815" s="30">
        <f t="shared" si="182"/>
        <v>12.37728623469769</v>
      </c>
      <c r="N815" s="11"/>
      <c r="O815" s="12">
        <f t="shared" si="183"/>
        <v>16.140609995378348</v>
      </c>
      <c r="P815" s="12"/>
      <c r="Q815" s="33">
        <f t="shared" si="184"/>
        <v>3.6420989784192073E-2</v>
      </c>
      <c r="R815" s="9">
        <f t="shared" si="194"/>
        <v>1.0035673474667679</v>
      </c>
      <c r="S815" s="9">
        <f t="shared" si="195"/>
        <v>14.388532396302134</v>
      </c>
      <c r="T815" s="15">
        <f t="shared" si="185"/>
        <v>3.7264658511913407E-2</v>
      </c>
      <c r="U815" s="15">
        <f t="shared" si="186"/>
        <v>-2.61621543400955E-2</v>
      </c>
      <c r="V815" s="15">
        <f t="shared" si="187"/>
        <v>6.3426812852008907E-2</v>
      </c>
      <c r="Y815" s="32"/>
      <c r="Z815" s="32"/>
    </row>
    <row r="816" spans="1:26" x14ac:dyDescent="0.25">
      <c r="A816" s="6">
        <v>1938.04</v>
      </c>
      <c r="B816" s="7">
        <v>9.89</v>
      </c>
      <c r="C816" s="8">
        <v>0.76666699999999999</v>
      </c>
      <c r="D816" s="7">
        <v>0.90333300000000005</v>
      </c>
      <c r="E816" s="7">
        <v>14.2</v>
      </c>
      <c r="F816" s="8">
        <f t="shared" si="192"/>
        <v>1938.2916666666056</v>
      </c>
      <c r="G816" s="9">
        <f>G813*9/12+G825*3/12</f>
        <v>2.5099999999999998</v>
      </c>
      <c r="H816" s="8">
        <f t="shared" si="188"/>
        <v>213.21133626760559</v>
      </c>
      <c r="I816" s="8">
        <f t="shared" si="189"/>
        <v>16.528017749471829</v>
      </c>
      <c r="J816" s="10">
        <f t="shared" si="193"/>
        <v>7338.894570009892</v>
      </c>
      <c r="K816" s="8">
        <f t="shared" si="190"/>
        <v>19.474300912499999</v>
      </c>
      <c r="L816" s="10">
        <f t="shared" si="191"/>
        <v>670.32008580492891</v>
      </c>
      <c r="M816" s="30">
        <f t="shared" si="182"/>
        <v>11.789517720684183</v>
      </c>
      <c r="N816" s="11"/>
      <c r="O816" s="12">
        <f t="shared" si="183"/>
        <v>15.393610143198437</v>
      </c>
      <c r="P816" s="12"/>
      <c r="Q816" s="33">
        <f t="shared" si="184"/>
        <v>4.1309073176831648E-2</v>
      </c>
      <c r="R816" s="9">
        <f t="shared" si="194"/>
        <v>1.0035546249313114</v>
      </c>
      <c r="S816" s="9">
        <f t="shared" si="195"/>
        <v>14.338172126876191</v>
      </c>
      <c r="T816" s="15">
        <f t="shared" si="185"/>
        <v>4.8104893599344223E-2</v>
      </c>
      <c r="U816" s="15">
        <f t="shared" si="186"/>
        <v>-2.7181975581121565E-2</v>
      </c>
      <c r="V816" s="15">
        <f t="shared" si="187"/>
        <v>7.5286869180465787E-2</v>
      </c>
      <c r="Y816" s="32"/>
      <c r="Z816" s="32"/>
    </row>
    <row r="817" spans="1:26" x14ac:dyDescent="0.25">
      <c r="A817" s="6">
        <v>1938.05</v>
      </c>
      <c r="B817" s="7">
        <v>9.98</v>
      </c>
      <c r="C817" s="8">
        <v>0.75333300000000003</v>
      </c>
      <c r="D817" s="7">
        <v>0.83666700000000005</v>
      </c>
      <c r="E817" s="7">
        <v>14.1</v>
      </c>
      <c r="F817" s="8">
        <f t="shared" si="192"/>
        <v>1938.3749999999388</v>
      </c>
      <c r="G817" s="9">
        <f>G813*8/12+G825*4/12</f>
        <v>2.4933333333333332</v>
      </c>
      <c r="H817" s="8">
        <f t="shared" si="188"/>
        <v>216.67747872340422</v>
      </c>
      <c r="I817" s="8">
        <f t="shared" si="189"/>
        <v>16.355740989893615</v>
      </c>
      <c r="J817" s="10">
        <f t="shared" si="193"/>
        <v>7505.1165428331115</v>
      </c>
      <c r="K817" s="8">
        <f t="shared" si="190"/>
        <v>18.165019648404254</v>
      </c>
      <c r="L817" s="10">
        <f t="shared" si="191"/>
        <v>629.1867076695944</v>
      </c>
      <c r="M817" s="30">
        <f t="shared" si="182"/>
        <v>11.992275930545693</v>
      </c>
      <c r="N817" s="11"/>
      <c r="O817" s="12">
        <f t="shared" si="183"/>
        <v>15.677821270315908</v>
      </c>
      <c r="P817" s="12"/>
      <c r="Q817" s="33">
        <f t="shared" si="184"/>
        <v>3.8776390744273179E-2</v>
      </c>
      <c r="R817" s="9">
        <f t="shared" si="194"/>
        <v>1.0035419036735465</v>
      </c>
      <c r="S817" s="9">
        <f t="shared" si="195"/>
        <v>14.491189581845889</v>
      </c>
      <c r="T817" s="15">
        <f t="shared" si="185"/>
        <v>5.0764082631583385E-2</v>
      </c>
      <c r="U817" s="15">
        <f t="shared" si="186"/>
        <v>-2.8334194709689453E-2</v>
      </c>
      <c r="V817" s="15">
        <f t="shared" si="187"/>
        <v>7.9098277341272838E-2</v>
      </c>
      <c r="Y817" s="32"/>
      <c r="Z817" s="32"/>
    </row>
    <row r="818" spans="1:26" x14ac:dyDescent="0.25">
      <c r="A818" s="6">
        <v>1938.06</v>
      </c>
      <c r="B818" s="7">
        <v>10.210000000000001</v>
      </c>
      <c r="C818" s="8">
        <v>0.74</v>
      </c>
      <c r="D818" s="7">
        <v>0.77</v>
      </c>
      <c r="E818" s="7">
        <v>14.1</v>
      </c>
      <c r="F818" s="8">
        <f t="shared" si="192"/>
        <v>1938.4583333332721</v>
      </c>
      <c r="G818" s="9">
        <f>G813*7/12+G825*5/12</f>
        <v>2.4766666666666666</v>
      </c>
      <c r="H818" s="8">
        <f t="shared" si="188"/>
        <v>221.67104787234041</v>
      </c>
      <c r="I818" s="8">
        <f t="shared" si="189"/>
        <v>16.066265957446806</v>
      </c>
      <c r="J818" s="10">
        <f t="shared" si="193"/>
        <v>7724.454451149044</v>
      </c>
      <c r="K818" s="8">
        <f t="shared" si="190"/>
        <v>16.717601063829786</v>
      </c>
      <c r="L818" s="10">
        <f t="shared" si="191"/>
        <v>582.5494542002707</v>
      </c>
      <c r="M818" s="30">
        <f t="shared" si="182"/>
        <v>12.288966307788131</v>
      </c>
      <c r="N818" s="11"/>
      <c r="O818" s="12">
        <f t="shared" si="183"/>
        <v>16.083606052598878</v>
      </c>
      <c r="P818" s="12"/>
      <c r="Q818" s="33">
        <f t="shared" si="184"/>
        <v>3.7501644440433142E-2</v>
      </c>
      <c r="R818" s="9">
        <f t="shared" si="194"/>
        <v>1.0035291836950739</v>
      </c>
      <c r="S818" s="9">
        <f t="shared" si="195"/>
        <v>14.542515979459887</v>
      </c>
      <c r="T818" s="15">
        <f t="shared" si="185"/>
        <v>5.1574684693842077E-2</v>
      </c>
      <c r="U818" s="15">
        <f t="shared" si="186"/>
        <v>-2.9200565630217001E-2</v>
      </c>
      <c r="V818" s="15">
        <f t="shared" si="187"/>
        <v>8.0775250324059078E-2</v>
      </c>
      <c r="Y818" s="32"/>
      <c r="Z818" s="32"/>
    </row>
    <row r="819" spans="1:26" x14ac:dyDescent="0.25">
      <c r="A819" s="6">
        <v>1938.07</v>
      </c>
      <c r="B819" s="7">
        <v>12.24</v>
      </c>
      <c r="C819" s="8">
        <v>0.71333299999999999</v>
      </c>
      <c r="D819" s="7">
        <v>0.72</v>
      </c>
      <c r="E819" s="7">
        <v>14.1</v>
      </c>
      <c r="F819" s="8">
        <f t="shared" si="192"/>
        <v>1938.5416666666054</v>
      </c>
      <c r="G819" s="9">
        <f>G813*6/12+G825*6/12</f>
        <v>2.46</v>
      </c>
      <c r="H819" s="8">
        <f t="shared" si="188"/>
        <v>265.7447234042553</v>
      </c>
      <c r="I819" s="8">
        <f t="shared" si="189"/>
        <v>15.487294181382977</v>
      </c>
      <c r="J819" s="10">
        <f t="shared" si="193"/>
        <v>9305.2397816827706</v>
      </c>
      <c r="K819" s="8">
        <f t="shared" si="190"/>
        <v>15.632042553191486</v>
      </c>
      <c r="L819" s="10">
        <f t="shared" si="191"/>
        <v>547.36704598133929</v>
      </c>
      <c r="M819" s="30">
        <f t="shared" si="182"/>
        <v>14.770328017492069</v>
      </c>
      <c r="N819" s="11"/>
      <c r="O819" s="12">
        <f t="shared" si="183"/>
        <v>19.332142114203581</v>
      </c>
      <c r="P819" s="12"/>
      <c r="Q819" s="33">
        <f t="shared" si="184"/>
        <v>2.3997805336053363E-2</v>
      </c>
      <c r="R819" s="9">
        <f t="shared" si="194"/>
        <v>1.0035164649974975</v>
      </c>
      <c r="S819" s="9">
        <f t="shared" si="195"/>
        <v>14.593839189739949</v>
      </c>
      <c r="T819" s="15">
        <f t="shared" si="185"/>
        <v>2.8868789327310296E-2</v>
      </c>
      <c r="U819" s="15">
        <f t="shared" si="186"/>
        <v>-3.0457331358398787E-2</v>
      </c>
      <c r="V819" s="15">
        <f t="shared" si="187"/>
        <v>5.9326120685709083E-2</v>
      </c>
      <c r="Y819" s="32"/>
      <c r="Z819" s="32"/>
    </row>
    <row r="820" spans="1:26" x14ac:dyDescent="0.25">
      <c r="A820" s="6">
        <v>1938.08</v>
      </c>
      <c r="B820" s="7">
        <v>12.31</v>
      </c>
      <c r="C820" s="8">
        <v>0.68666700000000003</v>
      </c>
      <c r="D820" s="7">
        <v>0.67</v>
      </c>
      <c r="E820" s="7">
        <v>14.1</v>
      </c>
      <c r="F820" s="8">
        <f t="shared" si="192"/>
        <v>1938.6249999999386</v>
      </c>
      <c r="G820" s="9">
        <f>G813*5/12+G825*7/12</f>
        <v>2.4433333333333334</v>
      </c>
      <c r="H820" s="8">
        <f t="shared" si="188"/>
        <v>267.2645053191489</v>
      </c>
      <c r="I820" s="8">
        <f t="shared" si="189"/>
        <v>14.90834411648936</v>
      </c>
      <c r="J820" s="10">
        <f t="shared" si="193"/>
        <v>9401.9582083016576</v>
      </c>
      <c r="K820" s="8">
        <f t="shared" si="190"/>
        <v>14.546484042553189</v>
      </c>
      <c r="L820" s="10">
        <f t="shared" si="191"/>
        <v>511.72315187344515</v>
      </c>
      <c r="M820" s="30">
        <f t="shared" si="182"/>
        <v>14.903588512604365</v>
      </c>
      <c r="N820" s="11"/>
      <c r="O820" s="12">
        <f t="shared" si="183"/>
        <v>19.505140465262329</v>
      </c>
      <c r="P820" s="12"/>
      <c r="Q820" s="33">
        <f t="shared" si="184"/>
        <v>2.355910264939684E-2</v>
      </c>
      <c r="R820" s="9">
        <f t="shared" si="194"/>
        <v>1.0035037475824222</v>
      </c>
      <c r="S820" s="9">
        <f t="shared" si="195"/>
        <v>14.645157914429776</v>
      </c>
      <c r="T820" s="15">
        <f t="shared" si="185"/>
        <v>2.4802991904072424E-2</v>
      </c>
      <c r="U820" s="15">
        <f t="shared" si="186"/>
        <v>-3.0909865462287356E-2</v>
      </c>
      <c r="V820" s="15">
        <f t="shared" si="187"/>
        <v>5.571285736635978E-2</v>
      </c>
      <c r="Y820" s="32"/>
      <c r="Z820" s="32"/>
    </row>
    <row r="821" spans="1:26" x14ac:dyDescent="0.25">
      <c r="A821" s="6">
        <v>1938.09</v>
      </c>
      <c r="B821" s="7">
        <v>11.75</v>
      </c>
      <c r="C821" s="8">
        <v>0.66</v>
      </c>
      <c r="D821" s="7">
        <v>0.62</v>
      </c>
      <c r="E821" s="7">
        <v>14.1</v>
      </c>
      <c r="F821" s="8">
        <f t="shared" si="192"/>
        <v>1938.7083333332719</v>
      </c>
      <c r="G821" s="9">
        <f>G813*4/12+G825*8/12</f>
        <v>2.4266666666666667</v>
      </c>
      <c r="H821" s="8">
        <f t="shared" si="188"/>
        <v>255.10624999999996</v>
      </c>
      <c r="I821" s="8">
        <f t="shared" si="189"/>
        <v>14.329372340425531</v>
      </c>
      <c r="J821" s="10">
        <f t="shared" si="193"/>
        <v>9016.2564296507771</v>
      </c>
      <c r="K821" s="8">
        <f t="shared" si="190"/>
        <v>13.460925531914892</v>
      </c>
      <c r="L821" s="10">
        <f t="shared" si="191"/>
        <v>475.7514030964665</v>
      </c>
      <c r="M821" s="30">
        <f t="shared" si="182"/>
        <v>14.282330508639967</v>
      </c>
      <c r="N821" s="11"/>
      <c r="O821" s="12">
        <f t="shared" si="183"/>
        <v>18.692886470097665</v>
      </c>
      <c r="P821" s="12"/>
      <c r="Q821" s="33">
        <f t="shared" si="184"/>
        <v>2.5504494672704131E-2</v>
      </c>
      <c r="R821" s="9">
        <f t="shared" si="194"/>
        <v>1.0034910314514565</v>
      </c>
      <c r="S821" s="9">
        <f t="shared" si="195"/>
        <v>14.696470851066652</v>
      </c>
      <c r="T821" s="15">
        <f t="shared" si="185"/>
        <v>2.8408621378166909E-2</v>
      </c>
      <c r="U821" s="15">
        <f t="shared" si="186"/>
        <v>-3.0965532034229248E-2</v>
      </c>
      <c r="V821" s="15">
        <f t="shared" si="187"/>
        <v>5.9374153412396158E-2</v>
      </c>
      <c r="Y821" s="32"/>
      <c r="Z821" s="32"/>
    </row>
    <row r="822" spans="1:26" x14ac:dyDescent="0.25">
      <c r="A822" s="6">
        <v>1938.1</v>
      </c>
      <c r="B822" s="7">
        <v>13.06</v>
      </c>
      <c r="C822" s="8">
        <v>0.61</v>
      </c>
      <c r="D822" s="7">
        <v>0.62666699999999997</v>
      </c>
      <c r="E822" s="7">
        <v>14</v>
      </c>
      <c r="F822" s="8">
        <f t="shared" si="192"/>
        <v>1938.7916666666051</v>
      </c>
      <c r="G822" s="9">
        <f>G813*3/12+G825*9/12</f>
        <v>2.4099999999999997</v>
      </c>
      <c r="H822" s="8">
        <f t="shared" si="188"/>
        <v>285.57322499999998</v>
      </c>
      <c r="I822" s="8">
        <f t="shared" si="189"/>
        <v>13.338412499999999</v>
      </c>
      <c r="J822" s="10">
        <f t="shared" si="193"/>
        <v>10132.340171978263</v>
      </c>
      <c r="K822" s="8">
        <f t="shared" si="190"/>
        <v>13.702857288749996</v>
      </c>
      <c r="L822" s="10">
        <f t="shared" si="191"/>
        <v>486.18707645888981</v>
      </c>
      <c r="M822" s="30">
        <f t="shared" si="182"/>
        <v>16.061147643333442</v>
      </c>
      <c r="N822" s="11"/>
      <c r="O822" s="12">
        <f t="shared" si="183"/>
        <v>21.007760685339594</v>
      </c>
      <c r="P822" s="12"/>
      <c r="Q822" s="33">
        <f t="shared" si="184"/>
        <v>1.7787274932387652E-2</v>
      </c>
      <c r="R822" s="9">
        <f t="shared" si="194"/>
        <v>1.0034783166062096</v>
      </c>
      <c r="S822" s="9">
        <f t="shared" si="195"/>
        <v>14.853117955126233</v>
      </c>
      <c r="T822" s="15">
        <f t="shared" si="185"/>
        <v>2.0099522250726087E-2</v>
      </c>
      <c r="U822" s="15">
        <f t="shared" si="186"/>
        <v>-3.1314104024488087E-2</v>
      </c>
      <c r="V822" s="15">
        <f t="shared" si="187"/>
        <v>5.1413626275214175E-2</v>
      </c>
      <c r="Y822" s="32"/>
      <c r="Z822" s="32"/>
    </row>
    <row r="823" spans="1:26" x14ac:dyDescent="0.25">
      <c r="A823" s="6">
        <v>1938.11</v>
      </c>
      <c r="B823" s="7">
        <v>13.07</v>
      </c>
      <c r="C823" s="8">
        <v>0.56000000000000005</v>
      </c>
      <c r="D823" s="7">
        <v>0.63333300000000003</v>
      </c>
      <c r="E823" s="7">
        <v>14</v>
      </c>
      <c r="F823" s="8">
        <f t="shared" si="192"/>
        <v>1938.8749999999384</v>
      </c>
      <c r="G823" s="9">
        <f>G813*2/12+G825*10/12</f>
        <v>2.3933333333333331</v>
      </c>
      <c r="H823" s="8">
        <f t="shared" si="188"/>
        <v>285.79188749999997</v>
      </c>
      <c r="I823" s="8">
        <f t="shared" si="189"/>
        <v>12.245099999999999</v>
      </c>
      <c r="J823" s="10">
        <f t="shared" si="193"/>
        <v>10176.303873592256</v>
      </c>
      <c r="K823" s="8">
        <f t="shared" si="190"/>
        <v>13.848617711249998</v>
      </c>
      <c r="L823" s="10">
        <f t="shared" si="191"/>
        <v>493.11316458866139</v>
      </c>
      <c r="M823" s="30">
        <f t="shared" si="182"/>
        <v>16.149571800715517</v>
      </c>
      <c r="N823" s="11"/>
      <c r="O823" s="12">
        <f t="shared" si="183"/>
        <v>21.100739467650829</v>
      </c>
      <c r="P823" s="12"/>
      <c r="Q823" s="33">
        <f t="shared" si="184"/>
        <v>1.7613036620319045E-2</v>
      </c>
      <c r="R823" s="9">
        <f t="shared" si="194"/>
        <v>1.0034656030482938</v>
      </c>
      <c r="S823" s="9">
        <f t="shared" si="195"/>
        <v>14.904781801963539</v>
      </c>
      <c r="T823" s="15">
        <f t="shared" si="185"/>
        <v>1.517961078111485E-2</v>
      </c>
      <c r="U823" s="15">
        <f t="shared" si="186"/>
        <v>-3.0571380380393531E-2</v>
      </c>
      <c r="V823" s="15">
        <f t="shared" si="187"/>
        <v>4.5750991161508381E-2</v>
      </c>
      <c r="Y823" s="32"/>
      <c r="Z823" s="32"/>
    </row>
    <row r="824" spans="1:26" x14ac:dyDescent="0.25">
      <c r="A824" s="6">
        <v>1938.12</v>
      </c>
      <c r="B824" s="7">
        <v>12.69</v>
      </c>
      <c r="C824" s="8">
        <v>0.51</v>
      </c>
      <c r="D824" s="7">
        <v>0.64</v>
      </c>
      <c r="E824" s="7">
        <v>14</v>
      </c>
      <c r="F824" s="8">
        <f t="shared" si="192"/>
        <v>1938.9583333332716</v>
      </c>
      <c r="G824" s="9">
        <f>G813*1/12+G825*11/12</f>
        <v>2.3766666666666665</v>
      </c>
      <c r="H824" s="8">
        <f t="shared" si="188"/>
        <v>277.48271249999993</v>
      </c>
      <c r="I824" s="8">
        <f t="shared" si="189"/>
        <v>11.151787499999998</v>
      </c>
      <c r="J824" s="10">
        <f t="shared" si="193"/>
        <v>9913.5263252114291</v>
      </c>
      <c r="K824" s="8">
        <f t="shared" si="190"/>
        <v>13.994399999999997</v>
      </c>
      <c r="L824" s="10">
        <f t="shared" si="191"/>
        <v>499.97295887591127</v>
      </c>
      <c r="M824" s="30">
        <f t="shared" si="182"/>
        <v>15.756484438994006</v>
      </c>
      <c r="N824" s="11"/>
      <c r="O824" s="12">
        <f t="shared" si="183"/>
        <v>20.558601794186647</v>
      </c>
      <c r="P824" s="12"/>
      <c r="Q824" s="33">
        <f t="shared" si="184"/>
        <v>1.9895869007101587E-2</v>
      </c>
      <c r="R824" s="9">
        <f t="shared" si="194"/>
        <v>1.0034528907793234</v>
      </c>
      <c r="S824" s="9">
        <f t="shared" si="195"/>
        <v>14.956435859210577</v>
      </c>
      <c r="T824" s="15">
        <f t="shared" si="185"/>
        <v>1.8110587085912844E-2</v>
      </c>
      <c r="U824" s="15">
        <f t="shared" si="186"/>
        <v>-3.0224374065182524E-2</v>
      </c>
      <c r="V824" s="15">
        <f t="shared" si="187"/>
        <v>4.8334961151095368E-2</v>
      </c>
      <c r="Y824" s="32"/>
      <c r="Z824" s="32"/>
    </row>
    <row r="825" spans="1:26" x14ac:dyDescent="0.25">
      <c r="A825" s="6">
        <v>1939.01</v>
      </c>
      <c r="B825" s="7">
        <v>12.5</v>
      </c>
      <c r="C825" s="8">
        <v>0.51333300000000004</v>
      </c>
      <c r="D825" s="7">
        <v>0.66333299999999995</v>
      </c>
      <c r="E825" s="7">
        <v>14</v>
      </c>
      <c r="F825" s="8">
        <f t="shared" si="192"/>
        <v>1939.0416666666049</v>
      </c>
      <c r="G825" s="9">
        <v>2.36</v>
      </c>
      <c r="H825" s="8">
        <f t="shared" si="188"/>
        <v>273.32812499999994</v>
      </c>
      <c r="I825" s="8">
        <f t="shared" si="189"/>
        <v>11.224667711249998</v>
      </c>
      <c r="J825" s="10">
        <f t="shared" si="193"/>
        <v>9798.515162797572</v>
      </c>
      <c r="K825" s="8">
        <f t="shared" si="190"/>
        <v>14.504605211249997</v>
      </c>
      <c r="L825" s="10">
        <f t="shared" si="191"/>
        <v>519.97427667872012</v>
      </c>
      <c r="M825" s="30">
        <f t="shared" si="182"/>
        <v>15.599634410919288</v>
      </c>
      <c r="N825" s="11"/>
      <c r="O825" s="12">
        <f t="shared" si="183"/>
        <v>20.324966524351208</v>
      </c>
      <c r="P825" s="12"/>
      <c r="Q825" s="33">
        <f t="shared" si="184"/>
        <v>2.0700668161540856E-2</v>
      </c>
      <c r="R825" s="9">
        <f t="shared" si="194"/>
        <v>1.0030715805683288</v>
      </c>
      <c r="S825" s="9">
        <f t="shared" si="195"/>
        <v>15.008078798680387</v>
      </c>
      <c r="T825" s="15">
        <f t="shared" si="185"/>
        <v>2.1381882689988307E-2</v>
      </c>
      <c r="U825" s="15">
        <f t="shared" si="186"/>
        <v>-2.987516925474043E-2</v>
      </c>
      <c r="V825" s="15">
        <f t="shared" si="187"/>
        <v>5.1257051944728738E-2</v>
      </c>
      <c r="Y825" s="32"/>
      <c r="Z825" s="32"/>
    </row>
    <row r="826" spans="1:26" x14ac:dyDescent="0.25">
      <c r="A826" s="6">
        <v>1939.02</v>
      </c>
      <c r="B826" s="7">
        <v>12.4</v>
      </c>
      <c r="C826" s="8">
        <v>0.51666699999999999</v>
      </c>
      <c r="D826" s="7">
        <v>0.68666700000000003</v>
      </c>
      <c r="E826" s="7">
        <v>13.9</v>
      </c>
      <c r="F826" s="8">
        <f t="shared" si="192"/>
        <v>1939.1249999999382</v>
      </c>
      <c r="G826" s="9">
        <f>G825*11/12+G837*1/12</f>
        <v>2.3474999999999997</v>
      </c>
      <c r="H826" s="8">
        <f t="shared" si="188"/>
        <v>273.09215827338124</v>
      </c>
      <c r="I826" s="8">
        <f t="shared" si="189"/>
        <v>11.378847269244602</v>
      </c>
      <c r="J826" s="10">
        <f t="shared" si="193"/>
        <v>9824.0492849930652</v>
      </c>
      <c r="K826" s="8">
        <f t="shared" si="190"/>
        <v>15.122852664928056</v>
      </c>
      <c r="L826" s="10">
        <f t="shared" si="191"/>
        <v>544.02019761115594</v>
      </c>
      <c r="M826" s="30">
        <f t="shared" si="182"/>
        <v>15.664696928954772</v>
      </c>
      <c r="N826" s="11"/>
      <c r="O826" s="12">
        <f t="shared" si="183"/>
        <v>20.378795316805149</v>
      </c>
      <c r="P826" s="12"/>
      <c r="Q826" s="33">
        <f t="shared" si="184"/>
        <v>1.9857014083435126E-2</v>
      </c>
      <c r="R826" s="9">
        <f t="shared" si="194"/>
        <v>1.0030618269304661</v>
      </c>
      <c r="S826" s="9">
        <f t="shared" si="195"/>
        <v>15.162480755856766</v>
      </c>
      <c r="T826" s="15">
        <f t="shared" si="185"/>
        <v>1.8527802313304864E-2</v>
      </c>
      <c r="U826" s="15">
        <f t="shared" si="186"/>
        <v>-2.987687810634021E-2</v>
      </c>
      <c r="V826" s="15">
        <f t="shared" si="187"/>
        <v>4.8404680419645074E-2</v>
      </c>
      <c r="Y826" s="32"/>
      <c r="Z826" s="32"/>
    </row>
    <row r="827" spans="1:26" x14ac:dyDescent="0.25">
      <c r="A827" s="6">
        <v>1939.03</v>
      </c>
      <c r="B827" s="7">
        <v>12.39</v>
      </c>
      <c r="C827" s="8">
        <v>0.52</v>
      </c>
      <c r="D827" s="7">
        <v>0.71</v>
      </c>
      <c r="E827" s="7">
        <v>13.9</v>
      </c>
      <c r="F827" s="8">
        <f t="shared" si="192"/>
        <v>1939.2083333332714</v>
      </c>
      <c r="G827" s="9">
        <f>G825*10/12+G837*2/12</f>
        <v>2.335</v>
      </c>
      <c r="H827" s="8">
        <f t="shared" si="188"/>
        <v>272.87192266187043</v>
      </c>
      <c r="I827" s="8">
        <f t="shared" si="189"/>
        <v>11.45225179856115</v>
      </c>
      <c r="J827" s="10">
        <f t="shared" si="193"/>
        <v>9850.4580196301413</v>
      </c>
      <c r="K827" s="8">
        <f t="shared" si="190"/>
        <v>15.636728417266182</v>
      </c>
      <c r="L827" s="10">
        <f t="shared" si="191"/>
        <v>564.47338127016951</v>
      </c>
      <c r="M827" s="30">
        <f t="shared" si="182"/>
        <v>15.729223743214229</v>
      </c>
      <c r="N827" s="11"/>
      <c r="O827" s="12">
        <f t="shared" si="183"/>
        <v>20.428999210181146</v>
      </c>
      <c r="P827" s="12"/>
      <c r="Q827" s="33">
        <f t="shared" si="184"/>
        <v>2.0294782447704857E-2</v>
      </c>
      <c r="R827" s="9">
        <f t="shared" si="194"/>
        <v>1.0030520738380837</v>
      </c>
      <c r="S827" s="9">
        <f t="shared" si="195"/>
        <v>15.208905647767722</v>
      </c>
      <c r="T827" s="15">
        <f t="shared" si="185"/>
        <v>1.9772370842840337E-2</v>
      </c>
      <c r="U827" s="15">
        <f t="shared" si="186"/>
        <v>-2.9993960539809184E-2</v>
      </c>
      <c r="V827" s="15">
        <f t="shared" si="187"/>
        <v>4.976633138264952E-2</v>
      </c>
      <c r="Y827" s="32"/>
      <c r="Z827" s="32"/>
    </row>
    <row r="828" spans="1:26" x14ac:dyDescent="0.25">
      <c r="A828" s="6">
        <v>1939.04</v>
      </c>
      <c r="B828" s="7">
        <v>10.83</v>
      </c>
      <c r="C828" s="8">
        <v>0.52333300000000005</v>
      </c>
      <c r="D828" s="7">
        <v>0.72666699999999995</v>
      </c>
      <c r="E828" s="7">
        <v>13.8</v>
      </c>
      <c r="F828" s="8">
        <f t="shared" si="192"/>
        <v>1939.2916666666047</v>
      </c>
      <c r="G828" s="9">
        <f>G825*9/12+G837*3/12</f>
        <v>2.3224999999999998</v>
      </c>
      <c r="H828" s="8">
        <f t="shared" si="188"/>
        <v>240.2435380434782</v>
      </c>
      <c r="I828" s="8">
        <f t="shared" si="189"/>
        <v>11.609175576630433</v>
      </c>
      <c r="J828" s="10">
        <f t="shared" si="193"/>
        <v>8707.522944078466</v>
      </c>
      <c r="K828" s="8">
        <f t="shared" si="190"/>
        <v>16.119764640760867</v>
      </c>
      <c r="L828" s="10">
        <f t="shared" si="191"/>
        <v>584.25388506044942</v>
      </c>
      <c r="M828" s="30">
        <f t="shared" si="182"/>
        <v>13.916994579812405</v>
      </c>
      <c r="N828" s="11"/>
      <c r="O828" s="12">
        <f t="shared" si="183"/>
        <v>18.052037760640442</v>
      </c>
      <c r="P828" s="12"/>
      <c r="Q828" s="33">
        <f t="shared" si="184"/>
        <v>2.8569036467798181E-2</v>
      </c>
      <c r="R828" s="9">
        <f t="shared" si="194"/>
        <v>1.0030423212916948</v>
      </c>
      <c r="S828" s="9">
        <f t="shared" si="195"/>
        <v>15.365870179430152</v>
      </c>
      <c r="T828" s="15">
        <f t="shared" si="185"/>
        <v>3.2428061099180283E-2</v>
      </c>
      <c r="U828" s="15">
        <f t="shared" si="186"/>
        <v>-3.1216334501771414E-2</v>
      </c>
      <c r="V828" s="15">
        <f t="shared" si="187"/>
        <v>6.3644395600951698E-2</v>
      </c>
      <c r="Y828" s="32"/>
      <c r="Z828" s="32"/>
    </row>
    <row r="829" spans="1:26" x14ac:dyDescent="0.25">
      <c r="A829" s="6">
        <v>1939.05</v>
      </c>
      <c r="B829" s="7">
        <v>11.23</v>
      </c>
      <c r="C829" s="8">
        <v>0.526667</v>
      </c>
      <c r="D829" s="7">
        <v>0.74333300000000002</v>
      </c>
      <c r="E829" s="7">
        <v>13.8</v>
      </c>
      <c r="F829" s="8">
        <f t="shared" si="192"/>
        <v>1939.3749999999379</v>
      </c>
      <c r="G829" s="9">
        <f>G825*8/12+G837*4/12</f>
        <v>2.31</v>
      </c>
      <c r="H829" s="8">
        <f t="shared" si="188"/>
        <v>249.11679891304343</v>
      </c>
      <c r="I829" s="8">
        <f t="shared" si="189"/>
        <v>11.683134205978257</v>
      </c>
      <c r="J829" s="10">
        <f t="shared" si="193"/>
        <v>9064.4179511419134</v>
      </c>
      <c r="K829" s="8">
        <f t="shared" si="190"/>
        <v>16.489469054891302</v>
      </c>
      <c r="L829" s="10">
        <f t="shared" si="191"/>
        <v>599.98940239324781</v>
      </c>
      <c r="M829" s="30">
        <f t="shared" si="182"/>
        <v>14.502929499657775</v>
      </c>
      <c r="N829" s="11"/>
      <c r="O829" s="12">
        <f t="shared" si="183"/>
        <v>18.782552949801353</v>
      </c>
      <c r="P829" s="12"/>
      <c r="Q829" s="33">
        <f t="shared" si="184"/>
        <v>2.5213062237963671E-2</v>
      </c>
      <c r="R829" s="9">
        <f t="shared" si="194"/>
        <v>1.0030325692918127</v>
      </c>
      <c r="S829" s="9">
        <f t="shared" si="195"/>
        <v>15.41261809344245</v>
      </c>
      <c r="T829" s="15">
        <f t="shared" si="185"/>
        <v>2.8539893194471144E-2</v>
      </c>
      <c r="U829" s="15">
        <f t="shared" si="186"/>
        <v>-3.0925000541305869E-2</v>
      </c>
      <c r="V829" s="15">
        <f t="shared" si="187"/>
        <v>5.9464893735777014E-2</v>
      </c>
      <c r="Y829" s="32"/>
      <c r="Z829" s="32"/>
    </row>
    <row r="830" spans="1:26" x14ac:dyDescent="0.25">
      <c r="A830" s="6">
        <v>1939.06</v>
      </c>
      <c r="B830" s="7">
        <v>11.43</v>
      </c>
      <c r="C830" s="8">
        <v>0.53</v>
      </c>
      <c r="D830" s="7">
        <v>0.76</v>
      </c>
      <c r="E830" s="7">
        <v>13.8</v>
      </c>
      <c r="F830" s="8">
        <f t="shared" si="192"/>
        <v>1939.4583333332712</v>
      </c>
      <c r="G830" s="9">
        <f>G825*7/12+G837*5/12</f>
        <v>2.2975000000000003</v>
      </c>
      <c r="H830" s="8">
        <f t="shared" si="188"/>
        <v>253.55342934782601</v>
      </c>
      <c r="I830" s="8">
        <f t="shared" si="189"/>
        <v>11.757070652173912</v>
      </c>
      <c r="J830" s="10">
        <f t="shared" si="193"/>
        <v>9261.4997602606854</v>
      </c>
      <c r="K830" s="8">
        <f t="shared" si="190"/>
        <v>16.859195652173909</v>
      </c>
      <c r="L830" s="10">
        <f t="shared" si="191"/>
        <v>615.81275746265283</v>
      </c>
      <c r="M830" s="30">
        <f t="shared" si="182"/>
        <v>14.833828921489786</v>
      </c>
      <c r="N830" s="11"/>
      <c r="O830" s="12">
        <f t="shared" si="183"/>
        <v>19.17798664484766</v>
      </c>
      <c r="P830" s="12"/>
      <c r="Q830" s="33">
        <f t="shared" si="184"/>
        <v>2.3225714827656528E-2</v>
      </c>
      <c r="R830" s="9">
        <f t="shared" si="194"/>
        <v>1.0030228178389522</v>
      </c>
      <c r="S830" s="9">
        <f t="shared" si="195"/>
        <v>15.459357925779061</v>
      </c>
      <c r="T830" s="15">
        <f t="shared" si="185"/>
        <v>2.0752726070569549E-2</v>
      </c>
      <c r="U830" s="15">
        <f t="shared" si="186"/>
        <v>-3.1445116215023328E-2</v>
      </c>
      <c r="V830" s="15">
        <f t="shared" si="187"/>
        <v>5.2197842285592877E-2</v>
      </c>
      <c r="Y830" s="32"/>
      <c r="Z830" s="32"/>
    </row>
    <row r="831" spans="1:26" x14ac:dyDescent="0.25">
      <c r="A831" s="6">
        <v>1939.07</v>
      </c>
      <c r="B831" s="7">
        <v>11.71</v>
      </c>
      <c r="C831" s="8">
        <v>0.54</v>
      </c>
      <c r="D831" s="7">
        <v>0.776667</v>
      </c>
      <c r="E831" s="7">
        <v>13.8</v>
      </c>
      <c r="F831" s="8">
        <f t="shared" si="192"/>
        <v>1939.5416666666044</v>
      </c>
      <c r="G831" s="9">
        <f>G825*6/12+G837*6/12</f>
        <v>2.2850000000000001</v>
      </c>
      <c r="H831" s="8">
        <f t="shared" si="188"/>
        <v>259.76471195652169</v>
      </c>
      <c r="I831" s="8">
        <f t="shared" si="189"/>
        <v>11.978902173913042</v>
      </c>
      <c r="J831" s="10">
        <f t="shared" si="193"/>
        <v>9524.8407420703734</v>
      </c>
      <c r="K831" s="8">
        <f t="shared" si="190"/>
        <v>17.228922249456517</v>
      </c>
      <c r="L831" s="10">
        <f t="shared" si="191"/>
        <v>631.73607895999737</v>
      </c>
      <c r="M831" s="30">
        <f t="shared" si="182"/>
        <v>15.270952598570258</v>
      </c>
      <c r="N831" s="11"/>
      <c r="O831" s="12">
        <f t="shared" si="183"/>
        <v>19.706503149702868</v>
      </c>
      <c r="P831" s="12"/>
      <c r="Q831" s="33">
        <f t="shared" si="184"/>
        <v>2.0283560367290822E-2</v>
      </c>
      <c r="R831" s="9">
        <f t="shared" si="194"/>
        <v>1.0030130669336272</v>
      </c>
      <c r="S831" s="9">
        <f t="shared" si="195"/>
        <v>15.506088748695856</v>
      </c>
      <c r="T831" s="15">
        <f t="shared" si="185"/>
        <v>2.4962247495403656E-2</v>
      </c>
      <c r="U831" s="15">
        <f t="shared" si="186"/>
        <v>-3.0743809729687599E-2</v>
      </c>
      <c r="V831" s="15">
        <f t="shared" si="187"/>
        <v>5.5706057225091254E-2</v>
      </c>
      <c r="Y831" s="32"/>
      <c r="Z831" s="32"/>
    </row>
    <row r="832" spans="1:26" x14ac:dyDescent="0.25">
      <c r="A832" s="6">
        <v>1939.08</v>
      </c>
      <c r="B832" s="7">
        <v>11.54</v>
      </c>
      <c r="C832" s="8">
        <v>0.55000000000000004</v>
      </c>
      <c r="D832" s="7">
        <v>0.79333299999999995</v>
      </c>
      <c r="E832" s="7">
        <v>13.8</v>
      </c>
      <c r="F832" s="8">
        <f t="shared" si="192"/>
        <v>1939.6249999999377</v>
      </c>
      <c r="G832" s="9">
        <f>G825*5/12+G837*7/12</f>
        <v>2.2725</v>
      </c>
      <c r="H832" s="8">
        <f t="shared" si="188"/>
        <v>255.99357608695644</v>
      </c>
      <c r="I832" s="8">
        <f t="shared" si="189"/>
        <v>12.200733695652172</v>
      </c>
      <c r="J832" s="10">
        <f t="shared" si="193"/>
        <v>9423.8443521921708</v>
      </c>
      <c r="K832" s="8">
        <f t="shared" si="190"/>
        <v>17.598626663586952</v>
      </c>
      <c r="L832" s="10">
        <f t="shared" si="191"/>
        <v>647.85500099286583</v>
      </c>
      <c r="M832" s="30">
        <f t="shared" si="182"/>
        <v>15.120082343333989</v>
      </c>
      <c r="N832" s="11"/>
      <c r="O832" s="12">
        <f t="shared" si="183"/>
        <v>19.4763226948888</v>
      </c>
      <c r="P832" s="12"/>
      <c r="Q832" s="33">
        <f t="shared" si="184"/>
        <v>2.1061966700567147E-2</v>
      </c>
      <c r="R832" s="9">
        <f t="shared" si="194"/>
        <v>1.0030033165763537</v>
      </c>
      <c r="S832" s="9">
        <f t="shared" si="195"/>
        <v>15.552809631974441</v>
      </c>
      <c r="T832" s="15">
        <f t="shared" si="185"/>
        <v>2.9826313231360313E-2</v>
      </c>
      <c r="U832" s="15">
        <f t="shared" si="186"/>
        <v>-3.126371444582321E-2</v>
      </c>
      <c r="V832" s="15">
        <f t="shared" si="187"/>
        <v>6.1090027677183523E-2</v>
      </c>
      <c r="Y832" s="32"/>
      <c r="Z832" s="32"/>
    </row>
    <row r="833" spans="1:26" x14ac:dyDescent="0.25">
      <c r="A833" s="6">
        <v>1939.09</v>
      </c>
      <c r="B833" s="7">
        <v>12.77</v>
      </c>
      <c r="C833" s="8">
        <v>0.56000000000000005</v>
      </c>
      <c r="D833" s="7">
        <v>0.81</v>
      </c>
      <c r="E833" s="7">
        <v>14.1</v>
      </c>
      <c r="F833" s="8">
        <f t="shared" si="192"/>
        <v>1939.708333333271</v>
      </c>
      <c r="G833" s="9">
        <f>G825*4/12+G837*8/12</f>
        <v>2.2599999999999998</v>
      </c>
      <c r="H833" s="8">
        <f t="shared" si="188"/>
        <v>277.25164361702122</v>
      </c>
      <c r="I833" s="8">
        <f t="shared" si="189"/>
        <v>12.158255319148937</v>
      </c>
      <c r="J833" s="10">
        <f t="shared" si="193"/>
        <v>10243.711976672135</v>
      </c>
      <c r="K833" s="8">
        <f t="shared" si="190"/>
        <v>17.586047872340426</v>
      </c>
      <c r="L833" s="10">
        <f t="shared" si="191"/>
        <v>649.75776829322092</v>
      </c>
      <c r="M833" s="30">
        <f t="shared" ref="M833:M896" si="196">H833/AVERAGE(K713:K832)</f>
        <v>16.452835577060963</v>
      </c>
      <c r="N833" s="11"/>
      <c r="O833" s="12">
        <f t="shared" ref="O833:O896" si="197">J833/AVERAGE(L713:L832)</f>
        <v>21.145000339724799</v>
      </c>
      <c r="P833" s="12"/>
      <c r="Q833" s="33">
        <f t="shared" ref="Q833:Q896" si="198">1/M833-(G833/100-(((E833/E713)^(1/10))-1))</f>
        <v>1.7934373511527428E-2</v>
      </c>
      <c r="R833" s="9">
        <f t="shared" si="194"/>
        <v>1.0029935667676464</v>
      </c>
      <c r="S833" s="9">
        <f t="shared" si="195"/>
        <v>15.267614969696748</v>
      </c>
      <c r="T833" s="15">
        <f t="shared" si="185"/>
        <v>2.2741005106948542E-2</v>
      </c>
      <c r="U833" s="15">
        <f t="shared" si="186"/>
        <v>-2.9696109196251541E-2</v>
      </c>
      <c r="V833" s="15">
        <f t="shared" si="187"/>
        <v>5.2437114303200083E-2</v>
      </c>
      <c r="Y833" s="32"/>
      <c r="Z833" s="32"/>
    </row>
    <row r="834" spans="1:26" x14ac:dyDescent="0.25">
      <c r="A834" s="6">
        <v>1939.1</v>
      </c>
      <c r="B834" s="7">
        <v>12.9</v>
      </c>
      <c r="C834" s="8">
        <v>0.57999999999999996</v>
      </c>
      <c r="D834" s="7">
        <v>0.84</v>
      </c>
      <c r="E834" s="7">
        <v>14</v>
      </c>
      <c r="F834" s="8">
        <f t="shared" si="192"/>
        <v>1939.7916666666042</v>
      </c>
      <c r="G834" s="9">
        <f>G825*3/12+G837*9/12</f>
        <v>2.2475000000000001</v>
      </c>
      <c r="H834" s="8">
        <f t="shared" si="188"/>
        <v>282.07462499999997</v>
      </c>
      <c r="I834" s="8">
        <f t="shared" si="189"/>
        <v>12.682424999999997</v>
      </c>
      <c r="J834" s="10">
        <f t="shared" si="193"/>
        <v>10460.956824862942</v>
      </c>
      <c r="K834" s="8">
        <f t="shared" si="190"/>
        <v>18.367649999999998</v>
      </c>
      <c r="L834" s="10">
        <f t="shared" si="191"/>
        <v>681.17858394456368</v>
      </c>
      <c r="M834" s="30">
        <f t="shared" si="196"/>
        <v>16.821204806265641</v>
      </c>
      <c r="N834" s="11"/>
      <c r="O834" s="12">
        <f t="shared" si="197"/>
        <v>21.569692820967994</v>
      </c>
      <c r="P834" s="12"/>
      <c r="Q834" s="33">
        <f t="shared" si="198"/>
        <v>1.6031261671560354E-2</v>
      </c>
      <c r="R834" s="9">
        <f t="shared" si="194"/>
        <v>1.0029838175080226</v>
      </c>
      <c r="S834" s="9">
        <f t="shared" si="195"/>
        <v>15.422700448737618</v>
      </c>
      <c r="T834" s="15">
        <f t="shared" ref="T834:T897" si="199">(($J954/$J834)^(1/10)-1)</f>
        <v>2.4637494911377011E-2</v>
      </c>
      <c r="U834" s="15">
        <f t="shared" ref="U834:U897" si="200">(($S954/$S834)^(1/10)-1)</f>
        <v>-2.9681368728167845E-2</v>
      </c>
      <c r="V834" s="15">
        <f t="shared" ref="V834:V897" si="201">T834-U834</f>
        <v>5.4318863639544857E-2</v>
      </c>
      <c r="Y834" s="32"/>
      <c r="Z834" s="32"/>
    </row>
    <row r="835" spans="1:26" x14ac:dyDescent="0.25">
      <c r="A835" s="6">
        <v>1939.11</v>
      </c>
      <c r="B835" s="7">
        <v>12.67</v>
      </c>
      <c r="C835" s="8">
        <v>0.6</v>
      </c>
      <c r="D835" s="7">
        <v>0.87</v>
      </c>
      <c r="E835" s="7">
        <v>14</v>
      </c>
      <c r="F835" s="8">
        <f t="shared" si="192"/>
        <v>1939.8749999999375</v>
      </c>
      <c r="G835" s="9">
        <f>G825*2/12+G837*10/12</f>
        <v>2.2350000000000003</v>
      </c>
      <c r="H835" s="8">
        <f t="shared" si="188"/>
        <v>277.04538749999995</v>
      </c>
      <c r="I835" s="8">
        <f t="shared" si="189"/>
        <v>13.119749999999996</v>
      </c>
      <c r="J835" s="10">
        <f t="shared" si="193"/>
        <v>10314.989985446251</v>
      </c>
      <c r="K835" s="8">
        <f t="shared" si="190"/>
        <v>19.023637499999996</v>
      </c>
      <c r="L835" s="10">
        <f t="shared" si="191"/>
        <v>708.29055148683801</v>
      </c>
      <c r="M835" s="30">
        <f t="shared" si="196"/>
        <v>16.599238509946641</v>
      </c>
      <c r="N835" s="11"/>
      <c r="O835" s="12">
        <f t="shared" si="197"/>
        <v>21.237270183870674</v>
      </c>
      <c r="P835" s="12"/>
      <c r="Q835" s="33">
        <f t="shared" si="198"/>
        <v>1.695121525565662E-2</v>
      </c>
      <c r="R835" s="9">
        <f t="shared" si="194"/>
        <v>1.0029740687979982</v>
      </c>
      <c r="S835" s="9">
        <f t="shared" si="195"/>
        <v>15.46871897235755</v>
      </c>
      <c r="T835" s="15">
        <f t="shared" si="199"/>
        <v>2.7644050803828035E-2</v>
      </c>
      <c r="U835" s="15">
        <f t="shared" si="200"/>
        <v>-3.0198812680253595E-2</v>
      </c>
      <c r="V835" s="15">
        <f t="shared" si="201"/>
        <v>5.784286348408163E-2</v>
      </c>
      <c r="Y835" s="32"/>
      <c r="Z835" s="32"/>
    </row>
    <row r="836" spans="1:26" x14ac:dyDescent="0.25">
      <c r="A836" s="6">
        <v>1939.12</v>
      </c>
      <c r="B836" s="7">
        <v>12.37</v>
      </c>
      <c r="C836" s="8">
        <v>0.62</v>
      </c>
      <c r="D836" s="7">
        <v>0.9</v>
      </c>
      <c r="E836" s="7">
        <v>14</v>
      </c>
      <c r="F836" s="8">
        <f t="shared" si="192"/>
        <v>1939.9583333332707</v>
      </c>
      <c r="G836" s="9">
        <f>G825*1/12+G837*11/12</f>
        <v>2.2225000000000001</v>
      </c>
      <c r="H836" s="8">
        <f t="shared" si="188"/>
        <v>270.48551249999997</v>
      </c>
      <c r="I836" s="8">
        <f t="shared" si="189"/>
        <v>13.557074999999998</v>
      </c>
      <c r="J836" s="10">
        <f t="shared" si="193"/>
        <v>10112.815096228745</v>
      </c>
      <c r="K836" s="8">
        <f t="shared" si="190"/>
        <v>19.679624999999994</v>
      </c>
      <c r="L836" s="10">
        <f t="shared" si="191"/>
        <v>735.77474426886579</v>
      </c>
      <c r="M836" s="30">
        <f t="shared" si="196"/>
        <v>16.280412901283842</v>
      </c>
      <c r="N836" s="11"/>
      <c r="O836" s="12">
        <f t="shared" si="197"/>
        <v>20.784015129907619</v>
      </c>
      <c r="P836" s="12"/>
      <c r="Q836" s="33">
        <f t="shared" si="198"/>
        <v>1.8823727111642048E-2</v>
      </c>
      <c r="R836" s="9">
        <f t="shared" si="194"/>
        <v>1.0029643206380907</v>
      </c>
      <c r="S836" s="9">
        <f t="shared" si="195"/>
        <v>15.514724006798241</v>
      </c>
      <c r="T836" s="15">
        <f t="shared" si="199"/>
        <v>3.3859704471031149E-2</v>
      </c>
      <c r="U836" s="15">
        <f t="shared" si="200"/>
        <v>-2.948810779112232E-2</v>
      </c>
      <c r="V836" s="15">
        <f t="shared" si="201"/>
        <v>6.3347812262153469E-2</v>
      </c>
      <c r="Y836" s="32"/>
      <c r="Z836" s="32"/>
    </row>
    <row r="837" spans="1:26" x14ac:dyDescent="0.25">
      <c r="A837" s="6">
        <v>1940.01</v>
      </c>
      <c r="B837" s="7">
        <v>12.3</v>
      </c>
      <c r="C837" s="8">
        <v>0.62333300000000003</v>
      </c>
      <c r="D837" s="7">
        <v>0.93</v>
      </c>
      <c r="E837" s="7">
        <v>13.9</v>
      </c>
      <c r="F837" s="8">
        <f t="shared" si="192"/>
        <v>1940.041666666604</v>
      </c>
      <c r="G837" s="9">
        <v>2.21</v>
      </c>
      <c r="H837" s="8">
        <f t="shared" si="188"/>
        <v>270.88980215827337</v>
      </c>
      <c r="I837" s="8">
        <f t="shared" si="189"/>
        <v>13.728012442985611</v>
      </c>
      <c r="J837" s="10">
        <f t="shared" si="193"/>
        <v>10170.702032098025</v>
      </c>
      <c r="K837" s="8">
        <f t="shared" si="190"/>
        <v>20.481911870503591</v>
      </c>
      <c r="L837" s="10">
        <f t="shared" si="191"/>
        <v>769.00429998789923</v>
      </c>
      <c r="M837" s="30">
        <f t="shared" si="196"/>
        <v>16.37848034261367</v>
      </c>
      <c r="N837" s="11"/>
      <c r="O837" s="12">
        <f t="shared" si="197"/>
        <v>20.860773184593896</v>
      </c>
      <c r="P837" s="12"/>
      <c r="Q837" s="33">
        <f t="shared" si="198"/>
        <v>1.8449926158429525E-2</v>
      </c>
      <c r="R837" s="9">
        <f t="shared" si="194"/>
        <v>1.0037715554144664</v>
      </c>
      <c r="S837" s="9">
        <f t="shared" si="195"/>
        <v>15.672662210584335</v>
      </c>
      <c r="T837" s="15">
        <f t="shared" si="199"/>
        <v>3.6400696189156312E-2</v>
      </c>
      <c r="U837" s="15">
        <f t="shared" si="200"/>
        <v>-2.9878658206996644E-2</v>
      </c>
      <c r="V837" s="15">
        <f t="shared" si="201"/>
        <v>6.6279354396152956E-2</v>
      </c>
      <c r="Y837" s="32"/>
      <c r="Z837" s="32"/>
    </row>
    <row r="838" spans="1:26" x14ac:dyDescent="0.25">
      <c r="A838" s="6">
        <v>1940.02</v>
      </c>
      <c r="B838" s="7">
        <v>12.22</v>
      </c>
      <c r="C838" s="8">
        <v>0.62666699999999997</v>
      </c>
      <c r="D838" s="7">
        <v>0.96</v>
      </c>
      <c r="E838" s="7">
        <v>14</v>
      </c>
      <c r="F838" s="8">
        <f t="shared" si="192"/>
        <v>1940.1249999999372</v>
      </c>
      <c r="G838" s="9">
        <f>G837*11/12+G849*1/12</f>
        <v>2.1883333333333335</v>
      </c>
      <c r="H838" s="8">
        <f t="shared" si="188"/>
        <v>267.20557499999995</v>
      </c>
      <c r="I838" s="8">
        <f t="shared" si="189"/>
        <v>13.702857288749996</v>
      </c>
      <c r="J838" s="10">
        <f t="shared" si="193"/>
        <v>10075.24918288285</v>
      </c>
      <c r="K838" s="8">
        <f t="shared" si="190"/>
        <v>20.991599999999995</v>
      </c>
      <c r="L838" s="10">
        <f t="shared" si="191"/>
        <v>791.50893744415191</v>
      </c>
      <c r="M838" s="30">
        <f t="shared" si="196"/>
        <v>16.216119847731054</v>
      </c>
      <c r="N838" s="11"/>
      <c r="O838" s="12">
        <f t="shared" si="197"/>
        <v>20.606533623194924</v>
      </c>
      <c r="P838" s="12"/>
      <c r="Q838" s="33">
        <f t="shared" si="198"/>
        <v>2.0555367211535197E-2</v>
      </c>
      <c r="R838" s="9">
        <f t="shared" si="194"/>
        <v>1.0037555134840215</v>
      </c>
      <c r="S838" s="9">
        <f t="shared" si="195"/>
        <v>15.619402720856597</v>
      </c>
      <c r="T838" s="15">
        <f t="shared" si="199"/>
        <v>3.9971189749723024E-2</v>
      </c>
      <c r="U838" s="15">
        <f t="shared" si="200"/>
        <v>-2.9539517735034382E-2</v>
      </c>
      <c r="V838" s="15">
        <f t="shared" si="201"/>
        <v>6.9510707484757406E-2</v>
      </c>
      <c r="Y838" s="32"/>
      <c r="Z838" s="32"/>
    </row>
    <row r="839" spans="1:26" x14ac:dyDescent="0.25">
      <c r="A839" s="6">
        <v>1940.03</v>
      </c>
      <c r="B839" s="7">
        <v>12.15</v>
      </c>
      <c r="C839" s="8">
        <v>0.63</v>
      </c>
      <c r="D839" s="7">
        <v>0.99</v>
      </c>
      <c r="E839" s="7">
        <v>14</v>
      </c>
      <c r="F839" s="8">
        <f t="shared" si="192"/>
        <v>1940.2083333332705</v>
      </c>
      <c r="G839" s="9">
        <f>G837*10/12+G849*2/12</f>
        <v>2.166666666666667</v>
      </c>
      <c r="H839" s="8">
        <f t="shared" si="188"/>
        <v>265.67493749999994</v>
      </c>
      <c r="I839" s="8">
        <f t="shared" si="189"/>
        <v>13.775737499999996</v>
      </c>
      <c r="J839" s="10">
        <f t="shared" si="193"/>
        <v>10060.820634544023</v>
      </c>
      <c r="K839" s="8">
        <f t="shared" si="190"/>
        <v>21.647587499999993</v>
      </c>
      <c r="L839" s="10">
        <f t="shared" si="191"/>
        <v>819.77057022210556</v>
      </c>
      <c r="M839" s="30">
        <f t="shared" si="196"/>
        <v>16.172906305307897</v>
      </c>
      <c r="N839" s="11"/>
      <c r="O839" s="12">
        <f t="shared" si="197"/>
        <v>20.50575465708982</v>
      </c>
      <c r="P839" s="12"/>
      <c r="Q839" s="33">
        <f t="shared" si="198"/>
        <v>2.1515605176069638E-2</v>
      </c>
      <c r="R839" s="9">
        <f t="shared" si="194"/>
        <v>1.0037394744304893</v>
      </c>
      <c r="S839" s="9">
        <f t="shared" si="195"/>
        <v>15.678061598387135</v>
      </c>
      <c r="T839" s="15">
        <f t="shared" si="199"/>
        <v>4.1104603425521802E-2</v>
      </c>
      <c r="U839" s="15">
        <f t="shared" si="200"/>
        <v>-3.0304361536501623E-2</v>
      </c>
      <c r="V839" s="15">
        <f t="shared" si="201"/>
        <v>7.1408964962023425E-2</v>
      </c>
      <c r="Y839" s="32"/>
      <c r="Z839" s="32"/>
    </row>
    <row r="840" spans="1:26" x14ac:dyDescent="0.25">
      <c r="A840" s="6">
        <v>1940.04</v>
      </c>
      <c r="B840" s="7">
        <v>12.27</v>
      </c>
      <c r="C840" s="8">
        <v>0.63666699999999998</v>
      </c>
      <c r="D840" s="7">
        <v>1.00667</v>
      </c>
      <c r="E840" s="7">
        <v>14</v>
      </c>
      <c r="F840" s="8">
        <f t="shared" si="192"/>
        <v>1940.2916666666038</v>
      </c>
      <c r="G840" s="9">
        <f>G837*9/12+G849*3/12</f>
        <v>2.145</v>
      </c>
      <c r="H840" s="8">
        <f t="shared" si="188"/>
        <v>268.29888749999992</v>
      </c>
      <c r="I840" s="8">
        <f t="shared" si="189"/>
        <v>13.921519788749999</v>
      </c>
      <c r="J840" s="10">
        <f t="shared" si="193"/>
        <v>10204.119497401885</v>
      </c>
      <c r="K840" s="8">
        <f t="shared" si="190"/>
        <v>22.012097887499998</v>
      </c>
      <c r="L840" s="10">
        <f t="shared" si="191"/>
        <v>837.17856352482136</v>
      </c>
      <c r="M840" s="30">
        <f t="shared" si="196"/>
        <v>16.370988707128785</v>
      </c>
      <c r="N840" s="11"/>
      <c r="O840" s="12">
        <f t="shared" si="197"/>
        <v>20.710720299995646</v>
      </c>
      <c r="P840" s="12"/>
      <c r="Q840" s="33">
        <f t="shared" si="198"/>
        <v>2.0405333024727489E-2</v>
      </c>
      <c r="R840" s="9">
        <f t="shared" si="194"/>
        <v>1.0037234382585667</v>
      </c>
      <c r="S840" s="9">
        <f t="shared" si="195"/>
        <v>15.73668930885394</v>
      </c>
      <c r="T840" s="15">
        <f t="shared" si="199"/>
        <v>4.3105931374411321E-2</v>
      </c>
      <c r="U840" s="15">
        <f t="shared" si="200"/>
        <v>-3.0653668957569047E-2</v>
      </c>
      <c r="V840" s="15">
        <f t="shared" si="201"/>
        <v>7.3759600331980368E-2</v>
      </c>
      <c r="Y840" s="32"/>
      <c r="Z840" s="32"/>
    </row>
    <row r="841" spans="1:26" x14ac:dyDescent="0.25">
      <c r="A841" s="6">
        <v>1940.05</v>
      </c>
      <c r="B841" s="7">
        <v>10.58</v>
      </c>
      <c r="C841" s="8">
        <v>0.64333300000000004</v>
      </c>
      <c r="D841" s="7">
        <v>1.0233300000000001</v>
      </c>
      <c r="E841" s="7">
        <v>14</v>
      </c>
      <c r="F841" s="8">
        <f t="shared" si="192"/>
        <v>1940.374999999937</v>
      </c>
      <c r="G841" s="9">
        <f>G837*8/12+G849*4/12</f>
        <v>2.1233333333333335</v>
      </c>
      <c r="H841" s="8">
        <f t="shared" si="188"/>
        <v>231.34492499999996</v>
      </c>
      <c r="I841" s="8">
        <f t="shared" si="189"/>
        <v>14.067280211249997</v>
      </c>
      <c r="J841" s="10">
        <f t="shared" si="193"/>
        <v>8843.2467956993041</v>
      </c>
      <c r="K841" s="8">
        <f t="shared" si="190"/>
        <v>22.376389612499995</v>
      </c>
      <c r="L841" s="10">
        <f t="shared" si="191"/>
        <v>855.34591147854144</v>
      </c>
      <c r="M841" s="30">
        <f t="shared" si="196"/>
        <v>14.138747694800731</v>
      </c>
      <c r="N841" s="11"/>
      <c r="O841" s="12">
        <f t="shared" si="197"/>
        <v>17.861798289357662</v>
      </c>
      <c r="P841" s="12"/>
      <c r="Q841" s="33">
        <f t="shared" si="198"/>
        <v>3.0844754648737385E-2</v>
      </c>
      <c r="R841" s="9">
        <f t="shared" si="194"/>
        <v>1.0037074049729597</v>
      </c>
      <c r="S841" s="9">
        <f t="shared" si="195"/>
        <v>15.795283899889702</v>
      </c>
      <c r="T841" s="15">
        <f t="shared" si="199"/>
        <v>6.1770599522880998E-2</v>
      </c>
      <c r="U841" s="15">
        <f t="shared" si="200"/>
        <v>-3.1409081926938143E-2</v>
      </c>
      <c r="V841" s="15">
        <f t="shared" si="201"/>
        <v>9.3179681449819141E-2</v>
      </c>
      <c r="Y841" s="32"/>
      <c r="Z841" s="32"/>
    </row>
    <row r="842" spans="1:26" x14ac:dyDescent="0.25">
      <c r="A842" s="6">
        <v>1940.06</v>
      </c>
      <c r="B842" s="7">
        <v>9.67</v>
      </c>
      <c r="C842" s="8">
        <v>0.65</v>
      </c>
      <c r="D842" s="7">
        <v>1.04</v>
      </c>
      <c r="E842" s="7">
        <v>14.1</v>
      </c>
      <c r="F842" s="8">
        <f t="shared" si="192"/>
        <v>1940.4583333332703</v>
      </c>
      <c r="G842" s="9">
        <f>G837*7/12+G849*5/12</f>
        <v>2.1016666666666666</v>
      </c>
      <c r="H842" s="8">
        <f t="shared" ref="H842:H905" si="202">B842*$E$1841/E842</f>
        <v>209.94701595744675</v>
      </c>
      <c r="I842" s="8">
        <f t="shared" ref="I842:I905" si="203">C842*$E$1841/E842</f>
        <v>14.112260638297871</v>
      </c>
      <c r="J842" s="10">
        <f t="shared" si="193"/>
        <v>8070.2575448245971</v>
      </c>
      <c r="K842" s="8">
        <f t="shared" ref="K842:K905" si="204">D842*$E$1841/E842</f>
        <v>22.579617021276594</v>
      </c>
      <c r="L842" s="10">
        <f t="shared" ref="L842:L905" si="205">K842*(J842/H842)</f>
        <v>867.94910513108402</v>
      </c>
      <c r="M842" s="30">
        <f t="shared" si="196"/>
        <v>12.843765598268808</v>
      </c>
      <c r="N842" s="11"/>
      <c r="O842" s="12">
        <f t="shared" si="197"/>
        <v>16.212647751148243</v>
      </c>
      <c r="P842" s="12"/>
      <c r="Q842" s="33">
        <f t="shared" si="198"/>
        <v>3.9474300571291088E-2</v>
      </c>
      <c r="R842" s="9">
        <f t="shared" si="194"/>
        <v>1.0036913745783809</v>
      </c>
      <c r="S842" s="9">
        <f t="shared" si="195"/>
        <v>15.741404808196632</v>
      </c>
      <c r="T842" s="15">
        <f t="shared" si="199"/>
        <v>7.3376956935260473E-2</v>
      </c>
      <c r="U842" s="15">
        <f t="shared" si="200"/>
        <v>-3.1469676625855425E-2</v>
      </c>
      <c r="V842" s="15">
        <f t="shared" si="201"/>
        <v>0.1048466335611159</v>
      </c>
      <c r="Y842" s="32"/>
      <c r="Z842" s="32"/>
    </row>
    <row r="843" spans="1:26" x14ac:dyDescent="0.25">
      <c r="A843" s="6">
        <v>1940.07</v>
      </c>
      <c r="B843" s="7">
        <v>9.99</v>
      </c>
      <c r="C843" s="8">
        <v>0.656667</v>
      </c>
      <c r="D843" s="7">
        <v>1.0533300000000001</v>
      </c>
      <c r="E843" s="7">
        <v>14</v>
      </c>
      <c r="F843" s="8">
        <f t="shared" ref="F843:F906" si="206">F842+1/12</f>
        <v>1940.5416666666035</v>
      </c>
      <c r="G843" s="9">
        <f>G837*6/12+G849*6/12</f>
        <v>2.08</v>
      </c>
      <c r="H843" s="8">
        <f t="shared" si="202"/>
        <v>218.44383749999997</v>
      </c>
      <c r="I843" s="8">
        <f t="shared" si="203"/>
        <v>14.358844788749996</v>
      </c>
      <c r="J843" s="10">
        <f t="shared" ref="J843:J906" si="207">J842*((H843+(I843/12))/H842)</f>
        <v>8442.8666485787653</v>
      </c>
      <c r="K843" s="8">
        <f t="shared" si="204"/>
        <v>23.032377112499997</v>
      </c>
      <c r="L843" s="10">
        <f t="shared" si="205"/>
        <v>890.20267537011728</v>
      </c>
      <c r="M843" s="30">
        <f t="shared" si="196"/>
        <v>13.369884763210059</v>
      </c>
      <c r="N843" s="11"/>
      <c r="O843" s="12">
        <f t="shared" si="197"/>
        <v>16.862230313337168</v>
      </c>
      <c r="P843" s="12"/>
      <c r="Q843" s="33">
        <f t="shared" si="198"/>
        <v>3.7104691099934833E-2</v>
      </c>
      <c r="R843" s="9">
        <f t="shared" ref="R843:R906" si="208">((G843/G844+G843/1200+((1+G844/1200)^(-119))*(1-G843/G844)))</f>
        <v>1.0036753470795532</v>
      </c>
      <c r="S843" s="9">
        <f t="shared" ref="S843:S906" si="209">S842*R842*E842/E843</f>
        <v>15.912365888517423</v>
      </c>
      <c r="T843" s="15">
        <f t="shared" si="199"/>
        <v>5.9825000658282557E-2</v>
      </c>
      <c r="U843" s="15">
        <f t="shared" si="200"/>
        <v>-3.3708372905429163E-2</v>
      </c>
      <c r="V843" s="15">
        <f t="shared" si="201"/>
        <v>9.3533373563711719E-2</v>
      </c>
      <c r="Y843" s="32"/>
      <c r="Z843" s="32"/>
    </row>
    <row r="844" spans="1:26" x14ac:dyDescent="0.25">
      <c r="A844" s="6">
        <v>1940.08</v>
      </c>
      <c r="B844" s="7">
        <v>10.199999999999999</v>
      </c>
      <c r="C844" s="8">
        <v>0.66333299999999995</v>
      </c>
      <c r="D844" s="7">
        <v>1.06667</v>
      </c>
      <c r="E844" s="7">
        <v>14</v>
      </c>
      <c r="F844" s="8">
        <f t="shared" si="206"/>
        <v>1940.6249999999368</v>
      </c>
      <c r="G844" s="9">
        <f>G837*5/12+G849*7/12</f>
        <v>2.0583333333333336</v>
      </c>
      <c r="H844" s="8">
        <f t="shared" si="202"/>
        <v>223.03574999999995</v>
      </c>
      <c r="I844" s="8">
        <f t="shared" si="203"/>
        <v>14.504605211249997</v>
      </c>
      <c r="J844" s="10">
        <f t="shared" si="207"/>
        <v>8667.0613100487353</v>
      </c>
      <c r="K844" s="8">
        <f t="shared" si="204"/>
        <v>23.324072887499995</v>
      </c>
      <c r="L844" s="10">
        <f t="shared" si="205"/>
        <v>906.36218505781233</v>
      </c>
      <c r="M844" s="30">
        <f t="shared" si="196"/>
        <v>13.649399392391642</v>
      </c>
      <c r="N844" s="11"/>
      <c r="O844" s="12">
        <f t="shared" si="197"/>
        <v>17.199450235230625</v>
      </c>
      <c r="P844" s="12"/>
      <c r="Q844" s="33">
        <f t="shared" si="198"/>
        <v>3.6383899673061999E-2</v>
      </c>
      <c r="R844" s="9">
        <f t="shared" si="208"/>
        <v>1.0036593224812065</v>
      </c>
      <c r="S844" s="9">
        <f t="shared" si="209"/>
        <v>15.970849356014567</v>
      </c>
      <c r="T844" s="15">
        <f t="shared" si="199"/>
        <v>6.3007997970177199E-2</v>
      </c>
      <c r="U844" s="15">
        <f t="shared" si="200"/>
        <v>-3.4840854558174206E-2</v>
      </c>
      <c r="V844" s="15">
        <f t="shared" si="201"/>
        <v>9.7848852528351404E-2</v>
      </c>
      <c r="Y844" s="32"/>
      <c r="Z844" s="32"/>
    </row>
    <row r="845" spans="1:26" x14ac:dyDescent="0.25">
      <c r="A845" s="6">
        <v>1940.09</v>
      </c>
      <c r="B845" s="7">
        <v>10.63</v>
      </c>
      <c r="C845" s="8">
        <v>0.67</v>
      </c>
      <c r="D845" s="7">
        <v>1.08</v>
      </c>
      <c r="E845" s="7">
        <v>14</v>
      </c>
      <c r="F845" s="8">
        <f t="shared" si="206"/>
        <v>1940.70833333327</v>
      </c>
      <c r="G845" s="9">
        <f>G837*4/12+G849*8/12</f>
        <v>2.0366666666666666</v>
      </c>
      <c r="H845" s="8">
        <f t="shared" si="202"/>
        <v>232.43823749999999</v>
      </c>
      <c r="I845" s="8">
        <f t="shared" si="203"/>
        <v>14.650387499999997</v>
      </c>
      <c r="J845" s="10">
        <f t="shared" si="207"/>
        <v>9079.8796714669061</v>
      </c>
      <c r="K845" s="8">
        <f t="shared" si="204"/>
        <v>23.615549999999995</v>
      </c>
      <c r="L845" s="10">
        <f t="shared" si="205"/>
        <v>922.50894122147292</v>
      </c>
      <c r="M845" s="30">
        <f t="shared" si="196"/>
        <v>14.214842598620642</v>
      </c>
      <c r="N845" s="11"/>
      <c r="O845" s="12">
        <f t="shared" si="197"/>
        <v>17.894527295628063</v>
      </c>
      <c r="P845" s="12"/>
      <c r="Q845" s="33">
        <f t="shared" si="198"/>
        <v>3.3092066814589129E-2</v>
      </c>
      <c r="R845" s="9">
        <f t="shared" si="208"/>
        <v>1.0036433007880792</v>
      </c>
      <c r="S845" s="9">
        <f t="shared" si="209"/>
        <v>16.029291844106993</v>
      </c>
      <c r="T845" s="15">
        <f t="shared" si="199"/>
        <v>6.1925878084512886E-2</v>
      </c>
      <c r="U845" s="15">
        <f t="shared" si="200"/>
        <v>-3.5567719186045399E-2</v>
      </c>
      <c r="V845" s="15">
        <f t="shared" si="201"/>
        <v>9.7493597270558285E-2</v>
      </c>
      <c r="Y845" s="32"/>
      <c r="Z845" s="32"/>
    </row>
    <row r="846" spans="1:26" x14ac:dyDescent="0.25">
      <c r="A846" s="6">
        <v>1940.1</v>
      </c>
      <c r="B846" s="7">
        <v>10.73</v>
      </c>
      <c r="C846" s="8">
        <v>0.67</v>
      </c>
      <c r="D846" s="7">
        <v>1.07</v>
      </c>
      <c r="E846" s="7">
        <v>14</v>
      </c>
      <c r="F846" s="8">
        <f t="shared" si="206"/>
        <v>1940.7916666666033</v>
      </c>
      <c r="G846" s="9">
        <f>G837*3/12+G849*9/12</f>
        <v>2.0150000000000001</v>
      </c>
      <c r="H846" s="8">
        <f t="shared" si="202"/>
        <v>234.62486249999998</v>
      </c>
      <c r="I846" s="8">
        <f t="shared" si="203"/>
        <v>14.650387499999997</v>
      </c>
      <c r="J846" s="10">
        <f t="shared" si="207"/>
        <v>9212.9886004857453</v>
      </c>
      <c r="K846" s="8">
        <f t="shared" si="204"/>
        <v>23.396887499999995</v>
      </c>
      <c r="L846" s="10">
        <f t="shared" si="205"/>
        <v>918.72300116679821</v>
      </c>
      <c r="M846" s="30">
        <f t="shared" si="196"/>
        <v>14.328290323104959</v>
      </c>
      <c r="N846" s="11"/>
      <c r="O846" s="12">
        <f t="shared" si="197"/>
        <v>18.021167440415667</v>
      </c>
      <c r="P846" s="12"/>
      <c r="Q846" s="33">
        <f t="shared" si="198"/>
        <v>3.3345933452265025E-2</v>
      </c>
      <c r="R846" s="9">
        <f t="shared" si="208"/>
        <v>1.0036272820049184</v>
      </c>
      <c r="S846" s="9">
        <f t="shared" si="209"/>
        <v>16.087691375714979</v>
      </c>
      <c r="T846" s="15">
        <f t="shared" si="199"/>
        <v>6.4436129950412147E-2</v>
      </c>
      <c r="U846" s="15">
        <f t="shared" si="200"/>
        <v>-3.6681501835572172E-2</v>
      </c>
      <c r="V846" s="15">
        <f t="shared" si="201"/>
        <v>0.10111763178598432</v>
      </c>
      <c r="Y846" s="32"/>
      <c r="Z846" s="32"/>
    </row>
    <row r="847" spans="1:26" x14ac:dyDescent="0.25">
      <c r="A847" s="6">
        <v>1940.11</v>
      </c>
      <c r="B847" s="7">
        <v>10.98</v>
      </c>
      <c r="C847" s="8">
        <v>0.67</v>
      </c>
      <c r="D847" s="7">
        <v>1.06</v>
      </c>
      <c r="E847" s="7">
        <v>14</v>
      </c>
      <c r="F847" s="8">
        <f t="shared" si="206"/>
        <v>1940.8749999999366</v>
      </c>
      <c r="G847" s="9">
        <f>G837*2/12+G849*10/12</f>
        <v>1.9933333333333334</v>
      </c>
      <c r="H847" s="8">
        <f t="shared" si="202"/>
        <v>240.09142499999999</v>
      </c>
      <c r="I847" s="8">
        <f t="shared" si="203"/>
        <v>14.650387499999997</v>
      </c>
      <c r="J847" s="10">
        <f t="shared" si="207"/>
        <v>9475.5831031556936</v>
      </c>
      <c r="K847" s="8">
        <f t="shared" si="204"/>
        <v>23.178224999999998</v>
      </c>
      <c r="L847" s="10">
        <f t="shared" si="205"/>
        <v>914.76485331011247</v>
      </c>
      <c r="M847" s="30">
        <f t="shared" si="196"/>
        <v>14.636689248763613</v>
      </c>
      <c r="N847" s="11"/>
      <c r="O847" s="12">
        <f t="shared" si="197"/>
        <v>18.393381330164441</v>
      </c>
      <c r="P847" s="12"/>
      <c r="Q847" s="33">
        <f t="shared" si="198"/>
        <v>3.2690244174055805E-2</v>
      </c>
      <c r="R847" s="9">
        <f t="shared" si="208"/>
        <v>1.0036112661364796</v>
      </c>
      <c r="S847" s="9">
        <f t="shared" si="209"/>
        <v>16.14604596914279</v>
      </c>
      <c r="T847" s="15">
        <f t="shared" si="199"/>
        <v>6.1437338019165066E-2</v>
      </c>
      <c r="U847" s="15">
        <f t="shared" si="200"/>
        <v>-3.7395403887164891E-2</v>
      </c>
      <c r="V847" s="15">
        <f t="shared" si="201"/>
        <v>9.8832741906329957E-2</v>
      </c>
      <c r="Y847" s="32"/>
      <c r="Z847" s="32"/>
    </row>
    <row r="848" spans="1:26" x14ac:dyDescent="0.25">
      <c r="A848" s="6">
        <v>1940.12</v>
      </c>
      <c r="B848" s="7">
        <v>10.53</v>
      </c>
      <c r="C848" s="8">
        <v>0.67</v>
      </c>
      <c r="D848" s="7">
        <v>1.05</v>
      </c>
      <c r="E848" s="7">
        <v>14.1</v>
      </c>
      <c r="F848" s="8">
        <f t="shared" si="206"/>
        <v>1940.9583333332698</v>
      </c>
      <c r="G848" s="9">
        <f>G837*1/12+G849*11/12</f>
        <v>1.9716666666666665</v>
      </c>
      <c r="H848" s="8">
        <f t="shared" si="202"/>
        <v>228.61862234042547</v>
      </c>
      <c r="I848" s="8">
        <f t="shared" si="203"/>
        <v>14.546484042553189</v>
      </c>
      <c r="J848" s="10">
        <f t="shared" si="207"/>
        <v>9070.6326688510308</v>
      </c>
      <c r="K848" s="8">
        <f t="shared" si="204"/>
        <v>22.79672872340425</v>
      </c>
      <c r="L848" s="10">
        <f t="shared" si="205"/>
        <v>904.47904105352154</v>
      </c>
      <c r="M848" s="30">
        <f t="shared" si="196"/>
        <v>13.908426122353838</v>
      </c>
      <c r="N848" s="11"/>
      <c r="O848" s="12">
        <f t="shared" si="197"/>
        <v>17.470115111948232</v>
      </c>
      <c r="P848" s="12"/>
      <c r="Q848" s="33">
        <f t="shared" si="198"/>
        <v>3.9005332223909589E-2</v>
      </c>
      <c r="R848" s="9">
        <f t="shared" si="208"/>
        <v>1.0035952531875263</v>
      </c>
      <c r="S848" s="9">
        <f t="shared" si="209"/>
        <v>16.089429144301331</v>
      </c>
      <c r="T848" s="15">
        <f t="shared" si="199"/>
        <v>6.5025167787896132E-2</v>
      </c>
      <c r="U848" s="15">
        <f t="shared" si="200"/>
        <v>-3.8191801895766986E-2</v>
      </c>
      <c r="V848" s="15">
        <f t="shared" si="201"/>
        <v>0.10321696968366312</v>
      </c>
      <c r="Y848" s="32"/>
      <c r="Z848" s="32"/>
    </row>
    <row r="849" spans="1:26" x14ac:dyDescent="0.25">
      <c r="A849" s="6">
        <v>1941.01</v>
      </c>
      <c r="B849" s="7">
        <v>10.55</v>
      </c>
      <c r="C849" s="8">
        <v>0.67333299999999996</v>
      </c>
      <c r="D849" s="7">
        <v>1.0533300000000001</v>
      </c>
      <c r="E849" s="7">
        <v>14.1</v>
      </c>
      <c r="F849" s="8">
        <f t="shared" si="206"/>
        <v>1941.0416666666031</v>
      </c>
      <c r="G849" s="9">
        <v>1.95</v>
      </c>
      <c r="H849" s="8">
        <f t="shared" si="202"/>
        <v>229.05284574468084</v>
      </c>
      <c r="I849" s="8">
        <f t="shared" si="203"/>
        <v>14.618847372872338</v>
      </c>
      <c r="J849" s="10">
        <f t="shared" si="207"/>
        <v>9136.195411390916</v>
      </c>
      <c r="K849" s="8">
        <f t="shared" si="204"/>
        <v>22.869026920212765</v>
      </c>
      <c r="L849" s="10">
        <f t="shared" si="205"/>
        <v>912.173337694824</v>
      </c>
      <c r="M849" s="30">
        <f t="shared" si="196"/>
        <v>13.904158267950832</v>
      </c>
      <c r="N849" s="11"/>
      <c r="O849" s="12">
        <f t="shared" si="197"/>
        <v>17.459724031152366</v>
      </c>
      <c r="P849" s="12"/>
      <c r="Q849" s="33">
        <f t="shared" si="198"/>
        <v>4.0478384387534733E-2</v>
      </c>
      <c r="R849" s="9">
        <f t="shared" si="208"/>
        <v>0.99780354306056551</v>
      </c>
      <c r="S849" s="9">
        <f t="shared" si="209"/>
        <v>16.14727471571786</v>
      </c>
      <c r="T849" s="15">
        <f t="shared" si="199"/>
        <v>7.0799139272996525E-2</v>
      </c>
      <c r="U849" s="15">
        <f t="shared" si="200"/>
        <v>-4.0032852455805679E-2</v>
      </c>
      <c r="V849" s="15">
        <f t="shared" si="201"/>
        <v>0.1108319917288022</v>
      </c>
      <c r="Y849" s="32"/>
      <c r="Z849" s="32"/>
    </row>
    <row r="850" spans="1:26" x14ac:dyDescent="0.25">
      <c r="A850" s="6">
        <v>1941.02</v>
      </c>
      <c r="B850" s="7">
        <v>9.89</v>
      </c>
      <c r="C850" s="8">
        <v>0.67666700000000002</v>
      </c>
      <c r="D850" s="7">
        <v>1.05667</v>
      </c>
      <c r="E850" s="7">
        <v>14.1</v>
      </c>
      <c r="F850" s="8">
        <f t="shared" si="206"/>
        <v>1941.1249999999363</v>
      </c>
      <c r="G850" s="9">
        <f>G849*11/12+G861*1/12</f>
        <v>1.9924999999999999</v>
      </c>
      <c r="H850" s="8">
        <f t="shared" si="202"/>
        <v>214.72347340425529</v>
      </c>
      <c r="I850" s="8">
        <f t="shared" si="203"/>
        <v>14.691232414361702</v>
      </c>
      <c r="J850" s="10">
        <f t="shared" si="207"/>
        <v>8613.4741971904714</v>
      </c>
      <c r="K850" s="8">
        <f t="shared" si="204"/>
        <v>22.941542228723403</v>
      </c>
      <c r="L850" s="10">
        <f t="shared" si="205"/>
        <v>920.28309200659828</v>
      </c>
      <c r="M850" s="30">
        <f t="shared" si="196"/>
        <v>13.002943303402448</v>
      </c>
      <c r="N850" s="11"/>
      <c r="O850" s="12">
        <f t="shared" si="197"/>
        <v>16.330448496085076</v>
      </c>
      <c r="P850" s="12"/>
      <c r="Q850" s="33">
        <f t="shared" si="198"/>
        <v>4.6289633068266903E-2</v>
      </c>
      <c r="R850" s="9">
        <f t="shared" si="208"/>
        <v>0.99784679152781341</v>
      </c>
      <c r="S850" s="9">
        <f t="shared" si="209"/>
        <v>16.111807922115567</v>
      </c>
      <c r="T850" s="15">
        <f t="shared" si="199"/>
        <v>8.0417427361342941E-2</v>
      </c>
      <c r="U850" s="15">
        <f t="shared" si="200"/>
        <v>-4.0820039230184846E-2</v>
      </c>
      <c r="V850" s="15">
        <f t="shared" si="201"/>
        <v>0.12123746659152779</v>
      </c>
      <c r="Y850" s="32"/>
      <c r="Z850" s="32"/>
    </row>
    <row r="851" spans="1:26" x14ac:dyDescent="0.25">
      <c r="A851" s="6">
        <v>1941.03</v>
      </c>
      <c r="B851" s="7">
        <v>9.9499999999999993</v>
      </c>
      <c r="C851" s="8">
        <v>0.68</v>
      </c>
      <c r="D851" s="7">
        <v>1.06</v>
      </c>
      <c r="E851" s="7">
        <v>14.2</v>
      </c>
      <c r="F851" s="8">
        <f t="shared" si="206"/>
        <v>1941.2083333332696</v>
      </c>
      <c r="G851" s="9">
        <f>G849*10/12+G861*2/12</f>
        <v>2.0350000000000001</v>
      </c>
      <c r="H851" s="8">
        <f t="shared" si="202"/>
        <v>214.50483274647883</v>
      </c>
      <c r="I851" s="8">
        <f t="shared" si="203"/>
        <v>14.659626760563379</v>
      </c>
      <c r="J851" s="10">
        <f t="shared" si="207"/>
        <v>8653.7086000825439</v>
      </c>
      <c r="K851" s="8">
        <f t="shared" si="204"/>
        <v>22.851771126760561</v>
      </c>
      <c r="L851" s="10">
        <f t="shared" si="205"/>
        <v>921.90262473241171</v>
      </c>
      <c r="M851" s="30">
        <f t="shared" si="196"/>
        <v>12.955719822063331</v>
      </c>
      <c r="N851" s="11"/>
      <c r="O851" s="12">
        <f t="shared" si="197"/>
        <v>16.274201363786226</v>
      </c>
      <c r="P851" s="12"/>
      <c r="Q851" s="33">
        <f t="shared" si="198"/>
        <v>4.7477159338851181E-2</v>
      </c>
      <c r="R851" s="9">
        <f t="shared" si="208"/>
        <v>0.99789001806578537</v>
      </c>
      <c r="S851" s="9">
        <f t="shared" si="209"/>
        <v>15.963896715156022</v>
      </c>
      <c r="T851" s="15">
        <f t="shared" si="199"/>
        <v>7.8294771296359755E-2</v>
      </c>
      <c r="U851" s="15">
        <f t="shared" si="200"/>
        <v>-4.0178458078739543E-2</v>
      </c>
      <c r="V851" s="15">
        <f t="shared" si="201"/>
        <v>0.1184732293750993</v>
      </c>
      <c r="Y851" s="32"/>
      <c r="Z851" s="32"/>
    </row>
    <row r="852" spans="1:26" x14ac:dyDescent="0.25">
      <c r="A852" s="6">
        <v>1941.04</v>
      </c>
      <c r="B852" s="7">
        <v>9.64</v>
      </c>
      <c r="C852" s="8">
        <v>0.68333299999999997</v>
      </c>
      <c r="D852" s="7">
        <v>1.07</v>
      </c>
      <c r="E852" s="7">
        <v>14.3</v>
      </c>
      <c r="F852" s="8">
        <f t="shared" si="206"/>
        <v>1941.2916666666029</v>
      </c>
      <c r="G852" s="9">
        <f>G849*9/12+G861*3/12</f>
        <v>2.0775000000000001</v>
      </c>
      <c r="H852" s="8">
        <f t="shared" si="202"/>
        <v>206.36846853146849</v>
      </c>
      <c r="I852" s="8">
        <f t="shared" si="203"/>
        <v>14.628463143881115</v>
      </c>
      <c r="J852" s="10">
        <f t="shared" si="207"/>
        <v>8374.6448632043903</v>
      </c>
      <c r="K852" s="8">
        <f t="shared" si="204"/>
        <v>22.906043706293701</v>
      </c>
      <c r="L852" s="10">
        <f t="shared" si="205"/>
        <v>929.5508302519396</v>
      </c>
      <c r="M852" s="30">
        <f t="shared" si="196"/>
        <v>12.429370389220786</v>
      </c>
      <c r="N852" s="11"/>
      <c r="O852" s="12">
        <f t="shared" si="197"/>
        <v>15.620596350743051</v>
      </c>
      <c r="P852" s="12"/>
      <c r="Q852" s="33">
        <f t="shared" si="198"/>
        <v>5.1653928535461066E-2</v>
      </c>
      <c r="R852" s="9">
        <f t="shared" si="208"/>
        <v>0.99793322274458374</v>
      </c>
      <c r="S852" s="9">
        <f t="shared" si="209"/>
        <v>15.81881308930914</v>
      </c>
      <c r="T852" s="15">
        <f t="shared" si="199"/>
        <v>8.3906737546526555E-2</v>
      </c>
      <c r="U852" s="15">
        <f t="shared" si="200"/>
        <v>-3.9171540119704584E-2</v>
      </c>
      <c r="V852" s="15">
        <f t="shared" si="201"/>
        <v>0.12307827766623114</v>
      </c>
      <c r="Y852" s="32"/>
      <c r="Z852" s="32"/>
    </row>
    <row r="853" spans="1:26" x14ac:dyDescent="0.25">
      <c r="A853" s="6">
        <v>1941.05</v>
      </c>
      <c r="B853" s="7">
        <v>9.43</v>
      </c>
      <c r="C853" s="8">
        <v>0.68666700000000003</v>
      </c>
      <c r="D853" s="7">
        <v>1.08</v>
      </c>
      <c r="E853" s="7">
        <v>14.4</v>
      </c>
      <c r="F853" s="8">
        <f t="shared" si="206"/>
        <v>1941.3749999999361</v>
      </c>
      <c r="G853" s="9">
        <f>G849*8/12+G861*4/12</f>
        <v>2.12</v>
      </c>
      <c r="H853" s="8">
        <f t="shared" si="202"/>
        <v>200.47099479166661</v>
      </c>
      <c r="I853" s="8">
        <f t="shared" si="203"/>
        <v>14.597753614062498</v>
      </c>
      <c r="J853" s="10">
        <f t="shared" si="207"/>
        <v>8184.6852976111168</v>
      </c>
      <c r="K853" s="8">
        <f t="shared" si="204"/>
        <v>22.959562499999997</v>
      </c>
      <c r="L853" s="10">
        <f t="shared" si="205"/>
        <v>937.37647098833588</v>
      </c>
      <c r="M853" s="30">
        <f t="shared" si="196"/>
        <v>12.037206512481578</v>
      </c>
      <c r="N853" s="11"/>
      <c r="O853" s="12">
        <f t="shared" si="197"/>
        <v>15.138524744744728</v>
      </c>
      <c r="P853" s="12"/>
      <c r="Q853" s="33">
        <f t="shared" si="198"/>
        <v>5.5831630874339858E-2</v>
      </c>
      <c r="R853" s="9">
        <f t="shared" si="208"/>
        <v>0.99797640563406864</v>
      </c>
      <c r="S853" s="9">
        <f t="shared" si="209"/>
        <v>15.676493298943138</v>
      </c>
      <c r="T853" s="15">
        <f t="shared" si="199"/>
        <v>8.6662450509808586E-2</v>
      </c>
      <c r="U853" s="15">
        <f t="shared" si="200"/>
        <v>-3.8543675475214867E-2</v>
      </c>
      <c r="V853" s="15">
        <f t="shared" si="201"/>
        <v>0.12520612598502345</v>
      </c>
      <c r="Y853" s="32"/>
      <c r="Z853" s="32"/>
    </row>
    <row r="854" spans="1:26" x14ac:dyDescent="0.25">
      <c r="A854" s="6">
        <v>1941.06</v>
      </c>
      <c r="B854" s="7">
        <v>9.76</v>
      </c>
      <c r="C854" s="8">
        <v>0.69</v>
      </c>
      <c r="D854" s="7">
        <v>1.0900000000000001</v>
      </c>
      <c r="E854" s="7">
        <v>14.7</v>
      </c>
      <c r="F854" s="8">
        <f t="shared" si="206"/>
        <v>1941.4583333332694</v>
      </c>
      <c r="G854" s="9">
        <f>G849*7/12+G861*5/12</f>
        <v>2.1625000000000001</v>
      </c>
      <c r="H854" s="8">
        <f t="shared" si="202"/>
        <v>203.25199999999998</v>
      </c>
      <c r="I854" s="8">
        <f t="shared" si="203"/>
        <v>14.369249999999996</v>
      </c>
      <c r="J854" s="10">
        <f t="shared" si="207"/>
        <v>8347.1142892770858</v>
      </c>
      <c r="K854" s="8">
        <f t="shared" si="204"/>
        <v>22.699249999999999</v>
      </c>
      <c r="L854" s="10">
        <f t="shared" si="205"/>
        <v>932.2084605852483</v>
      </c>
      <c r="M854" s="30">
        <f t="shared" si="196"/>
        <v>12.164306590628442</v>
      </c>
      <c r="N854" s="11"/>
      <c r="O854" s="12">
        <f t="shared" si="197"/>
        <v>15.307415379169976</v>
      </c>
      <c r="P854" s="12"/>
      <c r="Q854" s="33">
        <f t="shared" si="198"/>
        <v>5.7901603030118695E-2</v>
      </c>
      <c r="R854" s="9">
        <f t="shared" si="208"/>
        <v>0.99801956680385973</v>
      </c>
      <c r="S854" s="9">
        <f t="shared" si="209"/>
        <v>15.325489406131432</v>
      </c>
      <c r="T854" s="15">
        <f t="shared" si="199"/>
        <v>8.3286391548049066E-2</v>
      </c>
      <c r="U854" s="15">
        <f t="shared" si="200"/>
        <v>-3.6231839601446825E-2</v>
      </c>
      <c r="V854" s="15">
        <f t="shared" si="201"/>
        <v>0.11951823114949589</v>
      </c>
      <c r="Y854" s="32"/>
      <c r="Z854" s="32"/>
    </row>
    <row r="855" spans="1:26" x14ac:dyDescent="0.25">
      <c r="A855" s="6">
        <v>1941.07</v>
      </c>
      <c r="B855" s="7">
        <v>10.26</v>
      </c>
      <c r="C855" s="8">
        <v>0.69333299999999998</v>
      </c>
      <c r="D855" s="7">
        <v>1.1233299999999999</v>
      </c>
      <c r="E855" s="7">
        <v>14.7</v>
      </c>
      <c r="F855" s="8">
        <f t="shared" si="206"/>
        <v>1941.5416666666026</v>
      </c>
      <c r="G855" s="9">
        <f>G849*6/12+G861*6/12</f>
        <v>2.2050000000000001</v>
      </c>
      <c r="H855" s="8">
        <f t="shared" si="202"/>
        <v>213.66449999999998</v>
      </c>
      <c r="I855" s="8">
        <f t="shared" si="203"/>
        <v>14.438659724999997</v>
      </c>
      <c r="J855" s="10">
        <f t="shared" si="207"/>
        <v>8824.1465256772717</v>
      </c>
      <c r="K855" s="8">
        <f t="shared" si="204"/>
        <v>23.393347249999994</v>
      </c>
      <c r="L855" s="10">
        <f t="shared" si="205"/>
        <v>966.12363710419572</v>
      </c>
      <c r="M855" s="30">
        <f t="shared" si="196"/>
        <v>12.744996277919583</v>
      </c>
      <c r="N855" s="11"/>
      <c r="O855" s="12">
        <f t="shared" si="197"/>
        <v>16.045059460934315</v>
      </c>
      <c r="P855" s="12"/>
      <c r="Q855" s="33">
        <f t="shared" si="198"/>
        <v>5.3731040578336331E-2</v>
      </c>
      <c r="R855" s="9">
        <f t="shared" si="208"/>
        <v>0.99806270632333516</v>
      </c>
      <c r="S855" s="9">
        <f t="shared" si="209"/>
        <v>15.295138298164433</v>
      </c>
      <c r="T855" s="15">
        <f t="shared" si="199"/>
        <v>7.9799914622028068E-2</v>
      </c>
      <c r="U855" s="15">
        <f t="shared" si="200"/>
        <v>-3.5907792503111713E-2</v>
      </c>
      <c r="V855" s="15">
        <f t="shared" si="201"/>
        <v>0.11570770712513978</v>
      </c>
      <c r="Y855" s="32"/>
      <c r="Z855" s="32"/>
    </row>
    <row r="856" spans="1:26" x14ac:dyDescent="0.25">
      <c r="A856" s="6">
        <v>1941.08</v>
      </c>
      <c r="B856" s="7">
        <v>10.210000000000001</v>
      </c>
      <c r="C856" s="8">
        <v>0.69666700000000004</v>
      </c>
      <c r="D856" s="7">
        <v>1.1566700000000001</v>
      </c>
      <c r="E856" s="7">
        <v>14.9</v>
      </c>
      <c r="F856" s="8">
        <f t="shared" si="206"/>
        <v>1941.6249999999359</v>
      </c>
      <c r="G856" s="9">
        <f>G849*5/12+G861*7/12</f>
        <v>2.2474999999999996</v>
      </c>
      <c r="H856" s="8">
        <f t="shared" si="202"/>
        <v>209.76924664429527</v>
      </c>
      <c r="I856" s="8">
        <f t="shared" si="203"/>
        <v>14.313350808221474</v>
      </c>
      <c r="J856" s="10">
        <f t="shared" si="207"/>
        <v>8712.536840251707</v>
      </c>
      <c r="K856" s="8">
        <f t="shared" si="204"/>
        <v>23.764328552013421</v>
      </c>
      <c r="L856" s="10">
        <f t="shared" si="205"/>
        <v>987.02546395827051</v>
      </c>
      <c r="M856" s="30">
        <f t="shared" si="196"/>
        <v>12.463173720387809</v>
      </c>
      <c r="N856" s="11"/>
      <c r="O856" s="12">
        <f t="shared" si="197"/>
        <v>15.698062133844479</v>
      </c>
      <c r="P856" s="12"/>
      <c r="Q856" s="33">
        <f t="shared" si="198"/>
        <v>5.6428920036089278E-2</v>
      </c>
      <c r="R856" s="9">
        <f t="shared" si="208"/>
        <v>0.99810582426163519</v>
      </c>
      <c r="S856" s="9">
        <f t="shared" si="209"/>
        <v>15.060600987570371</v>
      </c>
      <c r="T856" s="15">
        <f t="shared" si="199"/>
        <v>8.6422053219641581E-2</v>
      </c>
      <c r="U856" s="15">
        <f t="shared" si="200"/>
        <v>-3.4282874070881597E-2</v>
      </c>
      <c r="V856" s="15">
        <f t="shared" si="201"/>
        <v>0.12070492729052318</v>
      </c>
      <c r="Y856" s="32"/>
      <c r="Z856" s="32"/>
    </row>
    <row r="857" spans="1:26" x14ac:dyDescent="0.25">
      <c r="A857" s="6">
        <v>1941.09</v>
      </c>
      <c r="B857" s="7">
        <v>10.24</v>
      </c>
      <c r="C857" s="8">
        <v>0.7</v>
      </c>
      <c r="D857" s="7">
        <v>1.19</v>
      </c>
      <c r="E857" s="7">
        <v>15.1</v>
      </c>
      <c r="F857" s="8">
        <f t="shared" si="206"/>
        <v>1941.7083333332691</v>
      </c>
      <c r="G857" s="9">
        <f>G849*4/12+G861*8/12</f>
        <v>2.29</v>
      </c>
      <c r="H857" s="8">
        <f t="shared" si="202"/>
        <v>207.59904635761586</v>
      </c>
      <c r="I857" s="8">
        <f t="shared" si="203"/>
        <v>14.191341059602646</v>
      </c>
      <c r="J857" s="10">
        <f t="shared" si="207"/>
        <v>8671.5184278618981</v>
      </c>
      <c r="K857" s="8">
        <f t="shared" si="204"/>
        <v>24.125279801324499</v>
      </c>
      <c r="L857" s="10">
        <f t="shared" si="205"/>
        <v>1007.7252860503573</v>
      </c>
      <c r="M857" s="30">
        <f t="shared" si="196"/>
        <v>12.27972927209308</v>
      </c>
      <c r="N857" s="11"/>
      <c r="O857" s="12">
        <f t="shared" si="197"/>
        <v>15.475689806719124</v>
      </c>
      <c r="P857" s="12"/>
      <c r="Q857" s="33">
        <f t="shared" si="198"/>
        <v>5.9199695162733615E-2</v>
      </c>
      <c r="R857" s="9">
        <f t="shared" si="208"/>
        <v>0.99814892068766214</v>
      </c>
      <c r="S857" s="9">
        <f t="shared" si="209"/>
        <v>14.832973250487443</v>
      </c>
      <c r="T857" s="15">
        <f t="shared" si="199"/>
        <v>8.9452584610300256E-2</v>
      </c>
      <c r="U857" s="15">
        <f t="shared" si="200"/>
        <v>-3.3419867329752551E-2</v>
      </c>
      <c r="V857" s="15">
        <f t="shared" si="201"/>
        <v>0.12287245194005281</v>
      </c>
      <c r="Y857" s="32"/>
      <c r="Z857" s="32"/>
    </row>
    <row r="858" spans="1:26" x14ac:dyDescent="0.25">
      <c r="A858" s="6">
        <v>1941.1</v>
      </c>
      <c r="B858" s="7">
        <v>9.83</v>
      </c>
      <c r="C858" s="8">
        <v>0.70333299999999999</v>
      </c>
      <c r="D858" s="7">
        <v>1.18</v>
      </c>
      <c r="E858" s="7">
        <v>15.3</v>
      </c>
      <c r="F858" s="8">
        <f t="shared" si="206"/>
        <v>1941.7916666666024</v>
      </c>
      <c r="G858" s="9">
        <f>G849*3/12+G861*9/12</f>
        <v>2.3325</v>
      </c>
      <c r="H858" s="8">
        <f t="shared" si="202"/>
        <v>196.68191666666661</v>
      </c>
      <c r="I858" s="8">
        <f t="shared" si="203"/>
        <v>14.07252110833333</v>
      </c>
      <c r="J858" s="10">
        <f t="shared" si="207"/>
        <v>8264.4890334569955</v>
      </c>
      <c r="K858" s="8">
        <f t="shared" si="204"/>
        <v>23.609833333333327</v>
      </c>
      <c r="L858" s="10">
        <f t="shared" si="205"/>
        <v>992.07498061843887</v>
      </c>
      <c r="M858" s="30">
        <f t="shared" si="196"/>
        <v>11.57781495657408</v>
      </c>
      <c r="N858" s="11"/>
      <c r="O858" s="12">
        <f t="shared" si="197"/>
        <v>14.603833689036163</v>
      </c>
      <c r="P858" s="12"/>
      <c r="Q858" s="33">
        <f t="shared" si="198"/>
        <v>6.5699757158589431E-2</v>
      </c>
      <c r="R858" s="9">
        <f t="shared" si="208"/>
        <v>0.99819199567007955</v>
      </c>
      <c r="S858" s="9">
        <f t="shared" si="209"/>
        <v>14.611980080555643</v>
      </c>
      <c r="T858" s="15">
        <f t="shared" si="199"/>
        <v>9.4301130073988215E-2</v>
      </c>
      <c r="U858" s="15">
        <f t="shared" si="200"/>
        <v>-3.2202172093984571E-2</v>
      </c>
      <c r="V858" s="15">
        <f t="shared" si="201"/>
        <v>0.12650330216797279</v>
      </c>
      <c r="Y858" s="32"/>
      <c r="Z858" s="32"/>
    </row>
    <row r="859" spans="1:26" x14ac:dyDescent="0.25">
      <c r="A859" s="6">
        <v>1941.11</v>
      </c>
      <c r="B859" s="7">
        <v>9.3699999999999992</v>
      </c>
      <c r="C859" s="8">
        <v>0.70666700000000005</v>
      </c>
      <c r="D859" s="7">
        <v>1.17</v>
      </c>
      <c r="E859" s="7">
        <v>15.4</v>
      </c>
      <c r="F859" s="8">
        <f t="shared" si="206"/>
        <v>1941.8749999999357</v>
      </c>
      <c r="G859" s="9">
        <f>G849*2/12+G861*10/12</f>
        <v>2.3750000000000004</v>
      </c>
      <c r="H859" s="8">
        <f t="shared" si="202"/>
        <v>186.26069318181811</v>
      </c>
      <c r="I859" s="8">
        <f t="shared" si="203"/>
        <v>14.047415717045451</v>
      </c>
      <c r="J859" s="10">
        <f t="shared" si="207"/>
        <v>7875.78259275859</v>
      </c>
      <c r="K859" s="8">
        <f t="shared" si="204"/>
        <v>23.257738636363626</v>
      </c>
      <c r="L859" s="10">
        <f t="shared" si="205"/>
        <v>983.42215939461573</v>
      </c>
      <c r="M859" s="30">
        <f t="shared" si="196"/>
        <v>10.911668685916966</v>
      </c>
      <c r="N859" s="11"/>
      <c r="O859" s="12">
        <f t="shared" si="197"/>
        <v>13.782187279853897</v>
      </c>
      <c r="P859" s="12"/>
      <c r="Q859" s="33">
        <f t="shared" si="198"/>
        <v>7.2557850219299336E-2</v>
      </c>
      <c r="R859" s="9">
        <f t="shared" si="208"/>
        <v>0.99823504927731521</v>
      </c>
      <c r="S859" s="9">
        <f t="shared" si="209"/>
        <v>14.490850118617512</v>
      </c>
      <c r="T859" s="15">
        <f t="shared" si="199"/>
        <v>9.6233772726342925E-2</v>
      </c>
      <c r="U859" s="15">
        <f t="shared" si="200"/>
        <v>-3.1995916013274672E-2</v>
      </c>
      <c r="V859" s="15">
        <f t="shared" si="201"/>
        <v>0.1282296887396176</v>
      </c>
      <c r="Y859" s="32"/>
      <c r="Z859" s="32"/>
    </row>
    <row r="860" spans="1:26" x14ac:dyDescent="0.25">
      <c r="A860" s="6">
        <v>1941.12</v>
      </c>
      <c r="B860" s="7">
        <v>8.76</v>
      </c>
      <c r="C860" s="8">
        <v>0.71</v>
      </c>
      <c r="D860" s="7">
        <v>1.1599999999999999</v>
      </c>
      <c r="E860" s="7">
        <v>15.5</v>
      </c>
      <c r="F860" s="8">
        <f t="shared" si="206"/>
        <v>1941.9583333332689</v>
      </c>
      <c r="G860" s="9">
        <f>G849*1/12+G861*11/12</f>
        <v>2.4175</v>
      </c>
      <c r="H860" s="8">
        <f t="shared" si="202"/>
        <v>173.01141290322576</v>
      </c>
      <c r="I860" s="8">
        <f t="shared" si="203"/>
        <v>14.022614516129028</v>
      </c>
      <c r="J860" s="10">
        <f t="shared" si="207"/>
        <v>7364.9652319753504</v>
      </c>
      <c r="K860" s="8">
        <f t="shared" si="204"/>
        <v>22.910187096774187</v>
      </c>
      <c r="L860" s="10">
        <f t="shared" si="205"/>
        <v>975.2693686177405</v>
      </c>
      <c r="M860" s="30">
        <f t="shared" si="196"/>
        <v>10.086593309917905</v>
      </c>
      <c r="N860" s="11"/>
      <c r="O860" s="12">
        <f t="shared" si="197"/>
        <v>12.764729919112977</v>
      </c>
      <c r="P860" s="12"/>
      <c r="Q860" s="33">
        <f t="shared" si="198"/>
        <v>8.0966277439067411E-2</v>
      </c>
      <c r="R860" s="9">
        <f t="shared" si="208"/>
        <v>0.99827808157756137</v>
      </c>
      <c r="S860" s="9">
        <f t="shared" si="209"/>
        <v>14.371950130730095</v>
      </c>
      <c r="T860" s="15">
        <f t="shared" si="199"/>
        <v>0.10710076168999527</v>
      </c>
      <c r="U860" s="15">
        <f t="shared" si="200"/>
        <v>-3.1426802572939283E-2</v>
      </c>
      <c r="V860" s="15">
        <f t="shared" si="201"/>
        <v>0.13852756426293455</v>
      </c>
      <c r="Y860" s="32"/>
      <c r="Z860" s="32"/>
    </row>
    <row r="861" spans="1:26" x14ac:dyDescent="0.25">
      <c r="A861" s="6">
        <v>1942.01</v>
      </c>
      <c r="B861" s="7">
        <v>8.93</v>
      </c>
      <c r="C861" s="8">
        <v>0.70333299999999999</v>
      </c>
      <c r="D861" s="7">
        <v>1.1200000000000001</v>
      </c>
      <c r="E861" s="7">
        <v>15.7</v>
      </c>
      <c r="F861" s="8">
        <f t="shared" si="206"/>
        <v>1942.0416666666022</v>
      </c>
      <c r="G861" s="9">
        <v>2.46</v>
      </c>
      <c r="H861" s="8">
        <f t="shared" si="202"/>
        <v>174.12220222929935</v>
      </c>
      <c r="I861" s="8">
        <f t="shared" si="203"/>
        <v>13.713985538694265</v>
      </c>
      <c r="J861" s="10">
        <f t="shared" si="207"/>
        <v>7460.90019590876</v>
      </c>
      <c r="K861" s="8">
        <f t="shared" si="204"/>
        <v>21.8383949044586</v>
      </c>
      <c r="L861" s="10">
        <f t="shared" si="205"/>
        <v>935.74560127859047</v>
      </c>
      <c r="M861" s="30">
        <f t="shared" si="196"/>
        <v>10.101686431929252</v>
      </c>
      <c r="N861" s="11"/>
      <c r="O861" s="12">
        <f t="shared" si="197"/>
        <v>12.807799723300175</v>
      </c>
      <c r="P861" s="12"/>
      <c r="Q861" s="33">
        <f t="shared" si="198"/>
        <v>8.3777244250419561E-2</v>
      </c>
      <c r="R861" s="9">
        <f t="shared" si="208"/>
        <v>1.0019767381834872</v>
      </c>
      <c r="S861" s="9">
        <f t="shared" si="209"/>
        <v>14.164435890319817</v>
      </c>
      <c r="T861" s="15">
        <f t="shared" si="199"/>
        <v>0.10983771849347512</v>
      </c>
      <c r="U861" s="15">
        <f t="shared" si="200"/>
        <v>-2.9878630794221261E-2</v>
      </c>
      <c r="V861" s="15">
        <f t="shared" si="201"/>
        <v>0.13971634928769638</v>
      </c>
      <c r="Y861" s="32"/>
      <c r="Z861" s="32"/>
    </row>
    <row r="862" spans="1:26" x14ac:dyDescent="0.25">
      <c r="A862" s="6">
        <v>1942.02</v>
      </c>
      <c r="B862" s="7">
        <v>8.65</v>
      </c>
      <c r="C862" s="8">
        <v>0.69666700000000004</v>
      </c>
      <c r="D862" s="7">
        <v>1.08</v>
      </c>
      <c r="E862" s="7">
        <v>15.8</v>
      </c>
      <c r="F862" s="8">
        <f t="shared" si="206"/>
        <v>1942.1249999999354</v>
      </c>
      <c r="G862" s="9">
        <f>G861*11/12+G873*1/12</f>
        <v>2.4608333333333334</v>
      </c>
      <c r="H862" s="8">
        <f t="shared" si="202"/>
        <v>167.59511867088605</v>
      </c>
      <c r="I862" s="8">
        <f t="shared" si="203"/>
        <v>13.498033357120251</v>
      </c>
      <c r="J862" s="10">
        <f t="shared" si="207"/>
        <v>7229.421220183096</v>
      </c>
      <c r="K862" s="8">
        <f t="shared" si="204"/>
        <v>20.925170886075946</v>
      </c>
      <c r="L862" s="10">
        <f t="shared" si="205"/>
        <v>902.63293847372756</v>
      </c>
      <c r="M862" s="30">
        <f t="shared" si="196"/>
        <v>9.6802555917493613</v>
      </c>
      <c r="N862" s="11"/>
      <c r="O862" s="12">
        <f t="shared" si="197"/>
        <v>12.300243464664584</v>
      </c>
      <c r="P862" s="12"/>
      <c r="Q862" s="33">
        <f t="shared" si="198"/>
        <v>9.0143277184680348E-2</v>
      </c>
      <c r="R862" s="9">
        <f t="shared" si="208"/>
        <v>1.001977435551568</v>
      </c>
      <c r="S862" s="9">
        <f t="shared" si="209"/>
        <v>14.102609731898148</v>
      </c>
      <c r="T862" s="15">
        <f t="shared" si="199"/>
        <v>0.11269306381535293</v>
      </c>
      <c r="U862" s="15">
        <f t="shared" si="200"/>
        <v>-2.8607319473923032E-2</v>
      </c>
      <c r="V862" s="15">
        <f t="shared" si="201"/>
        <v>0.14130038328927597</v>
      </c>
      <c r="Y862" s="32"/>
      <c r="Z862" s="32"/>
    </row>
    <row r="863" spans="1:26" x14ac:dyDescent="0.25">
      <c r="A863" s="6">
        <v>1942.03</v>
      </c>
      <c r="B863" s="7">
        <v>8.18</v>
      </c>
      <c r="C863" s="8">
        <v>0.69</v>
      </c>
      <c r="D863" s="7">
        <v>1.04</v>
      </c>
      <c r="E863" s="7">
        <v>16</v>
      </c>
      <c r="F863" s="8">
        <f t="shared" si="206"/>
        <v>1942.2083333332687</v>
      </c>
      <c r="G863" s="9">
        <f>G861*10/12+G873*2/12</f>
        <v>2.4616666666666669</v>
      </c>
      <c r="H863" s="8">
        <f t="shared" si="202"/>
        <v>156.50768437499997</v>
      </c>
      <c r="I863" s="8">
        <f t="shared" si="203"/>
        <v>13.201748437499996</v>
      </c>
      <c r="J863" s="10">
        <f t="shared" si="207"/>
        <v>6798.6072641609853</v>
      </c>
      <c r="K863" s="8">
        <f t="shared" si="204"/>
        <v>19.898287499999999</v>
      </c>
      <c r="L863" s="10">
        <f t="shared" si="205"/>
        <v>864.3706057123992</v>
      </c>
      <c r="M863" s="30">
        <f t="shared" si="196"/>
        <v>9.0034266177609688</v>
      </c>
      <c r="N863" s="11"/>
      <c r="O863" s="12">
        <f t="shared" si="197"/>
        <v>11.470465379020206</v>
      </c>
      <c r="P863" s="12"/>
      <c r="Q863" s="33">
        <f t="shared" si="198"/>
        <v>9.9894847201602216E-2</v>
      </c>
      <c r="R863" s="9">
        <f t="shared" si="208"/>
        <v>1.0019781329194886</v>
      </c>
      <c r="S863" s="9">
        <f t="shared" si="209"/>
        <v>13.953865524579996</v>
      </c>
      <c r="T863" s="15">
        <f t="shared" si="199"/>
        <v>0.12038844714628039</v>
      </c>
      <c r="U863" s="15">
        <f t="shared" si="200"/>
        <v>-2.7464270283647396E-2</v>
      </c>
      <c r="V863" s="15">
        <f t="shared" si="201"/>
        <v>0.14785271742992778</v>
      </c>
      <c r="Y863" s="32"/>
      <c r="Z863" s="32"/>
    </row>
    <row r="864" spans="1:26" x14ac:dyDescent="0.25">
      <c r="A864" s="6">
        <v>1942.04</v>
      </c>
      <c r="B864" s="7">
        <v>7.84</v>
      </c>
      <c r="C864" s="8">
        <v>0.68</v>
      </c>
      <c r="D864" s="7">
        <v>1.02</v>
      </c>
      <c r="E864" s="7">
        <v>16.100000000000001</v>
      </c>
      <c r="F864" s="8">
        <f t="shared" si="206"/>
        <v>1942.2916666666019</v>
      </c>
      <c r="G864" s="9">
        <f>G861*9/12+G873*3/12</f>
        <v>2.4624999999999999</v>
      </c>
      <c r="H864" s="8">
        <f t="shared" si="202"/>
        <v>149.07078260869562</v>
      </c>
      <c r="I864" s="8">
        <f t="shared" si="203"/>
        <v>12.929608695652171</v>
      </c>
      <c r="J864" s="10">
        <f t="shared" si="207"/>
        <v>6522.3569515294585</v>
      </c>
      <c r="K864" s="8">
        <f t="shared" si="204"/>
        <v>19.394413043478256</v>
      </c>
      <c r="L864" s="10">
        <f t="shared" si="205"/>
        <v>848.57195032653669</v>
      </c>
      <c r="M864" s="30">
        <f t="shared" si="196"/>
        <v>8.5442557075882615</v>
      </c>
      <c r="N864" s="11"/>
      <c r="O864" s="12">
        <f t="shared" si="197"/>
        <v>10.918206150831159</v>
      </c>
      <c r="P864" s="12"/>
      <c r="Q864" s="33">
        <f t="shared" si="198"/>
        <v>0.10721421232122588</v>
      </c>
      <c r="R864" s="9">
        <f t="shared" si="208"/>
        <v>1.0019788302872494</v>
      </c>
      <c r="S864" s="9">
        <f t="shared" si="209"/>
        <v>13.894626708400779</v>
      </c>
      <c r="T864" s="15">
        <f t="shared" si="199"/>
        <v>0.12485082395492353</v>
      </c>
      <c r="U864" s="15">
        <f t="shared" si="200"/>
        <v>-2.7306001405905556E-2</v>
      </c>
      <c r="V864" s="15">
        <f t="shared" si="201"/>
        <v>0.15215682536082908</v>
      </c>
      <c r="Y864" s="32"/>
      <c r="Z864" s="32"/>
    </row>
    <row r="865" spans="1:26" x14ac:dyDescent="0.25">
      <c r="A865" s="6">
        <v>1942.05</v>
      </c>
      <c r="B865" s="7">
        <v>7.93</v>
      </c>
      <c r="C865" s="8">
        <v>0.67</v>
      </c>
      <c r="D865" s="7">
        <v>1</v>
      </c>
      <c r="E865" s="7">
        <v>16.3</v>
      </c>
      <c r="F865" s="8">
        <f t="shared" si="206"/>
        <v>1942.3749999999352</v>
      </c>
      <c r="G865" s="9">
        <f>G861*8/12+G873*4/12</f>
        <v>2.4633333333333334</v>
      </c>
      <c r="H865" s="8">
        <f t="shared" si="202"/>
        <v>148.93196779141101</v>
      </c>
      <c r="I865" s="8">
        <f t="shared" si="203"/>
        <v>12.583154907975457</v>
      </c>
      <c r="J865" s="10">
        <f t="shared" si="207"/>
        <v>6562.163002709869</v>
      </c>
      <c r="K865" s="8">
        <f t="shared" si="204"/>
        <v>18.78082822085889</v>
      </c>
      <c r="L865" s="10">
        <f t="shared" si="205"/>
        <v>827.51109744134533</v>
      </c>
      <c r="M865" s="30">
        <f t="shared" si="196"/>
        <v>8.50611625969605</v>
      </c>
      <c r="N865" s="11"/>
      <c r="O865" s="12">
        <f t="shared" si="197"/>
        <v>10.901248386825088</v>
      </c>
      <c r="P865" s="12"/>
      <c r="Q865" s="33">
        <f t="shared" si="198"/>
        <v>0.1104579168774196</v>
      </c>
      <c r="R865" s="9">
        <f t="shared" si="208"/>
        <v>1.0019795276548498</v>
      </c>
      <c r="S865" s="9">
        <f t="shared" si="209"/>
        <v>13.751298235990081</v>
      </c>
      <c r="T865" s="15">
        <f t="shared" si="199"/>
        <v>0.12468642324822099</v>
      </c>
      <c r="U865" s="15">
        <f t="shared" si="200"/>
        <v>-2.6182089194104585E-2</v>
      </c>
      <c r="V865" s="15">
        <f t="shared" si="201"/>
        <v>0.15086851244232558</v>
      </c>
      <c r="Y865" s="32"/>
      <c r="Z865" s="32"/>
    </row>
    <row r="866" spans="1:26" x14ac:dyDescent="0.25">
      <c r="A866" s="6">
        <v>1942.06</v>
      </c>
      <c r="B866" s="7">
        <v>8.33</v>
      </c>
      <c r="C866" s="8">
        <v>0.66</v>
      </c>
      <c r="D866" s="7">
        <v>0.98</v>
      </c>
      <c r="E866" s="7">
        <v>16.3</v>
      </c>
      <c r="F866" s="8">
        <f t="shared" si="206"/>
        <v>1942.4583333332685</v>
      </c>
      <c r="G866" s="9">
        <f>G861*7/12+G873*5/12</f>
        <v>2.4641666666666664</v>
      </c>
      <c r="H866" s="8">
        <f t="shared" si="202"/>
        <v>156.44429907975456</v>
      </c>
      <c r="I866" s="8">
        <f t="shared" si="203"/>
        <v>12.395346625766869</v>
      </c>
      <c r="J866" s="10">
        <f t="shared" si="207"/>
        <v>6938.6805520456792</v>
      </c>
      <c r="K866" s="8">
        <f t="shared" si="204"/>
        <v>18.405211656441715</v>
      </c>
      <c r="L866" s="10">
        <f t="shared" si="205"/>
        <v>816.31535906419765</v>
      </c>
      <c r="M866" s="30">
        <f t="shared" si="196"/>
        <v>8.9054569285180492</v>
      </c>
      <c r="N866" s="11"/>
      <c r="O866" s="12">
        <f t="shared" si="197"/>
        <v>11.44269724398724</v>
      </c>
      <c r="P866" s="12"/>
      <c r="Q866" s="33">
        <f t="shared" si="198"/>
        <v>0.10592353761816538</v>
      </c>
      <c r="R866" s="9">
        <f t="shared" si="208"/>
        <v>1.0019802250222902</v>
      </c>
      <c r="S866" s="9">
        <f t="shared" si="209"/>
        <v>13.778519311138311</v>
      </c>
      <c r="T866" s="15">
        <f t="shared" si="199"/>
        <v>0.12158600518883467</v>
      </c>
      <c r="U866" s="15">
        <f t="shared" si="200"/>
        <v>-2.6626851226970838E-2</v>
      </c>
      <c r="V866" s="15">
        <f t="shared" si="201"/>
        <v>0.14821285641580551</v>
      </c>
      <c r="Y866" s="32"/>
      <c r="Z866" s="32"/>
    </row>
    <row r="867" spans="1:26" x14ac:dyDescent="0.25">
      <c r="A867" s="6">
        <v>1942.07</v>
      </c>
      <c r="B867" s="7">
        <v>8.64</v>
      </c>
      <c r="C867" s="8">
        <v>0.64666699999999999</v>
      </c>
      <c r="D867" s="7">
        <v>0.96666700000000005</v>
      </c>
      <c r="E867" s="7">
        <v>16.399999999999999</v>
      </c>
      <c r="F867" s="8">
        <f t="shared" si="206"/>
        <v>1942.5416666666017</v>
      </c>
      <c r="G867" s="9">
        <f>G861*6/12+G873*6/12</f>
        <v>2.4649999999999999</v>
      </c>
      <c r="H867" s="8">
        <f t="shared" si="202"/>
        <v>161.27692682926829</v>
      </c>
      <c r="I867" s="8">
        <f t="shared" si="203"/>
        <v>12.070887319664633</v>
      </c>
      <c r="J867" s="10">
        <f t="shared" si="207"/>
        <v>7197.6336086715955</v>
      </c>
      <c r="K867" s="8">
        <f t="shared" si="204"/>
        <v>18.044106831859757</v>
      </c>
      <c r="L867" s="10">
        <f t="shared" si="205"/>
        <v>805.2910749529799</v>
      </c>
      <c r="M867" s="30">
        <f t="shared" si="196"/>
        <v>9.1504889009947412</v>
      </c>
      <c r="N867" s="11"/>
      <c r="O867" s="12">
        <f t="shared" si="197"/>
        <v>11.784997227682226</v>
      </c>
      <c r="P867" s="12"/>
      <c r="Q867" s="33">
        <f t="shared" si="198"/>
        <v>0.10353127198083714</v>
      </c>
      <c r="R867" s="9">
        <f t="shared" si="208"/>
        <v>1.0019809223895706</v>
      </c>
      <c r="S867" s="9">
        <f t="shared" si="209"/>
        <v>13.721622148873653</v>
      </c>
      <c r="T867" s="15">
        <f t="shared" si="199"/>
        <v>0.12034783390632886</v>
      </c>
      <c r="U867" s="15">
        <f t="shared" si="200"/>
        <v>-2.6839001257765949E-2</v>
      </c>
      <c r="V867" s="15">
        <f t="shared" si="201"/>
        <v>0.14718683516409481</v>
      </c>
      <c r="Y867" s="32"/>
      <c r="Z867" s="32"/>
    </row>
    <row r="868" spans="1:26" x14ac:dyDescent="0.25">
      <c r="A868" s="6">
        <v>1942.08</v>
      </c>
      <c r="B868" s="7">
        <v>8.59</v>
      </c>
      <c r="C868" s="8">
        <v>0.63333300000000003</v>
      </c>
      <c r="D868" s="7">
        <v>0.95333299999999999</v>
      </c>
      <c r="E868" s="7">
        <v>16.5</v>
      </c>
      <c r="F868" s="8">
        <f t="shared" si="206"/>
        <v>1942.624999999935</v>
      </c>
      <c r="G868" s="9">
        <f>G861*5/12+G873*7/12</f>
        <v>2.4658333333333338</v>
      </c>
      <c r="H868" s="8">
        <f t="shared" si="202"/>
        <v>159.37183181818179</v>
      </c>
      <c r="I868" s="8">
        <f t="shared" si="203"/>
        <v>11.750342300454545</v>
      </c>
      <c r="J868" s="10">
        <f t="shared" si="207"/>
        <v>7156.3115932459086</v>
      </c>
      <c r="K868" s="8">
        <f t="shared" si="204"/>
        <v>17.687360482272723</v>
      </c>
      <c r="L868" s="10">
        <f t="shared" si="205"/>
        <v>794.21979046844024</v>
      </c>
      <c r="M868" s="30">
        <f t="shared" si="196"/>
        <v>9.0128230475642965</v>
      </c>
      <c r="N868" s="11"/>
      <c r="O868" s="12">
        <f t="shared" si="197"/>
        <v>11.63497180554061</v>
      </c>
      <c r="P868" s="12"/>
      <c r="Q868" s="33">
        <f t="shared" si="198"/>
        <v>0.1065644605463146</v>
      </c>
      <c r="R868" s="9">
        <f t="shared" si="208"/>
        <v>1.0019816197566911</v>
      </c>
      <c r="S868" s="9">
        <f t="shared" si="209"/>
        <v>13.66547753487983</v>
      </c>
      <c r="T868" s="15">
        <f t="shared" si="199"/>
        <v>0.12197623362054455</v>
      </c>
      <c r="U868" s="15">
        <f t="shared" si="200"/>
        <v>-2.6321898240336705E-2</v>
      </c>
      <c r="V868" s="15">
        <f t="shared" si="201"/>
        <v>0.14829813186088125</v>
      </c>
      <c r="Y868" s="32"/>
      <c r="Z868" s="32"/>
    </row>
    <row r="869" spans="1:26" x14ac:dyDescent="0.25">
      <c r="A869" s="6">
        <v>1942.09</v>
      </c>
      <c r="B869" s="7">
        <v>8.68</v>
      </c>
      <c r="C869" s="8">
        <v>0.62</v>
      </c>
      <c r="D869" s="7">
        <v>0.94</v>
      </c>
      <c r="E869" s="7">
        <v>16.5</v>
      </c>
      <c r="F869" s="8">
        <f t="shared" si="206"/>
        <v>1942.7083333332682</v>
      </c>
      <c r="G869" s="9">
        <f>G861*4/12+G873*8/12</f>
        <v>2.4666666666666668</v>
      </c>
      <c r="H869" s="8">
        <f t="shared" si="202"/>
        <v>161.04161818181814</v>
      </c>
      <c r="I869" s="8">
        <f t="shared" si="203"/>
        <v>11.502972727272725</v>
      </c>
      <c r="J869" s="10">
        <f t="shared" si="207"/>
        <v>7274.3338061729364</v>
      </c>
      <c r="K869" s="8">
        <f t="shared" si="204"/>
        <v>17.439990909090906</v>
      </c>
      <c r="L869" s="10">
        <f t="shared" si="205"/>
        <v>787.77347670536415</v>
      </c>
      <c r="M869" s="30">
        <f t="shared" si="196"/>
        <v>9.0778298393715033</v>
      </c>
      <c r="N869" s="11"/>
      <c r="O869" s="12">
        <f t="shared" si="197"/>
        <v>11.745145809200276</v>
      </c>
      <c r="P869" s="12"/>
      <c r="Q869" s="33">
        <f t="shared" si="198"/>
        <v>0.10652043750087252</v>
      </c>
      <c r="R869" s="9">
        <f t="shared" si="208"/>
        <v>1.0019823171236515</v>
      </c>
      <c r="S869" s="9">
        <f t="shared" si="209"/>
        <v>13.692557315147566</v>
      </c>
      <c r="T869" s="15">
        <f t="shared" si="199"/>
        <v>0.11889433414901429</v>
      </c>
      <c r="U869" s="15">
        <f t="shared" si="200"/>
        <v>-2.6395550559896619E-2</v>
      </c>
      <c r="V869" s="15">
        <f t="shared" si="201"/>
        <v>0.14528988470891091</v>
      </c>
      <c r="Y869" s="32"/>
      <c r="Z869" s="32"/>
    </row>
    <row r="870" spans="1:26" x14ac:dyDescent="0.25">
      <c r="A870" s="6">
        <v>1942.1</v>
      </c>
      <c r="B870" s="7">
        <v>9.32</v>
      </c>
      <c r="C870" s="8">
        <v>0.61</v>
      </c>
      <c r="D870" s="7">
        <v>0.97</v>
      </c>
      <c r="E870" s="7">
        <v>16.7</v>
      </c>
      <c r="F870" s="8">
        <f t="shared" si="206"/>
        <v>1942.7916666666015</v>
      </c>
      <c r="G870" s="9">
        <f>G861*3/12+G873*9/12</f>
        <v>2.4675000000000002</v>
      </c>
      <c r="H870" s="8">
        <f t="shared" si="202"/>
        <v>170.8448083832335</v>
      </c>
      <c r="I870" s="8">
        <f t="shared" si="203"/>
        <v>11.181902694610777</v>
      </c>
      <c r="J870" s="10">
        <f t="shared" si="207"/>
        <v>7759.2400465879427</v>
      </c>
      <c r="K870" s="8">
        <f t="shared" si="204"/>
        <v>17.781058383233528</v>
      </c>
      <c r="L870" s="10">
        <f t="shared" si="205"/>
        <v>807.56039111483949</v>
      </c>
      <c r="M870" s="30">
        <f t="shared" si="196"/>
        <v>9.599176749352992</v>
      </c>
      <c r="N870" s="11"/>
      <c r="O870" s="12">
        <f t="shared" si="197"/>
        <v>12.442152869609718</v>
      </c>
      <c r="P870" s="12"/>
      <c r="Q870" s="33">
        <f t="shared" si="198"/>
        <v>0.10252615661656947</v>
      </c>
      <c r="R870" s="9">
        <f t="shared" si="208"/>
        <v>1.0019830144904518</v>
      </c>
      <c r="S870" s="9">
        <f t="shared" si="209"/>
        <v>13.555392517884396</v>
      </c>
      <c r="T870" s="15">
        <f t="shared" si="199"/>
        <v>0.10988817439131737</v>
      </c>
      <c r="U870" s="15">
        <f t="shared" si="200"/>
        <v>-2.5294538636276176E-2</v>
      </c>
      <c r="V870" s="15">
        <f t="shared" si="201"/>
        <v>0.13518271302759355</v>
      </c>
      <c r="Y870" s="32"/>
      <c r="Z870" s="32"/>
    </row>
    <row r="871" spans="1:26" x14ac:dyDescent="0.25">
      <c r="A871" s="6">
        <v>1942.11</v>
      </c>
      <c r="B871" s="7">
        <v>9.4700000000000006</v>
      </c>
      <c r="C871" s="8">
        <v>0.6</v>
      </c>
      <c r="D871" s="7">
        <v>1</v>
      </c>
      <c r="E871" s="7">
        <v>16.8</v>
      </c>
      <c r="F871" s="8">
        <f t="shared" si="206"/>
        <v>1942.8749999999347</v>
      </c>
      <c r="G871" s="9">
        <f>G861*2/12+G873*10/12</f>
        <v>2.4683333333333337</v>
      </c>
      <c r="H871" s="8">
        <f t="shared" si="202"/>
        <v>172.56115624999998</v>
      </c>
      <c r="I871" s="8">
        <f t="shared" si="203"/>
        <v>10.933124999999997</v>
      </c>
      <c r="J871" s="10">
        <f t="shared" si="207"/>
        <v>7878.5702762028504</v>
      </c>
      <c r="K871" s="8">
        <f t="shared" si="204"/>
        <v>18.221874999999997</v>
      </c>
      <c r="L871" s="10">
        <f t="shared" si="205"/>
        <v>831.95039875426085</v>
      </c>
      <c r="M871" s="30">
        <f t="shared" si="196"/>
        <v>9.6613341521716638</v>
      </c>
      <c r="N871" s="11"/>
      <c r="O871" s="12">
        <f t="shared" si="197"/>
        <v>12.543111801092829</v>
      </c>
      <c r="P871" s="12"/>
      <c r="Q871" s="33">
        <f t="shared" si="198"/>
        <v>0.10323139333544543</v>
      </c>
      <c r="R871" s="9">
        <f t="shared" si="208"/>
        <v>1.001983711857092</v>
      </c>
      <c r="S871" s="9">
        <f t="shared" si="209"/>
        <v>13.501426194232602</v>
      </c>
      <c r="T871" s="15">
        <f t="shared" si="199"/>
        <v>0.11218932404266657</v>
      </c>
      <c r="U871" s="15">
        <f t="shared" si="200"/>
        <v>-2.4784204688455325E-2</v>
      </c>
      <c r="V871" s="15">
        <f t="shared" si="201"/>
        <v>0.1369735287311219</v>
      </c>
      <c r="Y871" s="32"/>
      <c r="Z871" s="32"/>
    </row>
    <row r="872" spans="1:26" x14ac:dyDescent="0.25">
      <c r="A872" s="6">
        <v>1942.12</v>
      </c>
      <c r="B872" s="7">
        <v>9.52</v>
      </c>
      <c r="C872" s="8">
        <v>0.59</v>
      </c>
      <c r="D872" s="7">
        <v>1.03</v>
      </c>
      <c r="E872" s="7">
        <v>16.899999999999999</v>
      </c>
      <c r="F872" s="8">
        <f t="shared" si="206"/>
        <v>1942.958333333268</v>
      </c>
      <c r="G872" s="9">
        <f>G861*1/12+G873*11/12</f>
        <v>2.4691666666666667</v>
      </c>
      <c r="H872" s="8">
        <f t="shared" si="202"/>
        <v>172.44578698224851</v>
      </c>
      <c r="I872" s="8">
        <f t="shared" si="203"/>
        <v>10.687291420118342</v>
      </c>
      <c r="J872" s="10">
        <f t="shared" si="207"/>
        <v>7913.9650890255907</v>
      </c>
      <c r="K872" s="8">
        <f t="shared" si="204"/>
        <v>18.657474852071005</v>
      </c>
      <c r="L872" s="10">
        <f t="shared" si="205"/>
        <v>856.23781950592002</v>
      </c>
      <c r="M872" s="30">
        <f t="shared" si="196"/>
        <v>9.6175141032831792</v>
      </c>
      <c r="N872" s="11"/>
      <c r="O872" s="12">
        <f t="shared" si="197"/>
        <v>12.504872502621096</v>
      </c>
      <c r="P872" s="12"/>
      <c r="Q872" s="33">
        <f t="shared" si="198"/>
        <v>0.1050825805493547</v>
      </c>
      <c r="R872" s="9">
        <f t="shared" si="208"/>
        <v>1.0019844092235723</v>
      </c>
      <c r="S872" s="9">
        <f t="shared" si="209"/>
        <v>13.448160558707544</v>
      </c>
      <c r="T872" s="15">
        <f t="shared" si="199"/>
        <v>0.1165999104835409</v>
      </c>
      <c r="U872" s="15">
        <f t="shared" si="200"/>
        <v>-2.4276050828246576E-2</v>
      </c>
      <c r="V872" s="15">
        <f t="shared" si="201"/>
        <v>0.14087596131178748</v>
      </c>
      <c r="Y872" s="32"/>
      <c r="Z872" s="32"/>
    </row>
    <row r="873" spans="1:26" x14ac:dyDescent="0.25">
      <c r="A873" s="6">
        <v>1943.01</v>
      </c>
      <c r="B873" s="7">
        <v>10.09</v>
      </c>
      <c r="C873" s="8">
        <v>0.59</v>
      </c>
      <c r="D873" s="7">
        <v>1.0433300000000001</v>
      </c>
      <c r="E873" s="7">
        <v>16.899999999999999</v>
      </c>
      <c r="F873" s="8">
        <f t="shared" si="206"/>
        <v>1943.0416666666013</v>
      </c>
      <c r="G873" s="9">
        <v>2.4700000000000002</v>
      </c>
      <c r="H873" s="8">
        <f t="shared" si="202"/>
        <v>182.77079733727808</v>
      </c>
      <c r="I873" s="8">
        <f t="shared" si="203"/>
        <v>10.687291420118342</v>
      </c>
      <c r="J873" s="10">
        <f t="shared" si="207"/>
        <v>8428.677629392012</v>
      </c>
      <c r="K873" s="8">
        <f t="shared" si="204"/>
        <v>18.898935181952663</v>
      </c>
      <c r="L873" s="10">
        <f t="shared" si="205"/>
        <v>871.54531526992753</v>
      </c>
      <c r="M873" s="30">
        <f t="shared" si="196"/>
        <v>10.150534220432082</v>
      </c>
      <c r="N873" s="11"/>
      <c r="O873" s="12">
        <f t="shared" si="197"/>
        <v>13.21356577053839</v>
      </c>
      <c r="P873" s="12"/>
      <c r="Q873" s="33">
        <f t="shared" si="198"/>
        <v>0.10119365235814598</v>
      </c>
      <c r="R873" s="9">
        <f t="shared" si="208"/>
        <v>1.0019851065898928</v>
      </c>
      <c r="S873" s="9">
        <f t="shared" si="209"/>
        <v>13.474847212560325</v>
      </c>
      <c r="T873" s="15">
        <f t="shared" si="199"/>
        <v>0.11109544759668788</v>
      </c>
      <c r="U873" s="15">
        <f t="shared" si="200"/>
        <v>-2.3979650422291221E-2</v>
      </c>
      <c r="V873" s="15">
        <f t="shared" si="201"/>
        <v>0.1350750980189791</v>
      </c>
      <c r="Y873" s="32"/>
      <c r="Z873" s="32"/>
    </row>
    <row r="874" spans="1:26" x14ac:dyDescent="0.25">
      <c r="A874" s="6">
        <v>1943.02</v>
      </c>
      <c r="B874" s="7">
        <v>10.69</v>
      </c>
      <c r="C874" s="8">
        <v>0.59</v>
      </c>
      <c r="D874" s="7">
        <v>1.05667</v>
      </c>
      <c r="E874" s="7">
        <v>16.899999999999999</v>
      </c>
      <c r="F874" s="8">
        <f t="shared" si="206"/>
        <v>1943.1249999999345</v>
      </c>
      <c r="G874" s="9">
        <f>G873*11/12+G885*1/12</f>
        <v>2.4708333333333332</v>
      </c>
      <c r="H874" s="8">
        <f t="shared" si="202"/>
        <v>193.6392292899408</v>
      </c>
      <c r="I874" s="8">
        <f t="shared" si="203"/>
        <v>10.687291420118342</v>
      </c>
      <c r="J874" s="10">
        <f t="shared" si="207"/>
        <v>8970.958755366275</v>
      </c>
      <c r="K874" s="8">
        <f t="shared" si="204"/>
        <v>19.140576652366864</v>
      </c>
      <c r="L874" s="10">
        <f t="shared" si="205"/>
        <v>886.74864247267385</v>
      </c>
      <c r="M874" s="30">
        <f t="shared" si="196"/>
        <v>10.708982995221266</v>
      </c>
      <c r="N874" s="11"/>
      <c r="O874" s="12">
        <f t="shared" si="197"/>
        <v>13.95260180059095</v>
      </c>
      <c r="P874" s="12"/>
      <c r="Q874" s="33">
        <f t="shared" si="198"/>
        <v>9.7654449052904865E-2</v>
      </c>
      <c r="R874" s="9">
        <f t="shared" si="208"/>
        <v>1.001985803956053</v>
      </c>
      <c r="S874" s="9">
        <f t="shared" si="209"/>
        <v>13.501596220559778</v>
      </c>
      <c r="T874" s="15">
        <f t="shared" si="199"/>
        <v>0.10374760436908259</v>
      </c>
      <c r="U874" s="15">
        <f t="shared" si="200"/>
        <v>-2.3330119465403643E-2</v>
      </c>
      <c r="V874" s="15">
        <f t="shared" si="201"/>
        <v>0.12707772383448623</v>
      </c>
      <c r="Y874" s="32"/>
      <c r="Z874" s="32"/>
    </row>
    <row r="875" spans="1:26" x14ac:dyDescent="0.25">
      <c r="A875" s="6">
        <v>1943.03</v>
      </c>
      <c r="B875" s="7">
        <v>11.07</v>
      </c>
      <c r="C875" s="8">
        <v>0.59</v>
      </c>
      <c r="D875" s="7">
        <v>1.07</v>
      </c>
      <c r="E875" s="7">
        <v>17.2</v>
      </c>
      <c r="F875" s="8">
        <f t="shared" si="206"/>
        <v>1943.2083333332678</v>
      </c>
      <c r="G875" s="9">
        <f>G873*10/12+G885*2/12</f>
        <v>2.4716666666666667</v>
      </c>
      <c r="H875" s="8">
        <f t="shared" si="202"/>
        <v>197.02508284883717</v>
      </c>
      <c r="I875" s="8">
        <f t="shared" si="203"/>
        <v>10.500885174418602</v>
      </c>
      <c r="J875" s="10">
        <f t="shared" si="207"/>
        <v>9168.3598884852272</v>
      </c>
      <c r="K875" s="8">
        <f t="shared" si="204"/>
        <v>19.043978197674416</v>
      </c>
      <c r="L875" s="10">
        <f t="shared" si="205"/>
        <v>886.19196754102927</v>
      </c>
      <c r="M875" s="30">
        <f t="shared" si="196"/>
        <v>10.850541744036802</v>
      </c>
      <c r="N875" s="11"/>
      <c r="O875" s="12">
        <f t="shared" si="197"/>
        <v>14.146459872218619</v>
      </c>
      <c r="P875" s="12"/>
      <c r="Q875" s="33">
        <f t="shared" si="198"/>
        <v>9.9055216600679952E-2</v>
      </c>
      <c r="R875" s="9">
        <f t="shared" si="208"/>
        <v>1.0019865013220532</v>
      </c>
      <c r="S875" s="9">
        <f t="shared" si="209"/>
        <v>13.292447143565951</v>
      </c>
      <c r="T875" s="15">
        <f t="shared" si="199"/>
        <v>0.10198223940225426</v>
      </c>
      <c r="U875" s="15">
        <f t="shared" si="200"/>
        <v>-2.1698297281205203E-2</v>
      </c>
      <c r="V875" s="15">
        <f t="shared" si="201"/>
        <v>0.12368053668345946</v>
      </c>
      <c r="Y875" s="32"/>
      <c r="Z875" s="32"/>
    </row>
    <row r="876" spans="1:26" x14ac:dyDescent="0.25">
      <c r="A876" s="6">
        <v>1943.04</v>
      </c>
      <c r="B876" s="7">
        <v>11.44</v>
      </c>
      <c r="C876" s="8">
        <v>0.59</v>
      </c>
      <c r="D876" s="7">
        <v>1.08</v>
      </c>
      <c r="E876" s="7">
        <v>17.399999999999999</v>
      </c>
      <c r="F876" s="8">
        <f t="shared" si="206"/>
        <v>1943.291666666601</v>
      </c>
      <c r="G876" s="9">
        <f>G873*9/12+G885*3/12</f>
        <v>2.4725000000000001</v>
      </c>
      <c r="H876" s="8">
        <f t="shared" si="202"/>
        <v>201.2700344827586</v>
      </c>
      <c r="I876" s="8">
        <f t="shared" si="203"/>
        <v>10.380185344827584</v>
      </c>
      <c r="J876" s="10">
        <f t="shared" si="207"/>
        <v>9406.1469586599233</v>
      </c>
      <c r="K876" s="8">
        <f t="shared" si="204"/>
        <v>19.001017241379309</v>
      </c>
      <c r="L876" s="10">
        <f t="shared" si="205"/>
        <v>887.99289469866403</v>
      </c>
      <c r="M876" s="30">
        <f t="shared" si="196"/>
        <v>11.039227142939692</v>
      </c>
      <c r="N876" s="11"/>
      <c r="O876" s="12">
        <f t="shared" si="197"/>
        <v>14.400210502607525</v>
      </c>
      <c r="P876" s="12"/>
      <c r="Q876" s="33">
        <f t="shared" si="198"/>
        <v>9.8664954260692606E-2</v>
      </c>
      <c r="R876" s="9">
        <f t="shared" si="208"/>
        <v>1.0019871986878939</v>
      </c>
      <c r="S876" s="9">
        <f t="shared" si="209"/>
        <v>13.16576234753491</v>
      </c>
      <c r="T876" s="15">
        <f t="shared" si="199"/>
        <v>9.4147168650394741E-2</v>
      </c>
      <c r="U876" s="15">
        <f t="shared" si="200"/>
        <v>-2.1028564348838708E-2</v>
      </c>
      <c r="V876" s="15">
        <f t="shared" si="201"/>
        <v>0.11517573299923345</v>
      </c>
      <c r="Y876" s="32"/>
      <c r="Z876" s="32"/>
    </row>
    <row r="877" spans="1:26" x14ac:dyDescent="0.25">
      <c r="A877" s="6">
        <v>1943.05</v>
      </c>
      <c r="B877" s="7">
        <v>11.89</v>
      </c>
      <c r="C877" s="8">
        <v>0.59</v>
      </c>
      <c r="D877" s="7">
        <v>1.0900000000000001</v>
      </c>
      <c r="E877" s="7">
        <v>17.5</v>
      </c>
      <c r="F877" s="8">
        <f t="shared" si="206"/>
        <v>1943.3749999999343</v>
      </c>
      <c r="G877" s="9">
        <f>G873*8/12+G885*4/12</f>
        <v>2.4733333333333336</v>
      </c>
      <c r="H877" s="8">
        <f t="shared" si="202"/>
        <v>207.99176999999997</v>
      </c>
      <c r="I877" s="8">
        <f t="shared" si="203"/>
        <v>10.320869999999998</v>
      </c>
      <c r="J877" s="10">
        <f t="shared" si="207"/>
        <v>9760.4749171451076</v>
      </c>
      <c r="K877" s="8">
        <f t="shared" si="204"/>
        <v>19.06737</v>
      </c>
      <c r="L877" s="10">
        <f t="shared" si="205"/>
        <v>894.77860888882833</v>
      </c>
      <c r="M877" s="30">
        <f t="shared" si="196"/>
        <v>11.362215800613695</v>
      </c>
      <c r="N877" s="11"/>
      <c r="O877" s="12">
        <f t="shared" si="197"/>
        <v>14.827344489187842</v>
      </c>
      <c r="P877" s="12"/>
      <c r="Q877" s="33">
        <f t="shared" si="198"/>
        <v>9.6673607448530569E-2</v>
      </c>
      <c r="R877" s="9">
        <f t="shared" si="208"/>
        <v>1.0019878960535744</v>
      </c>
      <c r="S877" s="9">
        <f t="shared" si="209"/>
        <v>13.11654290272164</v>
      </c>
      <c r="T877" s="15">
        <f t="shared" si="199"/>
        <v>9.0788774874241529E-2</v>
      </c>
      <c r="U877" s="15">
        <f t="shared" si="200"/>
        <v>-2.2651444214162098E-2</v>
      </c>
      <c r="V877" s="15">
        <f t="shared" si="201"/>
        <v>0.11344021908840363</v>
      </c>
      <c r="Y877" s="32"/>
      <c r="Z877" s="32"/>
    </row>
    <row r="878" spans="1:26" x14ac:dyDescent="0.25">
      <c r="A878" s="6">
        <v>1943.06</v>
      </c>
      <c r="B878" s="7">
        <v>12.1</v>
      </c>
      <c r="C878" s="8">
        <v>0.59</v>
      </c>
      <c r="D878" s="7">
        <v>1.1000000000000001</v>
      </c>
      <c r="E878" s="7">
        <v>17.5</v>
      </c>
      <c r="F878" s="8">
        <f t="shared" si="206"/>
        <v>1943.4583333332675</v>
      </c>
      <c r="G878" s="9">
        <f>G873*7/12+G885*5/12</f>
        <v>2.4741666666666671</v>
      </c>
      <c r="H878" s="8">
        <f t="shared" si="202"/>
        <v>211.66529999999995</v>
      </c>
      <c r="I878" s="8">
        <f t="shared" si="203"/>
        <v>10.320869999999998</v>
      </c>
      <c r="J878" s="10">
        <f t="shared" si="207"/>
        <v>9973.2242652830464</v>
      </c>
      <c r="K878" s="8">
        <f t="shared" si="204"/>
        <v>19.242299999999997</v>
      </c>
      <c r="L878" s="10">
        <f t="shared" si="205"/>
        <v>906.65675138936786</v>
      </c>
      <c r="M878" s="30">
        <f t="shared" si="196"/>
        <v>11.51674478645123</v>
      </c>
      <c r="N878" s="11"/>
      <c r="O878" s="12">
        <f t="shared" si="197"/>
        <v>15.033775620802526</v>
      </c>
      <c r="P878" s="12"/>
      <c r="Q878" s="33">
        <f t="shared" si="198"/>
        <v>9.4667767857563784E-2</v>
      </c>
      <c r="R878" s="9">
        <f t="shared" si="208"/>
        <v>1.0019885934190949</v>
      </c>
      <c r="S878" s="9">
        <f t="shared" si="209"/>
        <v>13.142617226594501</v>
      </c>
      <c r="T878" s="15">
        <f t="shared" si="199"/>
        <v>8.4604209985769341E-2</v>
      </c>
      <c r="U878" s="15">
        <f t="shared" si="200"/>
        <v>-2.3462326496268671E-2</v>
      </c>
      <c r="V878" s="15">
        <f t="shared" si="201"/>
        <v>0.10806653648203801</v>
      </c>
      <c r="Y878" s="32"/>
      <c r="Z878" s="32"/>
    </row>
    <row r="879" spans="1:26" x14ac:dyDescent="0.25">
      <c r="A879" s="6">
        <v>1943.07</v>
      </c>
      <c r="B879" s="7">
        <v>12.35</v>
      </c>
      <c r="C879" s="8">
        <v>0.593333</v>
      </c>
      <c r="D879" s="7">
        <v>1.0933299999999999</v>
      </c>
      <c r="E879" s="7">
        <v>17.399999999999999</v>
      </c>
      <c r="F879" s="8">
        <f t="shared" si="206"/>
        <v>1943.5416666666008</v>
      </c>
      <c r="G879" s="9">
        <f>G873*6/12+G885*6/12</f>
        <v>2.4750000000000001</v>
      </c>
      <c r="H879" s="8">
        <f t="shared" si="202"/>
        <v>217.28015086206895</v>
      </c>
      <c r="I879" s="8">
        <f t="shared" si="203"/>
        <v>10.43882459525862</v>
      </c>
      <c r="J879" s="10">
        <f t="shared" si="207"/>
        <v>10278.772199181854</v>
      </c>
      <c r="K879" s="8">
        <f t="shared" si="204"/>
        <v>19.235539056034479</v>
      </c>
      <c r="L879" s="10">
        <f t="shared" si="205"/>
        <v>909.96680231024254</v>
      </c>
      <c r="M879" s="30">
        <f t="shared" si="196"/>
        <v>11.774213341781651</v>
      </c>
      <c r="N879" s="11"/>
      <c r="O879" s="12">
        <f t="shared" si="197"/>
        <v>15.373683748422994</v>
      </c>
      <c r="P879" s="12"/>
      <c r="Q879" s="33">
        <f t="shared" si="198"/>
        <v>8.8973877625299957E-2</v>
      </c>
      <c r="R879" s="9">
        <f t="shared" si="208"/>
        <v>1.0019892907844554</v>
      </c>
      <c r="S879" s="9">
        <f t="shared" si="209"/>
        <v>13.244435034633181</v>
      </c>
      <c r="T879" s="15">
        <f t="shared" si="199"/>
        <v>8.3387900587165387E-2</v>
      </c>
      <c r="U879" s="15">
        <f t="shared" si="200"/>
        <v>-2.2466967654152681E-2</v>
      </c>
      <c r="V879" s="15">
        <f t="shared" si="201"/>
        <v>0.10585486824131807</v>
      </c>
      <c r="Y879" s="32"/>
      <c r="Z879" s="32"/>
    </row>
    <row r="880" spans="1:26" x14ac:dyDescent="0.25">
      <c r="A880" s="6">
        <v>1943.08</v>
      </c>
      <c r="B880" s="7">
        <v>11.74</v>
      </c>
      <c r="C880" s="8">
        <v>0.59666699999999995</v>
      </c>
      <c r="D880" s="7">
        <v>1.08667</v>
      </c>
      <c r="E880" s="7">
        <v>17.3</v>
      </c>
      <c r="F880" s="8">
        <f t="shared" si="206"/>
        <v>1943.6249999999341</v>
      </c>
      <c r="G880" s="9">
        <f>G873*5/12+G885*7/12</f>
        <v>2.4758333333333331</v>
      </c>
      <c r="H880" s="8">
        <f t="shared" si="202"/>
        <v>207.74201445086703</v>
      </c>
      <c r="I880" s="8">
        <f t="shared" si="203"/>
        <v>10.558160522687858</v>
      </c>
      <c r="J880" s="10">
        <f t="shared" si="207"/>
        <v>9869.1784690699387</v>
      </c>
      <c r="K880" s="8">
        <f t="shared" si="204"/>
        <v>19.228876903179188</v>
      </c>
      <c r="L880" s="10">
        <f t="shared" si="205"/>
        <v>913.50427316731088</v>
      </c>
      <c r="M880" s="30">
        <f t="shared" si="196"/>
        <v>11.210545904158963</v>
      </c>
      <c r="N880" s="11"/>
      <c r="O880" s="12">
        <f t="shared" si="197"/>
        <v>14.645291104906281</v>
      </c>
      <c r="P880" s="12"/>
      <c r="Q880" s="33">
        <f t="shared" si="198"/>
        <v>9.1861500047827893E-2</v>
      </c>
      <c r="R880" s="9">
        <f t="shared" si="208"/>
        <v>1.0019899881496559</v>
      </c>
      <c r="S880" s="9">
        <f t="shared" si="209"/>
        <v>13.347491790124645</v>
      </c>
      <c r="T880" s="15">
        <f t="shared" si="199"/>
        <v>8.8370802794813796E-2</v>
      </c>
      <c r="U880" s="15">
        <f t="shared" si="200"/>
        <v>-2.3517423096650725E-2</v>
      </c>
      <c r="V880" s="15">
        <f t="shared" si="201"/>
        <v>0.11188822589146452</v>
      </c>
      <c r="Y880" s="32"/>
      <c r="Z880" s="32"/>
    </row>
    <row r="881" spans="1:26" x14ac:dyDescent="0.25">
      <c r="A881" s="6">
        <v>1943.09</v>
      </c>
      <c r="B881" s="7">
        <v>11.99</v>
      </c>
      <c r="C881" s="8">
        <v>0.6</v>
      </c>
      <c r="D881" s="7">
        <v>1.08</v>
      </c>
      <c r="E881" s="7">
        <v>17.399999999999999</v>
      </c>
      <c r="F881" s="8">
        <f t="shared" si="206"/>
        <v>1943.7083333332673</v>
      </c>
      <c r="G881" s="9">
        <f>G873*4/12+G885*8/12</f>
        <v>2.4766666666666666</v>
      </c>
      <c r="H881" s="8">
        <f t="shared" si="202"/>
        <v>210.94647844827583</v>
      </c>
      <c r="I881" s="8">
        <f t="shared" si="203"/>
        <v>10.55612068965517</v>
      </c>
      <c r="J881" s="10">
        <f t="shared" si="207"/>
        <v>10063.203321386338</v>
      </c>
      <c r="K881" s="8">
        <f t="shared" si="204"/>
        <v>19.001017241379309</v>
      </c>
      <c r="L881" s="10">
        <f t="shared" si="205"/>
        <v>906.44366864864435</v>
      </c>
      <c r="M881" s="30">
        <f t="shared" si="196"/>
        <v>11.336281939610283</v>
      </c>
      <c r="N881" s="11"/>
      <c r="O881" s="12">
        <f t="shared" si="197"/>
        <v>14.816447618832882</v>
      </c>
      <c r="P881" s="12"/>
      <c r="Q881" s="33">
        <f t="shared" si="198"/>
        <v>9.1456132605392371E-2</v>
      </c>
      <c r="R881" s="9">
        <f t="shared" si="208"/>
        <v>1.0019906855146967</v>
      </c>
      <c r="S881" s="9">
        <f t="shared" si="209"/>
        <v>13.297190766243276</v>
      </c>
      <c r="T881" s="15">
        <f t="shared" si="199"/>
        <v>8.1708159362284372E-2</v>
      </c>
      <c r="U881" s="15">
        <f t="shared" si="200"/>
        <v>-2.2238596143089873E-2</v>
      </c>
      <c r="V881" s="15">
        <f t="shared" si="201"/>
        <v>0.10394675550537424</v>
      </c>
      <c r="Y881" s="32"/>
      <c r="Z881" s="32"/>
    </row>
    <row r="882" spans="1:26" x14ac:dyDescent="0.25">
      <c r="A882" s="6">
        <v>1943.1</v>
      </c>
      <c r="B882" s="7">
        <v>11.88</v>
      </c>
      <c r="C882" s="8">
        <v>0.60333300000000001</v>
      </c>
      <c r="D882" s="7">
        <v>1.0333300000000001</v>
      </c>
      <c r="E882" s="7">
        <v>17.399999999999999</v>
      </c>
      <c r="F882" s="8">
        <f t="shared" si="206"/>
        <v>1943.7916666666006</v>
      </c>
      <c r="G882" s="9">
        <f>G873*3/12+G885*9/12</f>
        <v>2.4775</v>
      </c>
      <c r="H882" s="8">
        <f t="shared" si="202"/>
        <v>209.01118965517239</v>
      </c>
      <c r="I882" s="8">
        <f t="shared" si="203"/>
        <v>10.614759940086206</v>
      </c>
      <c r="J882" s="10">
        <f t="shared" si="207"/>
        <v>10013.078455284531</v>
      </c>
      <c r="K882" s="8">
        <f t="shared" si="204"/>
        <v>18.179926987068963</v>
      </c>
      <c r="L882" s="10">
        <f t="shared" si="205"/>
        <v>870.94396971373442</v>
      </c>
      <c r="M882" s="30">
        <f t="shared" si="196"/>
        <v>11.187335503326027</v>
      </c>
      <c r="N882" s="11"/>
      <c r="O882" s="12">
        <f t="shared" si="197"/>
        <v>14.62998701387413</v>
      </c>
      <c r="P882" s="12"/>
      <c r="Q882" s="33">
        <f t="shared" si="198"/>
        <v>9.2622244629765982E-2</v>
      </c>
      <c r="R882" s="9">
        <f t="shared" si="208"/>
        <v>1.0019913828795777</v>
      </c>
      <c r="S882" s="9">
        <f t="shared" si="209"/>
        <v>13.323661291287795</v>
      </c>
      <c r="T882" s="15">
        <f t="shared" si="199"/>
        <v>8.5596312240796335E-2</v>
      </c>
      <c r="U882" s="15">
        <f t="shared" si="200"/>
        <v>-2.0793521082683286E-2</v>
      </c>
      <c r="V882" s="15">
        <f t="shared" si="201"/>
        <v>0.10638983332347962</v>
      </c>
      <c r="Y882" s="32"/>
      <c r="Z882" s="32"/>
    </row>
    <row r="883" spans="1:26" x14ac:dyDescent="0.25">
      <c r="A883" s="6">
        <v>1943.11</v>
      </c>
      <c r="B883" s="7">
        <v>11.33</v>
      </c>
      <c r="C883" s="8">
        <v>0.60666699999999996</v>
      </c>
      <c r="D883" s="7">
        <v>0.98666699999999996</v>
      </c>
      <c r="E883" s="7">
        <v>17.399999999999999</v>
      </c>
      <c r="F883" s="8">
        <f t="shared" si="206"/>
        <v>1943.8749999999338</v>
      </c>
      <c r="G883" s="9">
        <f>G873*2/12+G885*10/12</f>
        <v>2.4783333333333335</v>
      </c>
      <c r="H883" s="8">
        <f t="shared" si="202"/>
        <v>199.33474568965516</v>
      </c>
      <c r="I883" s="8">
        <f t="shared" si="203"/>
        <v>10.673416784051723</v>
      </c>
      <c r="J883" s="10">
        <f t="shared" si="207"/>
        <v>9592.1208687409999</v>
      </c>
      <c r="K883" s="8">
        <f t="shared" si="204"/>
        <v>17.358959887499996</v>
      </c>
      <c r="L883" s="10">
        <f t="shared" si="205"/>
        <v>835.32472384802065</v>
      </c>
      <c r="M883" s="30">
        <f t="shared" si="196"/>
        <v>10.631033673001417</v>
      </c>
      <c r="N883" s="11"/>
      <c r="O883" s="12">
        <f t="shared" si="197"/>
        <v>13.915069560218244</v>
      </c>
      <c r="P883" s="12"/>
      <c r="Q883" s="33">
        <f t="shared" si="198"/>
        <v>9.7291352451369925E-2</v>
      </c>
      <c r="R883" s="9">
        <f t="shared" si="208"/>
        <v>1.0019920802442988</v>
      </c>
      <c r="S883" s="9">
        <f t="shared" si="209"/>
        <v>13.350193802276557</v>
      </c>
      <c r="T883" s="15">
        <f t="shared" si="199"/>
        <v>9.3595732603532378E-2</v>
      </c>
      <c r="U883" s="15">
        <f t="shared" si="200"/>
        <v>-2.0578290515885667E-2</v>
      </c>
      <c r="V883" s="15">
        <f t="shared" si="201"/>
        <v>0.11417402311941804</v>
      </c>
      <c r="Y883" s="32"/>
      <c r="Z883" s="32"/>
    </row>
    <row r="884" spans="1:26" x14ac:dyDescent="0.25">
      <c r="A884" s="6">
        <v>1943.12</v>
      </c>
      <c r="B884" s="7">
        <v>11.48</v>
      </c>
      <c r="C884" s="8">
        <v>0.61</v>
      </c>
      <c r="D884" s="7">
        <v>0.94</v>
      </c>
      <c r="E884" s="7">
        <v>17.399999999999999</v>
      </c>
      <c r="F884" s="8">
        <f t="shared" si="206"/>
        <v>1943.9583333332671</v>
      </c>
      <c r="G884" s="9">
        <f>G873*1/12+G885*11/12</f>
        <v>2.479166666666667</v>
      </c>
      <c r="H884" s="8">
        <f t="shared" si="202"/>
        <v>201.97377586206895</v>
      </c>
      <c r="I884" s="8">
        <f t="shared" si="203"/>
        <v>10.732056034482758</v>
      </c>
      <c r="J884" s="10">
        <f t="shared" si="207"/>
        <v>9762.1489012039729</v>
      </c>
      <c r="K884" s="8">
        <f t="shared" si="204"/>
        <v>16.537922413793101</v>
      </c>
      <c r="L884" s="10">
        <f t="shared" si="205"/>
        <v>799.33971839126605</v>
      </c>
      <c r="M884" s="30">
        <f t="shared" si="196"/>
        <v>10.73736031604107</v>
      </c>
      <c r="N884" s="11"/>
      <c r="O884" s="12">
        <f t="shared" si="197"/>
        <v>14.068001177874827</v>
      </c>
      <c r="P884" s="12"/>
      <c r="Q884" s="33">
        <f t="shared" si="198"/>
        <v>9.6351548668495671E-2</v>
      </c>
      <c r="R884" s="9">
        <f t="shared" si="208"/>
        <v>1.0019927776088597</v>
      </c>
      <c r="S884" s="9">
        <f t="shared" si="209"/>
        <v>13.376788459607631</v>
      </c>
      <c r="T884" s="15">
        <f t="shared" si="199"/>
        <v>9.3668303002425013E-2</v>
      </c>
      <c r="U884" s="15">
        <f t="shared" si="200"/>
        <v>-1.9788936567351478E-2</v>
      </c>
      <c r="V884" s="15">
        <f t="shared" si="201"/>
        <v>0.11345723956977649</v>
      </c>
      <c r="Y884" s="32"/>
      <c r="Z884" s="32"/>
    </row>
    <row r="885" spans="1:26" x14ac:dyDescent="0.25">
      <c r="A885" s="6">
        <v>1944.01</v>
      </c>
      <c r="B885" s="7">
        <v>11.85</v>
      </c>
      <c r="C885" s="8">
        <v>0.61333300000000002</v>
      </c>
      <c r="D885" s="7">
        <v>0.93666700000000003</v>
      </c>
      <c r="E885" s="7">
        <v>17.399999999999999</v>
      </c>
      <c r="F885" s="8">
        <f t="shared" si="206"/>
        <v>1944.0416666666003</v>
      </c>
      <c r="G885" s="9">
        <v>2.48</v>
      </c>
      <c r="H885" s="8">
        <f t="shared" si="202"/>
        <v>208.48338362068964</v>
      </c>
      <c r="I885" s="8">
        <f t="shared" si="203"/>
        <v>10.790695284913792</v>
      </c>
      <c r="J885" s="10">
        <f t="shared" si="207"/>
        <v>10120.245512654088</v>
      </c>
      <c r="K885" s="8">
        <f t="shared" si="204"/>
        <v>16.479283163362069</v>
      </c>
      <c r="L885" s="10">
        <f t="shared" si="205"/>
        <v>799.94092857393821</v>
      </c>
      <c r="M885" s="30">
        <f t="shared" si="196"/>
        <v>11.05241276397747</v>
      </c>
      <c r="N885" s="11"/>
      <c r="O885" s="12">
        <f t="shared" si="197"/>
        <v>14.494846472285829</v>
      </c>
      <c r="P885" s="12"/>
      <c r="Q885" s="33">
        <f t="shared" si="198"/>
        <v>9.3688437178742881E-2</v>
      </c>
      <c r="R885" s="9">
        <f t="shared" si="208"/>
        <v>1.0028721608445137</v>
      </c>
      <c r="S885" s="9">
        <f t="shared" si="209"/>
        <v>13.403445424128391</v>
      </c>
      <c r="T885" s="15">
        <f t="shared" si="199"/>
        <v>9.2989031993344629E-2</v>
      </c>
      <c r="U885" s="15">
        <f t="shared" si="200"/>
        <v>-1.8831791717297874E-2</v>
      </c>
      <c r="V885" s="15">
        <f t="shared" si="201"/>
        <v>0.1118208237106425</v>
      </c>
      <c r="Y885" s="32"/>
      <c r="Z885" s="32"/>
    </row>
    <row r="886" spans="1:26" x14ac:dyDescent="0.25">
      <c r="A886" s="6">
        <v>1944.02</v>
      </c>
      <c r="B886" s="7">
        <v>11.77</v>
      </c>
      <c r="C886" s="8">
        <v>0.61666699999999997</v>
      </c>
      <c r="D886" s="7">
        <v>0.93333299999999997</v>
      </c>
      <c r="E886" s="7">
        <v>17.399999999999999</v>
      </c>
      <c r="F886" s="8">
        <f t="shared" si="206"/>
        <v>1944.1249999999336</v>
      </c>
      <c r="G886" s="9">
        <f>G885*11/12+G897*1/12</f>
        <v>2.4708333333333332</v>
      </c>
      <c r="H886" s="8">
        <f t="shared" si="202"/>
        <v>207.07590086206895</v>
      </c>
      <c r="I886" s="8">
        <f t="shared" si="203"/>
        <v>10.849352128879309</v>
      </c>
      <c r="J886" s="10">
        <f t="shared" si="207"/>
        <v>10095.810813268743</v>
      </c>
      <c r="K886" s="8">
        <f t="shared" si="204"/>
        <v>16.42062631939655</v>
      </c>
      <c r="L886" s="10">
        <f t="shared" si="205"/>
        <v>800.57378027022571</v>
      </c>
      <c r="M886" s="30">
        <f t="shared" si="196"/>
        <v>10.94791888772472</v>
      </c>
      <c r="N886" s="11"/>
      <c r="O886" s="12">
        <f t="shared" si="197"/>
        <v>14.372484109547692</v>
      </c>
      <c r="P886" s="12"/>
      <c r="Q886" s="33">
        <f t="shared" si="198"/>
        <v>9.3868115119619969E-2</v>
      </c>
      <c r="R886" s="9">
        <f t="shared" si="208"/>
        <v>1.0028648755994189</v>
      </c>
      <c r="S886" s="9">
        <f t="shared" si="209"/>
        <v>13.441942275257148</v>
      </c>
      <c r="T886" s="15">
        <f t="shared" si="199"/>
        <v>9.6146841260784877E-2</v>
      </c>
      <c r="U886" s="15">
        <f t="shared" si="200"/>
        <v>-1.8824624324006334E-2</v>
      </c>
      <c r="V886" s="15">
        <f t="shared" si="201"/>
        <v>0.11497146558479121</v>
      </c>
      <c r="Y886" s="32"/>
      <c r="Z886" s="32"/>
    </row>
    <row r="887" spans="1:26" x14ac:dyDescent="0.25">
      <c r="A887" s="6">
        <v>1944.03</v>
      </c>
      <c r="B887" s="7">
        <v>12.1</v>
      </c>
      <c r="C887" s="8">
        <v>0.62</v>
      </c>
      <c r="D887" s="7">
        <v>0.93</v>
      </c>
      <c r="E887" s="7">
        <v>17.399999999999999</v>
      </c>
      <c r="F887" s="8">
        <f t="shared" si="206"/>
        <v>1944.2083333332669</v>
      </c>
      <c r="G887" s="9">
        <f>G885*10/12+G897*2/12</f>
        <v>2.4616666666666669</v>
      </c>
      <c r="H887" s="8">
        <f t="shared" si="202"/>
        <v>212.88176724137926</v>
      </c>
      <c r="I887" s="8">
        <f t="shared" si="203"/>
        <v>10.907991379310344</v>
      </c>
      <c r="J887" s="10">
        <f t="shared" si="207"/>
        <v>10423.188422478392</v>
      </c>
      <c r="K887" s="8">
        <f t="shared" si="204"/>
        <v>16.361987068965515</v>
      </c>
      <c r="L887" s="10">
        <f t="shared" si="205"/>
        <v>801.12109362850458</v>
      </c>
      <c r="M887" s="30">
        <f t="shared" si="196"/>
        <v>11.224693196180679</v>
      </c>
      <c r="N887" s="11"/>
      <c r="O887" s="12">
        <f t="shared" si="197"/>
        <v>14.749564229990966</v>
      </c>
      <c r="P887" s="12"/>
      <c r="Q887" s="33">
        <f t="shared" si="198"/>
        <v>9.1707515562675618E-2</v>
      </c>
      <c r="R887" s="9">
        <f t="shared" si="208"/>
        <v>1.0028575905674066</v>
      </c>
      <c r="S887" s="9">
        <f t="shared" si="209"/>
        <v>13.480451767690329</v>
      </c>
      <c r="T887" s="15">
        <f t="shared" si="199"/>
        <v>9.5446051039833169E-2</v>
      </c>
      <c r="U887" s="15">
        <f t="shared" si="200"/>
        <v>-1.8042465139279096E-2</v>
      </c>
      <c r="V887" s="15">
        <f t="shared" si="201"/>
        <v>0.11348851617911226</v>
      </c>
      <c r="Y887" s="32"/>
      <c r="Z887" s="32"/>
    </row>
    <row r="888" spans="1:26" x14ac:dyDescent="0.25">
      <c r="A888" s="6">
        <v>1944.04</v>
      </c>
      <c r="B888" s="7">
        <v>11.89</v>
      </c>
      <c r="C888" s="8">
        <v>0.62333300000000003</v>
      </c>
      <c r="D888" s="7">
        <v>0.92666700000000002</v>
      </c>
      <c r="E888" s="7">
        <v>17.5</v>
      </c>
      <c r="F888" s="8">
        <f t="shared" si="206"/>
        <v>1944.2916666666001</v>
      </c>
      <c r="G888" s="9">
        <f>G885*9/12+G897*3/12</f>
        <v>2.4525000000000001</v>
      </c>
      <c r="H888" s="8">
        <f t="shared" si="202"/>
        <v>207.99176999999997</v>
      </c>
      <c r="I888" s="8">
        <f t="shared" si="203"/>
        <v>10.903964168999998</v>
      </c>
      <c r="J888" s="10">
        <f t="shared" si="207"/>
        <v>10228.253034573037</v>
      </c>
      <c r="K888" s="8">
        <f t="shared" si="204"/>
        <v>16.210185830999997</v>
      </c>
      <c r="L888" s="10">
        <f t="shared" si="205"/>
        <v>797.15597601250568</v>
      </c>
      <c r="M888" s="30">
        <f t="shared" si="196"/>
        <v>10.938275188239396</v>
      </c>
      <c r="N888" s="11"/>
      <c r="O888" s="12">
        <f t="shared" si="197"/>
        <v>14.387983948343413</v>
      </c>
      <c r="P888" s="12"/>
      <c r="Q888" s="33">
        <f t="shared" si="198"/>
        <v>9.4720823089111034E-2</v>
      </c>
      <c r="R888" s="9">
        <f t="shared" si="208"/>
        <v>1.0028503057486233</v>
      </c>
      <c r="S888" s="9">
        <f t="shared" si="209"/>
        <v>13.44172210305174</v>
      </c>
      <c r="T888" s="15">
        <f t="shared" si="199"/>
        <v>0.10271387995294945</v>
      </c>
      <c r="U888" s="15">
        <f t="shared" si="200"/>
        <v>-1.6506789364159613E-2</v>
      </c>
      <c r="V888" s="15">
        <f t="shared" si="201"/>
        <v>0.11922066931710906</v>
      </c>
      <c r="Y888" s="32"/>
      <c r="Z888" s="32"/>
    </row>
    <row r="889" spans="1:26" x14ac:dyDescent="0.25">
      <c r="A889" s="6">
        <v>1944.05</v>
      </c>
      <c r="B889" s="7">
        <v>12.1</v>
      </c>
      <c r="C889" s="8">
        <v>0.62666699999999997</v>
      </c>
      <c r="D889" s="7">
        <v>0.92333299999999996</v>
      </c>
      <c r="E889" s="7">
        <v>17.5</v>
      </c>
      <c r="F889" s="8">
        <f t="shared" si="206"/>
        <v>1944.3749999999334</v>
      </c>
      <c r="G889" s="9">
        <f>G885*8/12+G897*4/12</f>
        <v>2.4433333333333334</v>
      </c>
      <c r="H889" s="8">
        <f t="shared" si="202"/>
        <v>211.66529999999995</v>
      </c>
      <c r="I889" s="8">
        <f t="shared" si="203"/>
        <v>10.962285830999997</v>
      </c>
      <c r="J889" s="10">
        <f t="shared" si="207"/>
        <v>10453.827090443101</v>
      </c>
      <c r="K889" s="8">
        <f t="shared" si="204"/>
        <v>16.151864168999996</v>
      </c>
      <c r="L889" s="10">
        <f t="shared" si="205"/>
        <v>797.71599412397518</v>
      </c>
      <c r="M889" s="30">
        <f t="shared" si="196"/>
        <v>11.103736936792616</v>
      </c>
      <c r="N889" s="11"/>
      <c r="O889" s="12">
        <f t="shared" si="197"/>
        <v>14.620020758909021</v>
      </c>
      <c r="P889" s="12"/>
      <c r="Q889" s="33">
        <f t="shared" si="198"/>
        <v>9.3450168289046245E-2</v>
      </c>
      <c r="R889" s="9">
        <f t="shared" si="208"/>
        <v>1.0028430211432164</v>
      </c>
      <c r="S889" s="9">
        <f t="shared" si="209"/>
        <v>13.480035120833465</v>
      </c>
      <c r="T889" s="15">
        <f t="shared" si="199"/>
        <v>0.10466931871305518</v>
      </c>
      <c r="U889" s="15">
        <f t="shared" si="200"/>
        <v>-1.7660681040923332E-2</v>
      </c>
      <c r="V889" s="15">
        <f t="shared" si="201"/>
        <v>0.12232999975397851</v>
      </c>
      <c r="Y889" s="32"/>
      <c r="Z889" s="32"/>
    </row>
    <row r="890" spans="1:26" x14ac:dyDescent="0.25">
      <c r="A890" s="6">
        <v>1944.06</v>
      </c>
      <c r="B890" s="7">
        <v>12.67</v>
      </c>
      <c r="C890" s="8">
        <v>0.63</v>
      </c>
      <c r="D890" s="7">
        <v>0.92</v>
      </c>
      <c r="E890" s="7">
        <v>17.600000000000001</v>
      </c>
      <c r="F890" s="8">
        <f t="shared" si="206"/>
        <v>1944.4583333332666</v>
      </c>
      <c r="G890" s="9">
        <f>G885*7/12+G897*5/12</f>
        <v>2.4341666666666666</v>
      </c>
      <c r="H890" s="8">
        <f t="shared" si="202"/>
        <v>220.37701278409082</v>
      </c>
      <c r="I890" s="8">
        <f t="shared" si="203"/>
        <v>10.957973011363633</v>
      </c>
      <c r="J890" s="10">
        <f t="shared" si="207"/>
        <v>10929.185129920364</v>
      </c>
      <c r="K890" s="8">
        <f t="shared" si="204"/>
        <v>16.002119318181816</v>
      </c>
      <c r="L890" s="10">
        <f t="shared" si="205"/>
        <v>793.59513177006613</v>
      </c>
      <c r="M890" s="30">
        <f t="shared" si="196"/>
        <v>11.5327852725325</v>
      </c>
      <c r="N890" s="11"/>
      <c r="O890" s="12">
        <f t="shared" si="197"/>
        <v>15.197274767915031</v>
      </c>
      <c r="P890" s="12"/>
      <c r="Q890" s="33">
        <f t="shared" si="198"/>
        <v>9.0007150820361287E-2</v>
      </c>
      <c r="R890" s="9">
        <f t="shared" si="208"/>
        <v>1.0028357367513328</v>
      </c>
      <c r="S890" s="9">
        <f t="shared" si="209"/>
        <v>13.441550286910944</v>
      </c>
      <c r="T890" s="15">
        <f t="shared" si="199"/>
        <v>0.10110356093025819</v>
      </c>
      <c r="U890" s="15">
        <f t="shared" si="200"/>
        <v>-1.7272493554204682E-2</v>
      </c>
      <c r="V890" s="15">
        <f t="shared" si="201"/>
        <v>0.11837605448446287</v>
      </c>
      <c r="Y890" s="32"/>
      <c r="Z890" s="32"/>
    </row>
    <row r="891" spans="1:26" x14ac:dyDescent="0.25">
      <c r="A891" s="6">
        <v>1944.07</v>
      </c>
      <c r="B891" s="7">
        <v>13</v>
      </c>
      <c r="C891" s="8">
        <v>0.63333300000000003</v>
      </c>
      <c r="D891" s="7">
        <v>0.91333299999999995</v>
      </c>
      <c r="E891" s="7">
        <v>17.7</v>
      </c>
      <c r="F891" s="8">
        <f t="shared" si="206"/>
        <v>1944.5416666665999</v>
      </c>
      <c r="G891" s="9">
        <f>G885*6/12+G897*6/12</f>
        <v>2.4249999999999998</v>
      </c>
      <c r="H891" s="8">
        <f t="shared" si="202"/>
        <v>224.83940677966098</v>
      </c>
      <c r="I891" s="8">
        <f t="shared" si="203"/>
        <v>10.953708924152542</v>
      </c>
      <c r="J891" s="10">
        <f t="shared" si="207"/>
        <v>11195.758257257972</v>
      </c>
      <c r="K891" s="8">
        <f t="shared" si="204"/>
        <v>15.796403839406775</v>
      </c>
      <c r="L891" s="10">
        <f t="shared" si="205"/>
        <v>786.57349818278408</v>
      </c>
      <c r="M891" s="30">
        <f t="shared" si="196"/>
        <v>11.73877475018071</v>
      </c>
      <c r="N891" s="11"/>
      <c r="O891" s="12">
        <f t="shared" si="197"/>
        <v>15.480309849362955</v>
      </c>
      <c r="P891" s="12"/>
      <c r="Q891" s="33">
        <f t="shared" si="198"/>
        <v>8.9159659602390987E-2</v>
      </c>
      <c r="R891" s="9">
        <f t="shared" si="208"/>
        <v>1.0028284525731195</v>
      </c>
      <c r="S891" s="9">
        <f t="shared" si="209"/>
        <v>13.403510674404401</v>
      </c>
      <c r="T891" s="15">
        <f t="shared" si="199"/>
        <v>0.10325593048271897</v>
      </c>
      <c r="U891" s="15">
        <f t="shared" si="200"/>
        <v>-1.6105889233199111E-2</v>
      </c>
      <c r="V891" s="15">
        <f t="shared" si="201"/>
        <v>0.11936181971591808</v>
      </c>
      <c r="Y891" s="32"/>
      <c r="Z891" s="32"/>
    </row>
    <row r="892" spans="1:26" x14ac:dyDescent="0.25">
      <c r="A892" s="6">
        <v>1944.08</v>
      </c>
      <c r="B892" s="7">
        <v>12.81</v>
      </c>
      <c r="C892" s="8">
        <v>0.63666699999999998</v>
      </c>
      <c r="D892" s="7">
        <v>0.906667</v>
      </c>
      <c r="E892" s="7">
        <v>17.7</v>
      </c>
      <c r="F892" s="8">
        <f t="shared" si="206"/>
        <v>1944.6249999999332</v>
      </c>
      <c r="G892" s="9">
        <f>G885*5/12+G897*7/12</f>
        <v>2.4158333333333335</v>
      </c>
      <c r="H892" s="8">
        <f t="shared" si="202"/>
        <v>221.55329237288132</v>
      </c>
      <c r="I892" s="8">
        <f t="shared" si="203"/>
        <v>11.011371584322033</v>
      </c>
      <c r="J892" s="10">
        <f t="shared" si="207"/>
        <v>11077.820058513265</v>
      </c>
      <c r="K892" s="8">
        <f t="shared" si="204"/>
        <v>15.681113109745761</v>
      </c>
      <c r="L892" s="10">
        <f t="shared" si="205"/>
        <v>784.06665722030039</v>
      </c>
      <c r="M892" s="30">
        <f t="shared" si="196"/>
        <v>11.541711674209218</v>
      </c>
      <c r="N892" s="11"/>
      <c r="O892" s="12">
        <f t="shared" si="197"/>
        <v>15.233407930416279</v>
      </c>
      <c r="P892" s="12"/>
      <c r="Q892" s="33">
        <f t="shared" si="198"/>
        <v>9.0705821385116639E-2</v>
      </c>
      <c r="R892" s="9">
        <f t="shared" si="208"/>
        <v>1.0028211686087238</v>
      </c>
      <c r="S892" s="9">
        <f t="shared" si="209"/>
        <v>13.441421868660255</v>
      </c>
      <c r="T892" s="15">
        <f t="shared" si="199"/>
        <v>0.10704310601687039</v>
      </c>
      <c r="U892" s="15">
        <f t="shared" si="200"/>
        <v>-1.6717085013500887E-2</v>
      </c>
      <c r="V892" s="15">
        <f t="shared" si="201"/>
        <v>0.12376019103037128</v>
      </c>
      <c r="Y892" s="32"/>
      <c r="Z892" s="32"/>
    </row>
    <row r="893" spans="1:26" x14ac:dyDescent="0.25">
      <c r="A893" s="6">
        <v>1944.09</v>
      </c>
      <c r="B893" s="7">
        <v>12.6</v>
      </c>
      <c r="C893" s="8">
        <v>0.64</v>
      </c>
      <c r="D893" s="7">
        <v>0.9</v>
      </c>
      <c r="E893" s="7">
        <v>17.7</v>
      </c>
      <c r="F893" s="8">
        <f t="shared" si="206"/>
        <v>1944.7083333332664</v>
      </c>
      <c r="G893" s="9">
        <f>G885*4/12+G897*8/12</f>
        <v>2.4066666666666667</v>
      </c>
      <c r="H893" s="8">
        <f t="shared" si="202"/>
        <v>217.92127118644063</v>
      </c>
      <c r="I893" s="8">
        <f t="shared" si="203"/>
        <v>11.069016949152541</v>
      </c>
      <c r="J893" s="10">
        <f t="shared" si="207"/>
        <v>10942.338002111985</v>
      </c>
      <c r="K893" s="8">
        <f t="shared" si="204"/>
        <v>15.56580508474576</v>
      </c>
      <c r="L893" s="10">
        <f t="shared" si="205"/>
        <v>781.59557157942743</v>
      </c>
      <c r="M893" s="30">
        <f t="shared" si="196"/>
        <v>11.32856058469647</v>
      </c>
      <c r="N893" s="11"/>
      <c r="O893" s="12">
        <f t="shared" si="197"/>
        <v>14.966305729668388</v>
      </c>
      <c r="P893" s="12"/>
      <c r="Q893" s="33">
        <f t="shared" si="198"/>
        <v>9.0905502784364184E-2</v>
      </c>
      <c r="R893" s="9">
        <f t="shared" si="208"/>
        <v>1.0028138848582933</v>
      </c>
      <c r="S893" s="9">
        <f t="shared" si="209"/>
        <v>13.479342386092734</v>
      </c>
      <c r="T893" s="15">
        <f t="shared" si="199"/>
        <v>0.11182219525685722</v>
      </c>
      <c r="U893" s="15">
        <f t="shared" si="200"/>
        <v>-1.6608058386365032E-2</v>
      </c>
      <c r="V893" s="15">
        <f t="shared" si="201"/>
        <v>0.12843025364322225</v>
      </c>
      <c r="Y893" s="32"/>
      <c r="Z893" s="32"/>
    </row>
    <row r="894" spans="1:26" x14ac:dyDescent="0.25">
      <c r="A894" s="6">
        <v>1944.1</v>
      </c>
      <c r="B894" s="7">
        <v>12.91</v>
      </c>
      <c r="C894" s="8">
        <v>0.64</v>
      </c>
      <c r="D894" s="7">
        <v>0.91</v>
      </c>
      <c r="E894" s="7">
        <v>17.7</v>
      </c>
      <c r="F894" s="8">
        <f t="shared" si="206"/>
        <v>1944.7916666665997</v>
      </c>
      <c r="G894" s="9">
        <f>G885*3/12+G897*9/12</f>
        <v>2.3975</v>
      </c>
      <c r="H894" s="8">
        <f t="shared" si="202"/>
        <v>223.28282627118639</v>
      </c>
      <c r="I894" s="8">
        <f t="shared" si="203"/>
        <v>11.069016949152541</v>
      </c>
      <c r="J894" s="10">
        <f t="shared" si="207"/>
        <v>11257.871029157013</v>
      </c>
      <c r="K894" s="8">
        <f t="shared" si="204"/>
        <v>15.738758474576269</v>
      </c>
      <c r="L894" s="10">
        <f t="shared" si="205"/>
        <v>793.54474334104441</v>
      </c>
      <c r="M894" s="30">
        <f t="shared" si="196"/>
        <v>11.583105186279123</v>
      </c>
      <c r="N894" s="11"/>
      <c r="O894" s="12">
        <f t="shared" si="197"/>
        <v>15.315966613277231</v>
      </c>
      <c r="P894" s="12"/>
      <c r="Q894" s="33">
        <f t="shared" si="198"/>
        <v>8.9815332339061263E-2</v>
      </c>
      <c r="R894" s="9">
        <f t="shared" si="208"/>
        <v>1.0028066013219752</v>
      </c>
      <c r="S894" s="9">
        <f t="shared" si="209"/>
        <v>13.51727170353271</v>
      </c>
      <c r="T894" s="15">
        <f t="shared" si="199"/>
        <v>0.11164184812922673</v>
      </c>
      <c r="U894" s="15">
        <f t="shared" si="200"/>
        <v>-1.7122408567357805E-2</v>
      </c>
      <c r="V894" s="15">
        <f t="shared" si="201"/>
        <v>0.12876425669658453</v>
      </c>
      <c r="Y894" s="32"/>
      <c r="Z894" s="32"/>
    </row>
    <row r="895" spans="1:26" x14ac:dyDescent="0.25">
      <c r="A895" s="6">
        <v>1944.11</v>
      </c>
      <c r="B895" s="7">
        <v>12.82</v>
      </c>
      <c r="C895" s="8">
        <v>0.64</v>
      </c>
      <c r="D895" s="7">
        <v>0.92</v>
      </c>
      <c r="E895" s="7">
        <v>17.7</v>
      </c>
      <c r="F895" s="8">
        <f t="shared" si="206"/>
        <v>1944.8749999999329</v>
      </c>
      <c r="G895" s="9">
        <f>G885*2/12+G897*10/12</f>
        <v>2.3883333333333336</v>
      </c>
      <c r="H895" s="8">
        <f t="shared" si="202"/>
        <v>221.72624576271184</v>
      </c>
      <c r="I895" s="8">
        <f t="shared" si="203"/>
        <v>11.069016949152541</v>
      </c>
      <c r="J895" s="10">
        <f t="shared" si="207"/>
        <v>11225.896698839244</v>
      </c>
      <c r="K895" s="8">
        <f t="shared" si="204"/>
        <v>15.911711864406779</v>
      </c>
      <c r="L895" s="10">
        <f t="shared" si="205"/>
        <v>805.60257121155269</v>
      </c>
      <c r="M895" s="30">
        <f t="shared" si="196"/>
        <v>11.47845919805548</v>
      </c>
      <c r="N895" s="11"/>
      <c r="O895" s="12">
        <f t="shared" si="197"/>
        <v>15.190706986565086</v>
      </c>
      <c r="P895" s="12"/>
      <c r="Q895" s="33">
        <f t="shared" si="198"/>
        <v>9.0694070146548053E-2</v>
      </c>
      <c r="R895" s="9">
        <f t="shared" si="208"/>
        <v>1.0027993179999177</v>
      </c>
      <c r="S895" s="9">
        <f t="shared" si="209"/>
        <v>13.555209296165343</v>
      </c>
      <c r="T895" s="15">
        <f t="shared" si="199"/>
        <v>0.11665822430314465</v>
      </c>
      <c r="U895" s="15">
        <f t="shared" si="200"/>
        <v>-1.7630636352335194E-2</v>
      </c>
      <c r="V895" s="15">
        <f t="shared" si="201"/>
        <v>0.13428886065547985</v>
      </c>
      <c r="Y895" s="32"/>
      <c r="Z895" s="32"/>
    </row>
    <row r="896" spans="1:26" x14ac:dyDescent="0.25">
      <c r="A896" s="6">
        <v>1944.12</v>
      </c>
      <c r="B896" s="7">
        <v>13.1</v>
      </c>
      <c r="C896" s="8">
        <v>0.64</v>
      </c>
      <c r="D896" s="7">
        <v>0.93</v>
      </c>
      <c r="E896" s="7">
        <v>17.8</v>
      </c>
      <c r="F896" s="8">
        <f t="shared" si="206"/>
        <v>1944.9583333332662</v>
      </c>
      <c r="G896" s="9">
        <f>G885*1/12+G897*11/12</f>
        <v>2.3791666666666664</v>
      </c>
      <c r="H896" s="8">
        <f t="shared" si="202"/>
        <v>225.29608146067409</v>
      </c>
      <c r="I896" s="8">
        <f t="shared" si="203"/>
        <v>11.006831460674155</v>
      </c>
      <c r="J896" s="10">
        <f t="shared" si="207"/>
        <v>11453.07504970972</v>
      </c>
      <c r="K896" s="8">
        <f t="shared" si="204"/>
        <v>15.994301966292131</v>
      </c>
      <c r="L896" s="10">
        <f t="shared" si="205"/>
        <v>813.08090047557562</v>
      </c>
      <c r="M896" s="30">
        <f t="shared" si="196"/>
        <v>11.638683593355131</v>
      </c>
      <c r="N896" s="11"/>
      <c r="O896" s="12">
        <f t="shared" si="197"/>
        <v>15.414205958668198</v>
      </c>
      <c r="P896" s="12"/>
      <c r="Q896" s="33">
        <f t="shared" si="198"/>
        <v>9.0930041266258199E-2</v>
      </c>
      <c r="R896" s="9">
        <f t="shared" si="208"/>
        <v>1.0027920348922679</v>
      </c>
      <c r="S896" s="9">
        <f t="shared" si="209"/>
        <v>13.516788600251195</v>
      </c>
      <c r="T896" s="15">
        <f t="shared" si="199"/>
        <v>0.1202489311081969</v>
      </c>
      <c r="U896" s="15">
        <f t="shared" si="200"/>
        <v>-1.7039856902801853E-2</v>
      </c>
      <c r="V896" s="15">
        <f t="shared" si="201"/>
        <v>0.13728878801099875</v>
      </c>
      <c r="Y896" s="32"/>
      <c r="Z896" s="32"/>
    </row>
    <row r="897" spans="1:26" x14ac:dyDescent="0.25">
      <c r="A897" s="6">
        <v>1945.01</v>
      </c>
      <c r="B897" s="7">
        <v>13.49</v>
      </c>
      <c r="C897" s="8">
        <v>0.64333300000000004</v>
      </c>
      <c r="D897" s="7">
        <v>0.94</v>
      </c>
      <c r="E897" s="7">
        <v>17.8</v>
      </c>
      <c r="F897" s="8">
        <f t="shared" si="206"/>
        <v>1945.0416666665994</v>
      </c>
      <c r="G897" s="9">
        <v>2.37</v>
      </c>
      <c r="H897" s="8">
        <f t="shared" si="202"/>
        <v>232.00336938202244</v>
      </c>
      <c r="I897" s="8">
        <f t="shared" si="203"/>
        <v>11.064152975140447</v>
      </c>
      <c r="J897" s="10">
        <f t="shared" si="207"/>
        <v>11840.915586373821</v>
      </c>
      <c r="K897" s="8">
        <f t="shared" si="204"/>
        <v>16.166283707865162</v>
      </c>
      <c r="L897" s="10">
        <f t="shared" si="205"/>
        <v>825.08974434332015</v>
      </c>
      <c r="M897" s="30">
        <f t="shared" ref="M897:M960" si="210">H897/AVERAGE(K777:K896)</f>
        <v>11.960463439806993</v>
      </c>
      <c r="N897" s="11"/>
      <c r="O897" s="12">
        <f t="shared" ref="O897:O960" si="211">J897/AVERAGE(L777:L896)</f>
        <v>15.850197374836551</v>
      </c>
      <c r="P897" s="12"/>
      <c r="Q897" s="33">
        <f t="shared" ref="Q897:Q960" si="212">1/M897-(G897/100-(((E897/E777)^(1/10))-1))</f>
        <v>8.7187088829362741E-2</v>
      </c>
      <c r="R897" s="9">
        <f t="shared" si="208"/>
        <v>1.0033004196151964</v>
      </c>
      <c r="S897" s="9">
        <f t="shared" si="209"/>
        <v>13.554527945654504</v>
      </c>
      <c r="T897" s="15">
        <f t="shared" si="199"/>
        <v>0.11892404974264337</v>
      </c>
      <c r="U897" s="15">
        <f t="shared" si="200"/>
        <v>-1.7968072465690543E-2</v>
      </c>
      <c r="V897" s="15">
        <f t="shared" si="201"/>
        <v>0.13689212220833391</v>
      </c>
      <c r="Y897" s="32"/>
      <c r="Z897" s="32"/>
    </row>
    <row r="898" spans="1:26" x14ac:dyDescent="0.25">
      <c r="A898" s="6">
        <v>1945.02</v>
      </c>
      <c r="B898" s="7">
        <v>13.94</v>
      </c>
      <c r="C898" s="8">
        <v>0.64666699999999999</v>
      </c>
      <c r="D898" s="7">
        <v>0.95</v>
      </c>
      <c r="E898" s="7">
        <v>17.8</v>
      </c>
      <c r="F898" s="8">
        <f t="shared" si="206"/>
        <v>1945.1249999999327</v>
      </c>
      <c r="G898" s="9">
        <f>G897*11/12+G909*1/12</f>
        <v>2.355</v>
      </c>
      <c r="H898" s="8">
        <f t="shared" si="202"/>
        <v>239.74254775280892</v>
      </c>
      <c r="I898" s="8">
        <f t="shared" si="203"/>
        <v>11.121491687780896</v>
      </c>
      <c r="J898" s="10">
        <f t="shared" si="207"/>
        <v>12283.206626192898</v>
      </c>
      <c r="K898" s="8">
        <f t="shared" si="204"/>
        <v>16.338265449438197</v>
      </c>
      <c r="L898" s="10">
        <f t="shared" si="205"/>
        <v>837.0908389442792</v>
      </c>
      <c r="M898" s="30">
        <f t="shared" si="210"/>
        <v>12.341753548186317</v>
      </c>
      <c r="N898" s="11"/>
      <c r="O898" s="12">
        <f t="shared" si="211"/>
        <v>16.360841623342548</v>
      </c>
      <c r="P898" s="12"/>
      <c r="Q898" s="33">
        <f t="shared" si="212"/>
        <v>8.4001739041967408E-2</v>
      </c>
      <c r="R898" s="9">
        <f t="shared" si="208"/>
        <v>1.0032888739842185</v>
      </c>
      <c r="S898" s="9">
        <f t="shared" si="209"/>
        <v>13.599263575561071</v>
      </c>
      <c r="T898" s="15">
        <f t="shared" ref="T898:T961" si="213">(($J1018/$J898)^(1/10)-1)</f>
        <v>0.11889279398052444</v>
      </c>
      <c r="U898" s="15">
        <f t="shared" ref="U898:U961" si="214">(($S1018/$S898)^(1/10)-1)</f>
        <v>-1.8420267805878576E-2</v>
      </c>
      <c r="V898" s="15">
        <f t="shared" ref="V898:V961" si="215">T898-U898</f>
        <v>0.13731306178640301</v>
      </c>
      <c r="Y898" s="32"/>
      <c r="Z898" s="32"/>
    </row>
    <row r="899" spans="1:26" x14ac:dyDescent="0.25">
      <c r="A899" s="6">
        <v>1945.03</v>
      </c>
      <c r="B899" s="7">
        <v>13.93</v>
      </c>
      <c r="C899" s="8">
        <v>0.65</v>
      </c>
      <c r="D899" s="7">
        <v>0.96</v>
      </c>
      <c r="E899" s="7">
        <v>17.8</v>
      </c>
      <c r="F899" s="8">
        <f t="shared" si="206"/>
        <v>1945.208333333266</v>
      </c>
      <c r="G899" s="9">
        <f>G897*10/12+G909*2/12</f>
        <v>2.3400000000000003</v>
      </c>
      <c r="H899" s="8">
        <f t="shared" si="202"/>
        <v>239.57056601123588</v>
      </c>
      <c r="I899" s="8">
        <f t="shared" si="203"/>
        <v>11.17881320224719</v>
      </c>
      <c r="J899" s="10">
        <f t="shared" si="207"/>
        <v>12322.124007301711</v>
      </c>
      <c r="K899" s="8">
        <f t="shared" si="204"/>
        <v>16.510247191011231</v>
      </c>
      <c r="L899" s="10">
        <f t="shared" si="205"/>
        <v>849.19160423615517</v>
      </c>
      <c r="M899" s="30">
        <f t="shared" si="210"/>
        <v>12.32331031138933</v>
      </c>
      <c r="N899" s="11"/>
      <c r="O899" s="12">
        <f t="shared" si="211"/>
        <v>16.339009379818251</v>
      </c>
      <c r="P899" s="12"/>
      <c r="Q899" s="33">
        <f t="shared" si="212"/>
        <v>8.4273003320711859E-2</v>
      </c>
      <c r="R899" s="9">
        <f t="shared" si="208"/>
        <v>1.0032773292954764</v>
      </c>
      <c r="S899" s="9">
        <f t="shared" si="209"/>
        <v>13.643989839739264</v>
      </c>
      <c r="T899" s="15">
        <f t="shared" si="213"/>
        <v>0.11805149893227962</v>
      </c>
      <c r="U899" s="15">
        <f t="shared" si="214"/>
        <v>-1.8781929656038088E-2</v>
      </c>
      <c r="V899" s="15">
        <f t="shared" si="215"/>
        <v>0.13683342858831771</v>
      </c>
      <c r="Y899" s="32"/>
      <c r="Z899" s="32"/>
    </row>
    <row r="900" spans="1:26" x14ac:dyDescent="0.25">
      <c r="A900" s="6">
        <v>1945.04</v>
      </c>
      <c r="B900" s="7">
        <v>14.28</v>
      </c>
      <c r="C900" s="8">
        <v>0.65</v>
      </c>
      <c r="D900" s="7">
        <v>0.973333</v>
      </c>
      <c r="E900" s="7">
        <v>17.8</v>
      </c>
      <c r="F900" s="8">
        <f t="shared" si="206"/>
        <v>1945.2916666665992</v>
      </c>
      <c r="G900" s="9">
        <f>G897*9/12+G909*3/12</f>
        <v>2.3250000000000002</v>
      </c>
      <c r="H900" s="8">
        <f t="shared" si="202"/>
        <v>245.58992696629204</v>
      </c>
      <c r="I900" s="8">
        <f t="shared" si="203"/>
        <v>11.17881320224719</v>
      </c>
      <c r="J900" s="10">
        <f t="shared" si="207"/>
        <v>12679.639569849049</v>
      </c>
      <c r="K900" s="8">
        <f t="shared" si="204"/>
        <v>16.739550447050558</v>
      </c>
      <c r="L900" s="10">
        <f t="shared" si="205"/>
        <v>864.25151410643457</v>
      </c>
      <c r="M900" s="30">
        <f t="shared" si="210"/>
        <v>12.631867236563076</v>
      </c>
      <c r="N900" s="11"/>
      <c r="O900" s="12">
        <f t="shared" si="211"/>
        <v>16.745879992645985</v>
      </c>
      <c r="P900" s="12"/>
      <c r="Q900" s="33">
        <f t="shared" si="212"/>
        <v>8.1694539553084103E-2</v>
      </c>
      <c r="R900" s="9">
        <f t="shared" si="208"/>
        <v>1.0032657855500335</v>
      </c>
      <c r="S900" s="9">
        <f t="shared" si="209"/>
        <v>13.688705687348225</v>
      </c>
      <c r="T900" s="15">
        <f t="shared" si="213"/>
        <v>0.11903370356202592</v>
      </c>
      <c r="U900" s="15">
        <f t="shared" si="214"/>
        <v>-1.9479875900787147E-2</v>
      </c>
      <c r="V900" s="15">
        <f t="shared" si="215"/>
        <v>0.13851357946281306</v>
      </c>
      <c r="Y900" s="32"/>
      <c r="Z900" s="32"/>
    </row>
    <row r="901" spans="1:26" x14ac:dyDescent="0.25">
      <c r="A901" s="6">
        <v>1945.05</v>
      </c>
      <c r="B901" s="7">
        <v>14.82</v>
      </c>
      <c r="C901" s="8">
        <v>0.65</v>
      </c>
      <c r="D901" s="7">
        <v>0.98666699999999996</v>
      </c>
      <c r="E901" s="7">
        <v>17.899999999999999</v>
      </c>
      <c r="F901" s="8">
        <f t="shared" si="206"/>
        <v>1945.3749999999325</v>
      </c>
      <c r="G901" s="9">
        <f>G897*8/12+G909*4/12</f>
        <v>2.31</v>
      </c>
      <c r="H901" s="8">
        <f t="shared" si="202"/>
        <v>253.45304748603348</v>
      </c>
      <c r="I901" s="8">
        <f t="shared" si="203"/>
        <v>11.116361731843575</v>
      </c>
      <c r="J901" s="10">
        <f t="shared" si="207"/>
        <v>13133.434603173939</v>
      </c>
      <c r="K901" s="8">
        <f t="shared" si="204"/>
        <v>16.874072739804465</v>
      </c>
      <c r="L901" s="10">
        <f t="shared" si="205"/>
        <v>874.38100672131031</v>
      </c>
      <c r="M901" s="30">
        <f t="shared" si="210"/>
        <v>13.036560628785356</v>
      </c>
      <c r="N901" s="11"/>
      <c r="O901" s="12">
        <f t="shared" si="211"/>
        <v>17.276370053124378</v>
      </c>
      <c r="P901" s="12"/>
      <c r="Q901" s="33">
        <f t="shared" si="212"/>
        <v>7.9961857196301611E-2</v>
      </c>
      <c r="R901" s="9">
        <f t="shared" si="208"/>
        <v>1.003254242748955</v>
      </c>
      <c r="S901" s="9">
        <f t="shared" si="209"/>
        <v>13.656687103325989</v>
      </c>
      <c r="T901" s="15">
        <f t="shared" si="213"/>
        <v>0.11501869231649708</v>
      </c>
      <c r="U901" s="15">
        <f t="shared" si="214"/>
        <v>-1.9110564638683436E-2</v>
      </c>
      <c r="V901" s="15">
        <f t="shared" si="215"/>
        <v>0.13412925695518052</v>
      </c>
      <c r="Y901" s="32"/>
      <c r="Z901" s="32"/>
    </row>
    <row r="902" spans="1:26" x14ac:dyDescent="0.25">
      <c r="A902" s="6">
        <v>1945.06</v>
      </c>
      <c r="B902" s="7">
        <v>15.09</v>
      </c>
      <c r="C902" s="8">
        <v>0.65</v>
      </c>
      <c r="D902" s="7">
        <v>1</v>
      </c>
      <c r="E902" s="7">
        <v>18.100000000000001</v>
      </c>
      <c r="F902" s="8">
        <f t="shared" si="206"/>
        <v>1945.4583333332657</v>
      </c>
      <c r="G902" s="9">
        <f>G897*7/12+G909*5/12</f>
        <v>2.2949999999999999</v>
      </c>
      <c r="H902" s="8">
        <f t="shared" si="202"/>
        <v>255.21900414364632</v>
      </c>
      <c r="I902" s="8">
        <f t="shared" si="203"/>
        <v>10.993529005524859</v>
      </c>
      <c r="J902" s="10">
        <f t="shared" si="207"/>
        <v>13272.414884315565</v>
      </c>
      <c r="K902" s="8">
        <f t="shared" si="204"/>
        <v>16.913121546961321</v>
      </c>
      <c r="L902" s="10">
        <f t="shared" si="205"/>
        <v>879.55035681349011</v>
      </c>
      <c r="M902" s="30">
        <f t="shared" si="210"/>
        <v>13.130223361406054</v>
      </c>
      <c r="N902" s="11"/>
      <c r="O902" s="12">
        <f t="shared" si="211"/>
        <v>17.391992046675064</v>
      </c>
      <c r="P902" s="12"/>
      <c r="Q902" s="33">
        <f t="shared" si="212"/>
        <v>8.1453259365824301E-2</v>
      </c>
      <c r="R902" s="9">
        <f t="shared" si="208"/>
        <v>1.0032427008933069</v>
      </c>
      <c r="S902" s="9">
        <f t="shared" si="209"/>
        <v>13.549735584623786</v>
      </c>
      <c r="T902" s="15">
        <f t="shared" si="213"/>
        <v>0.12050882105555916</v>
      </c>
      <c r="U902" s="15">
        <f t="shared" si="214"/>
        <v>-1.8283285328311805E-2</v>
      </c>
      <c r="V902" s="15">
        <f t="shared" si="215"/>
        <v>0.13879210638387096</v>
      </c>
      <c r="Y902" s="32"/>
      <c r="Z902" s="32"/>
    </row>
    <row r="903" spans="1:26" x14ac:dyDescent="0.25">
      <c r="A903" s="6">
        <v>1945.07</v>
      </c>
      <c r="B903" s="7">
        <v>14.78</v>
      </c>
      <c r="C903" s="8">
        <v>0.65333300000000005</v>
      </c>
      <c r="D903" s="7">
        <v>0.99666699999999997</v>
      </c>
      <c r="E903" s="7">
        <v>18.100000000000001</v>
      </c>
      <c r="F903" s="8">
        <f t="shared" si="206"/>
        <v>1945.541666666599</v>
      </c>
      <c r="G903" s="9">
        <f>G897*6/12+G909*6/12</f>
        <v>2.2800000000000002</v>
      </c>
      <c r="H903" s="8">
        <f t="shared" si="202"/>
        <v>249.97593646408831</v>
      </c>
      <c r="I903" s="8">
        <f t="shared" si="203"/>
        <v>11.049900439640881</v>
      </c>
      <c r="J903" s="10">
        <f t="shared" si="207"/>
        <v>13047.640879809052</v>
      </c>
      <c r="K903" s="8">
        <f t="shared" si="204"/>
        <v>16.856750112845297</v>
      </c>
      <c r="L903" s="10">
        <f t="shared" si="205"/>
        <v>879.84797650586256</v>
      </c>
      <c r="M903" s="30">
        <f t="shared" si="210"/>
        <v>12.867028443009159</v>
      </c>
      <c r="N903" s="11"/>
      <c r="O903" s="12">
        <f t="shared" si="211"/>
        <v>17.03532585651169</v>
      </c>
      <c r="P903" s="12"/>
      <c r="Q903" s="33">
        <f t="shared" si="212"/>
        <v>8.3161114697241717E-2</v>
      </c>
      <c r="R903" s="9">
        <f t="shared" si="208"/>
        <v>1.0032311599841568</v>
      </c>
      <c r="S903" s="9">
        <f t="shared" si="209"/>
        <v>13.593673324308117</v>
      </c>
      <c r="T903" s="15">
        <f t="shared" si="213"/>
        <v>0.13030373955782659</v>
      </c>
      <c r="U903" s="15">
        <f t="shared" si="214"/>
        <v>-1.9756951347773999E-2</v>
      </c>
      <c r="V903" s="15">
        <f t="shared" si="215"/>
        <v>0.15006069090560059</v>
      </c>
      <c r="Y903" s="32"/>
      <c r="Z903" s="32"/>
    </row>
    <row r="904" spans="1:26" x14ac:dyDescent="0.25">
      <c r="A904" s="6">
        <v>1945.08</v>
      </c>
      <c r="B904" s="7">
        <v>14.83</v>
      </c>
      <c r="C904" s="8">
        <v>0.656667</v>
      </c>
      <c r="D904" s="7">
        <v>0.99333300000000002</v>
      </c>
      <c r="E904" s="7">
        <v>18.100000000000001</v>
      </c>
      <c r="F904" s="8">
        <f t="shared" si="206"/>
        <v>1945.6249999999322</v>
      </c>
      <c r="G904" s="9">
        <f>G897*5/12+G909*7/12</f>
        <v>2.2650000000000001</v>
      </c>
      <c r="H904" s="8">
        <f t="shared" si="202"/>
        <v>250.82159254143639</v>
      </c>
      <c r="I904" s="8">
        <f t="shared" si="203"/>
        <v>11.10628878687845</v>
      </c>
      <c r="J904" s="10">
        <f t="shared" si="207"/>
        <v>13140.088668044886</v>
      </c>
      <c r="K904" s="8">
        <f t="shared" si="204"/>
        <v>16.800361765607729</v>
      </c>
      <c r="L904" s="10">
        <f t="shared" si="205"/>
        <v>880.1405055222541</v>
      </c>
      <c r="M904" s="30">
        <f t="shared" si="210"/>
        <v>12.915378562256745</v>
      </c>
      <c r="N904" s="11"/>
      <c r="O904" s="12">
        <f t="shared" si="211"/>
        <v>17.092121054476248</v>
      </c>
      <c r="P904" s="12"/>
      <c r="Q904" s="33">
        <f t="shared" si="212"/>
        <v>8.3020168859708227E-2</v>
      </c>
      <c r="R904" s="9">
        <f t="shared" si="208"/>
        <v>1.0032196200225736</v>
      </c>
      <c r="S904" s="9">
        <f t="shared" si="209"/>
        <v>13.63759665759132</v>
      </c>
      <c r="T904" s="15">
        <f t="shared" si="213"/>
        <v>0.12917112846314405</v>
      </c>
      <c r="U904" s="15">
        <f t="shared" si="214"/>
        <v>-2.042546051841776E-2</v>
      </c>
      <c r="V904" s="15">
        <f t="shared" si="215"/>
        <v>0.14959658898156181</v>
      </c>
      <c r="Y904" s="32"/>
      <c r="Z904" s="32"/>
    </row>
    <row r="905" spans="1:26" x14ac:dyDescent="0.25">
      <c r="A905" s="6">
        <v>1945.09</v>
      </c>
      <c r="B905" s="7">
        <v>15.84</v>
      </c>
      <c r="C905" s="8">
        <v>0.66</v>
      </c>
      <c r="D905" s="7">
        <v>0.99</v>
      </c>
      <c r="E905" s="7">
        <v>18.100000000000001</v>
      </c>
      <c r="F905" s="8">
        <f t="shared" si="206"/>
        <v>1945.7083333332655</v>
      </c>
      <c r="G905" s="9">
        <f>G897*4/12+G909*8/12</f>
        <v>2.25</v>
      </c>
      <c r="H905" s="8">
        <f t="shared" si="202"/>
        <v>267.90384530386729</v>
      </c>
      <c r="I905" s="8">
        <f t="shared" si="203"/>
        <v>11.162660220994473</v>
      </c>
      <c r="J905" s="10">
        <f t="shared" si="207"/>
        <v>14083.729560254445</v>
      </c>
      <c r="K905" s="8">
        <f t="shared" si="204"/>
        <v>16.743990331491705</v>
      </c>
      <c r="L905" s="10">
        <f t="shared" si="205"/>
        <v>880.23309751590284</v>
      </c>
      <c r="M905" s="30">
        <f t="shared" si="210"/>
        <v>13.79826495171978</v>
      </c>
      <c r="N905" s="11"/>
      <c r="O905" s="12">
        <f t="shared" si="211"/>
        <v>18.249640785494694</v>
      </c>
      <c r="P905" s="12"/>
      <c r="Q905" s="33">
        <f t="shared" si="212"/>
        <v>7.821597266288069E-2</v>
      </c>
      <c r="R905" s="9">
        <f t="shared" si="208"/>
        <v>1.0032080810096271</v>
      </c>
      <c r="S905" s="9">
        <f t="shared" si="209"/>
        <v>13.681504536849884</v>
      </c>
      <c r="T905" s="15">
        <f t="shared" si="213"/>
        <v>0.12623850408630566</v>
      </c>
      <c r="U905" s="15">
        <f t="shared" si="214"/>
        <v>-2.0862929445683243E-2</v>
      </c>
      <c r="V905" s="15">
        <f t="shared" si="215"/>
        <v>0.1471014335319889</v>
      </c>
      <c r="Y905" s="32"/>
      <c r="Z905" s="32"/>
    </row>
    <row r="906" spans="1:26" x14ac:dyDescent="0.25">
      <c r="A906" s="6">
        <v>1945.1</v>
      </c>
      <c r="B906" s="7">
        <v>16.5</v>
      </c>
      <c r="C906" s="8">
        <v>0.66</v>
      </c>
      <c r="D906" s="7">
        <v>0.98</v>
      </c>
      <c r="E906" s="7">
        <v>18.100000000000001</v>
      </c>
      <c r="F906" s="8">
        <f t="shared" si="206"/>
        <v>1945.7916666665988</v>
      </c>
      <c r="G906" s="9">
        <f>G897*3/12+G909*9/12</f>
        <v>2.2350000000000003</v>
      </c>
      <c r="H906" s="8">
        <f t="shared" ref="H906:H969" si="216">B906*$E$1841/E906</f>
        <v>279.06650552486184</v>
      </c>
      <c r="I906" s="8">
        <f t="shared" ref="I906:I969" si="217">C906*$E$1841/E906</f>
        <v>11.162660220994473</v>
      </c>
      <c r="J906" s="10">
        <f t="shared" si="207"/>
        <v>14719.453464015936</v>
      </c>
      <c r="K906" s="8">
        <f t="shared" ref="K906:K969" si="218">D906*$E$1841/E906</f>
        <v>16.574859116022097</v>
      </c>
      <c r="L906" s="10">
        <f t="shared" ref="L906:L969" si="219">K906*(J906/H906)</f>
        <v>874.24632695367382</v>
      </c>
      <c r="M906" s="30">
        <f t="shared" si="210"/>
        <v>14.374662675391342</v>
      </c>
      <c r="N906" s="11"/>
      <c r="O906" s="12">
        <f t="shared" si="211"/>
        <v>18.998880544708747</v>
      </c>
      <c r="P906" s="12"/>
      <c r="Q906" s="33">
        <f t="shared" si="212"/>
        <v>7.5459942517966616E-2</v>
      </c>
      <c r="R906" s="9">
        <f t="shared" si="208"/>
        <v>1.0031965429463889</v>
      </c>
      <c r="S906" s="9">
        <f t="shared" si="209"/>
        <v>13.72539591173768</v>
      </c>
      <c r="T906" s="15">
        <f t="shared" si="213"/>
        <v>0.1158646105063128</v>
      </c>
      <c r="U906" s="15">
        <f t="shared" si="214"/>
        <v>-2.0179675671544772E-2</v>
      </c>
      <c r="V906" s="15">
        <f t="shared" si="215"/>
        <v>0.13604428617785758</v>
      </c>
      <c r="Y906" s="32"/>
      <c r="Z906" s="32"/>
    </row>
    <row r="907" spans="1:26" x14ac:dyDescent="0.25">
      <c r="A907" s="6">
        <v>1945.11</v>
      </c>
      <c r="B907" s="7">
        <v>17.04</v>
      </c>
      <c r="C907" s="8">
        <v>0.66</v>
      </c>
      <c r="D907" s="7">
        <v>0.97</v>
      </c>
      <c r="E907" s="7">
        <v>18.100000000000001</v>
      </c>
      <c r="F907" s="8">
        <f t="shared" ref="F907:F970" si="220">F906+1/12</f>
        <v>1945.874999999932</v>
      </c>
      <c r="G907" s="9">
        <f>G897*2/12+G909*10/12</f>
        <v>2.2199999999999998</v>
      </c>
      <c r="H907" s="8">
        <f t="shared" si="216"/>
        <v>288.1995911602209</v>
      </c>
      <c r="I907" s="8">
        <f t="shared" si="217"/>
        <v>11.162660220994473</v>
      </c>
      <c r="J907" s="10">
        <f t="shared" ref="J907:J970" si="221">J906*((H907+(I907/12))/H906)</f>
        <v>15250.245876809237</v>
      </c>
      <c r="K907" s="8">
        <f t="shared" si="218"/>
        <v>16.405727900552481</v>
      </c>
      <c r="L907" s="10">
        <f t="shared" si="219"/>
        <v>868.11845660240374</v>
      </c>
      <c r="M907" s="30">
        <f t="shared" si="210"/>
        <v>14.847702661876786</v>
      </c>
      <c r="N907" s="11"/>
      <c r="O907" s="12">
        <f t="shared" si="211"/>
        <v>19.608975958272882</v>
      </c>
      <c r="P907" s="12"/>
      <c r="Q907" s="33">
        <f t="shared" si="212"/>
        <v>7.2646034736809292E-2</v>
      </c>
      <c r="R907" s="9">
        <f t="shared" ref="R907:R970" si="222">((G907/G908+G907/1200+((1+G908/1200)^(-119))*(1-G907/G908)))</f>
        <v>1.0031850058339318</v>
      </c>
      <c r="S907" s="9">
        <f t="shared" ref="S907:S970" si="223">S906*R906*E906/E907</f>
        <v>13.769269729225741</v>
      </c>
      <c r="T907" s="15">
        <f t="shared" si="213"/>
        <v>0.11953774780963689</v>
      </c>
      <c r="U907" s="15">
        <f t="shared" si="214"/>
        <v>-2.0341719918070877E-2</v>
      </c>
      <c r="V907" s="15">
        <f t="shared" si="215"/>
        <v>0.13987946772770776</v>
      </c>
      <c r="Y907" s="32"/>
      <c r="Z907" s="32"/>
    </row>
    <row r="908" spans="1:26" x14ac:dyDescent="0.25">
      <c r="A908" s="6">
        <v>1945.12</v>
      </c>
      <c r="B908" s="7">
        <v>17.329999999999998</v>
      </c>
      <c r="C908" s="8">
        <v>0.66</v>
      </c>
      <c r="D908" s="7">
        <v>0.96</v>
      </c>
      <c r="E908" s="7">
        <v>18.2</v>
      </c>
      <c r="F908" s="8">
        <f t="shared" si="220"/>
        <v>1945.9583333332653</v>
      </c>
      <c r="G908" s="9">
        <f>G897*1/12+G909*11/12</f>
        <v>2.2050000000000001</v>
      </c>
      <c r="H908" s="8">
        <f t="shared" si="216"/>
        <v>291.49393269230762</v>
      </c>
      <c r="I908" s="8">
        <f t="shared" si="217"/>
        <v>11.101326923076922</v>
      </c>
      <c r="J908" s="10">
        <f t="shared" si="221"/>
        <v>15473.520593712106</v>
      </c>
      <c r="K908" s="8">
        <f t="shared" si="218"/>
        <v>16.14738461538461</v>
      </c>
      <c r="L908" s="10">
        <f t="shared" si="219"/>
        <v>857.15982515658504</v>
      </c>
      <c r="M908" s="30">
        <f t="shared" si="210"/>
        <v>15.020347474739969</v>
      </c>
      <c r="N908" s="11"/>
      <c r="O908" s="12">
        <f t="shared" si="211"/>
        <v>19.821351248851332</v>
      </c>
      <c r="P908" s="12"/>
      <c r="Q908" s="33">
        <f t="shared" si="212"/>
        <v>7.2588174698029403E-2</v>
      </c>
      <c r="R908" s="9">
        <f t="shared" si="222"/>
        <v>1.0031734696733301</v>
      </c>
      <c r="S908" s="9">
        <f t="shared" si="223"/>
        <v>13.737228642798117</v>
      </c>
      <c r="T908" s="15">
        <f t="shared" si="213"/>
        <v>0.11970545428265966</v>
      </c>
      <c r="U908" s="15">
        <f t="shared" si="214"/>
        <v>-2.0101999645483981E-2</v>
      </c>
      <c r="V908" s="15">
        <f t="shared" si="215"/>
        <v>0.13980745392814364</v>
      </c>
      <c r="Y908" s="32"/>
      <c r="Z908" s="32"/>
    </row>
    <row r="909" spans="1:26" x14ac:dyDescent="0.25">
      <c r="A909" s="6">
        <v>1946.01</v>
      </c>
      <c r="B909" s="7">
        <v>18.02</v>
      </c>
      <c r="C909" s="8">
        <v>0.66666700000000001</v>
      </c>
      <c r="D909" s="7">
        <v>0.94</v>
      </c>
      <c r="E909" s="7">
        <v>18.2</v>
      </c>
      <c r="F909" s="8">
        <f t="shared" si="220"/>
        <v>1946.0416666665985</v>
      </c>
      <c r="G909" s="9">
        <v>2.19</v>
      </c>
      <c r="H909" s="8">
        <f t="shared" si="216"/>
        <v>303.09986538461533</v>
      </c>
      <c r="I909" s="8">
        <f t="shared" si="217"/>
        <v>11.213467145192306</v>
      </c>
      <c r="J909" s="10">
        <f t="shared" si="221"/>
        <v>16139.208399393894</v>
      </c>
      <c r="K909" s="8">
        <f t="shared" si="218"/>
        <v>15.810980769230765</v>
      </c>
      <c r="L909" s="10">
        <f t="shared" si="219"/>
        <v>841.88989430800552</v>
      </c>
      <c r="M909" s="30">
        <f t="shared" si="210"/>
        <v>15.623163177761676</v>
      </c>
      <c r="N909" s="11"/>
      <c r="O909" s="12">
        <f t="shared" si="211"/>
        <v>20.599482382192527</v>
      </c>
      <c r="P909" s="12"/>
      <c r="Q909" s="33">
        <f t="shared" si="212"/>
        <v>7.0169343254540786E-2</v>
      </c>
      <c r="R909" s="9">
        <f t="shared" si="222"/>
        <v>1.001379783904099</v>
      </c>
      <c r="S909" s="9">
        <f t="shared" si="223"/>
        <v>13.780823321291638</v>
      </c>
      <c r="T909" s="15">
        <f t="shared" si="213"/>
        <v>0.11231388223019323</v>
      </c>
      <c r="U909" s="15">
        <f t="shared" si="214"/>
        <v>-1.9667343910357737E-2</v>
      </c>
      <c r="V909" s="15">
        <f t="shared" si="215"/>
        <v>0.13198122614055097</v>
      </c>
      <c r="Y909" s="32"/>
      <c r="Z909" s="32"/>
    </row>
    <row r="910" spans="1:26" x14ac:dyDescent="0.25">
      <c r="A910" s="6">
        <v>1946.02</v>
      </c>
      <c r="B910" s="7">
        <v>18.07</v>
      </c>
      <c r="C910" s="8">
        <v>0.67333299999999996</v>
      </c>
      <c r="D910" s="7">
        <v>0.92</v>
      </c>
      <c r="E910" s="7">
        <v>18.100000000000001</v>
      </c>
      <c r="F910" s="8">
        <f t="shared" si="220"/>
        <v>1946.1249999999318</v>
      </c>
      <c r="G910" s="9">
        <f>G909*11/12+G921*1/12</f>
        <v>2.1949999999999998</v>
      </c>
      <c r="H910" s="8">
        <f t="shared" si="216"/>
        <v>305.6201063535911</v>
      </c>
      <c r="I910" s="8">
        <f t="shared" si="217"/>
        <v>11.388162870580107</v>
      </c>
      <c r="J910" s="10">
        <f t="shared" si="221"/>
        <v>16323.936366742713</v>
      </c>
      <c r="K910" s="8">
        <f t="shared" si="218"/>
        <v>15.560071823204417</v>
      </c>
      <c r="L910" s="10">
        <f t="shared" si="219"/>
        <v>831.10246028795223</v>
      </c>
      <c r="M910" s="30">
        <f t="shared" si="210"/>
        <v>15.761666525801909</v>
      </c>
      <c r="N910" s="11"/>
      <c r="O910" s="12">
        <f t="shared" si="211"/>
        <v>20.765541749059217</v>
      </c>
      <c r="P910" s="12"/>
      <c r="Q910" s="33">
        <f t="shared" si="212"/>
        <v>6.8990615793924848E-2</v>
      </c>
      <c r="R910" s="9">
        <f t="shared" si="222"/>
        <v>1.0013840576640278</v>
      </c>
      <c r="S910" s="9">
        <f t="shared" si="223"/>
        <v>13.876080077724845</v>
      </c>
      <c r="T910" s="15">
        <f t="shared" si="213"/>
        <v>0.11210529287571802</v>
      </c>
      <c r="U910" s="15">
        <f t="shared" si="214"/>
        <v>-1.9600706618504771E-2</v>
      </c>
      <c r="V910" s="15">
        <f t="shared" si="215"/>
        <v>0.13170599949422279</v>
      </c>
      <c r="Y910" s="32"/>
      <c r="Z910" s="32"/>
    </row>
    <row r="911" spans="1:26" x14ac:dyDescent="0.25">
      <c r="A911" s="6">
        <v>1946.03</v>
      </c>
      <c r="B911" s="7">
        <v>17.53</v>
      </c>
      <c r="C911" s="8">
        <v>0.68</v>
      </c>
      <c r="D911" s="7">
        <v>0.9</v>
      </c>
      <c r="E911" s="7">
        <v>18.3</v>
      </c>
      <c r="F911" s="8">
        <f t="shared" si="220"/>
        <v>1946.208333333265</v>
      </c>
      <c r="G911" s="9">
        <f>G909*10/12+G921*2/12</f>
        <v>2.2000000000000002</v>
      </c>
      <c r="H911" s="8">
        <f t="shared" si="216"/>
        <v>293.24672540983602</v>
      </c>
      <c r="I911" s="8">
        <f t="shared" si="217"/>
        <v>11.375229508196719</v>
      </c>
      <c r="J911" s="10">
        <f t="shared" si="221"/>
        <v>15713.674686519793</v>
      </c>
      <c r="K911" s="8">
        <f t="shared" si="218"/>
        <v>15.055450819672126</v>
      </c>
      <c r="L911" s="10">
        <f t="shared" si="219"/>
        <v>806.74884300443875</v>
      </c>
      <c r="M911" s="30">
        <f t="shared" si="210"/>
        <v>15.134873415142536</v>
      </c>
      <c r="N911" s="11"/>
      <c r="O911" s="12">
        <f t="shared" si="211"/>
        <v>19.926591500429531</v>
      </c>
      <c r="P911" s="12"/>
      <c r="Q911" s="33">
        <f t="shared" si="212"/>
        <v>7.3446233699462141E-2</v>
      </c>
      <c r="R911" s="9">
        <f t="shared" si="222"/>
        <v>1.0013883313886893</v>
      </c>
      <c r="S911" s="9">
        <f t="shared" si="223"/>
        <v>13.743424330378462</v>
      </c>
      <c r="T911" s="15">
        <f t="shared" si="213"/>
        <v>0.12415150720568335</v>
      </c>
      <c r="U911" s="15">
        <f t="shared" si="214"/>
        <v>-1.9439962852505488E-2</v>
      </c>
      <c r="V911" s="15">
        <f t="shared" si="215"/>
        <v>0.14359147005818884</v>
      </c>
      <c r="Y911" s="32"/>
      <c r="Z911" s="32"/>
    </row>
    <row r="912" spans="1:26" x14ac:dyDescent="0.25">
      <c r="A912" s="6">
        <v>1946.04</v>
      </c>
      <c r="B912" s="7">
        <v>18.66</v>
      </c>
      <c r="C912" s="8">
        <v>0.68</v>
      </c>
      <c r="D912" s="7">
        <v>0.88</v>
      </c>
      <c r="E912" s="7">
        <v>18.399999999999999</v>
      </c>
      <c r="F912" s="8">
        <f t="shared" si="220"/>
        <v>1946.2916666665983</v>
      </c>
      <c r="G912" s="9">
        <f>G909*9/12+G921*3/12</f>
        <v>2.2050000000000001</v>
      </c>
      <c r="H912" s="8">
        <f t="shared" si="216"/>
        <v>310.45321467391301</v>
      </c>
      <c r="I912" s="8">
        <f t="shared" si="217"/>
        <v>11.313407608695652</v>
      </c>
      <c r="J912" s="10">
        <f t="shared" si="221"/>
        <v>16686.206519424239</v>
      </c>
      <c r="K912" s="8">
        <f t="shared" si="218"/>
        <v>14.640880434782607</v>
      </c>
      <c r="L912" s="10">
        <f t="shared" si="219"/>
        <v>786.91649180564468</v>
      </c>
      <c r="M912" s="30">
        <f t="shared" si="210"/>
        <v>16.040842386215918</v>
      </c>
      <c r="N912" s="11"/>
      <c r="O912" s="12">
        <f t="shared" si="211"/>
        <v>21.101916955508504</v>
      </c>
      <c r="P912" s="12"/>
      <c r="Q912" s="33">
        <f t="shared" si="212"/>
        <v>7.0225649072409024E-2</v>
      </c>
      <c r="R912" s="9">
        <f t="shared" si="222"/>
        <v>1.001392605078097</v>
      </c>
      <c r="S912" s="9">
        <f t="shared" si="223"/>
        <v>13.687708536254814</v>
      </c>
      <c r="T912" s="15">
        <f t="shared" si="213"/>
        <v>0.11865481251117771</v>
      </c>
      <c r="U912" s="15">
        <f t="shared" si="214"/>
        <v>-2.1009465178734921E-2</v>
      </c>
      <c r="V912" s="15">
        <f t="shared" si="215"/>
        <v>0.13966427768991263</v>
      </c>
      <c r="Y912" s="32"/>
      <c r="Z912" s="32"/>
    </row>
    <row r="913" spans="1:26" x14ac:dyDescent="0.25">
      <c r="A913" s="6">
        <v>1946.05</v>
      </c>
      <c r="B913" s="7">
        <v>18.7</v>
      </c>
      <c r="C913" s="8">
        <v>0.68</v>
      </c>
      <c r="D913" s="7">
        <v>0.86</v>
      </c>
      <c r="E913" s="7">
        <v>18.5</v>
      </c>
      <c r="F913" s="8">
        <f t="shared" si="220"/>
        <v>1946.3749999999316</v>
      </c>
      <c r="G913" s="9">
        <f>G909*8/12+G921*4/12</f>
        <v>2.21</v>
      </c>
      <c r="H913" s="8">
        <f t="shared" si="216"/>
        <v>309.43698648648643</v>
      </c>
      <c r="I913" s="8">
        <f t="shared" si="217"/>
        <v>11.252254054054053</v>
      </c>
      <c r="J913" s="10">
        <f t="shared" si="221"/>
        <v>16681.985141028392</v>
      </c>
      <c r="K913" s="8">
        <f t="shared" si="218"/>
        <v>14.23079189189189</v>
      </c>
      <c r="L913" s="10">
        <f t="shared" si="219"/>
        <v>767.19289953392615</v>
      </c>
      <c r="M913" s="30">
        <f t="shared" si="210"/>
        <v>16.013723170832179</v>
      </c>
      <c r="N913" s="11"/>
      <c r="O913" s="12">
        <f t="shared" si="211"/>
        <v>21.048307121707555</v>
      </c>
      <c r="P913" s="12"/>
      <c r="Q913" s="33">
        <f t="shared" si="212"/>
        <v>7.0839606143310016E-2</v>
      </c>
      <c r="R913" s="9">
        <f t="shared" si="222"/>
        <v>1.001396878732264</v>
      </c>
      <c r="S913" s="9">
        <f t="shared" si="223"/>
        <v>13.632679459433859</v>
      </c>
      <c r="T913" s="15">
        <f t="shared" si="213"/>
        <v>0.11505727393446419</v>
      </c>
      <c r="U913" s="15">
        <f t="shared" si="214"/>
        <v>-1.9805555392884644E-2</v>
      </c>
      <c r="V913" s="15">
        <f t="shared" si="215"/>
        <v>0.13486282932734883</v>
      </c>
      <c r="Y913" s="32"/>
      <c r="Z913" s="32"/>
    </row>
    <row r="914" spans="1:26" x14ac:dyDescent="0.25">
      <c r="A914" s="6">
        <v>1946.06</v>
      </c>
      <c r="B914" s="7">
        <v>18.579999999999998</v>
      </c>
      <c r="C914" s="8">
        <v>0.68</v>
      </c>
      <c r="D914" s="7">
        <v>0.84</v>
      </c>
      <c r="E914" s="7">
        <v>18.7</v>
      </c>
      <c r="F914" s="8">
        <f t="shared" si="220"/>
        <v>1946.4583333332648</v>
      </c>
      <c r="G914" s="9">
        <f>G909*7/12+G921*5/12</f>
        <v>2.2149999999999999</v>
      </c>
      <c r="H914" s="8">
        <f t="shared" si="216"/>
        <v>304.1630454545454</v>
      </c>
      <c r="I914" s="8">
        <f t="shared" si="217"/>
        <v>11.131909090909089</v>
      </c>
      <c r="J914" s="10">
        <f t="shared" si="221"/>
        <v>16447.673749936232</v>
      </c>
      <c r="K914" s="8">
        <f t="shared" si="218"/>
        <v>13.751181818181816</v>
      </c>
      <c r="L914" s="10">
        <f t="shared" si="219"/>
        <v>743.5977368108953</v>
      </c>
      <c r="M914" s="30">
        <f t="shared" si="210"/>
        <v>15.773186880128746</v>
      </c>
      <c r="N914" s="11"/>
      <c r="O914" s="12">
        <f t="shared" si="211"/>
        <v>20.714507926611418</v>
      </c>
      <c r="P914" s="12"/>
      <c r="Q914" s="33">
        <f t="shared" si="212"/>
        <v>7.2100572682852346E-2</v>
      </c>
      <c r="R914" s="9">
        <f t="shared" si="222"/>
        <v>1.0014011523512036</v>
      </c>
      <c r="S914" s="9">
        <f t="shared" si="223"/>
        <v>13.505714930456607</v>
      </c>
      <c r="T914" s="15">
        <f t="shared" si="213"/>
        <v>0.11552385405557719</v>
      </c>
      <c r="U914" s="15">
        <f t="shared" si="214"/>
        <v>-1.8776145435939973E-2</v>
      </c>
      <c r="V914" s="15">
        <f t="shared" si="215"/>
        <v>0.13429999949151716</v>
      </c>
      <c r="Y914" s="32"/>
      <c r="Z914" s="32"/>
    </row>
    <row r="915" spans="1:26" x14ac:dyDescent="0.25">
      <c r="A915" s="6">
        <v>1946.07</v>
      </c>
      <c r="B915" s="7">
        <v>18.05</v>
      </c>
      <c r="C915" s="8">
        <v>0.68333299999999997</v>
      </c>
      <c r="D915" s="7">
        <v>0.85666699999999996</v>
      </c>
      <c r="E915" s="7">
        <v>19.8</v>
      </c>
      <c r="F915" s="8">
        <f t="shared" si="220"/>
        <v>1946.5416666665981</v>
      </c>
      <c r="G915" s="9">
        <f>G909*6/12+G921*6/12</f>
        <v>2.2199999999999998</v>
      </c>
      <c r="H915" s="8">
        <f t="shared" si="216"/>
        <v>279.07077651515146</v>
      </c>
      <c r="I915" s="8">
        <f t="shared" si="217"/>
        <v>10.565001159469695</v>
      </c>
      <c r="J915" s="10">
        <f t="shared" si="221"/>
        <v>15138.413300892737</v>
      </c>
      <c r="K915" s="8">
        <f t="shared" si="218"/>
        <v>13.244915507196966</v>
      </c>
      <c r="L915" s="10">
        <f t="shared" si="219"/>
        <v>718.48083696597655</v>
      </c>
      <c r="M915" s="30">
        <f t="shared" si="210"/>
        <v>14.508136111909067</v>
      </c>
      <c r="N915" s="11"/>
      <c r="O915" s="12">
        <f t="shared" si="211"/>
        <v>19.038974040498392</v>
      </c>
      <c r="P915" s="12"/>
      <c r="Q915" s="33">
        <f t="shared" si="212"/>
        <v>8.2739445589748647E-2</v>
      </c>
      <c r="R915" s="9">
        <f t="shared" si="222"/>
        <v>1.0014054259349292</v>
      </c>
      <c r="S915" s="9">
        <f t="shared" si="223"/>
        <v>12.773269689425762</v>
      </c>
      <c r="T915" s="15">
        <f t="shared" si="213"/>
        <v>0.13029463379336037</v>
      </c>
      <c r="U915" s="15">
        <f t="shared" si="214"/>
        <v>-1.4692430260692557E-2</v>
      </c>
      <c r="V915" s="15">
        <f t="shared" si="215"/>
        <v>0.14498706405405293</v>
      </c>
      <c r="Y915" s="32"/>
      <c r="Z915" s="32"/>
    </row>
    <row r="916" spans="1:26" x14ac:dyDescent="0.25">
      <c r="A916" s="6">
        <v>1946.08</v>
      </c>
      <c r="B916" s="7">
        <v>17.7</v>
      </c>
      <c r="C916" s="8">
        <v>0.68666700000000003</v>
      </c>
      <c r="D916" s="7">
        <v>0.87333300000000003</v>
      </c>
      <c r="E916" s="7">
        <v>20.2</v>
      </c>
      <c r="F916" s="8">
        <f t="shared" si="220"/>
        <v>1946.6249999999313</v>
      </c>
      <c r="G916" s="9">
        <f>G909*5/12+G921*7/12</f>
        <v>2.2250000000000001</v>
      </c>
      <c r="H916" s="8">
        <f t="shared" si="216"/>
        <v>268.24043316831677</v>
      </c>
      <c r="I916" s="8">
        <f t="shared" si="217"/>
        <v>10.406319408044553</v>
      </c>
      <c r="J916" s="10">
        <f t="shared" si="221"/>
        <v>14597.954406151523</v>
      </c>
      <c r="K916" s="8">
        <f t="shared" si="218"/>
        <v>13.235210294925739</v>
      </c>
      <c r="L916" s="10">
        <f t="shared" si="219"/>
        <v>720.27544154731788</v>
      </c>
      <c r="M916" s="30">
        <f t="shared" si="210"/>
        <v>13.98493930994276</v>
      </c>
      <c r="N916" s="11"/>
      <c r="O916" s="12">
        <f t="shared" si="211"/>
        <v>18.340641021743654</v>
      </c>
      <c r="P916" s="12"/>
      <c r="Q916" s="33">
        <f t="shared" si="212"/>
        <v>8.6598381477112227E-2</v>
      </c>
      <c r="R916" s="9">
        <f t="shared" si="222"/>
        <v>1.001409699483454</v>
      </c>
      <c r="S916" s="9">
        <f t="shared" si="223"/>
        <v>12.537930057605857</v>
      </c>
      <c r="T916" s="15">
        <f t="shared" si="213"/>
        <v>0.13450510441925734</v>
      </c>
      <c r="U916" s="15">
        <f t="shared" si="214"/>
        <v>-1.4085609851683834E-2</v>
      </c>
      <c r="V916" s="15">
        <f t="shared" si="215"/>
        <v>0.14859071427094117</v>
      </c>
      <c r="Y916" s="32"/>
      <c r="Z916" s="32"/>
    </row>
    <row r="917" spans="1:26" x14ac:dyDescent="0.25">
      <c r="A917" s="6">
        <v>1946.09</v>
      </c>
      <c r="B917" s="7">
        <v>15.09</v>
      </c>
      <c r="C917" s="8">
        <v>0.69</v>
      </c>
      <c r="D917" s="7">
        <v>0.89</v>
      </c>
      <c r="E917" s="7">
        <v>20.399999999999999</v>
      </c>
      <c r="F917" s="8">
        <f t="shared" si="220"/>
        <v>1946.7083333332646</v>
      </c>
      <c r="G917" s="9">
        <f>G909*4/12+G921*8/12</f>
        <v>2.23</v>
      </c>
      <c r="H917" s="8">
        <f t="shared" si="216"/>
        <v>226.44431249999997</v>
      </c>
      <c r="I917" s="8">
        <f t="shared" si="217"/>
        <v>10.354312499999997</v>
      </c>
      <c r="J917" s="10">
        <f t="shared" si="221"/>
        <v>12370.319015777779</v>
      </c>
      <c r="K917" s="8">
        <f t="shared" si="218"/>
        <v>13.3555625</v>
      </c>
      <c r="L917" s="10">
        <f t="shared" si="219"/>
        <v>729.594693442162</v>
      </c>
      <c r="M917" s="30">
        <f t="shared" si="210"/>
        <v>11.841267540149635</v>
      </c>
      <c r="N917" s="11"/>
      <c r="O917" s="12">
        <f t="shared" si="211"/>
        <v>15.527660854694732</v>
      </c>
      <c r="P917" s="12"/>
      <c r="Q917" s="33">
        <f t="shared" si="212"/>
        <v>0.10051583018992165</v>
      </c>
      <c r="R917" s="9">
        <f t="shared" si="222"/>
        <v>1.001413972996791</v>
      </c>
      <c r="S917" s="9">
        <f t="shared" si="223"/>
        <v>12.432510606708787</v>
      </c>
      <c r="T917" s="15">
        <f t="shared" si="213"/>
        <v>0.14941584499990967</v>
      </c>
      <c r="U917" s="15">
        <f t="shared" si="214"/>
        <v>-1.375494556952217E-2</v>
      </c>
      <c r="V917" s="15">
        <f t="shared" si="215"/>
        <v>0.16317079056943185</v>
      </c>
      <c r="Y917" s="32"/>
      <c r="Z917" s="32"/>
    </row>
    <row r="918" spans="1:26" x14ac:dyDescent="0.25">
      <c r="A918" s="6">
        <v>1946.1</v>
      </c>
      <c r="B918" s="7">
        <v>14.75</v>
      </c>
      <c r="C918" s="8">
        <v>0.69666700000000004</v>
      </c>
      <c r="D918" s="7">
        <v>0.94666700000000004</v>
      </c>
      <c r="E918" s="7">
        <v>20.8</v>
      </c>
      <c r="F918" s="8">
        <f t="shared" si="220"/>
        <v>1946.7916666665978</v>
      </c>
      <c r="G918" s="9">
        <f>G909*3/12+G921*9/12</f>
        <v>2.2349999999999999</v>
      </c>
      <c r="H918" s="8">
        <f t="shared" si="216"/>
        <v>217.08560697115379</v>
      </c>
      <c r="I918" s="8">
        <f t="shared" si="217"/>
        <v>10.253313800120191</v>
      </c>
      <c r="J918" s="10">
        <f t="shared" si="221"/>
        <v>11905.743678989313</v>
      </c>
      <c r="K918" s="8">
        <f t="shared" si="218"/>
        <v>13.932730867427884</v>
      </c>
      <c r="L918" s="10">
        <f t="shared" si="219"/>
        <v>764.12031534629</v>
      </c>
      <c r="M918" s="30">
        <f t="shared" si="210"/>
        <v>11.387602961765051</v>
      </c>
      <c r="N918" s="11"/>
      <c r="O918" s="12">
        <f t="shared" si="211"/>
        <v>14.931866479299616</v>
      </c>
      <c r="P918" s="12"/>
      <c r="Q918" s="33">
        <f t="shared" si="212"/>
        <v>0.10584847069030608</v>
      </c>
      <c r="R918" s="9">
        <f t="shared" si="222"/>
        <v>1.0014182464749537</v>
      </c>
      <c r="S918" s="9">
        <f t="shared" si="223"/>
        <v>12.210665036354586</v>
      </c>
      <c r="T918" s="15">
        <f t="shared" si="213"/>
        <v>0.15229233427166822</v>
      </c>
      <c r="U918" s="15">
        <f t="shared" si="214"/>
        <v>-1.1727866860472336E-2</v>
      </c>
      <c r="V918" s="15">
        <f t="shared" si="215"/>
        <v>0.16402020113214055</v>
      </c>
      <c r="Y918" s="32"/>
      <c r="Z918" s="32"/>
    </row>
    <row r="919" spans="1:26" x14ac:dyDescent="0.25">
      <c r="A919" s="6">
        <v>1946.11</v>
      </c>
      <c r="B919" s="7">
        <v>14.69</v>
      </c>
      <c r="C919" s="8">
        <v>0.70333299999999999</v>
      </c>
      <c r="D919" s="7">
        <v>1.0033300000000001</v>
      </c>
      <c r="E919" s="7">
        <v>21.3</v>
      </c>
      <c r="F919" s="8">
        <f t="shared" si="220"/>
        <v>1946.8749999999311</v>
      </c>
      <c r="G919" s="9">
        <f>G909*2/12+G921*10/12</f>
        <v>2.2400000000000002</v>
      </c>
      <c r="H919" s="8">
        <f t="shared" si="216"/>
        <v>211.12736971830978</v>
      </c>
      <c r="I919" s="8">
        <f t="shared" si="217"/>
        <v>10.108430655281689</v>
      </c>
      <c r="J919" s="10">
        <f t="shared" si="221"/>
        <v>11625.171353954849</v>
      </c>
      <c r="K919" s="8">
        <f t="shared" si="218"/>
        <v>14.420042468309857</v>
      </c>
      <c r="L919" s="10">
        <f t="shared" si="219"/>
        <v>794.00157757409954</v>
      </c>
      <c r="M919" s="30">
        <f t="shared" si="210"/>
        <v>11.110043656743295</v>
      </c>
      <c r="N919" s="11"/>
      <c r="O919" s="12">
        <f t="shared" si="211"/>
        <v>14.565527161951874</v>
      </c>
      <c r="P919" s="12"/>
      <c r="Q919" s="33">
        <f t="shared" si="212"/>
        <v>0.11046659850288855</v>
      </c>
      <c r="R919" s="9">
        <f t="shared" si="222"/>
        <v>1.0014225199179554</v>
      </c>
      <c r="S919" s="9">
        <f t="shared" si="223"/>
        <v>11.940940919961696</v>
      </c>
      <c r="T919" s="15">
        <f t="shared" si="213"/>
        <v>0.15421106523337214</v>
      </c>
      <c r="U919" s="15">
        <f t="shared" si="214"/>
        <v>-1.0490420533101008E-2</v>
      </c>
      <c r="V919" s="15">
        <f t="shared" si="215"/>
        <v>0.16470148576647314</v>
      </c>
      <c r="Y919" s="32"/>
      <c r="Z919" s="32"/>
    </row>
    <row r="920" spans="1:26" x14ac:dyDescent="0.25">
      <c r="A920" s="6">
        <v>1946.12</v>
      </c>
      <c r="B920" s="7">
        <v>15.13</v>
      </c>
      <c r="C920" s="8">
        <v>0.71</v>
      </c>
      <c r="D920" s="7">
        <v>1.06</v>
      </c>
      <c r="E920" s="7">
        <v>21.5</v>
      </c>
      <c r="F920" s="8">
        <f t="shared" si="220"/>
        <v>1946.9583333332644</v>
      </c>
      <c r="G920" s="9">
        <f>G909*1/12+G921*11/12</f>
        <v>2.2450000000000001</v>
      </c>
      <c r="H920" s="8">
        <f t="shared" si="216"/>
        <v>215.42832906976744</v>
      </c>
      <c r="I920" s="8">
        <f t="shared" si="217"/>
        <v>10.109326744186044</v>
      </c>
      <c r="J920" s="10">
        <f t="shared" si="221"/>
        <v>11908.379277997999</v>
      </c>
      <c r="K920" s="8">
        <f t="shared" si="218"/>
        <v>15.092797674418604</v>
      </c>
      <c r="L920" s="10">
        <f t="shared" si="219"/>
        <v>834.29491306529269</v>
      </c>
      <c r="M920" s="30">
        <f t="shared" si="210"/>
        <v>11.372779425862708</v>
      </c>
      <c r="N920" s="11"/>
      <c r="O920" s="12">
        <f t="shared" si="211"/>
        <v>14.904166173963002</v>
      </c>
      <c r="P920" s="12"/>
      <c r="Q920" s="33">
        <f t="shared" si="212"/>
        <v>0.10931230061839763</v>
      </c>
      <c r="R920" s="9">
        <f t="shared" si="222"/>
        <v>1.001426793325809</v>
      </c>
      <c r="S920" s="9">
        <f t="shared" si="223"/>
        <v>11.846690614666359</v>
      </c>
      <c r="T920" s="15">
        <f t="shared" si="213"/>
        <v>0.1530769045334639</v>
      </c>
      <c r="U920" s="15">
        <f t="shared" si="214"/>
        <v>-1.0603714905176864E-2</v>
      </c>
      <c r="V920" s="15">
        <f t="shared" si="215"/>
        <v>0.16368061943864076</v>
      </c>
      <c r="Y920" s="32"/>
      <c r="Z920" s="32"/>
    </row>
    <row r="921" spans="1:26" x14ac:dyDescent="0.25">
      <c r="A921" s="6">
        <v>1947.01</v>
      </c>
      <c r="B921" s="7">
        <v>15.21</v>
      </c>
      <c r="C921" s="8">
        <v>0.71333299999999999</v>
      </c>
      <c r="D921" s="7">
        <v>1.1299999999999999</v>
      </c>
      <c r="E921" s="7">
        <v>21.5</v>
      </c>
      <c r="F921" s="8">
        <f t="shared" si="220"/>
        <v>1947.0416666665976</v>
      </c>
      <c r="G921" s="9">
        <v>2.25</v>
      </c>
      <c r="H921" s="8">
        <f t="shared" si="216"/>
        <v>216.56740813953485</v>
      </c>
      <c r="I921" s="8">
        <f t="shared" si="217"/>
        <v>10.156783625930231</v>
      </c>
      <c r="J921" s="10">
        <f t="shared" si="221"/>
        <v>12018.131888828524</v>
      </c>
      <c r="K921" s="8">
        <f t="shared" si="218"/>
        <v>16.089491860465113</v>
      </c>
      <c r="L921" s="10">
        <f t="shared" si="219"/>
        <v>892.86581422591928</v>
      </c>
      <c r="M921" s="30">
        <f t="shared" si="210"/>
        <v>11.469296334735576</v>
      </c>
      <c r="N921" s="11"/>
      <c r="O921" s="12">
        <f t="shared" si="211"/>
        <v>15.022197025934354</v>
      </c>
      <c r="P921" s="12"/>
      <c r="Q921" s="33">
        <f t="shared" si="212"/>
        <v>0.1077796741638497</v>
      </c>
      <c r="R921" s="9">
        <f t="shared" si="222"/>
        <v>1.0004699429526016</v>
      </c>
      <c r="S921" s="9">
        <f t="shared" si="223"/>
        <v>11.863593393768289</v>
      </c>
      <c r="T921" s="15">
        <f t="shared" si="213"/>
        <v>0.14985485961229639</v>
      </c>
      <c r="U921" s="15">
        <f t="shared" si="214"/>
        <v>-9.379095770818302E-3</v>
      </c>
      <c r="V921" s="15">
        <f t="shared" si="215"/>
        <v>0.15923395538311469</v>
      </c>
      <c r="Y921" s="32"/>
      <c r="Z921" s="32"/>
    </row>
    <row r="922" spans="1:26" x14ac:dyDescent="0.25">
      <c r="A922" s="6">
        <v>1947.02</v>
      </c>
      <c r="B922" s="7">
        <v>15.8</v>
      </c>
      <c r="C922" s="8">
        <v>0.71666700000000005</v>
      </c>
      <c r="D922" s="7">
        <v>1.2</v>
      </c>
      <c r="E922" s="7">
        <v>21.5</v>
      </c>
      <c r="F922" s="8">
        <f t="shared" si="220"/>
        <v>1947.1249999999309</v>
      </c>
      <c r="G922" s="9">
        <f>G921*11/12+G933*1/12</f>
        <v>2.2658333333333331</v>
      </c>
      <c r="H922" s="8">
        <f t="shared" si="216"/>
        <v>224.96811627906973</v>
      </c>
      <c r="I922" s="8">
        <f t="shared" si="217"/>
        <v>10.204254746162791</v>
      </c>
      <c r="J922" s="10">
        <f t="shared" si="221"/>
        <v>12531.50780543644</v>
      </c>
      <c r="K922" s="8">
        <f t="shared" si="218"/>
        <v>17.086186046511624</v>
      </c>
      <c r="L922" s="10">
        <f t="shared" si="219"/>
        <v>951.76008648884351</v>
      </c>
      <c r="M922" s="30">
        <f t="shared" si="210"/>
        <v>11.949565314209437</v>
      </c>
      <c r="N922" s="11"/>
      <c r="O922" s="12">
        <f t="shared" si="211"/>
        <v>15.637228584439018</v>
      </c>
      <c r="P922" s="12"/>
      <c r="Q922" s="33">
        <f t="shared" si="212"/>
        <v>0.10411708620482771</v>
      </c>
      <c r="R922" s="9">
        <f t="shared" si="222"/>
        <v>1.000484205925781</v>
      </c>
      <c r="S922" s="9">
        <f t="shared" si="223"/>
        <v>11.86916860587622</v>
      </c>
      <c r="T922" s="15">
        <f t="shared" si="213"/>
        <v>0.13998222708408692</v>
      </c>
      <c r="U922" s="15">
        <f t="shared" si="214"/>
        <v>-8.5038771317570427E-3</v>
      </c>
      <c r="V922" s="15">
        <f t="shared" si="215"/>
        <v>0.14848610421584396</v>
      </c>
      <c r="Y922" s="32"/>
      <c r="Z922" s="32"/>
    </row>
    <row r="923" spans="1:26" x14ac:dyDescent="0.25">
      <c r="A923" s="6">
        <v>1947.03</v>
      </c>
      <c r="B923" s="7">
        <v>15.16</v>
      </c>
      <c r="C923" s="8">
        <v>0.72</v>
      </c>
      <c r="D923" s="7">
        <v>1.27</v>
      </c>
      <c r="E923" s="7">
        <v>21.9</v>
      </c>
      <c r="F923" s="8">
        <f t="shared" si="220"/>
        <v>1947.2083333332641</v>
      </c>
      <c r="G923" s="9">
        <f>G921*10/12+G933*2/12</f>
        <v>2.2816666666666667</v>
      </c>
      <c r="H923" s="8">
        <f t="shared" si="216"/>
        <v>211.91291780821913</v>
      </c>
      <c r="I923" s="8">
        <f t="shared" si="217"/>
        <v>10.064465753424656</v>
      </c>
      <c r="J923" s="10">
        <f t="shared" si="221"/>
        <v>11851.006586824362</v>
      </c>
      <c r="K923" s="8">
        <f t="shared" si="218"/>
        <v>17.75259931506849</v>
      </c>
      <c r="L923" s="10">
        <f t="shared" si="219"/>
        <v>992.79540667987726</v>
      </c>
      <c r="M923" s="30">
        <f t="shared" si="210"/>
        <v>11.287903096501285</v>
      </c>
      <c r="N923" s="11"/>
      <c r="O923" s="12">
        <f t="shared" si="211"/>
        <v>14.757502576039053</v>
      </c>
      <c r="P923" s="12"/>
      <c r="Q923" s="33">
        <f t="shared" si="212"/>
        <v>0.11005042001644608</v>
      </c>
      <c r="R923" s="9">
        <f t="shared" si="222"/>
        <v>1.0004984677859259</v>
      </c>
      <c r="S923" s="9">
        <f t="shared" si="223"/>
        <v>11.658022289701348</v>
      </c>
      <c r="T923" s="15">
        <f t="shared" si="213"/>
        <v>0.14779481696047259</v>
      </c>
      <c r="U923" s="15">
        <f t="shared" si="214"/>
        <v>-7.3886359870464213E-3</v>
      </c>
      <c r="V923" s="15">
        <f t="shared" si="215"/>
        <v>0.15518345294751901</v>
      </c>
      <c r="Y923" s="32"/>
      <c r="Z923" s="32"/>
    </row>
    <row r="924" spans="1:26" x14ac:dyDescent="0.25">
      <c r="A924" s="6">
        <v>1947.04</v>
      </c>
      <c r="B924" s="7">
        <v>14.6</v>
      </c>
      <c r="C924" s="8">
        <v>0.73333300000000001</v>
      </c>
      <c r="D924" s="7">
        <v>1.32667</v>
      </c>
      <c r="E924" s="7">
        <v>21.9</v>
      </c>
      <c r="F924" s="8">
        <f t="shared" si="220"/>
        <v>1947.2916666665974</v>
      </c>
      <c r="G924" s="9">
        <f>G921*9/12+G933*3/12</f>
        <v>2.2974999999999999</v>
      </c>
      <c r="H924" s="8">
        <f t="shared" si="216"/>
        <v>204.08499999999998</v>
      </c>
      <c r="I924" s="8">
        <f t="shared" si="217"/>
        <v>10.25084008938356</v>
      </c>
      <c r="J924" s="10">
        <f t="shared" si="221"/>
        <v>11461.010819178562</v>
      </c>
      <c r="K924" s="8">
        <f t="shared" si="218"/>
        <v>18.544756640410956</v>
      </c>
      <c r="L924" s="10">
        <f t="shared" si="219"/>
        <v>1041.4369331150426</v>
      </c>
      <c r="M924" s="30">
        <f t="shared" si="210"/>
        <v>10.900825126392677</v>
      </c>
      <c r="N924" s="11"/>
      <c r="O924" s="12">
        <f t="shared" si="211"/>
        <v>14.239032702754555</v>
      </c>
      <c r="P924" s="12"/>
      <c r="Q924" s="33">
        <f t="shared" si="212"/>
        <v>0.11230527663572895</v>
      </c>
      <c r="R924" s="9">
        <f t="shared" si="222"/>
        <v>1.0005127285343618</v>
      </c>
      <c r="S924" s="9">
        <f t="shared" si="223"/>
        <v>11.663833438260371</v>
      </c>
      <c r="T924" s="15">
        <f t="shared" si="213"/>
        <v>0.15423680902181935</v>
      </c>
      <c r="U924" s="15">
        <f t="shared" si="214"/>
        <v>-8.0946634267811124E-3</v>
      </c>
      <c r="V924" s="15">
        <f t="shared" si="215"/>
        <v>0.16233147244860047</v>
      </c>
      <c r="Y924" s="32"/>
      <c r="Z924" s="32"/>
    </row>
    <row r="925" spans="1:26" x14ac:dyDescent="0.25">
      <c r="A925" s="6">
        <v>1947.05</v>
      </c>
      <c r="B925" s="7">
        <v>14.34</v>
      </c>
      <c r="C925" s="8">
        <v>0.74666699999999997</v>
      </c>
      <c r="D925" s="7">
        <v>1.3833299999999999</v>
      </c>
      <c r="E925" s="7">
        <v>21.9</v>
      </c>
      <c r="F925" s="8">
        <f t="shared" si="220"/>
        <v>1947.3749999999307</v>
      </c>
      <c r="G925" s="9">
        <f>G921*8/12+G933*4/12</f>
        <v>2.3133333333333335</v>
      </c>
      <c r="H925" s="8">
        <f t="shared" si="216"/>
        <v>200.45060958904105</v>
      </c>
      <c r="I925" s="8">
        <f t="shared" si="217"/>
        <v>10.437228403767122</v>
      </c>
      <c r="J925" s="10">
        <f t="shared" si="221"/>
        <v>11305.755138867411</v>
      </c>
      <c r="K925" s="8">
        <f t="shared" si="218"/>
        <v>19.336774181506847</v>
      </c>
      <c r="L925" s="10">
        <f t="shared" si="219"/>
        <v>1090.6269355822494</v>
      </c>
      <c r="M925" s="30">
        <f t="shared" si="210"/>
        <v>10.733674273688536</v>
      </c>
      <c r="N925" s="11"/>
      <c r="O925" s="12">
        <f t="shared" si="211"/>
        <v>14.008519289638583</v>
      </c>
      <c r="P925" s="12"/>
      <c r="Q925" s="33">
        <f t="shared" si="212"/>
        <v>0.1128485529039903</v>
      </c>
      <c r="R925" s="9">
        <f t="shared" si="222"/>
        <v>1.0005269881724117</v>
      </c>
      <c r="S925" s="9">
        <f t="shared" si="223"/>
        <v>11.66981381848421</v>
      </c>
      <c r="T925" s="15">
        <f t="shared" si="213"/>
        <v>0.1601176902436201</v>
      </c>
      <c r="U925" s="15">
        <f t="shared" si="214"/>
        <v>-9.2060478064108775E-3</v>
      </c>
      <c r="V925" s="15">
        <f t="shared" si="215"/>
        <v>0.16932373805003098</v>
      </c>
      <c r="Y925" s="32"/>
      <c r="Z925" s="32"/>
    </row>
    <row r="926" spans="1:26" x14ac:dyDescent="0.25">
      <c r="A926" s="6">
        <v>1947.06</v>
      </c>
      <c r="B926" s="7">
        <v>14.84</v>
      </c>
      <c r="C926" s="8">
        <v>0.76</v>
      </c>
      <c r="D926" s="7">
        <v>1.44</v>
      </c>
      <c r="E926" s="7">
        <v>22</v>
      </c>
      <c r="F926" s="8">
        <f t="shared" si="220"/>
        <v>1947.4583333332639</v>
      </c>
      <c r="G926" s="9">
        <f>G921*7/12+G933*5/12</f>
        <v>2.3291666666666666</v>
      </c>
      <c r="H926" s="8">
        <f t="shared" si="216"/>
        <v>206.49691363636359</v>
      </c>
      <c r="I926" s="8">
        <f t="shared" si="217"/>
        <v>10.575313636363633</v>
      </c>
      <c r="J926" s="10">
        <f t="shared" si="221"/>
        <v>11696.48243783746</v>
      </c>
      <c r="K926" s="8">
        <f t="shared" si="218"/>
        <v>20.03743636363636</v>
      </c>
      <c r="L926" s="10">
        <f t="shared" si="219"/>
        <v>1134.9686462591606</v>
      </c>
      <c r="M926" s="30">
        <f t="shared" si="210"/>
        <v>11.082715855052095</v>
      </c>
      <c r="N926" s="11"/>
      <c r="O926" s="12">
        <f t="shared" si="211"/>
        <v>14.448343003675777</v>
      </c>
      <c r="P926" s="12"/>
      <c r="Q926" s="33">
        <f t="shared" si="212"/>
        <v>0.11023126451262737</v>
      </c>
      <c r="R926" s="9">
        <f t="shared" si="222"/>
        <v>1.0005412467013974</v>
      </c>
      <c r="S926" s="9">
        <f t="shared" si="223"/>
        <v>11.622891110193793</v>
      </c>
      <c r="T926" s="15">
        <f t="shared" si="213"/>
        <v>0.15800958832575596</v>
      </c>
      <c r="U926" s="15">
        <f t="shared" si="214"/>
        <v>-1.0506235998028357E-2</v>
      </c>
      <c r="V926" s="15">
        <f t="shared" si="215"/>
        <v>0.16851582432378431</v>
      </c>
      <c r="Y926" s="32"/>
      <c r="Z926" s="32"/>
    </row>
    <row r="927" spans="1:26" x14ac:dyDescent="0.25">
      <c r="A927" s="6">
        <v>1947.07</v>
      </c>
      <c r="B927" s="7">
        <v>15.77</v>
      </c>
      <c r="C927" s="8">
        <v>0.77</v>
      </c>
      <c r="D927" s="7">
        <v>1.4766699999999999</v>
      </c>
      <c r="E927" s="7">
        <v>22.2</v>
      </c>
      <c r="F927" s="8">
        <f t="shared" si="220"/>
        <v>1947.5416666665972</v>
      </c>
      <c r="G927" s="9">
        <f>G921*6/12+G933*6/12</f>
        <v>2.3449999999999998</v>
      </c>
      <c r="H927" s="8">
        <f t="shared" si="216"/>
        <v>217.46084121621615</v>
      </c>
      <c r="I927" s="8">
        <f t="shared" si="217"/>
        <v>10.61793581081081</v>
      </c>
      <c r="J927" s="10">
        <f t="shared" si="221"/>
        <v>12367.624485072227</v>
      </c>
      <c r="K927" s="8">
        <f t="shared" si="218"/>
        <v>20.362580874999995</v>
      </c>
      <c r="L927" s="10">
        <f t="shared" si="219"/>
        <v>1158.0786333780347</v>
      </c>
      <c r="M927" s="30">
        <f t="shared" si="210"/>
        <v>11.696446553354363</v>
      </c>
      <c r="N927" s="11"/>
      <c r="O927" s="12">
        <f t="shared" si="211"/>
        <v>15.226610589449008</v>
      </c>
      <c r="P927" s="12"/>
      <c r="Q927" s="33">
        <f t="shared" si="212"/>
        <v>0.10556057364060728</v>
      </c>
      <c r="R927" s="9">
        <f t="shared" si="222"/>
        <v>1.0005555041226388</v>
      </c>
      <c r="S927" s="9">
        <f t="shared" si="223"/>
        <v>11.524414556607816</v>
      </c>
      <c r="T927" s="15">
        <f t="shared" si="213"/>
        <v>0.15339678796768808</v>
      </c>
      <c r="U927" s="15">
        <f t="shared" si="214"/>
        <v>-1.1110357703870921E-2</v>
      </c>
      <c r="V927" s="15">
        <f t="shared" si="215"/>
        <v>0.164507145671559</v>
      </c>
      <c r="Y927" s="32"/>
      <c r="Z927" s="32"/>
    </row>
    <row r="928" spans="1:26" x14ac:dyDescent="0.25">
      <c r="A928" s="6">
        <v>1947.08</v>
      </c>
      <c r="B928" s="7">
        <v>15.46</v>
      </c>
      <c r="C928" s="8">
        <v>0.78</v>
      </c>
      <c r="D928" s="7">
        <v>1.5133300000000001</v>
      </c>
      <c r="E928" s="7">
        <v>22.5</v>
      </c>
      <c r="F928" s="8">
        <f t="shared" si="220"/>
        <v>1947.6249999999304</v>
      </c>
      <c r="G928" s="9">
        <f>G921*5/12+G933*7/12</f>
        <v>2.3608333333333329</v>
      </c>
      <c r="H928" s="8">
        <f t="shared" si="216"/>
        <v>210.34360666666666</v>
      </c>
      <c r="I928" s="8">
        <f t="shared" si="217"/>
        <v>10.612419999999998</v>
      </c>
      <c r="J928" s="10">
        <f t="shared" si="221"/>
        <v>12013.143428176058</v>
      </c>
      <c r="K928" s="8">
        <f t="shared" si="218"/>
        <v>20.589863536666662</v>
      </c>
      <c r="L928" s="10">
        <f t="shared" si="219"/>
        <v>1175.9282240725531</v>
      </c>
      <c r="M928" s="30">
        <f t="shared" si="210"/>
        <v>11.33747235532983</v>
      </c>
      <c r="N928" s="11"/>
      <c r="O928" s="12">
        <f t="shared" si="211"/>
        <v>14.739100764648152</v>
      </c>
      <c r="P928" s="12"/>
      <c r="Q928" s="33">
        <f t="shared" si="212"/>
        <v>0.1095109223780216</v>
      </c>
      <c r="R928" s="9">
        <f t="shared" si="222"/>
        <v>1.0005697604374542</v>
      </c>
      <c r="S928" s="9">
        <f t="shared" si="223"/>
        <v>11.377072197519608</v>
      </c>
      <c r="T928" s="15">
        <f t="shared" si="213"/>
        <v>0.1505910171136875</v>
      </c>
      <c r="U928" s="15">
        <f t="shared" si="214"/>
        <v>-9.5132666197692561E-3</v>
      </c>
      <c r="V928" s="15">
        <f t="shared" si="215"/>
        <v>0.16010428373345675</v>
      </c>
      <c r="Y928" s="32"/>
      <c r="Z928" s="32"/>
    </row>
    <row r="929" spans="1:26" x14ac:dyDescent="0.25">
      <c r="A929" s="6">
        <v>1947.09</v>
      </c>
      <c r="B929" s="7">
        <v>15.06</v>
      </c>
      <c r="C929" s="8">
        <v>0.79</v>
      </c>
      <c r="D929" s="7">
        <v>1.55</v>
      </c>
      <c r="E929" s="7">
        <v>23</v>
      </c>
      <c r="F929" s="8">
        <f t="shared" si="220"/>
        <v>1947.7083333332637</v>
      </c>
      <c r="G929" s="9">
        <f>G921*4/12+G933*8/12</f>
        <v>2.3766666666666669</v>
      </c>
      <c r="H929" s="8">
        <f t="shared" si="216"/>
        <v>200.44696304347823</v>
      </c>
      <c r="I929" s="8">
        <f t="shared" si="217"/>
        <v>10.514814130434781</v>
      </c>
      <c r="J929" s="10">
        <f t="shared" si="221"/>
        <v>11497.969850217791</v>
      </c>
      <c r="K929" s="8">
        <f t="shared" si="218"/>
        <v>20.630331521739127</v>
      </c>
      <c r="L929" s="10">
        <f t="shared" si="219"/>
        <v>1183.3899912242746</v>
      </c>
      <c r="M929" s="30">
        <f t="shared" si="210"/>
        <v>10.827463017228837</v>
      </c>
      <c r="N929" s="11"/>
      <c r="O929" s="12">
        <f t="shared" si="211"/>
        <v>14.058032932818946</v>
      </c>
      <c r="P929" s="12"/>
      <c r="Q929" s="33">
        <f t="shared" si="212"/>
        <v>0.11508689211783991</v>
      </c>
      <c r="R929" s="9">
        <f t="shared" si="222"/>
        <v>1.0005840156471602</v>
      </c>
      <c r="S929" s="9">
        <f t="shared" si="223"/>
        <v>11.136085829170252</v>
      </c>
      <c r="T929" s="15">
        <f t="shared" si="213"/>
        <v>0.15125142313541318</v>
      </c>
      <c r="U929" s="15">
        <f t="shared" si="214"/>
        <v>-6.9846505465648301E-3</v>
      </c>
      <c r="V929" s="15">
        <f t="shared" si="215"/>
        <v>0.15823607368197801</v>
      </c>
      <c r="Y929" s="32"/>
      <c r="Z929" s="32"/>
    </row>
    <row r="930" spans="1:26" x14ac:dyDescent="0.25">
      <c r="A930" s="6">
        <v>1947.1</v>
      </c>
      <c r="B930" s="7">
        <v>15.45</v>
      </c>
      <c r="C930" s="8">
        <v>0.80666700000000002</v>
      </c>
      <c r="D930" s="7">
        <v>1.57</v>
      </c>
      <c r="E930" s="7">
        <v>23</v>
      </c>
      <c r="F930" s="8">
        <f t="shared" si="220"/>
        <v>1947.7916666665969</v>
      </c>
      <c r="G930" s="9">
        <f>G921*3/12+G933*9/12</f>
        <v>2.3925000000000001</v>
      </c>
      <c r="H930" s="8">
        <f t="shared" si="216"/>
        <v>205.63782065217384</v>
      </c>
      <c r="I930" s="8">
        <f t="shared" si="217"/>
        <v>10.736650088804346</v>
      </c>
      <c r="J930" s="10">
        <f t="shared" si="221"/>
        <v>11847.048711130719</v>
      </c>
      <c r="K930" s="8">
        <f t="shared" si="218"/>
        <v>20.896529347826082</v>
      </c>
      <c r="L930" s="10">
        <f t="shared" si="219"/>
        <v>1203.8748528462932</v>
      </c>
      <c r="M930" s="30">
        <f t="shared" si="210"/>
        <v>11.132662042754786</v>
      </c>
      <c r="N930" s="11"/>
      <c r="O930" s="12">
        <f t="shared" si="211"/>
        <v>14.435005794121896</v>
      </c>
      <c r="P930" s="12"/>
      <c r="Q930" s="33">
        <f t="shared" si="212"/>
        <v>0.11239659547338417</v>
      </c>
      <c r="R930" s="9">
        <f t="shared" si="222"/>
        <v>1.0005982697530713</v>
      </c>
      <c r="S930" s="9">
        <f t="shared" si="223"/>
        <v>11.142589477542606</v>
      </c>
      <c r="T930" s="15">
        <f t="shared" si="213"/>
        <v>0.14086084742961313</v>
      </c>
      <c r="U930" s="15">
        <f t="shared" si="214"/>
        <v>-7.1247266461228476E-3</v>
      </c>
      <c r="V930" s="15">
        <f t="shared" si="215"/>
        <v>0.14798557407573598</v>
      </c>
      <c r="Y930" s="32"/>
      <c r="Z930" s="32"/>
    </row>
    <row r="931" spans="1:26" x14ac:dyDescent="0.25">
      <c r="A931" s="6">
        <v>1947.11</v>
      </c>
      <c r="B931" s="7">
        <v>15.27</v>
      </c>
      <c r="C931" s="8">
        <v>0.82333299999999998</v>
      </c>
      <c r="D931" s="7">
        <v>1.59</v>
      </c>
      <c r="E931" s="7">
        <v>23.1</v>
      </c>
      <c r="F931" s="8">
        <f t="shared" si="220"/>
        <v>1947.8749999999302</v>
      </c>
      <c r="G931" s="9">
        <f>G921*2/12+G933*10/12</f>
        <v>2.4083333333333332</v>
      </c>
      <c r="H931" s="8">
        <f t="shared" si="216"/>
        <v>202.36220454545449</v>
      </c>
      <c r="I931" s="8">
        <f t="shared" si="217"/>
        <v>10.911033461363633</v>
      </c>
      <c r="J931" s="10">
        <f t="shared" si="221"/>
        <v>11710.719599049607</v>
      </c>
      <c r="K931" s="8">
        <f t="shared" si="218"/>
        <v>21.071113636363634</v>
      </c>
      <c r="L931" s="10">
        <f t="shared" si="219"/>
        <v>1219.3873059914133</v>
      </c>
      <c r="M931" s="30">
        <f t="shared" si="210"/>
        <v>10.975407324839072</v>
      </c>
      <c r="N931" s="11"/>
      <c r="O931" s="12">
        <f t="shared" si="211"/>
        <v>14.214670910685856</v>
      </c>
      <c r="P931" s="12"/>
      <c r="Q931" s="33">
        <f t="shared" si="212"/>
        <v>0.11469919212401682</v>
      </c>
      <c r="R931" s="9">
        <f t="shared" si="222"/>
        <v>1.000612522756501</v>
      </c>
      <c r="S931" s="9">
        <f t="shared" si="223"/>
        <v>11.100990575383198</v>
      </c>
      <c r="T931" s="15">
        <f t="shared" si="213"/>
        <v>0.13970904303537335</v>
      </c>
      <c r="U931" s="15">
        <f t="shared" si="214"/>
        <v>-4.7445522646158977E-3</v>
      </c>
      <c r="V931" s="15">
        <f t="shared" si="215"/>
        <v>0.14445359529998925</v>
      </c>
      <c r="Y931" s="32"/>
      <c r="Z931" s="32"/>
    </row>
    <row r="932" spans="1:26" x14ac:dyDescent="0.25">
      <c r="A932" s="6">
        <v>1947.12</v>
      </c>
      <c r="B932" s="7">
        <v>15.03</v>
      </c>
      <c r="C932" s="8">
        <v>0.84</v>
      </c>
      <c r="D932" s="7">
        <v>1.61</v>
      </c>
      <c r="E932" s="7">
        <v>23.4</v>
      </c>
      <c r="F932" s="8">
        <f t="shared" si="220"/>
        <v>1947.9583333332635</v>
      </c>
      <c r="G932" s="9">
        <f>G921*1/12+G933*11/12</f>
        <v>2.4241666666666668</v>
      </c>
      <c r="H932" s="8">
        <f t="shared" si="216"/>
        <v>196.62804807692302</v>
      </c>
      <c r="I932" s="8">
        <f t="shared" si="217"/>
        <v>10.989192307692306</v>
      </c>
      <c r="J932" s="10">
        <f t="shared" si="221"/>
        <v>11431.878895954007</v>
      </c>
      <c r="K932" s="8">
        <f t="shared" si="218"/>
        <v>21.06261858974359</v>
      </c>
      <c r="L932" s="10">
        <f t="shared" si="219"/>
        <v>1224.5725231194915</v>
      </c>
      <c r="M932" s="30">
        <f t="shared" si="210"/>
        <v>10.68091253196919</v>
      </c>
      <c r="N932" s="11"/>
      <c r="O932" s="12">
        <f t="shared" si="211"/>
        <v>13.820049087776754</v>
      </c>
      <c r="P932" s="12"/>
      <c r="Q932" s="33">
        <f t="shared" si="212"/>
        <v>0.11913197089243802</v>
      </c>
      <c r="R932" s="9">
        <f t="shared" si="222"/>
        <v>1.0006267746587607</v>
      </c>
      <c r="S932" s="9">
        <f t="shared" si="223"/>
        <v>10.965382618259424</v>
      </c>
      <c r="T932" s="15">
        <f t="shared" si="213"/>
        <v>0.14282410813308766</v>
      </c>
      <c r="U932" s="15">
        <f t="shared" si="214"/>
        <v>1.0061381415678028E-3</v>
      </c>
      <c r="V932" s="15">
        <f t="shared" si="215"/>
        <v>0.14181796999151985</v>
      </c>
      <c r="Y932" s="32"/>
      <c r="Z932" s="32"/>
    </row>
    <row r="933" spans="1:26" x14ac:dyDescent="0.25">
      <c r="A933" s="6">
        <v>1948.01</v>
      </c>
      <c r="B933" s="7">
        <v>14.83</v>
      </c>
      <c r="C933" s="8">
        <v>0.843333</v>
      </c>
      <c r="D933" s="7">
        <v>1.64333</v>
      </c>
      <c r="E933" s="7">
        <v>23.7</v>
      </c>
      <c r="F933" s="8">
        <f t="shared" si="220"/>
        <v>1948.0416666665967</v>
      </c>
      <c r="G933" s="9">
        <v>2.44</v>
      </c>
      <c r="H933" s="8">
        <f t="shared" si="216"/>
        <v>191.55573101265819</v>
      </c>
      <c r="I933" s="8">
        <f t="shared" si="217"/>
        <v>10.893140209177213</v>
      </c>
      <c r="J933" s="10">
        <f t="shared" si="221"/>
        <v>11189.753251992293</v>
      </c>
      <c r="K933" s="8">
        <f t="shared" si="218"/>
        <v>21.226519180379743</v>
      </c>
      <c r="L933" s="10">
        <f t="shared" si="219"/>
        <v>1239.9499131218138</v>
      </c>
      <c r="M933" s="30">
        <f t="shared" si="210"/>
        <v>10.419342657320323</v>
      </c>
      <c r="N933" s="11"/>
      <c r="O933" s="12">
        <f t="shared" si="211"/>
        <v>13.470659208036281</v>
      </c>
      <c r="P933" s="12"/>
      <c r="Q933" s="33">
        <f t="shared" si="212"/>
        <v>0.12413325641961878</v>
      </c>
      <c r="R933" s="9">
        <f t="shared" si="222"/>
        <v>1.0029871827678041</v>
      </c>
      <c r="S933" s="9">
        <f t="shared" si="223"/>
        <v>10.833366132813124</v>
      </c>
      <c r="T933" s="15">
        <f t="shared" si="213"/>
        <v>0.14710585736138837</v>
      </c>
      <c r="U933" s="15">
        <f t="shared" si="214"/>
        <v>2.8021021673600988E-3</v>
      </c>
      <c r="V933" s="15">
        <f t="shared" si="215"/>
        <v>0.14430375519402827</v>
      </c>
      <c r="Y933" s="32"/>
      <c r="Z933" s="32"/>
    </row>
    <row r="934" spans="1:26" x14ac:dyDescent="0.25">
      <c r="A934" s="6">
        <v>1948.02</v>
      </c>
      <c r="B934" s="7">
        <v>14.1</v>
      </c>
      <c r="C934" s="8">
        <v>0.84666699999999995</v>
      </c>
      <c r="D934" s="7">
        <v>1.6766700000000001</v>
      </c>
      <c r="E934" s="7">
        <v>23.5</v>
      </c>
      <c r="F934" s="8">
        <f t="shared" si="220"/>
        <v>1948.12499999993</v>
      </c>
      <c r="G934" s="9">
        <f>G933*11/12+G945*1/12</f>
        <v>2.4291666666666667</v>
      </c>
      <c r="H934" s="8">
        <f t="shared" si="216"/>
        <v>183.67649999999998</v>
      </c>
      <c r="I934" s="8">
        <f t="shared" si="217"/>
        <v>11.029278810319145</v>
      </c>
      <c r="J934" s="10">
        <f t="shared" si="221"/>
        <v>10783.176665990615</v>
      </c>
      <c r="K934" s="8">
        <f t="shared" si="218"/>
        <v>21.841480656382977</v>
      </c>
      <c r="L934" s="10">
        <f t="shared" si="219"/>
        <v>1282.2573631607438</v>
      </c>
      <c r="M934" s="30">
        <f t="shared" si="210"/>
        <v>9.9997611691441843</v>
      </c>
      <c r="N934" s="11"/>
      <c r="O934" s="12">
        <f t="shared" si="211"/>
        <v>12.92212392536309</v>
      </c>
      <c r="P934" s="12"/>
      <c r="Q934" s="33">
        <f t="shared" si="212"/>
        <v>0.12812050084785856</v>
      </c>
      <c r="R934" s="9">
        <f t="shared" si="222"/>
        <v>1.0029786503038336</v>
      </c>
      <c r="S934" s="9">
        <f t="shared" si="223"/>
        <v>10.958201652995077</v>
      </c>
      <c r="T934" s="15">
        <f t="shared" si="213"/>
        <v>0.15216333251057712</v>
      </c>
      <c r="U934" s="15">
        <f t="shared" si="214"/>
        <v>2.2526158931861495E-3</v>
      </c>
      <c r="V934" s="15">
        <f t="shared" si="215"/>
        <v>0.14991071661739097</v>
      </c>
      <c r="Y934" s="32"/>
      <c r="Z934" s="32"/>
    </row>
    <row r="935" spans="1:26" x14ac:dyDescent="0.25">
      <c r="A935" s="6">
        <v>1948.03</v>
      </c>
      <c r="B935" s="7">
        <v>14.3</v>
      </c>
      <c r="C935" s="8">
        <v>0.85</v>
      </c>
      <c r="D935" s="7">
        <v>1.71</v>
      </c>
      <c r="E935" s="7">
        <v>23.4</v>
      </c>
      <c r="F935" s="8">
        <f t="shared" si="220"/>
        <v>1948.2083333332632</v>
      </c>
      <c r="G935" s="9">
        <f>G933*10/12+G945*2/12</f>
        <v>2.418333333333333</v>
      </c>
      <c r="H935" s="8">
        <f t="shared" si="216"/>
        <v>187.07791666666665</v>
      </c>
      <c r="I935" s="8">
        <f t="shared" si="217"/>
        <v>11.120016025641023</v>
      </c>
      <c r="J935" s="10">
        <f t="shared" si="221"/>
        <v>11037.267426698016</v>
      </c>
      <c r="K935" s="8">
        <f t="shared" si="218"/>
        <v>22.370855769230765</v>
      </c>
      <c r="L935" s="10">
        <f t="shared" si="219"/>
        <v>1319.8410699058466</v>
      </c>
      <c r="M935" s="30">
        <f t="shared" si="210"/>
        <v>10.186680609489674</v>
      </c>
      <c r="N935" s="11"/>
      <c r="O935" s="12">
        <f t="shared" si="211"/>
        <v>13.157348384869675</v>
      </c>
      <c r="P935" s="12"/>
      <c r="Q935" s="33">
        <f t="shared" si="212"/>
        <v>0.12594515689644098</v>
      </c>
      <c r="R935" s="9">
        <f t="shared" si="222"/>
        <v>1.0029701181927324</v>
      </c>
      <c r="S935" s="9">
        <f t="shared" si="223"/>
        <v>11.037811715232422</v>
      </c>
      <c r="T935" s="15">
        <f t="shared" si="213"/>
        <v>0.15142956734815471</v>
      </c>
      <c r="U935" s="15">
        <f t="shared" si="214"/>
        <v>1.6816586411179113E-3</v>
      </c>
      <c r="V935" s="15">
        <f t="shared" si="215"/>
        <v>0.1497479087070368</v>
      </c>
      <c r="Y935" s="32"/>
      <c r="Z935" s="32"/>
    </row>
    <row r="936" spans="1:26" x14ac:dyDescent="0.25">
      <c r="A936" s="6">
        <v>1948.04</v>
      </c>
      <c r="B936" s="7">
        <v>15.4</v>
      </c>
      <c r="C936" s="8">
        <v>0.85</v>
      </c>
      <c r="D936" s="7">
        <v>1.76</v>
      </c>
      <c r="E936" s="7">
        <v>23.8</v>
      </c>
      <c r="F936" s="8">
        <f t="shared" si="220"/>
        <v>1948.2916666665965</v>
      </c>
      <c r="G936" s="9">
        <f>G933*9/12+G945*3/12</f>
        <v>2.4075000000000002</v>
      </c>
      <c r="H936" s="8">
        <f t="shared" si="216"/>
        <v>198.08249999999998</v>
      </c>
      <c r="I936" s="8">
        <f t="shared" si="217"/>
        <v>10.933124999999997</v>
      </c>
      <c r="J936" s="10">
        <f t="shared" si="221"/>
        <v>11740.27137757727</v>
      </c>
      <c r="K936" s="8">
        <f t="shared" si="218"/>
        <v>22.637999999999995</v>
      </c>
      <c r="L936" s="10">
        <f t="shared" si="219"/>
        <v>1341.7453002945449</v>
      </c>
      <c r="M936" s="30">
        <f t="shared" si="210"/>
        <v>10.779484482024619</v>
      </c>
      <c r="N936" s="11"/>
      <c r="O936" s="12">
        <f t="shared" si="211"/>
        <v>13.912519101434734</v>
      </c>
      <c r="P936" s="12"/>
      <c r="Q936" s="33">
        <f t="shared" si="212"/>
        <v>0.1216950031054999</v>
      </c>
      <c r="R936" s="9">
        <f t="shared" si="222"/>
        <v>1.0029615864347885</v>
      </c>
      <c r="S936" s="9">
        <f t="shared" si="223"/>
        <v>10.88453489505922</v>
      </c>
      <c r="T936" s="15">
        <f t="shared" si="213"/>
        <v>0.14496350236959832</v>
      </c>
      <c r="U936" s="15">
        <f t="shared" si="214"/>
        <v>3.8433284333341255E-3</v>
      </c>
      <c r="V936" s="15">
        <f t="shared" si="215"/>
        <v>0.14112017393626419</v>
      </c>
      <c r="Y936" s="32"/>
      <c r="Z936" s="32"/>
    </row>
    <row r="937" spans="1:26" x14ac:dyDescent="0.25">
      <c r="A937" s="6">
        <v>1948.05</v>
      </c>
      <c r="B937" s="7">
        <v>16.149999999999999</v>
      </c>
      <c r="C937" s="8">
        <v>0.85</v>
      </c>
      <c r="D937" s="7">
        <v>1.81</v>
      </c>
      <c r="E937" s="7">
        <v>23.9</v>
      </c>
      <c r="F937" s="8">
        <f t="shared" si="220"/>
        <v>1948.3749999999297</v>
      </c>
      <c r="G937" s="9">
        <f>G933*8/12+G945*4/12</f>
        <v>2.3966666666666665</v>
      </c>
      <c r="H937" s="8">
        <f t="shared" si="216"/>
        <v>206.86021443514639</v>
      </c>
      <c r="I937" s="8">
        <f t="shared" si="217"/>
        <v>10.887379707112968</v>
      </c>
      <c r="J937" s="10">
        <f t="shared" si="221"/>
        <v>12314.297261941187</v>
      </c>
      <c r="K937" s="8">
        <f t="shared" si="218"/>
        <v>23.183714435146442</v>
      </c>
      <c r="L937" s="10">
        <f t="shared" si="219"/>
        <v>1380.1162875612108</v>
      </c>
      <c r="M937" s="30">
        <f t="shared" si="210"/>
        <v>11.241032697984439</v>
      </c>
      <c r="N937" s="11"/>
      <c r="O937" s="12">
        <f t="shared" si="211"/>
        <v>14.496634879651308</v>
      </c>
      <c r="P937" s="12"/>
      <c r="Q937" s="33">
        <f t="shared" si="212"/>
        <v>0.11918067168503871</v>
      </c>
      <c r="R937" s="9">
        <f t="shared" si="222"/>
        <v>1.002953055030289</v>
      </c>
      <c r="S937" s="9">
        <f t="shared" si="223"/>
        <v>10.871093522413856</v>
      </c>
      <c r="T937" s="15">
        <f t="shared" si="213"/>
        <v>0.14349873959004378</v>
      </c>
      <c r="U937" s="15">
        <f t="shared" si="214"/>
        <v>3.8628767739861125E-3</v>
      </c>
      <c r="V937" s="15">
        <f t="shared" si="215"/>
        <v>0.13963586281605767</v>
      </c>
      <c r="Y937" s="32"/>
      <c r="Z937" s="32"/>
    </row>
    <row r="938" spans="1:26" x14ac:dyDescent="0.25">
      <c r="A938" s="6">
        <v>1948.06</v>
      </c>
      <c r="B938" s="7">
        <v>16.82</v>
      </c>
      <c r="C938" s="8">
        <v>0.85</v>
      </c>
      <c r="D938" s="7">
        <v>1.86</v>
      </c>
      <c r="E938" s="7">
        <v>24.1</v>
      </c>
      <c r="F938" s="8">
        <f t="shared" si="220"/>
        <v>1948.458333333263</v>
      </c>
      <c r="G938" s="9">
        <f>G933*7/12+G945*5/12</f>
        <v>2.3858333333333333</v>
      </c>
      <c r="H938" s="8">
        <f t="shared" si="216"/>
        <v>213.65413070539415</v>
      </c>
      <c r="I938" s="8">
        <f t="shared" si="217"/>
        <v>10.797028008298751</v>
      </c>
      <c r="J938" s="10">
        <f t="shared" si="221"/>
        <v>12772.297958143599</v>
      </c>
      <c r="K938" s="8">
        <f t="shared" si="218"/>
        <v>23.626437759336095</v>
      </c>
      <c r="L938" s="10">
        <f t="shared" si="219"/>
        <v>1412.3944234332398</v>
      </c>
      <c r="M938" s="30">
        <f t="shared" si="210"/>
        <v>11.583895756523843</v>
      </c>
      <c r="N938" s="11"/>
      <c r="O938" s="12">
        <f t="shared" si="211"/>
        <v>14.925847493337098</v>
      </c>
      <c r="P938" s="12"/>
      <c r="Q938" s="33">
        <f t="shared" si="212"/>
        <v>0.11753481139368555</v>
      </c>
      <c r="R938" s="9">
        <f t="shared" si="222"/>
        <v>1.0029445239795223</v>
      </c>
      <c r="S938" s="9">
        <f t="shared" si="223"/>
        <v>10.812713501652139</v>
      </c>
      <c r="T938" s="15">
        <f t="shared" si="213"/>
        <v>0.14240632034748257</v>
      </c>
      <c r="U938" s="15">
        <f t="shared" si="214"/>
        <v>4.2169001584975163E-3</v>
      </c>
      <c r="V938" s="15">
        <f t="shared" si="215"/>
        <v>0.13818942018898506</v>
      </c>
      <c r="Y938" s="32"/>
      <c r="Z938" s="32"/>
    </row>
    <row r="939" spans="1:26" x14ac:dyDescent="0.25">
      <c r="A939" s="6">
        <v>1948.07</v>
      </c>
      <c r="B939" s="7">
        <v>16.420000000000002</v>
      </c>
      <c r="C939" s="8">
        <v>0.85666699999999996</v>
      </c>
      <c r="D939" s="7">
        <v>1.93</v>
      </c>
      <c r="E939" s="7">
        <v>24.4</v>
      </c>
      <c r="F939" s="8">
        <f t="shared" si="220"/>
        <v>1948.5416666665963</v>
      </c>
      <c r="G939" s="9">
        <f>G933*6/12+G945*6/12</f>
        <v>2.375</v>
      </c>
      <c r="H939" s="8">
        <f t="shared" si="216"/>
        <v>206.00875204918032</v>
      </c>
      <c r="I939" s="8">
        <f t="shared" si="217"/>
        <v>10.74792323944672</v>
      </c>
      <c r="J939" s="10">
        <f t="shared" si="221"/>
        <v>12368.798086279454</v>
      </c>
      <c r="K939" s="8">
        <f t="shared" si="218"/>
        <v>24.214183401639339</v>
      </c>
      <c r="L939" s="10">
        <f t="shared" si="219"/>
        <v>1453.823404781933</v>
      </c>
      <c r="M939" s="30">
        <f t="shared" si="210"/>
        <v>11.134621739180933</v>
      </c>
      <c r="N939" s="11"/>
      <c r="O939" s="12">
        <f t="shared" si="211"/>
        <v>14.338438705434081</v>
      </c>
      <c r="P939" s="12"/>
      <c r="Q939" s="33">
        <f t="shared" si="212"/>
        <v>0.12243242819353195</v>
      </c>
      <c r="R939" s="9">
        <f t="shared" si="222"/>
        <v>1.0029359932827764</v>
      </c>
      <c r="S939" s="9">
        <f t="shared" si="223"/>
        <v>10.711217142613901</v>
      </c>
      <c r="T939" s="15">
        <f t="shared" si="213"/>
        <v>0.14915413761745677</v>
      </c>
      <c r="U939" s="15">
        <f t="shared" si="214"/>
        <v>3.0911344841895172E-3</v>
      </c>
      <c r="V939" s="15">
        <f t="shared" si="215"/>
        <v>0.14606300313326726</v>
      </c>
      <c r="Y939" s="32"/>
      <c r="Z939" s="32"/>
    </row>
    <row r="940" spans="1:26" x14ac:dyDescent="0.25">
      <c r="A940" s="6">
        <v>1948.08</v>
      </c>
      <c r="B940" s="7">
        <v>15.94</v>
      </c>
      <c r="C940" s="8">
        <v>0.86333300000000002</v>
      </c>
      <c r="D940" s="7">
        <v>2</v>
      </c>
      <c r="E940" s="7">
        <v>24.5</v>
      </c>
      <c r="F940" s="8">
        <f t="shared" si="220"/>
        <v>1948.6249999999295</v>
      </c>
      <c r="G940" s="9">
        <f>G933*5/12+G945*7/12</f>
        <v>2.3641666666666667</v>
      </c>
      <c r="H940" s="8">
        <f t="shared" si="216"/>
        <v>199.17029999999997</v>
      </c>
      <c r="I940" s="8">
        <f t="shared" si="217"/>
        <v>10.787345834999998</v>
      </c>
      <c r="J940" s="10">
        <f t="shared" si="221"/>
        <v>12012.1891719578</v>
      </c>
      <c r="K940" s="8">
        <f t="shared" si="218"/>
        <v>24.989999999999995</v>
      </c>
      <c r="L940" s="10">
        <f t="shared" si="219"/>
        <v>1507.1755548253198</v>
      </c>
      <c r="M940" s="30">
        <f t="shared" si="210"/>
        <v>10.723556662478131</v>
      </c>
      <c r="N940" s="11"/>
      <c r="O940" s="12">
        <f t="shared" si="211"/>
        <v>13.804163636491673</v>
      </c>
      <c r="P940" s="12"/>
      <c r="Q940" s="33">
        <f t="shared" si="212"/>
        <v>0.12641558155058846</v>
      </c>
      <c r="R940" s="9">
        <f t="shared" si="222"/>
        <v>1.0029274629403402</v>
      </c>
      <c r="S940" s="9">
        <f t="shared" si="223"/>
        <v>10.698817591116626</v>
      </c>
      <c r="T940" s="15">
        <f t="shared" si="213"/>
        <v>0.15751022763418754</v>
      </c>
      <c r="U940" s="15">
        <f t="shared" si="214"/>
        <v>9.4110400936986416E-4</v>
      </c>
      <c r="V940" s="15">
        <f t="shared" si="215"/>
        <v>0.15656912362481767</v>
      </c>
      <c r="Y940" s="32"/>
      <c r="Z940" s="32"/>
    </row>
    <row r="941" spans="1:26" x14ac:dyDescent="0.25">
      <c r="A941" s="6">
        <v>1948.09</v>
      </c>
      <c r="B941" s="7">
        <v>15.76</v>
      </c>
      <c r="C941" s="8">
        <v>0.87</v>
      </c>
      <c r="D941" s="7">
        <v>2.0699999999999998</v>
      </c>
      <c r="E941" s="7">
        <v>24.5</v>
      </c>
      <c r="F941" s="8">
        <f t="shared" si="220"/>
        <v>1948.7083333332628</v>
      </c>
      <c r="G941" s="9">
        <f>G933*4/12+G945*8/12</f>
        <v>2.3533333333333335</v>
      </c>
      <c r="H941" s="8">
        <f t="shared" si="216"/>
        <v>196.92119999999997</v>
      </c>
      <c r="I941" s="8">
        <f t="shared" si="217"/>
        <v>10.870649999999998</v>
      </c>
      <c r="J941" s="10">
        <f t="shared" si="221"/>
        <v>11931.178485885939</v>
      </c>
      <c r="K941" s="8">
        <f t="shared" si="218"/>
        <v>25.864649999999994</v>
      </c>
      <c r="L941" s="10">
        <f t="shared" si="219"/>
        <v>1567.1027579812114</v>
      </c>
      <c r="M941" s="30">
        <f t="shared" si="210"/>
        <v>10.55301368939916</v>
      </c>
      <c r="N941" s="11"/>
      <c r="O941" s="12">
        <f t="shared" si="211"/>
        <v>13.581595172569711</v>
      </c>
      <c r="P941" s="12"/>
      <c r="Q941" s="33">
        <f t="shared" si="212"/>
        <v>0.12803093301492222</v>
      </c>
      <c r="R941" s="9">
        <f t="shared" si="222"/>
        <v>1.0029189329525021</v>
      </c>
      <c r="S941" s="9">
        <f t="shared" si="223"/>
        <v>10.730137983120079</v>
      </c>
      <c r="T941" s="15">
        <f t="shared" si="213"/>
        <v>0.16165914509991763</v>
      </c>
      <c r="U941" s="15">
        <f t="shared" si="214"/>
        <v>-8.8674457823167963E-4</v>
      </c>
      <c r="V941" s="15">
        <f t="shared" si="215"/>
        <v>0.16254588967814931</v>
      </c>
      <c r="Y941" s="32"/>
      <c r="Z941" s="32"/>
    </row>
    <row r="942" spans="1:26" x14ac:dyDescent="0.25">
      <c r="A942" s="6">
        <v>1948.1</v>
      </c>
      <c r="B942" s="7">
        <v>16.190000000000001</v>
      </c>
      <c r="C942" s="8">
        <v>0.89</v>
      </c>
      <c r="D942" s="7">
        <v>2.1433300000000002</v>
      </c>
      <c r="E942" s="7">
        <v>24.4</v>
      </c>
      <c r="F942" s="8">
        <f t="shared" si="220"/>
        <v>1948.791666666596</v>
      </c>
      <c r="G942" s="9">
        <f>G933*3/12+G945*9/12</f>
        <v>2.3424999999999998</v>
      </c>
      <c r="H942" s="8">
        <f t="shared" si="216"/>
        <v>203.12312397540984</v>
      </c>
      <c r="I942" s="8">
        <f t="shared" si="217"/>
        <v>11.166126024590163</v>
      </c>
      <c r="J942" s="10">
        <f t="shared" si="221"/>
        <v>12363.322657206501</v>
      </c>
      <c r="K942" s="8">
        <f t="shared" si="218"/>
        <v>26.890666171106556</v>
      </c>
      <c r="L942" s="10">
        <f t="shared" si="219"/>
        <v>1636.7313372989752</v>
      </c>
      <c r="M942" s="30">
        <f t="shared" si="210"/>
        <v>10.825409809169495</v>
      </c>
      <c r="N942" s="11"/>
      <c r="O942" s="12">
        <f t="shared" si="211"/>
        <v>13.929311962219332</v>
      </c>
      <c r="P942" s="12"/>
      <c r="Q942" s="33">
        <f t="shared" si="212"/>
        <v>0.12607485528211437</v>
      </c>
      <c r="R942" s="9">
        <f t="shared" si="222"/>
        <v>1.0029104033195513</v>
      </c>
      <c r="S942" s="9">
        <f t="shared" si="223"/>
        <v>10.805562874728098</v>
      </c>
      <c r="T942" s="15">
        <f t="shared" si="213"/>
        <v>0.16248402427743347</v>
      </c>
      <c r="U942" s="15">
        <f t="shared" si="214"/>
        <v>-1.603050640929693E-3</v>
      </c>
      <c r="V942" s="15">
        <f t="shared" si="215"/>
        <v>0.16408707491836316</v>
      </c>
      <c r="Y942" s="32"/>
      <c r="Z942" s="32"/>
    </row>
    <row r="943" spans="1:26" x14ac:dyDescent="0.25">
      <c r="A943" s="6">
        <v>1948.11</v>
      </c>
      <c r="B943" s="7">
        <v>15.29</v>
      </c>
      <c r="C943" s="8">
        <v>0.91</v>
      </c>
      <c r="D943" s="7">
        <v>2.2166700000000001</v>
      </c>
      <c r="E943" s="7">
        <v>24.2</v>
      </c>
      <c r="F943" s="8">
        <f t="shared" si="220"/>
        <v>1948.8749999999293</v>
      </c>
      <c r="G943" s="9">
        <f>G933*2/12+G945*10/12</f>
        <v>2.3316666666666666</v>
      </c>
      <c r="H943" s="8">
        <f t="shared" si="216"/>
        <v>193.41692045454542</v>
      </c>
      <c r="I943" s="8">
        <f t="shared" si="217"/>
        <v>11.511405991735536</v>
      </c>
      <c r="J943" s="10">
        <f t="shared" si="221"/>
        <v>11830.931326049025</v>
      </c>
      <c r="K943" s="8">
        <f t="shared" si="218"/>
        <v>28.040646505165284</v>
      </c>
      <c r="L943" s="10">
        <f t="shared" si="219"/>
        <v>1715.1910099746956</v>
      </c>
      <c r="M943" s="30">
        <f t="shared" si="210"/>
        <v>10.248096205635571</v>
      </c>
      <c r="N943" s="11"/>
      <c r="O943" s="12">
        <f t="shared" si="211"/>
        <v>13.187035340998529</v>
      </c>
      <c r="P943" s="12"/>
      <c r="Q943" s="33">
        <f t="shared" si="212"/>
        <v>0.13051732404994573</v>
      </c>
      <c r="R943" s="9">
        <f t="shared" si="222"/>
        <v>1.002901874041777</v>
      </c>
      <c r="S943" s="9">
        <f t="shared" si="223"/>
        <v>10.926573498646082</v>
      </c>
      <c r="T943" s="15">
        <f t="shared" si="213"/>
        <v>0.17103568028837968</v>
      </c>
      <c r="U943" s="15">
        <f t="shared" si="214"/>
        <v>-2.2510243862304824E-3</v>
      </c>
      <c r="V943" s="15">
        <f t="shared" si="215"/>
        <v>0.17328670467461016</v>
      </c>
      <c r="Y943" s="32"/>
      <c r="Z943" s="32"/>
    </row>
    <row r="944" spans="1:26" x14ac:dyDescent="0.25">
      <c r="A944" s="6">
        <v>1948.12</v>
      </c>
      <c r="B944" s="7">
        <v>15.19</v>
      </c>
      <c r="C944" s="8">
        <v>0.93</v>
      </c>
      <c r="D944" s="7">
        <v>2.29</v>
      </c>
      <c r="E944" s="7">
        <v>24.1</v>
      </c>
      <c r="F944" s="8">
        <f t="shared" si="220"/>
        <v>1948.9583333332625</v>
      </c>
      <c r="G944" s="9">
        <f>G933*1/12+G945*11/12</f>
        <v>2.3208333333333333</v>
      </c>
      <c r="H944" s="8">
        <f t="shared" si="216"/>
        <v>192.94924170124477</v>
      </c>
      <c r="I944" s="8">
        <f t="shared" si="217"/>
        <v>11.813218879668048</v>
      </c>
      <c r="J944" s="10">
        <f t="shared" si="221"/>
        <v>11862.540280157547</v>
      </c>
      <c r="K944" s="8">
        <f t="shared" si="218"/>
        <v>29.08846369294605</v>
      </c>
      <c r="L944" s="10">
        <f t="shared" si="219"/>
        <v>1788.3618987202619</v>
      </c>
      <c r="M944" s="30">
        <f t="shared" si="210"/>
        <v>10.159652938900916</v>
      </c>
      <c r="N944" s="11"/>
      <c r="O944" s="12">
        <f t="shared" si="211"/>
        <v>13.073862008778573</v>
      </c>
      <c r="P944" s="12"/>
      <c r="Q944" s="33">
        <f t="shared" si="212"/>
        <v>0.13103783423521193</v>
      </c>
      <c r="R944" s="9">
        <f t="shared" si="222"/>
        <v>1.0028933451194686</v>
      </c>
      <c r="S944" s="9">
        <f t="shared" si="223"/>
        <v>11.003751084450887</v>
      </c>
      <c r="T944" s="15">
        <f t="shared" si="213"/>
        <v>0.17363712693357347</v>
      </c>
      <c r="U944" s="15">
        <f t="shared" si="214"/>
        <v>-3.2846259371097641E-3</v>
      </c>
      <c r="V944" s="15">
        <f t="shared" si="215"/>
        <v>0.17692175287068324</v>
      </c>
      <c r="Y944" s="32"/>
      <c r="Z944" s="32"/>
    </row>
    <row r="945" spans="1:26" x14ac:dyDescent="0.25">
      <c r="A945" s="6">
        <v>1949.01</v>
      </c>
      <c r="B945" s="7">
        <v>15.36</v>
      </c>
      <c r="C945" s="8">
        <v>0.94666700000000004</v>
      </c>
      <c r="D945" s="7">
        <v>2.3199999999999998</v>
      </c>
      <c r="E945" s="7">
        <v>24</v>
      </c>
      <c r="F945" s="8">
        <f t="shared" si="220"/>
        <v>1949.0416666665958</v>
      </c>
      <c r="G945" s="9">
        <v>2.31</v>
      </c>
      <c r="H945" s="8">
        <f t="shared" si="216"/>
        <v>195.92159999999993</v>
      </c>
      <c r="I945" s="8">
        <f t="shared" si="217"/>
        <v>12.075033418437499</v>
      </c>
      <c r="J945" s="10">
        <f t="shared" si="221"/>
        <v>12107.145720544087</v>
      </c>
      <c r="K945" s="8">
        <f t="shared" si="218"/>
        <v>29.592324999999992</v>
      </c>
      <c r="L945" s="10">
        <f t="shared" si="219"/>
        <v>1828.6834682071799</v>
      </c>
      <c r="M945" s="30">
        <f t="shared" si="210"/>
        <v>10.24828575803898</v>
      </c>
      <c r="N945" s="11"/>
      <c r="O945" s="12">
        <f t="shared" si="211"/>
        <v>13.187399442600727</v>
      </c>
      <c r="P945" s="12"/>
      <c r="Q945" s="33">
        <f t="shared" si="212"/>
        <v>0.12985598440762081</v>
      </c>
      <c r="R945" s="9">
        <f t="shared" si="222"/>
        <v>1.0018512093111103</v>
      </c>
      <c r="S945" s="9">
        <f t="shared" si="223"/>
        <v>11.08157035367171</v>
      </c>
      <c r="T945" s="15">
        <f t="shared" si="213"/>
        <v>0.17572948563200175</v>
      </c>
      <c r="U945" s="15">
        <f t="shared" si="214"/>
        <v>-5.3159852617276071E-3</v>
      </c>
      <c r="V945" s="15">
        <f t="shared" si="215"/>
        <v>0.18104547089372935</v>
      </c>
      <c r="Y945" s="32"/>
      <c r="Z945" s="32"/>
    </row>
    <row r="946" spans="1:26" x14ac:dyDescent="0.25">
      <c r="A946" s="6">
        <v>1949.02</v>
      </c>
      <c r="B946" s="7">
        <v>14.77</v>
      </c>
      <c r="C946" s="8">
        <v>0.96333299999999999</v>
      </c>
      <c r="D946" s="7">
        <v>2.35</v>
      </c>
      <c r="E946" s="7">
        <v>23.8</v>
      </c>
      <c r="F946" s="8">
        <f t="shared" si="220"/>
        <v>1949.1249999999291</v>
      </c>
      <c r="G946" s="9">
        <f>G945*11/12+G957*1/12</f>
        <v>2.3108333333333335</v>
      </c>
      <c r="H946" s="8">
        <f t="shared" si="216"/>
        <v>189.97912499999995</v>
      </c>
      <c r="I946" s="8">
        <f t="shared" si="217"/>
        <v>12.390870712499996</v>
      </c>
      <c r="J946" s="10">
        <f t="shared" si="221"/>
        <v>11803.734027691939</v>
      </c>
      <c r="K946" s="8">
        <f t="shared" si="218"/>
        <v>30.226874999999996</v>
      </c>
      <c r="L946" s="10">
        <f t="shared" si="219"/>
        <v>1878.0484065725159</v>
      </c>
      <c r="M946" s="30">
        <f t="shared" si="210"/>
        <v>9.8725171405700589</v>
      </c>
      <c r="N946" s="11"/>
      <c r="O946" s="12">
        <f t="shared" si="211"/>
        <v>12.705981845428802</v>
      </c>
      <c r="P946" s="12"/>
      <c r="Q946" s="33">
        <f t="shared" si="212"/>
        <v>0.13343503412765609</v>
      </c>
      <c r="R946" s="9">
        <f t="shared" si="222"/>
        <v>1.0018519067081715</v>
      </c>
      <c r="S946" s="9">
        <f t="shared" si="223"/>
        <v>11.195379488966875</v>
      </c>
      <c r="T946" s="15">
        <f t="shared" si="213"/>
        <v>0.17762549309418474</v>
      </c>
      <c r="U946" s="15">
        <f t="shared" si="214"/>
        <v>-5.1700894513408979E-3</v>
      </c>
      <c r="V946" s="15">
        <f t="shared" si="215"/>
        <v>0.18279558254552564</v>
      </c>
      <c r="Y946" s="32"/>
      <c r="Z946" s="32"/>
    </row>
    <row r="947" spans="1:26" x14ac:dyDescent="0.25">
      <c r="A947" s="6">
        <v>1949.03</v>
      </c>
      <c r="B947" s="7">
        <v>14.91</v>
      </c>
      <c r="C947" s="8">
        <v>0.98</v>
      </c>
      <c r="D947" s="7">
        <v>2.38</v>
      </c>
      <c r="E947" s="7">
        <v>23.8</v>
      </c>
      <c r="F947" s="8">
        <f t="shared" si="220"/>
        <v>1949.2083333332623</v>
      </c>
      <c r="G947" s="9">
        <f>G945*10/12+G957*2/12</f>
        <v>2.3116666666666665</v>
      </c>
      <c r="H947" s="8">
        <f t="shared" si="216"/>
        <v>191.77987499999998</v>
      </c>
      <c r="I947" s="8">
        <f t="shared" si="217"/>
        <v>12.605249999999998</v>
      </c>
      <c r="J947" s="10">
        <f t="shared" si="221"/>
        <v>11980.883274553034</v>
      </c>
      <c r="K947" s="8">
        <f t="shared" si="218"/>
        <v>30.612749999999995</v>
      </c>
      <c r="L947" s="10">
        <f t="shared" si="219"/>
        <v>1912.4414616657425</v>
      </c>
      <c r="M947" s="30">
        <f t="shared" si="210"/>
        <v>9.9013324912409235</v>
      </c>
      <c r="N947" s="11"/>
      <c r="O947" s="12">
        <f t="shared" si="211"/>
        <v>12.744166953113305</v>
      </c>
      <c r="P947" s="12"/>
      <c r="Q947" s="33">
        <f t="shared" si="212"/>
        <v>0.1331319178392586</v>
      </c>
      <c r="R947" s="9">
        <f t="shared" si="222"/>
        <v>1.001852604105071</v>
      </c>
      <c r="S947" s="9">
        <f t="shared" si="223"/>
        <v>11.216112287343018</v>
      </c>
      <c r="T947" s="15">
        <f t="shared" si="213"/>
        <v>0.17913249206044712</v>
      </c>
      <c r="U947" s="15">
        <f t="shared" si="214"/>
        <v>-5.2699832649985012E-3</v>
      </c>
      <c r="V947" s="15">
        <f t="shared" si="215"/>
        <v>0.18440247532544563</v>
      </c>
      <c r="Y947" s="32"/>
      <c r="Z947" s="32"/>
    </row>
    <row r="948" spans="1:26" x14ac:dyDescent="0.25">
      <c r="A948" s="6">
        <v>1949.04</v>
      </c>
      <c r="B948" s="7">
        <v>14.89</v>
      </c>
      <c r="C948" s="8">
        <v>0.99333300000000002</v>
      </c>
      <c r="D948" s="7">
        <v>2.3866700000000001</v>
      </c>
      <c r="E948" s="7">
        <v>23.9</v>
      </c>
      <c r="F948" s="8">
        <f t="shared" si="220"/>
        <v>1949.2916666665956</v>
      </c>
      <c r="G948" s="9">
        <f>G945*9/12+G957*3/12</f>
        <v>2.3125</v>
      </c>
      <c r="H948" s="8">
        <f t="shared" si="216"/>
        <v>190.72127510460248</v>
      </c>
      <c r="I948" s="8">
        <f t="shared" si="217"/>
        <v>12.723286525418407</v>
      </c>
      <c r="J948" s="10">
        <f t="shared" si="221"/>
        <v>11980.987851634438</v>
      </c>
      <c r="K948" s="8">
        <f t="shared" si="218"/>
        <v>30.570097088912132</v>
      </c>
      <c r="L948" s="10">
        <f t="shared" si="219"/>
        <v>1920.3938398831676</v>
      </c>
      <c r="M948" s="30">
        <f t="shared" si="210"/>
        <v>9.7836398675440606</v>
      </c>
      <c r="N948" s="11"/>
      <c r="O948" s="12">
        <f t="shared" si="211"/>
        <v>12.593798560825594</v>
      </c>
      <c r="P948" s="12"/>
      <c r="Q948" s="33">
        <f t="shared" si="212"/>
        <v>0.13554358543720771</v>
      </c>
      <c r="R948" s="9">
        <f t="shared" si="222"/>
        <v>1.0018533015018085</v>
      </c>
      <c r="S948" s="9">
        <f t="shared" si="223"/>
        <v>11.189875021406937</v>
      </c>
      <c r="T948" s="15">
        <f t="shared" si="213"/>
        <v>0.18098824982689021</v>
      </c>
      <c r="U948" s="15">
        <f t="shared" si="214"/>
        <v>-6.1034035346854143E-3</v>
      </c>
      <c r="V948" s="15">
        <f t="shared" si="215"/>
        <v>0.18709165336157563</v>
      </c>
      <c r="Y948" s="32"/>
      <c r="Z948" s="32"/>
    </row>
    <row r="949" spans="1:26" x14ac:dyDescent="0.25">
      <c r="A949" s="6">
        <v>1949.05</v>
      </c>
      <c r="B949" s="7">
        <v>14.78</v>
      </c>
      <c r="C949" s="8">
        <v>1.00667</v>
      </c>
      <c r="D949" s="7">
        <v>2.3933300000000002</v>
      </c>
      <c r="E949" s="7">
        <v>23.8</v>
      </c>
      <c r="F949" s="8">
        <f t="shared" si="220"/>
        <v>1949.3749999999288</v>
      </c>
      <c r="G949" s="9">
        <f>G945*8/12+G957*4/12</f>
        <v>2.3133333333333335</v>
      </c>
      <c r="H949" s="8">
        <f t="shared" si="216"/>
        <v>190.10774999999995</v>
      </c>
      <c r="I949" s="8">
        <f t="shared" si="217"/>
        <v>12.948292874999998</v>
      </c>
      <c r="J949" s="10">
        <f t="shared" si="221"/>
        <v>12010.230218407227</v>
      </c>
      <c r="K949" s="8">
        <f t="shared" si="218"/>
        <v>30.784207124999998</v>
      </c>
      <c r="L949" s="10">
        <f t="shared" si="219"/>
        <v>1944.8203172273732</v>
      </c>
      <c r="M949" s="30">
        <f t="shared" si="210"/>
        <v>9.6922950863958164</v>
      </c>
      <c r="N949" s="11"/>
      <c r="O949" s="12">
        <f t="shared" si="211"/>
        <v>12.478488236972922</v>
      </c>
      <c r="P949" s="12"/>
      <c r="Q949" s="33">
        <f t="shared" si="212"/>
        <v>0.13605567445491151</v>
      </c>
      <c r="R949" s="9">
        <f t="shared" si="222"/>
        <v>1.0018539988983841</v>
      </c>
      <c r="S949" s="9">
        <f t="shared" si="223"/>
        <v>11.257716650537013</v>
      </c>
      <c r="T949" s="15">
        <f t="shared" si="213"/>
        <v>0.18276957575783292</v>
      </c>
      <c r="U949" s="15">
        <f t="shared" si="214"/>
        <v>-7.8900718555682259E-3</v>
      </c>
      <c r="V949" s="15">
        <f t="shared" si="215"/>
        <v>0.19065964761340115</v>
      </c>
      <c r="Y949" s="32"/>
      <c r="Z949" s="32"/>
    </row>
    <row r="950" spans="1:26" x14ac:dyDescent="0.25">
      <c r="A950" s="6">
        <v>1949.06</v>
      </c>
      <c r="B950" s="7">
        <v>13.97</v>
      </c>
      <c r="C950" s="8">
        <v>1.02</v>
      </c>
      <c r="D950" s="7">
        <v>2.4</v>
      </c>
      <c r="E950" s="7">
        <v>23.9</v>
      </c>
      <c r="F950" s="8">
        <f t="shared" si="220"/>
        <v>1949.4583333332621</v>
      </c>
      <c r="G950" s="9">
        <f>G945*7/12+G957*5/12</f>
        <v>2.3141666666666669</v>
      </c>
      <c r="H950" s="8">
        <f t="shared" si="216"/>
        <v>178.93728765690378</v>
      </c>
      <c r="I950" s="8">
        <f t="shared" si="217"/>
        <v>13.064855648535563</v>
      </c>
      <c r="J950" s="10">
        <f t="shared" si="221"/>
        <v>11373.308100761473</v>
      </c>
      <c r="K950" s="8">
        <f t="shared" si="218"/>
        <v>30.740836820083675</v>
      </c>
      <c r="L950" s="10">
        <f t="shared" si="219"/>
        <v>1953.8968820205816</v>
      </c>
      <c r="M950" s="30">
        <f t="shared" si="210"/>
        <v>9.0677189434195373</v>
      </c>
      <c r="N950" s="11"/>
      <c r="O950" s="12">
        <f t="shared" si="211"/>
        <v>11.680724874168519</v>
      </c>
      <c r="P950" s="12"/>
      <c r="Q950" s="33">
        <f t="shared" si="212"/>
        <v>0.14359678892669797</v>
      </c>
      <c r="R950" s="9">
        <f t="shared" si="222"/>
        <v>1.0018546962947978</v>
      </c>
      <c r="S950" s="9">
        <f t="shared" si="223"/>
        <v>11.231397698174446</v>
      </c>
      <c r="T950" s="15">
        <f t="shared" si="213"/>
        <v>0.18810116029500312</v>
      </c>
      <c r="U950" s="15">
        <f t="shared" si="214"/>
        <v>-7.8826153642408414E-3</v>
      </c>
      <c r="V950" s="15">
        <f t="shared" si="215"/>
        <v>0.19598377565924396</v>
      </c>
      <c r="Y950" s="32"/>
      <c r="Z950" s="32"/>
    </row>
    <row r="951" spans="1:26" x14ac:dyDescent="0.25">
      <c r="A951" s="6">
        <v>1949.07</v>
      </c>
      <c r="B951" s="7">
        <v>14.76</v>
      </c>
      <c r="C951" s="8">
        <v>1.02667</v>
      </c>
      <c r="D951" s="7">
        <v>2.3966699999999999</v>
      </c>
      <c r="E951" s="7">
        <v>23.7</v>
      </c>
      <c r="F951" s="8">
        <f t="shared" si="220"/>
        <v>1949.5416666665953</v>
      </c>
      <c r="G951" s="9">
        <f>G945*6/12+G957*6/12</f>
        <v>2.3149999999999999</v>
      </c>
      <c r="H951" s="8">
        <f t="shared" si="216"/>
        <v>190.65155696202527</v>
      </c>
      <c r="I951" s="8">
        <f t="shared" si="217"/>
        <v>13.261262465189871</v>
      </c>
      <c r="J951" s="10">
        <f t="shared" si="221"/>
        <v>12188.111420274927</v>
      </c>
      <c r="K951" s="8">
        <f t="shared" si="218"/>
        <v>30.957240313291134</v>
      </c>
      <c r="L951" s="10">
        <f t="shared" si="219"/>
        <v>1979.0569781592353</v>
      </c>
      <c r="M951" s="30">
        <f t="shared" si="210"/>
        <v>9.605038093363925</v>
      </c>
      <c r="N951" s="11"/>
      <c r="O951" s="12">
        <f t="shared" si="211"/>
        <v>12.375822887753248</v>
      </c>
      <c r="P951" s="12"/>
      <c r="Q951" s="33">
        <f t="shared" si="212"/>
        <v>0.13653175430332104</v>
      </c>
      <c r="R951" s="9">
        <f t="shared" si="222"/>
        <v>1.0018553936910497</v>
      </c>
      <c r="S951" s="9">
        <f t="shared" si="223"/>
        <v>11.347184044890655</v>
      </c>
      <c r="T951" s="15">
        <f t="shared" si="213"/>
        <v>0.18439929586894777</v>
      </c>
      <c r="U951" s="15">
        <f t="shared" si="214"/>
        <v>-9.3583555780498706E-3</v>
      </c>
      <c r="V951" s="15">
        <f t="shared" si="215"/>
        <v>0.19375765144699764</v>
      </c>
      <c r="Y951" s="32"/>
      <c r="Z951" s="32"/>
    </row>
    <row r="952" spans="1:26" x14ac:dyDescent="0.25">
      <c r="A952" s="6">
        <v>1949.08</v>
      </c>
      <c r="B952" s="7">
        <v>15.29</v>
      </c>
      <c r="C952" s="8">
        <v>1.0333300000000001</v>
      </c>
      <c r="D952" s="7">
        <v>2.3933300000000002</v>
      </c>
      <c r="E952" s="7">
        <v>23.8</v>
      </c>
      <c r="F952" s="8">
        <f t="shared" si="220"/>
        <v>1949.6249999999286</v>
      </c>
      <c r="G952" s="9">
        <f>G945*5/12+G957*7/12</f>
        <v>2.3158333333333334</v>
      </c>
      <c r="H952" s="8">
        <f t="shared" si="216"/>
        <v>196.66762499999996</v>
      </c>
      <c r="I952" s="8">
        <f t="shared" si="217"/>
        <v>13.291207124999998</v>
      </c>
      <c r="J952" s="10">
        <f t="shared" si="221"/>
        <v>12643.518490576858</v>
      </c>
      <c r="K952" s="8">
        <f t="shared" si="218"/>
        <v>30.784207124999998</v>
      </c>
      <c r="L952" s="10">
        <f t="shared" si="219"/>
        <v>1979.0786206051218</v>
      </c>
      <c r="M952" s="30">
        <f t="shared" si="210"/>
        <v>9.8513486380792337</v>
      </c>
      <c r="N952" s="11"/>
      <c r="O952" s="12">
        <f t="shared" si="211"/>
        <v>12.693529992002613</v>
      </c>
      <c r="P952" s="12"/>
      <c r="Q952" s="33">
        <f t="shared" si="212"/>
        <v>0.13436488137167557</v>
      </c>
      <c r="R952" s="9">
        <f t="shared" si="222"/>
        <v>1.0018560910871399</v>
      </c>
      <c r="S952" s="9">
        <f t="shared" si="223"/>
        <v>11.320471834635118</v>
      </c>
      <c r="T952" s="15">
        <f t="shared" si="213"/>
        <v>0.17968713815561399</v>
      </c>
      <c r="U952" s="15">
        <f t="shared" si="214"/>
        <v>-8.9998082935361934E-3</v>
      </c>
      <c r="V952" s="15">
        <f t="shared" si="215"/>
        <v>0.18868694644915018</v>
      </c>
      <c r="Y952" s="32"/>
      <c r="Z952" s="32"/>
    </row>
    <row r="953" spans="1:26" x14ac:dyDescent="0.25">
      <c r="A953" s="6">
        <v>1949.09</v>
      </c>
      <c r="B953" s="7">
        <v>15.49</v>
      </c>
      <c r="C953" s="8">
        <v>1.04</v>
      </c>
      <c r="D953" s="7">
        <v>2.39</v>
      </c>
      <c r="E953" s="7">
        <v>23.9</v>
      </c>
      <c r="F953" s="8">
        <f t="shared" si="220"/>
        <v>1949.7083333332619</v>
      </c>
      <c r="G953" s="9">
        <f>G945*4/12+G957*8/12</f>
        <v>2.3166666666666664</v>
      </c>
      <c r="H953" s="8">
        <f t="shared" si="216"/>
        <v>198.40648430962338</v>
      </c>
      <c r="I953" s="8">
        <f t="shared" si="217"/>
        <v>13.321029288702929</v>
      </c>
      <c r="J953" s="10">
        <f t="shared" si="221"/>
        <v>12826.673648138614</v>
      </c>
      <c r="K953" s="8">
        <f t="shared" si="218"/>
        <v>30.612749999999998</v>
      </c>
      <c r="L953" s="10">
        <f t="shared" si="219"/>
        <v>1979.0671413202901</v>
      </c>
      <c r="M953" s="30">
        <f t="shared" si="210"/>
        <v>9.8840483617382873</v>
      </c>
      <c r="N953" s="11"/>
      <c r="O953" s="12">
        <f t="shared" si="211"/>
        <v>12.735568365609868</v>
      </c>
      <c r="P953" s="12"/>
      <c r="Q953" s="33">
        <f t="shared" si="212"/>
        <v>0.13219399240647289</v>
      </c>
      <c r="R953" s="9">
        <f t="shared" si="222"/>
        <v>1.001856788483068</v>
      </c>
      <c r="S953" s="9">
        <f t="shared" si="223"/>
        <v>11.294029754976091</v>
      </c>
      <c r="T953" s="15">
        <f t="shared" si="213"/>
        <v>0.17315487308870248</v>
      </c>
      <c r="U953" s="15">
        <f t="shared" si="214"/>
        <v>-1.0715119386008332E-2</v>
      </c>
      <c r="V953" s="15">
        <f t="shared" si="215"/>
        <v>0.18386999247471081</v>
      </c>
      <c r="Y953" s="32"/>
      <c r="Z953" s="32"/>
    </row>
    <row r="954" spans="1:26" x14ac:dyDescent="0.25">
      <c r="A954" s="6">
        <v>1949.1</v>
      </c>
      <c r="B954" s="7">
        <v>15.89</v>
      </c>
      <c r="C954" s="8">
        <v>1.0733299999999999</v>
      </c>
      <c r="D954" s="7">
        <v>2.3666700000000001</v>
      </c>
      <c r="E954" s="7">
        <v>23.7</v>
      </c>
      <c r="F954" s="8">
        <f t="shared" si="220"/>
        <v>1949.7916666665951</v>
      </c>
      <c r="G954" s="9">
        <f>G945*3/12+G957*9/12</f>
        <v>2.3174999999999999</v>
      </c>
      <c r="H954" s="8">
        <f t="shared" si="216"/>
        <v>205.24750949367083</v>
      </c>
      <c r="I954" s="8">
        <f t="shared" si="217"/>
        <v>13.863959053797464</v>
      </c>
      <c r="J954" s="10">
        <f t="shared" si="221"/>
        <v>13343.625690638049</v>
      </c>
      <c r="K954" s="8">
        <f t="shared" si="218"/>
        <v>30.569737148734173</v>
      </c>
      <c r="L954" s="10">
        <f t="shared" si="219"/>
        <v>1987.4108630121054</v>
      </c>
      <c r="M954" s="30">
        <f t="shared" si="210"/>
        <v>10.169850844772146</v>
      </c>
      <c r="N954" s="11"/>
      <c r="O954" s="12">
        <f t="shared" si="211"/>
        <v>13.10471124176213</v>
      </c>
      <c r="P954" s="12"/>
      <c r="Q954" s="33">
        <f t="shared" si="212"/>
        <v>0.12920684542664873</v>
      </c>
      <c r="R954" s="9">
        <f t="shared" si="222"/>
        <v>1.0018574858788343</v>
      </c>
      <c r="S954" s="9">
        <f t="shared" si="223"/>
        <v>11.410485614621354</v>
      </c>
      <c r="T954" s="15">
        <f t="shared" si="213"/>
        <v>0.16833802504426387</v>
      </c>
      <c r="U954" s="15">
        <f t="shared" si="214"/>
        <v>-1.0509855823986003E-2</v>
      </c>
      <c r="V954" s="15">
        <f t="shared" si="215"/>
        <v>0.17884788086824988</v>
      </c>
      <c r="Y954" s="32"/>
      <c r="Z954" s="32"/>
    </row>
    <row r="955" spans="1:26" x14ac:dyDescent="0.25">
      <c r="A955" s="6">
        <v>1949.11</v>
      </c>
      <c r="B955" s="7">
        <v>16.11</v>
      </c>
      <c r="C955" s="8">
        <v>1.10667</v>
      </c>
      <c r="D955" s="7">
        <v>2.3433299999999999</v>
      </c>
      <c r="E955" s="7">
        <v>23.8</v>
      </c>
      <c r="F955" s="8">
        <f t="shared" si="220"/>
        <v>1949.8749999999284</v>
      </c>
      <c r="G955" s="9">
        <f>G945*2/12+G957*10/12</f>
        <v>2.3183333333333334</v>
      </c>
      <c r="H955" s="8">
        <f t="shared" si="216"/>
        <v>207.21487499999998</v>
      </c>
      <c r="I955" s="8">
        <f t="shared" si="217"/>
        <v>14.234542874999997</v>
      </c>
      <c r="J955" s="10">
        <f t="shared" si="221"/>
        <v>13548.647211648051</v>
      </c>
      <c r="K955" s="8">
        <f t="shared" si="218"/>
        <v>30.141082124999993</v>
      </c>
      <c r="L955" s="10">
        <f t="shared" si="219"/>
        <v>1970.7604885456999</v>
      </c>
      <c r="M955" s="30">
        <f t="shared" si="210"/>
        <v>10.215861011650651</v>
      </c>
      <c r="N955" s="11"/>
      <c r="O955" s="12">
        <f t="shared" si="211"/>
        <v>13.165319750818014</v>
      </c>
      <c r="P955" s="12"/>
      <c r="Q955" s="33">
        <f t="shared" si="212"/>
        <v>0.12919955980889686</v>
      </c>
      <c r="R955" s="9">
        <f t="shared" si="222"/>
        <v>1.0018581832744389</v>
      </c>
      <c r="S955" s="9">
        <f t="shared" si="223"/>
        <v>11.383648159804681</v>
      </c>
      <c r="T955" s="15">
        <f t="shared" si="213"/>
        <v>0.16733724820166351</v>
      </c>
      <c r="U955" s="15">
        <f t="shared" si="214"/>
        <v>-9.9038389287962048E-3</v>
      </c>
      <c r="V955" s="15">
        <f t="shared" si="215"/>
        <v>0.17724108713045972</v>
      </c>
      <c r="Y955" s="32"/>
      <c r="Z955" s="32"/>
    </row>
    <row r="956" spans="1:26" x14ac:dyDescent="0.25">
      <c r="A956" s="6">
        <v>1949.12</v>
      </c>
      <c r="B956" s="7">
        <v>16.54</v>
      </c>
      <c r="C956" s="8">
        <v>1.1399999999999999</v>
      </c>
      <c r="D956" s="7">
        <v>2.3199999999999998</v>
      </c>
      <c r="E956" s="7">
        <v>23.6</v>
      </c>
      <c r="F956" s="8">
        <f t="shared" si="220"/>
        <v>1949.9583333332616</v>
      </c>
      <c r="G956" s="9">
        <f>G945*1/12+G957*11/12</f>
        <v>2.3191666666666664</v>
      </c>
      <c r="H956" s="8">
        <f t="shared" si="216"/>
        <v>214.54868008474568</v>
      </c>
      <c r="I956" s="8">
        <f t="shared" si="217"/>
        <v>14.787514830508471</v>
      </c>
      <c r="J956" s="10">
        <f t="shared" si="221"/>
        <v>14108.737502512426</v>
      </c>
      <c r="K956" s="8">
        <f t="shared" si="218"/>
        <v>30.093889830508466</v>
      </c>
      <c r="L956" s="10">
        <f t="shared" si="219"/>
        <v>1978.9764816099657</v>
      </c>
      <c r="M956" s="30">
        <f t="shared" si="210"/>
        <v>10.529330904131147</v>
      </c>
      <c r="N956" s="11"/>
      <c r="O956" s="12">
        <f t="shared" si="211"/>
        <v>13.570829980109984</v>
      </c>
      <c r="P956" s="12"/>
      <c r="Q956" s="33">
        <f t="shared" si="212"/>
        <v>0.12538752170992379</v>
      </c>
      <c r="R956" s="9">
        <f t="shared" si="222"/>
        <v>1.0018588806698816</v>
      </c>
      <c r="S956" s="9">
        <f t="shared" si="223"/>
        <v>11.501451920895439</v>
      </c>
      <c r="T956" s="15">
        <f t="shared" si="213"/>
        <v>0.16658419107619693</v>
      </c>
      <c r="U956" s="15">
        <f t="shared" si="214"/>
        <v>-1.1805852437214992E-2</v>
      </c>
      <c r="V956" s="15">
        <f t="shared" si="215"/>
        <v>0.17839004351341192</v>
      </c>
      <c r="Y956" s="32"/>
      <c r="Z956" s="32"/>
    </row>
    <row r="957" spans="1:26" x14ac:dyDescent="0.25">
      <c r="A957" s="6">
        <v>1950.01</v>
      </c>
      <c r="B957" s="7">
        <v>16.88</v>
      </c>
      <c r="C957" s="8">
        <v>1.1499999999999999</v>
      </c>
      <c r="D957" s="7">
        <v>2.3366699999999998</v>
      </c>
      <c r="E957" s="7">
        <v>23.5</v>
      </c>
      <c r="F957" s="8">
        <f t="shared" si="220"/>
        <v>1950.0416666665949</v>
      </c>
      <c r="G957" s="9">
        <v>2.3199999999999998</v>
      </c>
      <c r="H957" s="8">
        <f t="shared" si="216"/>
        <v>219.89073191489354</v>
      </c>
      <c r="I957" s="8">
        <f t="shared" si="217"/>
        <v>14.980707446808506</v>
      </c>
      <c r="J957" s="10">
        <f t="shared" si="221"/>
        <v>14542.125608374419</v>
      </c>
      <c r="K957" s="8">
        <f t="shared" si="218"/>
        <v>30.439104060638289</v>
      </c>
      <c r="L957" s="10">
        <f t="shared" si="219"/>
        <v>2013.0419813578351</v>
      </c>
      <c r="M957" s="30">
        <f t="shared" si="210"/>
        <v>10.745733299747911</v>
      </c>
      <c r="N957" s="11"/>
      <c r="O957" s="12">
        <f t="shared" si="211"/>
        <v>13.849682296613809</v>
      </c>
      <c r="P957" s="12"/>
      <c r="Q957" s="33">
        <f t="shared" si="212"/>
        <v>0.12377451331835167</v>
      </c>
      <c r="R957" s="9">
        <f t="shared" si="222"/>
        <v>1.0000912209180444</v>
      </c>
      <c r="S957" s="9">
        <f t="shared" si="223"/>
        <v>11.571865074132068</v>
      </c>
      <c r="T957" s="15">
        <f t="shared" si="213"/>
        <v>0.16172211936589043</v>
      </c>
      <c r="U957" s="15">
        <f t="shared" si="214"/>
        <v>-1.1920599795022357E-2</v>
      </c>
      <c r="V957" s="15">
        <f t="shared" si="215"/>
        <v>0.17364271916091278</v>
      </c>
      <c r="Y957" s="32"/>
      <c r="Z957" s="32"/>
    </row>
    <row r="958" spans="1:26" x14ac:dyDescent="0.25">
      <c r="A958" s="6">
        <v>1950.02</v>
      </c>
      <c r="B958" s="7">
        <v>17.21</v>
      </c>
      <c r="C958" s="8">
        <v>1.1599999999999999</v>
      </c>
      <c r="D958" s="7">
        <v>2.3533300000000001</v>
      </c>
      <c r="E958" s="7">
        <v>23.5</v>
      </c>
      <c r="F958" s="8">
        <f t="shared" si="220"/>
        <v>1950.1249999999281</v>
      </c>
      <c r="G958" s="9">
        <f>G957*11/12+G969*1/12</f>
        <v>2.3408333333333333</v>
      </c>
      <c r="H958" s="8">
        <f t="shared" si="216"/>
        <v>224.18954361702123</v>
      </c>
      <c r="I958" s="8">
        <f t="shared" si="217"/>
        <v>15.110974468085102</v>
      </c>
      <c r="J958" s="10">
        <f t="shared" si="221"/>
        <v>14909.699083467614</v>
      </c>
      <c r="K958" s="8">
        <f t="shared" si="218"/>
        <v>30.656128918085098</v>
      </c>
      <c r="L958" s="10">
        <f t="shared" si="219"/>
        <v>2038.7822280125995</v>
      </c>
      <c r="M958" s="30">
        <f t="shared" si="210"/>
        <v>10.911564066731684</v>
      </c>
      <c r="N958" s="11"/>
      <c r="O958" s="12">
        <f t="shared" si="211"/>
        <v>14.060924925588575</v>
      </c>
      <c r="P958" s="12"/>
      <c r="Q958" s="33">
        <f t="shared" si="212"/>
        <v>0.12139665169662325</v>
      </c>
      <c r="R958" s="9">
        <f t="shared" si="222"/>
        <v>1.0001104225647852</v>
      </c>
      <c r="S958" s="9">
        <f t="shared" si="223"/>
        <v>11.572920670287614</v>
      </c>
      <c r="T958" s="15">
        <f t="shared" si="213"/>
        <v>0.15418679013961412</v>
      </c>
      <c r="U958" s="15">
        <f t="shared" si="214"/>
        <v>-1.0084069840389565E-2</v>
      </c>
      <c r="V958" s="15">
        <f t="shared" si="215"/>
        <v>0.16427085998000368</v>
      </c>
      <c r="Y958" s="32"/>
      <c r="Z958" s="32"/>
    </row>
    <row r="959" spans="1:26" x14ac:dyDescent="0.25">
      <c r="A959" s="6">
        <v>1950.03</v>
      </c>
      <c r="B959" s="7">
        <v>17.350000000000001</v>
      </c>
      <c r="C959" s="8">
        <v>1.17</v>
      </c>
      <c r="D959" s="7">
        <v>2.37</v>
      </c>
      <c r="E959" s="7">
        <v>23.6</v>
      </c>
      <c r="F959" s="8">
        <f t="shared" si="220"/>
        <v>1950.2083333332614</v>
      </c>
      <c r="G959" s="9">
        <f>G957*10/12+G969*2/12</f>
        <v>2.3616666666666668</v>
      </c>
      <c r="H959" s="8">
        <f t="shared" si="216"/>
        <v>225.05559851694912</v>
      </c>
      <c r="I959" s="8">
        <f t="shared" si="217"/>
        <v>15.176659957627113</v>
      </c>
      <c r="J959" s="10">
        <f t="shared" si="221"/>
        <v>15051.406126788299</v>
      </c>
      <c r="K959" s="8">
        <f t="shared" si="218"/>
        <v>30.742465042372878</v>
      </c>
      <c r="L959" s="10">
        <f t="shared" si="219"/>
        <v>2056.0134017572491</v>
      </c>
      <c r="M959" s="30">
        <f t="shared" si="210"/>
        <v>10.910946522976257</v>
      </c>
      <c r="N959" s="11"/>
      <c r="O959" s="12">
        <f t="shared" si="211"/>
        <v>14.056777000220672</v>
      </c>
      <c r="P959" s="12"/>
      <c r="Q959" s="33">
        <f t="shared" si="212"/>
        <v>0.12164080233493052</v>
      </c>
      <c r="R959" s="9">
        <f t="shared" si="222"/>
        <v>1.0001296216912134</v>
      </c>
      <c r="S959" s="9">
        <f t="shared" si="223"/>
        <v>11.525155367540123</v>
      </c>
      <c r="T959" s="15">
        <f t="shared" si="213"/>
        <v>0.15185260857670446</v>
      </c>
      <c r="U959" s="15">
        <f t="shared" si="214"/>
        <v>-7.4069679133049737E-3</v>
      </c>
      <c r="V959" s="15">
        <f t="shared" si="215"/>
        <v>0.15925957649000944</v>
      </c>
      <c r="Y959" s="32"/>
      <c r="Z959" s="32"/>
    </row>
    <row r="960" spans="1:26" x14ac:dyDescent="0.25">
      <c r="A960" s="6">
        <v>1950.04</v>
      </c>
      <c r="B960" s="7">
        <v>17.84</v>
      </c>
      <c r="C960" s="8">
        <v>1.18</v>
      </c>
      <c r="D960" s="7">
        <v>2.4266700000000001</v>
      </c>
      <c r="E960" s="7">
        <v>23.6</v>
      </c>
      <c r="F960" s="8">
        <f t="shared" si="220"/>
        <v>1950.2916666665947</v>
      </c>
      <c r="G960" s="9">
        <f>G957*9/12+G969*3/12</f>
        <v>2.3824999999999998</v>
      </c>
      <c r="H960" s="8">
        <f t="shared" si="216"/>
        <v>231.41163559322027</v>
      </c>
      <c r="I960" s="8">
        <f t="shared" si="217"/>
        <v>15.306374999999996</v>
      </c>
      <c r="J960" s="10">
        <f t="shared" si="221"/>
        <v>15561.794826380637</v>
      </c>
      <c r="K960" s="8">
        <f t="shared" si="218"/>
        <v>31.477560187499993</v>
      </c>
      <c r="L960" s="10">
        <f t="shared" si="219"/>
        <v>2116.7791844917656</v>
      </c>
      <c r="M960" s="30">
        <f t="shared" si="210"/>
        <v>11.178021600956098</v>
      </c>
      <c r="N960" s="11"/>
      <c r="O960" s="12">
        <f t="shared" si="211"/>
        <v>14.394940886127355</v>
      </c>
      <c r="P960" s="12"/>
      <c r="Q960" s="33">
        <f t="shared" si="212"/>
        <v>0.11924266123305864</v>
      </c>
      <c r="R960" s="9">
        <f t="shared" si="222"/>
        <v>1.0001488183012737</v>
      </c>
      <c r="S960" s="9">
        <f t="shared" si="223"/>
        <v>11.52664927767036</v>
      </c>
      <c r="T960" s="15">
        <f t="shared" si="213"/>
        <v>0.14943401132308831</v>
      </c>
      <c r="U960" s="15">
        <f t="shared" si="214"/>
        <v>-7.6456528318231687E-3</v>
      </c>
      <c r="V960" s="15">
        <f t="shared" si="215"/>
        <v>0.15707966415491148</v>
      </c>
      <c r="Y960" s="32"/>
      <c r="Z960" s="32"/>
    </row>
    <row r="961" spans="1:26" x14ac:dyDescent="0.25">
      <c r="A961" s="6">
        <v>1950.05</v>
      </c>
      <c r="B961" s="7">
        <v>18.440000000000001</v>
      </c>
      <c r="C961" s="8">
        <v>1.19</v>
      </c>
      <c r="D961" s="7">
        <v>2.48333</v>
      </c>
      <c r="E961" s="7">
        <v>23.7</v>
      </c>
      <c r="F961" s="8">
        <f t="shared" si="220"/>
        <v>1950.3749999999279</v>
      </c>
      <c r="G961" s="9">
        <f>G957*8/12+G969*4/12</f>
        <v>2.4033333333333333</v>
      </c>
      <c r="H961" s="8">
        <f t="shared" si="216"/>
        <v>238.18527848101263</v>
      </c>
      <c r="I961" s="8">
        <f t="shared" si="217"/>
        <v>15.37095886075949</v>
      </c>
      <c r="J961" s="10">
        <f t="shared" si="221"/>
        <v>16103.441531102309</v>
      </c>
      <c r="K961" s="8">
        <f t="shared" si="218"/>
        <v>32.07660778797468</v>
      </c>
      <c r="L961" s="10">
        <f t="shared" si="219"/>
        <v>2168.6637449800596</v>
      </c>
      <c r="M961" s="30">
        <f t="shared" ref="M961:M1024" si="224">H961/AVERAGE(K841:K960)</f>
        <v>11.461543104586232</v>
      </c>
      <c r="N961" s="11"/>
      <c r="O961" s="12">
        <f t="shared" ref="O961:O1024" si="225">J961/AVERAGE(L841:L960)</f>
        <v>14.75047837696172</v>
      </c>
      <c r="P961" s="12"/>
      <c r="Q961" s="33">
        <f t="shared" ref="Q961:Q1024" si="226">1/M961-(G961/100-(((E961/E841)^(1/10))-1))</f>
        <v>0.11726693985923524</v>
      </c>
      <c r="R961" s="9">
        <f t="shared" si="222"/>
        <v>1.000168012398905</v>
      </c>
      <c r="S961" s="9">
        <f t="shared" si="223"/>
        <v>11.479721765199649</v>
      </c>
      <c r="T961" s="15">
        <f t="shared" si="213"/>
        <v>0.14479118256957735</v>
      </c>
      <c r="U961" s="15">
        <f t="shared" si="214"/>
        <v>-7.4457879090609191E-3</v>
      </c>
      <c r="V961" s="15">
        <f t="shared" si="215"/>
        <v>0.15223697047863827</v>
      </c>
      <c r="Y961" s="32"/>
      <c r="Z961" s="32"/>
    </row>
    <row r="962" spans="1:26" x14ac:dyDescent="0.25">
      <c r="A962" s="6">
        <v>1950.06</v>
      </c>
      <c r="B962" s="7">
        <v>18.739999999999998</v>
      </c>
      <c r="C962" s="8">
        <v>1.2</v>
      </c>
      <c r="D962" s="7">
        <v>2.54</v>
      </c>
      <c r="E962" s="7">
        <v>23.8</v>
      </c>
      <c r="F962" s="8">
        <f t="shared" si="220"/>
        <v>1950.4583333332612</v>
      </c>
      <c r="G962" s="9">
        <f>G957*7/12+G969*5/12</f>
        <v>2.4241666666666664</v>
      </c>
      <c r="H962" s="8">
        <f t="shared" si="216"/>
        <v>241.04324999999992</v>
      </c>
      <c r="I962" s="8">
        <f t="shared" si="217"/>
        <v>15.434999999999995</v>
      </c>
      <c r="J962" s="10">
        <f t="shared" si="221"/>
        <v>16383.627734668487</v>
      </c>
      <c r="K962" s="8">
        <f t="shared" si="218"/>
        <v>32.670749999999991</v>
      </c>
      <c r="L962" s="10">
        <f t="shared" si="219"/>
        <v>2220.6197676658467</v>
      </c>
      <c r="M962" s="30">
        <f t="shared" si="224"/>
        <v>11.554126144044288</v>
      </c>
      <c r="N962" s="11"/>
      <c r="O962" s="12">
        <f t="shared" si="225"/>
        <v>14.858173852604391</v>
      </c>
      <c r="P962" s="12"/>
      <c r="Q962" s="33">
        <f t="shared" si="226"/>
        <v>0.11605312575784082</v>
      </c>
      <c r="R962" s="9">
        <f t="shared" si="222"/>
        <v>1.0001872039880388</v>
      </c>
      <c r="S962" s="9">
        <f t="shared" si="223"/>
        <v>11.433408271797255</v>
      </c>
      <c r="T962" s="15">
        <f t="shared" ref="T962:T1025" si="227">(($J1082/$J962)^(1/10)-1)</f>
        <v>0.14690841328252291</v>
      </c>
      <c r="U962" s="15">
        <f t="shared" ref="U962:U1025" si="228">(($S1082/$S962)^(1/10)-1)</f>
        <v>-5.4263708569988189E-3</v>
      </c>
      <c r="V962" s="15">
        <f t="shared" ref="V962:V1025" si="229">T962-U962</f>
        <v>0.15233478413952173</v>
      </c>
      <c r="Y962" s="32"/>
      <c r="Z962" s="32"/>
    </row>
    <row r="963" spans="1:26" x14ac:dyDescent="0.25">
      <c r="A963" s="6">
        <v>1950.07</v>
      </c>
      <c r="B963" s="7">
        <v>17.38</v>
      </c>
      <c r="C963" s="8">
        <v>1.24333</v>
      </c>
      <c r="D963" s="7">
        <v>2.6</v>
      </c>
      <c r="E963" s="7">
        <v>24.1</v>
      </c>
      <c r="F963" s="8">
        <f t="shared" si="220"/>
        <v>1950.5416666665944</v>
      </c>
      <c r="G963" s="9">
        <f>G957*6/12+G969*6/12</f>
        <v>2.4449999999999998</v>
      </c>
      <c r="H963" s="8">
        <f t="shared" si="216"/>
        <v>220.76746680497919</v>
      </c>
      <c r="I963" s="8">
        <f t="shared" si="217"/>
        <v>15.793257451244809</v>
      </c>
      <c r="J963" s="10">
        <f t="shared" si="221"/>
        <v>15094.9448406395</v>
      </c>
      <c r="K963" s="8">
        <f t="shared" si="218"/>
        <v>33.026203319502066</v>
      </c>
      <c r="L963" s="10">
        <f t="shared" si="219"/>
        <v>2258.1620590139646</v>
      </c>
      <c r="M963" s="30">
        <f t="shared" si="224"/>
        <v>10.539745658930993</v>
      </c>
      <c r="N963" s="11"/>
      <c r="O963" s="12">
        <f t="shared" si="225"/>
        <v>13.550950714985762</v>
      </c>
      <c r="P963" s="12"/>
      <c r="Q963" s="33">
        <f t="shared" si="226"/>
        <v>0.12624655831063289</v>
      </c>
      <c r="R963" s="9">
        <f t="shared" si="222"/>
        <v>1.0002063930726006</v>
      </c>
      <c r="S963" s="9">
        <f t="shared" si="223"/>
        <v>11.293197423396602</v>
      </c>
      <c r="T963" s="15">
        <f t="shared" si="227"/>
        <v>0.15377785684959244</v>
      </c>
      <c r="U963" s="15">
        <f t="shared" si="228"/>
        <v>-1.8347594448793192E-3</v>
      </c>
      <c r="V963" s="15">
        <f t="shared" si="229"/>
        <v>0.15561261629447176</v>
      </c>
      <c r="Y963" s="32"/>
      <c r="Z963" s="32"/>
    </row>
    <row r="964" spans="1:26" x14ac:dyDescent="0.25">
      <c r="A964" s="6">
        <v>1950.08</v>
      </c>
      <c r="B964" s="7">
        <v>18.43</v>
      </c>
      <c r="C964" s="8">
        <v>1.28667</v>
      </c>
      <c r="D964" s="7">
        <v>2.66</v>
      </c>
      <c r="E964" s="7">
        <v>24.3</v>
      </c>
      <c r="F964" s="8">
        <f t="shared" si="220"/>
        <v>1950.6249999999277</v>
      </c>
      <c r="G964" s="9">
        <f>G957*5/12+G969*7/12</f>
        <v>2.4658333333333333</v>
      </c>
      <c r="H964" s="8">
        <f t="shared" si="216"/>
        <v>232.1781820987654</v>
      </c>
      <c r="I964" s="8">
        <f t="shared" si="217"/>
        <v>16.209262157407405</v>
      </c>
      <c r="J964" s="10">
        <f t="shared" si="221"/>
        <v>15967.50974911206</v>
      </c>
      <c r="K964" s="8">
        <f t="shared" si="218"/>
        <v>33.510253086419752</v>
      </c>
      <c r="L964" s="10">
        <f t="shared" si="219"/>
        <v>2304.5890359543178</v>
      </c>
      <c r="M964" s="30">
        <f t="shared" si="224"/>
        <v>11.040611670261541</v>
      </c>
      <c r="N964" s="11"/>
      <c r="O964" s="12">
        <f t="shared" si="225"/>
        <v>14.189059134964529</v>
      </c>
      <c r="P964" s="12"/>
      <c r="Q964" s="33">
        <f t="shared" si="226"/>
        <v>0.12260690914540667</v>
      </c>
      <c r="R964" s="9">
        <f t="shared" si="222"/>
        <v>1.0002255796565089</v>
      </c>
      <c r="S964" s="9">
        <f t="shared" si="223"/>
        <v>11.202560950321255</v>
      </c>
      <c r="T964" s="15">
        <f t="shared" si="227"/>
        <v>0.14901137983465307</v>
      </c>
      <c r="U964" s="15">
        <f t="shared" si="228"/>
        <v>1.1297201520665823E-4</v>
      </c>
      <c r="V964" s="15">
        <f t="shared" si="229"/>
        <v>0.14889840781944641</v>
      </c>
      <c r="Y964" s="32"/>
      <c r="Z964" s="32"/>
    </row>
    <row r="965" spans="1:26" x14ac:dyDescent="0.25">
      <c r="A965" s="6">
        <v>1950.09</v>
      </c>
      <c r="B965" s="7">
        <v>19.079999999999998</v>
      </c>
      <c r="C965" s="8">
        <v>1.33</v>
      </c>
      <c r="D965" s="7">
        <v>2.72</v>
      </c>
      <c r="E965" s="7">
        <v>24.4</v>
      </c>
      <c r="F965" s="8">
        <f t="shared" si="220"/>
        <v>1950.708333333261</v>
      </c>
      <c r="G965" s="9">
        <f>G957*4/12+G969*8/12</f>
        <v>2.4866666666666664</v>
      </c>
      <c r="H965" s="8">
        <f t="shared" si="216"/>
        <v>239.38166803278682</v>
      </c>
      <c r="I965" s="8">
        <f t="shared" si="217"/>
        <v>16.686457991803277</v>
      </c>
      <c r="J965" s="10">
        <f t="shared" si="221"/>
        <v>16558.543593724386</v>
      </c>
      <c r="K965" s="8">
        <f t="shared" si="218"/>
        <v>34.12568852459016</v>
      </c>
      <c r="L965" s="10">
        <f t="shared" si="219"/>
        <v>2360.547095122135</v>
      </c>
      <c r="M965" s="30">
        <f t="shared" si="224"/>
        <v>11.3373911022773</v>
      </c>
      <c r="N965" s="11"/>
      <c r="O965" s="12">
        <f t="shared" si="225"/>
        <v>14.56347222074473</v>
      </c>
      <c r="P965" s="12"/>
      <c r="Q965" s="33">
        <f t="shared" si="226"/>
        <v>0.1204616466375262</v>
      </c>
      <c r="R965" s="9">
        <f t="shared" si="222"/>
        <v>1.0002447637436755</v>
      </c>
      <c r="S965" s="9">
        <f t="shared" si="223"/>
        <v>11.159165528286497</v>
      </c>
      <c r="T965" s="15">
        <f t="shared" si="227"/>
        <v>0.14168909659928719</v>
      </c>
      <c r="U965" s="15">
        <f t="shared" si="228"/>
        <v>8.1758878529791801E-4</v>
      </c>
      <c r="V965" s="15">
        <f t="shared" si="229"/>
        <v>0.14087150781398927</v>
      </c>
      <c r="Y965" s="32"/>
      <c r="Z965" s="32"/>
    </row>
    <row r="966" spans="1:26" x14ac:dyDescent="0.25">
      <c r="A966" s="6">
        <v>1950.1</v>
      </c>
      <c r="B966" s="7">
        <v>19.87</v>
      </c>
      <c r="C966" s="8">
        <v>1.3766700000000001</v>
      </c>
      <c r="D966" s="7">
        <v>2.76</v>
      </c>
      <c r="E966" s="7">
        <v>24.6</v>
      </c>
      <c r="F966" s="8">
        <f t="shared" si="220"/>
        <v>1950.7916666665942</v>
      </c>
      <c r="G966" s="9">
        <f>G957*3/12+G969*9/12</f>
        <v>2.5074999999999998</v>
      </c>
      <c r="H966" s="8">
        <f t="shared" si="216"/>
        <v>247.26639939024383</v>
      </c>
      <c r="I966" s="8">
        <f t="shared" si="217"/>
        <v>17.13156688719512</v>
      </c>
      <c r="J966" s="10">
        <f t="shared" si="221"/>
        <v>17202.699649067519</v>
      </c>
      <c r="K966" s="8">
        <f t="shared" si="218"/>
        <v>34.346012195121936</v>
      </c>
      <c r="L966" s="10">
        <f t="shared" si="219"/>
        <v>2389.5043297144612</v>
      </c>
      <c r="M966" s="30">
        <f t="shared" si="224"/>
        <v>11.662444039105264</v>
      </c>
      <c r="N966" s="11"/>
      <c r="O966" s="12">
        <f t="shared" si="225"/>
        <v>14.972212563986432</v>
      </c>
      <c r="P966" s="12"/>
      <c r="Q966" s="33">
        <f t="shared" si="226"/>
        <v>0.11865823581629897</v>
      </c>
      <c r="R966" s="9">
        <f t="shared" si="222"/>
        <v>1.000263945338006</v>
      </c>
      <c r="S966" s="9">
        <f t="shared" si="223"/>
        <v>11.071149758251497</v>
      </c>
      <c r="T966" s="15">
        <f t="shared" si="227"/>
        <v>0.13465754115762718</v>
      </c>
      <c r="U966" s="15">
        <f t="shared" si="228"/>
        <v>5.1208143666170436E-4</v>
      </c>
      <c r="V966" s="15">
        <f t="shared" si="229"/>
        <v>0.13414545972096548</v>
      </c>
      <c r="Y966" s="32"/>
      <c r="Z966" s="32"/>
    </row>
    <row r="967" spans="1:26" x14ac:dyDescent="0.25">
      <c r="A967" s="6">
        <v>1950.11</v>
      </c>
      <c r="B967" s="7">
        <v>19.829999999999998</v>
      </c>
      <c r="C967" s="8">
        <v>1.42333</v>
      </c>
      <c r="D967" s="7">
        <v>2.8</v>
      </c>
      <c r="E967" s="7">
        <v>24.7</v>
      </c>
      <c r="F967" s="8">
        <f t="shared" si="220"/>
        <v>1950.8749999999275</v>
      </c>
      <c r="G967" s="9">
        <f>G957*2/12+G969*10/12</f>
        <v>2.5283333333333333</v>
      </c>
      <c r="H967" s="8">
        <f t="shared" si="216"/>
        <v>245.76956781376509</v>
      </c>
      <c r="I967" s="8">
        <f t="shared" si="217"/>
        <v>17.640504233805665</v>
      </c>
      <c r="J967" s="10">
        <f t="shared" si="221"/>
        <v>17200.835858824074</v>
      </c>
      <c r="K967" s="8">
        <f t="shared" si="218"/>
        <v>34.702712550607281</v>
      </c>
      <c r="L967" s="10">
        <f t="shared" si="219"/>
        <v>2428.7614929252354</v>
      </c>
      <c r="M967" s="30">
        <f t="shared" si="224"/>
        <v>11.542173388716298</v>
      </c>
      <c r="N967" s="11"/>
      <c r="O967" s="12">
        <f t="shared" si="225"/>
        <v>14.812579571593144</v>
      </c>
      <c r="P967" s="12"/>
      <c r="Q967" s="33">
        <f t="shared" si="226"/>
        <v>0.11977266934561012</v>
      </c>
      <c r="R967" s="9">
        <f t="shared" si="222"/>
        <v>1.0002831244433987</v>
      </c>
      <c r="S967" s="9">
        <f t="shared" si="223"/>
        <v>11.029237637278024</v>
      </c>
      <c r="T967" s="15">
        <f t="shared" si="227"/>
        <v>0.13862491592140991</v>
      </c>
      <c r="U967" s="15">
        <f t="shared" si="228"/>
        <v>8.8773309805034728E-4</v>
      </c>
      <c r="V967" s="15">
        <f t="shared" si="229"/>
        <v>0.13773718282335956</v>
      </c>
      <c r="Y967" s="32"/>
      <c r="Z967" s="32"/>
    </row>
    <row r="968" spans="1:26" x14ac:dyDescent="0.25">
      <c r="A968" s="6">
        <v>1950.12</v>
      </c>
      <c r="B968" s="7">
        <v>19.75</v>
      </c>
      <c r="C968" s="8">
        <v>1.47</v>
      </c>
      <c r="D968" s="7">
        <v>2.84</v>
      </c>
      <c r="E968" s="7">
        <v>25</v>
      </c>
      <c r="F968" s="8">
        <f t="shared" si="220"/>
        <v>1950.9583333332607</v>
      </c>
      <c r="G968" s="9">
        <f>G957*1/12+G969*11/12</f>
        <v>2.5491666666666668</v>
      </c>
      <c r="H968" s="8">
        <f t="shared" si="216"/>
        <v>241.84072499999994</v>
      </c>
      <c r="I968" s="8">
        <f t="shared" si="217"/>
        <v>18.000296999999996</v>
      </c>
      <c r="J968" s="10">
        <f t="shared" si="221"/>
        <v>17030.848576763874</v>
      </c>
      <c r="K968" s="8">
        <f t="shared" si="218"/>
        <v>34.77608399999999</v>
      </c>
      <c r="L968" s="10">
        <f t="shared" si="219"/>
        <v>2448.9929092662987</v>
      </c>
      <c r="M968" s="30">
        <f t="shared" si="224"/>
        <v>11.306665788890761</v>
      </c>
      <c r="N968" s="11"/>
      <c r="O968" s="12">
        <f t="shared" si="225"/>
        <v>14.508560511396034</v>
      </c>
      <c r="P968" s="12"/>
      <c r="Q968" s="33">
        <f t="shared" si="226"/>
        <v>0.12189353128627989</v>
      </c>
      <c r="R968" s="9">
        <f t="shared" si="222"/>
        <v>1.000302301063746</v>
      </c>
      <c r="S968" s="9">
        <f t="shared" si="223"/>
        <v>10.899971960636648</v>
      </c>
      <c r="T968" s="15">
        <f t="shared" si="227"/>
        <v>0.1427864885823511</v>
      </c>
      <c r="U968" s="15">
        <f t="shared" si="228"/>
        <v>3.1342773028293358E-3</v>
      </c>
      <c r="V968" s="15">
        <f t="shared" si="229"/>
        <v>0.13965221127952177</v>
      </c>
      <c r="Y968" s="32"/>
      <c r="Z968" s="32"/>
    </row>
    <row r="969" spans="1:26" x14ac:dyDescent="0.25">
      <c r="A969" s="6">
        <v>1951.01</v>
      </c>
      <c r="B969" s="7">
        <v>21.21</v>
      </c>
      <c r="C969" s="8">
        <v>1.4866699999999999</v>
      </c>
      <c r="D969" s="7">
        <v>2.8366699999999998</v>
      </c>
      <c r="E969" s="7">
        <v>25.4</v>
      </c>
      <c r="F969" s="8">
        <f t="shared" si="220"/>
        <v>1951.041666666594</v>
      </c>
      <c r="G969" s="9">
        <v>2.57</v>
      </c>
      <c r="H969" s="8">
        <f t="shared" si="216"/>
        <v>255.62851476377952</v>
      </c>
      <c r="I969" s="8">
        <f t="shared" si="217"/>
        <v>17.917738993110234</v>
      </c>
      <c r="J969" s="10">
        <f t="shared" si="221"/>
        <v>18106.958833397952</v>
      </c>
      <c r="K969" s="8">
        <f t="shared" si="218"/>
        <v>34.188295095472434</v>
      </c>
      <c r="L969" s="10">
        <f t="shared" si="219"/>
        <v>2421.662749360441</v>
      </c>
      <c r="M969" s="30">
        <f t="shared" si="224"/>
        <v>11.895759839437069</v>
      </c>
      <c r="N969" s="11"/>
      <c r="O969" s="12">
        <f t="shared" si="225"/>
        <v>15.257997535425224</v>
      </c>
      <c r="P969" s="12"/>
      <c r="Q969" s="33">
        <f t="shared" si="226"/>
        <v>0.11898759156334358</v>
      </c>
      <c r="R969" s="9">
        <f t="shared" si="222"/>
        <v>1.001340335826904</v>
      </c>
      <c r="S969" s="9">
        <f t="shared" si="223"/>
        <v>10.731562041097588</v>
      </c>
      <c r="T969" s="15">
        <f t="shared" si="227"/>
        <v>0.14182390694439451</v>
      </c>
      <c r="U969" s="15">
        <f t="shared" si="228"/>
        <v>5.0185249852834346E-3</v>
      </c>
      <c r="V969" s="15">
        <f t="shared" si="229"/>
        <v>0.13680538195911107</v>
      </c>
      <c r="Y969" s="32"/>
      <c r="Z969" s="32"/>
    </row>
    <row r="970" spans="1:26" x14ac:dyDescent="0.25">
      <c r="A970" s="6">
        <v>1951.02</v>
      </c>
      <c r="B970" s="7">
        <v>22</v>
      </c>
      <c r="C970" s="8">
        <v>1.5033300000000001</v>
      </c>
      <c r="D970" s="7">
        <v>2.8333300000000001</v>
      </c>
      <c r="E970" s="7">
        <v>25.7</v>
      </c>
      <c r="F970" s="8">
        <f t="shared" si="220"/>
        <v>1951.1249999999272</v>
      </c>
      <c r="G970" s="9">
        <f>G969*11/12+G981*1/12</f>
        <v>2.5791666666666666</v>
      </c>
      <c r="H970" s="8">
        <f t="shared" ref="H970:H1033" si="230">B970*$E$1841/E970</f>
        <v>262.05466926070034</v>
      </c>
      <c r="I970" s="8">
        <f t="shared" ref="I970:I1033" si="231">C970*$E$1841/E970</f>
        <v>17.907029360894938</v>
      </c>
      <c r="J970" s="10">
        <f t="shared" si="221"/>
        <v>18667.844103523137</v>
      </c>
      <c r="K970" s="8">
        <f t="shared" ref="K970:K1033" si="232">D970*$E$1841/E970</f>
        <v>33.74942527529182</v>
      </c>
      <c r="L970" s="10">
        <f t="shared" ref="L970:L1033" si="233">K970*(J970/H970)</f>
        <v>2404.1892151743277</v>
      </c>
      <c r="M970" s="30">
        <f t="shared" si="224"/>
        <v>12.141507370682692</v>
      </c>
      <c r="N970" s="11"/>
      <c r="O970" s="12">
        <f t="shared" si="225"/>
        <v>15.565638866147733</v>
      </c>
      <c r="P970" s="12"/>
      <c r="Q970" s="33">
        <f t="shared" si="226"/>
        <v>0.11844055145727522</v>
      </c>
      <c r="R970" s="9">
        <f t="shared" si="222"/>
        <v>1.0013483256412163</v>
      </c>
      <c r="S970" s="9">
        <f t="shared" si="223"/>
        <v>10.620506880535789</v>
      </c>
      <c r="T970" s="15">
        <f t="shared" si="227"/>
        <v>0.1432293198924468</v>
      </c>
      <c r="U970" s="15">
        <f t="shared" si="228"/>
        <v>6.8820370813205134E-3</v>
      </c>
      <c r="V970" s="15">
        <f t="shared" si="229"/>
        <v>0.13634728281112629</v>
      </c>
      <c r="Y970" s="32"/>
      <c r="Z970" s="32"/>
    </row>
    <row r="971" spans="1:26" x14ac:dyDescent="0.25">
      <c r="A971" s="6">
        <v>1951.03</v>
      </c>
      <c r="B971" s="7">
        <v>21.63</v>
      </c>
      <c r="C971" s="8">
        <v>1.52</v>
      </c>
      <c r="D971" s="7">
        <v>2.83</v>
      </c>
      <c r="E971" s="7">
        <v>25.8</v>
      </c>
      <c r="F971" s="8">
        <f t="shared" ref="F971:F1034" si="234">F970+1/12</f>
        <v>1951.2083333332605</v>
      </c>
      <c r="G971" s="9">
        <f>G969*10/12+G981*2/12</f>
        <v>2.5883333333333334</v>
      </c>
      <c r="H971" s="8">
        <f t="shared" si="230"/>
        <v>256.64875290697665</v>
      </c>
      <c r="I971" s="8">
        <f t="shared" si="231"/>
        <v>18.035418604651159</v>
      </c>
      <c r="J971" s="10">
        <f t="shared" ref="J971:J1034" si="235">J970*((H971+(I971/12))/H970)</f>
        <v>18389.810750040957</v>
      </c>
      <c r="K971" s="8">
        <f t="shared" si="232"/>
        <v>33.57910174418604</v>
      </c>
      <c r="L971" s="10">
        <f t="shared" si="233"/>
        <v>2406.064004744148</v>
      </c>
      <c r="M971" s="30">
        <f t="shared" si="224"/>
        <v>11.841626487283097</v>
      </c>
      <c r="N971" s="11"/>
      <c r="O971" s="12">
        <f t="shared" si="225"/>
        <v>15.177316546374962</v>
      </c>
      <c r="P971" s="12"/>
      <c r="Q971" s="33">
        <f t="shared" si="226"/>
        <v>0.120096636801555</v>
      </c>
      <c r="R971" s="9">
        <f t="shared" ref="R971:R1034" si="236">((G971/G972+G971/1200+((1+G972/1200)^(-119))*(1-G971/G972)))</f>
        <v>1.0013563152444647</v>
      </c>
      <c r="S971" s="9">
        <f t="shared" ref="S971:S1034" si="237">S970*R970*E970/E971</f>
        <v>10.59360652343946</v>
      </c>
      <c r="T971" s="15">
        <f t="shared" si="227"/>
        <v>0.14877683835003497</v>
      </c>
      <c r="U971" s="15">
        <f t="shared" si="228"/>
        <v>7.7861420702105555E-3</v>
      </c>
      <c r="V971" s="15">
        <f t="shared" si="229"/>
        <v>0.14099069627982441</v>
      </c>
      <c r="Y971" s="32"/>
      <c r="Z971" s="32"/>
    </row>
    <row r="972" spans="1:26" x14ac:dyDescent="0.25">
      <c r="A972" s="6">
        <v>1951.04</v>
      </c>
      <c r="B972" s="7">
        <v>21.92</v>
      </c>
      <c r="C972" s="8">
        <v>1.5333300000000001</v>
      </c>
      <c r="D972" s="7">
        <v>2.7933300000000001</v>
      </c>
      <c r="E972" s="7">
        <v>25.8</v>
      </c>
      <c r="F972" s="8">
        <f t="shared" si="234"/>
        <v>1951.2916666665938</v>
      </c>
      <c r="G972" s="9">
        <f>G969*9/12+G981*3/12</f>
        <v>2.5975000000000001</v>
      </c>
      <c r="H972" s="8">
        <f t="shared" si="230"/>
        <v>260.08972093023255</v>
      </c>
      <c r="I972" s="8">
        <f t="shared" si="231"/>
        <v>18.193584479651161</v>
      </c>
      <c r="J972" s="10">
        <f t="shared" si="235"/>
        <v>18745.004885992203</v>
      </c>
      <c r="K972" s="8">
        <f t="shared" si="232"/>
        <v>33.143997270348834</v>
      </c>
      <c r="L972" s="10">
        <f t="shared" si="233"/>
        <v>2388.7310446253923</v>
      </c>
      <c r="M972" s="30">
        <f t="shared" si="224"/>
        <v>11.951097197083959</v>
      </c>
      <c r="N972" s="11"/>
      <c r="O972" s="12">
        <f t="shared" si="225"/>
        <v>15.314143757332698</v>
      </c>
      <c r="P972" s="12"/>
      <c r="Q972" s="33">
        <f t="shared" si="226"/>
        <v>0.11848676067127077</v>
      </c>
      <c r="R972" s="9">
        <f t="shared" si="236"/>
        <v>1.0013643046367939</v>
      </c>
      <c r="S972" s="9">
        <f t="shared" si="237"/>
        <v>10.607974793461059</v>
      </c>
      <c r="T972" s="15">
        <f t="shared" si="227"/>
        <v>0.14988497490877561</v>
      </c>
      <c r="U972" s="15">
        <f t="shared" si="228"/>
        <v>7.6307053128938929E-3</v>
      </c>
      <c r="V972" s="15">
        <f t="shared" si="229"/>
        <v>0.14225426959588172</v>
      </c>
      <c r="Y972" s="32"/>
      <c r="Z972" s="32"/>
    </row>
    <row r="973" spans="1:26" x14ac:dyDescent="0.25">
      <c r="A973" s="6">
        <v>1951.05</v>
      </c>
      <c r="B973" s="7">
        <v>21.93</v>
      </c>
      <c r="C973" s="8">
        <v>1.54667</v>
      </c>
      <c r="D973" s="7">
        <v>2.7566700000000002</v>
      </c>
      <c r="E973" s="7">
        <v>25.9</v>
      </c>
      <c r="F973" s="8">
        <f t="shared" si="234"/>
        <v>1951.374999999927</v>
      </c>
      <c r="G973" s="9">
        <f>G969*8/12+G981*4/12</f>
        <v>2.6066666666666665</v>
      </c>
      <c r="H973" s="8">
        <f t="shared" si="230"/>
        <v>259.20370945945939</v>
      </c>
      <c r="I973" s="8">
        <f t="shared" si="231"/>
        <v>18.281012371621618</v>
      </c>
      <c r="J973" s="10">
        <f t="shared" si="235"/>
        <v>18790.943582816344</v>
      </c>
      <c r="K973" s="8">
        <f t="shared" si="232"/>
        <v>32.582721831081081</v>
      </c>
      <c r="L973" s="10">
        <f t="shared" si="233"/>
        <v>2362.0807317119175</v>
      </c>
      <c r="M973" s="30">
        <f t="shared" si="224"/>
        <v>11.863875406269177</v>
      </c>
      <c r="N973" s="11"/>
      <c r="O973" s="12">
        <f t="shared" si="225"/>
        <v>15.200667239383655</v>
      </c>
      <c r="P973" s="12"/>
      <c r="Q973" s="33">
        <f t="shared" si="226"/>
        <v>0.11868144406708798</v>
      </c>
      <c r="R973" s="9">
        <f t="shared" si="236"/>
        <v>1.0013722938183494</v>
      </c>
      <c r="S973" s="9">
        <f t="shared" si="237"/>
        <v>10.581433992609897</v>
      </c>
      <c r="T973" s="15">
        <f t="shared" si="227"/>
        <v>0.15104771605364542</v>
      </c>
      <c r="U973" s="15">
        <f t="shared" si="228"/>
        <v>8.781651377185451E-3</v>
      </c>
      <c r="V973" s="15">
        <f t="shared" si="229"/>
        <v>0.14226606467645997</v>
      </c>
      <c r="Y973" s="32"/>
      <c r="Z973" s="32"/>
    </row>
    <row r="974" spans="1:26" x14ac:dyDescent="0.25">
      <c r="A974" s="6">
        <v>1951.06</v>
      </c>
      <c r="B974" s="7">
        <v>21.55</v>
      </c>
      <c r="C974" s="8">
        <v>1.56</v>
      </c>
      <c r="D974" s="7">
        <v>2.72</v>
      </c>
      <c r="E974" s="7">
        <v>25.9</v>
      </c>
      <c r="F974" s="8">
        <f t="shared" si="234"/>
        <v>1951.4583333332603</v>
      </c>
      <c r="G974" s="9">
        <f>G969*7/12+G981*5/12</f>
        <v>2.6158333333333332</v>
      </c>
      <c r="H974" s="8">
        <f t="shared" si="230"/>
        <v>254.71226351351351</v>
      </c>
      <c r="I974" s="8">
        <f t="shared" si="231"/>
        <v>18.438567567567567</v>
      </c>
      <c r="J974" s="10">
        <f t="shared" si="235"/>
        <v>18576.728539692587</v>
      </c>
      <c r="K974" s="8">
        <f t="shared" si="232"/>
        <v>32.149297297297295</v>
      </c>
      <c r="L974" s="10">
        <f t="shared" si="233"/>
        <v>2344.7193330841687</v>
      </c>
      <c r="M974" s="30">
        <f t="shared" si="224"/>
        <v>11.61566485702518</v>
      </c>
      <c r="N974" s="11"/>
      <c r="O974" s="12">
        <f t="shared" si="225"/>
        <v>14.88442918742814</v>
      </c>
      <c r="P974" s="12"/>
      <c r="Q974" s="33">
        <f t="shared" si="226"/>
        <v>0.11820658882878607</v>
      </c>
      <c r="R974" s="9">
        <f t="shared" si="236"/>
        <v>1.0013802827892759</v>
      </c>
      <c r="S974" s="9">
        <f t="shared" si="237"/>
        <v>10.595954829067228</v>
      </c>
      <c r="T974" s="15">
        <f t="shared" si="227"/>
        <v>0.15111731230023073</v>
      </c>
      <c r="U974" s="15">
        <f t="shared" si="228"/>
        <v>7.5401267013051054E-3</v>
      </c>
      <c r="V974" s="15">
        <f t="shared" si="229"/>
        <v>0.14357718559892563</v>
      </c>
      <c r="Y974" s="32"/>
      <c r="Z974" s="32"/>
    </row>
    <row r="975" spans="1:26" x14ac:dyDescent="0.25">
      <c r="A975" s="6">
        <v>1951.07</v>
      </c>
      <c r="B975" s="7">
        <v>21.93</v>
      </c>
      <c r="C975" s="8">
        <v>1.54667</v>
      </c>
      <c r="D975" s="7">
        <v>2.65</v>
      </c>
      <c r="E975" s="7">
        <v>25.9</v>
      </c>
      <c r="F975" s="8">
        <f t="shared" si="234"/>
        <v>1951.5416666665935</v>
      </c>
      <c r="G975" s="9">
        <f>G969*6/12+G981*6/12</f>
        <v>2.625</v>
      </c>
      <c r="H975" s="8">
        <f t="shared" si="230"/>
        <v>259.20370945945939</v>
      </c>
      <c r="I975" s="8">
        <f t="shared" si="231"/>
        <v>18.281012371621618</v>
      </c>
      <c r="J975" s="10">
        <f t="shared" si="235"/>
        <v>19015.405843913326</v>
      </c>
      <c r="K975" s="8">
        <f t="shared" si="232"/>
        <v>31.321925675675669</v>
      </c>
      <c r="L975" s="10">
        <f t="shared" si="233"/>
        <v>2297.8032597524084</v>
      </c>
      <c r="M975" s="30">
        <f t="shared" si="224"/>
        <v>11.778190092457809</v>
      </c>
      <c r="N975" s="11"/>
      <c r="O975" s="12">
        <f t="shared" si="225"/>
        <v>15.093562700583265</v>
      </c>
      <c r="P975" s="12"/>
      <c r="Q975" s="33">
        <f t="shared" si="226"/>
        <v>0.11692697213559157</v>
      </c>
      <c r="R975" s="9">
        <f t="shared" si="236"/>
        <v>1.0013882715497184</v>
      </c>
      <c r="S975" s="9">
        <f t="shared" si="237"/>
        <v>10.610580243153734</v>
      </c>
      <c r="T975" s="15">
        <f t="shared" si="227"/>
        <v>0.14763473071608324</v>
      </c>
      <c r="U975" s="15">
        <f t="shared" si="228"/>
        <v>6.7226196291811924E-3</v>
      </c>
      <c r="V975" s="15">
        <f t="shared" si="229"/>
        <v>0.14091211108690205</v>
      </c>
      <c r="Y975" s="32"/>
      <c r="Z975" s="32"/>
    </row>
    <row r="976" spans="1:26" x14ac:dyDescent="0.25">
      <c r="A976" s="6">
        <v>1951.08</v>
      </c>
      <c r="B976" s="7">
        <v>22.89</v>
      </c>
      <c r="C976" s="8">
        <v>1.5333300000000001</v>
      </c>
      <c r="D976" s="7">
        <v>2.58</v>
      </c>
      <c r="E976" s="7">
        <v>25.9</v>
      </c>
      <c r="F976" s="8">
        <f t="shared" si="234"/>
        <v>1951.6249999999268</v>
      </c>
      <c r="G976" s="9">
        <f>G969*5/12+G981*7/12</f>
        <v>2.6341666666666668</v>
      </c>
      <c r="H976" s="8">
        <f t="shared" si="230"/>
        <v>270.55052027027023</v>
      </c>
      <c r="I976" s="8">
        <f t="shared" si="231"/>
        <v>18.123338979729727</v>
      </c>
      <c r="J976" s="10">
        <f t="shared" si="235"/>
        <v>19958.612895002127</v>
      </c>
      <c r="K976" s="8">
        <f t="shared" si="232"/>
        <v>30.494554054054049</v>
      </c>
      <c r="L976" s="10">
        <f t="shared" si="233"/>
        <v>2249.594638230908</v>
      </c>
      <c r="M976" s="30">
        <f t="shared" si="224"/>
        <v>12.256989084145143</v>
      </c>
      <c r="N976" s="11"/>
      <c r="O976" s="12">
        <f t="shared" si="225"/>
        <v>15.703908734990371</v>
      </c>
      <c r="P976" s="12"/>
      <c r="Q976" s="33">
        <f t="shared" si="226"/>
        <v>0.11208956621321098</v>
      </c>
      <c r="R976" s="9">
        <f t="shared" si="236"/>
        <v>1.0013962600998219</v>
      </c>
      <c r="S976" s="9">
        <f t="shared" si="237"/>
        <v>10.62531060983131</v>
      </c>
      <c r="T976" s="15">
        <f t="shared" si="227"/>
        <v>0.14678659041690212</v>
      </c>
      <c r="U976" s="15">
        <f t="shared" si="228"/>
        <v>6.2601561553314866E-3</v>
      </c>
      <c r="V976" s="15">
        <f t="shared" si="229"/>
        <v>0.14052643426157063</v>
      </c>
      <c r="Y976" s="32"/>
      <c r="Z976" s="32"/>
    </row>
    <row r="977" spans="1:26" x14ac:dyDescent="0.25">
      <c r="A977" s="6">
        <v>1951.09</v>
      </c>
      <c r="B977" s="7">
        <v>23.48</v>
      </c>
      <c r="C977" s="8">
        <v>1.52</v>
      </c>
      <c r="D977" s="7">
        <v>2.5099999999999998</v>
      </c>
      <c r="E977" s="7">
        <v>26.1</v>
      </c>
      <c r="F977" s="8">
        <f t="shared" si="234"/>
        <v>1951.70833333326</v>
      </c>
      <c r="G977" s="9">
        <f>G969*4/12+G981*8/12</f>
        <v>2.6433333333333335</v>
      </c>
      <c r="H977" s="8">
        <f t="shared" si="230"/>
        <v>275.39745977011489</v>
      </c>
      <c r="I977" s="8">
        <f t="shared" si="231"/>
        <v>17.828114942528732</v>
      </c>
      <c r="J977" s="10">
        <f t="shared" si="235"/>
        <v>20425.772322905272</v>
      </c>
      <c r="K977" s="8">
        <f t="shared" si="232"/>
        <v>29.439847701149418</v>
      </c>
      <c r="L977" s="10">
        <f t="shared" si="233"/>
        <v>2183.5046222526503</v>
      </c>
      <c r="M977" s="30">
        <f t="shared" si="224"/>
        <v>12.44495315715004</v>
      </c>
      <c r="N977" s="11"/>
      <c r="O977" s="12">
        <f t="shared" si="225"/>
        <v>15.939525555027901</v>
      </c>
      <c r="P977" s="12"/>
      <c r="Q977" s="33">
        <f t="shared" si="226"/>
        <v>0.1101696347260776</v>
      </c>
      <c r="R977" s="9">
        <f t="shared" si="236"/>
        <v>1.0014042484397307</v>
      </c>
      <c r="S977" s="9">
        <f t="shared" si="237"/>
        <v>10.558612618907141</v>
      </c>
      <c r="T977" s="15">
        <f t="shared" si="227"/>
        <v>0.14313427035559534</v>
      </c>
      <c r="U977" s="15">
        <f t="shared" si="228"/>
        <v>7.3878298918934604E-3</v>
      </c>
      <c r="V977" s="15">
        <f t="shared" si="229"/>
        <v>0.13574644046370188</v>
      </c>
      <c r="Y977" s="32"/>
      <c r="Z977" s="32"/>
    </row>
    <row r="978" spans="1:26" x14ac:dyDescent="0.25">
      <c r="A978" s="6">
        <v>1951.1</v>
      </c>
      <c r="B978" s="7">
        <v>23.36</v>
      </c>
      <c r="C978" s="8">
        <v>1.48333</v>
      </c>
      <c r="D978" s="7">
        <v>2.4866700000000002</v>
      </c>
      <c r="E978" s="7">
        <v>26.2</v>
      </c>
      <c r="F978" s="8">
        <f t="shared" si="234"/>
        <v>1951.7916666665933</v>
      </c>
      <c r="G978" s="9">
        <f>G969*3/12+G981*9/12</f>
        <v>2.6525000000000003</v>
      </c>
      <c r="H978" s="8">
        <f t="shared" si="230"/>
        <v>272.94421374045794</v>
      </c>
      <c r="I978" s="8">
        <f t="shared" si="231"/>
        <v>17.331607044847328</v>
      </c>
      <c r="J978" s="10">
        <f t="shared" si="235"/>
        <v>20350.940514675432</v>
      </c>
      <c r="K978" s="8">
        <f t="shared" si="232"/>
        <v>29.054888184160305</v>
      </c>
      <c r="L978" s="10">
        <f t="shared" si="233"/>
        <v>2166.3558754121564</v>
      </c>
      <c r="M978" s="30">
        <f t="shared" si="224"/>
        <v>12.309457904118688</v>
      </c>
      <c r="N978" s="11"/>
      <c r="O978" s="12">
        <f t="shared" si="225"/>
        <v>15.760621840301788</v>
      </c>
      <c r="P978" s="12"/>
      <c r="Q978" s="33">
        <f t="shared" si="226"/>
        <v>0.10997701425032115</v>
      </c>
      <c r="R978" s="9">
        <f t="shared" si="236"/>
        <v>1.0014122365695901</v>
      </c>
      <c r="S978" s="9">
        <f t="shared" si="237"/>
        <v>10.533082894759442</v>
      </c>
      <c r="T978" s="15">
        <f t="shared" si="227"/>
        <v>0.14508335709556119</v>
      </c>
      <c r="U978" s="15">
        <f t="shared" si="228"/>
        <v>8.4589532722063598E-3</v>
      </c>
      <c r="V978" s="15">
        <f t="shared" si="229"/>
        <v>0.13662440382335483</v>
      </c>
      <c r="Y978" s="32"/>
      <c r="Z978" s="32"/>
    </row>
    <row r="979" spans="1:26" x14ac:dyDescent="0.25">
      <c r="A979" s="6">
        <v>1951.11</v>
      </c>
      <c r="B979" s="7">
        <v>22.71</v>
      </c>
      <c r="C979" s="8">
        <v>1.4466699999999999</v>
      </c>
      <c r="D979" s="7">
        <v>2.46333</v>
      </c>
      <c r="E979" s="7">
        <v>26.4</v>
      </c>
      <c r="F979" s="8">
        <f t="shared" si="234"/>
        <v>1951.8749999999266</v>
      </c>
      <c r="G979" s="9">
        <f>G969*2/12+G981*10/12</f>
        <v>2.6616666666666666</v>
      </c>
      <c r="H979" s="8">
        <f t="shared" si="230"/>
        <v>263.33922443181814</v>
      </c>
      <c r="I979" s="8">
        <f t="shared" si="231"/>
        <v>16.775207213068178</v>
      </c>
      <c r="J979" s="10">
        <f t="shared" si="235"/>
        <v>19739.015852736393</v>
      </c>
      <c r="K979" s="8">
        <f t="shared" si="232"/>
        <v>28.564130855113632</v>
      </c>
      <c r="L979" s="10">
        <f t="shared" si="233"/>
        <v>2141.0704500449647</v>
      </c>
      <c r="M979" s="30">
        <f t="shared" si="224"/>
        <v>11.852030617771039</v>
      </c>
      <c r="N979" s="11"/>
      <c r="O979" s="12">
        <f t="shared" si="225"/>
        <v>15.171743623530075</v>
      </c>
      <c r="P979" s="12"/>
      <c r="Q979" s="33">
        <f t="shared" si="226"/>
        <v>0.1131357503596432</v>
      </c>
      <c r="R979" s="9">
        <f t="shared" si="236"/>
        <v>1.0014202244895438</v>
      </c>
      <c r="S979" s="9">
        <f t="shared" si="237"/>
        <v>10.468049326132022</v>
      </c>
      <c r="T979" s="15">
        <f t="shared" si="227"/>
        <v>0.15395418157099638</v>
      </c>
      <c r="U979" s="15">
        <f t="shared" si="228"/>
        <v>9.2477892887670166E-3</v>
      </c>
      <c r="V979" s="15">
        <f t="shared" si="229"/>
        <v>0.14470639228222937</v>
      </c>
      <c r="Y979" s="32"/>
      <c r="Z979" s="32"/>
    </row>
    <row r="980" spans="1:26" x14ac:dyDescent="0.25">
      <c r="A980" s="6">
        <v>1951.12</v>
      </c>
      <c r="B980" s="7">
        <v>23.41</v>
      </c>
      <c r="C980" s="8">
        <v>1.41</v>
      </c>
      <c r="D980" s="7">
        <v>2.44</v>
      </c>
      <c r="E980" s="7">
        <v>26.5</v>
      </c>
      <c r="F980" s="8">
        <f t="shared" si="234"/>
        <v>1951.9583333332598</v>
      </c>
      <c r="G980" s="9">
        <f>G969*1/12+G981*11/12</f>
        <v>2.6708333333333334</v>
      </c>
      <c r="H980" s="8">
        <f t="shared" si="230"/>
        <v>270.43187830188674</v>
      </c>
      <c r="I980" s="8">
        <f t="shared" si="231"/>
        <v>16.288293396226411</v>
      </c>
      <c r="J980" s="10">
        <f t="shared" si="235"/>
        <v>20372.40009063706</v>
      </c>
      <c r="K980" s="8">
        <f t="shared" si="232"/>
        <v>28.186833962264146</v>
      </c>
      <c r="L980" s="10">
        <f t="shared" si="233"/>
        <v>2123.3941145303043</v>
      </c>
      <c r="M980" s="30">
        <f t="shared" si="224"/>
        <v>12.147072568106777</v>
      </c>
      <c r="N980" s="11"/>
      <c r="O980" s="12">
        <f t="shared" si="225"/>
        <v>15.543321334370392</v>
      </c>
      <c r="P980" s="12"/>
      <c r="Q980" s="33">
        <f t="shared" si="226"/>
        <v>0.11071067066355054</v>
      </c>
      <c r="R980" s="9">
        <f t="shared" si="236"/>
        <v>1.0014282121997367</v>
      </c>
      <c r="S980" s="9">
        <f t="shared" si="237"/>
        <v>10.443358131402585</v>
      </c>
      <c r="T980" s="15">
        <f t="shared" si="227"/>
        <v>0.15164884280455149</v>
      </c>
      <c r="U980" s="15">
        <f t="shared" si="228"/>
        <v>8.828135503802681E-3</v>
      </c>
      <c r="V980" s="15">
        <f t="shared" si="229"/>
        <v>0.14282070730074881</v>
      </c>
      <c r="Y980" s="32"/>
      <c r="Z980" s="32"/>
    </row>
    <row r="981" spans="1:26" x14ac:dyDescent="0.25">
      <c r="A981" s="6">
        <v>1952.01</v>
      </c>
      <c r="B981" s="7">
        <v>24.19</v>
      </c>
      <c r="C981" s="8">
        <v>1.41333</v>
      </c>
      <c r="D981" s="7">
        <v>2.4266700000000001</v>
      </c>
      <c r="E981" s="7">
        <v>26.5</v>
      </c>
      <c r="F981" s="8">
        <f t="shared" si="234"/>
        <v>1952.0416666665931</v>
      </c>
      <c r="G981" s="9">
        <v>2.68</v>
      </c>
      <c r="H981" s="8">
        <f t="shared" si="230"/>
        <v>279.44242358490561</v>
      </c>
      <c r="I981" s="8">
        <f t="shared" si="231"/>
        <v>16.326761493396223</v>
      </c>
      <c r="J981" s="10">
        <f t="shared" si="235"/>
        <v>21153.685115086948</v>
      </c>
      <c r="K981" s="8">
        <f t="shared" si="232"/>
        <v>28.032846053773582</v>
      </c>
      <c r="L981" s="10">
        <f t="shared" si="233"/>
        <v>2122.0757775207958</v>
      </c>
      <c r="M981" s="30">
        <f t="shared" si="224"/>
        <v>12.527059748172297</v>
      </c>
      <c r="N981" s="11"/>
      <c r="O981" s="12">
        <f t="shared" si="225"/>
        <v>16.022450086521864</v>
      </c>
      <c r="P981" s="12"/>
      <c r="Q981" s="33">
        <f t="shared" si="226"/>
        <v>0.10676999643852499</v>
      </c>
      <c r="R981" s="9">
        <f t="shared" si="236"/>
        <v>1.0011465057191369</v>
      </c>
      <c r="S981" s="9">
        <f t="shared" si="237"/>
        <v>10.458273462892073</v>
      </c>
      <c r="T981" s="15">
        <f t="shared" si="227"/>
        <v>0.14325882803119727</v>
      </c>
      <c r="U981" s="15">
        <f t="shared" si="228"/>
        <v>8.8609925335680906E-3</v>
      </c>
      <c r="V981" s="15">
        <f t="shared" si="229"/>
        <v>0.13439783549762918</v>
      </c>
      <c r="Y981" s="32"/>
      <c r="Z981" s="32"/>
    </row>
    <row r="982" spans="1:26" x14ac:dyDescent="0.25">
      <c r="A982" s="6">
        <v>1952.02</v>
      </c>
      <c r="B982" s="7">
        <v>23.75</v>
      </c>
      <c r="C982" s="8">
        <v>1.4166700000000001</v>
      </c>
      <c r="D982" s="7">
        <v>2.4133300000000002</v>
      </c>
      <c r="E982" s="7">
        <v>26.3</v>
      </c>
      <c r="F982" s="8">
        <f t="shared" si="234"/>
        <v>1952.1249999999263</v>
      </c>
      <c r="G982" s="9">
        <f>G981*11/12+G993*1/12</f>
        <v>2.6924999999999999</v>
      </c>
      <c r="H982" s="8">
        <f t="shared" si="230"/>
        <v>276.44593631178702</v>
      </c>
      <c r="I982" s="8">
        <f t="shared" si="231"/>
        <v>16.489796403992393</v>
      </c>
      <c r="J982" s="10">
        <f t="shared" si="235"/>
        <v>21030.874778256828</v>
      </c>
      <c r="K982" s="8">
        <f t="shared" si="232"/>
        <v>28.090748272813684</v>
      </c>
      <c r="L982" s="10">
        <f t="shared" si="233"/>
        <v>2137.029095941497</v>
      </c>
      <c r="M982" s="30">
        <f t="shared" si="224"/>
        <v>12.36411935046109</v>
      </c>
      <c r="N982" s="11"/>
      <c r="O982" s="12">
        <f t="shared" si="225"/>
        <v>15.811036351158734</v>
      </c>
      <c r="P982" s="12"/>
      <c r="Q982" s="33">
        <f t="shared" si="226"/>
        <v>0.10623068016404313</v>
      </c>
      <c r="R982" s="9">
        <f t="shared" si="236"/>
        <v>1.0011575700288213</v>
      </c>
      <c r="S982" s="9">
        <f t="shared" si="237"/>
        <v>10.549885712189498</v>
      </c>
      <c r="T982" s="15">
        <f t="shared" si="227"/>
        <v>0.14571003576095731</v>
      </c>
      <c r="U982" s="15">
        <f t="shared" si="228"/>
        <v>8.3155840013979798E-3</v>
      </c>
      <c r="V982" s="15">
        <f t="shared" si="229"/>
        <v>0.13739445175955933</v>
      </c>
      <c r="Y982" s="32"/>
      <c r="Z982" s="32"/>
    </row>
    <row r="983" spans="1:26" x14ac:dyDescent="0.25">
      <c r="A983" s="6">
        <v>1952.03</v>
      </c>
      <c r="B983" s="7">
        <v>23.81</v>
      </c>
      <c r="C983" s="8">
        <v>1.42</v>
      </c>
      <c r="D983" s="7">
        <v>2.4</v>
      </c>
      <c r="E983" s="7">
        <v>26.3</v>
      </c>
      <c r="F983" s="8">
        <f t="shared" si="234"/>
        <v>1952.2083333332596</v>
      </c>
      <c r="G983" s="9">
        <f>G981*10/12+G993*2/12</f>
        <v>2.7050000000000001</v>
      </c>
      <c r="H983" s="8">
        <f t="shared" si="230"/>
        <v>277.14432604562728</v>
      </c>
      <c r="I983" s="8">
        <f t="shared" si="231"/>
        <v>16.528557034220526</v>
      </c>
      <c r="J983" s="10">
        <f t="shared" si="235"/>
        <v>21188.790820451453</v>
      </c>
      <c r="K983" s="8">
        <f t="shared" si="232"/>
        <v>27.935589353612158</v>
      </c>
      <c r="L983" s="10">
        <f t="shared" si="233"/>
        <v>2135.7873989535274</v>
      </c>
      <c r="M983" s="30">
        <f t="shared" si="224"/>
        <v>12.362339087390364</v>
      </c>
      <c r="N983" s="11"/>
      <c r="O983" s="12">
        <f t="shared" si="225"/>
        <v>15.807510372330913</v>
      </c>
      <c r="P983" s="12"/>
      <c r="Q983" s="33">
        <f t="shared" si="226"/>
        <v>0.10479452379456074</v>
      </c>
      <c r="R983" s="9">
        <f t="shared" si="236"/>
        <v>1.0011686338079795</v>
      </c>
      <c r="S983" s="9">
        <f t="shared" si="237"/>
        <v>10.562097943697419</v>
      </c>
      <c r="T983" s="15">
        <f t="shared" si="227"/>
        <v>0.14524397333257677</v>
      </c>
      <c r="U983" s="15">
        <f t="shared" si="228"/>
        <v>9.4410371053383901E-3</v>
      </c>
      <c r="V983" s="15">
        <f t="shared" si="229"/>
        <v>0.13580293622723838</v>
      </c>
      <c r="Y983" s="32"/>
      <c r="Z983" s="32"/>
    </row>
    <row r="984" spans="1:26" x14ac:dyDescent="0.25">
      <c r="A984" s="6">
        <v>1952.04</v>
      </c>
      <c r="B984" s="7">
        <v>23.74</v>
      </c>
      <c r="C984" s="8">
        <v>1.43</v>
      </c>
      <c r="D984" s="7">
        <v>2.38</v>
      </c>
      <c r="E984" s="7">
        <v>26.4</v>
      </c>
      <c r="F984" s="8">
        <f t="shared" si="234"/>
        <v>1952.2916666665928</v>
      </c>
      <c r="G984" s="9">
        <f>G981*9/12+G993*3/12</f>
        <v>2.7175000000000002</v>
      </c>
      <c r="H984" s="8">
        <f t="shared" si="230"/>
        <v>275.28283522727264</v>
      </c>
      <c r="I984" s="8">
        <f t="shared" si="231"/>
        <v>16.581906249999999</v>
      </c>
      <c r="J984" s="10">
        <f t="shared" si="235"/>
        <v>21152.118492361518</v>
      </c>
      <c r="K984" s="8">
        <f t="shared" si="232"/>
        <v>27.59785795454545</v>
      </c>
      <c r="L984" s="10">
        <f t="shared" si="233"/>
        <v>2120.5577932527558</v>
      </c>
      <c r="M984" s="30">
        <f t="shared" si="224"/>
        <v>12.242728683266879</v>
      </c>
      <c r="N984" s="11"/>
      <c r="O984" s="12">
        <f t="shared" si="225"/>
        <v>15.656398613772172</v>
      </c>
      <c r="P984" s="12"/>
      <c r="Q984" s="33">
        <f t="shared" si="226"/>
        <v>0.10520389396216313</v>
      </c>
      <c r="R984" s="9">
        <f t="shared" si="236"/>
        <v>1.001179697057109</v>
      </c>
      <c r="S984" s="9">
        <f t="shared" si="237"/>
        <v>10.534386467042019</v>
      </c>
      <c r="T984" s="15">
        <f t="shared" si="227"/>
        <v>0.14164576936372142</v>
      </c>
      <c r="U984" s="15">
        <f t="shared" si="228"/>
        <v>1.0445045030661237E-2</v>
      </c>
      <c r="V984" s="15">
        <f t="shared" si="229"/>
        <v>0.13120072433306018</v>
      </c>
      <c r="Y984" s="32"/>
      <c r="Z984" s="32"/>
    </row>
    <row r="985" spans="1:26" x14ac:dyDescent="0.25">
      <c r="A985" s="6">
        <v>1952.05</v>
      </c>
      <c r="B985" s="7">
        <v>23.73</v>
      </c>
      <c r="C985" s="8">
        <v>1.44</v>
      </c>
      <c r="D985" s="7">
        <v>2.36</v>
      </c>
      <c r="E985" s="7">
        <v>26.4</v>
      </c>
      <c r="F985" s="8">
        <f t="shared" si="234"/>
        <v>1952.3749999999261</v>
      </c>
      <c r="G985" s="9">
        <f>G981*8/12+G993*4/12</f>
        <v>2.7300000000000004</v>
      </c>
      <c r="H985" s="8">
        <f t="shared" si="230"/>
        <v>275.16687784090908</v>
      </c>
      <c r="I985" s="8">
        <f t="shared" si="231"/>
        <v>16.697863636363632</v>
      </c>
      <c r="J985" s="10">
        <f t="shared" si="235"/>
        <v>21250.127465999256</v>
      </c>
      <c r="K985" s="8">
        <f t="shared" si="232"/>
        <v>27.365943181818174</v>
      </c>
      <c r="L985" s="10">
        <f t="shared" si="233"/>
        <v>2113.3712945536549</v>
      </c>
      <c r="M985" s="30">
        <f t="shared" si="224"/>
        <v>12.200478761945837</v>
      </c>
      <c r="N985" s="11"/>
      <c r="O985" s="12">
        <f t="shared" si="225"/>
        <v>15.606497043627154</v>
      </c>
      <c r="P985" s="12"/>
      <c r="Q985" s="33">
        <f t="shared" si="226"/>
        <v>0.10406537969125471</v>
      </c>
      <c r="R985" s="9">
        <f t="shared" si="236"/>
        <v>1.0011907597767067</v>
      </c>
      <c r="S985" s="9">
        <f t="shared" si="237"/>
        <v>10.546813851755637</v>
      </c>
      <c r="T985" s="15">
        <f t="shared" si="227"/>
        <v>0.13264227614081658</v>
      </c>
      <c r="U985" s="15">
        <f t="shared" si="228"/>
        <v>1.0399912592592209E-2</v>
      </c>
      <c r="V985" s="15">
        <f t="shared" si="229"/>
        <v>0.12224236354822438</v>
      </c>
      <c r="Y985" s="32"/>
      <c r="Z985" s="32"/>
    </row>
    <row r="986" spans="1:26" x14ac:dyDescent="0.25">
      <c r="A986" s="6">
        <v>1952.06</v>
      </c>
      <c r="B986" s="7">
        <v>24.38</v>
      </c>
      <c r="C986" s="8">
        <v>1.45</v>
      </c>
      <c r="D986" s="7">
        <v>2.34</v>
      </c>
      <c r="E986" s="7">
        <v>26.5</v>
      </c>
      <c r="F986" s="8">
        <f t="shared" si="234"/>
        <v>1952.4583333332594</v>
      </c>
      <c r="G986" s="9">
        <f>G981*7/12+G993*5/12</f>
        <v>2.7425000000000002</v>
      </c>
      <c r="H986" s="8">
        <f t="shared" si="230"/>
        <v>281.63729999999993</v>
      </c>
      <c r="I986" s="8">
        <f t="shared" si="231"/>
        <v>16.750372641509429</v>
      </c>
      <c r="J986" s="10">
        <f t="shared" si="235"/>
        <v>21857.611888164123</v>
      </c>
      <c r="K986" s="8">
        <f t="shared" si="232"/>
        <v>27.031635849056595</v>
      </c>
      <c r="L986" s="10">
        <f t="shared" si="233"/>
        <v>2097.9004027196079</v>
      </c>
      <c r="M986" s="30">
        <f t="shared" si="224"/>
        <v>12.447881581789366</v>
      </c>
      <c r="N986" s="11"/>
      <c r="O986" s="12">
        <f t="shared" si="225"/>
        <v>15.927302555632718</v>
      </c>
      <c r="P986" s="12"/>
      <c r="Q986" s="33">
        <f t="shared" si="226"/>
        <v>0.10270816211925103</v>
      </c>
      <c r="R986" s="9">
        <f t="shared" si="236"/>
        <v>1.0012018219672691</v>
      </c>
      <c r="S986" s="9">
        <f t="shared" si="237"/>
        <v>10.519525884506256</v>
      </c>
      <c r="T986" s="15">
        <f t="shared" si="227"/>
        <v>0.11585099976510493</v>
      </c>
      <c r="U986" s="15">
        <f t="shared" si="228"/>
        <v>1.0655772250651063E-2</v>
      </c>
      <c r="V986" s="15">
        <f t="shared" si="229"/>
        <v>0.10519522751445387</v>
      </c>
      <c r="Y986" s="32"/>
      <c r="Z986" s="32"/>
    </row>
    <row r="987" spans="1:26" x14ac:dyDescent="0.25">
      <c r="A987" s="6">
        <v>1952.07</v>
      </c>
      <c r="B987" s="7">
        <v>25.08</v>
      </c>
      <c r="C987" s="8">
        <v>1.45</v>
      </c>
      <c r="D987" s="7">
        <v>2.34667</v>
      </c>
      <c r="E987" s="7">
        <v>26.7</v>
      </c>
      <c r="F987" s="8">
        <f t="shared" si="234"/>
        <v>1952.5416666665926</v>
      </c>
      <c r="G987" s="9">
        <f>G981*6/12+G993*6/12</f>
        <v>2.7549999999999999</v>
      </c>
      <c r="H987" s="8">
        <f t="shared" si="230"/>
        <v>287.55347191011231</v>
      </c>
      <c r="I987" s="8">
        <f t="shared" si="231"/>
        <v>16.624901685393255</v>
      </c>
      <c r="J987" s="10">
        <f t="shared" si="235"/>
        <v>22424.280827972212</v>
      </c>
      <c r="K987" s="8">
        <f t="shared" si="232"/>
        <v>26.905626233146062</v>
      </c>
      <c r="L987" s="10">
        <f t="shared" si="233"/>
        <v>2098.1813034520555</v>
      </c>
      <c r="M987" s="30">
        <f t="shared" si="224"/>
        <v>12.669112889622479</v>
      </c>
      <c r="N987" s="11"/>
      <c r="O987" s="12">
        <f t="shared" si="225"/>
        <v>16.214043524370489</v>
      </c>
      <c r="P987" s="12"/>
      <c r="Q987" s="33">
        <f t="shared" si="226"/>
        <v>0.10132758807191539</v>
      </c>
      <c r="R987" s="9">
        <f t="shared" si="236"/>
        <v>1.0012128836292919</v>
      </c>
      <c r="S987" s="9">
        <f t="shared" si="237"/>
        <v>10.453275833995772</v>
      </c>
      <c r="T987" s="15">
        <f t="shared" si="227"/>
        <v>0.11561890159498667</v>
      </c>
      <c r="U987" s="15">
        <f t="shared" si="228"/>
        <v>1.0462454893415352E-2</v>
      </c>
      <c r="V987" s="15">
        <f t="shared" si="229"/>
        <v>0.10515644670157132</v>
      </c>
      <c r="Y987" s="32"/>
      <c r="Z987" s="32"/>
    </row>
    <row r="988" spans="1:26" x14ac:dyDescent="0.25">
      <c r="A988" s="6">
        <v>1952.08</v>
      </c>
      <c r="B988" s="7">
        <v>25.18</v>
      </c>
      <c r="C988" s="8">
        <v>1.45</v>
      </c>
      <c r="D988" s="7">
        <v>2.3533300000000001</v>
      </c>
      <c r="E988" s="7">
        <v>26.7</v>
      </c>
      <c r="F988" s="8">
        <f t="shared" si="234"/>
        <v>1952.6249999999259</v>
      </c>
      <c r="G988" s="9">
        <f>G981*5/12+G993*7/12</f>
        <v>2.7675000000000001</v>
      </c>
      <c r="H988" s="8">
        <f t="shared" si="230"/>
        <v>288.70001685393254</v>
      </c>
      <c r="I988" s="8">
        <f t="shared" si="231"/>
        <v>16.624901685393255</v>
      </c>
      <c r="J988" s="10">
        <f t="shared" si="235"/>
        <v>22621.730137495491</v>
      </c>
      <c r="K988" s="8">
        <f t="shared" si="232"/>
        <v>26.98198612640449</v>
      </c>
      <c r="L988" s="10">
        <f t="shared" si="233"/>
        <v>2114.233367135515</v>
      </c>
      <c r="M988" s="30">
        <f t="shared" si="224"/>
        <v>12.678378236328621</v>
      </c>
      <c r="N988" s="11"/>
      <c r="O988" s="12">
        <f t="shared" si="225"/>
        <v>16.230371537881872</v>
      </c>
      <c r="P988" s="12"/>
      <c r="Q988" s="33">
        <f t="shared" si="226"/>
        <v>0.10050683182892763</v>
      </c>
      <c r="R988" s="9">
        <f t="shared" si="236"/>
        <v>1.0012239447632705</v>
      </c>
      <c r="S988" s="9">
        <f t="shared" si="237"/>
        <v>10.465954441127298</v>
      </c>
      <c r="T988" s="15">
        <f t="shared" si="227"/>
        <v>0.11796698552138096</v>
      </c>
      <c r="U988" s="15">
        <f t="shared" si="228"/>
        <v>1.0924094572742238E-2</v>
      </c>
      <c r="V988" s="15">
        <f t="shared" si="229"/>
        <v>0.10704289094863872</v>
      </c>
      <c r="Y988" s="32"/>
      <c r="Z988" s="32"/>
    </row>
    <row r="989" spans="1:26" x14ac:dyDescent="0.25">
      <c r="A989" s="6">
        <v>1952.09</v>
      </c>
      <c r="B989" s="7">
        <v>24.78</v>
      </c>
      <c r="C989" s="8">
        <v>1.45</v>
      </c>
      <c r="D989" s="7">
        <v>2.36</v>
      </c>
      <c r="E989" s="7">
        <v>26.7</v>
      </c>
      <c r="F989" s="8">
        <f t="shared" si="234"/>
        <v>1952.7083333332591</v>
      </c>
      <c r="G989" s="9">
        <f>G981*4/12+G993*8/12</f>
        <v>2.7800000000000002</v>
      </c>
      <c r="H989" s="8">
        <f t="shared" si="230"/>
        <v>284.11383707865161</v>
      </c>
      <c r="I989" s="8">
        <f t="shared" si="231"/>
        <v>16.624901685393255</v>
      </c>
      <c r="J989" s="10">
        <f t="shared" si="235"/>
        <v>22370.926603074622</v>
      </c>
      <c r="K989" s="8">
        <f t="shared" si="232"/>
        <v>27.058460674157296</v>
      </c>
      <c r="L989" s="10">
        <f t="shared" si="233"/>
        <v>2130.5644383880594</v>
      </c>
      <c r="M989" s="30">
        <f t="shared" si="224"/>
        <v>12.434678020425505</v>
      </c>
      <c r="N989" s="11"/>
      <c r="O989" s="12">
        <f t="shared" si="225"/>
        <v>15.924746204626706</v>
      </c>
      <c r="P989" s="12"/>
      <c r="Q989" s="33">
        <f t="shared" si="226"/>
        <v>0.10192764735731111</v>
      </c>
      <c r="R989" s="9">
        <f t="shared" si="236"/>
        <v>1.0012350053697001</v>
      </c>
      <c r="S989" s="9">
        <f t="shared" si="237"/>
        <v>10.478764191258142</v>
      </c>
      <c r="T989" s="15">
        <f t="shared" si="227"/>
        <v>0.11818079993906472</v>
      </c>
      <c r="U989" s="15">
        <f t="shared" si="228"/>
        <v>1.0802092132257357E-2</v>
      </c>
      <c r="V989" s="15">
        <f t="shared" si="229"/>
        <v>0.10737870780680736</v>
      </c>
      <c r="Y989" s="32"/>
      <c r="Z989" s="32"/>
    </row>
    <row r="990" spans="1:26" x14ac:dyDescent="0.25">
      <c r="A990" s="6">
        <v>1952.1</v>
      </c>
      <c r="B990" s="7">
        <v>24.26</v>
      </c>
      <c r="C990" s="8">
        <v>1.4366699999999999</v>
      </c>
      <c r="D990" s="7">
        <v>2.3733300000000002</v>
      </c>
      <c r="E990" s="7">
        <v>26.7</v>
      </c>
      <c r="F990" s="8">
        <f t="shared" si="234"/>
        <v>1952.7916666665924</v>
      </c>
      <c r="G990" s="9">
        <f>G981*3/12+G993*9/12</f>
        <v>2.7925</v>
      </c>
      <c r="H990" s="8">
        <f t="shared" si="230"/>
        <v>278.15180337078647</v>
      </c>
      <c r="I990" s="8">
        <f t="shared" si="231"/>
        <v>16.472067244382018</v>
      </c>
      <c r="J990" s="10">
        <f t="shared" si="235"/>
        <v>22009.563464520863</v>
      </c>
      <c r="K990" s="8">
        <f t="shared" si="232"/>
        <v>27.211295115168536</v>
      </c>
      <c r="L990" s="10">
        <f t="shared" si="233"/>
        <v>2153.1721870260226</v>
      </c>
      <c r="M990" s="30">
        <f t="shared" si="224"/>
        <v>12.131183558686869</v>
      </c>
      <c r="N990" s="11"/>
      <c r="O990" s="12">
        <f t="shared" si="225"/>
        <v>15.543695751343831</v>
      </c>
      <c r="P990" s="12"/>
      <c r="Q990" s="33">
        <f t="shared" si="226"/>
        <v>0.10255109844602087</v>
      </c>
      <c r="R990" s="9">
        <f t="shared" si="236"/>
        <v>1.0012460654490749</v>
      </c>
      <c r="S990" s="9">
        <f t="shared" si="237"/>
        <v>10.491705521302167</v>
      </c>
      <c r="T990" s="15">
        <f t="shared" si="227"/>
        <v>0.1167650406446632</v>
      </c>
      <c r="U990" s="15">
        <f t="shared" si="228"/>
        <v>1.1424521576314461E-2</v>
      </c>
      <c r="V990" s="15">
        <f t="shared" si="229"/>
        <v>0.10534051906834874</v>
      </c>
      <c r="Y990" s="32"/>
      <c r="Z990" s="32"/>
    </row>
    <row r="991" spans="1:26" x14ac:dyDescent="0.25">
      <c r="A991" s="6">
        <v>1952.11</v>
      </c>
      <c r="B991" s="7">
        <v>25.03</v>
      </c>
      <c r="C991" s="8">
        <v>1.42333</v>
      </c>
      <c r="D991" s="7">
        <v>2.3866700000000001</v>
      </c>
      <c r="E991" s="7">
        <v>26.7</v>
      </c>
      <c r="F991" s="8">
        <f t="shared" si="234"/>
        <v>1952.8749999999256</v>
      </c>
      <c r="G991" s="9">
        <f>G981*2/12+G993*10/12</f>
        <v>2.8050000000000002</v>
      </c>
      <c r="H991" s="8">
        <f t="shared" si="230"/>
        <v>286.98019943820225</v>
      </c>
      <c r="I991" s="8">
        <f t="shared" si="231"/>
        <v>16.319118148876402</v>
      </c>
      <c r="J991" s="10">
        <f t="shared" si="235"/>
        <v>22815.743865654869</v>
      </c>
      <c r="K991" s="8">
        <f t="shared" si="232"/>
        <v>27.364244210674155</v>
      </c>
      <c r="L991" s="10">
        <f t="shared" si="233"/>
        <v>2175.5354139769279</v>
      </c>
      <c r="M991" s="30">
        <f t="shared" si="224"/>
        <v>12.47346976551531</v>
      </c>
      <c r="N991" s="11"/>
      <c r="O991" s="12">
        <f t="shared" si="225"/>
        <v>15.98644036088151</v>
      </c>
      <c r="P991" s="12"/>
      <c r="Q991" s="33">
        <f t="shared" si="226"/>
        <v>9.9538552420856796E-2</v>
      </c>
      <c r="R991" s="9">
        <f t="shared" si="236"/>
        <v>1.0012571250018889</v>
      </c>
      <c r="S991" s="9">
        <f t="shared" si="237"/>
        <v>10.50477887305413</v>
      </c>
      <c r="T991" s="15">
        <f t="shared" si="227"/>
        <v>0.12052181935351092</v>
      </c>
      <c r="U991" s="15">
        <f t="shared" si="228"/>
        <v>1.1711998719801331E-2</v>
      </c>
      <c r="V991" s="15">
        <f t="shared" si="229"/>
        <v>0.10880982063370959</v>
      </c>
      <c r="Y991" s="32"/>
      <c r="Z991" s="32"/>
    </row>
    <row r="992" spans="1:26" x14ac:dyDescent="0.25">
      <c r="A992" s="6">
        <v>1952.12</v>
      </c>
      <c r="B992" s="7">
        <v>26.04</v>
      </c>
      <c r="C992" s="8">
        <v>1.41</v>
      </c>
      <c r="D992" s="7">
        <v>2.4</v>
      </c>
      <c r="E992" s="7">
        <v>26.7</v>
      </c>
      <c r="F992" s="8">
        <f t="shared" si="234"/>
        <v>1952.9583333332589</v>
      </c>
      <c r="G992" s="9">
        <f>G981*1/12+G993*11/12</f>
        <v>2.8174999999999999</v>
      </c>
      <c r="H992" s="8">
        <f t="shared" si="230"/>
        <v>298.56030337078647</v>
      </c>
      <c r="I992" s="8">
        <f t="shared" si="231"/>
        <v>16.166283707865166</v>
      </c>
      <c r="J992" s="10">
        <f t="shared" si="235"/>
        <v>23843.500605907597</v>
      </c>
      <c r="K992" s="8">
        <f t="shared" si="232"/>
        <v>27.517078651685384</v>
      </c>
      <c r="L992" s="10">
        <f t="shared" si="233"/>
        <v>2197.5576595306534</v>
      </c>
      <c r="M992" s="30">
        <f t="shared" si="224"/>
        <v>12.933964306161373</v>
      </c>
      <c r="N992" s="11"/>
      <c r="O992" s="12">
        <f t="shared" si="225"/>
        <v>16.576519452417248</v>
      </c>
      <c r="P992" s="12"/>
      <c r="Q992" s="33">
        <f t="shared" si="226"/>
        <v>9.593778273966827E-2</v>
      </c>
      <c r="R992" s="9">
        <f t="shared" si="236"/>
        <v>1.0012681840286355</v>
      </c>
      <c r="S992" s="9">
        <f t="shared" si="237"/>
        <v>10.51798469321476</v>
      </c>
      <c r="T992" s="15">
        <f t="shared" si="227"/>
        <v>0.12065201356547783</v>
      </c>
      <c r="U992" s="15">
        <f t="shared" si="228"/>
        <v>1.2411734829607557E-2</v>
      </c>
      <c r="V992" s="15">
        <f t="shared" si="229"/>
        <v>0.10824027873587028</v>
      </c>
      <c r="Y992" s="32"/>
      <c r="Z992" s="32"/>
    </row>
    <row r="993" spans="1:26" x14ac:dyDescent="0.25">
      <c r="A993" s="6">
        <v>1953.01</v>
      </c>
      <c r="B993" s="7">
        <v>26.18</v>
      </c>
      <c r="C993" s="8">
        <v>1.41</v>
      </c>
      <c r="D993" s="7">
        <v>2.41</v>
      </c>
      <c r="E993" s="7">
        <v>26.6</v>
      </c>
      <c r="F993" s="8">
        <f t="shared" si="234"/>
        <v>1953.0416666665922</v>
      </c>
      <c r="G993" s="9">
        <v>2.83</v>
      </c>
      <c r="H993" s="8">
        <f t="shared" si="230"/>
        <v>301.29390789473678</v>
      </c>
      <c r="I993" s="8">
        <f t="shared" si="231"/>
        <v>16.22705921052631</v>
      </c>
      <c r="J993" s="10">
        <f t="shared" si="235"/>
        <v>24169.803839681183</v>
      </c>
      <c r="K993" s="8">
        <f t="shared" si="232"/>
        <v>27.735611842105261</v>
      </c>
      <c r="L993" s="10">
        <f t="shared" si="233"/>
        <v>2224.9513847834855</v>
      </c>
      <c r="M993" s="30">
        <f t="shared" si="224"/>
        <v>13.010773447995183</v>
      </c>
      <c r="N993" s="11"/>
      <c r="O993" s="12">
        <f t="shared" si="225"/>
        <v>16.673801176941989</v>
      </c>
      <c r="P993" s="12"/>
      <c r="Q993" s="33">
        <f t="shared" si="226"/>
        <v>9.4963627445531773E-2</v>
      </c>
      <c r="R993" s="9">
        <f t="shared" si="236"/>
        <v>1.0048812086921362</v>
      </c>
      <c r="S993" s="9">
        <f t="shared" si="237"/>
        <v>10.570914874895136</v>
      </c>
      <c r="T993" s="15">
        <f t="shared" si="227"/>
        <v>0.12368708933109462</v>
      </c>
      <c r="U993" s="15">
        <f t="shared" si="228"/>
        <v>1.2477830286995673E-2</v>
      </c>
      <c r="V993" s="15">
        <f t="shared" si="229"/>
        <v>0.11120925904409895</v>
      </c>
      <c r="Y993" s="32"/>
      <c r="Z993" s="32"/>
    </row>
    <row r="994" spans="1:26" x14ac:dyDescent="0.25">
      <c r="A994" s="6">
        <v>1953.02</v>
      </c>
      <c r="B994" s="7">
        <v>25.86</v>
      </c>
      <c r="C994" s="8">
        <v>1.41</v>
      </c>
      <c r="D994" s="7">
        <v>2.42</v>
      </c>
      <c r="E994" s="7">
        <v>26.5</v>
      </c>
      <c r="F994" s="8">
        <f t="shared" si="234"/>
        <v>1953.1249999999254</v>
      </c>
      <c r="G994" s="9">
        <v>2.8008333333333333</v>
      </c>
      <c r="H994" s="8">
        <f t="shared" si="230"/>
        <v>298.73423207547165</v>
      </c>
      <c r="I994" s="8">
        <f t="shared" si="231"/>
        <v>16.288293396226411</v>
      </c>
      <c r="J994" s="10">
        <f t="shared" si="235"/>
        <v>24073.353860682153</v>
      </c>
      <c r="K994" s="8">
        <f t="shared" si="232"/>
        <v>27.955794339622635</v>
      </c>
      <c r="L994" s="10">
        <f t="shared" si="233"/>
        <v>2252.8041895920651</v>
      </c>
      <c r="M994" s="30">
        <f t="shared" si="224"/>
        <v>12.859346880687902</v>
      </c>
      <c r="N994" s="11"/>
      <c r="O994" s="12">
        <f t="shared" si="225"/>
        <v>16.479048621864916</v>
      </c>
      <c r="P994" s="12"/>
      <c r="Q994" s="33">
        <f t="shared" si="226"/>
        <v>9.5766307552287627E-2</v>
      </c>
      <c r="R994" s="9">
        <f t="shared" si="236"/>
        <v>1.004860409031344</v>
      </c>
      <c r="S994" s="9">
        <f t="shared" si="237"/>
        <v>10.662598673886933</v>
      </c>
      <c r="T994" s="15">
        <f t="shared" si="227"/>
        <v>0.12591828189513965</v>
      </c>
      <c r="U994" s="15">
        <f t="shared" si="228"/>
        <v>1.1178854248055092E-2</v>
      </c>
      <c r="V994" s="15">
        <f t="shared" si="229"/>
        <v>0.11473942764708456</v>
      </c>
      <c r="Y994" s="32"/>
      <c r="Z994" s="32"/>
    </row>
    <row r="995" spans="1:26" x14ac:dyDescent="0.25">
      <c r="A995" s="6">
        <v>1953.03</v>
      </c>
      <c r="B995" s="7">
        <v>25.99</v>
      </c>
      <c r="C995" s="8">
        <v>1.41</v>
      </c>
      <c r="D995" s="7">
        <v>2.4300000000000002</v>
      </c>
      <c r="E995" s="7">
        <v>26.6</v>
      </c>
      <c r="F995" s="8">
        <f t="shared" si="234"/>
        <v>1953.2083333332587</v>
      </c>
      <c r="G995" s="9">
        <v>2.7716666666666665</v>
      </c>
      <c r="H995" s="8">
        <f t="shared" si="230"/>
        <v>299.10728289473673</v>
      </c>
      <c r="I995" s="8">
        <f t="shared" si="231"/>
        <v>16.22705921052631</v>
      </c>
      <c r="J995" s="10">
        <f t="shared" si="235"/>
        <v>24212.386791835474</v>
      </c>
      <c r="K995" s="8">
        <f t="shared" si="232"/>
        <v>27.965782894736837</v>
      </c>
      <c r="L995" s="10">
        <f t="shared" si="233"/>
        <v>2263.7976107795389</v>
      </c>
      <c r="M995" s="30">
        <f t="shared" si="224"/>
        <v>12.834819340092491</v>
      </c>
      <c r="N995" s="11"/>
      <c r="O995" s="12">
        <f t="shared" si="225"/>
        <v>16.446063827451095</v>
      </c>
      <c r="P995" s="12"/>
      <c r="Q995" s="33">
        <f t="shared" si="226"/>
        <v>9.4761026384425712E-2</v>
      </c>
      <c r="R995" s="9">
        <f t="shared" si="236"/>
        <v>0.99727096991141007</v>
      </c>
      <c r="S995" s="9">
        <f t="shared" si="237"/>
        <v>10.674143478069395</v>
      </c>
      <c r="T995" s="15">
        <f t="shared" si="227"/>
        <v>0.12477965829886384</v>
      </c>
      <c r="U995" s="15">
        <f t="shared" si="228"/>
        <v>1.0984451999123568E-2</v>
      </c>
      <c r="V995" s="15">
        <f t="shared" si="229"/>
        <v>0.11379520629974027</v>
      </c>
      <c r="Y995" s="32"/>
      <c r="Z995" s="32"/>
    </row>
    <row r="996" spans="1:26" x14ac:dyDescent="0.25">
      <c r="A996" s="6">
        <v>1953.04</v>
      </c>
      <c r="B996" s="7">
        <v>24.71</v>
      </c>
      <c r="C996" s="8">
        <v>1.41333</v>
      </c>
      <c r="D996" s="7">
        <v>2.4566699999999999</v>
      </c>
      <c r="E996" s="7">
        <v>26.6</v>
      </c>
      <c r="F996" s="8">
        <f t="shared" si="234"/>
        <v>1953.2916666665919</v>
      </c>
      <c r="G996" s="9">
        <v>2.83</v>
      </c>
      <c r="H996" s="8">
        <f t="shared" si="230"/>
        <v>284.3763355263157</v>
      </c>
      <c r="I996" s="8">
        <f t="shared" si="231"/>
        <v>16.265382690789469</v>
      </c>
      <c r="J996" s="10">
        <f t="shared" si="235"/>
        <v>23129.655714183533</v>
      </c>
      <c r="K996" s="8">
        <f t="shared" si="232"/>
        <v>28.272715993421045</v>
      </c>
      <c r="L996" s="10">
        <f t="shared" si="233"/>
        <v>2299.5520559839442</v>
      </c>
      <c r="M996" s="30">
        <f t="shared" si="224"/>
        <v>12.163901454006799</v>
      </c>
      <c r="N996" s="11"/>
      <c r="O996" s="12">
        <f t="shared" si="225"/>
        <v>15.589068380196137</v>
      </c>
      <c r="P996" s="12"/>
      <c r="Q996" s="33">
        <f t="shared" si="226"/>
        <v>9.7268197476296267E-2</v>
      </c>
      <c r="R996" s="9">
        <f t="shared" si="236"/>
        <v>0.98355251012199285</v>
      </c>
      <c r="S996" s="9">
        <f t="shared" si="237"/>
        <v>10.645013419347817</v>
      </c>
      <c r="T996" s="15">
        <f t="shared" si="227"/>
        <v>0.13544231027814413</v>
      </c>
      <c r="U996" s="15">
        <f t="shared" si="228"/>
        <v>1.1260812680849774E-2</v>
      </c>
      <c r="V996" s="15">
        <f t="shared" si="229"/>
        <v>0.12418149759729435</v>
      </c>
      <c r="Y996" s="32"/>
      <c r="Z996" s="32"/>
    </row>
    <row r="997" spans="1:26" x14ac:dyDescent="0.25">
      <c r="A997" s="6">
        <v>1953.05</v>
      </c>
      <c r="B997" s="7">
        <v>24.84</v>
      </c>
      <c r="C997" s="8">
        <v>1.4166700000000001</v>
      </c>
      <c r="D997" s="7">
        <v>2.48333</v>
      </c>
      <c r="E997" s="7">
        <v>26.7</v>
      </c>
      <c r="F997" s="8">
        <f t="shared" si="234"/>
        <v>1953.3749999999252</v>
      </c>
      <c r="G997" s="9">
        <v>3.05</v>
      </c>
      <c r="H997" s="8">
        <f t="shared" si="230"/>
        <v>284.80176404494375</v>
      </c>
      <c r="I997" s="8">
        <f t="shared" si="231"/>
        <v>16.242758255617975</v>
      </c>
      <c r="J997" s="10">
        <f t="shared" si="235"/>
        <v>23274.349419501184</v>
      </c>
      <c r="K997" s="8">
        <f t="shared" si="232"/>
        <v>28.47249455337078</v>
      </c>
      <c r="L997" s="10">
        <f t="shared" si="233"/>
        <v>2326.807171655792</v>
      </c>
      <c r="M997" s="30">
        <f t="shared" si="224"/>
        <v>12.141970791867779</v>
      </c>
      <c r="N997" s="11"/>
      <c r="O997" s="12">
        <f t="shared" si="225"/>
        <v>15.563203387107297</v>
      </c>
      <c r="P997" s="12"/>
      <c r="Q997" s="33">
        <f t="shared" si="226"/>
        <v>9.5010295236366671E-2</v>
      </c>
      <c r="R997" s="9">
        <f t="shared" si="236"/>
        <v>0.99742735979139274</v>
      </c>
      <c r="S997" s="9">
        <f t="shared" si="237"/>
        <v>10.430716449148205</v>
      </c>
      <c r="T997" s="15">
        <f t="shared" si="227"/>
        <v>0.13728611084457865</v>
      </c>
      <c r="U997" s="15">
        <f t="shared" si="228"/>
        <v>1.3985170788883394E-2</v>
      </c>
      <c r="V997" s="15">
        <f t="shared" si="229"/>
        <v>0.12330094005569525</v>
      </c>
      <c r="Y997" s="32"/>
      <c r="Z997" s="32"/>
    </row>
    <row r="998" spans="1:26" x14ac:dyDescent="0.25">
      <c r="A998" s="6">
        <v>1953.06</v>
      </c>
      <c r="B998" s="7">
        <v>23.95</v>
      </c>
      <c r="C998" s="8">
        <v>1.42</v>
      </c>
      <c r="D998" s="7">
        <v>2.5099999999999998</v>
      </c>
      <c r="E998" s="7">
        <v>26.8</v>
      </c>
      <c r="F998" s="8">
        <f t="shared" si="234"/>
        <v>1953.4583333332585</v>
      </c>
      <c r="G998" s="9">
        <v>3.11</v>
      </c>
      <c r="H998" s="8">
        <f t="shared" si="230"/>
        <v>273.57289645522383</v>
      </c>
      <c r="I998" s="8">
        <f t="shared" si="231"/>
        <v>16.220188432835815</v>
      </c>
      <c r="J998" s="10">
        <f t="shared" si="235"/>
        <v>22467.173730580547</v>
      </c>
      <c r="K998" s="8">
        <f t="shared" si="232"/>
        <v>28.670896455223872</v>
      </c>
      <c r="L998" s="10">
        <f t="shared" si="233"/>
        <v>2354.5973304282743</v>
      </c>
      <c r="M998" s="30">
        <f t="shared" si="224"/>
        <v>11.624407885470079</v>
      </c>
      <c r="N998" s="11"/>
      <c r="O998" s="12">
        <f t="shared" si="225"/>
        <v>14.904522212477083</v>
      </c>
      <c r="P998" s="12"/>
      <c r="Q998" s="33">
        <f t="shared" si="226"/>
        <v>9.8467265923936176E-2</v>
      </c>
      <c r="R998" s="9">
        <f t="shared" si="236"/>
        <v>1.0180660886362762</v>
      </c>
      <c r="S998" s="9">
        <f t="shared" si="237"/>
        <v>10.365061513499805</v>
      </c>
      <c r="T998" s="15">
        <f t="shared" si="227"/>
        <v>0.14118308282615111</v>
      </c>
      <c r="U998" s="15">
        <f t="shared" si="228"/>
        <v>1.4127885287435582E-2</v>
      </c>
      <c r="V998" s="15">
        <f t="shared" si="229"/>
        <v>0.12705519753871553</v>
      </c>
      <c r="Y998" s="32"/>
      <c r="Z998" s="32"/>
    </row>
    <row r="999" spans="1:26" x14ac:dyDescent="0.25">
      <c r="A999" s="6">
        <v>1953.07</v>
      </c>
      <c r="B999" s="7">
        <v>24.29</v>
      </c>
      <c r="C999" s="8">
        <v>1.42</v>
      </c>
      <c r="D999" s="7">
        <v>2.5233300000000001</v>
      </c>
      <c r="E999" s="7">
        <v>26.8</v>
      </c>
      <c r="F999" s="8">
        <f t="shared" si="234"/>
        <v>1953.5416666665917</v>
      </c>
      <c r="G999" s="9">
        <v>2.93</v>
      </c>
      <c r="H999" s="8">
        <f t="shared" si="230"/>
        <v>277.45660354477604</v>
      </c>
      <c r="I999" s="8">
        <f t="shared" si="231"/>
        <v>16.220188432835815</v>
      </c>
      <c r="J999" s="10">
        <f t="shared" si="235"/>
        <v>22897.130082418375</v>
      </c>
      <c r="K999" s="8">
        <f t="shared" si="232"/>
        <v>28.823160618470144</v>
      </c>
      <c r="L999" s="10">
        <f t="shared" si="233"/>
        <v>2378.6338102457294</v>
      </c>
      <c r="M999" s="30">
        <f t="shared" si="224"/>
        <v>11.750201645309998</v>
      </c>
      <c r="N999" s="11"/>
      <c r="O999" s="12">
        <f t="shared" si="225"/>
        <v>15.069129207230214</v>
      </c>
      <c r="P999" s="12"/>
      <c r="Q999" s="33">
        <f t="shared" si="226"/>
        <v>9.9944492326542636E-2</v>
      </c>
      <c r="R999" s="9">
        <f t="shared" si="236"/>
        <v>1.0007239184253585</v>
      </c>
      <c r="S999" s="9">
        <f t="shared" si="237"/>
        <v>10.552317633523149</v>
      </c>
      <c r="T999" s="15">
        <f t="shared" si="227"/>
        <v>0.13725175253058586</v>
      </c>
      <c r="U999" s="15">
        <f t="shared" si="228"/>
        <v>1.2071995591179441E-2</v>
      </c>
      <c r="V999" s="15">
        <f t="shared" si="229"/>
        <v>0.12517975693940642</v>
      </c>
      <c r="Y999" s="32"/>
      <c r="Z999" s="32"/>
    </row>
    <row r="1000" spans="1:26" x14ac:dyDescent="0.25">
      <c r="A1000" s="6">
        <v>1953.08</v>
      </c>
      <c r="B1000" s="7">
        <v>24.39</v>
      </c>
      <c r="C1000" s="8">
        <v>1.42</v>
      </c>
      <c r="D1000" s="7">
        <v>2.53667</v>
      </c>
      <c r="E1000" s="7">
        <v>26.9</v>
      </c>
      <c r="F1000" s="8">
        <f t="shared" si="234"/>
        <v>1953.624999999925</v>
      </c>
      <c r="G1000" s="9">
        <v>2.95</v>
      </c>
      <c r="H1000" s="8">
        <f t="shared" si="230"/>
        <v>277.56318680297392</v>
      </c>
      <c r="I1000" s="8">
        <f t="shared" si="231"/>
        <v>16.159890334572488</v>
      </c>
      <c r="J1000" s="10">
        <f t="shared" si="235"/>
        <v>23017.05890333957</v>
      </c>
      <c r="K1000" s="8">
        <f t="shared" si="232"/>
        <v>28.867823249999994</v>
      </c>
      <c r="L1000" s="10">
        <f t="shared" si="233"/>
        <v>2393.8779339210491</v>
      </c>
      <c r="M1000" s="30">
        <f t="shared" si="224"/>
        <v>11.715076201734</v>
      </c>
      <c r="N1000" s="11"/>
      <c r="O1000" s="12">
        <f t="shared" si="225"/>
        <v>15.027019046734061</v>
      </c>
      <c r="P1000" s="12"/>
      <c r="Q1000" s="33">
        <f t="shared" si="226"/>
        <v>0.10099082396456593</v>
      </c>
      <c r="R1000" s="9">
        <f t="shared" si="236"/>
        <v>1.0093554892706844</v>
      </c>
      <c r="S1000" s="9">
        <f t="shared" si="237"/>
        <v>10.520700306261942</v>
      </c>
      <c r="T1000" s="15">
        <f t="shared" si="227"/>
        <v>0.14005750752165169</v>
      </c>
      <c r="U1000" s="15">
        <f t="shared" si="228"/>
        <v>1.2879277687620982E-2</v>
      </c>
      <c r="V1000" s="15">
        <f t="shared" si="229"/>
        <v>0.12717822983403071</v>
      </c>
      <c r="Y1000" s="32"/>
      <c r="Z1000" s="32"/>
    </row>
    <row r="1001" spans="1:26" x14ac:dyDescent="0.25">
      <c r="A1001" s="6">
        <v>1953.09</v>
      </c>
      <c r="B1001" s="7">
        <v>23.27</v>
      </c>
      <c r="C1001" s="8">
        <v>1.42</v>
      </c>
      <c r="D1001" s="7">
        <v>2.5499999999999998</v>
      </c>
      <c r="E1001" s="7">
        <v>26.9</v>
      </c>
      <c r="F1001" s="8">
        <f t="shared" si="234"/>
        <v>1953.7083333332582</v>
      </c>
      <c r="G1001" s="9">
        <v>2.87</v>
      </c>
      <c r="H1001" s="8">
        <f t="shared" si="230"/>
        <v>264.8173578066914</v>
      </c>
      <c r="I1001" s="8">
        <f t="shared" si="231"/>
        <v>16.159890334572488</v>
      </c>
      <c r="J1001" s="10">
        <f t="shared" si="235"/>
        <v>22071.777203127254</v>
      </c>
      <c r="K1001" s="8">
        <f t="shared" si="232"/>
        <v>29.019521375464677</v>
      </c>
      <c r="L1001" s="10">
        <f t="shared" si="233"/>
        <v>2418.6949663934033</v>
      </c>
      <c r="M1001" s="30">
        <f t="shared" si="224"/>
        <v>11.139349357262919</v>
      </c>
      <c r="N1001" s="11"/>
      <c r="O1001" s="12">
        <f t="shared" si="225"/>
        <v>14.294747954197074</v>
      </c>
      <c r="P1001" s="12"/>
      <c r="Q1001" s="33">
        <f t="shared" si="226"/>
        <v>0.10560037156783565</v>
      </c>
      <c r="R1001" s="9">
        <f t="shared" si="236"/>
        <v>1.020678701404313</v>
      </c>
      <c r="S1001" s="9">
        <f t="shared" si="237"/>
        <v>10.619126605097259</v>
      </c>
      <c r="T1001" s="15">
        <f t="shared" si="227"/>
        <v>0.14811930578144095</v>
      </c>
      <c r="U1001" s="15">
        <f t="shared" si="228"/>
        <v>1.1614031146959913E-2</v>
      </c>
      <c r="V1001" s="15">
        <f t="shared" si="229"/>
        <v>0.13650527463448103</v>
      </c>
      <c r="Y1001" s="32"/>
      <c r="Z1001" s="32"/>
    </row>
    <row r="1002" spans="1:26" x14ac:dyDescent="0.25">
      <c r="A1002" s="6">
        <v>1953.1</v>
      </c>
      <c r="B1002" s="7">
        <v>23.97</v>
      </c>
      <c r="C1002" s="8">
        <v>1.43</v>
      </c>
      <c r="D1002" s="7">
        <v>2.53667</v>
      </c>
      <c r="E1002" s="7">
        <v>27</v>
      </c>
      <c r="F1002" s="8">
        <f t="shared" si="234"/>
        <v>1953.7916666665915</v>
      </c>
      <c r="G1002" s="9">
        <v>2.66</v>
      </c>
      <c r="H1002" s="8">
        <f t="shared" si="230"/>
        <v>271.77319166666661</v>
      </c>
      <c r="I1002" s="8">
        <f t="shared" si="231"/>
        <v>16.21341944444444</v>
      </c>
      <c r="J1002" s="10">
        <f t="shared" si="235"/>
        <v>22764.138151610598</v>
      </c>
      <c r="K1002" s="8">
        <f t="shared" si="232"/>
        <v>28.760905386111105</v>
      </c>
      <c r="L1002" s="10">
        <f t="shared" si="233"/>
        <v>2409.0574186502317</v>
      </c>
      <c r="M1002" s="30">
        <f t="shared" si="224"/>
        <v>11.391934765421409</v>
      </c>
      <c r="N1002" s="11"/>
      <c r="O1002" s="12">
        <f t="shared" si="225"/>
        <v>14.623798898879686</v>
      </c>
      <c r="P1002" s="12"/>
      <c r="Q1002" s="33">
        <f t="shared" si="226"/>
        <v>0.10609757559259157</v>
      </c>
      <c r="R1002" s="9">
        <f t="shared" si="236"/>
        <v>1.0004767054054859</v>
      </c>
      <c r="S1002" s="9">
        <f t="shared" si="237"/>
        <v>10.798572959437408</v>
      </c>
      <c r="T1002" s="15">
        <f t="shared" si="227"/>
        <v>0.14478018787325198</v>
      </c>
      <c r="U1002" s="15">
        <f t="shared" si="228"/>
        <v>9.6887731852812742E-3</v>
      </c>
      <c r="V1002" s="15">
        <f t="shared" si="229"/>
        <v>0.1350914146879707</v>
      </c>
      <c r="Y1002" s="32"/>
      <c r="Z1002" s="32"/>
    </row>
    <row r="1003" spans="1:26" x14ac:dyDescent="0.25">
      <c r="A1003" s="6">
        <v>1953.11</v>
      </c>
      <c r="B1003" s="7">
        <v>24.5</v>
      </c>
      <c r="C1003" s="8">
        <v>1.44</v>
      </c>
      <c r="D1003" s="7">
        <v>2.5233300000000001</v>
      </c>
      <c r="E1003" s="7">
        <v>26.9</v>
      </c>
      <c r="F1003" s="8">
        <f t="shared" si="234"/>
        <v>1953.8749999999247</v>
      </c>
      <c r="G1003" s="9">
        <v>2.68</v>
      </c>
      <c r="H1003" s="8">
        <f t="shared" si="230"/>
        <v>278.81500929368025</v>
      </c>
      <c r="I1003" s="8">
        <f t="shared" si="231"/>
        <v>16.387494423791818</v>
      </c>
      <c r="J1003" s="10">
        <f t="shared" si="235"/>
        <v>23468.358364469885</v>
      </c>
      <c r="K1003" s="8">
        <f t="shared" si="232"/>
        <v>28.716011322490704</v>
      </c>
      <c r="L1003" s="10">
        <f t="shared" si="233"/>
        <v>2417.0780698701142</v>
      </c>
      <c r="M1003" s="30">
        <f t="shared" si="224"/>
        <v>11.644070268505766</v>
      </c>
      <c r="N1003" s="11"/>
      <c r="O1003" s="12">
        <f t="shared" si="225"/>
        <v>14.953068513374756</v>
      </c>
      <c r="P1003" s="12"/>
      <c r="Q1003" s="33">
        <f t="shared" si="226"/>
        <v>0.10360914376609945</v>
      </c>
      <c r="R1003" s="9">
        <f t="shared" si="236"/>
        <v>1.0100968735423244</v>
      </c>
      <c r="S1003" s="9">
        <f t="shared" si="237"/>
        <v>10.843883228012828</v>
      </c>
      <c r="T1003" s="15">
        <f t="shared" si="227"/>
        <v>0.14095040856172303</v>
      </c>
      <c r="U1003" s="15">
        <f t="shared" si="228"/>
        <v>9.5294043800555617E-3</v>
      </c>
      <c r="V1003" s="15">
        <f t="shared" si="229"/>
        <v>0.13142100418166747</v>
      </c>
      <c r="Y1003" s="32"/>
      <c r="Z1003" s="32"/>
    </row>
    <row r="1004" spans="1:26" x14ac:dyDescent="0.25">
      <c r="A1004" s="6">
        <v>1953.12</v>
      </c>
      <c r="B1004" s="7">
        <v>24.83</v>
      </c>
      <c r="C1004" s="8">
        <v>1.45</v>
      </c>
      <c r="D1004" s="7">
        <v>2.5099999999999998</v>
      </c>
      <c r="E1004" s="7">
        <v>26.9</v>
      </c>
      <c r="F1004" s="8">
        <f t="shared" si="234"/>
        <v>1953.958333333258</v>
      </c>
      <c r="G1004" s="9">
        <v>2.59</v>
      </c>
      <c r="H1004" s="8">
        <f t="shared" si="230"/>
        <v>282.57047676579919</v>
      </c>
      <c r="I1004" s="8">
        <f t="shared" si="231"/>
        <v>16.501296468401485</v>
      </c>
      <c r="J1004" s="10">
        <f t="shared" si="235"/>
        <v>23900.208088115403</v>
      </c>
      <c r="K1004" s="8">
        <f t="shared" si="232"/>
        <v>28.564313197026017</v>
      </c>
      <c r="L1004" s="10">
        <f t="shared" si="233"/>
        <v>2416.0097584039336</v>
      </c>
      <c r="M1004" s="30">
        <f t="shared" si="224"/>
        <v>11.75444918402729</v>
      </c>
      <c r="N1004" s="11"/>
      <c r="O1004" s="12">
        <f t="shared" si="225"/>
        <v>15.101395257015962</v>
      </c>
      <c r="P1004" s="12"/>
      <c r="Q1004" s="33">
        <f t="shared" si="226"/>
        <v>0.10370269083937067</v>
      </c>
      <c r="R1004" s="9">
        <f t="shared" si="236"/>
        <v>1.0118200222971947</v>
      </c>
      <c r="S1004" s="9">
        <f t="shared" si="237"/>
        <v>10.953372545673806</v>
      </c>
      <c r="T1004" s="15">
        <f t="shared" si="227"/>
        <v>0.14120169618292699</v>
      </c>
      <c r="U1004" s="15">
        <f t="shared" si="228"/>
        <v>8.4527711415074425E-3</v>
      </c>
      <c r="V1004" s="15">
        <f t="shared" si="229"/>
        <v>0.13274892504141955</v>
      </c>
      <c r="Y1004" s="32"/>
      <c r="Z1004" s="32"/>
    </row>
    <row r="1005" spans="1:26" x14ac:dyDescent="0.25">
      <c r="A1005" s="6">
        <v>1954.01</v>
      </c>
      <c r="B1005" s="7">
        <v>25.46</v>
      </c>
      <c r="C1005" s="8">
        <v>1.4566699999999999</v>
      </c>
      <c r="D1005" s="7">
        <v>2.5233300000000001</v>
      </c>
      <c r="E1005" s="7">
        <v>26.9</v>
      </c>
      <c r="F1005" s="8">
        <f t="shared" si="234"/>
        <v>1954.0416666665913</v>
      </c>
      <c r="G1005" s="9">
        <v>2.48</v>
      </c>
      <c r="H1005" s="8">
        <f t="shared" si="230"/>
        <v>289.74000557620815</v>
      </c>
      <c r="I1005" s="8">
        <f t="shared" si="231"/>
        <v>16.577202432156131</v>
      </c>
      <c r="J1005" s="10">
        <f t="shared" si="235"/>
        <v>24623.460502069855</v>
      </c>
      <c r="K1005" s="8">
        <f t="shared" si="232"/>
        <v>28.716011322490704</v>
      </c>
      <c r="L1005" s="10">
        <f t="shared" si="233"/>
        <v>2440.4209186444591</v>
      </c>
      <c r="M1005" s="30">
        <f t="shared" si="224"/>
        <v>12.002650554927824</v>
      </c>
      <c r="N1005" s="11"/>
      <c r="O1005" s="12">
        <f t="shared" si="225"/>
        <v>15.427061391002448</v>
      </c>
      <c r="P1005" s="12"/>
      <c r="Q1005" s="33">
        <f t="shared" si="226"/>
        <v>0.10304345229837096</v>
      </c>
      <c r="R1005" s="9">
        <f t="shared" si="236"/>
        <v>1.0029454226504648</v>
      </c>
      <c r="S1005" s="9">
        <f t="shared" si="237"/>
        <v>11.08284165339315</v>
      </c>
      <c r="T1005" s="15">
        <f t="shared" si="227"/>
        <v>0.14154011284922263</v>
      </c>
      <c r="U1005" s="15">
        <f t="shared" si="228"/>
        <v>7.2883489509014687E-3</v>
      </c>
      <c r="V1005" s="15">
        <f t="shared" si="229"/>
        <v>0.13425176389832116</v>
      </c>
      <c r="Y1005" s="32"/>
      <c r="Z1005" s="32"/>
    </row>
    <row r="1006" spans="1:26" x14ac:dyDescent="0.25">
      <c r="A1006" s="6">
        <v>1954.02</v>
      </c>
      <c r="B1006" s="7">
        <v>26.02</v>
      </c>
      <c r="C1006" s="8">
        <v>1.46333</v>
      </c>
      <c r="D1006" s="7">
        <v>2.53667</v>
      </c>
      <c r="E1006" s="7">
        <v>26.9</v>
      </c>
      <c r="F1006" s="8">
        <f t="shared" si="234"/>
        <v>1954.1249999999245</v>
      </c>
      <c r="G1006" s="9">
        <v>2.4700000000000002</v>
      </c>
      <c r="H1006" s="8">
        <f t="shared" si="230"/>
        <v>296.1129200743494</v>
      </c>
      <c r="I1006" s="8">
        <f t="shared" si="231"/>
        <v>16.652994593866168</v>
      </c>
      <c r="J1006" s="10">
        <f t="shared" si="235"/>
        <v>25282.998021808013</v>
      </c>
      <c r="K1006" s="8">
        <f t="shared" si="232"/>
        <v>28.867823249999994</v>
      </c>
      <c r="L1006" s="10">
        <f t="shared" si="233"/>
        <v>2464.8202379700124</v>
      </c>
      <c r="M1006" s="30">
        <f t="shared" si="224"/>
        <v>12.215052485432834</v>
      </c>
      <c r="N1006" s="11"/>
      <c r="O1006" s="12">
        <f t="shared" si="225"/>
        <v>15.705755365444601</v>
      </c>
      <c r="P1006" s="12"/>
      <c r="Q1006" s="33">
        <f t="shared" si="226"/>
        <v>0.10169472728013387</v>
      </c>
      <c r="R1006" s="9">
        <f t="shared" si="236"/>
        <v>1.0108881079156506</v>
      </c>
      <c r="S1006" s="9">
        <f t="shared" si="237"/>
        <v>11.115485306230569</v>
      </c>
      <c r="T1006" s="15">
        <f t="shared" si="227"/>
        <v>0.14020256038602774</v>
      </c>
      <c r="U1006" s="15">
        <f t="shared" si="228"/>
        <v>7.504392573155716E-3</v>
      </c>
      <c r="V1006" s="15">
        <f t="shared" si="229"/>
        <v>0.13269816781287203</v>
      </c>
      <c r="Y1006" s="32"/>
      <c r="Z1006" s="32"/>
    </row>
    <row r="1007" spans="1:26" x14ac:dyDescent="0.25">
      <c r="A1007" s="6">
        <v>1954.03</v>
      </c>
      <c r="B1007" s="7">
        <v>26.57</v>
      </c>
      <c r="C1007" s="8">
        <v>1.47</v>
      </c>
      <c r="D1007" s="7">
        <v>2.5499999999999998</v>
      </c>
      <c r="E1007" s="7">
        <v>26.9</v>
      </c>
      <c r="F1007" s="8">
        <f t="shared" si="234"/>
        <v>1954.2083333332578</v>
      </c>
      <c r="G1007" s="9">
        <v>2.37</v>
      </c>
      <c r="H1007" s="8">
        <f t="shared" si="230"/>
        <v>302.372032527881</v>
      </c>
      <c r="I1007" s="8">
        <f t="shared" si="231"/>
        <v>16.728900557620815</v>
      </c>
      <c r="J1007" s="10">
        <f t="shared" si="235"/>
        <v>25936.449834631454</v>
      </c>
      <c r="K1007" s="8">
        <f t="shared" si="232"/>
        <v>29.019521375464677</v>
      </c>
      <c r="L1007" s="10">
        <f t="shared" si="233"/>
        <v>2489.196352213406</v>
      </c>
      <c r="M1007" s="30">
        <f t="shared" si="224"/>
        <v>12.420105295189968</v>
      </c>
      <c r="N1007" s="11"/>
      <c r="O1007" s="12">
        <f t="shared" si="225"/>
        <v>15.974058403613142</v>
      </c>
      <c r="P1007" s="12"/>
      <c r="Q1007" s="33">
        <f t="shared" si="226"/>
        <v>0.10134313684560131</v>
      </c>
      <c r="R1007" s="9">
        <f t="shared" si="236"/>
        <v>1.0090659974682945</v>
      </c>
      <c r="S1007" s="9">
        <f t="shared" si="237"/>
        <v>11.236511909779637</v>
      </c>
      <c r="T1007" s="15">
        <f t="shared" si="227"/>
        <v>0.13963251987409153</v>
      </c>
      <c r="U1007" s="15">
        <f t="shared" si="228"/>
        <v>6.1917044734545179E-3</v>
      </c>
      <c r="V1007" s="15">
        <f t="shared" si="229"/>
        <v>0.13344081540063701</v>
      </c>
      <c r="Y1007" s="32"/>
      <c r="Z1007" s="32"/>
    </row>
    <row r="1008" spans="1:26" x14ac:dyDescent="0.25">
      <c r="A1008" s="6">
        <v>1954.04</v>
      </c>
      <c r="B1008" s="7">
        <v>27.63</v>
      </c>
      <c r="C1008" s="8">
        <v>1.46333</v>
      </c>
      <c r="D1008" s="7">
        <v>2.5733299999999999</v>
      </c>
      <c r="E1008" s="7">
        <v>26.8</v>
      </c>
      <c r="F1008" s="8">
        <f t="shared" si="234"/>
        <v>1954.291666666591</v>
      </c>
      <c r="G1008" s="9">
        <v>2.29</v>
      </c>
      <c r="H1008" s="8">
        <f t="shared" si="230"/>
        <v>315.60831436567162</v>
      </c>
      <c r="I1008" s="8">
        <f t="shared" si="231"/>
        <v>16.71513263339552</v>
      </c>
      <c r="J1008" s="10">
        <f t="shared" si="235"/>
        <v>27191.293930593558</v>
      </c>
      <c r="K1008" s="8">
        <f t="shared" si="232"/>
        <v>29.394294013992528</v>
      </c>
      <c r="L1008" s="10">
        <f t="shared" si="233"/>
        <v>2532.4709522408361</v>
      </c>
      <c r="M1008" s="30">
        <f t="shared" si="224"/>
        <v>12.907868184060913</v>
      </c>
      <c r="N1008" s="11"/>
      <c r="O1008" s="12">
        <f t="shared" si="225"/>
        <v>16.603059291869457</v>
      </c>
      <c r="P1008" s="12"/>
      <c r="Q1008" s="33">
        <f t="shared" si="226"/>
        <v>9.8113505602729856E-2</v>
      </c>
      <c r="R1008" s="9">
        <f t="shared" si="236"/>
        <v>0.99484451366747939</v>
      </c>
      <c r="S1008" s="9">
        <f t="shared" si="237"/>
        <v>11.380689494195362</v>
      </c>
      <c r="T1008" s="15">
        <f t="shared" si="227"/>
        <v>0.13616865242085341</v>
      </c>
      <c r="U1008" s="15">
        <f t="shared" si="228"/>
        <v>5.181458023079788E-3</v>
      </c>
      <c r="V1008" s="15">
        <f t="shared" si="229"/>
        <v>0.13098719439777362</v>
      </c>
      <c r="Y1008" s="32"/>
      <c r="Z1008" s="32"/>
    </row>
    <row r="1009" spans="1:26" x14ac:dyDescent="0.25">
      <c r="A1009" s="6">
        <v>1954.05</v>
      </c>
      <c r="B1009" s="7">
        <v>28.73</v>
      </c>
      <c r="C1009" s="8">
        <v>1.4566699999999999</v>
      </c>
      <c r="D1009" s="7">
        <v>2.59667</v>
      </c>
      <c r="E1009" s="7">
        <v>26.9</v>
      </c>
      <c r="F1009" s="8">
        <f t="shared" si="234"/>
        <v>1954.3749999999243</v>
      </c>
      <c r="G1009" s="9">
        <v>2.37</v>
      </c>
      <c r="H1009" s="8">
        <f t="shared" si="230"/>
        <v>326.95327416356872</v>
      </c>
      <c r="I1009" s="8">
        <f t="shared" si="231"/>
        <v>16.577202432156131</v>
      </c>
      <c r="J1009" s="10">
        <f t="shared" si="235"/>
        <v>28287.738751808749</v>
      </c>
      <c r="K1009" s="8">
        <f t="shared" si="232"/>
        <v>29.550635517657987</v>
      </c>
      <c r="L1009" s="10">
        <f t="shared" si="233"/>
        <v>2556.6976186794018</v>
      </c>
      <c r="M1009" s="30">
        <f t="shared" si="224"/>
        <v>13.312042238025853</v>
      </c>
      <c r="N1009" s="11"/>
      <c r="O1009" s="12">
        <f t="shared" si="225"/>
        <v>17.121370897689332</v>
      </c>
      <c r="P1009" s="12"/>
      <c r="Q1009" s="33">
        <f t="shared" si="226"/>
        <v>9.5350061653182897E-2</v>
      </c>
      <c r="R1009" s="9">
        <f t="shared" si="236"/>
        <v>1.0010924459392456</v>
      </c>
      <c r="S1009" s="9">
        <f t="shared" si="237"/>
        <v>11.279927224365446</v>
      </c>
      <c r="T1009" s="15">
        <f t="shared" si="227"/>
        <v>0.1330615437683671</v>
      </c>
      <c r="U1009" s="15">
        <f t="shared" si="228"/>
        <v>6.6732828210043227E-3</v>
      </c>
      <c r="V1009" s="15">
        <f t="shared" si="229"/>
        <v>0.12638826094736277</v>
      </c>
      <c r="Y1009" s="32"/>
      <c r="Z1009" s="32"/>
    </row>
    <row r="1010" spans="1:26" x14ac:dyDescent="0.25">
      <c r="A1010" s="6">
        <v>1954.06</v>
      </c>
      <c r="B1010" s="7">
        <v>28.96</v>
      </c>
      <c r="C1010" s="8">
        <v>1.45</v>
      </c>
      <c r="D1010" s="7">
        <v>2.62</v>
      </c>
      <c r="E1010" s="7">
        <v>26.9</v>
      </c>
      <c r="F1010" s="8">
        <f t="shared" si="234"/>
        <v>1954.4583333332575</v>
      </c>
      <c r="G1010" s="9">
        <v>2.38</v>
      </c>
      <c r="H1010" s="8">
        <f t="shared" si="230"/>
        <v>329.57072118959104</v>
      </c>
      <c r="I1010" s="8">
        <f t="shared" si="231"/>
        <v>16.501296468401485</v>
      </c>
      <c r="J1010" s="10">
        <f t="shared" si="235"/>
        <v>28633.171459040201</v>
      </c>
      <c r="K1010" s="8">
        <f t="shared" si="232"/>
        <v>29.816135687732338</v>
      </c>
      <c r="L1010" s="10">
        <f t="shared" si="233"/>
        <v>2590.4319482971455</v>
      </c>
      <c r="M1010" s="30">
        <f t="shared" si="224"/>
        <v>13.357885903658993</v>
      </c>
      <c r="N1010" s="11"/>
      <c r="O1010" s="12">
        <f t="shared" si="225"/>
        <v>17.178043503737321</v>
      </c>
      <c r="P1010" s="12"/>
      <c r="Q1010" s="33">
        <f t="shared" si="226"/>
        <v>9.4397589195516801E-2</v>
      </c>
      <c r="R1010" s="9">
        <f t="shared" si="236"/>
        <v>1.009070925747481</v>
      </c>
      <c r="S1010" s="9">
        <f t="shared" si="237"/>
        <v>11.29224993505669</v>
      </c>
      <c r="T1010" s="15">
        <f t="shared" si="227"/>
        <v>0.13092615266016616</v>
      </c>
      <c r="U1010" s="15">
        <f t="shared" si="228"/>
        <v>6.8336353745208633E-3</v>
      </c>
      <c r="V1010" s="15">
        <f t="shared" si="229"/>
        <v>0.1240925172856453</v>
      </c>
      <c r="Y1010" s="32"/>
      <c r="Z1010" s="32"/>
    </row>
    <row r="1011" spans="1:26" x14ac:dyDescent="0.25">
      <c r="A1011" s="6">
        <v>1954.07</v>
      </c>
      <c r="B1011" s="7">
        <v>30.13</v>
      </c>
      <c r="C1011" s="8">
        <v>1.4566699999999999</v>
      </c>
      <c r="D1011" s="7">
        <v>2.6233300000000002</v>
      </c>
      <c r="E1011" s="7">
        <v>26.9</v>
      </c>
      <c r="F1011" s="8">
        <f t="shared" si="234"/>
        <v>1954.5416666665908</v>
      </c>
      <c r="G1011" s="9">
        <v>2.2999999999999998</v>
      </c>
      <c r="H1011" s="8">
        <f t="shared" si="230"/>
        <v>342.88556040892183</v>
      </c>
      <c r="I1011" s="8">
        <f t="shared" si="231"/>
        <v>16.577202432156131</v>
      </c>
      <c r="J1011" s="10">
        <f t="shared" si="235"/>
        <v>29909.98663271125</v>
      </c>
      <c r="K1011" s="8">
        <f t="shared" si="232"/>
        <v>29.854031768587358</v>
      </c>
      <c r="L1011" s="10">
        <f t="shared" si="233"/>
        <v>2604.1740867305152</v>
      </c>
      <c r="M1011" s="30">
        <f t="shared" si="224"/>
        <v>13.833009564245325</v>
      </c>
      <c r="N1011" s="11"/>
      <c r="O1011" s="12">
        <f t="shared" si="225"/>
        <v>17.784289655101247</v>
      </c>
      <c r="P1011" s="12"/>
      <c r="Q1011" s="33">
        <f t="shared" si="226"/>
        <v>9.2035333094363542E-2</v>
      </c>
      <c r="R1011" s="9">
        <f t="shared" si="236"/>
        <v>0.99661625986110247</v>
      </c>
      <c r="S1011" s="9">
        <f t="shared" si="237"/>
        <v>11.394681095739587</v>
      </c>
      <c r="T1011" s="15">
        <f t="shared" si="227"/>
        <v>0.13002389703673378</v>
      </c>
      <c r="U1011" s="15">
        <f t="shared" si="228"/>
        <v>5.7872766306619194E-3</v>
      </c>
      <c r="V1011" s="15">
        <f t="shared" si="229"/>
        <v>0.12423662040607186</v>
      </c>
      <c r="Y1011" s="32"/>
      <c r="Z1011" s="32"/>
    </row>
    <row r="1012" spans="1:26" x14ac:dyDescent="0.25">
      <c r="A1012" s="6">
        <v>1954.08</v>
      </c>
      <c r="B1012" s="7">
        <v>30.73</v>
      </c>
      <c r="C1012" s="8">
        <v>1.46333</v>
      </c>
      <c r="D1012" s="7">
        <v>2.6266699999999998</v>
      </c>
      <c r="E1012" s="7">
        <v>26.9</v>
      </c>
      <c r="F1012" s="8">
        <f t="shared" si="234"/>
        <v>1954.6249999999241</v>
      </c>
      <c r="G1012" s="9">
        <v>2.36</v>
      </c>
      <c r="H1012" s="8">
        <f t="shared" si="230"/>
        <v>349.71368308550183</v>
      </c>
      <c r="I1012" s="8">
        <f t="shared" si="231"/>
        <v>16.652994593866168</v>
      </c>
      <c r="J1012" s="10">
        <f t="shared" si="235"/>
        <v>30626.659064658281</v>
      </c>
      <c r="K1012" s="8">
        <f t="shared" si="232"/>
        <v>29.892041651486984</v>
      </c>
      <c r="L1012" s="10">
        <f t="shared" si="233"/>
        <v>2617.8368553649839</v>
      </c>
      <c r="M1012" s="30">
        <f t="shared" si="224"/>
        <v>14.042112347320572</v>
      </c>
      <c r="N1012" s="11"/>
      <c r="O1012" s="12">
        <f t="shared" si="225"/>
        <v>18.047877301272536</v>
      </c>
      <c r="P1012" s="12"/>
      <c r="Q1012" s="33">
        <f t="shared" si="226"/>
        <v>9.035884137731523E-2</v>
      </c>
      <c r="R1012" s="9">
        <f t="shared" si="236"/>
        <v>1.000201558545158</v>
      </c>
      <c r="S1012" s="9">
        <f t="shared" si="237"/>
        <v>11.356124455945997</v>
      </c>
      <c r="T1012" s="15">
        <f t="shared" si="227"/>
        <v>0.12632687789695596</v>
      </c>
      <c r="U1012" s="15">
        <f t="shared" si="228"/>
        <v>6.8031997725062077E-3</v>
      </c>
      <c r="V1012" s="15">
        <f t="shared" si="229"/>
        <v>0.11952367812444975</v>
      </c>
      <c r="Y1012" s="32"/>
      <c r="Z1012" s="32"/>
    </row>
    <row r="1013" spans="1:26" x14ac:dyDescent="0.25">
      <c r="A1013" s="6">
        <v>1954.09</v>
      </c>
      <c r="B1013" s="7">
        <v>31.45</v>
      </c>
      <c r="C1013" s="8">
        <v>1.47</v>
      </c>
      <c r="D1013" s="7">
        <v>2.63</v>
      </c>
      <c r="E1013" s="7">
        <v>26.8</v>
      </c>
      <c r="F1013" s="8">
        <f t="shared" si="234"/>
        <v>1954.7083333332573</v>
      </c>
      <c r="G1013" s="9">
        <v>2.38</v>
      </c>
      <c r="H1013" s="8">
        <f t="shared" si="230"/>
        <v>359.24290578358205</v>
      </c>
      <c r="I1013" s="8">
        <f t="shared" si="231"/>
        <v>16.791321828358203</v>
      </c>
      <c r="J1013" s="10">
        <f t="shared" si="235"/>
        <v>31583.737511934767</v>
      </c>
      <c r="K1013" s="8">
        <f t="shared" si="232"/>
        <v>30.041616604477603</v>
      </c>
      <c r="L1013" s="10">
        <f t="shared" si="233"/>
        <v>2641.1837728581377</v>
      </c>
      <c r="M1013" s="30">
        <f t="shared" si="224"/>
        <v>14.356474143296973</v>
      </c>
      <c r="N1013" s="11"/>
      <c r="O1013" s="12">
        <f t="shared" si="225"/>
        <v>18.445764153358333</v>
      </c>
      <c r="P1013" s="12"/>
      <c r="Q1013" s="33">
        <f t="shared" si="226"/>
        <v>8.8211182770912167E-2</v>
      </c>
      <c r="R1013" s="9">
        <f t="shared" si="236"/>
        <v>0.99758112711171998</v>
      </c>
      <c r="S1013" s="9">
        <f t="shared" si="237"/>
        <v>11.400795519347097</v>
      </c>
      <c r="T1013" s="15">
        <f t="shared" si="227"/>
        <v>0.12469394530903144</v>
      </c>
      <c r="U1013" s="15">
        <f t="shared" si="228"/>
        <v>6.3534200248591688E-3</v>
      </c>
      <c r="V1013" s="15">
        <f t="shared" si="229"/>
        <v>0.11834052528417227</v>
      </c>
      <c r="Y1013" s="32"/>
      <c r="Z1013" s="32"/>
    </row>
    <row r="1014" spans="1:26" x14ac:dyDescent="0.25">
      <c r="A1014" s="6">
        <v>1954.1</v>
      </c>
      <c r="B1014" s="7">
        <v>32.18</v>
      </c>
      <c r="C1014" s="8">
        <v>1.49333</v>
      </c>
      <c r="D1014" s="7">
        <v>2.6766700000000001</v>
      </c>
      <c r="E1014" s="7">
        <v>26.8</v>
      </c>
      <c r="F1014" s="8">
        <f t="shared" si="234"/>
        <v>1954.7916666665906</v>
      </c>
      <c r="G1014" s="9">
        <v>2.4300000000000002</v>
      </c>
      <c r="H1014" s="8">
        <f t="shared" si="230"/>
        <v>367.58145335820888</v>
      </c>
      <c r="I1014" s="8">
        <f t="shared" si="231"/>
        <v>17.057812670708952</v>
      </c>
      <c r="J1014" s="10">
        <f t="shared" si="235"/>
        <v>32441.815104259207</v>
      </c>
      <c r="K1014" s="8">
        <f t="shared" si="232"/>
        <v>30.574712515858206</v>
      </c>
      <c r="L1014" s="10">
        <f t="shared" si="233"/>
        <v>2698.4472726885492</v>
      </c>
      <c r="M1014" s="30">
        <f t="shared" si="224"/>
        <v>14.619231935730559</v>
      </c>
      <c r="N1014" s="11"/>
      <c r="O1014" s="12">
        <f t="shared" si="225"/>
        <v>18.776965474104703</v>
      </c>
      <c r="P1014" s="12"/>
      <c r="Q1014" s="33">
        <f t="shared" si="226"/>
        <v>8.6459243521718382E-2</v>
      </c>
      <c r="R1014" s="9">
        <f t="shared" si="236"/>
        <v>0.99763332319824494</v>
      </c>
      <c r="S1014" s="9">
        <f t="shared" si="237"/>
        <v>11.373218444160525</v>
      </c>
      <c r="T1014" s="15">
        <f t="shared" si="227"/>
        <v>0.12387592370939693</v>
      </c>
      <c r="U1014" s="15">
        <f t="shared" si="228"/>
        <v>7.0302032567628459E-3</v>
      </c>
      <c r="V1014" s="15">
        <f t="shared" si="229"/>
        <v>0.11684572045263408</v>
      </c>
      <c r="Y1014" s="32"/>
      <c r="Z1014" s="32"/>
    </row>
    <row r="1015" spans="1:26" x14ac:dyDescent="0.25">
      <c r="A1015" s="6">
        <v>1954.11</v>
      </c>
      <c r="B1015" s="7">
        <v>33.44</v>
      </c>
      <c r="C1015" s="8">
        <v>1.51667</v>
      </c>
      <c r="D1015" s="7">
        <v>2.7233299999999998</v>
      </c>
      <c r="E1015" s="7">
        <v>26.8</v>
      </c>
      <c r="F1015" s="8">
        <f t="shared" si="234"/>
        <v>1954.8749999999238</v>
      </c>
      <c r="G1015" s="9">
        <v>2.48</v>
      </c>
      <c r="H1015" s="8">
        <f t="shared" si="230"/>
        <v>381.97401492537307</v>
      </c>
      <c r="I1015" s="8">
        <f t="shared" si="231"/>
        <v>17.324417739738802</v>
      </c>
      <c r="J1015" s="10">
        <f t="shared" si="235"/>
        <v>33839.483873915764</v>
      </c>
      <c r="K1015" s="8">
        <f t="shared" si="232"/>
        <v>31.107694200559692</v>
      </c>
      <c r="L1015" s="10">
        <f t="shared" si="233"/>
        <v>2755.8636847593007</v>
      </c>
      <c r="M1015" s="30">
        <f t="shared" si="224"/>
        <v>15.117311697434385</v>
      </c>
      <c r="N1015" s="11"/>
      <c r="O1015" s="12">
        <f t="shared" si="225"/>
        <v>19.407607457588689</v>
      </c>
      <c r="P1015" s="12"/>
      <c r="Q1015" s="33">
        <f t="shared" si="226"/>
        <v>8.370552449297157E-2</v>
      </c>
      <c r="R1015" s="9">
        <f t="shared" si="236"/>
        <v>0.99943544122648431</v>
      </c>
      <c r="S1015" s="9">
        <f t="shared" si="237"/>
        <v>11.346301711907437</v>
      </c>
      <c r="T1015" s="15">
        <f t="shared" si="227"/>
        <v>0.11983219797869649</v>
      </c>
      <c r="U1015" s="15">
        <f t="shared" si="228"/>
        <v>7.6220588080992968E-3</v>
      </c>
      <c r="V1015" s="15">
        <f t="shared" si="229"/>
        <v>0.11221013917059719</v>
      </c>
      <c r="Y1015" s="32"/>
      <c r="Z1015" s="32"/>
    </row>
    <row r="1016" spans="1:26" x14ac:dyDescent="0.25">
      <c r="A1016" s="6">
        <v>1954.12</v>
      </c>
      <c r="B1016" s="7">
        <v>34.97</v>
      </c>
      <c r="C1016" s="8">
        <v>1.54</v>
      </c>
      <c r="D1016" s="7">
        <v>2.77</v>
      </c>
      <c r="E1016" s="7">
        <v>26.7</v>
      </c>
      <c r="F1016" s="8">
        <f t="shared" si="234"/>
        <v>1954.9583333332571</v>
      </c>
      <c r="G1016" s="9">
        <v>2.5099999999999998</v>
      </c>
      <c r="H1016" s="8">
        <f t="shared" si="230"/>
        <v>400.9467668539325</v>
      </c>
      <c r="I1016" s="8">
        <f t="shared" si="231"/>
        <v>17.656792134831459</v>
      </c>
      <c r="J1016" s="10">
        <f t="shared" si="235"/>
        <v>35650.652959483268</v>
      </c>
      <c r="K1016" s="8">
        <f t="shared" si="232"/>
        <v>31.759294943820219</v>
      </c>
      <c r="L1016" s="10">
        <f t="shared" si="233"/>
        <v>2823.9150328215228</v>
      </c>
      <c r="M1016" s="30">
        <f t="shared" si="224"/>
        <v>15.78906200232708</v>
      </c>
      <c r="N1016" s="11"/>
      <c r="O1016" s="12">
        <f t="shared" si="225"/>
        <v>20.257529192442473</v>
      </c>
      <c r="P1016" s="12"/>
      <c r="Q1016" s="33">
        <f t="shared" si="226"/>
        <v>7.9614728670576715E-2</v>
      </c>
      <c r="R1016" s="9">
        <f t="shared" si="236"/>
        <v>0.99336274347021081</v>
      </c>
      <c r="S1016" s="9">
        <f t="shared" si="237"/>
        <v>11.382367578544489</v>
      </c>
      <c r="T1016" s="15">
        <f t="shared" si="227"/>
        <v>0.11233940716168989</v>
      </c>
      <c r="U1016" s="15">
        <f t="shared" si="228"/>
        <v>7.4056611182429233E-3</v>
      </c>
      <c r="V1016" s="15">
        <f t="shared" si="229"/>
        <v>0.10493374604344696</v>
      </c>
      <c r="Y1016" s="32"/>
      <c r="Z1016" s="32"/>
    </row>
    <row r="1017" spans="1:26" x14ac:dyDescent="0.25">
      <c r="A1017" s="6">
        <v>1955.01</v>
      </c>
      <c r="B1017" s="7">
        <v>35.6</v>
      </c>
      <c r="C1017" s="8">
        <v>1.54667</v>
      </c>
      <c r="D1017" s="7">
        <v>2.8333300000000001</v>
      </c>
      <c r="E1017" s="7">
        <v>26.7</v>
      </c>
      <c r="F1017" s="8">
        <f t="shared" si="234"/>
        <v>1955.0416666665903</v>
      </c>
      <c r="G1017" s="9">
        <v>2.61</v>
      </c>
      <c r="H1017" s="8">
        <f t="shared" si="230"/>
        <v>408.16999999999996</v>
      </c>
      <c r="I1017" s="8">
        <f t="shared" si="231"/>
        <v>17.733266682584265</v>
      </c>
      <c r="J1017" s="10">
        <f t="shared" si="235"/>
        <v>36424.313077171137</v>
      </c>
      <c r="K1017" s="8">
        <f t="shared" si="232"/>
        <v>32.485401856741568</v>
      </c>
      <c r="L1017" s="10">
        <f t="shared" si="233"/>
        <v>2898.9353643522836</v>
      </c>
      <c r="M1017" s="30">
        <f t="shared" si="224"/>
        <v>15.990781062969829</v>
      </c>
      <c r="N1017" s="11"/>
      <c r="O1017" s="12">
        <f t="shared" si="225"/>
        <v>20.501927865048497</v>
      </c>
      <c r="P1017" s="12"/>
      <c r="Q1017" s="33">
        <f t="shared" si="226"/>
        <v>7.7815776226365721E-2</v>
      </c>
      <c r="R1017" s="9">
        <f t="shared" si="236"/>
        <v>0.99869009255840091</v>
      </c>
      <c r="S1017" s="9">
        <f t="shared" si="237"/>
        <v>11.306819885009334</v>
      </c>
      <c r="T1017" s="15">
        <f t="shared" si="227"/>
        <v>0.11304757223665529</v>
      </c>
      <c r="U1017" s="15">
        <f t="shared" si="228"/>
        <v>8.3458926376729359E-3</v>
      </c>
      <c r="V1017" s="15">
        <f t="shared" si="229"/>
        <v>0.10470167959898236</v>
      </c>
      <c r="Y1017" s="32"/>
      <c r="Z1017" s="32"/>
    </row>
    <row r="1018" spans="1:26" x14ac:dyDescent="0.25">
      <c r="A1018" s="6">
        <v>1955.02</v>
      </c>
      <c r="B1018" s="7">
        <v>36.79</v>
      </c>
      <c r="C1018" s="8">
        <v>1.5533300000000001</v>
      </c>
      <c r="D1018" s="7">
        <v>2.8966699999999999</v>
      </c>
      <c r="E1018" s="7">
        <v>26.7</v>
      </c>
      <c r="F1018" s="8">
        <f t="shared" si="234"/>
        <v>1955.1249999999236</v>
      </c>
      <c r="G1018" s="9">
        <v>2.65</v>
      </c>
      <c r="H1018" s="8">
        <f t="shared" si="230"/>
        <v>421.8138848314606</v>
      </c>
      <c r="I1018" s="8">
        <f t="shared" si="231"/>
        <v>17.809626575842696</v>
      </c>
      <c r="J1018" s="10">
        <f t="shared" si="235"/>
        <v>37774.308791061972</v>
      </c>
      <c r="K1018" s="8">
        <f t="shared" si="232"/>
        <v>33.211623424157295</v>
      </c>
      <c r="L1018" s="10">
        <f t="shared" si="233"/>
        <v>2974.1698028215678</v>
      </c>
      <c r="M1018" s="30">
        <f t="shared" si="224"/>
        <v>16.437728215987107</v>
      </c>
      <c r="N1018" s="11"/>
      <c r="O1018" s="12">
        <f t="shared" si="225"/>
        <v>21.056961301473883</v>
      </c>
      <c r="P1018" s="12"/>
      <c r="Q1018" s="33">
        <f t="shared" si="226"/>
        <v>7.5715401259660836E-2</v>
      </c>
      <c r="R1018" s="9">
        <f t="shared" si="236"/>
        <v>0.99959839144156226</v>
      </c>
      <c r="S1018" s="9">
        <f t="shared" si="237"/>
        <v>11.29200899750114</v>
      </c>
      <c r="T1018" s="15">
        <f t="shared" si="227"/>
        <v>0.11008265498545367</v>
      </c>
      <c r="U1018" s="15">
        <f t="shared" si="228"/>
        <v>8.6667566750175951E-3</v>
      </c>
      <c r="V1018" s="15">
        <f t="shared" si="229"/>
        <v>0.10141589831043607</v>
      </c>
      <c r="Y1018" s="32"/>
      <c r="Z1018" s="32"/>
    </row>
    <row r="1019" spans="1:26" x14ac:dyDescent="0.25">
      <c r="A1019" s="6">
        <v>1955.03</v>
      </c>
      <c r="B1019" s="7">
        <v>36.5</v>
      </c>
      <c r="C1019" s="8">
        <v>1.56</v>
      </c>
      <c r="D1019" s="7">
        <v>2.96</v>
      </c>
      <c r="E1019" s="7">
        <v>26.7</v>
      </c>
      <c r="F1019" s="8">
        <f t="shared" si="234"/>
        <v>1955.2083333332569</v>
      </c>
      <c r="G1019" s="9">
        <v>2.68</v>
      </c>
      <c r="H1019" s="8">
        <f t="shared" si="230"/>
        <v>418.48890449438193</v>
      </c>
      <c r="I1019" s="8">
        <f t="shared" si="231"/>
        <v>17.886101123595505</v>
      </c>
      <c r="J1019" s="10">
        <f t="shared" si="235"/>
        <v>37610.028024370753</v>
      </c>
      <c r="K1019" s="8">
        <f t="shared" si="232"/>
        <v>33.937730337078648</v>
      </c>
      <c r="L1019" s="10">
        <f t="shared" si="233"/>
        <v>3050.0187110174643</v>
      </c>
      <c r="M1019" s="30">
        <f t="shared" si="224"/>
        <v>16.219282945537788</v>
      </c>
      <c r="N1019" s="11"/>
      <c r="O1019" s="12">
        <f t="shared" si="225"/>
        <v>20.75929715246459</v>
      </c>
      <c r="P1019" s="12"/>
      <c r="Q1019" s="33">
        <f t="shared" si="226"/>
        <v>7.6234750774021628E-2</v>
      </c>
      <c r="R1019" s="9">
        <f t="shared" si="236"/>
        <v>0.99616375739851437</v>
      </c>
      <c r="S1019" s="9">
        <f t="shared" si="237"/>
        <v>11.287474030045788</v>
      </c>
      <c r="T1019" s="15">
        <f t="shared" si="227"/>
        <v>0.11058503395113006</v>
      </c>
      <c r="U1019" s="15">
        <f t="shared" si="228"/>
        <v>8.7377572076596799E-3</v>
      </c>
      <c r="V1019" s="15">
        <f t="shared" si="229"/>
        <v>0.10184727674347038</v>
      </c>
      <c r="Y1019" s="32"/>
      <c r="Z1019" s="32"/>
    </row>
    <row r="1020" spans="1:26" x14ac:dyDescent="0.25">
      <c r="A1020" s="6">
        <v>1955.04</v>
      </c>
      <c r="B1020" s="7">
        <v>37.76</v>
      </c>
      <c r="C1020" s="8">
        <v>1.5633300000000001</v>
      </c>
      <c r="D1020" s="7">
        <v>3.0466700000000002</v>
      </c>
      <c r="E1020" s="7">
        <v>26.7</v>
      </c>
      <c r="F1020" s="8">
        <f t="shared" si="234"/>
        <v>1955.2916666665901</v>
      </c>
      <c r="G1020" s="9">
        <v>2.75</v>
      </c>
      <c r="H1020" s="8">
        <f t="shared" si="230"/>
        <v>432.93537078651673</v>
      </c>
      <c r="I1020" s="8">
        <f t="shared" si="231"/>
        <v>17.924281070224719</v>
      </c>
      <c r="J1020" s="10">
        <f t="shared" si="235"/>
        <v>39042.586263731078</v>
      </c>
      <c r="K1020" s="8">
        <f t="shared" si="232"/>
        <v>34.931440839887635</v>
      </c>
      <c r="L1020" s="10">
        <f t="shared" si="233"/>
        <v>3150.1556221430506</v>
      </c>
      <c r="M1020" s="30">
        <f t="shared" si="224"/>
        <v>16.685266628063495</v>
      </c>
      <c r="N1020" s="11"/>
      <c r="O1020" s="12">
        <f t="shared" si="225"/>
        <v>21.334047746091052</v>
      </c>
      <c r="P1020" s="12"/>
      <c r="Q1020" s="33">
        <f t="shared" si="226"/>
        <v>7.3812858775129608E-2</v>
      </c>
      <c r="R1020" s="9">
        <f t="shared" si="236"/>
        <v>1.0014249973563802</v>
      </c>
      <c r="S1020" s="9">
        <f t="shared" si="237"/>
        <v>11.244172541308563</v>
      </c>
      <c r="T1020" s="15">
        <f t="shared" si="227"/>
        <v>0.10780131138207505</v>
      </c>
      <c r="U1020" s="15">
        <f t="shared" si="228"/>
        <v>9.2384967241903038E-3</v>
      </c>
      <c r="V1020" s="15">
        <f t="shared" si="229"/>
        <v>9.8562814657884745E-2</v>
      </c>
      <c r="Y1020" s="32"/>
      <c r="Z1020" s="32"/>
    </row>
    <row r="1021" spans="1:26" x14ac:dyDescent="0.25">
      <c r="A1021" s="6">
        <v>1955.05</v>
      </c>
      <c r="B1021" s="7">
        <v>37.6</v>
      </c>
      <c r="C1021" s="8">
        <v>1.56667</v>
      </c>
      <c r="D1021" s="7">
        <v>3.1333299999999999</v>
      </c>
      <c r="E1021" s="7">
        <v>26.7</v>
      </c>
      <c r="F1021" s="8">
        <f t="shared" si="234"/>
        <v>1955.3749999999234</v>
      </c>
      <c r="G1021" s="9">
        <v>2.76</v>
      </c>
      <c r="H1021" s="8">
        <f t="shared" si="230"/>
        <v>431.10089887640447</v>
      </c>
      <c r="I1021" s="8">
        <f t="shared" si="231"/>
        <v>17.962575671348311</v>
      </c>
      <c r="J1021" s="10">
        <f t="shared" si="235"/>
        <v>39012.141973025391</v>
      </c>
      <c r="K1021" s="8">
        <f t="shared" si="232"/>
        <v>35.92503668820224</v>
      </c>
      <c r="L1021" s="10">
        <f t="shared" si="233"/>
        <v>3251.0083725622239</v>
      </c>
      <c r="M1021" s="30">
        <f t="shared" si="224"/>
        <v>16.518057827257792</v>
      </c>
      <c r="N1021" s="11"/>
      <c r="O1021" s="12">
        <f t="shared" si="225"/>
        <v>21.097803794241592</v>
      </c>
      <c r="P1021" s="12"/>
      <c r="Q1021" s="33">
        <f t="shared" si="226"/>
        <v>7.3736304846531181E-2</v>
      </c>
      <c r="R1021" s="9">
        <f t="shared" si="236"/>
        <v>1.0005683116212329</v>
      </c>
      <c r="S1021" s="9">
        <f t="shared" si="237"/>
        <v>11.260195457454611</v>
      </c>
      <c r="T1021" s="15">
        <f t="shared" si="227"/>
        <v>0.10979451896887471</v>
      </c>
      <c r="U1021" s="15">
        <f t="shared" si="228"/>
        <v>9.3659566360082547E-3</v>
      </c>
      <c r="V1021" s="15">
        <f t="shared" si="229"/>
        <v>0.10042856233286646</v>
      </c>
      <c r="Y1021" s="32"/>
      <c r="Z1021" s="32"/>
    </row>
    <row r="1022" spans="1:26" x14ac:dyDescent="0.25">
      <c r="A1022" s="6">
        <v>1955.06</v>
      </c>
      <c r="B1022" s="7">
        <v>39.78</v>
      </c>
      <c r="C1022" s="8">
        <v>1.57</v>
      </c>
      <c r="D1022" s="7">
        <v>3.22</v>
      </c>
      <c r="E1022" s="7">
        <v>26.7</v>
      </c>
      <c r="F1022" s="8">
        <f t="shared" si="234"/>
        <v>1955.4583333332566</v>
      </c>
      <c r="G1022" s="9">
        <v>2.78</v>
      </c>
      <c r="H1022" s="8">
        <f t="shared" si="230"/>
        <v>456.09557865168534</v>
      </c>
      <c r="I1022" s="8">
        <f t="shared" si="231"/>
        <v>18.000755617977525</v>
      </c>
      <c r="J1022" s="10">
        <f t="shared" si="235"/>
        <v>41409.763198450913</v>
      </c>
      <c r="K1022" s="8">
        <f t="shared" si="232"/>
        <v>36.918747191011235</v>
      </c>
      <c r="L1022" s="10">
        <f t="shared" si="233"/>
        <v>3351.9215057569622</v>
      </c>
      <c r="M1022" s="30">
        <f t="shared" si="224"/>
        <v>17.370091963405301</v>
      </c>
      <c r="N1022" s="11"/>
      <c r="O1022" s="12">
        <f t="shared" si="225"/>
        <v>22.157121672370529</v>
      </c>
      <c r="P1022" s="12"/>
      <c r="Q1022" s="33">
        <f t="shared" si="226"/>
        <v>6.9410908719140685E-2</v>
      </c>
      <c r="R1022" s="9">
        <f t="shared" si="236"/>
        <v>0.99198567351214673</v>
      </c>
      <c r="S1022" s="9">
        <f t="shared" si="237"/>
        <v>11.266594757390436</v>
      </c>
      <c r="T1022" s="15">
        <f t="shared" si="227"/>
        <v>9.7423809311600218E-2</v>
      </c>
      <c r="U1022" s="15">
        <f t="shared" si="228"/>
        <v>9.0212984076607494E-3</v>
      </c>
      <c r="V1022" s="15">
        <f t="shared" si="229"/>
        <v>8.8402510903939469E-2</v>
      </c>
      <c r="Y1022" s="32"/>
      <c r="Z1022" s="32"/>
    </row>
    <row r="1023" spans="1:26" x14ac:dyDescent="0.25">
      <c r="A1023" s="6">
        <v>1955.07</v>
      </c>
      <c r="B1023" s="7">
        <v>42.69</v>
      </c>
      <c r="C1023" s="8">
        <v>1.58667</v>
      </c>
      <c r="D1023" s="7">
        <v>3.2933300000000001</v>
      </c>
      <c r="E1023" s="7">
        <v>26.8</v>
      </c>
      <c r="F1023" s="8">
        <f t="shared" si="234"/>
        <v>1955.5416666665899</v>
      </c>
      <c r="G1023" s="9">
        <v>2.9</v>
      </c>
      <c r="H1023" s="8">
        <f t="shared" si="230"/>
        <v>487.63369309701483</v>
      </c>
      <c r="I1023" s="8">
        <f t="shared" si="231"/>
        <v>18.124004493470146</v>
      </c>
      <c r="J1023" s="10">
        <f t="shared" si="235"/>
        <v>44410.293078925934</v>
      </c>
      <c r="K1023" s="8">
        <f t="shared" si="232"/>
        <v>37.618614909514918</v>
      </c>
      <c r="L1023" s="10">
        <f t="shared" si="233"/>
        <v>3426.0424105321886</v>
      </c>
      <c r="M1023" s="30">
        <f t="shared" si="224"/>
        <v>18.454031906632867</v>
      </c>
      <c r="N1023" s="11"/>
      <c r="O1023" s="12">
        <f t="shared" si="225"/>
        <v>23.503510201463079</v>
      </c>
      <c r="P1023" s="12"/>
      <c r="Q1023" s="33">
        <f t="shared" si="226"/>
        <v>6.5218113524167814E-2</v>
      </c>
      <c r="R1023" s="9">
        <f t="shared" si="236"/>
        <v>0.99641025227630275</v>
      </c>
      <c r="S1023" s="9">
        <f t="shared" si="237"/>
        <v>11.13459797446181</v>
      </c>
      <c r="T1023" s="15">
        <f t="shared" si="227"/>
        <v>8.9887472059402951E-2</v>
      </c>
      <c r="U1023" s="15">
        <f t="shared" si="228"/>
        <v>1.0646514702316257E-2</v>
      </c>
      <c r="V1023" s="15">
        <f t="shared" si="229"/>
        <v>7.9240957357086694E-2</v>
      </c>
      <c r="Y1023" s="32"/>
      <c r="Z1023" s="32"/>
    </row>
    <row r="1024" spans="1:26" x14ac:dyDescent="0.25">
      <c r="A1024" s="6">
        <v>1955.08</v>
      </c>
      <c r="B1024" s="7">
        <v>42.43</v>
      </c>
      <c r="C1024" s="8">
        <v>1.6033299999999999</v>
      </c>
      <c r="D1024" s="7">
        <v>3.3666700000000001</v>
      </c>
      <c r="E1024" s="7">
        <v>26.8</v>
      </c>
      <c r="F1024" s="8">
        <f t="shared" si="234"/>
        <v>1955.6249999999231</v>
      </c>
      <c r="G1024" s="9">
        <v>2.97</v>
      </c>
      <c r="H1024" s="8">
        <f t="shared" si="230"/>
        <v>484.66379944029836</v>
      </c>
      <c r="I1024" s="8">
        <f t="shared" si="231"/>
        <v>18.314306140858204</v>
      </c>
      <c r="J1024" s="10">
        <f t="shared" si="235"/>
        <v>44278.810766120405</v>
      </c>
      <c r="K1024" s="8">
        <f t="shared" si="232"/>
        <v>38.456353374067149</v>
      </c>
      <c r="L1024" s="10">
        <f t="shared" si="233"/>
        <v>3513.3665765254436</v>
      </c>
      <c r="M1024" s="30">
        <f t="shared" si="224"/>
        <v>18.222326463047743</v>
      </c>
      <c r="N1024" s="11"/>
      <c r="O1024" s="12">
        <f t="shared" si="225"/>
        <v>23.173696654482608</v>
      </c>
      <c r="P1024" s="12"/>
      <c r="Q1024" s="33">
        <f t="shared" si="226"/>
        <v>6.5207148308589744E-2</v>
      </c>
      <c r="R1024" s="9">
        <f t="shared" si="236"/>
        <v>1.002475</v>
      </c>
      <c r="S1024" s="9">
        <f t="shared" si="237"/>
        <v>11.094627576728701</v>
      </c>
      <c r="T1024" s="15">
        <f t="shared" si="227"/>
        <v>9.2500396231943283E-2</v>
      </c>
      <c r="U1024" s="15">
        <f t="shared" si="228"/>
        <v>1.0955395425943149E-2</v>
      </c>
      <c r="V1024" s="15">
        <f t="shared" si="229"/>
        <v>8.1545000806000134E-2</v>
      </c>
      <c r="Y1024" s="32"/>
      <c r="Z1024" s="32"/>
    </row>
    <row r="1025" spans="1:26" x14ac:dyDescent="0.25">
      <c r="A1025" s="6">
        <v>1955.09</v>
      </c>
      <c r="B1025" s="7">
        <v>44.34</v>
      </c>
      <c r="C1025" s="8">
        <v>1.62</v>
      </c>
      <c r="D1025" s="7">
        <v>3.44</v>
      </c>
      <c r="E1025" s="7">
        <v>26.9</v>
      </c>
      <c r="F1025" s="8">
        <f t="shared" si="234"/>
        <v>1955.7083333332564</v>
      </c>
      <c r="G1025" s="9">
        <v>2.97</v>
      </c>
      <c r="H1025" s="8">
        <f t="shared" si="230"/>
        <v>504.59826579925647</v>
      </c>
      <c r="I1025" s="8">
        <f t="shared" si="231"/>
        <v>18.435931226765799</v>
      </c>
      <c r="J1025" s="10">
        <f t="shared" si="235"/>
        <v>46240.37922636795</v>
      </c>
      <c r="K1025" s="8">
        <f t="shared" si="232"/>
        <v>39.147903345724906</v>
      </c>
      <c r="L1025" s="10">
        <f t="shared" si="233"/>
        <v>3587.4358263127142</v>
      </c>
      <c r="M1025" s="30">
        <f t="shared" ref="M1025:M1088" si="238">H1025/AVERAGE(K905:K1024)</f>
        <v>18.843960654261306</v>
      </c>
      <c r="N1025" s="11"/>
      <c r="O1025" s="12">
        <f t="shared" ref="O1025:O1088" si="239">J1025/AVERAGE(L905:L1024)</f>
        <v>23.925531307723027</v>
      </c>
      <c r="P1025" s="12"/>
      <c r="Q1025" s="33">
        <f t="shared" ref="Q1025:Q1088" si="240">1/M1025-(G1025/100-(((E1025/E905)^(1/10))-1))</f>
        <v>6.3784234185268268E-2</v>
      </c>
      <c r="R1025" s="9">
        <f t="shared" si="236"/>
        <v>1.0102306128294607</v>
      </c>
      <c r="S1025" s="9">
        <f t="shared" si="237"/>
        <v>11.080740732471881</v>
      </c>
      <c r="T1025" s="15">
        <f t="shared" si="227"/>
        <v>9.1626521139898776E-2</v>
      </c>
      <c r="U1025" s="15">
        <f t="shared" si="228"/>
        <v>1.1113910913920222E-2</v>
      </c>
      <c r="V1025" s="15">
        <f t="shared" si="229"/>
        <v>8.0512610225978554E-2</v>
      </c>
      <c r="Y1025" s="32"/>
      <c r="Z1025" s="32"/>
    </row>
    <row r="1026" spans="1:26" x14ac:dyDescent="0.25">
      <c r="A1026" s="6">
        <v>1955.1</v>
      </c>
      <c r="B1026" s="7">
        <v>42.11</v>
      </c>
      <c r="C1026" s="8">
        <v>1.6266700000000001</v>
      </c>
      <c r="D1026" s="7">
        <v>3.5</v>
      </c>
      <c r="E1026" s="7">
        <v>26.9</v>
      </c>
      <c r="F1026" s="8">
        <f t="shared" si="234"/>
        <v>1955.7916666665897</v>
      </c>
      <c r="G1026" s="9">
        <v>2.88</v>
      </c>
      <c r="H1026" s="8">
        <f t="shared" si="230"/>
        <v>479.22040985130104</v>
      </c>
      <c r="I1026" s="8">
        <f t="shared" si="231"/>
        <v>18.511837190520446</v>
      </c>
      <c r="J1026" s="10">
        <f t="shared" si="235"/>
        <v>44056.168749707576</v>
      </c>
      <c r="K1026" s="8">
        <f t="shared" si="232"/>
        <v>39.830715613382893</v>
      </c>
      <c r="L1026" s="10">
        <f t="shared" si="233"/>
        <v>3661.7570796479818</v>
      </c>
      <c r="M1026" s="30">
        <f t="shared" si="238"/>
        <v>17.772325789386088</v>
      </c>
      <c r="N1026" s="11"/>
      <c r="O1026" s="12">
        <f t="shared" si="239"/>
        <v>22.532366303323759</v>
      </c>
      <c r="P1026" s="12"/>
      <c r="Q1026" s="33">
        <f t="shared" si="240"/>
        <v>6.788408978308573E-2</v>
      </c>
      <c r="R1026" s="9">
        <f t="shared" si="236"/>
        <v>1.0015386747064237</v>
      </c>
      <c r="S1026" s="9">
        <f t="shared" si="237"/>
        <v>11.194103500769437</v>
      </c>
      <c r="T1026" s="15">
        <f t="shared" ref="T1026:T1089" si="241">(($J1146/$J1026)^(1/10)-1)</f>
        <v>9.9284640370255639E-2</v>
      </c>
      <c r="U1026" s="15">
        <f t="shared" ref="U1026:U1089" si="242">(($S1146/$S1026)^(1/10)-1)</f>
        <v>9.6397835724992831E-3</v>
      </c>
      <c r="V1026" s="15">
        <f t="shared" ref="V1026:V1089" si="243">T1026-U1026</f>
        <v>8.9644856797756356E-2</v>
      </c>
      <c r="Y1026" s="32"/>
      <c r="Z1026" s="32"/>
    </row>
    <row r="1027" spans="1:26" x14ac:dyDescent="0.25">
      <c r="A1027" s="6">
        <v>1955.11</v>
      </c>
      <c r="B1027" s="7">
        <v>44.95</v>
      </c>
      <c r="C1027" s="8">
        <v>1.6333299999999999</v>
      </c>
      <c r="D1027" s="7">
        <v>3.56</v>
      </c>
      <c r="E1027" s="7">
        <v>26.9</v>
      </c>
      <c r="F1027" s="8">
        <f t="shared" si="234"/>
        <v>1955.8749999999229</v>
      </c>
      <c r="G1027" s="9">
        <v>2.89</v>
      </c>
      <c r="H1027" s="8">
        <f t="shared" si="230"/>
        <v>511.540190520446</v>
      </c>
      <c r="I1027" s="8">
        <f t="shared" si="231"/>
        <v>18.587629352230479</v>
      </c>
      <c r="J1027" s="10">
        <f t="shared" si="235"/>
        <v>47169.82443935769</v>
      </c>
      <c r="K1027" s="8">
        <f t="shared" si="232"/>
        <v>40.513527881040886</v>
      </c>
      <c r="L1027" s="10">
        <f t="shared" si="233"/>
        <v>3735.8081202249919</v>
      </c>
      <c r="M1027" s="30">
        <f t="shared" si="238"/>
        <v>18.835559288273888</v>
      </c>
      <c r="N1027" s="11"/>
      <c r="O1027" s="12">
        <f t="shared" si="239"/>
        <v>23.841583744997809</v>
      </c>
      <c r="P1027" s="12"/>
      <c r="Q1027" s="33">
        <f t="shared" si="240"/>
        <v>6.4607904236347546E-2</v>
      </c>
      <c r="R1027" s="9">
        <f t="shared" si="236"/>
        <v>0.99639906764855823</v>
      </c>
      <c r="S1027" s="9">
        <f t="shared" si="237"/>
        <v>11.21132758468716</v>
      </c>
      <c r="T1027" s="15">
        <f t="shared" si="241"/>
        <v>9.297438519582979E-2</v>
      </c>
      <c r="U1027" s="15">
        <f t="shared" si="242"/>
        <v>9.0414284940998346E-3</v>
      </c>
      <c r="V1027" s="15">
        <f t="shared" si="243"/>
        <v>8.3932956701729955E-2</v>
      </c>
      <c r="Y1027" s="32"/>
      <c r="Z1027" s="32"/>
    </row>
    <row r="1028" spans="1:26" x14ac:dyDescent="0.25">
      <c r="A1028" s="6">
        <v>1955.12</v>
      </c>
      <c r="B1028" s="7">
        <v>45.37</v>
      </c>
      <c r="C1028" s="8">
        <v>1.64</v>
      </c>
      <c r="D1028" s="7">
        <v>3.62</v>
      </c>
      <c r="E1028" s="7">
        <v>26.8</v>
      </c>
      <c r="F1028" s="8">
        <f t="shared" si="234"/>
        <v>1955.9583333332562</v>
      </c>
      <c r="G1028" s="9">
        <v>2.96</v>
      </c>
      <c r="H1028" s="8">
        <f t="shared" si="230"/>
        <v>518.24644309701478</v>
      </c>
      <c r="I1028" s="8">
        <f t="shared" si="231"/>
        <v>18.733175373134323</v>
      </c>
      <c r="J1028" s="10">
        <f t="shared" si="235"/>
        <v>47932.168200489177</v>
      </c>
      <c r="K1028" s="8">
        <f t="shared" si="232"/>
        <v>41.350057835820884</v>
      </c>
      <c r="L1028" s="10">
        <f t="shared" si="233"/>
        <v>3824.4313177379508</v>
      </c>
      <c r="M1028" s="30">
        <f t="shared" si="238"/>
        <v>18.94236903581357</v>
      </c>
      <c r="N1028" s="11"/>
      <c r="O1028" s="12">
        <f t="shared" si="239"/>
        <v>23.937765745387551</v>
      </c>
      <c r="P1028" s="12"/>
      <c r="Q1028" s="33">
        <f t="shared" si="240"/>
        <v>6.2648258086002717E-2</v>
      </c>
      <c r="R1028" s="9">
        <f t="shared" si="236"/>
        <v>1.0076321632439265</v>
      </c>
      <c r="S1028" s="9">
        <f t="shared" si="237"/>
        <v>11.212639025441881</v>
      </c>
      <c r="T1028" s="15">
        <f t="shared" si="241"/>
        <v>9.0650756171307023E-2</v>
      </c>
      <c r="U1028" s="15">
        <f t="shared" si="242"/>
        <v>7.7193888465101335E-3</v>
      </c>
      <c r="V1028" s="15">
        <f t="shared" si="243"/>
        <v>8.293136732479689E-2</v>
      </c>
      <c r="Y1028" s="32"/>
      <c r="Z1028" s="32"/>
    </row>
    <row r="1029" spans="1:26" x14ac:dyDescent="0.25">
      <c r="A1029" s="6">
        <v>1956.01</v>
      </c>
      <c r="B1029" s="7">
        <v>44.15</v>
      </c>
      <c r="C1029" s="8">
        <v>1.67</v>
      </c>
      <c r="D1029" s="7">
        <v>3.6433300000000002</v>
      </c>
      <c r="E1029" s="7">
        <v>26.8</v>
      </c>
      <c r="F1029" s="8">
        <f t="shared" si="234"/>
        <v>1956.0416666665894</v>
      </c>
      <c r="G1029" s="9">
        <v>2.9</v>
      </c>
      <c r="H1029" s="8">
        <f t="shared" si="230"/>
        <v>504.31078824626854</v>
      </c>
      <c r="I1029" s="8">
        <f t="shared" si="231"/>
        <v>19.075855410447755</v>
      </c>
      <c r="J1029" s="10">
        <f t="shared" si="235"/>
        <v>46790.297247656279</v>
      </c>
      <c r="K1029" s="8">
        <f t="shared" si="232"/>
        <v>41.616548678171633</v>
      </c>
      <c r="L1029" s="10">
        <f t="shared" si="233"/>
        <v>3861.2116346841121</v>
      </c>
      <c r="M1029" s="30">
        <f t="shared" si="238"/>
        <v>18.292585385418892</v>
      </c>
      <c r="N1029" s="11"/>
      <c r="O1029" s="12">
        <f t="shared" si="239"/>
        <v>23.082459084217522</v>
      </c>
      <c r="P1029" s="12"/>
      <c r="Q1029" s="33">
        <f t="shared" si="240"/>
        <v>6.5123509041438488E-2</v>
      </c>
      <c r="R1029" s="9">
        <f t="shared" si="236"/>
        <v>1.0075969184830094</v>
      </c>
      <c r="S1029" s="9">
        <f t="shared" si="237"/>
        <v>11.298215716879273</v>
      </c>
      <c r="T1029" s="15">
        <f t="shared" si="241"/>
        <v>9.5431683360476027E-2</v>
      </c>
      <c r="U1029" s="15">
        <f t="shared" si="242"/>
        <v>7.4202191364101111E-3</v>
      </c>
      <c r="V1029" s="15">
        <f t="shared" si="243"/>
        <v>8.8011464224065916E-2</v>
      </c>
      <c r="Y1029" s="32"/>
      <c r="Z1029" s="32"/>
    </row>
    <row r="1030" spans="1:26" x14ac:dyDescent="0.25">
      <c r="A1030" s="6">
        <v>1956.02</v>
      </c>
      <c r="B1030" s="7">
        <v>44.43</v>
      </c>
      <c r="C1030" s="8">
        <v>1.7</v>
      </c>
      <c r="D1030" s="7">
        <v>3.6666699999999999</v>
      </c>
      <c r="E1030" s="7">
        <v>26.8</v>
      </c>
      <c r="F1030" s="8">
        <f t="shared" si="234"/>
        <v>1956.1249999999227</v>
      </c>
      <c r="G1030" s="9">
        <v>2.84</v>
      </c>
      <c r="H1030" s="8">
        <f t="shared" si="230"/>
        <v>507.50913526119393</v>
      </c>
      <c r="I1030" s="8">
        <f t="shared" si="231"/>
        <v>19.41853544776119</v>
      </c>
      <c r="J1030" s="10">
        <f t="shared" si="235"/>
        <v>47237.180796303204</v>
      </c>
      <c r="K1030" s="8">
        <f t="shared" si="232"/>
        <v>41.883153747201483</v>
      </c>
      <c r="L1030" s="10">
        <f t="shared" si="233"/>
        <v>3898.3379183070238</v>
      </c>
      <c r="M1030" s="30">
        <f t="shared" si="238"/>
        <v>18.266116815127777</v>
      </c>
      <c r="N1030" s="11"/>
      <c r="O1030" s="12">
        <f t="shared" si="239"/>
        <v>23.017216418743011</v>
      </c>
      <c r="P1030" s="12"/>
      <c r="Q1030" s="33">
        <f t="shared" si="240"/>
        <v>6.6375586939811479E-2</v>
      </c>
      <c r="R1030" s="9">
        <f t="shared" si="236"/>
        <v>0.99206506834990926</v>
      </c>
      <c r="S1030" s="9">
        <f t="shared" si="237"/>
        <v>11.38404734068386</v>
      </c>
      <c r="T1030" s="15">
        <f t="shared" si="241"/>
        <v>9.3235290490984557E-2</v>
      </c>
      <c r="U1030" s="15">
        <f t="shared" si="242"/>
        <v>4.6641172438899314E-3</v>
      </c>
      <c r="V1030" s="15">
        <f t="shared" si="243"/>
        <v>8.8571173247094626E-2</v>
      </c>
      <c r="Y1030" s="32"/>
      <c r="Z1030" s="32"/>
    </row>
    <row r="1031" spans="1:26" x14ac:dyDescent="0.25">
      <c r="A1031" s="6">
        <v>1956.03</v>
      </c>
      <c r="B1031" s="7">
        <v>47.49</v>
      </c>
      <c r="C1031" s="8">
        <v>1.73</v>
      </c>
      <c r="D1031" s="7">
        <v>3.69</v>
      </c>
      <c r="E1031" s="7">
        <v>26.8</v>
      </c>
      <c r="F1031" s="8">
        <f t="shared" si="234"/>
        <v>1956.208333333256</v>
      </c>
      <c r="G1031" s="9">
        <v>2.96</v>
      </c>
      <c r="H1031" s="8">
        <f t="shared" si="230"/>
        <v>542.46249906716412</v>
      </c>
      <c r="I1031" s="8">
        <f t="shared" si="231"/>
        <v>19.761215485074622</v>
      </c>
      <c r="J1031" s="10">
        <f t="shared" si="235"/>
        <v>50643.793448448632</v>
      </c>
      <c r="K1031" s="8">
        <f t="shared" si="232"/>
        <v>42.149644589552224</v>
      </c>
      <c r="L1031" s="10">
        <f t="shared" si="233"/>
        <v>3935.0515440045356</v>
      </c>
      <c r="M1031" s="30">
        <f t="shared" si="238"/>
        <v>19.371210099299958</v>
      </c>
      <c r="N1031" s="11"/>
      <c r="O1031" s="12">
        <f t="shared" si="239"/>
        <v>24.373586635398741</v>
      </c>
      <c r="P1031" s="12"/>
      <c r="Q1031" s="33">
        <f t="shared" si="240"/>
        <v>6.0910141321596056E-2</v>
      </c>
      <c r="R1031" s="9">
        <f t="shared" si="236"/>
        <v>0.98377620319820946</v>
      </c>
      <c r="S1031" s="9">
        <f t="shared" si="237"/>
        <v>11.293715703134138</v>
      </c>
      <c r="T1031" s="15">
        <f t="shared" si="241"/>
        <v>8.1045764992163871E-2</v>
      </c>
      <c r="U1031" s="15">
        <f t="shared" si="242"/>
        <v>5.2399493832038235E-3</v>
      </c>
      <c r="V1031" s="15">
        <f t="shared" si="243"/>
        <v>7.5805815608960048E-2</v>
      </c>
      <c r="Y1031" s="32"/>
      <c r="Z1031" s="32"/>
    </row>
    <row r="1032" spans="1:26" x14ac:dyDescent="0.25">
      <c r="A1032" s="6">
        <v>1956.04</v>
      </c>
      <c r="B1032" s="7">
        <v>48.05</v>
      </c>
      <c r="C1032" s="8">
        <v>1.7533300000000001</v>
      </c>
      <c r="D1032" s="7">
        <v>3.66</v>
      </c>
      <c r="E1032" s="7">
        <v>26.9</v>
      </c>
      <c r="F1032" s="8">
        <f t="shared" si="234"/>
        <v>1956.2916666665892</v>
      </c>
      <c r="G1032" s="9">
        <v>3.18</v>
      </c>
      <c r="H1032" s="8">
        <f t="shared" si="230"/>
        <v>546.81882434944225</v>
      </c>
      <c r="I1032" s="8">
        <f t="shared" si="231"/>
        <v>19.953253887546467</v>
      </c>
      <c r="J1032" s="10">
        <f t="shared" si="235"/>
        <v>51205.730683476417</v>
      </c>
      <c r="K1032" s="8">
        <f t="shared" si="232"/>
        <v>41.651548327137547</v>
      </c>
      <c r="L1032" s="10">
        <f t="shared" si="233"/>
        <v>3900.3740749536678</v>
      </c>
      <c r="M1032" s="30">
        <f t="shared" si="238"/>
        <v>19.370593634578498</v>
      </c>
      <c r="N1032" s="11"/>
      <c r="O1032" s="12">
        <f t="shared" si="239"/>
        <v>24.338669114170251</v>
      </c>
      <c r="P1032" s="12"/>
      <c r="Q1032" s="33">
        <f t="shared" si="240"/>
        <v>5.8532570272147338E-2</v>
      </c>
      <c r="R1032" s="9">
        <f t="shared" si="236"/>
        <v>1.0120440058709126</v>
      </c>
      <c r="S1032" s="9">
        <f t="shared" si="237"/>
        <v>11.069185822256701</v>
      </c>
      <c r="T1032" s="15">
        <f t="shared" si="241"/>
        <v>8.2716102777451894E-2</v>
      </c>
      <c r="U1032" s="15">
        <f t="shared" si="242"/>
        <v>7.9893148106200407E-3</v>
      </c>
      <c r="V1032" s="15">
        <f t="shared" si="243"/>
        <v>7.4726787966831854E-2</v>
      </c>
      <c r="Y1032" s="32"/>
      <c r="Z1032" s="32"/>
    </row>
    <row r="1033" spans="1:26" x14ac:dyDescent="0.25">
      <c r="A1033" s="6">
        <v>1956.05</v>
      </c>
      <c r="B1033" s="7">
        <v>46.54</v>
      </c>
      <c r="C1033" s="8">
        <v>1.77667</v>
      </c>
      <c r="D1033" s="7">
        <v>3.63</v>
      </c>
      <c r="E1033" s="7">
        <v>27</v>
      </c>
      <c r="F1033" s="8">
        <f t="shared" si="234"/>
        <v>1956.3749999999225</v>
      </c>
      <c r="G1033" s="9">
        <v>3.07</v>
      </c>
      <c r="H1033" s="8">
        <f t="shared" si="230"/>
        <v>527.67310555555548</v>
      </c>
      <c r="I1033" s="8">
        <f t="shared" si="231"/>
        <v>20.143983163888883</v>
      </c>
      <c r="J1033" s="10">
        <f t="shared" si="235"/>
        <v>49570.064171872895</v>
      </c>
      <c r="K1033" s="8">
        <f t="shared" si="232"/>
        <v>41.157141666666661</v>
      </c>
      <c r="L1033" s="10">
        <f t="shared" si="233"/>
        <v>3866.3371926063301</v>
      </c>
      <c r="M1033" s="30">
        <f t="shared" si="238"/>
        <v>18.544506591754434</v>
      </c>
      <c r="N1033" s="11"/>
      <c r="O1033" s="12">
        <f t="shared" si="239"/>
        <v>23.274196470664432</v>
      </c>
      <c r="P1033" s="12"/>
      <c r="Q1033" s="33">
        <f t="shared" si="240"/>
        <v>6.1754700568371249E-2</v>
      </c>
      <c r="R1033" s="9">
        <f t="shared" si="236"/>
        <v>1.0085562050188539</v>
      </c>
      <c r="S1033" s="9">
        <f t="shared" si="237"/>
        <v>11.161012408836974</v>
      </c>
      <c r="T1033" s="15">
        <f t="shared" si="241"/>
        <v>8.0672480501264632E-2</v>
      </c>
      <c r="U1033" s="15">
        <f t="shared" si="242"/>
        <v>7.3172106738386145E-3</v>
      </c>
      <c r="V1033" s="15">
        <f t="shared" si="243"/>
        <v>7.3355269827426017E-2</v>
      </c>
      <c r="Y1033" s="32"/>
      <c r="Z1033" s="32"/>
    </row>
    <row r="1034" spans="1:26" x14ac:dyDescent="0.25">
      <c r="A1034" s="6">
        <v>1956.06</v>
      </c>
      <c r="B1034" s="7">
        <v>46.27</v>
      </c>
      <c r="C1034" s="8">
        <v>1.8</v>
      </c>
      <c r="D1034" s="7">
        <v>3.6</v>
      </c>
      <c r="E1034" s="7">
        <v>27.2</v>
      </c>
      <c r="F1034" s="8">
        <f t="shared" si="234"/>
        <v>1956.4583333332557</v>
      </c>
      <c r="G1034" s="9">
        <v>3</v>
      </c>
      <c r="H1034" s="8">
        <f t="shared" ref="H1034:H1097" si="244">B1034*$E$1841/E1034</f>
        <v>520.75439062499993</v>
      </c>
      <c r="I1034" s="8">
        <f t="shared" ref="I1034:I1097" si="245">C1034*$E$1841/E1034</f>
        <v>20.258437499999996</v>
      </c>
      <c r="J1034" s="10">
        <f t="shared" si="235"/>
        <v>49078.705406145862</v>
      </c>
      <c r="K1034" s="8">
        <f t="shared" ref="K1034:K1097" si="246">D1034*$E$1841/E1034</f>
        <v>40.516874999999992</v>
      </c>
      <c r="L1034" s="10">
        <f t="shared" ref="L1034:L1097" si="247">K1034*(J1034/H1034)</f>
        <v>3818.5290568862133</v>
      </c>
      <c r="M1034" s="30">
        <f t="shared" si="238"/>
        <v>18.158163846958697</v>
      </c>
      <c r="N1034" s="11"/>
      <c r="O1034" s="12">
        <f t="shared" si="239"/>
        <v>22.767416558558136</v>
      </c>
      <c r="P1034" s="12"/>
      <c r="Q1034" s="33">
        <f t="shared" si="240"/>
        <v>6.3251818698492807E-2</v>
      </c>
      <c r="R1034" s="9">
        <f t="shared" si="236"/>
        <v>0.99312377072866442</v>
      </c>
      <c r="S1034" s="9">
        <f t="shared" si="237"/>
        <v>11.173739875701244</v>
      </c>
      <c r="T1034" s="15">
        <f t="shared" si="241"/>
        <v>8.0810362261079405E-2</v>
      </c>
      <c r="U1034" s="15">
        <f t="shared" si="242"/>
        <v>7.0542140688891752E-3</v>
      </c>
      <c r="V1034" s="15">
        <f t="shared" si="243"/>
        <v>7.375614819219023E-2</v>
      </c>
      <c r="Y1034" s="32"/>
      <c r="Z1034" s="32"/>
    </row>
    <row r="1035" spans="1:26" x14ac:dyDescent="0.25">
      <c r="A1035" s="6">
        <v>1956.07</v>
      </c>
      <c r="B1035" s="7">
        <v>48.78</v>
      </c>
      <c r="C1035" s="8">
        <v>1.8133300000000001</v>
      </c>
      <c r="D1035" s="7">
        <v>3.5533299999999999</v>
      </c>
      <c r="E1035" s="7">
        <v>27.4</v>
      </c>
      <c r="F1035" s="8">
        <f t="shared" ref="F1035:F1098" si="248">F1034+1/12</f>
        <v>1956.541666666589</v>
      </c>
      <c r="G1035" s="9">
        <v>3.11</v>
      </c>
      <c r="H1035" s="8">
        <f t="shared" si="244"/>
        <v>544.99633029197071</v>
      </c>
      <c r="I1035" s="8">
        <f t="shared" si="245"/>
        <v>20.259495604927007</v>
      </c>
      <c r="J1035" s="10">
        <f t="shared" ref="J1035:J1098" si="249">J1034*((H1035+(I1035/12))/H1034)</f>
        <v>51522.510373846766</v>
      </c>
      <c r="K1035" s="8">
        <f t="shared" si="246"/>
        <v>39.699709108576634</v>
      </c>
      <c r="L1035" s="10">
        <f t="shared" si="247"/>
        <v>3753.1054076814457</v>
      </c>
      <c r="M1035" s="30">
        <f t="shared" si="238"/>
        <v>18.856797596896786</v>
      </c>
      <c r="N1035" s="11"/>
      <c r="O1035" s="12">
        <f t="shared" si="239"/>
        <v>23.620311675201719</v>
      </c>
      <c r="P1035" s="12"/>
      <c r="Q1035" s="33">
        <f t="shared" si="240"/>
        <v>5.4950815885390331E-2</v>
      </c>
      <c r="R1035" s="9">
        <f t="shared" ref="R1035:R1098" si="250">((G1035/G1036+G1035/1200+((1+G1036/1200)^(-119))*(1-G1035/G1036)))</f>
        <v>0.98403310014206236</v>
      </c>
      <c r="S1035" s="9">
        <f t="shared" ref="S1035:S1098" si="251">S1034*R1034*E1034/E1035</f>
        <v>11.015907359676508</v>
      </c>
      <c r="T1035" s="15">
        <f t="shared" si="241"/>
        <v>7.5261518135921301E-2</v>
      </c>
      <c r="U1035" s="15">
        <f t="shared" si="242"/>
        <v>6.9230586276944894E-3</v>
      </c>
      <c r="V1035" s="15">
        <f t="shared" si="243"/>
        <v>6.8338459508226812E-2</v>
      </c>
      <c r="Y1035" s="32"/>
      <c r="Z1035" s="32"/>
    </row>
    <row r="1036" spans="1:26" x14ac:dyDescent="0.25">
      <c r="A1036" s="6">
        <v>1956.08</v>
      </c>
      <c r="B1036" s="7">
        <v>48.49</v>
      </c>
      <c r="C1036" s="8">
        <v>1.82667</v>
      </c>
      <c r="D1036" s="7">
        <v>3.5066700000000002</v>
      </c>
      <c r="E1036" s="7">
        <v>27.3</v>
      </c>
      <c r="F1036" s="8">
        <f t="shared" si="248"/>
        <v>1956.6249999999222</v>
      </c>
      <c r="G1036" s="9">
        <v>3.33</v>
      </c>
      <c r="H1036" s="8">
        <f t="shared" si="244"/>
        <v>543.74074999999993</v>
      </c>
      <c r="I1036" s="8">
        <f t="shared" si="245"/>
        <v>20.483293788461534</v>
      </c>
      <c r="J1036" s="10">
        <f t="shared" si="249"/>
        <v>51565.180834449973</v>
      </c>
      <c r="K1036" s="8">
        <f t="shared" si="246"/>
        <v>39.321909173076918</v>
      </c>
      <c r="L1036" s="10">
        <f t="shared" si="247"/>
        <v>3729.0590364351551</v>
      </c>
      <c r="M1036" s="30">
        <f t="shared" si="238"/>
        <v>18.670937110186422</v>
      </c>
      <c r="N1036" s="11"/>
      <c r="O1036" s="12">
        <f t="shared" si="239"/>
        <v>23.368947299227301</v>
      </c>
      <c r="P1036" s="12"/>
      <c r="Q1036" s="33">
        <f t="shared" si="240"/>
        <v>5.0837793863342431E-2</v>
      </c>
      <c r="R1036" s="9">
        <f t="shared" si="250"/>
        <v>0.99856707120078669</v>
      </c>
      <c r="S1036" s="9">
        <f t="shared" si="251"/>
        <v>10.879724493719941</v>
      </c>
      <c r="T1036" s="15">
        <f t="shared" si="241"/>
        <v>6.8148848085951341E-2</v>
      </c>
      <c r="U1036" s="15">
        <f t="shared" si="242"/>
        <v>6.4164403429456396E-3</v>
      </c>
      <c r="V1036" s="15">
        <f t="shared" si="243"/>
        <v>6.1732407743005702E-2</v>
      </c>
      <c r="Y1036" s="32"/>
      <c r="Z1036" s="32"/>
    </row>
    <row r="1037" spans="1:26" x14ac:dyDescent="0.25">
      <c r="A1037" s="6">
        <v>1956.09</v>
      </c>
      <c r="B1037" s="7">
        <v>46.84</v>
      </c>
      <c r="C1037" s="8">
        <v>1.84</v>
      </c>
      <c r="D1037" s="7">
        <v>3.46</v>
      </c>
      <c r="E1037" s="7">
        <v>27.4</v>
      </c>
      <c r="F1037" s="8">
        <f t="shared" si="248"/>
        <v>1956.7083333332555</v>
      </c>
      <c r="G1037" s="9">
        <v>3.38</v>
      </c>
      <c r="H1037" s="8">
        <f t="shared" si="244"/>
        <v>523.32160948905107</v>
      </c>
      <c r="I1037" s="8">
        <f t="shared" si="245"/>
        <v>20.557467153284673</v>
      </c>
      <c r="J1037" s="10">
        <f t="shared" si="249"/>
        <v>49791.211872845248</v>
      </c>
      <c r="K1037" s="8">
        <f t="shared" si="246"/>
        <v>38.656976277372259</v>
      </c>
      <c r="L1037" s="10">
        <f t="shared" si="247"/>
        <v>3678.0015602059038</v>
      </c>
      <c r="M1037" s="30">
        <f t="shared" si="238"/>
        <v>17.836640796312022</v>
      </c>
      <c r="N1037" s="11"/>
      <c r="O1037" s="12">
        <f t="shared" si="239"/>
        <v>22.311473210449872</v>
      </c>
      <c r="P1037" s="12"/>
      <c r="Q1037" s="33">
        <f t="shared" si="240"/>
        <v>5.220463938019157E-2</v>
      </c>
      <c r="R1037" s="9">
        <f t="shared" si="250"/>
        <v>1.0061893610621129</v>
      </c>
      <c r="S1037" s="9">
        <f t="shared" si="251"/>
        <v>10.824484496803466</v>
      </c>
      <c r="T1037" s="15">
        <f t="shared" si="241"/>
        <v>6.8389173775341705E-2</v>
      </c>
      <c r="U1037" s="15">
        <f t="shared" si="242"/>
        <v>7.676213894525219E-3</v>
      </c>
      <c r="V1037" s="15">
        <f t="shared" si="243"/>
        <v>6.0712959880816486E-2</v>
      </c>
      <c r="Y1037" s="32"/>
      <c r="Z1037" s="32"/>
    </row>
    <row r="1038" spans="1:26" x14ac:dyDescent="0.25">
      <c r="A1038" s="6">
        <v>1956.1</v>
      </c>
      <c r="B1038" s="7">
        <v>46.24</v>
      </c>
      <c r="C1038" s="8">
        <v>1.80667</v>
      </c>
      <c r="D1038" s="7">
        <v>3.44333</v>
      </c>
      <c r="E1038" s="7">
        <v>27.5</v>
      </c>
      <c r="F1038" s="8">
        <f t="shared" si="248"/>
        <v>1956.7916666665888</v>
      </c>
      <c r="G1038" s="9">
        <v>3.34</v>
      </c>
      <c r="H1038" s="8">
        <f t="shared" si="244"/>
        <v>514.7394763636363</v>
      </c>
      <c r="I1038" s="8">
        <f t="shared" si="245"/>
        <v>20.111686197272725</v>
      </c>
      <c r="J1038" s="10">
        <f t="shared" si="249"/>
        <v>49134.128286985215</v>
      </c>
      <c r="K1038" s="8">
        <f t="shared" si="246"/>
        <v>38.330836529999992</v>
      </c>
      <c r="L1038" s="10">
        <f t="shared" si="247"/>
        <v>3658.8455439970758</v>
      </c>
      <c r="M1038" s="30">
        <f t="shared" si="238"/>
        <v>17.418952948636129</v>
      </c>
      <c r="N1038" s="11"/>
      <c r="O1038" s="12">
        <f t="shared" si="239"/>
        <v>21.777269004413128</v>
      </c>
      <c r="P1038" s="12"/>
      <c r="Q1038" s="33">
        <f t="shared" si="240"/>
        <v>5.2325543255801035E-2</v>
      </c>
      <c r="R1038" s="9">
        <f t="shared" si="250"/>
        <v>0.99022472627998948</v>
      </c>
      <c r="S1038" s="9">
        <f t="shared" si="251"/>
        <v>10.851875753703007</v>
      </c>
      <c r="T1038" s="15">
        <f t="shared" si="241"/>
        <v>6.8551558542897073E-2</v>
      </c>
      <c r="U1038" s="15">
        <f t="shared" si="242"/>
        <v>8.563709737462899E-3</v>
      </c>
      <c r="V1038" s="15">
        <f t="shared" si="243"/>
        <v>5.9987848805434174E-2</v>
      </c>
      <c r="Y1038" s="32"/>
      <c r="Z1038" s="32"/>
    </row>
    <row r="1039" spans="1:26" x14ac:dyDescent="0.25">
      <c r="A1039" s="6">
        <v>1956.11</v>
      </c>
      <c r="B1039" s="7">
        <v>45.76</v>
      </c>
      <c r="C1039" s="8">
        <v>1.7733300000000001</v>
      </c>
      <c r="D1039" s="7">
        <v>3.4266700000000001</v>
      </c>
      <c r="E1039" s="7">
        <v>27.5</v>
      </c>
      <c r="F1039" s="8">
        <f t="shared" si="248"/>
        <v>1956.874999999922</v>
      </c>
      <c r="G1039" s="9">
        <v>3.49</v>
      </c>
      <c r="H1039" s="8">
        <f t="shared" si="244"/>
        <v>509.3961599999999</v>
      </c>
      <c r="I1039" s="8">
        <f t="shared" si="245"/>
        <v>19.740548348181814</v>
      </c>
      <c r="J1039" s="10">
        <f t="shared" si="249"/>
        <v>48781.112220055649</v>
      </c>
      <c r="K1039" s="8">
        <f t="shared" si="246"/>
        <v>38.145378924545447</v>
      </c>
      <c r="L1039" s="10">
        <f t="shared" si="247"/>
        <v>3652.9015255921786</v>
      </c>
      <c r="M1039" s="30">
        <f t="shared" si="238"/>
        <v>17.120339736628257</v>
      </c>
      <c r="N1039" s="11"/>
      <c r="O1039" s="12">
        <f t="shared" si="239"/>
        <v>21.392087415372323</v>
      </c>
      <c r="P1039" s="12"/>
      <c r="Q1039" s="33">
        <f t="shared" si="240"/>
        <v>4.9387093462700503E-2</v>
      </c>
      <c r="R1039" s="9">
        <f t="shared" si="250"/>
        <v>0.99457516226368625</v>
      </c>
      <c r="S1039" s="9">
        <f t="shared" si="251"/>
        <v>10.745795697835014</v>
      </c>
      <c r="T1039" s="15">
        <f t="shared" si="241"/>
        <v>7.4874603233678227E-2</v>
      </c>
      <c r="U1039" s="15">
        <f t="shared" si="242"/>
        <v>8.8003928916504659E-3</v>
      </c>
      <c r="V1039" s="15">
        <f t="shared" si="243"/>
        <v>6.6074210342027762E-2</v>
      </c>
      <c r="Y1039" s="32"/>
      <c r="Z1039" s="32"/>
    </row>
    <row r="1040" spans="1:26" x14ac:dyDescent="0.25">
      <c r="A1040" s="6">
        <v>1956.12</v>
      </c>
      <c r="B1040" s="7">
        <v>46.44</v>
      </c>
      <c r="C1040" s="8">
        <v>1.74</v>
      </c>
      <c r="D1040" s="7">
        <v>3.41</v>
      </c>
      <c r="E1040" s="7">
        <v>27.6</v>
      </c>
      <c r="F1040" s="8">
        <f t="shared" si="248"/>
        <v>1956.9583333332553</v>
      </c>
      <c r="G1040" s="9">
        <v>3.59</v>
      </c>
      <c r="H1040" s="8">
        <f t="shared" si="244"/>
        <v>515.09279347826077</v>
      </c>
      <c r="I1040" s="8">
        <f t="shared" si="245"/>
        <v>19.299342391304343</v>
      </c>
      <c r="J1040" s="10">
        <f t="shared" si="249"/>
        <v>49480.649752022633</v>
      </c>
      <c r="K1040" s="8">
        <f t="shared" si="246"/>
        <v>37.822274456521725</v>
      </c>
      <c r="L1040" s="10">
        <f t="shared" si="247"/>
        <v>3633.2690709387844</v>
      </c>
      <c r="M1040" s="30">
        <f t="shared" si="238"/>
        <v>17.197522725560923</v>
      </c>
      <c r="N1040" s="11"/>
      <c r="O1040" s="12">
        <f t="shared" si="239"/>
        <v>21.474498795561207</v>
      </c>
      <c r="P1040" s="12"/>
      <c r="Q1040" s="33">
        <f t="shared" si="240"/>
        <v>4.7538713978886989E-2</v>
      </c>
      <c r="R1040" s="9">
        <f t="shared" si="250"/>
        <v>1.0138911587112152</v>
      </c>
      <c r="S1040" s="9">
        <f t="shared" si="251"/>
        <v>10.648778668305569</v>
      </c>
      <c r="T1040" s="15">
        <f t="shared" si="241"/>
        <v>7.4110333432631625E-2</v>
      </c>
      <c r="U1040" s="15">
        <f t="shared" si="242"/>
        <v>1.2651981933879064E-2</v>
      </c>
      <c r="V1040" s="15">
        <f t="shared" si="243"/>
        <v>6.1458351498752561E-2</v>
      </c>
      <c r="Y1040" s="32"/>
      <c r="Z1040" s="32"/>
    </row>
    <row r="1041" spans="1:26" x14ac:dyDescent="0.25">
      <c r="A1041" s="6">
        <v>1957.01</v>
      </c>
      <c r="B1041" s="7">
        <v>45.43</v>
      </c>
      <c r="C1041" s="8">
        <v>1.7366699999999999</v>
      </c>
      <c r="D1041" s="7">
        <v>3.4066700000000001</v>
      </c>
      <c r="E1041" s="7">
        <v>27.6</v>
      </c>
      <c r="F1041" s="8">
        <f t="shared" si="248"/>
        <v>1957.0416666665885</v>
      </c>
      <c r="G1041" s="9">
        <v>3.46</v>
      </c>
      <c r="H1041" s="8">
        <f t="shared" si="244"/>
        <v>503.89030163043464</v>
      </c>
      <c r="I1041" s="8">
        <f t="shared" si="245"/>
        <v>19.262407442934776</v>
      </c>
      <c r="J1041" s="10">
        <f t="shared" si="249"/>
        <v>48558.71838001992</v>
      </c>
      <c r="K1041" s="8">
        <f t="shared" si="246"/>
        <v>37.785339508152163</v>
      </c>
      <c r="L1041" s="10">
        <f t="shared" si="247"/>
        <v>3641.2839344851959</v>
      </c>
      <c r="M1041" s="30">
        <f t="shared" si="238"/>
        <v>16.717780078533007</v>
      </c>
      <c r="N1041" s="11"/>
      <c r="O1041" s="12">
        <f t="shared" si="239"/>
        <v>20.863186388755363</v>
      </c>
      <c r="P1041" s="12"/>
      <c r="Q1041" s="33">
        <f t="shared" si="240"/>
        <v>5.0507358501613711E-2</v>
      </c>
      <c r="R1041" s="9">
        <f t="shared" si="250"/>
        <v>1.0130014165196715</v>
      </c>
      <c r="S1041" s="9">
        <f t="shared" si="251"/>
        <v>10.796702542867605</v>
      </c>
      <c r="T1041" s="15">
        <f t="shared" si="241"/>
        <v>8.0497704535241965E-2</v>
      </c>
      <c r="U1041" s="15">
        <f t="shared" si="242"/>
        <v>1.3728833633460891E-2</v>
      </c>
      <c r="V1041" s="15">
        <f t="shared" si="243"/>
        <v>6.6768870901781074E-2</v>
      </c>
      <c r="Y1041" s="32"/>
      <c r="Z1041" s="32"/>
    </row>
    <row r="1042" spans="1:26" x14ac:dyDescent="0.25">
      <c r="A1042" s="6">
        <v>1957.02</v>
      </c>
      <c r="B1042" s="7">
        <v>43.47</v>
      </c>
      <c r="C1042" s="8">
        <v>1.73333</v>
      </c>
      <c r="D1042" s="7">
        <v>3.40333</v>
      </c>
      <c r="E1042" s="7">
        <v>27.7</v>
      </c>
      <c r="F1042" s="8">
        <f t="shared" si="248"/>
        <v>1957.1249999999218</v>
      </c>
      <c r="G1042" s="9">
        <v>3.34</v>
      </c>
      <c r="H1042" s="8">
        <f t="shared" si="244"/>
        <v>480.41019584837539</v>
      </c>
      <c r="I1042" s="8">
        <f t="shared" si="245"/>
        <v>19.155955941335737</v>
      </c>
      <c r="J1042" s="10">
        <f t="shared" si="249"/>
        <v>46449.830556067485</v>
      </c>
      <c r="K1042" s="8">
        <f t="shared" si="246"/>
        <v>37.612018215703962</v>
      </c>
      <c r="L1042" s="10">
        <f t="shared" si="247"/>
        <v>3636.6253008139211</v>
      </c>
      <c r="M1042" s="30">
        <f t="shared" si="238"/>
        <v>15.843733142229743</v>
      </c>
      <c r="N1042" s="11"/>
      <c r="O1042" s="12">
        <f t="shared" si="239"/>
        <v>19.762632437908909</v>
      </c>
      <c r="P1042" s="12"/>
      <c r="Q1042" s="33">
        <f t="shared" si="240"/>
        <v>5.5378120041044268E-2</v>
      </c>
      <c r="R1042" s="9">
        <f t="shared" si="250"/>
        <v>0.99690055018396018</v>
      </c>
      <c r="S1042" s="9">
        <f t="shared" si="251"/>
        <v>10.897590944505174</v>
      </c>
      <c r="T1042" s="15">
        <f t="shared" si="241"/>
        <v>8.9288741946587091E-2</v>
      </c>
      <c r="U1042" s="15">
        <f t="shared" si="242"/>
        <v>1.2770880803941287E-2</v>
      </c>
      <c r="V1042" s="15">
        <f t="shared" si="243"/>
        <v>7.6517861142645804E-2</v>
      </c>
      <c r="Y1042" s="32"/>
      <c r="Z1042" s="32"/>
    </row>
    <row r="1043" spans="1:26" x14ac:dyDescent="0.25">
      <c r="A1043" s="6">
        <v>1957.03</v>
      </c>
      <c r="B1043" s="7">
        <v>44.03</v>
      </c>
      <c r="C1043" s="8">
        <v>1.73</v>
      </c>
      <c r="D1043" s="7">
        <v>3.4</v>
      </c>
      <c r="E1043" s="7">
        <v>27.8</v>
      </c>
      <c r="F1043" s="8">
        <f t="shared" si="248"/>
        <v>1957.208333333255</v>
      </c>
      <c r="G1043" s="9">
        <v>3.41</v>
      </c>
      <c r="H1043" s="8">
        <f t="shared" si="244"/>
        <v>484.84869874100707</v>
      </c>
      <c r="I1043" s="8">
        <f t="shared" si="245"/>
        <v>19.050380395683451</v>
      </c>
      <c r="J1043" s="10">
        <f t="shared" si="249"/>
        <v>47032.474904907198</v>
      </c>
      <c r="K1043" s="8">
        <f t="shared" si="246"/>
        <v>37.440053956834525</v>
      </c>
      <c r="L1043" s="10">
        <f t="shared" si="247"/>
        <v>3631.8513440082784</v>
      </c>
      <c r="M1043" s="30">
        <f t="shared" si="238"/>
        <v>15.900417108869165</v>
      </c>
      <c r="N1043" s="11"/>
      <c r="O1043" s="12">
        <f t="shared" si="239"/>
        <v>19.821836742269983</v>
      </c>
      <c r="P1043" s="12"/>
      <c r="Q1043" s="33">
        <f t="shared" si="240"/>
        <v>5.2933175375417439E-2</v>
      </c>
      <c r="R1043" s="9">
        <f t="shared" si="250"/>
        <v>0.99697822718203999</v>
      </c>
      <c r="S1043" s="9">
        <f t="shared" si="251"/>
        <v>10.824735939162499</v>
      </c>
      <c r="T1043" s="15">
        <f t="shared" si="241"/>
        <v>9.0433685779456985E-2</v>
      </c>
      <c r="U1043" s="15">
        <f t="shared" si="242"/>
        <v>1.4255317601388651E-2</v>
      </c>
      <c r="V1043" s="15">
        <f t="shared" si="243"/>
        <v>7.6178368178068334E-2</v>
      </c>
      <c r="Y1043" s="32"/>
      <c r="Z1043" s="32"/>
    </row>
    <row r="1044" spans="1:26" x14ac:dyDescent="0.25">
      <c r="A1044" s="6">
        <v>1957.04</v>
      </c>
      <c r="B1044" s="7">
        <v>45.05</v>
      </c>
      <c r="C1044" s="8">
        <v>1.73</v>
      </c>
      <c r="D1044" s="7">
        <v>3.4066700000000001</v>
      </c>
      <c r="E1044" s="7">
        <v>27.9</v>
      </c>
      <c r="F1044" s="8">
        <f t="shared" si="248"/>
        <v>1957.2916666665883</v>
      </c>
      <c r="G1044" s="9">
        <v>3.48</v>
      </c>
      <c r="H1044" s="8">
        <f t="shared" si="244"/>
        <v>494.30264784946223</v>
      </c>
      <c r="I1044" s="8">
        <f t="shared" si="245"/>
        <v>18.982099462365589</v>
      </c>
      <c r="J1044" s="10">
        <f t="shared" si="249"/>
        <v>48102.995568213737</v>
      </c>
      <c r="K1044" s="8">
        <f t="shared" si="246"/>
        <v>37.379045534946229</v>
      </c>
      <c r="L1044" s="10">
        <f t="shared" si="247"/>
        <v>3637.5367794088061</v>
      </c>
      <c r="M1044" s="30">
        <f t="shared" si="238"/>
        <v>16.123704360211754</v>
      </c>
      <c r="N1044" s="11"/>
      <c r="O1044" s="12">
        <f t="shared" si="239"/>
        <v>20.086831188745066</v>
      </c>
      <c r="P1044" s="12"/>
      <c r="Q1044" s="33">
        <f t="shared" si="240"/>
        <v>5.1730032009349274E-2</v>
      </c>
      <c r="R1044" s="9">
        <f t="shared" si="250"/>
        <v>0.99290488593614312</v>
      </c>
      <c r="S1044" s="9">
        <f t="shared" si="251"/>
        <v>10.753344949399658</v>
      </c>
      <c r="T1044" s="15">
        <f t="shared" si="241"/>
        <v>8.9801084735288361E-2</v>
      </c>
      <c r="U1044" s="15">
        <f t="shared" si="242"/>
        <v>1.4599954608208732E-2</v>
      </c>
      <c r="V1044" s="15">
        <f t="shared" si="243"/>
        <v>7.520113012707963E-2</v>
      </c>
      <c r="Y1044" s="32"/>
      <c r="Z1044" s="32"/>
    </row>
    <row r="1045" spans="1:26" x14ac:dyDescent="0.25">
      <c r="A1045" s="6">
        <v>1957.05</v>
      </c>
      <c r="B1045" s="7">
        <v>46.78</v>
      </c>
      <c r="C1045" s="8">
        <v>1.73</v>
      </c>
      <c r="D1045" s="7">
        <v>3.4133300000000002</v>
      </c>
      <c r="E1045" s="7">
        <v>28</v>
      </c>
      <c r="F1045" s="8">
        <f t="shared" si="248"/>
        <v>1957.3749999999216</v>
      </c>
      <c r="G1045" s="9">
        <v>3.6</v>
      </c>
      <c r="H1045" s="8">
        <f t="shared" si="244"/>
        <v>511.4515874999999</v>
      </c>
      <c r="I1045" s="8">
        <f t="shared" si="245"/>
        <v>18.914306249999999</v>
      </c>
      <c r="J1045" s="10">
        <f t="shared" si="249"/>
        <v>49925.229249821808</v>
      </c>
      <c r="K1045" s="8">
        <f t="shared" si="246"/>
        <v>37.318363556249999</v>
      </c>
      <c r="L1045" s="10">
        <f t="shared" si="247"/>
        <v>3642.8234877147138</v>
      </c>
      <c r="M1045" s="30">
        <f t="shared" si="238"/>
        <v>16.598110789114259</v>
      </c>
      <c r="N1045" s="11"/>
      <c r="O1045" s="12">
        <f t="shared" si="239"/>
        <v>20.661106693401837</v>
      </c>
      <c r="P1045" s="12"/>
      <c r="Q1045" s="33">
        <f t="shared" si="240"/>
        <v>4.9123982127513358E-2</v>
      </c>
      <c r="R1045" s="9">
        <f t="shared" si="250"/>
        <v>0.9864967886452165</v>
      </c>
      <c r="S1045" s="9">
        <f t="shared" si="251"/>
        <v>10.638916423485611</v>
      </c>
      <c r="T1045" s="15">
        <f t="shared" si="241"/>
        <v>8.764208044800359E-2</v>
      </c>
      <c r="U1045" s="15">
        <f t="shared" si="242"/>
        <v>1.3680244472760617E-2</v>
      </c>
      <c r="V1045" s="15">
        <f t="shared" si="243"/>
        <v>7.3961835975242973E-2</v>
      </c>
      <c r="Y1045" s="32"/>
      <c r="Z1045" s="32"/>
    </row>
    <row r="1046" spans="1:26" x14ac:dyDescent="0.25">
      <c r="A1046" s="6">
        <v>1957.06</v>
      </c>
      <c r="B1046" s="7">
        <v>47.55</v>
      </c>
      <c r="C1046" s="8">
        <v>1.73</v>
      </c>
      <c r="D1046" s="7">
        <v>3.42</v>
      </c>
      <c r="E1046" s="7">
        <v>28.1</v>
      </c>
      <c r="F1046" s="8">
        <f t="shared" si="248"/>
        <v>1957.4583333332548</v>
      </c>
      <c r="G1046" s="9">
        <v>3.8</v>
      </c>
      <c r="H1046" s="8">
        <f t="shared" si="244"/>
        <v>518.02002224199271</v>
      </c>
      <c r="I1046" s="8">
        <f t="shared" si="245"/>
        <v>18.84699555160142</v>
      </c>
      <c r="J1046" s="10">
        <f t="shared" si="249"/>
        <v>50719.717593788133</v>
      </c>
      <c r="K1046" s="8">
        <f t="shared" si="246"/>
        <v>37.258222419928813</v>
      </c>
      <c r="L1046" s="10">
        <f t="shared" si="247"/>
        <v>3647.9796881336574</v>
      </c>
      <c r="M1046" s="30">
        <f t="shared" si="238"/>
        <v>16.729918872472865</v>
      </c>
      <c r="N1046" s="11"/>
      <c r="O1046" s="12">
        <f t="shared" si="239"/>
        <v>20.806763725120586</v>
      </c>
      <c r="P1046" s="12"/>
      <c r="Q1046" s="33">
        <f t="shared" si="240"/>
        <v>4.6547779954751491E-2</v>
      </c>
      <c r="R1046" s="9">
        <f t="shared" si="250"/>
        <v>0.9925044995420178</v>
      </c>
      <c r="S1046" s="9">
        <f t="shared" si="251"/>
        <v>10.457907217798413</v>
      </c>
      <c r="T1046" s="15">
        <f t="shared" si="241"/>
        <v>8.4518127021191436E-2</v>
      </c>
      <c r="U1046" s="15">
        <f t="shared" si="242"/>
        <v>1.4176390525993954E-2</v>
      </c>
      <c r="V1046" s="15">
        <f t="shared" si="243"/>
        <v>7.0341736495197482E-2</v>
      </c>
      <c r="Y1046" s="32"/>
      <c r="Z1046" s="32"/>
    </row>
    <row r="1047" spans="1:26" x14ac:dyDescent="0.25">
      <c r="A1047" s="6">
        <v>1957.07</v>
      </c>
      <c r="B1047" s="7">
        <v>48.51</v>
      </c>
      <c r="C1047" s="8">
        <v>1.74</v>
      </c>
      <c r="D1047" s="7">
        <v>3.4366699999999999</v>
      </c>
      <c r="E1047" s="7">
        <v>28.3</v>
      </c>
      <c r="F1047" s="8">
        <f t="shared" si="248"/>
        <v>1957.5416666665881</v>
      </c>
      <c r="G1047" s="9">
        <v>3.93</v>
      </c>
      <c r="H1047" s="8">
        <f t="shared" si="244"/>
        <v>524.74364045936386</v>
      </c>
      <c r="I1047" s="8">
        <f t="shared" si="245"/>
        <v>18.821973498233209</v>
      </c>
      <c r="J1047" s="10">
        <f t="shared" si="249"/>
        <v>51531.604710439766</v>
      </c>
      <c r="K1047" s="8">
        <f t="shared" si="246"/>
        <v>37.175236587455828</v>
      </c>
      <c r="L1047" s="10">
        <f t="shared" si="247"/>
        <v>3650.7342807715327</v>
      </c>
      <c r="M1047" s="30">
        <f t="shared" si="238"/>
        <v>16.868882383979795</v>
      </c>
      <c r="N1047" s="11"/>
      <c r="O1047" s="12">
        <f t="shared" si="239"/>
        <v>20.95976028568602</v>
      </c>
      <c r="P1047" s="12"/>
      <c r="Q1047" s="33">
        <f t="shared" si="240"/>
        <v>4.4554786032350586E-2</v>
      </c>
      <c r="R1047" s="9">
        <f t="shared" si="250"/>
        <v>1.0032749999999999</v>
      </c>
      <c r="S1047" s="9">
        <f t="shared" si="251"/>
        <v>10.306166471440498</v>
      </c>
      <c r="T1047" s="15">
        <f t="shared" si="241"/>
        <v>8.4610876360743825E-2</v>
      </c>
      <c r="U1047" s="15">
        <f t="shared" si="242"/>
        <v>1.4676440623892395E-2</v>
      </c>
      <c r="V1047" s="15">
        <f t="shared" si="243"/>
        <v>6.993443573685143E-2</v>
      </c>
      <c r="Y1047" s="32"/>
      <c r="Z1047" s="32"/>
    </row>
    <row r="1048" spans="1:26" x14ac:dyDescent="0.25">
      <c r="A1048" s="6">
        <v>1957.08</v>
      </c>
      <c r="B1048" s="7">
        <v>45.84</v>
      </c>
      <c r="C1048" s="8">
        <v>1.75</v>
      </c>
      <c r="D1048" s="7">
        <v>3.4533299999999998</v>
      </c>
      <c r="E1048" s="7">
        <v>28.3</v>
      </c>
      <c r="F1048" s="8">
        <f t="shared" si="248"/>
        <v>1957.6249999999213</v>
      </c>
      <c r="G1048" s="9">
        <v>3.93</v>
      </c>
      <c r="H1048" s="8">
        <f t="shared" si="244"/>
        <v>495.86164664310945</v>
      </c>
      <c r="I1048" s="8">
        <f t="shared" si="245"/>
        <v>18.930145759717309</v>
      </c>
      <c r="J1048" s="10">
        <f t="shared" si="249"/>
        <v>48850.212030787428</v>
      </c>
      <c r="K1048" s="8">
        <f t="shared" si="246"/>
        <v>37.355451575088331</v>
      </c>
      <c r="L1048" s="10">
        <f t="shared" si="247"/>
        <v>3680.1025897094055</v>
      </c>
      <c r="M1048" s="30">
        <f t="shared" si="238"/>
        <v>15.868942729452241</v>
      </c>
      <c r="N1048" s="11"/>
      <c r="O1048" s="12">
        <f t="shared" si="239"/>
        <v>19.702677805273034</v>
      </c>
      <c r="P1048" s="12"/>
      <c r="Q1048" s="33">
        <f t="shared" si="240"/>
        <v>4.6915841253376167E-2</v>
      </c>
      <c r="R1048" s="9">
        <f t="shared" si="250"/>
        <v>1.0040955493531014</v>
      </c>
      <c r="S1048" s="9">
        <f t="shared" si="251"/>
        <v>10.339919166634465</v>
      </c>
      <c r="T1048" s="15">
        <f t="shared" si="241"/>
        <v>9.2098737773285588E-2</v>
      </c>
      <c r="U1048" s="15">
        <f t="shared" si="242"/>
        <v>1.3538612374128123E-2</v>
      </c>
      <c r="V1048" s="15">
        <f t="shared" si="243"/>
        <v>7.8560125399157466E-2</v>
      </c>
      <c r="Y1048" s="32"/>
      <c r="Z1048" s="32"/>
    </row>
    <row r="1049" spans="1:26" x14ac:dyDescent="0.25">
      <c r="A1049" s="6">
        <v>1957.09</v>
      </c>
      <c r="B1049" s="7">
        <v>43.98</v>
      </c>
      <c r="C1049" s="8">
        <v>1.76</v>
      </c>
      <c r="D1049" s="7">
        <v>3.47</v>
      </c>
      <c r="E1049" s="7">
        <v>28.3</v>
      </c>
      <c r="F1049" s="8">
        <f t="shared" si="248"/>
        <v>1957.7083333332546</v>
      </c>
      <c r="G1049" s="9">
        <v>3.92</v>
      </c>
      <c r="H1049" s="8">
        <f t="shared" si="244"/>
        <v>475.74160600706699</v>
      </c>
      <c r="I1049" s="8">
        <f t="shared" si="245"/>
        <v>19.038318021201409</v>
      </c>
      <c r="J1049" s="10">
        <f t="shared" si="249"/>
        <v>47024.367863842635</v>
      </c>
      <c r="K1049" s="8">
        <f t="shared" si="246"/>
        <v>37.535774734982326</v>
      </c>
      <c r="L1049" s="10">
        <f t="shared" si="247"/>
        <v>3710.1991015810363</v>
      </c>
      <c r="M1049" s="30">
        <f t="shared" si="238"/>
        <v>15.15727448896221</v>
      </c>
      <c r="N1049" s="11"/>
      <c r="O1049" s="12">
        <f t="shared" si="239"/>
        <v>18.807961927666813</v>
      </c>
      <c r="P1049" s="12"/>
      <c r="Q1049" s="33">
        <f t="shared" si="240"/>
        <v>4.7728181231553368E-2</v>
      </c>
      <c r="R1049" s="9">
        <f t="shared" si="250"/>
        <v>0.99917347379769827</v>
      </c>
      <c r="S1049" s="9">
        <f t="shared" si="251"/>
        <v>10.382266815888494</v>
      </c>
      <c r="T1049" s="15">
        <f t="shared" si="241"/>
        <v>9.7739940487745036E-2</v>
      </c>
      <c r="U1049" s="15">
        <f t="shared" si="242"/>
        <v>1.3111808465150254E-2</v>
      </c>
      <c r="V1049" s="15">
        <f t="shared" si="243"/>
        <v>8.4628132022594782E-2</v>
      </c>
      <c r="Y1049" s="32"/>
      <c r="Z1049" s="32"/>
    </row>
    <row r="1050" spans="1:26" x14ac:dyDescent="0.25">
      <c r="A1050" s="6">
        <v>1957.1</v>
      </c>
      <c r="B1050" s="7">
        <v>41.24</v>
      </c>
      <c r="C1050" s="8">
        <v>1.77</v>
      </c>
      <c r="D1050" s="7">
        <v>3.4366699999999999</v>
      </c>
      <c r="E1050" s="7">
        <v>28.3</v>
      </c>
      <c r="F1050" s="8">
        <f t="shared" si="248"/>
        <v>1957.7916666665878</v>
      </c>
      <c r="G1050" s="9">
        <v>3.97</v>
      </c>
      <c r="H1050" s="8">
        <f t="shared" si="244"/>
        <v>446.10240636042391</v>
      </c>
      <c r="I1050" s="8">
        <f t="shared" si="245"/>
        <v>19.146490282685509</v>
      </c>
      <c r="J1050" s="10">
        <f t="shared" si="249"/>
        <v>44252.410754087934</v>
      </c>
      <c r="K1050" s="8">
        <f t="shared" si="246"/>
        <v>37.175236587455828</v>
      </c>
      <c r="L1050" s="10">
        <f t="shared" si="247"/>
        <v>3687.7044729934869</v>
      </c>
      <c r="M1050" s="30">
        <f t="shared" si="238"/>
        <v>14.149451489483534</v>
      </c>
      <c r="N1050" s="11"/>
      <c r="O1050" s="12">
        <f t="shared" si="239"/>
        <v>17.551467653382648</v>
      </c>
      <c r="P1050" s="12"/>
      <c r="Q1050" s="33">
        <f t="shared" si="240"/>
        <v>5.1927377075817391E-2</v>
      </c>
      <c r="R1050" s="9">
        <f t="shared" si="250"/>
        <v>1.0240147011474796</v>
      </c>
      <c r="S1050" s="9">
        <f t="shared" si="251"/>
        <v>10.373685600325873</v>
      </c>
      <c r="T1050" s="15">
        <f t="shared" si="241"/>
        <v>0.10420902641504814</v>
      </c>
      <c r="U1050" s="15">
        <f t="shared" si="242"/>
        <v>1.1945438210442916E-2</v>
      </c>
      <c r="V1050" s="15">
        <f t="shared" si="243"/>
        <v>9.2263588204605229E-2</v>
      </c>
      <c r="Y1050" s="32"/>
      <c r="Z1050" s="32"/>
    </row>
    <row r="1051" spans="1:26" x14ac:dyDescent="0.25">
      <c r="A1051" s="6">
        <v>1957.11</v>
      </c>
      <c r="B1051" s="7">
        <v>40.35</v>
      </c>
      <c r="C1051" s="8">
        <v>1.78</v>
      </c>
      <c r="D1051" s="7">
        <v>3.40333</v>
      </c>
      <c r="E1051" s="7">
        <v>28.4</v>
      </c>
      <c r="F1051" s="8">
        <f t="shared" si="248"/>
        <v>1957.8749999999211</v>
      </c>
      <c r="G1051" s="9">
        <v>3.72</v>
      </c>
      <c r="H1051" s="8">
        <f t="shared" si="244"/>
        <v>434.93819102112667</v>
      </c>
      <c r="I1051" s="8">
        <f t="shared" si="245"/>
        <v>19.186864436619718</v>
      </c>
      <c r="J1051" s="10">
        <f t="shared" si="249"/>
        <v>43303.552331158942</v>
      </c>
      <c r="K1051" s="8">
        <f t="shared" si="246"/>
        <v>36.684961428697171</v>
      </c>
      <c r="L1051" s="10">
        <f t="shared" si="247"/>
        <v>3652.4480484560881</v>
      </c>
      <c r="M1051" s="30">
        <f t="shared" si="238"/>
        <v>13.73624223529848</v>
      </c>
      <c r="N1051" s="11"/>
      <c r="O1051" s="12">
        <f t="shared" si="239"/>
        <v>17.035278552833898</v>
      </c>
      <c r="P1051" s="12"/>
      <c r="Q1051" s="33">
        <f t="shared" si="240"/>
        <v>5.6470571137262206E-2</v>
      </c>
      <c r="R1051" s="9">
        <f t="shared" si="250"/>
        <v>1.0463665008075973</v>
      </c>
      <c r="S1051" s="9">
        <f t="shared" si="251"/>
        <v>10.585402311365558</v>
      </c>
      <c r="T1051" s="15">
        <f t="shared" si="241"/>
        <v>0.10304707187797058</v>
      </c>
      <c r="U1051" s="15">
        <f t="shared" si="242"/>
        <v>7.9967769609405881E-3</v>
      </c>
      <c r="V1051" s="15">
        <f t="shared" si="243"/>
        <v>9.5050294917029987E-2</v>
      </c>
      <c r="Y1051" s="32"/>
      <c r="Z1051" s="32"/>
    </row>
    <row r="1052" spans="1:26" x14ac:dyDescent="0.25">
      <c r="A1052" s="6">
        <v>1957.12</v>
      </c>
      <c r="B1052" s="7">
        <v>40.33</v>
      </c>
      <c r="C1052" s="8">
        <v>1.79</v>
      </c>
      <c r="D1052" s="7">
        <v>3.37</v>
      </c>
      <c r="E1052" s="7">
        <v>28.4</v>
      </c>
      <c r="F1052" s="8">
        <f t="shared" si="248"/>
        <v>1957.9583333332544</v>
      </c>
      <c r="G1052" s="9">
        <v>3.21</v>
      </c>
      <c r="H1052" s="8">
        <f t="shared" si="244"/>
        <v>434.72260827464783</v>
      </c>
      <c r="I1052" s="8">
        <f t="shared" si="245"/>
        <v>19.294655809859155</v>
      </c>
      <c r="J1052" s="10">
        <f t="shared" si="249"/>
        <v>43442.173781207064</v>
      </c>
      <c r="K1052" s="8">
        <f t="shared" si="246"/>
        <v>36.325692781690137</v>
      </c>
      <c r="L1052" s="10">
        <f t="shared" si="247"/>
        <v>3630.0551857839778</v>
      </c>
      <c r="M1052" s="30">
        <f t="shared" si="238"/>
        <v>13.673246057951383</v>
      </c>
      <c r="N1052" s="11"/>
      <c r="O1052" s="12">
        <f t="shared" si="239"/>
        <v>16.954577613038246</v>
      </c>
      <c r="P1052" s="12"/>
      <c r="Q1052" s="33">
        <f t="shared" si="240"/>
        <v>6.0589559090497493E-2</v>
      </c>
      <c r="R1052" s="9">
        <f t="shared" si="250"/>
        <v>1.0129133037439282</v>
      </c>
      <c r="S1052" s="9">
        <f t="shared" si="251"/>
        <v>11.07621037618423</v>
      </c>
      <c r="T1052" s="15">
        <f t="shared" si="241"/>
        <v>0.10575204998778087</v>
      </c>
      <c r="U1052" s="15">
        <f t="shared" si="242"/>
        <v>3.9987577345161895E-3</v>
      </c>
      <c r="V1052" s="15">
        <f t="shared" si="243"/>
        <v>0.10175329225326468</v>
      </c>
      <c r="Y1052" s="32"/>
      <c r="Z1052" s="32"/>
    </row>
    <row r="1053" spans="1:26" x14ac:dyDescent="0.25">
      <c r="A1053" s="6">
        <v>1958.01</v>
      </c>
      <c r="B1053" s="7">
        <v>41.12</v>
      </c>
      <c r="C1053" s="8">
        <v>1.7833300000000001</v>
      </c>
      <c r="D1053" s="7">
        <v>3.2933300000000001</v>
      </c>
      <c r="E1053" s="7">
        <v>28.6</v>
      </c>
      <c r="F1053" s="8">
        <f t="shared" si="248"/>
        <v>1958.0416666665876</v>
      </c>
      <c r="G1053" s="9">
        <v>3.09</v>
      </c>
      <c r="H1053" s="8">
        <f t="shared" si="244"/>
        <v>440.13855944055933</v>
      </c>
      <c r="I1053" s="8">
        <f t="shared" si="245"/>
        <v>19.088334076048945</v>
      </c>
      <c r="J1053" s="10">
        <f t="shared" si="249"/>
        <v>44142.353420184751</v>
      </c>
      <c r="K1053" s="8">
        <f t="shared" si="246"/>
        <v>35.251009775349644</v>
      </c>
      <c r="L1053" s="10">
        <f t="shared" si="247"/>
        <v>3535.3924316463294</v>
      </c>
      <c r="M1053" s="30">
        <f t="shared" si="238"/>
        <v>13.788431552307634</v>
      </c>
      <c r="N1053" s="11"/>
      <c r="O1053" s="12">
        <f t="shared" si="239"/>
        <v>17.09410885421223</v>
      </c>
      <c r="P1053" s="12"/>
      <c r="Q1053" s="33">
        <f t="shared" si="240"/>
        <v>6.0595434959735586E-2</v>
      </c>
      <c r="R1053" s="9">
        <f t="shared" si="250"/>
        <v>1.0059942405838802</v>
      </c>
      <c r="S1053" s="9">
        <f t="shared" si="251"/>
        <v>11.140784615417505</v>
      </c>
      <c r="T1053" s="15">
        <f t="shared" si="241"/>
        <v>0.10331792901632153</v>
      </c>
      <c r="U1053" s="15">
        <f t="shared" si="242"/>
        <v>4.5866594938437366E-3</v>
      </c>
      <c r="V1053" s="15">
        <f t="shared" si="243"/>
        <v>9.8731269522477794E-2</v>
      </c>
      <c r="Y1053" s="32"/>
      <c r="Z1053" s="32"/>
    </row>
    <row r="1054" spans="1:26" x14ac:dyDescent="0.25">
      <c r="A1054" s="6">
        <v>1958.02</v>
      </c>
      <c r="B1054" s="7">
        <v>41.26</v>
      </c>
      <c r="C1054" s="8">
        <v>1.77667</v>
      </c>
      <c r="D1054" s="7">
        <v>3.2166700000000001</v>
      </c>
      <c r="E1054" s="7">
        <v>28.6</v>
      </c>
      <c r="F1054" s="8">
        <f t="shared" si="248"/>
        <v>1958.1249999999209</v>
      </c>
      <c r="G1054" s="9">
        <v>3.05</v>
      </c>
      <c r="H1054" s="8">
        <f t="shared" si="244"/>
        <v>441.63708566433559</v>
      </c>
      <c r="I1054" s="8">
        <f t="shared" si="245"/>
        <v>19.017047042832161</v>
      </c>
      <c r="J1054" s="10">
        <f t="shared" si="249"/>
        <v>44451.581591384806</v>
      </c>
      <c r="K1054" s="8">
        <f t="shared" si="246"/>
        <v>34.430459630244748</v>
      </c>
      <c r="L1054" s="10">
        <f t="shared" si="247"/>
        <v>3465.4888259224372</v>
      </c>
      <c r="M1054" s="30">
        <f t="shared" si="238"/>
        <v>13.784906390337678</v>
      </c>
      <c r="N1054" s="11"/>
      <c r="O1054" s="12">
        <f t="shared" si="239"/>
        <v>17.087281988811402</v>
      </c>
      <c r="P1054" s="12"/>
      <c r="Q1054" s="33">
        <f t="shared" si="240"/>
        <v>6.1877887208465876E-2</v>
      </c>
      <c r="R1054" s="9">
        <f t="shared" si="250"/>
        <v>1.008545231626615</v>
      </c>
      <c r="S1054" s="9">
        <f t="shared" si="251"/>
        <v>11.207565158695507</v>
      </c>
      <c r="T1054" s="15">
        <f t="shared" si="241"/>
        <v>9.7441652837697346E-2</v>
      </c>
      <c r="U1054" s="15">
        <f t="shared" si="242"/>
        <v>3.9256673672112274E-3</v>
      </c>
      <c r="V1054" s="15">
        <f t="shared" si="243"/>
        <v>9.3515985470486118E-2</v>
      </c>
      <c r="Y1054" s="32"/>
      <c r="Z1054" s="32"/>
    </row>
    <row r="1055" spans="1:26" x14ac:dyDescent="0.25">
      <c r="A1055" s="6">
        <v>1958.03</v>
      </c>
      <c r="B1055" s="7">
        <v>42.11</v>
      </c>
      <c r="C1055" s="8">
        <v>1.77</v>
      </c>
      <c r="D1055" s="7">
        <v>3.14</v>
      </c>
      <c r="E1055" s="7">
        <v>28.8</v>
      </c>
      <c r="F1055" s="8">
        <f t="shared" si="248"/>
        <v>1958.2083333332541</v>
      </c>
      <c r="G1055" s="9">
        <v>2.98</v>
      </c>
      <c r="H1055" s="8">
        <f t="shared" si="244"/>
        <v>447.60517447916658</v>
      </c>
      <c r="I1055" s="8">
        <f t="shared" si="245"/>
        <v>18.814085937499996</v>
      </c>
      <c r="J1055" s="10">
        <f t="shared" si="249"/>
        <v>45210.086679492837</v>
      </c>
      <c r="K1055" s="8">
        <f t="shared" si="246"/>
        <v>33.376401041666661</v>
      </c>
      <c r="L1055" s="10">
        <f t="shared" si="247"/>
        <v>3371.1629582903706</v>
      </c>
      <c r="M1055" s="30">
        <f t="shared" si="238"/>
        <v>13.925589923892938</v>
      </c>
      <c r="N1055" s="11"/>
      <c r="O1055" s="12">
        <f t="shared" si="239"/>
        <v>17.25815533706723</v>
      </c>
      <c r="P1055" s="12"/>
      <c r="Q1055" s="33">
        <f t="shared" si="240"/>
        <v>6.2991250077044675E-2</v>
      </c>
      <c r="R1055" s="9">
        <f t="shared" si="250"/>
        <v>1.011100680921623</v>
      </c>
      <c r="S1055" s="9">
        <f t="shared" si="251"/>
        <v>11.224841007287587</v>
      </c>
      <c r="T1055" s="15">
        <f t="shared" si="241"/>
        <v>9.3547701103946057E-2</v>
      </c>
      <c r="U1055" s="15">
        <f t="shared" si="242"/>
        <v>2.5759344731348666E-3</v>
      </c>
      <c r="V1055" s="15">
        <f t="shared" si="243"/>
        <v>9.0971766630811191E-2</v>
      </c>
      <c r="Y1055" s="32"/>
      <c r="Z1055" s="32"/>
    </row>
    <row r="1056" spans="1:26" x14ac:dyDescent="0.25">
      <c r="A1056" s="6">
        <v>1958.04</v>
      </c>
      <c r="B1056" s="7">
        <v>42.34</v>
      </c>
      <c r="C1056" s="8">
        <v>1.75667</v>
      </c>
      <c r="D1056" s="7">
        <v>3.07</v>
      </c>
      <c r="E1056" s="7">
        <v>28.9</v>
      </c>
      <c r="F1056" s="8">
        <f t="shared" si="248"/>
        <v>1958.2916666665874</v>
      </c>
      <c r="G1056" s="9">
        <v>2.88</v>
      </c>
      <c r="H1056" s="8">
        <f t="shared" si="244"/>
        <v>448.49267647058821</v>
      </c>
      <c r="I1056" s="8">
        <f t="shared" si="245"/>
        <v>18.607785308823527</v>
      </c>
      <c r="J1056" s="10">
        <f t="shared" si="249"/>
        <v>45456.350605393825</v>
      </c>
      <c r="K1056" s="8">
        <f t="shared" si="246"/>
        <v>32.519426470588229</v>
      </c>
      <c r="L1056" s="10">
        <f t="shared" si="247"/>
        <v>3295.9611799376244</v>
      </c>
      <c r="M1056" s="30">
        <f t="shared" si="238"/>
        <v>13.913501765262778</v>
      </c>
      <c r="N1056" s="11"/>
      <c r="O1056" s="12">
        <f t="shared" si="239"/>
        <v>17.2396653902411</v>
      </c>
      <c r="P1056" s="12"/>
      <c r="Q1056" s="33">
        <f t="shared" si="240"/>
        <v>6.2677942573584666E-2</v>
      </c>
      <c r="R1056" s="9">
        <f t="shared" si="250"/>
        <v>0.9989596059826652</v>
      </c>
      <c r="S1056" s="9">
        <f t="shared" si="251"/>
        <v>11.310172951844866</v>
      </c>
      <c r="T1056" s="15">
        <f t="shared" si="241"/>
        <v>0.10073307025650835</v>
      </c>
      <c r="U1056" s="15">
        <f t="shared" si="242"/>
        <v>2.7569435246890261E-3</v>
      </c>
      <c r="V1056" s="15">
        <f t="shared" si="243"/>
        <v>9.7976126731819324E-2</v>
      </c>
      <c r="Y1056" s="32"/>
      <c r="Z1056" s="32"/>
    </row>
    <row r="1057" spans="1:26" x14ac:dyDescent="0.25">
      <c r="A1057" s="6">
        <v>1958.05</v>
      </c>
      <c r="B1057" s="7">
        <v>43.7</v>
      </c>
      <c r="C1057" s="8">
        <v>1.74333</v>
      </c>
      <c r="D1057" s="7">
        <v>3</v>
      </c>
      <c r="E1057" s="7">
        <v>28.9</v>
      </c>
      <c r="F1057" s="8">
        <f t="shared" si="248"/>
        <v>1958.3749999999206</v>
      </c>
      <c r="G1057" s="9">
        <v>2.92</v>
      </c>
      <c r="H1057" s="8">
        <f t="shared" si="244"/>
        <v>462.89867647058821</v>
      </c>
      <c r="I1057" s="8">
        <f t="shared" si="245"/>
        <v>18.466479397058823</v>
      </c>
      <c r="J1057" s="10">
        <f t="shared" si="249"/>
        <v>47072.421030486184</v>
      </c>
      <c r="K1057" s="8">
        <f t="shared" si="246"/>
        <v>31.777941176470584</v>
      </c>
      <c r="L1057" s="10">
        <f t="shared" si="247"/>
        <v>3231.5163178823468</v>
      </c>
      <c r="M1057" s="30">
        <f t="shared" si="238"/>
        <v>14.32382496840923</v>
      </c>
      <c r="N1057" s="11"/>
      <c r="O1057" s="12">
        <f t="shared" si="239"/>
        <v>17.742987045801222</v>
      </c>
      <c r="P1057" s="12"/>
      <c r="Q1057" s="33">
        <f t="shared" si="240"/>
        <v>5.9791646042329574E-2</v>
      </c>
      <c r="R1057" s="9">
        <f t="shared" si="250"/>
        <v>0.99814303734021625</v>
      </c>
      <c r="S1057" s="9">
        <f t="shared" si="251"/>
        <v>11.298405915570745</v>
      </c>
      <c r="T1057" s="15">
        <f t="shared" si="241"/>
        <v>9.9350221841863151E-2</v>
      </c>
      <c r="U1057" s="15">
        <f t="shared" si="242"/>
        <v>1.3039334764610722E-3</v>
      </c>
      <c r="V1057" s="15">
        <f t="shared" si="243"/>
        <v>9.8046288365402079E-2</v>
      </c>
      <c r="Y1057" s="32"/>
      <c r="Z1057" s="32"/>
    </row>
    <row r="1058" spans="1:26" x14ac:dyDescent="0.25">
      <c r="A1058" s="6">
        <v>1958.06</v>
      </c>
      <c r="B1058" s="7">
        <v>44.75</v>
      </c>
      <c r="C1058" s="8">
        <v>1.73</v>
      </c>
      <c r="D1058" s="7">
        <v>2.93</v>
      </c>
      <c r="E1058" s="7">
        <v>28.9</v>
      </c>
      <c r="F1058" s="8">
        <f t="shared" si="248"/>
        <v>1958.4583333332539</v>
      </c>
      <c r="G1058" s="9">
        <v>2.97</v>
      </c>
      <c r="H1058" s="8">
        <f t="shared" si="244"/>
        <v>474.02095588235284</v>
      </c>
      <c r="I1058" s="8">
        <f t="shared" si="245"/>
        <v>18.325279411764704</v>
      </c>
      <c r="J1058" s="10">
        <f t="shared" si="249"/>
        <v>48358.744053687682</v>
      </c>
      <c r="K1058" s="8">
        <f t="shared" si="246"/>
        <v>31.036455882352939</v>
      </c>
      <c r="L1058" s="10">
        <f t="shared" si="247"/>
        <v>3166.2820129006686</v>
      </c>
      <c r="M1058" s="30">
        <f t="shared" si="238"/>
        <v>14.635555551956267</v>
      </c>
      <c r="N1058" s="11"/>
      <c r="O1058" s="12">
        <f t="shared" si="239"/>
        <v>18.12245100826221</v>
      </c>
      <c r="P1058" s="12"/>
      <c r="Q1058" s="33">
        <f t="shared" si="240"/>
        <v>5.6955679230707448E-2</v>
      </c>
      <c r="R1058" s="9">
        <f t="shared" si="250"/>
        <v>0.98295343369059929</v>
      </c>
      <c r="S1058" s="9">
        <f t="shared" si="251"/>
        <v>11.27742519767045</v>
      </c>
      <c r="T1058" s="15">
        <f t="shared" si="241"/>
        <v>9.8938453060531728E-2</v>
      </c>
      <c r="U1058" s="15">
        <f t="shared" si="242"/>
        <v>2.5234838060506082E-3</v>
      </c>
      <c r="V1058" s="15">
        <f t="shared" si="243"/>
        <v>9.641496925448112E-2</v>
      </c>
      <c r="Y1058" s="32"/>
      <c r="Z1058" s="32"/>
    </row>
    <row r="1059" spans="1:26" x14ac:dyDescent="0.25">
      <c r="A1059" s="6">
        <v>1958.07</v>
      </c>
      <c r="B1059" s="7">
        <v>45.98</v>
      </c>
      <c r="C1059" s="8">
        <v>1.73</v>
      </c>
      <c r="D1059" s="7">
        <v>2.9133300000000002</v>
      </c>
      <c r="E1059" s="7">
        <v>29</v>
      </c>
      <c r="F1059" s="8">
        <f t="shared" si="248"/>
        <v>1958.5416666665872</v>
      </c>
      <c r="G1059" s="9">
        <v>3.2</v>
      </c>
      <c r="H1059" s="8">
        <f t="shared" si="244"/>
        <v>485.37042931034472</v>
      </c>
      <c r="I1059" s="8">
        <f t="shared" si="245"/>
        <v>18.262088793103445</v>
      </c>
      <c r="J1059" s="10">
        <f t="shared" si="249"/>
        <v>49671.851795888055</v>
      </c>
      <c r="K1059" s="8">
        <f t="shared" si="246"/>
        <v>30.753463088793101</v>
      </c>
      <c r="L1059" s="10">
        <f t="shared" si="247"/>
        <v>3147.2487166706082</v>
      </c>
      <c r="M1059" s="30">
        <f t="shared" si="238"/>
        <v>14.957457101901133</v>
      </c>
      <c r="N1059" s="11"/>
      <c r="O1059" s="12">
        <f t="shared" si="239"/>
        <v>18.513137401048024</v>
      </c>
      <c r="P1059" s="12"/>
      <c r="Q1059" s="33">
        <f t="shared" si="240"/>
        <v>5.2277564534641441E-2</v>
      </c>
      <c r="R1059" s="9">
        <f t="shared" si="250"/>
        <v>0.97426729630230513</v>
      </c>
      <c r="S1059" s="9">
        <f t="shared" si="251"/>
        <v>11.046959049441679</v>
      </c>
      <c r="T1059" s="15">
        <f t="shared" si="241"/>
        <v>9.5423269679408174E-2</v>
      </c>
      <c r="U1059" s="15">
        <f t="shared" si="242"/>
        <v>6.1617487561467232E-3</v>
      </c>
      <c r="V1059" s="15">
        <f t="shared" si="243"/>
        <v>8.926152092326145E-2</v>
      </c>
      <c r="Y1059" s="32"/>
      <c r="Z1059" s="32"/>
    </row>
    <row r="1060" spans="1:26" x14ac:dyDescent="0.25">
      <c r="A1060" s="6">
        <v>1958.08</v>
      </c>
      <c r="B1060" s="7">
        <v>47.7</v>
      </c>
      <c r="C1060" s="8">
        <v>1.73</v>
      </c>
      <c r="D1060" s="7">
        <v>2.8966699999999999</v>
      </c>
      <c r="E1060" s="7">
        <v>28.9</v>
      </c>
      <c r="F1060" s="8">
        <f t="shared" si="248"/>
        <v>1958.6249999999204</v>
      </c>
      <c r="G1060" s="9">
        <v>3.54</v>
      </c>
      <c r="H1060" s="8">
        <f t="shared" si="244"/>
        <v>505.26926470588234</v>
      </c>
      <c r="I1060" s="8">
        <f t="shared" si="245"/>
        <v>18.325279411764704</v>
      </c>
      <c r="J1060" s="10">
        <f t="shared" si="249"/>
        <v>51864.54041471966</v>
      </c>
      <c r="K1060" s="8">
        <f t="shared" si="246"/>
        <v>30.683402955882347</v>
      </c>
      <c r="L1060" s="10">
        <f t="shared" si="247"/>
        <v>3149.5693560399577</v>
      </c>
      <c r="M1060" s="30">
        <f t="shared" si="238"/>
        <v>15.544566891165923</v>
      </c>
      <c r="N1060" s="11"/>
      <c r="O1060" s="12">
        <f t="shared" si="239"/>
        <v>19.229233309769281</v>
      </c>
      <c r="P1060" s="12"/>
      <c r="Q1060" s="33">
        <f t="shared" si="240"/>
        <v>4.5585163707002913E-2</v>
      </c>
      <c r="R1060" s="9">
        <f t="shared" si="250"/>
        <v>0.98476247609558587</v>
      </c>
      <c r="S1060" s="9">
        <f t="shared" si="251"/>
        <v>10.79993207053263</v>
      </c>
      <c r="T1060" s="15">
        <f t="shared" si="241"/>
        <v>8.826347738860707E-2</v>
      </c>
      <c r="U1060" s="15">
        <f t="shared" si="242"/>
        <v>9.225849402572539E-3</v>
      </c>
      <c r="V1060" s="15">
        <f t="shared" si="243"/>
        <v>7.9037627986034531E-2</v>
      </c>
      <c r="Y1060" s="32"/>
      <c r="Z1060" s="32"/>
    </row>
    <row r="1061" spans="1:26" x14ac:dyDescent="0.25">
      <c r="A1061" s="6">
        <v>1958.09</v>
      </c>
      <c r="B1061" s="7">
        <v>48.96</v>
      </c>
      <c r="C1061" s="8">
        <v>1.73</v>
      </c>
      <c r="D1061" s="7">
        <v>2.88</v>
      </c>
      <c r="E1061" s="7">
        <v>28.9</v>
      </c>
      <c r="F1061" s="8">
        <f t="shared" si="248"/>
        <v>1958.7083333332537</v>
      </c>
      <c r="G1061" s="9">
        <v>3.76</v>
      </c>
      <c r="H1061" s="8">
        <f t="shared" si="244"/>
        <v>518.61599999999999</v>
      </c>
      <c r="I1061" s="8">
        <f t="shared" si="245"/>
        <v>18.325279411764704</v>
      </c>
      <c r="J1061" s="10">
        <f t="shared" si="249"/>
        <v>53391.300557955205</v>
      </c>
      <c r="K1061" s="8">
        <f t="shared" si="246"/>
        <v>30.506823529411758</v>
      </c>
      <c r="L1061" s="10">
        <f t="shared" si="247"/>
        <v>3140.6647387032467</v>
      </c>
      <c r="M1061" s="30">
        <f t="shared" si="238"/>
        <v>15.931923184092845</v>
      </c>
      <c r="N1061" s="11"/>
      <c r="O1061" s="12">
        <f t="shared" si="239"/>
        <v>19.695350298388743</v>
      </c>
      <c r="P1061" s="12"/>
      <c r="Q1061" s="33">
        <f t="shared" si="240"/>
        <v>4.1821066336221319E-2</v>
      </c>
      <c r="R1061" s="9">
        <f t="shared" si="250"/>
        <v>0.9998326910623766</v>
      </c>
      <c r="S1061" s="9">
        <f t="shared" si="251"/>
        <v>10.635367847441842</v>
      </c>
      <c r="T1061" s="15">
        <f t="shared" si="241"/>
        <v>8.8548753510930833E-2</v>
      </c>
      <c r="U1061" s="15">
        <f t="shared" si="242"/>
        <v>1.0635672693254827E-2</v>
      </c>
      <c r="V1061" s="15">
        <f t="shared" si="243"/>
        <v>7.7913080817676006E-2</v>
      </c>
      <c r="Y1061" s="32"/>
      <c r="Z1061" s="32"/>
    </row>
    <row r="1062" spans="1:26" x14ac:dyDescent="0.25">
      <c r="A1062" s="6">
        <v>1958.1</v>
      </c>
      <c r="B1062" s="7">
        <v>50.95</v>
      </c>
      <c r="C1062" s="8">
        <v>1.7366699999999999</v>
      </c>
      <c r="D1062" s="7">
        <v>2.8833299999999999</v>
      </c>
      <c r="E1062" s="7">
        <v>28.9</v>
      </c>
      <c r="F1062" s="8">
        <f t="shared" si="248"/>
        <v>1958.7916666665869</v>
      </c>
      <c r="G1062" s="9">
        <v>3.8</v>
      </c>
      <c r="H1062" s="8">
        <f t="shared" si="244"/>
        <v>539.69536764705879</v>
      </c>
      <c r="I1062" s="8">
        <f t="shared" si="245"/>
        <v>18.395932367647056</v>
      </c>
      <c r="J1062" s="10">
        <f t="shared" si="249"/>
        <v>55719.23378110327</v>
      </c>
      <c r="K1062" s="8">
        <f t="shared" si="246"/>
        <v>30.542097044117643</v>
      </c>
      <c r="L1062" s="10">
        <f t="shared" si="247"/>
        <v>3153.2274453006571</v>
      </c>
      <c r="M1062" s="30">
        <f t="shared" si="238"/>
        <v>16.559803310351572</v>
      </c>
      <c r="N1062" s="11"/>
      <c r="O1062" s="12">
        <f t="shared" si="239"/>
        <v>20.455148275406561</v>
      </c>
      <c r="P1062" s="12"/>
      <c r="Q1062" s="33">
        <f t="shared" si="240"/>
        <v>3.945709068664438E-2</v>
      </c>
      <c r="R1062" s="9">
        <f t="shared" si="250"/>
        <v>1.008131544683726</v>
      </c>
      <c r="S1062" s="9">
        <f t="shared" si="251"/>
        <v>10.633588455346052</v>
      </c>
      <c r="T1062" s="15">
        <f t="shared" si="241"/>
        <v>8.6206590168450115E-2</v>
      </c>
      <c r="U1062" s="15">
        <f t="shared" si="242"/>
        <v>9.6155994588935645E-3</v>
      </c>
      <c r="V1062" s="15">
        <f t="shared" si="243"/>
        <v>7.659099070955655E-2</v>
      </c>
      <c r="Y1062" s="32"/>
      <c r="Z1062" s="32"/>
    </row>
    <row r="1063" spans="1:26" x14ac:dyDescent="0.25">
      <c r="A1063" s="6">
        <v>1958.11</v>
      </c>
      <c r="B1063" s="7">
        <v>52.5</v>
      </c>
      <c r="C1063" s="8">
        <v>1.74333</v>
      </c>
      <c r="D1063" s="7">
        <v>2.8866700000000001</v>
      </c>
      <c r="E1063" s="7">
        <v>29</v>
      </c>
      <c r="F1063" s="8">
        <f t="shared" si="248"/>
        <v>1958.8749999999202</v>
      </c>
      <c r="G1063" s="9">
        <v>3.74</v>
      </c>
      <c r="H1063" s="8">
        <f t="shared" si="244"/>
        <v>554.19633620689649</v>
      </c>
      <c r="I1063" s="8">
        <f t="shared" si="245"/>
        <v>18.402801881896547</v>
      </c>
      <c r="J1063" s="10">
        <f t="shared" si="249"/>
        <v>57374.671420841092</v>
      </c>
      <c r="K1063" s="8">
        <f t="shared" si="246"/>
        <v>30.472036911206892</v>
      </c>
      <c r="L1063" s="10">
        <f t="shared" si="247"/>
        <v>3154.6998619123683</v>
      </c>
      <c r="M1063" s="30">
        <f t="shared" si="238"/>
        <v>16.988883579386336</v>
      </c>
      <c r="N1063" s="11"/>
      <c r="O1063" s="12">
        <f t="shared" si="239"/>
        <v>20.965610881429559</v>
      </c>
      <c r="P1063" s="12"/>
      <c r="Q1063" s="33">
        <f t="shared" si="240"/>
        <v>3.9721033431446305E-2</v>
      </c>
      <c r="R1063" s="9">
        <f t="shared" si="250"/>
        <v>0.99324246095862645</v>
      </c>
      <c r="S1063" s="9">
        <f t="shared" si="251"/>
        <v>10.68309024482933</v>
      </c>
      <c r="T1063" s="15">
        <f t="shared" si="241"/>
        <v>8.4644019951249483E-2</v>
      </c>
      <c r="U1063" s="15">
        <f t="shared" si="242"/>
        <v>8.4141428860657896E-3</v>
      </c>
      <c r="V1063" s="15">
        <f t="shared" si="243"/>
        <v>7.6229877065183693E-2</v>
      </c>
      <c r="Y1063" s="32"/>
      <c r="Z1063" s="32"/>
    </row>
    <row r="1064" spans="1:26" x14ac:dyDescent="0.25">
      <c r="A1064" s="6">
        <v>1958.12</v>
      </c>
      <c r="B1064" s="7">
        <v>53.49</v>
      </c>
      <c r="C1064" s="8">
        <v>1.75</v>
      </c>
      <c r="D1064" s="7">
        <v>2.89</v>
      </c>
      <c r="E1064" s="7">
        <v>28.9</v>
      </c>
      <c r="F1064" s="8">
        <f t="shared" si="248"/>
        <v>1958.9583333332534</v>
      </c>
      <c r="G1064" s="9">
        <v>3.86</v>
      </c>
      <c r="H1064" s="8">
        <f t="shared" si="244"/>
        <v>566.60069117647049</v>
      </c>
      <c r="I1064" s="8">
        <f t="shared" si="245"/>
        <v>18.537132352941171</v>
      </c>
      <c r="J1064" s="10">
        <f t="shared" si="249"/>
        <v>58818.791301767596</v>
      </c>
      <c r="K1064" s="8">
        <f t="shared" si="246"/>
        <v>30.612749999999998</v>
      </c>
      <c r="L1064" s="10">
        <f t="shared" si="247"/>
        <v>3177.9081484783769</v>
      </c>
      <c r="M1064" s="30">
        <f t="shared" si="238"/>
        <v>17.358357365369962</v>
      </c>
      <c r="N1064" s="11"/>
      <c r="O1064" s="12">
        <f t="shared" si="239"/>
        <v>21.399510465598865</v>
      </c>
      <c r="P1064" s="12"/>
      <c r="Q1064" s="33">
        <f t="shared" si="240"/>
        <v>3.7338063210747882E-2</v>
      </c>
      <c r="R1064" s="9">
        <f t="shared" si="250"/>
        <v>0.99014892310714775</v>
      </c>
      <c r="S1064" s="9">
        <f t="shared" si="251"/>
        <v>10.647614758377303</v>
      </c>
      <c r="T1064" s="15">
        <f t="shared" si="241"/>
        <v>8.3029357272975224E-2</v>
      </c>
      <c r="U1064" s="15">
        <f t="shared" si="242"/>
        <v>6.4466390086725944E-3</v>
      </c>
      <c r="V1064" s="15">
        <f t="shared" si="243"/>
        <v>7.6582718264302629E-2</v>
      </c>
      <c r="Y1064" s="32"/>
      <c r="Z1064" s="32"/>
    </row>
    <row r="1065" spans="1:26" x14ac:dyDescent="0.25">
      <c r="A1065" s="6">
        <v>1959.01</v>
      </c>
      <c r="B1065" s="7">
        <v>55.62</v>
      </c>
      <c r="C1065" s="8">
        <v>1.75667</v>
      </c>
      <c r="D1065" s="7">
        <v>2.96333</v>
      </c>
      <c r="E1065" s="7">
        <v>29</v>
      </c>
      <c r="F1065" s="8">
        <f t="shared" si="248"/>
        <v>1959.0416666665867</v>
      </c>
      <c r="G1065" s="9">
        <v>4.0199999999999996</v>
      </c>
      <c r="H1065" s="8">
        <f t="shared" si="244"/>
        <v>587.13143275862046</v>
      </c>
      <c r="I1065" s="8">
        <f t="shared" si="245"/>
        <v>18.543620531896551</v>
      </c>
      <c r="J1065" s="10">
        <f t="shared" si="249"/>
        <v>61110.504325505586</v>
      </c>
      <c r="K1065" s="8">
        <f t="shared" si="246"/>
        <v>31.281269123275855</v>
      </c>
      <c r="L1065" s="10">
        <f t="shared" si="247"/>
        <v>3255.8538436335939</v>
      </c>
      <c r="M1065" s="30">
        <f t="shared" si="238"/>
        <v>17.980339342993389</v>
      </c>
      <c r="N1065" s="11"/>
      <c r="O1065" s="12">
        <f t="shared" si="239"/>
        <v>22.140010454221411</v>
      </c>
      <c r="P1065" s="12"/>
      <c r="Q1065" s="33">
        <f t="shared" si="240"/>
        <v>3.45207004870247E-2</v>
      </c>
      <c r="R1065" s="9">
        <f t="shared" si="250"/>
        <v>1.0082641214080816</v>
      </c>
      <c r="S1065" s="9">
        <f t="shared" si="251"/>
        <v>10.506370064988896</v>
      </c>
      <c r="T1065" s="15">
        <f t="shared" si="241"/>
        <v>7.4217664652789006E-2</v>
      </c>
      <c r="U1065" s="15">
        <f t="shared" si="242"/>
        <v>7.9385311846511541E-3</v>
      </c>
      <c r="V1065" s="15">
        <f t="shared" si="243"/>
        <v>6.6279133468137852E-2</v>
      </c>
      <c r="Y1065" s="32"/>
      <c r="Z1065" s="32"/>
    </row>
    <row r="1066" spans="1:26" x14ac:dyDescent="0.25">
      <c r="A1066" s="6">
        <v>1959.02</v>
      </c>
      <c r="B1066" s="7">
        <v>54.77</v>
      </c>
      <c r="C1066" s="8">
        <v>1.7633300000000001</v>
      </c>
      <c r="D1066" s="7">
        <v>3.03667</v>
      </c>
      <c r="E1066" s="7">
        <v>28.9</v>
      </c>
      <c r="F1066" s="8">
        <f t="shared" si="248"/>
        <v>1959.12499999992</v>
      </c>
      <c r="G1066" s="9">
        <v>3.96</v>
      </c>
      <c r="H1066" s="8">
        <f t="shared" si="244"/>
        <v>580.1592794117646</v>
      </c>
      <c r="I1066" s="8">
        <f t="shared" si="245"/>
        <v>18.678332338235293</v>
      </c>
      <c r="J1066" s="10">
        <f t="shared" si="249"/>
        <v>60546.828806930331</v>
      </c>
      <c r="K1066" s="8">
        <f t="shared" si="246"/>
        <v>32.16637354411764</v>
      </c>
      <c r="L1066" s="10">
        <f t="shared" si="247"/>
        <v>3356.9607199770148</v>
      </c>
      <c r="M1066" s="30">
        <f t="shared" si="238"/>
        <v>17.759169263611422</v>
      </c>
      <c r="N1066" s="11"/>
      <c r="O1066" s="12">
        <f t="shared" si="239"/>
        <v>21.84168233117876</v>
      </c>
      <c r="P1066" s="12"/>
      <c r="Q1066" s="33">
        <f t="shared" si="240"/>
        <v>3.631425020967783E-2</v>
      </c>
      <c r="R1066" s="9">
        <f t="shared" si="250"/>
        <v>1.0008463720204186</v>
      </c>
      <c r="S1066" s="9">
        <f t="shared" si="251"/>
        <v>10.629850640144006</v>
      </c>
      <c r="T1066" s="15">
        <f t="shared" si="241"/>
        <v>7.4355617986946676E-2</v>
      </c>
      <c r="U1066" s="15">
        <f t="shared" si="242"/>
        <v>5.5859953236327975E-3</v>
      </c>
      <c r="V1066" s="15">
        <f t="shared" si="243"/>
        <v>6.8769622663313879E-2</v>
      </c>
      <c r="Y1066" s="32"/>
      <c r="Z1066" s="32"/>
    </row>
    <row r="1067" spans="1:26" x14ac:dyDescent="0.25">
      <c r="A1067" s="6">
        <v>1959.03</v>
      </c>
      <c r="B1067" s="7">
        <v>56.16</v>
      </c>
      <c r="C1067" s="8">
        <v>1.77</v>
      </c>
      <c r="D1067" s="7">
        <v>3.11</v>
      </c>
      <c r="E1067" s="7">
        <v>28.9</v>
      </c>
      <c r="F1067" s="8">
        <f t="shared" si="248"/>
        <v>1959.2083333332532</v>
      </c>
      <c r="G1067" s="9">
        <v>3.99</v>
      </c>
      <c r="H1067" s="8">
        <f t="shared" si="244"/>
        <v>594.88305882352927</v>
      </c>
      <c r="I1067" s="8">
        <f t="shared" si="245"/>
        <v>18.748985294117645</v>
      </c>
      <c r="J1067" s="10">
        <f t="shared" si="249"/>
        <v>62246.495582366784</v>
      </c>
      <c r="K1067" s="8">
        <f t="shared" si="246"/>
        <v>32.94313235294117</v>
      </c>
      <c r="L1067" s="10">
        <f t="shared" si="247"/>
        <v>3447.054865761409</v>
      </c>
      <c r="M1067" s="30">
        <f t="shared" si="238"/>
        <v>18.200871845485636</v>
      </c>
      <c r="N1067" s="11"/>
      <c r="O1067" s="12">
        <f t="shared" si="239"/>
        <v>22.355431528386664</v>
      </c>
      <c r="P1067" s="12"/>
      <c r="Q1067" s="33">
        <f t="shared" si="240"/>
        <v>3.4647733018719255E-2</v>
      </c>
      <c r="R1067" s="9">
        <f t="shared" si="250"/>
        <v>0.99275673824349686</v>
      </c>
      <c r="S1067" s="9">
        <f t="shared" si="251"/>
        <v>10.638847448307056</v>
      </c>
      <c r="T1067" s="15">
        <f t="shared" si="241"/>
        <v>6.8426001852675666E-2</v>
      </c>
      <c r="U1067" s="15">
        <f t="shared" si="242"/>
        <v>4.3665738240288299E-3</v>
      </c>
      <c r="V1067" s="15">
        <f t="shared" si="243"/>
        <v>6.4059428028646836E-2</v>
      </c>
      <c r="Y1067" s="32"/>
      <c r="Z1067" s="32"/>
    </row>
    <row r="1068" spans="1:26" x14ac:dyDescent="0.25">
      <c r="A1068" s="6">
        <v>1959.04</v>
      </c>
      <c r="B1068" s="7">
        <v>57.1</v>
      </c>
      <c r="C1068" s="8">
        <v>1.77667</v>
      </c>
      <c r="D1068" s="7">
        <v>3.2066699999999999</v>
      </c>
      <c r="E1068" s="7">
        <v>29</v>
      </c>
      <c r="F1068" s="8">
        <f t="shared" si="248"/>
        <v>1959.2916666665865</v>
      </c>
      <c r="G1068" s="9">
        <v>4.12</v>
      </c>
      <c r="H1068" s="8">
        <f t="shared" si="244"/>
        <v>602.75449137931025</v>
      </c>
      <c r="I1068" s="8">
        <f t="shared" si="245"/>
        <v>18.75474294568965</v>
      </c>
      <c r="J1068" s="10">
        <f t="shared" si="249"/>
        <v>63233.670851679053</v>
      </c>
      <c r="K1068" s="8">
        <f t="shared" si="246"/>
        <v>33.849995531896546</v>
      </c>
      <c r="L1068" s="10">
        <f t="shared" si="247"/>
        <v>3551.1298653231815</v>
      </c>
      <c r="M1068" s="30">
        <f t="shared" si="238"/>
        <v>18.430753048783426</v>
      </c>
      <c r="N1068" s="11"/>
      <c r="O1068" s="12">
        <f t="shared" si="239"/>
        <v>22.606141738483981</v>
      </c>
      <c r="P1068" s="12"/>
      <c r="Q1068" s="33">
        <f t="shared" si="240"/>
        <v>3.2587143118029176E-2</v>
      </c>
      <c r="R1068" s="9">
        <f t="shared" si="250"/>
        <v>0.98812298241161645</v>
      </c>
      <c r="S1068" s="9">
        <f t="shared" si="251"/>
        <v>10.525367534584387</v>
      </c>
      <c r="T1068" s="15">
        <f t="shared" si="241"/>
        <v>6.8558111969219793E-2</v>
      </c>
      <c r="U1068" s="15">
        <f t="shared" si="242"/>
        <v>6.3737162470174358E-3</v>
      </c>
      <c r="V1068" s="15">
        <f t="shared" si="243"/>
        <v>6.2184395722202357E-2</v>
      </c>
      <c r="Y1068" s="32"/>
      <c r="Z1068" s="32"/>
    </row>
    <row r="1069" spans="1:26" x14ac:dyDescent="0.25">
      <c r="A1069" s="6">
        <v>1959.05</v>
      </c>
      <c r="B1069" s="7">
        <v>57.96</v>
      </c>
      <c r="C1069" s="8">
        <v>1.7833300000000001</v>
      </c>
      <c r="D1069" s="7">
        <v>3.3033299999999999</v>
      </c>
      <c r="E1069" s="7">
        <v>29</v>
      </c>
      <c r="F1069" s="8">
        <f t="shared" si="248"/>
        <v>1959.3749999999197</v>
      </c>
      <c r="G1069" s="9">
        <v>4.3099999999999996</v>
      </c>
      <c r="H1069" s="8">
        <f t="shared" si="244"/>
        <v>611.83275517241373</v>
      </c>
      <c r="I1069" s="8">
        <f t="shared" si="245"/>
        <v>18.825046709482756</v>
      </c>
      <c r="J1069" s="10">
        <f t="shared" si="249"/>
        <v>64350.626463805813</v>
      </c>
      <c r="K1069" s="8">
        <f t="shared" si="246"/>
        <v>34.870350157758615</v>
      </c>
      <c r="L1069" s="10">
        <f t="shared" si="247"/>
        <v>3667.5527073271851</v>
      </c>
      <c r="M1069" s="30">
        <f t="shared" si="238"/>
        <v>18.692721439594187</v>
      </c>
      <c r="N1069" s="11"/>
      <c r="O1069" s="12">
        <f t="shared" si="239"/>
        <v>22.8942291684669</v>
      </c>
      <c r="P1069" s="12"/>
      <c r="Q1069" s="33">
        <f t="shared" si="240"/>
        <v>3.0354324726054621E-2</v>
      </c>
      <c r="R1069" s="9">
        <f t="shared" si="250"/>
        <v>1.0011775987524087</v>
      </c>
      <c r="S1069" s="9">
        <f t="shared" si="251"/>
        <v>10.400357559251926</v>
      </c>
      <c r="T1069" s="15">
        <f t="shared" si="241"/>
        <v>7.008498944943975E-2</v>
      </c>
      <c r="U1069" s="15">
        <f t="shared" si="242"/>
        <v>6.7048696109144323E-3</v>
      </c>
      <c r="V1069" s="15">
        <f t="shared" si="243"/>
        <v>6.3380119838525317E-2</v>
      </c>
      <c r="Y1069" s="32"/>
      <c r="Z1069" s="32"/>
    </row>
    <row r="1070" spans="1:26" x14ac:dyDescent="0.25">
      <c r="A1070" s="6">
        <v>1959.06</v>
      </c>
      <c r="B1070" s="7">
        <v>57.46</v>
      </c>
      <c r="C1070" s="8">
        <v>1.79</v>
      </c>
      <c r="D1070" s="7">
        <v>3.4</v>
      </c>
      <c r="E1070" s="7">
        <v>29.1</v>
      </c>
      <c r="F1070" s="8">
        <f t="shared" si="248"/>
        <v>1959.458333333253</v>
      </c>
      <c r="G1070" s="9">
        <v>4.34</v>
      </c>
      <c r="H1070" s="8">
        <f t="shared" si="244"/>
        <v>604.47031443298954</v>
      </c>
      <c r="I1070" s="8">
        <f t="shared" si="245"/>
        <v>18.830523195876285</v>
      </c>
      <c r="J1070" s="10">
        <f t="shared" si="249"/>
        <v>63741.312877631084</v>
      </c>
      <c r="K1070" s="8">
        <f t="shared" si="246"/>
        <v>35.767474226804111</v>
      </c>
      <c r="L1070" s="10">
        <f t="shared" si="247"/>
        <v>3771.675318203022</v>
      </c>
      <c r="M1070" s="30">
        <f t="shared" si="238"/>
        <v>18.44859139706648</v>
      </c>
      <c r="N1070" s="11"/>
      <c r="O1070" s="12">
        <f t="shared" si="239"/>
        <v>22.562214820417086</v>
      </c>
      <c r="P1070" s="12"/>
      <c r="Q1070" s="33">
        <f t="shared" si="240"/>
        <v>3.06856984249297E-2</v>
      </c>
      <c r="R1070" s="9">
        <f t="shared" si="250"/>
        <v>0.99880191558246589</v>
      </c>
      <c r="S1070" s="9">
        <f t="shared" si="251"/>
        <v>10.376822859546767</v>
      </c>
      <c r="T1070" s="15">
        <f t="shared" si="241"/>
        <v>6.507284832661786E-2</v>
      </c>
      <c r="U1070" s="15">
        <f t="shared" si="242"/>
        <v>5.0739736032758831E-3</v>
      </c>
      <c r="V1070" s="15">
        <f t="shared" si="243"/>
        <v>5.9998874723341977E-2</v>
      </c>
      <c r="Y1070" s="32"/>
      <c r="Z1070" s="32"/>
    </row>
    <row r="1071" spans="1:26" x14ac:dyDescent="0.25">
      <c r="A1071" s="6">
        <v>1959.07</v>
      </c>
      <c r="B1071" s="7">
        <v>59.74</v>
      </c>
      <c r="C1071" s="8">
        <v>1.79667</v>
      </c>
      <c r="D1071" s="7">
        <v>3.41</v>
      </c>
      <c r="E1071" s="7">
        <v>29.2</v>
      </c>
      <c r="F1071" s="8">
        <f t="shared" si="248"/>
        <v>1959.5416666665863</v>
      </c>
      <c r="G1071" s="9">
        <v>4.4000000000000004</v>
      </c>
      <c r="H1071" s="8">
        <f t="shared" si="244"/>
        <v>626.30331678082189</v>
      </c>
      <c r="I1071" s="8">
        <f t="shared" si="245"/>
        <v>18.83596217208904</v>
      </c>
      <c r="J1071" s="10">
        <f t="shared" si="249"/>
        <v>66209.120826629704</v>
      </c>
      <c r="K1071" s="8">
        <f t="shared" si="246"/>
        <v>35.749821061643829</v>
      </c>
      <c r="L1071" s="10">
        <f t="shared" si="247"/>
        <v>3779.2618349314907</v>
      </c>
      <c r="M1071" s="30">
        <f t="shared" si="238"/>
        <v>19.090533975796514</v>
      </c>
      <c r="N1071" s="11"/>
      <c r="O1071" s="12">
        <f t="shared" si="239"/>
        <v>23.310742907975133</v>
      </c>
      <c r="P1071" s="12"/>
      <c r="Q1071" s="33">
        <f t="shared" si="240"/>
        <v>2.9470635773643339E-2</v>
      </c>
      <c r="R1071" s="9">
        <f t="shared" si="250"/>
        <v>1.0012626276101042</v>
      </c>
      <c r="S1071" s="9">
        <f t="shared" si="251"/>
        <v>10.32889606159107</v>
      </c>
      <c r="T1071" s="15">
        <f t="shared" si="241"/>
        <v>5.5911077489658956E-2</v>
      </c>
      <c r="U1071" s="15">
        <f t="shared" si="242"/>
        <v>4.4513692227852175E-3</v>
      </c>
      <c r="V1071" s="15">
        <f t="shared" si="243"/>
        <v>5.1459708266873738E-2</v>
      </c>
      <c r="Y1071" s="32"/>
      <c r="Z1071" s="32"/>
    </row>
    <row r="1072" spans="1:26" x14ac:dyDescent="0.25">
      <c r="A1072" s="6">
        <v>1959.08</v>
      </c>
      <c r="B1072" s="7">
        <v>59.4</v>
      </c>
      <c r="C1072" s="8">
        <v>1.8033300000000001</v>
      </c>
      <c r="D1072" s="7">
        <v>3.42</v>
      </c>
      <c r="E1072" s="7">
        <v>29.2</v>
      </c>
      <c r="F1072" s="8">
        <f t="shared" si="248"/>
        <v>1959.6249999999195</v>
      </c>
      <c r="G1072" s="9">
        <v>4.43</v>
      </c>
      <c r="H1072" s="8">
        <f t="shared" si="244"/>
        <v>622.73881849315057</v>
      </c>
      <c r="I1072" s="8">
        <f t="shared" si="245"/>
        <v>18.905784403253424</v>
      </c>
      <c r="J1072" s="10">
        <f t="shared" si="249"/>
        <v>65998.853670184602</v>
      </c>
      <c r="K1072" s="8">
        <f t="shared" si="246"/>
        <v>35.854659246575338</v>
      </c>
      <c r="L1072" s="10">
        <f t="shared" si="247"/>
        <v>3799.9339991924471</v>
      </c>
      <c r="M1072" s="30">
        <f t="shared" si="238"/>
        <v>18.958803640750212</v>
      </c>
      <c r="N1072" s="11"/>
      <c r="O1072" s="12">
        <f t="shared" si="239"/>
        <v>23.114626571364784</v>
      </c>
      <c r="P1072" s="12"/>
      <c r="Q1072" s="33">
        <f t="shared" si="240"/>
        <v>2.9104756200802426E-2</v>
      </c>
      <c r="R1072" s="9">
        <f t="shared" si="250"/>
        <v>0.98388762999034785</v>
      </c>
      <c r="S1072" s="9">
        <f t="shared" si="251"/>
        <v>10.341937610940331</v>
      </c>
      <c r="T1072" s="15">
        <f t="shared" si="241"/>
        <v>5.5375496521499867E-2</v>
      </c>
      <c r="U1072" s="15">
        <f t="shared" si="242"/>
        <v>4.5576778834710563E-3</v>
      </c>
      <c r="V1072" s="15">
        <f t="shared" si="243"/>
        <v>5.0817818638028811E-2</v>
      </c>
      <c r="Y1072" s="32"/>
      <c r="Z1072" s="32"/>
    </row>
    <row r="1073" spans="1:26" x14ac:dyDescent="0.25">
      <c r="A1073" s="6">
        <v>1959.09</v>
      </c>
      <c r="B1073" s="7">
        <v>57.05</v>
      </c>
      <c r="C1073" s="8">
        <v>1.81</v>
      </c>
      <c r="D1073" s="7">
        <v>3.43</v>
      </c>
      <c r="E1073" s="7">
        <v>29.3</v>
      </c>
      <c r="F1073" s="8">
        <f t="shared" si="248"/>
        <v>1959.7083333332528</v>
      </c>
      <c r="G1073" s="9">
        <v>4.68</v>
      </c>
      <c r="H1073" s="8">
        <f t="shared" si="244"/>
        <v>596.0605418088735</v>
      </c>
      <c r="I1073" s="8">
        <f t="shared" si="245"/>
        <v>18.910947952218425</v>
      </c>
      <c r="J1073" s="10">
        <f t="shared" si="249"/>
        <v>63338.465040734474</v>
      </c>
      <c r="K1073" s="8">
        <f t="shared" si="246"/>
        <v>35.836768771331052</v>
      </c>
      <c r="L1073" s="10">
        <f t="shared" si="247"/>
        <v>3808.0794932466133</v>
      </c>
      <c r="M1073" s="30">
        <f t="shared" si="238"/>
        <v>18.123290556758619</v>
      </c>
      <c r="N1073" s="11"/>
      <c r="O1073" s="12">
        <f t="shared" si="239"/>
        <v>22.065621822784522</v>
      </c>
      <c r="P1073" s="12"/>
      <c r="Q1073" s="33">
        <f t="shared" si="240"/>
        <v>2.8957426532419804E-2</v>
      </c>
      <c r="R1073" s="9">
        <f t="shared" si="250"/>
        <v>1.0158648196265918</v>
      </c>
      <c r="S1073" s="9">
        <f t="shared" si="251"/>
        <v>10.140576483879002</v>
      </c>
      <c r="T1073" s="15">
        <f t="shared" si="241"/>
        <v>6.0105380962148569E-2</v>
      </c>
      <c r="U1073" s="15">
        <f t="shared" si="242"/>
        <v>3.4376210664397444E-3</v>
      </c>
      <c r="V1073" s="15">
        <f t="shared" si="243"/>
        <v>5.6667759895708825E-2</v>
      </c>
      <c r="Y1073" s="32"/>
      <c r="Z1073" s="32"/>
    </row>
    <row r="1074" spans="1:26" x14ac:dyDescent="0.25">
      <c r="A1074" s="6">
        <v>1959.1</v>
      </c>
      <c r="B1074" s="7">
        <v>57</v>
      </c>
      <c r="C1074" s="8">
        <v>1.81667</v>
      </c>
      <c r="D1074" s="7">
        <v>3.4166699999999999</v>
      </c>
      <c r="E1074" s="7">
        <v>29.4</v>
      </c>
      <c r="F1074" s="8">
        <f t="shared" si="248"/>
        <v>1959.791666666586</v>
      </c>
      <c r="G1074" s="9">
        <v>4.53</v>
      </c>
      <c r="H1074" s="8">
        <f t="shared" si="244"/>
        <v>593.51249999999993</v>
      </c>
      <c r="I1074" s="8">
        <f t="shared" si="245"/>
        <v>18.916076374999996</v>
      </c>
      <c r="J1074" s="10">
        <f t="shared" si="249"/>
        <v>63235.2102270572</v>
      </c>
      <c r="K1074" s="8">
        <f t="shared" si="246"/>
        <v>35.576076374999992</v>
      </c>
      <c r="L1074" s="10">
        <f t="shared" si="247"/>
        <v>3790.418346078588</v>
      </c>
      <c r="M1074" s="30">
        <f t="shared" si="238"/>
        <v>18.021962441515431</v>
      </c>
      <c r="N1074" s="11"/>
      <c r="O1074" s="12">
        <f t="shared" si="239"/>
        <v>21.913293512657297</v>
      </c>
      <c r="P1074" s="12"/>
      <c r="Q1074" s="33">
        <f t="shared" si="240"/>
        <v>3.1973736478613707E-2</v>
      </c>
      <c r="R1074" s="9">
        <f t="shared" si="250"/>
        <v>1.0037750000000001</v>
      </c>
      <c r="S1074" s="9">
        <f t="shared" si="251"/>
        <v>10.266415938458104</v>
      </c>
      <c r="T1074" s="15">
        <f t="shared" si="241"/>
        <v>6.1127011426896471E-2</v>
      </c>
      <c r="U1074" s="15">
        <f t="shared" si="242"/>
        <v>2.6821007016599729E-3</v>
      </c>
      <c r="V1074" s="15">
        <f t="shared" si="243"/>
        <v>5.8444910725236499E-2</v>
      </c>
      <c r="Y1074" s="32"/>
      <c r="Z1074" s="32"/>
    </row>
    <row r="1075" spans="1:26" x14ac:dyDescent="0.25">
      <c r="A1075" s="6">
        <v>1959.11</v>
      </c>
      <c r="B1075" s="7">
        <v>57.23</v>
      </c>
      <c r="C1075" s="8">
        <v>1.8233299999999999</v>
      </c>
      <c r="D1075" s="7">
        <v>3.40333</v>
      </c>
      <c r="E1075" s="7">
        <v>29.4</v>
      </c>
      <c r="F1075" s="8">
        <f t="shared" si="248"/>
        <v>1959.8749999999193</v>
      </c>
      <c r="G1075" s="9">
        <v>4.53</v>
      </c>
      <c r="H1075" s="8">
        <f t="shared" si="244"/>
        <v>595.90737499999989</v>
      </c>
      <c r="I1075" s="8">
        <f t="shared" si="245"/>
        <v>18.985423624999996</v>
      </c>
      <c r="J1075" s="10">
        <f t="shared" si="249"/>
        <v>63658.93513362149</v>
      </c>
      <c r="K1075" s="8">
        <f t="shared" si="246"/>
        <v>35.437173624999993</v>
      </c>
      <c r="L1075" s="10">
        <f t="shared" si="247"/>
        <v>3785.6432589255292</v>
      </c>
      <c r="M1075" s="30">
        <f t="shared" si="238"/>
        <v>18.07178913057022</v>
      </c>
      <c r="N1075" s="11"/>
      <c r="O1075" s="12">
        <f t="shared" si="239"/>
        <v>21.945863395901203</v>
      </c>
      <c r="P1075" s="12"/>
      <c r="Q1075" s="33">
        <f t="shared" si="240"/>
        <v>3.139061226480766E-2</v>
      </c>
      <c r="R1075" s="9">
        <f t="shared" si="250"/>
        <v>0.99110624580365825</v>
      </c>
      <c r="S1075" s="9">
        <f t="shared" si="251"/>
        <v>10.305171658625785</v>
      </c>
      <c r="T1075" s="15">
        <f t="shared" si="241"/>
        <v>6.0904418264419169E-2</v>
      </c>
      <c r="U1075" s="15">
        <f t="shared" si="242"/>
        <v>2.0766310364799256E-3</v>
      </c>
      <c r="V1075" s="15">
        <f t="shared" si="243"/>
        <v>5.8827787227939243E-2</v>
      </c>
      <c r="Y1075" s="32"/>
      <c r="Z1075" s="32"/>
    </row>
    <row r="1076" spans="1:26" x14ac:dyDescent="0.25">
      <c r="A1076" s="6">
        <v>1959.12</v>
      </c>
      <c r="B1076" s="7">
        <v>59.06</v>
      </c>
      <c r="C1076" s="8">
        <v>1.83</v>
      </c>
      <c r="D1076" s="7">
        <v>3.39</v>
      </c>
      <c r="E1076" s="7">
        <v>29.4</v>
      </c>
      <c r="F1076" s="8">
        <f t="shared" si="248"/>
        <v>1959.9583333332525</v>
      </c>
      <c r="G1076" s="9">
        <v>4.6900000000000004</v>
      </c>
      <c r="H1076" s="8">
        <f t="shared" si="244"/>
        <v>614.96224999999993</v>
      </c>
      <c r="I1076" s="8">
        <f t="shared" si="245"/>
        <v>19.054874999999999</v>
      </c>
      <c r="J1076" s="10">
        <f t="shared" si="249"/>
        <v>65864.139377940985</v>
      </c>
      <c r="K1076" s="8">
        <f t="shared" si="246"/>
        <v>35.298375</v>
      </c>
      <c r="L1076" s="10">
        <f t="shared" si="247"/>
        <v>3780.5525311754145</v>
      </c>
      <c r="M1076" s="30">
        <f t="shared" si="238"/>
        <v>18.624728977900112</v>
      </c>
      <c r="N1076" s="11"/>
      <c r="O1076" s="12">
        <f t="shared" si="239"/>
        <v>22.588315691509774</v>
      </c>
      <c r="P1076" s="12"/>
      <c r="Q1076" s="33">
        <f t="shared" si="240"/>
        <v>2.9010076868157701E-2</v>
      </c>
      <c r="R1076" s="9">
        <f t="shared" si="250"/>
        <v>1.0015362166752055</v>
      </c>
      <c r="S1076" s="9">
        <f t="shared" si="251"/>
        <v>10.21351999494286</v>
      </c>
      <c r="T1076" s="15">
        <f t="shared" si="241"/>
        <v>5.1298900077659804E-2</v>
      </c>
      <c r="U1076" s="15">
        <f t="shared" si="242"/>
        <v>-5.5015396284074924E-4</v>
      </c>
      <c r="V1076" s="15">
        <f t="shared" si="243"/>
        <v>5.1849054040500553E-2</v>
      </c>
      <c r="Y1076" s="32"/>
      <c r="Z1076" s="32"/>
    </row>
    <row r="1077" spans="1:26" x14ac:dyDescent="0.25">
      <c r="A1077" s="6">
        <v>1960.01</v>
      </c>
      <c r="B1077" s="7">
        <v>58.03</v>
      </c>
      <c r="C1077" s="8">
        <v>1.8666700000000001</v>
      </c>
      <c r="D1077" s="7">
        <v>3.39</v>
      </c>
      <c r="E1077" s="7">
        <v>29.3</v>
      </c>
      <c r="F1077" s="8">
        <f t="shared" si="248"/>
        <v>1960.0416666665858</v>
      </c>
      <c r="G1077" s="9">
        <v>4.72</v>
      </c>
      <c r="H1077" s="8">
        <f t="shared" si="244"/>
        <v>606.29961860068249</v>
      </c>
      <c r="I1077" s="8">
        <f t="shared" si="245"/>
        <v>19.503038239761086</v>
      </c>
      <c r="J1077" s="10">
        <f t="shared" si="249"/>
        <v>65110.416918628034</v>
      </c>
      <c r="K1077" s="8">
        <f t="shared" si="246"/>
        <v>35.418847269624571</v>
      </c>
      <c r="L1077" s="10">
        <f t="shared" si="247"/>
        <v>3803.6242177175436</v>
      </c>
      <c r="M1077" s="30">
        <f t="shared" si="238"/>
        <v>18.338284994375567</v>
      </c>
      <c r="N1077" s="11"/>
      <c r="O1077" s="12">
        <f t="shared" si="239"/>
        <v>22.21544127554586</v>
      </c>
      <c r="P1077" s="12"/>
      <c r="Q1077" s="33">
        <f t="shared" si="240"/>
        <v>2.9634527949424005E-2</v>
      </c>
      <c r="R1077" s="9">
        <f t="shared" si="250"/>
        <v>1.0223132881790824</v>
      </c>
      <c r="S1077" s="9">
        <f t="shared" si="251"/>
        <v>10.26412215478997</v>
      </c>
      <c r="T1077" s="15">
        <f t="shared" si="241"/>
        <v>5.1609699366200523E-2</v>
      </c>
      <c r="U1077" s="15">
        <f t="shared" si="242"/>
        <v>-1.6361931398505281E-3</v>
      </c>
      <c r="V1077" s="15">
        <f t="shared" si="243"/>
        <v>5.3245892506051051E-2</v>
      </c>
      <c r="Y1077" s="32"/>
      <c r="Z1077" s="32"/>
    </row>
    <row r="1078" spans="1:26" x14ac:dyDescent="0.25">
      <c r="A1078" s="6">
        <v>1960.02</v>
      </c>
      <c r="B1078" s="7">
        <v>55.78</v>
      </c>
      <c r="C1078" s="8">
        <v>1.90333</v>
      </c>
      <c r="D1078" s="7">
        <v>3.39</v>
      </c>
      <c r="E1078" s="7">
        <v>29.4</v>
      </c>
      <c r="F1078" s="8">
        <f t="shared" si="248"/>
        <v>1960.1249999999191</v>
      </c>
      <c r="G1078" s="9">
        <v>4.49</v>
      </c>
      <c r="H1078" s="8">
        <f t="shared" si="244"/>
        <v>580.80924999999991</v>
      </c>
      <c r="I1078" s="8">
        <f t="shared" si="245"/>
        <v>19.818423624999994</v>
      </c>
      <c r="J1078" s="10">
        <f t="shared" si="249"/>
        <v>62550.368508061998</v>
      </c>
      <c r="K1078" s="8">
        <f t="shared" si="246"/>
        <v>35.298375</v>
      </c>
      <c r="L1078" s="10">
        <f t="shared" si="247"/>
        <v>3801.4655654774151</v>
      </c>
      <c r="M1078" s="30">
        <f t="shared" si="238"/>
        <v>17.54527510894598</v>
      </c>
      <c r="N1078" s="11"/>
      <c r="O1078" s="12">
        <f t="shared" si="239"/>
        <v>21.233856769802038</v>
      </c>
      <c r="P1078" s="12"/>
      <c r="Q1078" s="33">
        <f t="shared" si="240"/>
        <v>3.4747577618196322E-2</v>
      </c>
      <c r="R1078" s="9">
        <f t="shared" si="250"/>
        <v>1.023134908202376</v>
      </c>
      <c r="S1078" s="9">
        <f t="shared" si="251"/>
        <v>10.457457489143488</v>
      </c>
      <c r="T1078" s="15">
        <f t="shared" si="241"/>
        <v>5.1857461039326758E-2</v>
      </c>
      <c r="U1078" s="15">
        <f t="shared" si="242"/>
        <v>4.0165797472035969E-4</v>
      </c>
      <c r="V1078" s="15">
        <f t="shared" si="243"/>
        <v>5.1455803064606398E-2</v>
      </c>
      <c r="Y1078" s="32"/>
      <c r="Z1078" s="32"/>
    </row>
    <row r="1079" spans="1:26" x14ac:dyDescent="0.25">
      <c r="A1079" s="6">
        <v>1960.03</v>
      </c>
      <c r="B1079" s="7">
        <v>55.02</v>
      </c>
      <c r="C1079" s="8">
        <v>1.94</v>
      </c>
      <c r="D1079" s="7">
        <v>3.39</v>
      </c>
      <c r="E1079" s="7">
        <v>29.4</v>
      </c>
      <c r="F1079" s="8">
        <f t="shared" si="248"/>
        <v>1960.2083333332523</v>
      </c>
      <c r="G1079" s="9">
        <v>4.25</v>
      </c>
      <c r="H1079" s="8">
        <f t="shared" si="244"/>
        <v>572.89574999999991</v>
      </c>
      <c r="I1079" s="8">
        <f t="shared" si="245"/>
        <v>20.200249999999997</v>
      </c>
      <c r="J1079" s="10">
        <f t="shared" si="249"/>
        <v>61879.411704715683</v>
      </c>
      <c r="K1079" s="8">
        <f t="shared" si="246"/>
        <v>35.298375</v>
      </c>
      <c r="L1079" s="10">
        <f t="shared" si="247"/>
        <v>3812.635508523922</v>
      </c>
      <c r="M1079" s="30">
        <f t="shared" si="238"/>
        <v>17.286020720522153</v>
      </c>
      <c r="N1079" s="11"/>
      <c r="O1079" s="12">
        <f t="shared" si="239"/>
        <v>20.901862083864046</v>
      </c>
      <c r="P1079" s="12"/>
      <c r="Q1079" s="33">
        <f t="shared" si="240"/>
        <v>3.7568234521250819E-2</v>
      </c>
      <c r="R1079" s="9">
        <f t="shared" si="250"/>
        <v>1.0011208804158602</v>
      </c>
      <c r="S1079" s="9">
        <f t="shared" si="251"/>
        <v>10.699389808185071</v>
      </c>
      <c r="T1079" s="15">
        <f t="shared" si="241"/>
        <v>5.4539031724874176E-2</v>
      </c>
      <c r="U1079" s="15">
        <f t="shared" si="242"/>
        <v>-6.138646284771232E-4</v>
      </c>
      <c r="V1079" s="15">
        <f t="shared" si="243"/>
        <v>5.5152896353351299E-2</v>
      </c>
      <c r="Y1079" s="32"/>
      <c r="Z1079" s="32"/>
    </row>
    <row r="1080" spans="1:26" x14ac:dyDescent="0.25">
      <c r="A1080" s="6">
        <v>1960.04</v>
      </c>
      <c r="B1080" s="7">
        <v>55.73</v>
      </c>
      <c r="C1080" s="8">
        <v>1.94333</v>
      </c>
      <c r="D1080" s="7">
        <v>3.34667</v>
      </c>
      <c r="E1080" s="7">
        <v>29.5</v>
      </c>
      <c r="F1080" s="8">
        <f t="shared" si="248"/>
        <v>1960.2916666665856</v>
      </c>
      <c r="G1080" s="9">
        <v>4.28</v>
      </c>
      <c r="H1080" s="8">
        <f t="shared" si="244"/>
        <v>578.32154491525409</v>
      </c>
      <c r="I1080" s="8">
        <f t="shared" si="245"/>
        <v>20.166330663559318</v>
      </c>
      <c r="J1080" s="10">
        <f t="shared" si="249"/>
        <v>62646.977276395497</v>
      </c>
      <c r="K1080" s="8">
        <f t="shared" si="246"/>
        <v>34.729075268644067</v>
      </c>
      <c r="L1080" s="10">
        <f t="shared" si="247"/>
        <v>3762.0448491224574</v>
      </c>
      <c r="M1080" s="30">
        <f t="shared" si="238"/>
        <v>17.429766947597205</v>
      </c>
      <c r="N1080" s="11"/>
      <c r="O1080" s="12">
        <f t="shared" si="239"/>
        <v>21.057013645324005</v>
      </c>
      <c r="P1080" s="12"/>
      <c r="Q1080" s="33">
        <f t="shared" si="240"/>
        <v>3.7138296214863302E-2</v>
      </c>
      <c r="R1080" s="9">
        <f t="shared" si="250"/>
        <v>0.9979364483224713</v>
      </c>
      <c r="S1080" s="9">
        <f t="shared" si="251"/>
        <v>10.675072773344814</v>
      </c>
      <c r="T1080" s="15">
        <f t="shared" si="241"/>
        <v>4.948843473227571E-2</v>
      </c>
      <c r="U1080" s="15">
        <f t="shared" si="242"/>
        <v>-2.834123274965461E-3</v>
      </c>
      <c r="V1080" s="15">
        <f t="shared" si="243"/>
        <v>5.2322558007241171E-2</v>
      </c>
      <c r="Y1080" s="32"/>
      <c r="Z1080" s="32"/>
    </row>
    <row r="1081" spans="1:26" x14ac:dyDescent="0.25">
      <c r="A1081" s="6">
        <v>1960.05</v>
      </c>
      <c r="B1081" s="7">
        <v>55.22</v>
      </c>
      <c r="C1081" s="8">
        <v>1.9466699999999999</v>
      </c>
      <c r="D1081" s="7">
        <v>3.3033299999999999</v>
      </c>
      <c r="E1081" s="7">
        <v>29.5</v>
      </c>
      <c r="F1081" s="8">
        <f t="shared" si="248"/>
        <v>1960.3749999999188</v>
      </c>
      <c r="G1081" s="9">
        <v>4.3499999999999996</v>
      </c>
      <c r="H1081" s="8">
        <f t="shared" si="244"/>
        <v>573.02917118644064</v>
      </c>
      <c r="I1081" s="8">
        <f t="shared" si="245"/>
        <v>20.200990522881348</v>
      </c>
      <c r="J1081" s="10">
        <f t="shared" si="249"/>
        <v>62256.035070406964</v>
      </c>
      <c r="K1081" s="8">
        <f t="shared" si="246"/>
        <v>34.279327273728804</v>
      </c>
      <c r="L1081" s="10">
        <f t="shared" si="247"/>
        <v>3724.2344862210684</v>
      </c>
      <c r="M1081" s="30">
        <f t="shared" si="238"/>
        <v>17.256170578727922</v>
      </c>
      <c r="N1081" s="11"/>
      <c r="O1081" s="12">
        <f t="shared" si="239"/>
        <v>20.829617960486175</v>
      </c>
      <c r="P1081" s="12"/>
      <c r="Q1081" s="33">
        <f t="shared" si="240"/>
        <v>3.6583183856928637E-2</v>
      </c>
      <c r="R1081" s="9">
        <f t="shared" si="250"/>
        <v>1.019861215150373</v>
      </c>
      <c r="S1081" s="9">
        <f t="shared" si="251"/>
        <v>10.653044209015638</v>
      </c>
      <c r="T1081" s="15">
        <f t="shared" si="241"/>
        <v>3.7477773018282923E-2</v>
      </c>
      <c r="U1081" s="15">
        <f t="shared" si="242"/>
        <v>-5.8681926042273291E-3</v>
      </c>
      <c r="V1081" s="15">
        <f t="shared" si="243"/>
        <v>4.3345965622510252E-2</v>
      </c>
      <c r="Y1081" s="32"/>
      <c r="Z1081" s="32"/>
    </row>
    <row r="1082" spans="1:26" x14ac:dyDescent="0.25">
      <c r="A1082" s="6">
        <v>1960.06</v>
      </c>
      <c r="B1082" s="7">
        <v>57.26</v>
      </c>
      <c r="C1082" s="8">
        <v>1.95</v>
      </c>
      <c r="D1082" s="7">
        <v>3.26</v>
      </c>
      <c r="E1082" s="7">
        <v>29.6</v>
      </c>
      <c r="F1082" s="8">
        <f t="shared" si="248"/>
        <v>1960.4583333332521</v>
      </c>
      <c r="G1082" s="9">
        <v>4.1500000000000004</v>
      </c>
      <c r="H1082" s="8">
        <f t="shared" si="244"/>
        <v>592.19123817567549</v>
      </c>
      <c r="I1082" s="8">
        <f t="shared" si="245"/>
        <v>20.167183277027021</v>
      </c>
      <c r="J1082" s="10">
        <f t="shared" si="249"/>
        <v>64520.460313535827</v>
      </c>
      <c r="K1082" s="8">
        <f t="shared" si="246"/>
        <v>33.715393581081074</v>
      </c>
      <c r="L1082" s="10">
        <f t="shared" si="247"/>
        <v>3673.361869055655</v>
      </c>
      <c r="M1082" s="30">
        <f t="shared" si="238"/>
        <v>17.823363817264745</v>
      </c>
      <c r="N1082" s="11"/>
      <c r="O1082" s="12">
        <f t="shared" si="239"/>
        <v>21.494025476015551</v>
      </c>
      <c r="P1082" s="12"/>
      <c r="Q1082" s="33">
        <f t="shared" si="240"/>
        <v>3.6654561760249442E-2</v>
      </c>
      <c r="R1082" s="9">
        <f t="shared" si="250"/>
        <v>1.0239912183288333</v>
      </c>
      <c r="S1082" s="9">
        <f t="shared" si="251"/>
        <v>10.827921792422003</v>
      </c>
      <c r="T1082" s="15">
        <f t="shared" si="241"/>
        <v>3.2964861453453675E-2</v>
      </c>
      <c r="U1082" s="15">
        <f t="shared" si="242"/>
        <v>-6.8725965126598121E-3</v>
      </c>
      <c r="V1082" s="15">
        <f t="shared" si="243"/>
        <v>3.9837457966113488E-2</v>
      </c>
      <c r="Y1082" s="32"/>
      <c r="Z1082" s="32"/>
    </row>
    <row r="1083" spans="1:26" x14ac:dyDescent="0.25">
      <c r="A1083" s="6">
        <v>1960.07</v>
      </c>
      <c r="B1083" s="7">
        <v>55.84</v>
      </c>
      <c r="C1083" s="8">
        <v>1.95</v>
      </c>
      <c r="D1083" s="7">
        <v>3.2633299999999998</v>
      </c>
      <c r="E1083" s="7">
        <v>29.6</v>
      </c>
      <c r="F1083" s="8">
        <f t="shared" si="248"/>
        <v>1960.5416666665853</v>
      </c>
      <c r="G1083" s="9">
        <v>3.9</v>
      </c>
      <c r="H1083" s="8">
        <f t="shared" si="244"/>
        <v>577.5053918918918</v>
      </c>
      <c r="I1083" s="8">
        <f t="shared" si="245"/>
        <v>20.167183277027021</v>
      </c>
      <c r="J1083" s="10">
        <f t="shared" si="249"/>
        <v>63103.511678462994</v>
      </c>
      <c r="K1083" s="8">
        <f t="shared" si="246"/>
        <v>33.749832924831075</v>
      </c>
      <c r="L1083" s="10">
        <f t="shared" si="247"/>
        <v>3687.8148776088583</v>
      </c>
      <c r="M1083" s="30">
        <f t="shared" si="238"/>
        <v>17.376806472898117</v>
      </c>
      <c r="N1083" s="11"/>
      <c r="O1083" s="12">
        <f t="shared" si="239"/>
        <v>20.937549239049783</v>
      </c>
      <c r="P1083" s="12"/>
      <c r="Q1083" s="33">
        <f t="shared" si="240"/>
        <v>3.931696060144467E-2</v>
      </c>
      <c r="R1083" s="9">
        <f t="shared" si="250"/>
        <v>1.0115016056773918</v>
      </c>
      <c r="S1083" s="9">
        <f t="shared" si="251"/>
        <v>11.087696828191532</v>
      </c>
      <c r="T1083" s="15">
        <f t="shared" si="241"/>
        <v>3.5268890757965243E-2</v>
      </c>
      <c r="U1083" s="15">
        <f t="shared" si="242"/>
        <v>-6.5029163456560291E-3</v>
      </c>
      <c r="V1083" s="15">
        <f t="shared" si="243"/>
        <v>4.1771807103621272E-2</v>
      </c>
      <c r="Y1083" s="32"/>
      <c r="Z1083" s="32"/>
    </row>
    <row r="1084" spans="1:26" x14ac:dyDescent="0.25">
      <c r="A1084" s="6">
        <v>1960.08</v>
      </c>
      <c r="B1084" s="7">
        <v>56.51</v>
      </c>
      <c r="C1084" s="8">
        <v>1.95</v>
      </c>
      <c r="D1084" s="7">
        <v>3.26667</v>
      </c>
      <c r="E1084" s="7">
        <v>29.6</v>
      </c>
      <c r="F1084" s="8">
        <f t="shared" si="248"/>
        <v>1960.6249999999186</v>
      </c>
      <c r="G1084" s="9">
        <v>3.8</v>
      </c>
      <c r="H1084" s="8">
        <f t="shared" si="244"/>
        <v>584.43462922297283</v>
      </c>
      <c r="I1084" s="8">
        <f t="shared" si="245"/>
        <v>20.167183277027021</v>
      </c>
      <c r="J1084" s="10">
        <f t="shared" si="249"/>
        <v>64044.300959844084</v>
      </c>
      <c r="K1084" s="8">
        <f t="shared" si="246"/>
        <v>33.784375690033777</v>
      </c>
      <c r="L1084" s="10">
        <f t="shared" si="247"/>
        <v>3702.2048596088102</v>
      </c>
      <c r="M1084" s="30">
        <f t="shared" si="238"/>
        <v>17.582113039577674</v>
      </c>
      <c r="N1084" s="11"/>
      <c r="O1084" s="12">
        <f t="shared" si="239"/>
        <v>21.166031871201234</v>
      </c>
      <c r="P1084" s="12"/>
      <c r="Q1084" s="33">
        <f t="shared" si="240"/>
        <v>3.8801705124786791E-2</v>
      </c>
      <c r="R1084" s="9">
        <f t="shared" si="250"/>
        <v>1.0031666666666668</v>
      </c>
      <c r="S1084" s="9">
        <f t="shared" si="251"/>
        <v>11.215223144979859</v>
      </c>
      <c r="T1084" s="15">
        <f t="shared" si="241"/>
        <v>3.7055645455988939E-2</v>
      </c>
      <c r="U1084" s="15">
        <f t="shared" si="242"/>
        <v>-7.5058869152682117E-3</v>
      </c>
      <c r="V1084" s="15">
        <f t="shared" si="243"/>
        <v>4.4561532371257151E-2</v>
      </c>
      <c r="Y1084" s="32"/>
      <c r="Z1084" s="32"/>
    </row>
    <row r="1085" spans="1:26" x14ac:dyDescent="0.25">
      <c r="A1085" s="6">
        <v>1960.09</v>
      </c>
      <c r="B1085" s="7">
        <v>54.81</v>
      </c>
      <c r="C1085" s="8">
        <v>1.95</v>
      </c>
      <c r="D1085" s="7">
        <v>3.27</v>
      </c>
      <c r="E1085" s="7">
        <v>29.6</v>
      </c>
      <c r="F1085" s="8">
        <f t="shared" si="248"/>
        <v>1960.7083333332519</v>
      </c>
      <c r="G1085" s="9">
        <v>3.8</v>
      </c>
      <c r="H1085" s="8">
        <f t="shared" si="244"/>
        <v>566.85298226351335</v>
      </c>
      <c r="I1085" s="8">
        <f t="shared" si="245"/>
        <v>20.167183277027021</v>
      </c>
      <c r="J1085" s="10">
        <f t="shared" si="249"/>
        <v>62301.810909839471</v>
      </c>
      <c r="K1085" s="8">
        <f t="shared" si="246"/>
        <v>33.818815033783771</v>
      </c>
      <c r="L1085" s="10">
        <f t="shared" si="247"/>
        <v>3716.966277598523</v>
      </c>
      <c r="M1085" s="30">
        <f t="shared" si="238"/>
        <v>17.052015467817665</v>
      </c>
      <c r="N1085" s="11"/>
      <c r="O1085" s="12">
        <f t="shared" si="239"/>
        <v>20.511204667640978</v>
      </c>
      <c r="P1085" s="12"/>
      <c r="Q1085" s="33">
        <f t="shared" si="240"/>
        <v>4.0151038844062646E-2</v>
      </c>
      <c r="R1085" s="9">
        <f t="shared" si="250"/>
        <v>0.99577137750533862</v>
      </c>
      <c r="S1085" s="9">
        <f t="shared" si="251"/>
        <v>11.250738018272296</v>
      </c>
      <c r="T1085" s="15">
        <f t="shared" si="241"/>
        <v>4.5779366054141457E-2</v>
      </c>
      <c r="U1085" s="15">
        <f t="shared" si="242"/>
        <v>-6.742316932297876E-3</v>
      </c>
      <c r="V1085" s="15">
        <f t="shared" si="243"/>
        <v>5.2521682986439333E-2</v>
      </c>
      <c r="Y1085" s="32"/>
      <c r="Z1085" s="32"/>
    </row>
    <row r="1086" spans="1:26" x14ac:dyDescent="0.25">
      <c r="A1086" s="6">
        <v>1960.1</v>
      </c>
      <c r="B1086" s="7">
        <v>53.73</v>
      </c>
      <c r="C1086" s="8">
        <v>1.95</v>
      </c>
      <c r="D1086" s="7">
        <v>3.27</v>
      </c>
      <c r="E1086" s="7">
        <v>29.8</v>
      </c>
      <c r="F1086" s="8">
        <f t="shared" si="248"/>
        <v>1960.7916666665851</v>
      </c>
      <c r="G1086" s="9">
        <v>3.89</v>
      </c>
      <c r="H1086" s="8">
        <f t="shared" si="244"/>
        <v>551.95404614093934</v>
      </c>
      <c r="I1086" s="8">
        <f t="shared" si="245"/>
        <v>20.031833053691269</v>
      </c>
      <c r="J1086" s="10">
        <f t="shared" si="249"/>
        <v>60847.76708554646</v>
      </c>
      <c r="K1086" s="8">
        <f t="shared" si="246"/>
        <v>33.591843120805358</v>
      </c>
      <c r="L1086" s="10">
        <f t="shared" si="247"/>
        <v>3703.1862715380039</v>
      </c>
      <c r="M1086" s="30">
        <f t="shared" si="238"/>
        <v>16.605104536251027</v>
      </c>
      <c r="N1086" s="11"/>
      <c r="O1086" s="12">
        <f t="shared" si="239"/>
        <v>19.958227629483641</v>
      </c>
      <c r="P1086" s="12"/>
      <c r="Q1086" s="33">
        <f t="shared" si="240"/>
        <v>4.068368452938366E-2</v>
      </c>
      <c r="R1086" s="9">
        <f t="shared" si="250"/>
        <v>0.99996099985908249</v>
      </c>
      <c r="S1086" s="9">
        <f t="shared" si="251"/>
        <v>11.127973881692549</v>
      </c>
      <c r="T1086" s="15">
        <f t="shared" si="241"/>
        <v>5.029641335089563E-2</v>
      </c>
      <c r="U1086" s="15">
        <f t="shared" si="242"/>
        <v>-5.1312175257791637E-3</v>
      </c>
      <c r="V1086" s="15">
        <f t="shared" si="243"/>
        <v>5.5427630876674794E-2</v>
      </c>
      <c r="Y1086" s="32"/>
      <c r="Z1086" s="32"/>
    </row>
    <row r="1087" spans="1:26" x14ac:dyDescent="0.25">
      <c r="A1087" s="6">
        <v>1960.11</v>
      </c>
      <c r="B1087" s="7">
        <v>55.47</v>
      </c>
      <c r="C1087" s="8">
        <v>1.95</v>
      </c>
      <c r="D1087" s="7">
        <v>3.27</v>
      </c>
      <c r="E1087" s="7">
        <v>29.8</v>
      </c>
      <c r="F1087" s="8">
        <f t="shared" si="248"/>
        <v>1960.8749999999184</v>
      </c>
      <c r="G1087" s="9">
        <v>3.93</v>
      </c>
      <c r="H1087" s="8">
        <f t="shared" si="244"/>
        <v>569.82860486577169</v>
      </c>
      <c r="I1087" s="8">
        <f t="shared" si="245"/>
        <v>20.031833053691269</v>
      </c>
      <c r="J1087" s="10">
        <f t="shared" si="249"/>
        <v>63002.296712947405</v>
      </c>
      <c r="K1087" s="8">
        <f t="shared" si="246"/>
        <v>33.591843120805358</v>
      </c>
      <c r="L1087" s="10">
        <f t="shared" si="247"/>
        <v>3714.0347981131781</v>
      </c>
      <c r="M1087" s="30">
        <f t="shared" si="238"/>
        <v>17.146088452419004</v>
      </c>
      <c r="N1087" s="11"/>
      <c r="O1087" s="12">
        <f t="shared" si="239"/>
        <v>20.590981751601539</v>
      </c>
      <c r="P1087" s="12"/>
      <c r="Q1087" s="33">
        <f t="shared" si="240"/>
        <v>3.79701285161348E-2</v>
      </c>
      <c r="R1087" s="9">
        <f t="shared" si="250"/>
        <v>1.0106875755699061</v>
      </c>
      <c r="S1087" s="9">
        <f t="shared" si="251"/>
        <v>11.127539889143037</v>
      </c>
      <c r="T1087" s="15">
        <f t="shared" si="241"/>
        <v>4.6332708517203391E-2</v>
      </c>
      <c r="U1087" s="15">
        <f t="shared" si="242"/>
        <v>-1.5965533080211092E-3</v>
      </c>
      <c r="V1087" s="15">
        <f t="shared" si="243"/>
        <v>4.7929261825224501E-2</v>
      </c>
      <c r="Y1087" s="32"/>
      <c r="Z1087" s="32"/>
    </row>
    <row r="1088" spans="1:26" x14ac:dyDescent="0.25">
      <c r="A1088" s="6">
        <v>1960.12</v>
      </c>
      <c r="B1088" s="7">
        <v>56.8</v>
      </c>
      <c r="C1088" s="8">
        <v>1.95</v>
      </c>
      <c r="D1088" s="7">
        <v>3.27</v>
      </c>
      <c r="E1088" s="7">
        <v>29.8</v>
      </c>
      <c r="F1088" s="8">
        <f t="shared" si="248"/>
        <v>1960.9583333332516</v>
      </c>
      <c r="G1088" s="9">
        <v>3.84</v>
      </c>
      <c r="H1088" s="8">
        <f t="shared" si="244"/>
        <v>583.49134228187893</v>
      </c>
      <c r="I1088" s="8">
        <f t="shared" si="245"/>
        <v>20.031833053691269</v>
      </c>
      <c r="J1088" s="10">
        <f t="shared" si="249"/>
        <v>64697.463971719233</v>
      </c>
      <c r="K1088" s="8">
        <f t="shared" si="246"/>
        <v>33.591843120805358</v>
      </c>
      <c r="L1088" s="10">
        <f t="shared" si="247"/>
        <v>3724.6603378084842</v>
      </c>
      <c r="M1088" s="30">
        <f t="shared" si="238"/>
        <v>17.562090833957125</v>
      </c>
      <c r="N1088" s="11"/>
      <c r="O1088" s="12">
        <f t="shared" si="239"/>
        <v>21.071250947942275</v>
      </c>
      <c r="P1088" s="12"/>
      <c r="Q1088" s="33">
        <f t="shared" si="240"/>
        <v>3.6259226159542191E-2</v>
      </c>
      <c r="R1088" s="9">
        <f t="shared" si="250"/>
        <v>1.0032000000000001</v>
      </c>
      <c r="S1088" s="9">
        <f t="shared" si="251"/>
        <v>11.246466312615398</v>
      </c>
      <c r="T1088" s="15">
        <f t="shared" si="241"/>
        <v>5.0267335077437192E-2</v>
      </c>
      <c r="U1088" s="15">
        <f t="shared" si="242"/>
        <v>6.3160924080163383E-4</v>
      </c>
      <c r="V1088" s="15">
        <f t="shared" si="243"/>
        <v>4.9635725836635558E-2</v>
      </c>
      <c r="Y1088" s="32"/>
      <c r="Z1088" s="32"/>
    </row>
    <row r="1089" spans="1:26" x14ac:dyDescent="0.25">
      <c r="A1089" s="6">
        <v>1961.01</v>
      </c>
      <c r="B1089" s="7">
        <v>59.72</v>
      </c>
      <c r="C1089" s="8">
        <v>1.9466699999999999</v>
      </c>
      <c r="D1089" s="7">
        <v>3.21</v>
      </c>
      <c r="E1089" s="7">
        <v>29.8</v>
      </c>
      <c r="F1089" s="8">
        <f t="shared" si="248"/>
        <v>1961.0416666665849</v>
      </c>
      <c r="G1089" s="9">
        <v>3.84</v>
      </c>
      <c r="H1089" s="8">
        <f t="shared" si="244"/>
        <v>613.4877281879194</v>
      </c>
      <c r="I1089" s="8">
        <f t="shared" si="245"/>
        <v>19.997624846476505</v>
      </c>
      <c r="J1089" s="10">
        <f t="shared" si="249"/>
        <v>68208.238252468771</v>
      </c>
      <c r="K1089" s="8">
        <f t="shared" si="246"/>
        <v>32.975479026845626</v>
      </c>
      <c r="L1089" s="10">
        <f t="shared" si="247"/>
        <v>3666.2499127666561</v>
      </c>
      <c r="M1089" s="30">
        <f t="shared" ref="M1089:M1152" si="252">H1089/AVERAGE(K969:K1088)</f>
        <v>18.470416986477176</v>
      </c>
      <c r="N1089" s="11"/>
      <c r="O1089" s="12">
        <f t="shared" ref="O1089:O1152" si="253">J1089/AVERAGE(L969:L1088)</f>
        <v>22.138023912072342</v>
      </c>
      <c r="P1089" s="12"/>
      <c r="Q1089" s="33">
        <f t="shared" ref="Q1089:Q1152" si="254">1/M1089-(G1089/100-(((E1089/E969)^(1/10))-1))</f>
        <v>3.1844848651755873E-2</v>
      </c>
      <c r="R1089" s="9">
        <f t="shared" si="250"/>
        <v>1.0081555955915638</v>
      </c>
      <c r="S1089" s="9">
        <f t="shared" si="251"/>
        <v>11.282455004815768</v>
      </c>
      <c r="T1089" s="15">
        <f t="shared" si="241"/>
        <v>4.8948202171856137E-2</v>
      </c>
      <c r="U1089" s="15">
        <f t="shared" si="242"/>
        <v>1.9400846429533658E-3</v>
      </c>
      <c r="V1089" s="15">
        <f t="shared" si="243"/>
        <v>4.7008117528902771E-2</v>
      </c>
      <c r="Y1089" s="32"/>
      <c r="Z1089" s="32"/>
    </row>
    <row r="1090" spans="1:26" x14ac:dyDescent="0.25">
      <c r="A1090" s="6">
        <v>1961.02</v>
      </c>
      <c r="B1090" s="7">
        <v>62.17</v>
      </c>
      <c r="C1090" s="8">
        <v>1.94333</v>
      </c>
      <c r="D1090" s="7">
        <v>3.15</v>
      </c>
      <c r="E1090" s="7">
        <v>29.8</v>
      </c>
      <c r="F1090" s="8">
        <f t="shared" si="248"/>
        <v>1961.1249999999181</v>
      </c>
      <c r="G1090" s="9">
        <v>3.78</v>
      </c>
      <c r="H1090" s="8">
        <f t="shared" si="244"/>
        <v>638.65592869127499</v>
      </c>
      <c r="I1090" s="8">
        <f t="shared" si="245"/>
        <v>19.963313911912749</v>
      </c>
      <c r="J1090" s="10">
        <f t="shared" si="249"/>
        <v>71191.428306422982</v>
      </c>
      <c r="K1090" s="8">
        <f t="shared" si="246"/>
        <v>32.359114932885902</v>
      </c>
      <c r="L1090" s="10">
        <f t="shared" si="247"/>
        <v>3607.0934400069555</v>
      </c>
      <c r="M1090" s="30">
        <f t="shared" si="252"/>
        <v>19.234014498298354</v>
      </c>
      <c r="N1090" s="11"/>
      <c r="O1090" s="12">
        <f t="shared" si="253"/>
        <v>23.028743280290087</v>
      </c>
      <c r="P1090" s="12"/>
      <c r="Q1090" s="33">
        <f t="shared" si="254"/>
        <v>2.9103054689369384E-2</v>
      </c>
      <c r="R1090" s="9">
        <f t="shared" si="250"/>
        <v>1.0064599186780394</v>
      </c>
      <c r="S1090" s="9">
        <f t="shared" si="251"/>
        <v>11.37447014511506</v>
      </c>
      <c r="T1090" s="15">
        <f t="shared" ref="T1090:T1153" si="255">(($J1210/$J1090)^(1/10)-1)</f>
        <v>4.8460260605128092E-2</v>
      </c>
      <c r="U1090" s="15">
        <f t="shared" ref="U1090:U1153" si="256">(($S1210/$S1090)^(1/10)-1)</f>
        <v>2.3519224426142848E-3</v>
      </c>
      <c r="V1090" s="15">
        <f t="shared" ref="V1090:V1153" si="257">T1090-U1090</f>
        <v>4.6108338162513807E-2</v>
      </c>
      <c r="Y1090" s="32"/>
      <c r="Z1090" s="32"/>
    </row>
    <row r="1091" spans="1:26" x14ac:dyDescent="0.25">
      <c r="A1091" s="6">
        <v>1961.03</v>
      </c>
      <c r="B1091" s="7">
        <v>64.12</v>
      </c>
      <c r="C1091" s="8">
        <v>1.94</v>
      </c>
      <c r="D1091" s="7">
        <v>3.09</v>
      </c>
      <c r="E1091" s="7">
        <v>29.8</v>
      </c>
      <c r="F1091" s="8">
        <f t="shared" si="248"/>
        <v>1961.2083333332514</v>
      </c>
      <c r="G1091" s="9">
        <v>3.74</v>
      </c>
      <c r="H1091" s="8">
        <f t="shared" si="244"/>
        <v>658.68776174496634</v>
      </c>
      <c r="I1091" s="8">
        <f t="shared" si="245"/>
        <v>19.929105704697982</v>
      </c>
      <c r="J1091" s="10">
        <f t="shared" si="249"/>
        <v>73609.516871760992</v>
      </c>
      <c r="K1091" s="8">
        <f t="shared" si="246"/>
        <v>31.742750838926167</v>
      </c>
      <c r="L1091" s="10">
        <f t="shared" si="247"/>
        <v>3547.3082834332727</v>
      </c>
      <c r="M1091" s="30">
        <f t="shared" si="252"/>
        <v>19.84422527272557</v>
      </c>
      <c r="N1091" s="11"/>
      <c r="O1091" s="12">
        <f t="shared" si="253"/>
        <v>23.733978127182588</v>
      </c>
      <c r="P1091" s="12"/>
      <c r="Q1091" s="33">
        <f t="shared" si="254"/>
        <v>2.7510257772652917E-2</v>
      </c>
      <c r="R1091" s="9">
        <f t="shared" si="250"/>
        <v>0.99981293627229095</v>
      </c>
      <c r="S1091" s="9">
        <f t="shared" si="251"/>
        <v>11.447948297258291</v>
      </c>
      <c r="T1091" s="15">
        <f t="shared" si="255"/>
        <v>4.7623029721759913E-2</v>
      </c>
      <c r="U1091" s="15">
        <f t="shared" si="256"/>
        <v>5.0133359248512033E-3</v>
      </c>
      <c r="V1091" s="15">
        <f t="shared" si="257"/>
        <v>4.260969379690871E-2</v>
      </c>
      <c r="Y1091" s="32"/>
      <c r="Z1091" s="32"/>
    </row>
    <row r="1092" spans="1:26" x14ac:dyDescent="0.25">
      <c r="A1092" s="6">
        <v>1961.04</v>
      </c>
      <c r="B1092" s="7">
        <v>65.83</v>
      </c>
      <c r="C1092" s="8">
        <v>1.94</v>
      </c>
      <c r="D1092" s="7">
        <v>3.07</v>
      </c>
      <c r="E1092" s="7">
        <v>29.8</v>
      </c>
      <c r="F1092" s="8">
        <f t="shared" si="248"/>
        <v>1961.2916666665847</v>
      </c>
      <c r="G1092" s="9">
        <v>3.78</v>
      </c>
      <c r="H1092" s="8">
        <f t="shared" si="244"/>
        <v>676.25413842281864</v>
      </c>
      <c r="I1092" s="8">
        <f t="shared" si="245"/>
        <v>19.929105704697982</v>
      </c>
      <c r="J1092" s="10">
        <f t="shared" si="249"/>
        <v>75758.183108166355</v>
      </c>
      <c r="K1092" s="8">
        <f t="shared" si="246"/>
        <v>31.537296140939588</v>
      </c>
      <c r="L1092" s="10">
        <f t="shared" si="247"/>
        <v>3533.0035263872201</v>
      </c>
      <c r="M1092" s="30">
        <f t="shared" si="252"/>
        <v>20.38284297575478</v>
      </c>
      <c r="N1092" s="11"/>
      <c r="O1092" s="12">
        <f t="shared" si="253"/>
        <v>24.352100217522842</v>
      </c>
      <c r="P1092" s="12"/>
      <c r="Q1092" s="33">
        <f t="shared" si="254"/>
        <v>2.5778633459042181E-2</v>
      </c>
      <c r="R1092" s="9">
        <f t="shared" si="250"/>
        <v>1.0089504982815469</v>
      </c>
      <c r="S1092" s="9">
        <f t="shared" si="251"/>
        <v>11.445806801375186</v>
      </c>
      <c r="T1092" s="15">
        <f t="shared" si="255"/>
        <v>4.812686195240734E-2</v>
      </c>
      <c r="U1092" s="15">
        <f t="shared" si="256"/>
        <v>4.2753947049858354E-3</v>
      </c>
      <c r="V1092" s="15">
        <f t="shared" si="257"/>
        <v>4.3851467247421505E-2</v>
      </c>
      <c r="Y1092" s="32"/>
      <c r="Z1092" s="32"/>
    </row>
    <row r="1093" spans="1:26" x14ac:dyDescent="0.25">
      <c r="A1093" s="6">
        <v>1961.05</v>
      </c>
      <c r="B1093" s="7">
        <v>66.5</v>
      </c>
      <c r="C1093" s="8">
        <v>1.94</v>
      </c>
      <c r="D1093" s="7">
        <v>3.05</v>
      </c>
      <c r="E1093" s="7">
        <v>29.8</v>
      </c>
      <c r="F1093" s="8">
        <f t="shared" si="248"/>
        <v>1961.3749999999179</v>
      </c>
      <c r="G1093" s="9">
        <v>3.71</v>
      </c>
      <c r="H1093" s="8">
        <f t="shared" si="244"/>
        <v>683.13687080536897</v>
      </c>
      <c r="I1093" s="8">
        <f t="shared" si="245"/>
        <v>19.929105704697982</v>
      </c>
      <c r="J1093" s="10">
        <f t="shared" si="249"/>
        <v>76715.277983121428</v>
      </c>
      <c r="K1093" s="8">
        <f t="shared" si="246"/>
        <v>31.33184144295301</v>
      </c>
      <c r="L1093" s="10">
        <f t="shared" si="247"/>
        <v>3518.5202683988018</v>
      </c>
      <c r="M1093" s="30">
        <f t="shared" si="252"/>
        <v>20.598606843297347</v>
      </c>
      <c r="N1093" s="11"/>
      <c r="O1093" s="12">
        <f t="shared" si="253"/>
        <v>24.584398270064106</v>
      </c>
      <c r="P1093" s="12"/>
      <c r="Q1093" s="33">
        <f t="shared" si="254"/>
        <v>2.5572348486320971E-2</v>
      </c>
      <c r="R1093" s="9">
        <f t="shared" si="250"/>
        <v>0.98911626518356743</v>
      </c>
      <c r="S1093" s="9">
        <f t="shared" si="251"/>
        <v>11.548252475481812</v>
      </c>
      <c r="T1093" s="15">
        <f t="shared" si="255"/>
        <v>4.5125887579644308E-2</v>
      </c>
      <c r="U1093" s="15">
        <f t="shared" si="256"/>
        <v>-8.0879422247692734E-4</v>
      </c>
      <c r="V1093" s="15">
        <f t="shared" si="257"/>
        <v>4.5934681802121236E-2</v>
      </c>
      <c r="Y1093" s="32"/>
      <c r="Z1093" s="32"/>
    </row>
    <row r="1094" spans="1:26" x14ac:dyDescent="0.25">
      <c r="A1094" s="6">
        <v>1961.06</v>
      </c>
      <c r="B1094" s="7">
        <v>65.62</v>
      </c>
      <c r="C1094" s="8">
        <v>1.94</v>
      </c>
      <c r="D1094" s="7">
        <v>3.03</v>
      </c>
      <c r="E1094" s="7">
        <v>29.8</v>
      </c>
      <c r="F1094" s="8">
        <f t="shared" si="248"/>
        <v>1961.4583333332512</v>
      </c>
      <c r="G1094" s="9">
        <v>3.88</v>
      </c>
      <c r="H1094" s="8">
        <f t="shared" si="244"/>
        <v>674.09686409395954</v>
      </c>
      <c r="I1094" s="8">
        <f t="shared" si="245"/>
        <v>19.929105704697982</v>
      </c>
      <c r="J1094" s="10">
        <f t="shared" si="249"/>
        <v>75886.59916581001</v>
      </c>
      <c r="K1094" s="8">
        <f t="shared" si="246"/>
        <v>31.126386744966435</v>
      </c>
      <c r="L1094" s="10">
        <f t="shared" si="247"/>
        <v>3504.0596688876003</v>
      </c>
      <c r="M1094" s="30">
        <f t="shared" si="252"/>
        <v>20.332414551592294</v>
      </c>
      <c r="N1094" s="11"/>
      <c r="O1094" s="12">
        <f t="shared" si="253"/>
        <v>24.243964853269759</v>
      </c>
      <c r="P1094" s="12"/>
      <c r="Q1094" s="33">
        <f t="shared" si="254"/>
        <v>2.4507926215313509E-2</v>
      </c>
      <c r="R1094" s="9">
        <f t="shared" si="250"/>
        <v>0.99995113592092766</v>
      </c>
      <c r="S1094" s="9">
        <f t="shared" si="251"/>
        <v>11.422564357945458</v>
      </c>
      <c r="T1094" s="15">
        <f t="shared" si="255"/>
        <v>4.3805070632089604E-2</v>
      </c>
      <c r="U1094" s="15">
        <f t="shared" si="256"/>
        <v>-8.7199178523100773E-4</v>
      </c>
      <c r="V1094" s="15">
        <f t="shared" si="257"/>
        <v>4.4677062417320612E-2</v>
      </c>
      <c r="Y1094" s="32"/>
      <c r="Z1094" s="32"/>
    </row>
    <row r="1095" spans="1:26" x14ac:dyDescent="0.25">
      <c r="A1095" s="6">
        <v>1961.07</v>
      </c>
      <c r="B1095" s="7">
        <v>65.44</v>
      </c>
      <c r="C1095" s="8">
        <v>1.9466699999999999</v>
      </c>
      <c r="D1095" s="7">
        <v>3.03667</v>
      </c>
      <c r="E1095" s="7">
        <v>30</v>
      </c>
      <c r="F1095" s="8">
        <f t="shared" si="248"/>
        <v>1961.5416666665844</v>
      </c>
      <c r="G1095" s="9">
        <v>3.92</v>
      </c>
      <c r="H1095" s="8">
        <f t="shared" si="244"/>
        <v>667.76611999999989</v>
      </c>
      <c r="I1095" s="8">
        <f t="shared" si="245"/>
        <v>19.864307347499995</v>
      </c>
      <c r="J1095" s="10">
        <f t="shared" si="249"/>
        <v>75360.266679195745</v>
      </c>
      <c r="K1095" s="8">
        <f t="shared" si="246"/>
        <v>30.986939847499993</v>
      </c>
      <c r="L1095" s="10">
        <f t="shared" si="247"/>
        <v>3497.0088786172573</v>
      </c>
      <c r="M1095" s="30">
        <f t="shared" si="252"/>
        <v>20.146643736827325</v>
      </c>
      <c r="N1095" s="11"/>
      <c r="O1095" s="12">
        <f t="shared" si="253"/>
        <v>24.001732449096966</v>
      </c>
      <c r="P1095" s="12"/>
      <c r="Q1095" s="33">
        <f t="shared" si="254"/>
        <v>2.5240009310458354E-2</v>
      </c>
      <c r="R1095" s="9">
        <f t="shared" si="250"/>
        <v>0.9934749803871008</v>
      </c>
      <c r="S1095" s="9">
        <f t="shared" si="251"/>
        <v>11.34585949682508</v>
      </c>
      <c r="T1095" s="15">
        <f t="shared" si="255"/>
        <v>4.3790117145812602E-2</v>
      </c>
      <c r="U1095" s="15">
        <f t="shared" si="256"/>
        <v>-1.4214964115368822E-3</v>
      </c>
      <c r="V1095" s="15">
        <f t="shared" si="257"/>
        <v>4.5211613557349484E-2</v>
      </c>
      <c r="Y1095" s="32"/>
      <c r="Z1095" s="32"/>
    </row>
    <row r="1096" spans="1:26" x14ac:dyDescent="0.25">
      <c r="A1096" s="6">
        <v>1961.08</v>
      </c>
      <c r="B1096" s="7">
        <v>67.790000000000006</v>
      </c>
      <c r="C1096" s="8">
        <v>1.95333</v>
      </c>
      <c r="D1096" s="7">
        <v>3.0433300000000001</v>
      </c>
      <c r="E1096" s="7">
        <v>29.9</v>
      </c>
      <c r="F1096" s="8">
        <f t="shared" si="248"/>
        <v>1961.6249999999177</v>
      </c>
      <c r="G1096" s="9">
        <v>4.04</v>
      </c>
      <c r="H1096" s="8">
        <f t="shared" si="244"/>
        <v>694.05963963210695</v>
      </c>
      <c r="I1096" s="8">
        <f t="shared" si="245"/>
        <v>19.998930755016719</v>
      </c>
      <c r="J1096" s="10">
        <f t="shared" si="249"/>
        <v>78515.683400537237</v>
      </c>
      <c r="K1096" s="8">
        <f t="shared" si="246"/>
        <v>31.158762694816051</v>
      </c>
      <c r="L1096" s="10">
        <f t="shared" si="247"/>
        <v>3524.84340999199</v>
      </c>
      <c r="M1096" s="30">
        <f t="shared" si="252"/>
        <v>20.941688475215194</v>
      </c>
      <c r="N1096" s="11"/>
      <c r="O1096" s="12">
        <f t="shared" si="253"/>
        <v>24.927371788688767</v>
      </c>
      <c r="P1096" s="12"/>
      <c r="Q1096" s="33">
        <f t="shared" si="254"/>
        <v>2.1816815188407702E-2</v>
      </c>
      <c r="R1096" s="9">
        <f t="shared" si="250"/>
        <v>1.0082762096268238</v>
      </c>
      <c r="S1096" s="9">
        <f t="shared" si="251"/>
        <v>11.309525960952939</v>
      </c>
      <c r="T1096" s="15">
        <f t="shared" si="255"/>
        <v>3.767453343601046E-2</v>
      </c>
      <c r="U1096" s="15">
        <f t="shared" si="256"/>
        <v>2.9066845568914701E-4</v>
      </c>
      <c r="V1096" s="15">
        <f t="shared" si="257"/>
        <v>3.7383864980321313E-2</v>
      </c>
      <c r="Y1096" s="32"/>
      <c r="Z1096" s="32"/>
    </row>
    <row r="1097" spans="1:26" x14ac:dyDescent="0.25">
      <c r="A1097" s="6">
        <v>1961.09</v>
      </c>
      <c r="B1097" s="7">
        <v>67.260000000000005</v>
      </c>
      <c r="C1097" s="8">
        <v>1.96</v>
      </c>
      <c r="D1097" s="7">
        <v>3.05</v>
      </c>
      <c r="E1097" s="7">
        <v>30</v>
      </c>
      <c r="F1097" s="8">
        <f t="shared" si="248"/>
        <v>1961.7083333332509</v>
      </c>
      <c r="G1097" s="9">
        <v>3.98</v>
      </c>
      <c r="H1097" s="8">
        <f t="shared" si="244"/>
        <v>686.33785499999988</v>
      </c>
      <c r="I1097" s="8">
        <f t="shared" si="245"/>
        <v>20.000329999999998</v>
      </c>
      <c r="J1097" s="10">
        <f t="shared" si="249"/>
        <v>77830.699663119318</v>
      </c>
      <c r="K1097" s="8">
        <f t="shared" si="246"/>
        <v>31.122962499999989</v>
      </c>
      <c r="L1097" s="10">
        <f t="shared" si="247"/>
        <v>3529.3433537394271</v>
      </c>
      <c r="M1097" s="30">
        <f t="shared" si="252"/>
        <v>20.705243044147259</v>
      </c>
      <c r="N1097" s="11"/>
      <c r="O1097" s="12">
        <f t="shared" si="253"/>
        <v>24.626812599567049</v>
      </c>
      <c r="P1097" s="12"/>
      <c r="Q1097" s="33">
        <f t="shared" si="254"/>
        <v>2.2520573809431912E-2</v>
      </c>
      <c r="R1097" s="9">
        <f t="shared" si="250"/>
        <v>1.0082399627852752</v>
      </c>
      <c r="S1097" s="9">
        <f t="shared" si="251"/>
        <v>11.365115548690506</v>
      </c>
      <c r="T1097" s="15">
        <f t="shared" si="255"/>
        <v>4.1137790050248091E-2</v>
      </c>
      <c r="U1097" s="15">
        <f t="shared" si="256"/>
        <v>3.5461046872160562E-3</v>
      </c>
      <c r="V1097" s="15">
        <f t="shared" si="257"/>
        <v>3.7591685363032035E-2</v>
      </c>
      <c r="Y1097" s="32"/>
      <c r="Z1097" s="32"/>
    </row>
    <row r="1098" spans="1:26" x14ac:dyDescent="0.25">
      <c r="A1098" s="6">
        <v>1961.1</v>
      </c>
      <c r="B1098" s="7">
        <v>68</v>
      </c>
      <c r="C1098" s="8">
        <v>1.98</v>
      </c>
      <c r="D1098" s="7">
        <v>3.09667</v>
      </c>
      <c r="E1098" s="7">
        <v>30</v>
      </c>
      <c r="F1098" s="8">
        <f t="shared" si="248"/>
        <v>1961.7916666665842</v>
      </c>
      <c r="G1098" s="9">
        <v>3.92</v>
      </c>
      <c r="H1098" s="8">
        <f t="shared" ref="H1098:H1161" si="258">B1098*$E$1841/E1098</f>
        <v>693.88899999999978</v>
      </c>
      <c r="I1098" s="8">
        <f t="shared" ref="I1098:I1161" si="259">C1098*$E$1841/E1098</f>
        <v>20.204414999999994</v>
      </c>
      <c r="J1098" s="10">
        <f t="shared" si="249"/>
        <v>78877.931051687905</v>
      </c>
      <c r="K1098" s="8">
        <f t="shared" ref="K1098:K1161" si="260">D1098*$E$1841/E1098</f>
        <v>31.599194847499994</v>
      </c>
      <c r="L1098" s="10">
        <f t="shared" ref="L1098:L1161" si="261">K1098*(J1098/H1098)</f>
        <v>3592.0429816151532</v>
      </c>
      <c r="M1098" s="30">
        <f t="shared" si="252"/>
        <v>20.92419014101079</v>
      </c>
      <c r="N1098" s="11"/>
      <c r="O1098" s="12">
        <f t="shared" si="253"/>
        <v>24.869916653028227</v>
      </c>
      <c r="P1098" s="12"/>
      <c r="Q1098" s="33">
        <f t="shared" si="254"/>
        <v>2.2227504665063423E-2</v>
      </c>
      <c r="R1098" s="9">
        <f t="shared" si="250"/>
        <v>1.0016270980695723</v>
      </c>
      <c r="S1098" s="9">
        <f t="shared" si="251"/>
        <v>11.458763677862068</v>
      </c>
      <c r="T1098" s="15">
        <f t="shared" si="255"/>
        <v>3.7538369975540054E-2</v>
      </c>
      <c r="U1098" s="15">
        <f t="shared" si="256"/>
        <v>4.5465836366012091E-3</v>
      </c>
      <c r="V1098" s="15">
        <f t="shared" si="257"/>
        <v>3.2991786338938844E-2</v>
      </c>
      <c r="Y1098" s="32"/>
      <c r="Z1098" s="32"/>
    </row>
    <row r="1099" spans="1:26" x14ac:dyDescent="0.25">
      <c r="A1099" s="6">
        <v>1961.11</v>
      </c>
      <c r="B1099" s="7">
        <v>71.08</v>
      </c>
      <c r="C1099" s="8">
        <v>2</v>
      </c>
      <c r="D1099" s="7">
        <v>3.1433300000000002</v>
      </c>
      <c r="E1099" s="7">
        <v>30</v>
      </c>
      <c r="F1099" s="8">
        <f t="shared" ref="F1099:F1162" si="262">F1098+1/12</f>
        <v>1961.8749999999175</v>
      </c>
      <c r="G1099" s="9">
        <v>3.94</v>
      </c>
      <c r="H1099" s="8">
        <f t="shared" si="258"/>
        <v>725.31808999999987</v>
      </c>
      <c r="I1099" s="8">
        <f t="shared" si="259"/>
        <v>20.408499999999997</v>
      </c>
      <c r="J1099" s="10">
        <f t="shared" ref="J1099:J1162" si="263">J1098*((H1099+(I1099/12))/H1098)</f>
        <v>82643.965602881246</v>
      </c>
      <c r="K1099" s="8">
        <f t="shared" si="260"/>
        <v>32.075325152499992</v>
      </c>
      <c r="L1099" s="10">
        <f t="shared" si="261"/>
        <v>3654.7166066193681</v>
      </c>
      <c r="M1099" s="30">
        <f t="shared" si="252"/>
        <v>21.857957721959675</v>
      </c>
      <c r="N1099" s="11"/>
      <c r="O1099" s="12">
        <f t="shared" si="253"/>
        <v>25.960088110372364</v>
      </c>
      <c r="P1099" s="12"/>
      <c r="Q1099" s="33">
        <f t="shared" si="254"/>
        <v>1.9215321648647497E-2</v>
      </c>
      <c r="R1099" s="9">
        <f t="shared" ref="R1099:R1162" si="264">((G1099/G1100+G1099/1200+((1+G1100/1200)^(-119))*(1-G1099/G1100)))</f>
        <v>0.99350075664378312</v>
      </c>
      <c r="S1099" s="9">
        <f t="shared" ref="S1099:S1162" si="265">S1098*R1098*E1098/E1099</f>
        <v>11.477408210122002</v>
      </c>
      <c r="T1099" s="15">
        <f t="shared" si="255"/>
        <v>2.8104043479765028E-2</v>
      </c>
      <c r="U1099" s="15">
        <f t="shared" si="256"/>
        <v>5.7777477795133425E-3</v>
      </c>
      <c r="V1099" s="15">
        <f t="shared" si="257"/>
        <v>2.2326295700251686E-2</v>
      </c>
      <c r="Y1099" s="32"/>
      <c r="Z1099" s="32"/>
    </row>
    <row r="1100" spans="1:26" x14ac:dyDescent="0.25">
      <c r="A1100" s="6">
        <v>1961.12</v>
      </c>
      <c r="B1100" s="7">
        <v>71.739999999999995</v>
      </c>
      <c r="C1100" s="8">
        <v>2.02</v>
      </c>
      <c r="D1100" s="7">
        <v>3.19</v>
      </c>
      <c r="E1100" s="7">
        <v>30</v>
      </c>
      <c r="F1100" s="8">
        <f t="shared" si="262"/>
        <v>1961.9583333332507</v>
      </c>
      <c r="G1100" s="9">
        <v>4.0599999999999996</v>
      </c>
      <c r="H1100" s="8">
        <f t="shared" si="258"/>
        <v>732.05289499999969</v>
      </c>
      <c r="I1100" s="8">
        <f t="shared" si="259"/>
        <v>20.612584999999999</v>
      </c>
      <c r="J1100" s="10">
        <f t="shared" si="263"/>
        <v>83607.060024768114</v>
      </c>
      <c r="K1100" s="8">
        <f t="shared" si="260"/>
        <v>32.551557499999994</v>
      </c>
      <c r="L1100" s="10">
        <f t="shared" si="261"/>
        <v>3717.682206286735</v>
      </c>
      <c r="M1100" s="30">
        <f t="shared" si="252"/>
        <v>22.041480198382267</v>
      </c>
      <c r="N1100" s="11"/>
      <c r="O1100" s="12">
        <f t="shared" si="253"/>
        <v>26.158967454388588</v>
      </c>
      <c r="P1100" s="12"/>
      <c r="Q1100" s="33">
        <f t="shared" si="254"/>
        <v>1.7251533180928584E-2</v>
      </c>
      <c r="R1100" s="9">
        <f t="shared" si="264"/>
        <v>1.0017544201863267</v>
      </c>
      <c r="S1100" s="9">
        <f t="shared" si="265"/>
        <v>11.402813741065778</v>
      </c>
      <c r="T1100" s="15">
        <f t="shared" si="255"/>
        <v>3.3538175321390806E-2</v>
      </c>
      <c r="U1100" s="15">
        <f t="shared" si="256"/>
        <v>5.5258212275945962E-3</v>
      </c>
      <c r="V1100" s="15">
        <f t="shared" si="257"/>
        <v>2.801235409379621E-2</v>
      </c>
      <c r="Y1100" s="32"/>
      <c r="Z1100" s="32"/>
    </row>
    <row r="1101" spans="1:26" x14ac:dyDescent="0.25">
      <c r="A1101" s="6">
        <v>1962.01</v>
      </c>
      <c r="B1101" s="7">
        <v>69.069999999999993</v>
      </c>
      <c r="C1101" s="8">
        <v>2.0266700000000002</v>
      </c>
      <c r="D1101" s="7">
        <v>3.25</v>
      </c>
      <c r="E1101" s="7">
        <v>30</v>
      </c>
      <c r="F1101" s="8">
        <f t="shared" si="262"/>
        <v>1962.041666666584</v>
      </c>
      <c r="G1101" s="9">
        <v>4.08</v>
      </c>
      <c r="H1101" s="8">
        <f t="shared" si="258"/>
        <v>704.80754749999983</v>
      </c>
      <c r="I1101" s="8">
        <f t="shared" si="259"/>
        <v>20.680647347499995</v>
      </c>
      <c r="J1101" s="10">
        <f t="shared" si="263"/>
        <v>80692.221391215047</v>
      </c>
      <c r="K1101" s="8">
        <f t="shared" si="260"/>
        <v>33.163812499999992</v>
      </c>
      <c r="L1101" s="10">
        <f t="shared" si="261"/>
        <v>3796.8686770153308</v>
      </c>
      <c r="M1101" s="30">
        <f t="shared" si="252"/>
        <v>21.197931400015229</v>
      </c>
      <c r="N1101" s="11"/>
      <c r="O1101" s="12">
        <f t="shared" si="253"/>
        <v>25.142459916082938</v>
      </c>
      <c r="P1101" s="12"/>
      <c r="Q1101" s="33">
        <f t="shared" si="254"/>
        <v>1.8856943716482583E-2</v>
      </c>
      <c r="R1101" s="9">
        <f t="shared" si="264"/>
        <v>1.0066638954265219</v>
      </c>
      <c r="S1101" s="9">
        <f t="shared" si="265"/>
        <v>11.422819067674027</v>
      </c>
      <c r="T1101" s="15">
        <f t="shared" si="255"/>
        <v>4.1710582602429991E-2</v>
      </c>
      <c r="U1101" s="15">
        <f t="shared" si="256"/>
        <v>5.6955120254535974E-3</v>
      </c>
      <c r="V1101" s="15">
        <f t="shared" si="257"/>
        <v>3.6015070576976393E-2</v>
      </c>
      <c r="Y1101" s="32"/>
      <c r="Z1101" s="32"/>
    </row>
    <row r="1102" spans="1:26" x14ac:dyDescent="0.25">
      <c r="A1102" s="6">
        <v>1962.02</v>
      </c>
      <c r="B1102" s="7">
        <v>70.22</v>
      </c>
      <c r="C1102" s="8">
        <v>2.0333299999999999</v>
      </c>
      <c r="D1102" s="7">
        <v>3.31</v>
      </c>
      <c r="E1102" s="7">
        <v>30.1</v>
      </c>
      <c r="F1102" s="8">
        <f t="shared" si="262"/>
        <v>1962.1249999999172</v>
      </c>
      <c r="G1102" s="9">
        <v>4.04</v>
      </c>
      <c r="H1102" s="8">
        <f t="shared" si="258"/>
        <v>714.16189534883699</v>
      </c>
      <c r="I1102" s="8">
        <f t="shared" si="259"/>
        <v>20.679675401162783</v>
      </c>
      <c r="J1102" s="10">
        <f t="shared" si="263"/>
        <v>81960.483235043022</v>
      </c>
      <c r="K1102" s="8">
        <f t="shared" si="260"/>
        <v>33.663854651162787</v>
      </c>
      <c r="L1102" s="10">
        <f t="shared" si="261"/>
        <v>3863.4178226714962</v>
      </c>
      <c r="M1102" s="30">
        <f t="shared" si="252"/>
        <v>21.451687754873376</v>
      </c>
      <c r="N1102" s="11"/>
      <c r="O1102" s="12">
        <f t="shared" si="253"/>
        <v>25.427057120717443</v>
      </c>
      <c r="P1102" s="12"/>
      <c r="Q1102" s="33">
        <f t="shared" si="254"/>
        <v>1.9803478924056095E-2</v>
      </c>
      <c r="R1102" s="9">
        <f t="shared" si="264"/>
        <v>1.0123885003875235</v>
      </c>
      <c r="S1102" s="9">
        <f t="shared" si="265"/>
        <v>11.460737082475502</v>
      </c>
      <c r="T1102" s="15">
        <f t="shared" si="255"/>
        <v>4.1731982825138569E-2</v>
      </c>
      <c r="U1102" s="15">
        <f t="shared" si="256"/>
        <v>4.4005263696751395E-3</v>
      </c>
      <c r="V1102" s="15">
        <f t="shared" si="257"/>
        <v>3.733145645546343E-2</v>
      </c>
      <c r="Y1102" s="32"/>
      <c r="Z1102" s="32"/>
    </row>
    <row r="1103" spans="1:26" x14ac:dyDescent="0.25">
      <c r="A1103" s="6">
        <v>1962.03</v>
      </c>
      <c r="B1103" s="7">
        <v>70.290000000000006</v>
      </c>
      <c r="C1103" s="8">
        <v>2.04</v>
      </c>
      <c r="D1103" s="7">
        <v>3.37</v>
      </c>
      <c r="E1103" s="7">
        <v>30.1</v>
      </c>
      <c r="F1103" s="8">
        <f t="shared" si="262"/>
        <v>1962.2083333332505</v>
      </c>
      <c r="G1103" s="9">
        <v>3.93</v>
      </c>
      <c r="H1103" s="8">
        <f t="shared" si="258"/>
        <v>714.87381976744166</v>
      </c>
      <c r="I1103" s="8">
        <f t="shared" si="259"/>
        <v>20.74751162790697</v>
      </c>
      <c r="J1103" s="10">
        <f t="shared" si="263"/>
        <v>82240.610207079633</v>
      </c>
      <c r="K1103" s="8">
        <f t="shared" si="260"/>
        <v>34.274075581395344</v>
      </c>
      <c r="L1103" s="10">
        <f t="shared" si="261"/>
        <v>3942.9628168709405</v>
      </c>
      <c r="M1103" s="30">
        <f t="shared" si="252"/>
        <v>21.44315856852624</v>
      </c>
      <c r="N1103" s="11"/>
      <c r="O1103" s="12">
        <f t="shared" si="253"/>
        <v>25.400593865759632</v>
      </c>
      <c r="P1103" s="12"/>
      <c r="Q1103" s="33">
        <f t="shared" si="254"/>
        <v>2.0922020958310819E-2</v>
      </c>
      <c r="R1103" s="9">
        <f t="shared" si="264"/>
        <v>1.0106875755699061</v>
      </c>
      <c r="S1103" s="9">
        <f t="shared" si="265"/>
        <v>11.602718428263055</v>
      </c>
      <c r="T1103" s="15">
        <f t="shared" si="255"/>
        <v>4.3820507522673635E-2</v>
      </c>
      <c r="U1103" s="15">
        <f t="shared" si="256"/>
        <v>3.5032717460843354E-3</v>
      </c>
      <c r="V1103" s="15">
        <f t="shared" si="257"/>
        <v>4.03172357765893E-2</v>
      </c>
      <c r="Y1103" s="32"/>
      <c r="Z1103" s="32"/>
    </row>
    <row r="1104" spans="1:26" x14ac:dyDescent="0.25">
      <c r="A1104" s="6">
        <v>1962.04</v>
      </c>
      <c r="B1104" s="7">
        <v>68.05</v>
      </c>
      <c r="C1104" s="8">
        <v>2.0466700000000002</v>
      </c>
      <c r="D1104" s="7">
        <v>3.40333</v>
      </c>
      <c r="E1104" s="7">
        <v>30.2</v>
      </c>
      <c r="F1104" s="8">
        <f t="shared" si="262"/>
        <v>1962.2916666665838</v>
      </c>
      <c r="G1104" s="9">
        <v>3.84</v>
      </c>
      <c r="H1104" s="8">
        <f t="shared" si="258"/>
        <v>689.80054221854289</v>
      </c>
      <c r="I1104" s="8">
        <f t="shared" si="259"/>
        <v>20.746422861754965</v>
      </c>
      <c r="J1104" s="10">
        <f t="shared" si="263"/>
        <v>79555.019567008741</v>
      </c>
      <c r="K1104" s="8">
        <f t="shared" si="260"/>
        <v>34.498440548841053</v>
      </c>
      <c r="L1104" s="10">
        <f t="shared" si="261"/>
        <v>3978.7213040850529</v>
      </c>
      <c r="M1104" s="30">
        <f t="shared" si="252"/>
        <v>20.658336447649038</v>
      </c>
      <c r="N1104" s="11"/>
      <c r="O1104" s="12">
        <f t="shared" si="253"/>
        <v>24.45737104891089</v>
      </c>
      <c r="P1104" s="12"/>
      <c r="Q1104" s="33">
        <f t="shared" si="254"/>
        <v>2.35452279329793E-2</v>
      </c>
      <c r="R1104" s="9">
        <f t="shared" si="264"/>
        <v>1.0007326009996715</v>
      </c>
      <c r="S1104" s="9">
        <f t="shared" si="265"/>
        <v>11.687893148485825</v>
      </c>
      <c r="T1104" s="15">
        <f t="shared" si="255"/>
        <v>4.8349863318874364E-2</v>
      </c>
      <c r="U1104" s="15">
        <f t="shared" si="256"/>
        <v>2.1442348125504385E-3</v>
      </c>
      <c r="V1104" s="15">
        <f t="shared" si="257"/>
        <v>4.6205628506323926E-2</v>
      </c>
      <c r="Y1104" s="32"/>
      <c r="Z1104" s="32"/>
    </row>
    <row r="1105" spans="1:26" x14ac:dyDescent="0.25">
      <c r="A1105" s="6">
        <v>1962.05</v>
      </c>
      <c r="B1105" s="7">
        <v>62.99</v>
      </c>
      <c r="C1105" s="8">
        <v>2.0533299999999999</v>
      </c>
      <c r="D1105" s="7">
        <v>3.4366699999999999</v>
      </c>
      <c r="E1105" s="7">
        <v>30.2</v>
      </c>
      <c r="F1105" s="8">
        <f t="shared" si="262"/>
        <v>1962.374999999917</v>
      </c>
      <c r="G1105" s="9">
        <v>3.87</v>
      </c>
      <c r="H1105" s="8">
        <f t="shared" si="258"/>
        <v>638.50898096026481</v>
      </c>
      <c r="I1105" s="8">
        <f t="shared" si="259"/>
        <v>20.813933098509928</v>
      </c>
      <c r="J1105" s="10">
        <f t="shared" si="263"/>
        <v>73839.579841584738</v>
      </c>
      <c r="K1105" s="8">
        <f t="shared" si="260"/>
        <v>34.83639719950331</v>
      </c>
      <c r="L1105" s="10">
        <f t="shared" si="261"/>
        <v>4028.6119837145425</v>
      </c>
      <c r="M1105" s="30">
        <f t="shared" si="252"/>
        <v>19.089367498116655</v>
      </c>
      <c r="N1105" s="11"/>
      <c r="O1105" s="12">
        <f t="shared" si="253"/>
        <v>22.592739011982157</v>
      </c>
      <c r="P1105" s="12"/>
      <c r="Q1105" s="33">
        <f t="shared" si="254"/>
        <v>2.722380214925571E-2</v>
      </c>
      <c r="R1105" s="9">
        <f t="shared" si="264"/>
        <v>0.99994127099060903</v>
      </c>
      <c r="S1105" s="9">
        <f t="shared" si="265"/>
        <v>11.696455710690458</v>
      </c>
      <c r="T1105" s="15">
        <f t="shared" si="255"/>
        <v>5.511859855153145E-2</v>
      </c>
      <c r="U1105" s="15">
        <f t="shared" si="256"/>
        <v>2.7881753337712922E-3</v>
      </c>
      <c r="V1105" s="15">
        <f t="shared" si="257"/>
        <v>5.2330423217760158E-2</v>
      </c>
      <c r="Y1105" s="32"/>
      <c r="Z1105" s="32"/>
    </row>
    <row r="1106" spans="1:26" x14ac:dyDescent="0.25">
      <c r="A1106" s="6">
        <v>1962.06</v>
      </c>
      <c r="B1106" s="7">
        <v>55.63</v>
      </c>
      <c r="C1106" s="8">
        <v>2.06</v>
      </c>
      <c r="D1106" s="7">
        <v>3.47</v>
      </c>
      <c r="E1106" s="7">
        <v>30.2</v>
      </c>
      <c r="F1106" s="8">
        <f t="shared" si="262"/>
        <v>1962.4583333332503</v>
      </c>
      <c r="G1106" s="9">
        <v>3.91</v>
      </c>
      <c r="H1106" s="8">
        <f t="shared" si="258"/>
        <v>563.90307367549667</v>
      </c>
      <c r="I1106" s="8">
        <f t="shared" si="259"/>
        <v>20.881544701986751</v>
      </c>
      <c r="J1106" s="10">
        <f t="shared" si="263"/>
        <v>65413.107177755708</v>
      </c>
      <c r="K1106" s="8">
        <f t="shared" si="260"/>
        <v>35.174252483443709</v>
      </c>
      <c r="L1106" s="10">
        <f t="shared" si="261"/>
        <v>4080.2351592092809</v>
      </c>
      <c r="M1106" s="30">
        <f t="shared" si="252"/>
        <v>16.82757124479247</v>
      </c>
      <c r="N1106" s="11"/>
      <c r="O1106" s="12">
        <f t="shared" si="253"/>
        <v>19.917222641066697</v>
      </c>
      <c r="P1106" s="12"/>
      <c r="Q1106" s="33">
        <f t="shared" si="254"/>
        <v>3.3481783573162484E-2</v>
      </c>
      <c r="R1106" s="9">
        <f t="shared" si="264"/>
        <v>0.99508718933734119</v>
      </c>
      <c r="S1106" s="9">
        <f t="shared" si="265"/>
        <v>11.695768789433183</v>
      </c>
      <c r="T1106" s="15">
        <f t="shared" si="255"/>
        <v>6.8274864984938288E-2</v>
      </c>
      <c r="U1106" s="15">
        <f t="shared" si="256"/>
        <v>3.2123625469537842E-3</v>
      </c>
      <c r="V1106" s="15">
        <f t="shared" si="257"/>
        <v>6.5062502437984504E-2</v>
      </c>
      <c r="Y1106" s="32"/>
      <c r="Z1106" s="32"/>
    </row>
    <row r="1107" spans="1:26" x14ac:dyDescent="0.25">
      <c r="A1107" s="6">
        <v>1962.07</v>
      </c>
      <c r="B1107" s="7">
        <v>56.97</v>
      </c>
      <c r="C1107" s="8">
        <v>2.0666699999999998</v>
      </c>
      <c r="D1107" s="7">
        <v>3.49</v>
      </c>
      <c r="E1107" s="7">
        <v>30.3</v>
      </c>
      <c r="F1107" s="8">
        <f t="shared" si="262"/>
        <v>1962.5416666665835</v>
      </c>
      <c r="G1107" s="9">
        <v>4.01</v>
      </c>
      <c r="H1107" s="8">
        <f t="shared" si="258"/>
        <v>575.58031930693062</v>
      </c>
      <c r="I1107" s="8">
        <f t="shared" si="259"/>
        <v>20.880017175742569</v>
      </c>
      <c r="J1107" s="10">
        <f t="shared" si="263"/>
        <v>66969.516179794373</v>
      </c>
      <c r="K1107" s="8">
        <f t="shared" si="260"/>
        <v>35.260230198019798</v>
      </c>
      <c r="L1107" s="10">
        <f t="shared" si="261"/>
        <v>4102.5734854745015</v>
      </c>
      <c r="M1107" s="30">
        <f t="shared" si="252"/>
        <v>17.141325661322796</v>
      </c>
      <c r="N1107" s="11"/>
      <c r="O1107" s="12">
        <f t="shared" si="253"/>
        <v>20.289071663902106</v>
      </c>
      <c r="P1107" s="12"/>
      <c r="Q1107" s="33">
        <f t="shared" si="254"/>
        <v>3.096728932160784E-2</v>
      </c>
      <c r="R1107" s="9">
        <f t="shared" si="264"/>
        <v>1.005796438146745</v>
      </c>
      <c r="S1107" s="9">
        <f t="shared" si="265"/>
        <v>11.599899428807168</v>
      </c>
      <c r="T1107" s="15">
        <f t="shared" si="255"/>
        <v>6.471828224518883E-2</v>
      </c>
      <c r="U1107" s="15">
        <f t="shared" si="256"/>
        <v>4.0679412523005887E-3</v>
      </c>
      <c r="V1107" s="15">
        <f t="shared" si="257"/>
        <v>6.0650340992888241E-2</v>
      </c>
      <c r="Y1107" s="32"/>
      <c r="Z1107" s="32"/>
    </row>
    <row r="1108" spans="1:26" x14ac:dyDescent="0.25">
      <c r="A1108" s="6">
        <v>1962.08</v>
      </c>
      <c r="B1108" s="7">
        <v>58.52</v>
      </c>
      <c r="C1108" s="8">
        <v>2.0733299999999999</v>
      </c>
      <c r="D1108" s="7">
        <v>3.51</v>
      </c>
      <c r="E1108" s="7">
        <v>30.3</v>
      </c>
      <c r="F1108" s="8">
        <f t="shared" si="262"/>
        <v>1962.6249999999168</v>
      </c>
      <c r="G1108" s="9">
        <v>3.98</v>
      </c>
      <c r="H1108" s="8">
        <f t="shared" si="258"/>
        <v>591.24030693069301</v>
      </c>
      <c r="I1108" s="8">
        <f t="shared" si="259"/>
        <v>20.94730460643564</v>
      </c>
      <c r="J1108" s="10">
        <f t="shared" si="263"/>
        <v>68994.679874027061</v>
      </c>
      <c r="K1108" s="8">
        <f t="shared" si="260"/>
        <v>35.46229455445544</v>
      </c>
      <c r="L1108" s="10">
        <f t="shared" si="261"/>
        <v>4138.2660006465303</v>
      </c>
      <c r="M1108" s="30">
        <f t="shared" si="252"/>
        <v>17.571262631045535</v>
      </c>
      <c r="N1108" s="11"/>
      <c r="O1108" s="12">
        <f t="shared" si="253"/>
        <v>20.797371453348301</v>
      </c>
      <c r="P1108" s="12"/>
      <c r="Q1108" s="33">
        <f t="shared" si="254"/>
        <v>2.9839850791958493E-2</v>
      </c>
      <c r="R1108" s="9">
        <f t="shared" si="264"/>
        <v>1.0033166666666666</v>
      </c>
      <c r="S1108" s="9">
        <f t="shared" si="265"/>
        <v>11.667137528354711</v>
      </c>
      <c r="T1108" s="15">
        <f t="shared" si="255"/>
        <v>6.5247093555214519E-2</v>
      </c>
      <c r="U1108" s="15">
        <f t="shared" si="256"/>
        <v>3.0177421481709654E-3</v>
      </c>
      <c r="V1108" s="15">
        <f t="shared" si="257"/>
        <v>6.2229351407043554E-2</v>
      </c>
      <c r="Y1108" s="32"/>
      <c r="Z1108" s="32"/>
    </row>
    <row r="1109" spans="1:26" x14ac:dyDescent="0.25">
      <c r="A1109" s="6">
        <v>1962.09</v>
      </c>
      <c r="B1109" s="7">
        <v>58</v>
      </c>
      <c r="C1109" s="8">
        <v>2.08</v>
      </c>
      <c r="D1109" s="7">
        <v>3.53</v>
      </c>
      <c r="E1109" s="7">
        <v>30.4</v>
      </c>
      <c r="F1109" s="8">
        <f t="shared" si="262"/>
        <v>1962.70833333325</v>
      </c>
      <c r="G1109" s="9">
        <v>3.98</v>
      </c>
      <c r="H1109" s="8">
        <f t="shared" si="258"/>
        <v>584.05904605263152</v>
      </c>
      <c r="I1109" s="8">
        <f t="shared" si="259"/>
        <v>20.945565789473683</v>
      </c>
      <c r="J1109" s="10">
        <f t="shared" si="263"/>
        <v>68360.350526424576</v>
      </c>
      <c r="K1109" s="8">
        <f t="shared" si="260"/>
        <v>35.54704194078947</v>
      </c>
      <c r="L1109" s="10">
        <f t="shared" si="261"/>
        <v>4160.5523682461853</v>
      </c>
      <c r="M1109" s="30">
        <f t="shared" si="252"/>
        <v>17.321461147465484</v>
      </c>
      <c r="N1109" s="11"/>
      <c r="O1109" s="12">
        <f t="shared" si="253"/>
        <v>20.501925308455863</v>
      </c>
      <c r="P1109" s="12"/>
      <c r="Q1109" s="33">
        <f t="shared" si="254"/>
        <v>3.0994332976254528E-2</v>
      </c>
      <c r="R1109" s="9">
        <f t="shared" si="264"/>
        <v>1.007417500176147</v>
      </c>
      <c r="S1109" s="9">
        <f t="shared" si="265"/>
        <v>11.667327503126966</v>
      </c>
      <c r="T1109" s="15">
        <f t="shared" si="255"/>
        <v>6.4680784220179754E-2</v>
      </c>
      <c r="U1109" s="15">
        <f t="shared" si="256"/>
        <v>7.9721457991022149E-4</v>
      </c>
      <c r="V1109" s="15">
        <f t="shared" si="257"/>
        <v>6.3883569640269533E-2</v>
      </c>
      <c r="Y1109" s="32"/>
      <c r="Z1109" s="32"/>
    </row>
    <row r="1110" spans="1:26" x14ac:dyDescent="0.25">
      <c r="A1110" s="6">
        <v>1962.1</v>
      </c>
      <c r="B1110" s="7">
        <v>56.17</v>
      </c>
      <c r="C1110" s="8">
        <v>2.09667</v>
      </c>
      <c r="D1110" s="7">
        <v>3.57667</v>
      </c>
      <c r="E1110" s="7">
        <v>30.4</v>
      </c>
      <c r="F1110" s="8">
        <f t="shared" si="262"/>
        <v>1962.7916666665833</v>
      </c>
      <c r="G1110" s="9">
        <v>3.93</v>
      </c>
      <c r="H1110" s="8">
        <f t="shared" si="258"/>
        <v>565.63097615131574</v>
      </c>
      <c r="I1110" s="8">
        <f t="shared" si="259"/>
        <v>21.113432415296053</v>
      </c>
      <c r="J1110" s="10">
        <f t="shared" si="263"/>
        <v>66409.396214036577</v>
      </c>
      <c r="K1110" s="8">
        <f t="shared" si="260"/>
        <v>36.01700807319078</v>
      </c>
      <c r="L1110" s="10">
        <f t="shared" si="261"/>
        <v>4228.6718026857425</v>
      </c>
      <c r="M1110" s="30">
        <f t="shared" si="252"/>
        <v>16.739820967901334</v>
      </c>
      <c r="N1110" s="11"/>
      <c r="O1110" s="12">
        <f t="shared" si="253"/>
        <v>19.816278671377102</v>
      </c>
      <c r="P1110" s="12"/>
      <c r="Q1110" s="33">
        <f t="shared" si="254"/>
        <v>3.3500278187628955E-2</v>
      </c>
      <c r="R1110" s="9">
        <f t="shared" si="264"/>
        <v>1.0040955493531014</v>
      </c>
      <c r="S1110" s="9">
        <f t="shared" si="265"/>
        <v>11.753869906936574</v>
      </c>
      <c r="T1110" s="15">
        <f t="shared" si="255"/>
        <v>6.7708602152785513E-2</v>
      </c>
      <c r="U1110" s="15">
        <f t="shared" si="256"/>
        <v>6.3557512811973638E-4</v>
      </c>
      <c r="V1110" s="15">
        <f t="shared" si="257"/>
        <v>6.7073027024665777E-2</v>
      </c>
      <c r="Y1110" s="32"/>
      <c r="Z1110" s="32"/>
    </row>
    <row r="1111" spans="1:26" x14ac:dyDescent="0.25">
      <c r="A1111" s="6">
        <v>1962.11</v>
      </c>
      <c r="B1111" s="7">
        <v>60.04</v>
      </c>
      <c r="C1111" s="8">
        <v>2.1133299999999999</v>
      </c>
      <c r="D1111" s="7">
        <v>3.6233300000000002</v>
      </c>
      <c r="E1111" s="7">
        <v>30.4</v>
      </c>
      <c r="F1111" s="8">
        <f t="shared" si="262"/>
        <v>1962.8749999999166</v>
      </c>
      <c r="G1111" s="9">
        <v>3.92</v>
      </c>
      <c r="H1111" s="8">
        <f t="shared" si="258"/>
        <v>604.60181249999994</v>
      </c>
      <c r="I1111" s="8">
        <f t="shared" si="259"/>
        <v>21.281198341282892</v>
      </c>
      <c r="J1111" s="10">
        <f t="shared" si="263"/>
        <v>71193.084614548221</v>
      </c>
      <c r="K1111" s="8">
        <f t="shared" si="260"/>
        <v>36.48687350575657</v>
      </c>
      <c r="L1111" s="10">
        <f t="shared" si="261"/>
        <v>4296.4030525721346</v>
      </c>
      <c r="M1111" s="30">
        <f t="shared" si="252"/>
        <v>17.854386489497152</v>
      </c>
      <c r="N1111" s="11"/>
      <c r="O1111" s="12">
        <f t="shared" si="253"/>
        <v>21.13463486809108</v>
      </c>
      <c r="P1111" s="12"/>
      <c r="Q1111" s="33">
        <f t="shared" si="254"/>
        <v>2.9871128091809182E-2</v>
      </c>
      <c r="R1111" s="9">
        <f t="shared" si="264"/>
        <v>1.0082037695206869</v>
      </c>
      <c r="S1111" s="9">
        <f t="shared" si="265"/>
        <v>11.802008461230367</v>
      </c>
      <c r="T1111" s="15">
        <f t="shared" si="255"/>
        <v>6.5501446156986276E-2</v>
      </c>
      <c r="U1111" s="15">
        <f t="shared" si="256"/>
        <v>1.9859653960729862E-3</v>
      </c>
      <c r="V1111" s="15">
        <f t="shared" si="257"/>
        <v>6.351548076091329E-2</v>
      </c>
      <c r="Y1111" s="32"/>
      <c r="Z1111" s="32"/>
    </row>
    <row r="1112" spans="1:26" x14ac:dyDescent="0.25">
      <c r="A1112" s="6">
        <v>1962.12</v>
      </c>
      <c r="B1112" s="7">
        <v>62.64</v>
      </c>
      <c r="C1112" s="8">
        <v>2.13</v>
      </c>
      <c r="D1112" s="7">
        <v>3.67</v>
      </c>
      <c r="E1112" s="7">
        <v>30.4</v>
      </c>
      <c r="F1112" s="8">
        <f t="shared" si="262"/>
        <v>1962.9583333332498</v>
      </c>
      <c r="G1112" s="9">
        <v>3.86</v>
      </c>
      <c r="H1112" s="8">
        <f t="shared" si="258"/>
        <v>630.78376973684203</v>
      </c>
      <c r="I1112" s="8">
        <f t="shared" si="259"/>
        <v>21.449064967105258</v>
      </c>
      <c r="J1112" s="10">
        <f t="shared" si="263"/>
        <v>74486.535522558013</v>
      </c>
      <c r="K1112" s="8">
        <f t="shared" si="260"/>
        <v>36.956839638157888</v>
      </c>
      <c r="L1112" s="10">
        <f t="shared" si="261"/>
        <v>4364.0738404819267</v>
      </c>
      <c r="M1112" s="30">
        <f t="shared" si="252"/>
        <v>18.585836118439865</v>
      </c>
      <c r="N1112" s="11"/>
      <c r="O1112" s="12">
        <f t="shared" si="253"/>
        <v>21.996928448150385</v>
      </c>
      <c r="P1112" s="12"/>
      <c r="Q1112" s="33">
        <f t="shared" si="254"/>
        <v>2.8266895655685007E-2</v>
      </c>
      <c r="R1112" s="9">
        <f t="shared" si="264"/>
        <v>1.0056886798606937</v>
      </c>
      <c r="S1112" s="9">
        <f t="shared" si="265"/>
        <v>11.898829418527498</v>
      </c>
      <c r="T1112" s="15">
        <f t="shared" si="255"/>
        <v>6.2871859796683749E-2</v>
      </c>
      <c r="U1112" s="15">
        <f t="shared" si="256"/>
        <v>8.6779591041552528E-4</v>
      </c>
      <c r="V1112" s="15">
        <f t="shared" si="257"/>
        <v>6.2004063886268224E-2</v>
      </c>
      <c r="Y1112" s="32"/>
      <c r="Z1112" s="32"/>
    </row>
    <row r="1113" spans="1:26" x14ac:dyDescent="0.25">
      <c r="A1113" s="6">
        <v>1963.01</v>
      </c>
      <c r="B1113" s="7">
        <v>65.06</v>
      </c>
      <c r="C1113" s="8">
        <v>2.1366700000000001</v>
      </c>
      <c r="D1113" s="7">
        <v>3.6833300000000002</v>
      </c>
      <c r="E1113" s="7">
        <v>30.4</v>
      </c>
      <c r="F1113" s="8">
        <f t="shared" si="262"/>
        <v>1963.0416666665831</v>
      </c>
      <c r="G1113" s="9">
        <v>3.83</v>
      </c>
      <c r="H1113" s="8">
        <f t="shared" si="258"/>
        <v>655.15312993421037</v>
      </c>
      <c r="I1113" s="8">
        <f t="shared" si="259"/>
        <v>21.516231757401314</v>
      </c>
      <c r="J1113" s="10">
        <f t="shared" si="263"/>
        <v>77575.938110667397</v>
      </c>
      <c r="K1113" s="8">
        <f t="shared" si="260"/>
        <v>37.091072518914473</v>
      </c>
      <c r="L1113" s="10">
        <f t="shared" si="261"/>
        <v>4391.9117756096621</v>
      </c>
      <c r="M1113" s="30">
        <f t="shared" si="252"/>
        <v>19.259231693254055</v>
      </c>
      <c r="N1113" s="11"/>
      <c r="O1113" s="12">
        <f t="shared" si="253"/>
        <v>22.787775396063665</v>
      </c>
      <c r="P1113" s="12"/>
      <c r="Q1113" s="33">
        <f t="shared" si="254"/>
        <v>2.7065841820962069E-2</v>
      </c>
      <c r="R1113" s="9">
        <f t="shared" si="264"/>
        <v>0.9958067224887539</v>
      </c>
      <c r="S1113" s="9">
        <f t="shared" si="265"/>
        <v>11.966518049806504</v>
      </c>
      <c r="T1113" s="15">
        <f t="shared" si="255"/>
        <v>5.9355393684216162E-2</v>
      </c>
      <c r="U1113" s="15">
        <f t="shared" si="256"/>
        <v>-1.3589280584125341E-4</v>
      </c>
      <c r="V1113" s="15">
        <f t="shared" si="257"/>
        <v>5.9491286490057416E-2</v>
      </c>
      <c r="Y1113" s="32"/>
      <c r="Z1113" s="32"/>
    </row>
    <row r="1114" spans="1:26" x14ac:dyDescent="0.25">
      <c r="A1114" s="6">
        <v>1963.02</v>
      </c>
      <c r="B1114" s="7">
        <v>65.92</v>
      </c>
      <c r="C1114" s="8">
        <v>2.1433300000000002</v>
      </c>
      <c r="D1114" s="7">
        <v>3.6966700000000001</v>
      </c>
      <c r="E1114" s="7">
        <v>30.4</v>
      </c>
      <c r="F1114" s="8">
        <f t="shared" si="262"/>
        <v>1963.1249999999163</v>
      </c>
      <c r="G1114" s="9">
        <v>3.92</v>
      </c>
      <c r="H1114" s="8">
        <f t="shared" si="258"/>
        <v>663.81331578947356</v>
      </c>
      <c r="I1114" s="8">
        <f t="shared" si="259"/>
        <v>21.583297847861839</v>
      </c>
      <c r="J1114" s="10">
        <f t="shared" si="263"/>
        <v>78814.352032089722</v>
      </c>
      <c r="K1114" s="8">
        <f t="shared" si="260"/>
        <v>37.225406099506571</v>
      </c>
      <c r="L1114" s="10">
        <f t="shared" si="261"/>
        <v>4419.7610850495312</v>
      </c>
      <c r="M1114" s="30">
        <f t="shared" si="252"/>
        <v>19.469191309671416</v>
      </c>
      <c r="N1114" s="11"/>
      <c r="O1114" s="12">
        <f t="shared" si="253"/>
        <v>23.029397502210237</v>
      </c>
      <c r="P1114" s="12"/>
      <c r="Q1114" s="33">
        <f t="shared" si="254"/>
        <v>2.5987675611033254E-2</v>
      </c>
      <c r="R1114" s="9">
        <f t="shared" si="264"/>
        <v>1.0024464999647706</v>
      </c>
      <c r="S1114" s="9">
        <f t="shared" si="265"/>
        <v>11.91633911878033</v>
      </c>
      <c r="T1114" s="15">
        <f t="shared" si="255"/>
        <v>5.3369306237670777E-2</v>
      </c>
      <c r="U1114" s="15">
        <f t="shared" si="256"/>
        <v>-1.1864075961453002E-3</v>
      </c>
      <c r="V1114" s="15">
        <f t="shared" si="257"/>
        <v>5.4555713833816077E-2</v>
      </c>
      <c r="Y1114" s="32"/>
      <c r="Z1114" s="32"/>
    </row>
    <row r="1115" spans="1:26" x14ac:dyDescent="0.25">
      <c r="A1115" s="6">
        <v>1963.03</v>
      </c>
      <c r="B1115" s="7">
        <v>65.67</v>
      </c>
      <c r="C1115" s="8">
        <v>2.15</v>
      </c>
      <c r="D1115" s="7">
        <v>3.71</v>
      </c>
      <c r="E1115" s="7">
        <v>30.5</v>
      </c>
      <c r="F1115" s="8">
        <f t="shared" si="262"/>
        <v>1963.2083333332496</v>
      </c>
      <c r="G1115" s="9">
        <v>3.93</v>
      </c>
      <c r="H1115" s="8">
        <f t="shared" si="258"/>
        <v>659.12763688524581</v>
      </c>
      <c r="I1115" s="8">
        <f t="shared" si="259"/>
        <v>21.579479508196719</v>
      </c>
      <c r="J1115" s="10">
        <f t="shared" si="263"/>
        <v>78471.533225403386</v>
      </c>
      <c r="K1115" s="8">
        <f t="shared" si="260"/>
        <v>37.237148360655731</v>
      </c>
      <c r="L1115" s="10">
        <f t="shared" si="261"/>
        <v>4433.2174244898215</v>
      </c>
      <c r="M1115" s="30">
        <f t="shared" si="252"/>
        <v>19.288064606604838</v>
      </c>
      <c r="N1115" s="11"/>
      <c r="O1115" s="12">
        <f t="shared" si="253"/>
        <v>22.808875397934845</v>
      </c>
      <c r="P1115" s="12"/>
      <c r="Q1115" s="33">
        <f t="shared" si="254"/>
        <v>2.632110095203833E-2</v>
      </c>
      <c r="R1115" s="9">
        <f t="shared" si="264"/>
        <v>1.0000004457048253</v>
      </c>
      <c r="S1115" s="9">
        <f t="shared" si="265"/>
        <v>11.906326893024408</v>
      </c>
      <c r="T1115" s="15">
        <f t="shared" si="255"/>
        <v>5.1426422329269306E-2</v>
      </c>
      <c r="U1115" s="15">
        <f t="shared" si="256"/>
        <v>-1.9817913313385782E-3</v>
      </c>
      <c r="V1115" s="15">
        <f t="shared" si="257"/>
        <v>5.3408213660607884E-2</v>
      </c>
      <c r="Y1115" s="32"/>
      <c r="Z1115" s="32"/>
    </row>
    <row r="1116" spans="1:26" x14ac:dyDescent="0.25">
      <c r="A1116" s="6">
        <v>1963.04</v>
      </c>
      <c r="B1116" s="7">
        <v>68.760000000000005</v>
      </c>
      <c r="C1116" s="8">
        <v>2.1666699999999999</v>
      </c>
      <c r="D1116" s="7">
        <v>3.7533300000000001</v>
      </c>
      <c r="E1116" s="7">
        <v>30.5</v>
      </c>
      <c r="F1116" s="8">
        <f t="shared" si="262"/>
        <v>1963.2916666665828</v>
      </c>
      <c r="G1116" s="9">
        <v>3.97</v>
      </c>
      <c r="H1116" s="8">
        <f t="shared" si="258"/>
        <v>690.14186557377036</v>
      </c>
      <c r="I1116" s="8">
        <f t="shared" si="259"/>
        <v>21.74679575163934</v>
      </c>
      <c r="J1116" s="10">
        <f t="shared" si="263"/>
        <v>82379.64241896139</v>
      </c>
      <c r="K1116" s="8">
        <f t="shared" si="260"/>
        <v>37.672050149999997</v>
      </c>
      <c r="L1116" s="10">
        <f t="shared" si="261"/>
        <v>4496.771135549162</v>
      </c>
      <c r="M1116" s="30">
        <f t="shared" si="252"/>
        <v>20.150077238226991</v>
      </c>
      <c r="N1116" s="11"/>
      <c r="O1116" s="12">
        <f t="shared" si="253"/>
        <v>23.819656401644693</v>
      </c>
      <c r="P1116" s="12"/>
      <c r="Q1116" s="33">
        <f t="shared" si="254"/>
        <v>2.3703168769709994E-2</v>
      </c>
      <c r="R1116" s="9">
        <f t="shared" si="264"/>
        <v>1.0065890001409175</v>
      </c>
      <c r="S1116" s="9">
        <f t="shared" si="265"/>
        <v>11.906332199731755</v>
      </c>
      <c r="T1116" s="15">
        <f t="shared" si="255"/>
        <v>4.3887278797796858E-2</v>
      </c>
      <c r="U1116" s="15">
        <f t="shared" si="256"/>
        <v>-1.8273739201424277E-3</v>
      </c>
      <c r="V1116" s="15">
        <f t="shared" si="257"/>
        <v>4.5714652717939286E-2</v>
      </c>
      <c r="Y1116" s="32"/>
      <c r="Z1116" s="32"/>
    </row>
    <row r="1117" spans="1:26" x14ac:dyDescent="0.25">
      <c r="A1117" s="6">
        <v>1963.05</v>
      </c>
      <c r="B1117" s="7">
        <v>70.14</v>
      </c>
      <c r="C1117" s="8">
        <v>2.1833300000000002</v>
      </c>
      <c r="D1117" s="7">
        <v>3.7966700000000002</v>
      </c>
      <c r="E1117" s="7">
        <v>30.5</v>
      </c>
      <c r="F1117" s="8">
        <f t="shared" si="262"/>
        <v>1963.3749999999161</v>
      </c>
      <c r="G1117" s="9">
        <v>3.93</v>
      </c>
      <c r="H1117" s="8">
        <f t="shared" si="258"/>
        <v>703.99288032786876</v>
      </c>
      <c r="I1117" s="8">
        <f t="shared" si="259"/>
        <v>21.914011625409834</v>
      </c>
      <c r="J1117" s="10">
        <f t="shared" si="263"/>
        <v>84250.968799537048</v>
      </c>
      <c r="K1117" s="8">
        <f t="shared" si="260"/>
        <v>38.107052309016389</v>
      </c>
      <c r="L1117" s="10">
        <f t="shared" si="261"/>
        <v>4560.4950914191377</v>
      </c>
      <c r="M1117" s="30">
        <f t="shared" si="252"/>
        <v>20.50758586495262</v>
      </c>
      <c r="N1117" s="11"/>
      <c r="O1117" s="12">
        <f t="shared" si="253"/>
        <v>24.232447349964094</v>
      </c>
      <c r="P1117" s="12"/>
      <c r="Q1117" s="33">
        <f t="shared" si="254"/>
        <v>2.2857678405550932E-2</v>
      </c>
      <c r="R1117" s="9">
        <f t="shared" si="264"/>
        <v>0.99836774404083739</v>
      </c>
      <c r="S1117" s="9">
        <f t="shared" si="265"/>
        <v>11.984783024273598</v>
      </c>
      <c r="T1117" s="15">
        <f t="shared" si="255"/>
        <v>3.812641244539372E-2</v>
      </c>
      <c r="U1117" s="15">
        <f t="shared" si="256"/>
        <v>-3.9037208183410055E-3</v>
      </c>
      <c r="V1117" s="15">
        <f t="shared" si="257"/>
        <v>4.2030133263734726E-2</v>
      </c>
      <c r="Y1117" s="32"/>
      <c r="Z1117" s="32"/>
    </row>
    <row r="1118" spans="1:26" x14ac:dyDescent="0.25">
      <c r="A1118" s="6">
        <v>1963.06</v>
      </c>
      <c r="B1118" s="7">
        <v>70.11</v>
      </c>
      <c r="C1118" s="8">
        <v>2.2000000000000002</v>
      </c>
      <c r="D1118" s="7">
        <v>3.84</v>
      </c>
      <c r="E1118" s="7">
        <v>30.6</v>
      </c>
      <c r="F1118" s="8">
        <f t="shared" si="262"/>
        <v>1963.4583333332494</v>
      </c>
      <c r="G1118" s="9">
        <v>3.99</v>
      </c>
      <c r="H1118" s="8">
        <f t="shared" si="258"/>
        <v>701.39212499999985</v>
      </c>
      <c r="I1118" s="8">
        <f t="shared" si="259"/>
        <v>22.009166666666662</v>
      </c>
      <c r="J1118" s="10">
        <f t="shared" si="263"/>
        <v>84159.218314633457</v>
      </c>
      <c r="K1118" s="8">
        <f t="shared" si="260"/>
        <v>38.415999999999983</v>
      </c>
      <c r="L1118" s="10">
        <f t="shared" si="261"/>
        <v>4609.4907763256651</v>
      </c>
      <c r="M1118" s="30">
        <f t="shared" si="252"/>
        <v>20.384149993841003</v>
      </c>
      <c r="N1118" s="11"/>
      <c r="O1118" s="12">
        <f t="shared" si="253"/>
        <v>24.077153173393224</v>
      </c>
      <c r="P1118" s="12"/>
      <c r="Q1118" s="33">
        <f t="shared" si="254"/>
        <v>2.2505837092669824E-2</v>
      </c>
      <c r="R1118" s="9">
        <f t="shared" si="264"/>
        <v>1.0008747980825903</v>
      </c>
      <c r="S1118" s="9">
        <f t="shared" si="265"/>
        <v>11.926118762034974</v>
      </c>
      <c r="T1118" s="15">
        <f t="shared" si="255"/>
        <v>3.5450858712644528E-2</v>
      </c>
      <c r="U1118" s="15">
        <f t="shared" si="256"/>
        <v>-3.8819172565733862E-3</v>
      </c>
      <c r="V1118" s="15">
        <f t="shared" si="257"/>
        <v>3.9332775969217915E-2</v>
      </c>
      <c r="Y1118" s="32"/>
      <c r="Z1118" s="32"/>
    </row>
    <row r="1119" spans="1:26" x14ac:dyDescent="0.25">
      <c r="A1119" s="6">
        <v>1963.07</v>
      </c>
      <c r="B1119" s="7">
        <v>69.069999999999993</v>
      </c>
      <c r="C1119" s="8">
        <v>2.2033299999999998</v>
      </c>
      <c r="D1119" s="7">
        <v>3.88</v>
      </c>
      <c r="E1119" s="7">
        <v>30.7</v>
      </c>
      <c r="F1119" s="8">
        <f t="shared" si="262"/>
        <v>1963.5416666665826</v>
      </c>
      <c r="G1119" s="9">
        <v>4.0199999999999996</v>
      </c>
      <c r="H1119" s="8">
        <f t="shared" si="258"/>
        <v>688.73701710097703</v>
      </c>
      <c r="I1119" s="8">
        <f t="shared" si="259"/>
        <v>21.970680930781754</v>
      </c>
      <c r="J1119" s="10">
        <f t="shared" si="263"/>
        <v>82860.43311552504</v>
      </c>
      <c r="K1119" s="8">
        <f t="shared" si="260"/>
        <v>38.689729641693802</v>
      </c>
      <c r="L1119" s="10">
        <f t="shared" si="261"/>
        <v>4654.6761327383401</v>
      </c>
      <c r="M1119" s="30">
        <f t="shared" si="252"/>
        <v>19.969231885949643</v>
      </c>
      <c r="N1119" s="11"/>
      <c r="O1119" s="12">
        <f t="shared" si="253"/>
        <v>23.578826512048259</v>
      </c>
      <c r="P1119" s="12"/>
      <c r="Q1119" s="33">
        <f t="shared" si="254"/>
        <v>2.3555825629666557E-2</v>
      </c>
      <c r="R1119" s="9">
        <f t="shared" si="264"/>
        <v>1.0049849901462253</v>
      </c>
      <c r="S1119" s="9">
        <f t="shared" si="265"/>
        <v>11.897670431939375</v>
      </c>
      <c r="T1119" s="15">
        <f t="shared" si="255"/>
        <v>3.8077579765875447E-2</v>
      </c>
      <c r="U1119" s="15">
        <f t="shared" si="256"/>
        <v>-4.9269379762899579E-3</v>
      </c>
      <c r="V1119" s="15">
        <f t="shared" si="257"/>
        <v>4.3004517742165405E-2</v>
      </c>
      <c r="Y1119" s="32"/>
      <c r="Z1119" s="32"/>
    </row>
    <row r="1120" spans="1:26" x14ac:dyDescent="0.25">
      <c r="A1120" s="6">
        <v>1963.08</v>
      </c>
      <c r="B1120" s="7">
        <v>70.98</v>
      </c>
      <c r="C1120" s="8">
        <v>2.2066699999999999</v>
      </c>
      <c r="D1120" s="7">
        <v>3.92</v>
      </c>
      <c r="E1120" s="7">
        <v>30.7</v>
      </c>
      <c r="F1120" s="8">
        <f t="shared" si="262"/>
        <v>1963.6249999999159</v>
      </c>
      <c r="G1120" s="9">
        <v>4</v>
      </c>
      <c r="H1120" s="8">
        <f t="shared" si="258"/>
        <v>707.78273452768724</v>
      </c>
      <c r="I1120" s="8">
        <f t="shared" si="259"/>
        <v>22.003986007328987</v>
      </c>
      <c r="J1120" s="10">
        <f t="shared" si="263"/>
        <v>85372.385674463905</v>
      </c>
      <c r="K1120" s="8">
        <f t="shared" si="260"/>
        <v>39.088592833876213</v>
      </c>
      <c r="L1120" s="10">
        <f t="shared" si="261"/>
        <v>4714.8457571696035</v>
      </c>
      <c r="M1120" s="30">
        <f t="shared" si="252"/>
        <v>20.472637900527687</v>
      </c>
      <c r="N1120" s="11"/>
      <c r="O1120" s="12">
        <f t="shared" si="253"/>
        <v>24.163214231057243</v>
      </c>
      <c r="P1120" s="12"/>
      <c r="Q1120" s="33">
        <f t="shared" si="254"/>
        <v>2.2147006613097979E-2</v>
      </c>
      <c r="R1120" s="9">
        <f t="shared" si="264"/>
        <v>0.99681768074530663</v>
      </c>
      <c r="S1120" s="9">
        <f t="shared" si="265"/>
        <v>11.95698020180563</v>
      </c>
      <c r="T1120" s="15">
        <f t="shared" si="255"/>
        <v>3.1430477529297951E-2</v>
      </c>
      <c r="U1120" s="15">
        <f t="shared" si="256"/>
        <v>-8.4972764927202515E-3</v>
      </c>
      <c r="V1120" s="15">
        <f t="shared" si="257"/>
        <v>3.9927754022018203E-2</v>
      </c>
      <c r="Y1120" s="32"/>
      <c r="Z1120" s="32"/>
    </row>
    <row r="1121" spans="1:26" x14ac:dyDescent="0.25">
      <c r="A1121" s="6">
        <v>1963.09</v>
      </c>
      <c r="B1121" s="7">
        <v>72.849999999999994</v>
      </c>
      <c r="C1121" s="8">
        <v>2.21</v>
      </c>
      <c r="D1121" s="7">
        <v>3.96</v>
      </c>
      <c r="E1121" s="7">
        <v>30.7</v>
      </c>
      <c r="F1121" s="8">
        <f t="shared" si="262"/>
        <v>1963.7083333332491</v>
      </c>
      <c r="G1121" s="9">
        <v>4.08</v>
      </c>
      <c r="H1121" s="8">
        <f t="shared" si="258"/>
        <v>726.42958876221485</v>
      </c>
      <c r="I1121" s="8">
        <f t="shared" si="259"/>
        <v>22.037191368078169</v>
      </c>
      <c r="J1121" s="10">
        <f t="shared" si="263"/>
        <v>87843.069091007928</v>
      </c>
      <c r="K1121" s="8">
        <f t="shared" si="260"/>
        <v>39.487456026058624</v>
      </c>
      <c r="L1121" s="10">
        <f t="shared" si="261"/>
        <v>4774.9973040547893</v>
      </c>
      <c r="M1121" s="30">
        <f t="shared" si="252"/>
        <v>20.960360090705116</v>
      </c>
      <c r="N1121" s="11"/>
      <c r="O1121" s="12">
        <f t="shared" si="253"/>
        <v>24.727136816950289</v>
      </c>
      <c r="P1121" s="12"/>
      <c r="Q1121" s="33">
        <f t="shared" si="254"/>
        <v>2.0210426714588683E-2</v>
      </c>
      <c r="R1121" s="9">
        <f t="shared" si="264"/>
        <v>1.0009600364438389</v>
      </c>
      <c r="S1121" s="9">
        <f t="shared" si="265"/>
        <v>11.918929273481437</v>
      </c>
      <c r="T1121" s="15">
        <f t="shared" si="255"/>
        <v>3.0299155865835425E-2</v>
      </c>
      <c r="U1121" s="15">
        <f t="shared" si="256"/>
        <v>-5.6394029686827052E-3</v>
      </c>
      <c r="V1121" s="15">
        <f t="shared" si="257"/>
        <v>3.5938558834518131E-2</v>
      </c>
      <c r="Y1121" s="32"/>
      <c r="Z1121" s="32"/>
    </row>
    <row r="1122" spans="1:26" x14ac:dyDescent="0.25">
      <c r="A1122" s="6">
        <v>1963.1</v>
      </c>
      <c r="B1122" s="7">
        <v>73.03</v>
      </c>
      <c r="C1122" s="8">
        <v>2.23333</v>
      </c>
      <c r="D1122" s="7">
        <v>3.98</v>
      </c>
      <c r="E1122" s="7">
        <v>30.8</v>
      </c>
      <c r="F1122" s="8">
        <f t="shared" si="262"/>
        <v>1963.7916666665824</v>
      </c>
      <c r="G1122" s="9">
        <v>4.1100000000000003</v>
      </c>
      <c r="H1122" s="8">
        <f t="shared" si="258"/>
        <v>725.86010795454524</v>
      </c>
      <c r="I1122" s="8">
        <f t="shared" si="259"/>
        <v>22.197523687499995</v>
      </c>
      <c r="J1122" s="10">
        <f t="shared" si="263"/>
        <v>87997.890164355224</v>
      </c>
      <c r="K1122" s="8">
        <f t="shared" si="260"/>
        <v>39.558034090909082</v>
      </c>
      <c r="L1122" s="10">
        <f t="shared" si="261"/>
        <v>4795.7223449833464</v>
      </c>
      <c r="M1122" s="30">
        <f t="shared" si="252"/>
        <v>20.891344595411496</v>
      </c>
      <c r="N1122" s="11"/>
      <c r="O1122" s="12">
        <f t="shared" si="253"/>
        <v>24.634554206566829</v>
      </c>
      <c r="P1122" s="12"/>
      <c r="Q1122" s="33">
        <f t="shared" si="254"/>
        <v>2.0021572622875648E-2</v>
      </c>
      <c r="R1122" s="9">
        <f t="shared" si="264"/>
        <v>1.0026120567879613</v>
      </c>
      <c r="S1122" s="9">
        <f t="shared" si="265"/>
        <v>11.891636906319297</v>
      </c>
      <c r="T1122" s="15">
        <f t="shared" si="255"/>
        <v>3.3491536019557344E-2</v>
      </c>
      <c r="U1122" s="15">
        <f t="shared" si="256"/>
        <v>-3.586413357661522E-3</v>
      </c>
      <c r="V1122" s="15">
        <f t="shared" si="257"/>
        <v>3.7077949377218866E-2</v>
      </c>
      <c r="Y1122" s="32"/>
      <c r="Z1122" s="32"/>
    </row>
    <row r="1123" spans="1:26" x14ac:dyDescent="0.25">
      <c r="A1123" s="6">
        <v>1963.11</v>
      </c>
      <c r="B1123" s="7">
        <v>72.62</v>
      </c>
      <c r="C1123" s="8">
        <v>2.2566700000000002</v>
      </c>
      <c r="D1123" s="7">
        <v>4</v>
      </c>
      <c r="E1123" s="7">
        <v>30.8</v>
      </c>
      <c r="F1123" s="8">
        <f t="shared" si="262"/>
        <v>1963.8749999999156</v>
      </c>
      <c r="G1123" s="9">
        <v>4.12</v>
      </c>
      <c r="H1123" s="8">
        <f t="shared" si="258"/>
        <v>721.78503409090899</v>
      </c>
      <c r="I1123" s="8">
        <f t="shared" si="259"/>
        <v>22.429504721590906</v>
      </c>
      <c r="J1123" s="10">
        <f t="shared" si="263"/>
        <v>87730.457350430093</v>
      </c>
      <c r="K1123" s="8">
        <f t="shared" si="260"/>
        <v>39.756818181818176</v>
      </c>
      <c r="L1123" s="10">
        <f t="shared" si="261"/>
        <v>4832.3028009049904</v>
      </c>
      <c r="M1123" s="30">
        <f t="shared" si="252"/>
        <v>20.720399335339714</v>
      </c>
      <c r="N1123" s="11"/>
      <c r="O1123" s="12">
        <f t="shared" si="253"/>
        <v>24.423701791634471</v>
      </c>
      <c r="P1123" s="12"/>
      <c r="Q1123" s="33">
        <f t="shared" si="254"/>
        <v>2.0692523571010375E-2</v>
      </c>
      <c r="R1123" s="9">
        <f t="shared" si="264"/>
        <v>1.0026207678502677</v>
      </c>
      <c r="S1123" s="9">
        <f t="shared" si="265"/>
        <v>11.92269853722042</v>
      </c>
      <c r="T1123" s="15">
        <f t="shared" si="255"/>
        <v>2.58233365244942E-2</v>
      </c>
      <c r="U1123" s="15">
        <f t="shared" si="256"/>
        <v>-3.5091369210143997E-3</v>
      </c>
      <c r="V1123" s="15">
        <f t="shared" si="257"/>
        <v>2.93324734455086E-2</v>
      </c>
      <c r="Y1123" s="32"/>
      <c r="Z1123" s="32"/>
    </row>
    <row r="1124" spans="1:26" x14ac:dyDescent="0.25">
      <c r="A1124" s="6">
        <v>1963.12</v>
      </c>
      <c r="B1124" s="7">
        <v>74.17</v>
      </c>
      <c r="C1124" s="8">
        <v>2.2799999999999998</v>
      </c>
      <c r="D1124" s="7">
        <v>4.0199999999999996</v>
      </c>
      <c r="E1124" s="7">
        <v>30.9</v>
      </c>
      <c r="F1124" s="8">
        <f t="shared" si="262"/>
        <v>1963.9583333332489</v>
      </c>
      <c r="G1124" s="9">
        <v>4.13</v>
      </c>
      <c r="H1124" s="8">
        <f t="shared" si="258"/>
        <v>734.80507038834935</v>
      </c>
      <c r="I1124" s="8">
        <f t="shared" si="259"/>
        <v>22.588048543689318</v>
      </c>
      <c r="J1124" s="10">
        <f t="shared" si="263"/>
        <v>89541.788974749885</v>
      </c>
      <c r="K1124" s="8">
        <f t="shared" si="260"/>
        <v>39.826296116504842</v>
      </c>
      <c r="L1124" s="10">
        <f t="shared" si="261"/>
        <v>4853.1480609207838</v>
      </c>
      <c r="M1124" s="30">
        <f t="shared" si="252"/>
        <v>21.038599376737054</v>
      </c>
      <c r="N1124" s="11"/>
      <c r="O1124" s="12">
        <f t="shared" si="253"/>
        <v>24.789068553629271</v>
      </c>
      <c r="P1124" s="12"/>
      <c r="Q1124" s="33">
        <f t="shared" si="254"/>
        <v>2.0191207824954011E-2</v>
      </c>
      <c r="R1124" s="9">
        <f t="shared" si="264"/>
        <v>1.0001974386374914</v>
      </c>
      <c r="S1124" s="9">
        <f t="shared" si="265"/>
        <v>11.915259255561301</v>
      </c>
      <c r="T1124" s="15">
        <f t="shared" si="255"/>
        <v>1.588052217460989E-2</v>
      </c>
      <c r="U1124" s="15">
        <f t="shared" si="256"/>
        <v>-3.6103662700108785E-3</v>
      </c>
      <c r="V1124" s="15">
        <f t="shared" si="257"/>
        <v>1.9490888444620769E-2</v>
      </c>
      <c r="Y1124" s="32"/>
      <c r="Z1124" s="32"/>
    </row>
    <row r="1125" spans="1:26" x14ac:dyDescent="0.25">
      <c r="A1125" s="6">
        <v>1964.01</v>
      </c>
      <c r="B1125" s="7">
        <v>76.45</v>
      </c>
      <c r="C1125" s="8">
        <v>2.2966700000000002</v>
      </c>
      <c r="D1125" s="7">
        <v>4.0733300000000003</v>
      </c>
      <c r="E1125" s="7">
        <v>30.9</v>
      </c>
      <c r="F1125" s="8">
        <f t="shared" si="262"/>
        <v>1964.0416666665822</v>
      </c>
      <c r="G1125" s="9">
        <v>4.17</v>
      </c>
      <c r="H1125" s="8">
        <f t="shared" si="258"/>
        <v>757.39311893203876</v>
      </c>
      <c r="I1125" s="8">
        <f t="shared" si="259"/>
        <v>22.753198881067959</v>
      </c>
      <c r="J1125" s="10">
        <f t="shared" si="263"/>
        <v>92525.37542798098</v>
      </c>
      <c r="K1125" s="8">
        <f t="shared" si="260"/>
        <v>40.354638497572815</v>
      </c>
      <c r="L1125" s="10">
        <f t="shared" si="261"/>
        <v>4929.8415630092577</v>
      </c>
      <c r="M1125" s="30">
        <f t="shared" si="252"/>
        <v>21.627216196980946</v>
      </c>
      <c r="N1125" s="11"/>
      <c r="O1125" s="12">
        <f t="shared" si="253"/>
        <v>25.471838579072291</v>
      </c>
      <c r="P1125" s="12"/>
      <c r="Q1125" s="33">
        <f t="shared" si="254"/>
        <v>1.8497562501543691E-2</v>
      </c>
      <c r="R1125" s="9">
        <f t="shared" si="264"/>
        <v>1.0050986215150373</v>
      </c>
      <c r="S1125" s="9">
        <f t="shared" si="265"/>
        <v>11.917611788114076</v>
      </c>
      <c r="T1125" s="15">
        <f t="shared" si="255"/>
        <v>1.3392673012419865E-2</v>
      </c>
      <c r="U1125" s="15">
        <f t="shared" si="256"/>
        <v>-5.7129274244506201E-3</v>
      </c>
      <c r="V1125" s="15">
        <f t="shared" si="257"/>
        <v>1.9105600436870485E-2</v>
      </c>
      <c r="Y1125" s="32"/>
      <c r="Z1125" s="32"/>
    </row>
    <row r="1126" spans="1:26" x14ac:dyDescent="0.25">
      <c r="A1126" s="6">
        <v>1964.02</v>
      </c>
      <c r="B1126" s="7">
        <v>77.39</v>
      </c>
      <c r="C1126" s="8">
        <v>2.3133300000000001</v>
      </c>
      <c r="D1126" s="7">
        <v>4.1266699999999998</v>
      </c>
      <c r="E1126" s="7">
        <v>30.9</v>
      </c>
      <c r="F1126" s="8">
        <f t="shared" si="262"/>
        <v>1964.1249999999154</v>
      </c>
      <c r="G1126" s="9">
        <v>4.1500000000000004</v>
      </c>
      <c r="H1126" s="8">
        <f t="shared" si="258"/>
        <v>766.70573543689306</v>
      </c>
      <c r="I1126" s="8">
        <f t="shared" si="259"/>
        <v>22.918250148058249</v>
      </c>
      <c r="J1126" s="10">
        <f t="shared" si="263"/>
        <v>93896.345519071489</v>
      </c>
      <c r="K1126" s="8">
        <f t="shared" si="260"/>
        <v>40.883079949029117</v>
      </c>
      <c r="L1126" s="10">
        <f t="shared" si="261"/>
        <v>5006.8385083755875</v>
      </c>
      <c r="M1126" s="30">
        <f t="shared" si="252"/>
        <v>21.832670826710334</v>
      </c>
      <c r="N1126" s="11"/>
      <c r="O1126" s="12">
        <f t="shared" si="253"/>
        <v>25.702472478695213</v>
      </c>
      <c r="P1126" s="12"/>
      <c r="Q1126" s="33">
        <f t="shared" si="254"/>
        <v>1.826244310498492E-2</v>
      </c>
      <c r="R1126" s="9">
        <f t="shared" si="264"/>
        <v>0.99779409510853112</v>
      </c>
      <c r="S1126" s="9">
        <f t="shared" si="265"/>
        <v>11.978375179984816</v>
      </c>
      <c r="T1126" s="15">
        <f t="shared" si="255"/>
        <v>8.0839239092016513E-3</v>
      </c>
      <c r="U1126" s="15">
        <f t="shared" si="256"/>
        <v>-6.7008680477482763E-3</v>
      </c>
      <c r="V1126" s="15">
        <f t="shared" si="257"/>
        <v>1.4784791956949928E-2</v>
      </c>
      <c r="Y1126" s="32"/>
      <c r="Z1126" s="32"/>
    </row>
    <row r="1127" spans="1:26" x14ac:dyDescent="0.25">
      <c r="A1127" s="6">
        <v>1964.03</v>
      </c>
      <c r="B1127" s="7">
        <v>78.8</v>
      </c>
      <c r="C1127" s="8">
        <v>2.33</v>
      </c>
      <c r="D1127" s="7">
        <v>4.18</v>
      </c>
      <c r="E1127" s="7">
        <v>30.9</v>
      </c>
      <c r="F1127" s="8">
        <f t="shared" si="262"/>
        <v>1964.2083333332487</v>
      </c>
      <c r="G1127" s="9">
        <v>4.22</v>
      </c>
      <c r="H1127" s="8">
        <f t="shared" si="258"/>
        <v>780.67466019417463</v>
      </c>
      <c r="I1127" s="8">
        <f t="shared" si="259"/>
        <v>23.08340048543689</v>
      </c>
      <c r="J1127" s="10">
        <f t="shared" si="263"/>
        <v>95842.661420396093</v>
      </c>
      <c r="K1127" s="8">
        <f t="shared" si="260"/>
        <v>41.411422330097082</v>
      </c>
      <c r="L1127" s="10">
        <f t="shared" si="261"/>
        <v>5084.0396540260872</v>
      </c>
      <c r="M1127" s="30">
        <f t="shared" si="252"/>
        <v>22.167245585982645</v>
      </c>
      <c r="N1127" s="11"/>
      <c r="O1127" s="12">
        <f t="shared" si="253"/>
        <v>26.083991410252406</v>
      </c>
      <c r="P1127" s="12"/>
      <c r="Q1127" s="33">
        <f t="shared" si="254"/>
        <v>1.6871130342640449E-2</v>
      </c>
      <c r="R1127" s="9">
        <f t="shared" si="264"/>
        <v>1.0027078650726009</v>
      </c>
      <c r="S1127" s="9">
        <f t="shared" si="265"/>
        <v>11.951952023583438</v>
      </c>
      <c r="T1127" s="15">
        <f t="shared" si="255"/>
        <v>9.2539543885130637E-3</v>
      </c>
      <c r="U1127" s="15">
        <f t="shared" si="256"/>
        <v>-8.9203745345536323E-3</v>
      </c>
      <c r="V1127" s="15">
        <f t="shared" si="257"/>
        <v>1.8174328923066696E-2</v>
      </c>
      <c r="Y1127" s="32"/>
      <c r="Z1127" s="32"/>
    </row>
    <row r="1128" spans="1:26" x14ac:dyDescent="0.25">
      <c r="A1128" s="6">
        <v>1964.04</v>
      </c>
      <c r="B1128" s="7">
        <v>79.94</v>
      </c>
      <c r="C1128" s="8">
        <v>2.34667</v>
      </c>
      <c r="D1128" s="7">
        <v>4.2300000000000004</v>
      </c>
      <c r="E1128" s="7">
        <v>30.9</v>
      </c>
      <c r="F1128" s="8">
        <f t="shared" si="262"/>
        <v>1964.2916666665819</v>
      </c>
      <c r="G1128" s="9">
        <v>4.2300000000000004</v>
      </c>
      <c r="H1128" s="8">
        <f t="shared" si="258"/>
        <v>791.96868446601923</v>
      </c>
      <c r="I1128" s="8">
        <f t="shared" si="259"/>
        <v>23.248550822815531</v>
      </c>
      <c r="J1128" s="10">
        <f t="shared" si="263"/>
        <v>97467.067835906259</v>
      </c>
      <c r="K1128" s="8">
        <f t="shared" si="260"/>
        <v>41.906774271844654</v>
      </c>
      <c r="L1128" s="10">
        <f t="shared" si="261"/>
        <v>5157.439291292013</v>
      </c>
      <c r="M1128" s="30">
        <f t="shared" si="252"/>
        <v>22.422192169737183</v>
      </c>
      <c r="N1128" s="11"/>
      <c r="O1128" s="12">
        <f t="shared" si="253"/>
        <v>26.370888403447548</v>
      </c>
      <c r="P1128" s="12"/>
      <c r="Q1128" s="33">
        <f t="shared" si="254"/>
        <v>1.6635908141929896E-2</v>
      </c>
      <c r="R1128" s="9">
        <f t="shared" si="264"/>
        <v>1.0059547846225443</v>
      </c>
      <c r="S1128" s="9">
        <f t="shared" si="265"/>
        <v>11.984316297017502</v>
      </c>
      <c r="T1128" s="15">
        <f t="shared" si="255"/>
        <v>2.1808639941738317E-3</v>
      </c>
      <c r="U1128" s="15">
        <f t="shared" si="256"/>
        <v>-1.1090187213023905E-2</v>
      </c>
      <c r="V1128" s="15">
        <f t="shared" si="257"/>
        <v>1.3271051207197737E-2</v>
      </c>
      <c r="Y1128" s="32"/>
      <c r="Z1128" s="32"/>
    </row>
    <row r="1129" spans="1:26" x14ac:dyDescent="0.25">
      <c r="A1129" s="6">
        <v>1964.05</v>
      </c>
      <c r="B1129" s="7">
        <v>80.72</v>
      </c>
      <c r="C1129" s="8">
        <v>2.3633299999999999</v>
      </c>
      <c r="D1129" s="7">
        <v>4.28</v>
      </c>
      <c r="E1129" s="7">
        <v>30.9</v>
      </c>
      <c r="F1129" s="8">
        <f t="shared" si="262"/>
        <v>1964.3749999999152</v>
      </c>
      <c r="G1129" s="9">
        <v>4.2</v>
      </c>
      <c r="H1129" s="8">
        <f t="shared" si="258"/>
        <v>799.69617475728148</v>
      </c>
      <c r="I1129" s="8">
        <f t="shared" si="259"/>
        <v>23.413602089805821</v>
      </c>
      <c r="J1129" s="10">
        <f t="shared" si="263"/>
        <v>98658.209734385047</v>
      </c>
      <c r="K1129" s="8">
        <f t="shared" si="260"/>
        <v>42.402126213592226</v>
      </c>
      <c r="L1129" s="10">
        <f t="shared" si="261"/>
        <v>5231.1340146576804</v>
      </c>
      <c r="M1129" s="30">
        <f t="shared" si="252"/>
        <v>22.574330769563844</v>
      </c>
      <c r="N1129" s="11"/>
      <c r="O1129" s="12">
        <f t="shared" si="253"/>
        <v>26.536112909394074</v>
      </c>
      <c r="P1129" s="12"/>
      <c r="Q1129" s="33">
        <f t="shared" si="254"/>
        <v>1.6257628241597905E-2</v>
      </c>
      <c r="R1129" s="9">
        <f t="shared" si="264"/>
        <v>1.0059331710218815</v>
      </c>
      <c r="S1129" s="9">
        <f t="shared" si="265"/>
        <v>12.055680319414689</v>
      </c>
      <c r="T1129" s="15">
        <f t="shared" si="255"/>
        <v>-3.014996991643204E-3</v>
      </c>
      <c r="U1129" s="15">
        <f t="shared" si="256"/>
        <v>-1.2767132461679709E-2</v>
      </c>
      <c r="V1129" s="15">
        <f t="shared" si="257"/>
        <v>9.7521354700365048E-3</v>
      </c>
      <c r="Y1129" s="32"/>
      <c r="Z1129" s="32"/>
    </row>
    <row r="1130" spans="1:26" x14ac:dyDescent="0.25">
      <c r="A1130" s="6">
        <v>1964.06</v>
      </c>
      <c r="B1130" s="7">
        <v>80.239999999999995</v>
      </c>
      <c r="C1130" s="8">
        <v>2.38</v>
      </c>
      <c r="D1130" s="7">
        <v>4.33</v>
      </c>
      <c r="E1130" s="7">
        <v>31</v>
      </c>
      <c r="F1130" s="8">
        <f t="shared" si="262"/>
        <v>1964.4583333332484</v>
      </c>
      <c r="G1130" s="9">
        <v>4.17</v>
      </c>
      <c r="H1130" s="8">
        <f t="shared" si="258"/>
        <v>792.37647096774174</v>
      </c>
      <c r="I1130" s="8">
        <f t="shared" si="259"/>
        <v>23.502691935483867</v>
      </c>
      <c r="J1130" s="10">
        <f t="shared" si="263"/>
        <v>97996.80719698008</v>
      </c>
      <c r="K1130" s="8">
        <f t="shared" si="260"/>
        <v>42.75909919354838</v>
      </c>
      <c r="L1130" s="10">
        <f t="shared" si="261"/>
        <v>5288.2125518809044</v>
      </c>
      <c r="M1130" s="30">
        <f t="shared" si="252"/>
        <v>22.300288036082797</v>
      </c>
      <c r="N1130" s="11"/>
      <c r="O1130" s="12">
        <f t="shared" si="253"/>
        <v>26.201151795356186</v>
      </c>
      <c r="P1130" s="12"/>
      <c r="Q1130" s="33">
        <f t="shared" si="254"/>
        <v>1.7429662017281411E-2</v>
      </c>
      <c r="R1130" s="9">
        <f t="shared" si="264"/>
        <v>1.0018543915381173</v>
      </c>
      <c r="S1130" s="9">
        <f t="shared" si="265"/>
        <v>12.088088704365438</v>
      </c>
      <c r="T1130" s="15">
        <f t="shared" si="255"/>
        <v>-2.7048679423669064E-3</v>
      </c>
      <c r="U1130" s="15">
        <f t="shared" si="256"/>
        <v>-1.2946635205408064E-2</v>
      </c>
      <c r="V1130" s="15">
        <f t="shared" si="257"/>
        <v>1.0241767263041157E-2</v>
      </c>
      <c r="Y1130" s="32"/>
      <c r="Z1130" s="32"/>
    </row>
    <row r="1131" spans="1:26" x14ac:dyDescent="0.25">
      <c r="A1131" s="6">
        <v>1964.07</v>
      </c>
      <c r="B1131" s="7">
        <v>83.22</v>
      </c>
      <c r="C1131" s="8">
        <v>2.4</v>
      </c>
      <c r="D1131" s="7">
        <v>4.3766699999999998</v>
      </c>
      <c r="E1131" s="7">
        <v>31.1</v>
      </c>
      <c r="F1131" s="8">
        <f t="shared" si="262"/>
        <v>1964.5416666665817</v>
      </c>
      <c r="G1131" s="9">
        <v>4.1900000000000004</v>
      </c>
      <c r="H1131" s="8">
        <f t="shared" si="258"/>
        <v>819.1617540192924</v>
      </c>
      <c r="I1131" s="8">
        <f t="shared" si="259"/>
        <v>23.623987138263658</v>
      </c>
      <c r="J1131" s="10">
        <f t="shared" si="263"/>
        <v>101552.93899151999</v>
      </c>
      <c r="K1131" s="8">
        <f t="shared" si="260"/>
        <v>43.080998245176843</v>
      </c>
      <c r="L1131" s="10">
        <f t="shared" si="261"/>
        <v>5340.8279439559701</v>
      </c>
      <c r="M1131" s="30">
        <f t="shared" si="252"/>
        <v>22.984351845738402</v>
      </c>
      <c r="N1131" s="11"/>
      <c r="O1131" s="12">
        <f t="shared" si="253"/>
        <v>26.989715153331506</v>
      </c>
      <c r="P1131" s="12"/>
      <c r="Q1131" s="33">
        <f t="shared" si="254"/>
        <v>1.6221768966826151E-2</v>
      </c>
      <c r="R1131" s="9">
        <f t="shared" si="264"/>
        <v>1.0034916666666667</v>
      </c>
      <c r="S1131" s="9">
        <f t="shared" si="265"/>
        <v>12.071564224015933</v>
      </c>
      <c r="T1131" s="15">
        <f t="shared" si="255"/>
        <v>-1.8945039250053974E-2</v>
      </c>
      <c r="U1131" s="15">
        <f t="shared" si="256"/>
        <v>-1.4835150590170598E-2</v>
      </c>
      <c r="V1131" s="15">
        <f t="shared" si="257"/>
        <v>-4.1098886598833761E-3</v>
      </c>
      <c r="Y1131" s="32"/>
      <c r="Z1131" s="32"/>
    </row>
    <row r="1132" spans="1:26" x14ac:dyDescent="0.25">
      <c r="A1132" s="6">
        <v>1964.08</v>
      </c>
      <c r="B1132" s="7">
        <v>82</v>
      </c>
      <c r="C1132" s="8">
        <v>2.42</v>
      </c>
      <c r="D1132" s="7">
        <v>4.42333</v>
      </c>
      <c r="E1132" s="7">
        <v>31</v>
      </c>
      <c r="F1132" s="8">
        <f t="shared" si="262"/>
        <v>1964.624999999915</v>
      </c>
      <c r="G1132" s="9">
        <v>4.1900000000000004</v>
      </c>
      <c r="H1132" s="8">
        <f t="shared" si="258"/>
        <v>809.75661290322557</v>
      </c>
      <c r="I1132" s="8">
        <f t="shared" si="259"/>
        <v>23.897695161290319</v>
      </c>
      <c r="J1132" s="10">
        <f t="shared" si="263"/>
        <v>100633.85357274508</v>
      </c>
      <c r="K1132" s="8">
        <f t="shared" si="260"/>
        <v>43.680740470161282</v>
      </c>
      <c r="L1132" s="10">
        <f t="shared" si="261"/>
        <v>5428.4968722430549</v>
      </c>
      <c r="M1132" s="30">
        <f t="shared" si="252"/>
        <v>22.650407292938795</v>
      </c>
      <c r="N1132" s="11"/>
      <c r="O1132" s="12">
        <f t="shared" si="253"/>
        <v>26.584322276294213</v>
      </c>
      <c r="P1132" s="12"/>
      <c r="Q1132" s="33">
        <f t="shared" si="254"/>
        <v>1.6536508374959624E-2</v>
      </c>
      <c r="R1132" s="9">
        <f t="shared" si="264"/>
        <v>1.002681738459152</v>
      </c>
      <c r="S1132" s="9">
        <f t="shared" si="265"/>
        <v>12.152790599536072</v>
      </c>
      <c r="T1132" s="15">
        <f t="shared" si="255"/>
        <v>-2.299068010133043E-2</v>
      </c>
      <c r="U1132" s="15">
        <f t="shared" si="256"/>
        <v>-1.7589435600864012E-2</v>
      </c>
      <c r="V1132" s="15">
        <f t="shared" si="257"/>
        <v>-5.4012445004664178E-3</v>
      </c>
      <c r="Y1132" s="32"/>
      <c r="Z1132" s="32"/>
    </row>
    <row r="1133" spans="1:26" x14ac:dyDescent="0.25">
      <c r="A1133" s="6">
        <v>1964.09</v>
      </c>
      <c r="B1133" s="7">
        <v>83.41</v>
      </c>
      <c r="C1133" s="8">
        <v>2.44</v>
      </c>
      <c r="D1133" s="7">
        <v>4.47</v>
      </c>
      <c r="E1133" s="7">
        <v>31.1</v>
      </c>
      <c r="F1133" s="8">
        <f t="shared" si="262"/>
        <v>1964.7083333332482</v>
      </c>
      <c r="G1133" s="9">
        <v>4.2</v>
      </c>
      <c r="H1133" s="8">
        <f t="shared" si="258"/>
        <v>821.03198633440491</v>
      </c>
      <c r="I1133" s="8">
        <f t="shared" si="259"/>
        <v>24.017720257234721</v>
      </c>
      <c r="J1133" s="10">
        <f t="shared" si="263"/>
        <v>102283.85626432027</v>
      </c>
      <c r="K1133" s="8">
        <f t="shared" si="260"/>
        <v>43.999676045016066</v>
      </c>
      <c r="L1133" s="10">
        <f t="shared" si="261"/>
        <v>5481.4631039624937</v>
      </c>
      <c r="M1133" s="30">
        <f t="shared" si="252"/>
        <v>22.892221984231686</v>
      </c>
      <c r="N1133" s="11"/>
      <c r="O1133" s="12">
        <f t="shared" si="253"/>
        <v>26.854044617703877</v>
      </c>
      <c r="P1133" s="12"/>
      <c r="Q1133" s="33">
        <f t="shared" si="254"/>
        <v>1.6674819662362977E-2</v>
      </c>
      <c r="R1133" s="9">
        <f t="shared" si="264"/>
        <v>1.0043103042309414</v>
      </c>
      <c r="S1133" s="9">
        <f t="shared" si="265"/>
        <v>12.146199915423116</v>
      </c>
      <c r="T1133" s="15">
        <f t="shared" si="255"/>
        <v>-3.5963149282603246E-2</v>
      </c>
      <c r="U1133" s="15">
        <f t="shared" si="256"/>
        <v>-1.8051889864259096E-2</v>
      </c>
      <c r="V1133" s="15">
        <f t="shared" si="257"/>
        <v>-1.791125941834415E-2</v>
      </c>
      <c r="Y1133" s="32"/>
      <c r="Z1133" s="32"/>
    </row>
    <row r="1134" spans="1:26" x14ac:dyDescent="0.25">
      <c r="A1134" s="6">
        <v>1964.1</v>
      </c>
      <c r="B1134" s="7">
        <v>84.85</v>
      </c>
      <c r="C1134" s="8">
        <v>2.46</v>
      </c>
      <c r="D1134" s="7">
        <v>4.4966699999999999</v>
      </c>
      <c r="E1134" s="7">
        <v>31.1</v>
      </c>
      <c r="F1134" s="8">
        <f t="shared" si="262"/>
        <v>1964.7916666665815</v>
      </c>
      <c r="G1134" s="9">
        <v>4.1900000000000004</v>
      </c>
      <c r="H1134" s="8">
        <f t="shared" si="258"/>
        <v>835.20637861736316</v>
      </c>
      <c r="I1134" s="8">
        <f t="shared" si="259"/>
        <v>24.214586816720249</v>
      </c>
      <c r="J1134" s="10">
        <f t="shared" si="263"/>
        <v>104301.08373770246</v>
      </c>
      <c r="K1134" s="8">
        <f t="shared" si="260"/>
        <v>44.262197602090019</v>
      </c>
      <c r="L1134" s="10">
        <f t="shared" si="261"/>
        <v>5527.4903265859102</v>
      </c>
      <c r="M1134" s="30">
        <f t="shared" si="252"/>
        <v>23.21215468067534</v>
      </c>
      <c r="N1134" s="11"/>
      <c r="O1134" s="12">
        <f t="shared" si="253"/>
        <v>27.214540709714278</v>
      </c>
      <c r="P1134" s="12"/>
      <c r="Q1134" s="33">
        <f t="shared" si="254"/>
        <v>1.6172738247145636E-2</v>
      </c>
      <c r="R1134" s="9">
        <f t="shared" si="264"/>
        <v>1.0067389096967414</v>
      </c>
      <c r="S1134" s="9">
        <f t="shared" si="265"/>
        <v>12.198553732308424</v>
      </c>
      <c r="T1134" s="15">
        <f t="shared" si="255"/>
        <v>-3.6528642143336731E-2</v>
      </c>
      <c r="U1134" s="15">
        <f t="shared" si="256"/>
        <v>-1.7851620173030325E-2</v>
      </c>
      <c r="V1134" s="15">
        <f t="shared" si="257"/>
        <v>-1.8677021970306407E-2</v>
      </c>
      <c r="Y1134" s="32"/>
      <c r="Z1134" s="32"/>
    </row>
    <row r="1135" spans="1:26" x14ac:dyDescent="0.25">
      <c r="A1135" s="6">
        <v>1964.11</v>
      </c>
      <c r="B1135" s="7">
        <v>85.44</v>
      </c>
      <c r="C1135" s="8">
        <v>2.48</v>
      </c>
      <c r="D1135" s="7">
        <v>4.5233299999999996</v>
      </c>
      <c r="E1135" s="7">
        <v>31.2</v>
      </c>
      <c r="F1135" s="8">
        <f t="shared" si="262"/>
        <v>1964.8749999999147</v>
      </c>
      <c r="G1135" s="9">
        <v>4.1500000000000004</v>
      </c>
      <c r="H1135" s="8">
        <f t="shared" si="258"/>
        <v>838.3183846153845</v>
      </c>
      <c r="I1135" s="8">
        <f t="shared" si="259"/>
        <v>24.333211538461534</v>
      </c>
      <c r="J1135" s="10">
        <f t="shared" si="263"/>
        <v>104942.94181386961</v>
      </c>
      <c r="K1135" s="8">
        <f t="shared" si="260"/>
        <v>44.381913608173065</v>
      </c>
      <c r="L1135" s="10">
        <f t="shared" si="261"/>
        <v>5555.8468749406693</v>
      </c>
      <c r="M1135" s="30">
        <f t="shared" si="252"/>
        <v>23.225019793095822</v>
      </c>
      <c r="N1135" s="11"/>
      <c r="O1135" s="12">
        <f t="shared" si="253"/>
        <v>27.21460956506035</v>
      </c>
      <c r="P1135" s="12"/>
      <c r="Q1135" s="33">
        <f t="shared" si="254"/>
        <v>1.6874766984181139E-2</v>
      </c>
      <c r="R1135" s="9">
        <f t="shared" si="264"/>
        <v>1.0010262918409112</v>
      </c>
      <c r="S1135" s="9">
        <f t="shared" si="265"/>
        <v>12.241397278301745</v>
      </c>
      <c r="T1135" s="15">
        <f t="shared" si="255"/>
        <v>-3.4327272781261131E-2</v>
      </c>
      <c r="U1135" s="15">
        <f t="shared" si="256"/>
        <v>-1.6841120852763569E-2</v>
      </c>
      <c r="V1135" s="15">
        <f t="shared" si="257"/>
        <v>-1.7486151928497562E-2</v>
      </c>
      <c r="Y1135" s="32"/>
      <c r="Z1135" s="32"/>
    </row>
    <row r="1136" spans="1:26" x14ac:dyDescent="0.25">
      <c r="A1136" s="6">
        <v>1964.12</v>
      </c>
      <c r="B1136" s="7">
        <v>83.96</v>
      </c>
      <c r="C1136" s="8">
        <v>2.5</v>
      </c>
      <c r="D1136" s="7">
        <v>4.55</v>
      </c>
      <c r="E1136" s="7">
        <v>31.2</v>
      </c>
      <c r="F1136" s="8">
        <f t="shared" si="262"/>
        <v>1964.958333333248</v>
      </c>
      <c r="G1136" s="9">
        <v>4.18</v>
      </c>
      <c r="H1136" s="8">
        <f t="shared" si="258"/>
        <v>823.79695192307668</v>
      </c>
      <c r="I1136" s="8">
        <f t="shared" si="259"/>
        <v>24.529447115384613</v>
      </c>
      <c r="J1136" s="10">
        <f t="shared" si="263"/>
        <v>103380.99845002787</v>
      </c>
      <c r="K1136" s="8">
        <f t="shared" si="260"/>
        <v>44.643593749999994</v>
      </c>
      <c r="L1136" s="10">
        <f t="shared" si="261"/>
        <v>5602.4719264843598</v>
      </c>
      <c r="M1136" s="30">
        <f t="shared" si="252"/>
        <v>22.752984772787268</v>
      </c>
      <c r="N1136" s="11"/>
      <c r="O1136" s="12">
        <f t="shared" si="253"/>
        <v>26.648307034113817</v>
      </c>
      <c r="P1136" s="12"/>
      <c r="Q1136" s="33">
        <f t="shared" si="254"/>
        <v>1.7847660253903164E-2</v>
      </c>
      <c r="R1136" s="9">
        <f t="shared" si="264"/>
        <v>1.002673029102392</v>
      </c>
      <c r="S1136" s="9">
        <f t="shared" si="265"/>
        <v>12.253960524449818</v>
      </c>
      <c r="T1136" s="15">
        <f t="shared" si="255"/>
        <v>-3.9680556761409025E-2</v>
      </c>
      <c r="U1136" s="15">
        <f t="shared" si="256"/>
        <v>-1.5378885425028854E-2</v>
      </c>
      <c r="V1136" s="15">
        <f t="shared" si="257"/>
        <v>-2.4301671336380171E-2</v>
      </c>
      <c r="Y1136" s="32"/>
      <c r="Z1136" s="32"/>
    </row>
    <row r="1137" spans="1:26" x14ac:dyDescent="0.25">
      <c r="A1137" s="6">
        <v>1965.01</v>
      </c>
      <c r="B1137" s="7">
        <v>86.12</v>
      </c>
      <c r="C1137" s="8">
        <v>2.51667</v>
      </c>
      <c r="D1137" s="7">
        <v>4.5933299999999999</v>
      </c>
      <c r="E1137" s="7">
        <v>31.2</v>
      </c>
      <c r="F1137" s="8">
        <f t="shared" si="262"/>
        <v>1965.0416666665812</v>
      </c>
      <c r="G1137" s="9">
        <v>4.1900000000000004</v>
      </c>
      <c r="H1137" s="8">
        <f t="shared" si="258"/>
        <v>844.9903942307692</v>
      </c>
      <c r="I1137" s="8">
        <f t="shared" si="259"/>
        <v>24.693009468749995</v>
      </c>
      <c r="J1137" s="10">
        <f t="shared" si="263"/>
        <v>106298.86741262313</v>
      </c>
      <c r="K1137" s="8">
        <f t="shared" si="260"/>
        <v>45.06873812740384</v>
      </c>
      <c r="L1137" s="10">
        <f t="shared" si="261"/>
        <v>5669.5979639157476</v>
      </c>
      <c r="M1137" s="30">
        <f t="shared" si="252"/>
        <v>23.269335081922474</v>
      </c>
      <c r="N1137" s="11"/>
      <c r="O1137" s="12">
        <f t="shared" si="253"/>
        <v>27.237870222779133</v>
      </c>
      <c r="P1137" s="12"/>
      <c r="Q1137" s="33">
        <f t="shared" si="254"/>
        <v>1.6772396482347504E-2</v>
      </c>
      <c r="R1137" s="9">
        <f t="shared" si="264"/>
        <v>1.0018725618126394</v>
      </c>
      <c r="S1137" s="9">
        <f t="shared" si="265"/>
        <v>12.286715717551235</v>
      </c>
      <c r="T1137" s="15">
        <f t="shared" si="255"/>
        <v>-3.4755937557960803E-2</v>
      </c>
      <c r="U1137" s="15">
        <f t="shared" si="256"/>
        <v>-1.5891883407673668E-2</v>
      </c>
      <c r="V1137" s="15">
        <f t="shared" si="257"/>
        <v>-1.8864054150287135E-2</v>
      </c>
      <c r="Y1137" s="32"/>
      <c r="Z1137" s="32"/>
    </row>
    <row r="1138" spans="1:26" x14ac:dyDescent="0.25">
      <c r="A1138" s="6">
        <v>1965.02</v>
      </c>
      <c r="B1138" s="7">
        <v>86.75</v>
      </c>
      <c r="C1138" s="8">
        <v>2.5333299999999999</v>
      </c>
      <c r="D1138" s="7">
        <v>4.6366699999999996</v>
      </c>
      <c r="E1138" s="7">
        <v>31.2</v>
      </c>
      <c r="F1138" s="8">
        <f t="shared" si="262"/>
        <v>1965.1249999999145</v>
      </c>
      <c r="G1138" s="9">
        <v>4.21</v>
      </c>
      <c r="H1138" s="8">
        <f t="shared" si="258"/>
        <v>851.17181490384598</v>
      </c>
      <c r="I1138" s="8">
        <f t="shared" si="259"/>
        <v>24.856473704326916</v>
      </c>
      <c r="J1138" s="10">
        <f t="shared" si="263"/>
        <v>107337.05980639717</v>
      </c>
      <c r="K1138" s="8">
        <f t="shared" si="260"/>
        <v>45.493980622596148</v>
      </c>
      <c r="L1138" s="10">
        <f t="shared" si="261"/>
        <v>5737.0204621617013</v>
      </c>
      <c r="M1138" s="30">
        <f t="shared" si="252"/>
        <v>23.372068272751342</v>
      </c>
      <c r="N1138" s="11"/>
      <c r="O1138" s="12">
        <f t="shared" si="253"/>
        <v>27.342132127815123</v>
      </c>
      <c r="P1138" s="12"/>
      <c r="Q1138" s="33">
        <f t="shared" si="254"/>
        <v>1.6383497482970674E-2</v>
      </c>
      <c r="R1138" s="9">
        <f t="shared" si="264"/>
        <v>1.0035083333333332</v>
      </c>
      <c r="S1138" s="9">
        <f t="shared" si="265"/>
        <v>12.309723352206678</v>
      </c>
      <c r="T1138" s="15">
        <f t="shared" si="255"/>
        <v>-2.6489022094819847E-2</v>
      </c>
      <c r="U1138" s="15">
        <f t="shared" si="256"/>
        <v>-1.5463666017966449E-2</v>
      </c>
      <c r="V1138" s="15">
        <f t="shared" si="257"/>
        <v>-1.1025356076853399E-2</v>
      </c>
      <c r="Y1138" s="32"/>
      <c r="Z1138" s="32"/>
    </row>
    <row r="1139" spans="1:26" x14ac:dyDescent="0.25">
      <c r="A1139" s="6">
        <v>1965.03</v>
      </c>
      <c r="B1139" s="7">
        <v>86.83</v>
      </c>
      <c r="C1139" s="8">
        <v>2.5499999999999998</v>
      </c>
      <c r="D1139" s="7">
        <v>4.68</v>
      </c>
      <c r="E1139" s="7">
        <v>31.3</v>
      </c>
      <c r="F1139" s="8">
        <f t="shared" si="262"/>
        <v>1965.2083333332478</v>
      </c>
      <c r="G1139" s="9">
        <v>4.21</v>
      </c>
      <c r="H1139" s="8">
        <f t="shared" si="258"/>
        <v>849.23485063897749</v>
      </c>
      <c r="I1139" s="8">
        <f t="shared" si="259"/>
        <v>24.940099840255584</v>
      </c>
      <c r="J1139" s="10">
        <f t="shared" si="263"/>
        <v>107354.88820829852</v>
      </c>
      <c r="K1139" s="8">
        <f t="shared" si="260"/>
        <v>45.772418530351423</v>
      </c>
      <c r="L1139" s="10">
        <f t="shared" si="261"/>
        <v>5786.2590903470809</v>
      </c>
      <c r="M1139" s="30">
        <f t="shared" si="252"/>
        <v>23.253528200034843</v>
      </c>
      <c r="N1139" s="11"/>
      <c r="O1139" s="12">
        <f t="shared" si="253"/>
        <v>27.187223882061453</v>
      </c>
      <c r="P1139" s="12"/>
      <c r="Q1139" s="33">
        <f t="shared" si="254"/>
        <v>1.6926684744402731E-2</v>
      </c>
      <c r="R1139" s="9">
        <f t="shared" si="264"/>
        <v>1.0043182615408479</v>
      </c>
      <c r="S1139" s="9">
        <f t="shared" si="265"/>
        <v>12.313443798945073</v>
      </c>
      <c r="T1139" s="15">
        <f t="shared" si="255"/>
        <v>-2.2138064932353707E-2</v>
      </c>
      <c r="U1139" s="15">
        <f t="shared" si="256"/>
        <v>-1.7587657286617708E-2</v>
      </c>
      <c r="V1139" s="15">
        <f t="shared" si="257"/>
        <v>-4.5504076457359988E-3</v>
      </c>
      <c r="Y1139" s="32"/>
      <c r="Z1139" s="32"/>
    </row>
    <row r="1140" spans="1:26" x14ac:dyDescent="0.25">
      <c r="A1140" s="6">
        <v>1965.04</v>
      </c>
      <c r="B1140" s="7">
        <v>87.97</v>
      </c>
      <c r="C1140" s="8">
        <v>2.57</v>
      </c>
      <c r="D1140" s="7">
        <v>4.7333299999999996</v>
      </c>
      <c r="E1140" s="7">
        <v>31.4</v>
      </c>
      <c r="F1140" s="8">
        <f t="shared" si="262"/>
        <v>1965.291666666581</v>
      </c>
      <c r="G1140" s="9">
        <v>4.2</v>
      </c>
      <c r="H1140" s="8">
        <f t="shared" si="258"/>
        <v>857.64446417197439</v>
      </c>
      <c r="I1140" s="8">
        <f t="shared" si="259"/>
        <v>25.055658439490443</v>
      </c>
      <c r="J1140" s="10">
        <f t="shared" si="263"/>
        <v>108681.92638950168</v>
      </c>
      <c r="K1140" s="8">
        <f t="shared" si="260"/>
        <v>46.146575782643303</v>
      </c>
      <c r="L1140" s="10">
        <f t="shared" si="261"/>
        <v>5847.7597207823119</v>
      </c>
      <c r="M1140" s="30">
        <f t="shared" si="252"/>
        <v>23.420551954771302</v>
      </c>
      <c r="N1140" s="11"/>
      <c r="O1140" s="12">
        <f t="shared" si="253"/>
        <v>27.365269983870895</v>
      </c>
      <c r="P1140" s="12"/>
      <c r="Q1140" s="33">
        <f t="shared" si="254"/>
        <v>1.7044142006345735E-2</v>
      </c>
      <c r="R1140" s="9">
        <f t="shared" si="264"/>
        <v>1.0026904475729863</v>
      </c>
      <c r="S1140" s="9">
        <f t="shared" si="265"/>
        <v>12.327232340852936</v>
      </c>
      <c r="T1140" s="15">
        <f t="shared" si="255"/>
        <v>-2.2265125296573873E-2</v>
      </c>
      <c r="U1140" s="15">
        <f t="shared" si="256"/>
        <v>-2.0791407964532826E-2</v>
      </c>
      <c r="V1140" s="15">
        <f t="shared" si="257"/>
        <v>-1.4737173320410468E-3</v>
      </c>
      <c r="Y1140" s="32"/>
      <c r="Z1140" s="32"/>
    </row>
    <row r="1141" spans="1:26" x14ac:dyDescent="0.25">
      <c r="A1141" s="6">
        <v>1965.05</v>
      </c>
      <c r="B1141" s="7">
        <v>89.28</v>
      </c>
      <c r="C1141" s="8">
        <v>2.59</v>
      </c>
      <c r="D1141" s="7">
        <v>4.78667</v>
      </c>
      <c r="E1141" s="7">
        <v>31.4</v>
      </c>
      <c r="F1141" s="8">
        <f t="shared" si="262"/>
        <v>1965.3749999999143</v>
      </c>
      <c r="G1141" s="9">
        <v>4.21</v>
      </c>
      <c r="H1141" s="8">
        <f t="shared" si="258"/>
        <v>870.41602547770697</v>
      </c>
      <c r="I1141" s="8">
        <f t="shared" si="259"/>
        <v>25.250644108280248</v>
      </c>
      <c r="J1141" s="10">
        <f t="shared" si="263"/>
        <v>110567.00659884558</v>
      </c>
      <c r="K1141" s="8">
        <f t="shared" si="260"/>
        <v>46.666602561305723</v>
      </c>
      <c r="L1141" s="10">
        <f t="shared" si="261"/>
        <v>5927.954452021685</v>
      </c>
      <c r="M1141" s="30">
        <f t="shared" si="252"/>
        <v>23.708808308861954</v>
      </c>
      <c r="N1141" s="11"/>
      <c r="O1141" s="12">
        <f t="shared" si="253"/>
        <v>27.68322330441358</v>
      </c>
      <c r="P1141" s="12"/>
      <c r="Q1141" s="33">
        <f t="shared" si="254"/>
        <v>1.6425016894026361E-2</v>
      </c>
      <c r="R1141" s="9">
        <f t="shared" si="264"/>
        <v>1.0035083333333332</v>
      </c>
      <c r="S1141" s="9">
        <f t="shared" si="265"/>
        <v>12.360398113186021</v>
      </c>
      <c r="T1141" s="15">
        <f t="shared" si="255"/>
        <v>-1.8137200115091234E-2</v>
      </c>
      <c r="U1141" s="15">
        <f t="shared" si="256"/>
        <v>-1.981847792622049E-2</v>
      </c>
      <c r="V1141" s="15">
        <f t="shared" si="257"/>
        <v>1.6812778111292559E-3</v>
      </c>
      <c r="Y1141" s="32"/>
      <c r="Z1141" s="32"/>
    </row>
    <row r="1142" spans="1:26" x14ac:dyDescent="0.25">
      <c r="A1142" s="6">
        <v>1965.06</v>
      </c>
      <c r="B1142" s="7">
        <v>85.04</v>
      </c>
      <c r="C1142" s="8">
        <v>2.61</v>
      </c>
      <c r="D1142" s="7">
        <v>4.84</v>
      </c>
      <c r="E1142" s="7">
        <v>31.6</v>
      </c>
      <c r="F1142" s="8">
        <f t="shared" si="262"/>
        <v>1965.4583333332475</v>
      </c>
      <c r="G1142" s="9">
        <v>4.21</v>
      </c>
      <c r="H1142" s="8">
        <f t="shared" si="258"/>
        <v>823.8317278481012</v>
      </c>
      <c r="I1142" s="8">
        <f t="shared" si="259"/>
        <v>25.284581487341764</v>
      </c>
      <c r="J1142" s="10">
        <f t="shared" si="263"/>
        <v>104917.16082534175</v>
      </c>
      <c r="K1142" s="8">
        <f t="shared" si="260"/>
        <v>46.887882911392396</v>
      </c>
      <c r="L1142" s="10">
        <f t="shared" si="261"/>
        <v>5971.2965474441908</v>
      </c>
      <c r="M1142" s="30">
        <f t="shared" si="252"/>
        <v>22.385342986457793</v>
      </c>
      <c r="N1142" s="11"/>
      <c r="O1142" s="12">
        <f t="shared" si="253"/>
        <v>26.122738377042278</v>
      </c>
      <c r="P1142" s="12"/>
      <c r="Q1142" s="33">
        <f t="shared" si="254"/>
        <v>1.9564194009378984E-2</v>
      </c>
      <c r="R1142" s="9">
        <f t="shared" si="264"/>
        <v>1.0043182615408479</v>
      </c>
      <c r="S1142" s="9">
        <f t="shared" si="265"/>
        <v>12.325257683887754</v>
      </c>
      <c r="T1142" s="15">
        <f t="shared" si="255"/>
        <v>-1.0893214479830382E-2</v>
      </c>
      <c r="U1142" s="15">
        <f t="shared" si="256"/>
        <v>-1.8287081890895562E-2</v>
      </c>
      <c r="V1142" s="15">
        <f t="shared" si="257"/>
        <v>7.3938674110651803E-3</v>
      </c>
      <c r="Y1142" s="32"/>
      <c r="Z1142" s="32"/>
    </row>
    <row r="1143" spans="1:26" x14ac:dyDescent="0.25">
      <c r="A1143" s="6">
        <v>1965.07</v>
      </c>
      <c r="B1143" s="7">
        <v>84.91</v>
      </c>
      <c r="C1143" s="8">
        <v>2.6266699999999998</v>
      </c>
      <c r="D1143" s="7">
        <v>4.8866699999999996</v>
      </c>
      <c r="E1143" s="7">
        <v>31.6</v>
      </c>
      <c r="F1143" s="8">
        <f t="shared" si="262"/>
        <v>1965.5416666665808</v>
      </c>
      <c r="G1143" s="9">
        <v>4.2</v>
      </c>
      <c r="H1143" s="8">
        <f t="shared" si="258"/>
        <v>822.57234256329093</v>
      </c>
      <c r="I1143" s="8">
        <f t="shared" si="259"/>
        <v>25.44607343117088</v>
      </c>
      <c r="J1143" s="10">
        <f t="shared" si="263"/>
        <v>105026.82685303221</v>
      </c>
      <c r="K1143" s="8">
        <f t="shared" si="260"/>
        <v>47.340002228639229</v>
      </c>
      <c r="L1143" s="10">
        <f t="shared" si="261"/>
        <v>6044.4169588730056</v>
      </c>
      <c r="M1143" s="30">
        <f t="shared" si="252"/>
        <v>22.300781712174434</v>
      </c>
      <c r="N1143" s="11"/>
      <c r="O1143" s="12">
        <f t="shared" si="253"/>
        <v>26.008689840144712</v>
      </c>
      <c r="P1143" s="12"/>
      <c r="Q1143" s="33">
        <f t="shared" si="254"/>
        <v>1.9453470620649997E-2</v>
      </c>
      <c r="R1143" s="9">
        <f t="shared" si="264"/>
        <v>0.99945974134672722</v>
      </c>
      <c r="S1143" s="9">
        <f t="shared" si="265"/>
        <v>12.378481370125126</v>
      </c>
      <c r="T1143" s="15">
        <f t="shared" si="255"/>
        <v>-1.1670927727828184E-2</v>
      </c>
      <c r="U1143" s="15">
        <f t="shared" si="256"/>
        <v>-2.0497606516934441E-2</v>
      </c>
      <c r="V1143" s="15">
        <f t="shared" si="257"/>
        <v>8.826678789106257E-3</v>
      </c>
      <c r="Y1143" s="32"/>
      <c r="Z1143" s="32"/>
    </row>
    <row r="1144" spans="1:26" x14ac:dyDescent="0.25">
      <c r="A1144" s="6">
        <v>1965.08</v>
      </c>
      <c r="B1144" s="7">
        <v>86.49</v>
      </c>
      <c r="C1144" s="8">
        <v>2.6433300000000002</v>
      </c>
      <c r="D1144" s="7">
        <v>4.9333299999999998</v>
      </c>
      <c r="E1144" s="7">
        <v>31.6</v>
      </c>
      <c r="F1144" s="8">
        <f t="shared" si="262"/>
        <v>1965.6249999999141</v>
      </c>
      <c r="G1144" s="9">
        <v>4.25</v>
      </c>
      <c r="H1144" s="8">
        <f t="shared" si="258"/>
        <v>837.87871756329093</v>
      </c>
      <c r="I1144" s="8">
        <f t="shared" si="259"/>
        <v>25.607468499208856</v>
      </c>
      <c r="J1144" s="10">
        <f t="shared" si="263"/>
        <v>107253.62503086649</v>
      </c>
      <c r="K1144" s="8">
        <f t="shared" si="260"/>
        <v>47.792024670094925</v>
      </c>
      <c r="L1144" s="10">
        <f t="shared" si="261"/>
        <v>6117.6728636087937</v>
      </c>
      <c r="M1144" s="30">
        <f t="shared" si="252"/>
        <v>22.665971845964386</v>
      </c>
      <c r="N1144" s="11"/>
      <c r="O1144" s="12">
        <f t="shared" si="253"/>
        <v>26.417386639884459</v>
      </c>
      <c r="P1144" s="12"/>
      <c r="Q1144" s="33">
        <f t="shared" si="254"/>
        <v>1.823099265869578E-2</v>
      </c>
      <c r="R1144" s="9">
        <f t="shared" si="264"/>
        <v>1.0003154470399351</v>
      </c>
      <c r="S1144" s="9">
        <f t="shared" si="265"/>
        <v>12.371793788450541</v>
      </c>
      <c r="T1144" s="15">
        <f t="shared" si="255"/>
        <v>-2.1050276867498052E-2</v>
      </c>
      <c r="U1144" s="15">
        <f t="shared" si="256"/>
        <v>-2.2214710831054751E-2</v>
      </c>
      <c r="V1144" s="15">
        <f t="shared" si="257"/>
        <v>1.1644339635566991E-3</v>
      </c>
      <c r="Y1144" s="32"/>
      <c r="Z1144" s="32"/>
    </row>
    <row r="1145" spans="1:26" x14ac:dyDescent="0.25">
      <c r="A1145" s="6">
        <v>1965.09</v>
      </c>
      <c r="B1145" s="7">
        <v>89.38</v>
      </c>
      <c r="C1145" s="8">
        <v>2.66</v>
      </c>
      <c r="D1145" s="7">
        <v>4.9800000000000004</v>
      </c>
      <c r="E1145" s="7">
        <v>31.6</v>
      </c>
      <c r="F1145" s="8">
        <f t="shared" si="262"/>
        <v>1965.7083333332473</v>
      </c>
      <c r="G1145" s="9">
        <v>4.29</v>
      </c>
      <c r="H1145" s="8">
        <f t="shared" si="258"/>
        <v>865.87582120253137</v>
      </c>
      <c r="I1145" s="8">
        <f t="shared" si="259"/>
        <v>25.768960443037972</v>
      </c>
      <c r="J1145" s="10">
        <f t="shared" si="263"/>
        <v>111112.30846117882</v>
      </c>
      <c r="K1145" s="8">
        <f t="shared" si="260"/>
        <v>48.244143987341765</v>
      </c>
      <c r="L1145" s="10">
        <f t="shared" si="261"/>
        <v>6190.8625658611618</v>
      </c>
      <c r="M1145" s="30">
        <f t="shared" si="252"/>
        <v>23.374146831648623</v>
      </c>
      <c r="N1145" s="11"/>
      <c r="O1145" s="12">
        <f t="shared" si="253"/>
        <v>27.222292941753466</v>
      </c>
      <c r="P1145" s="12"/>
      <c r="Q1145" s="33">
        <f t="shared" si="254"/>
        <v>1.61157469856558E-2</v>
      </c>
      <c r="R1145" s="9">
        <f t="shared" si="264"/>
        <v>0.99874909856211824</v>
      </c>
      <c r="S1145" s="9">
        <f t="shared" si="265"/>
        <v>12.375696434179796</v>
      </c>
      <c r="T1145" s="15">
        <f t="shared" si="255"/>
        <v>-2.5876131524009582E-2</v>
      </c>
      <c r="U1145" s="15">
        <f t="shared" si="256"/>
        <v>-2.2297733493099159E-2</v>
      </c>
      <c r="V1145" s="15">
        <f t="shared" si="257"/>
        <v>-3.5783980309104235E-3</v>
      </c>
      <c r="Y1145" s="32"/>
      <c r="Z1145" s="32"/>
    </row>
    <row r="1146" spans="1:26" x14ac:dyDescent="0.25">
      <c r="A1146" s="6">
        <v>1965.1</v>
      </c>
      <c r="B1146" s="7">
        <v>91.39</v>
      </c>
      <c r="C1146" s="8">
        <v>2.68</v>
      </c>
      <c r="D1146" s="7">
        <v>5.05</v>
      </c>
      <c r="E1146" s="7">
        <v>31.7</v>
      </c>
      <c r="F1146" s="8">
        <f t="shared" si="262"/>
        <v>1965.7916666665806</v>
      </c>
      <c r="G1146" s="9">
        <v>4.3499999999999996</v>
      </c>
      <c r="H1146" s="8">
        <f t="shared" si="258"/>
        <v>882.55495977917963</v>
      </c>
      <c r="I1146" s="8">
        <f t="shared" si="259"/>
        <v>25.880810725552045</v>
      </c>
      <c r="J1146" s="10">
        <f t="shared" si="263"/>
        <v>113529.39559753313</v>
      </c>
      <c r="K1146" s="8">
        <f t="shared" si="260"/>
        <v>48.767945583596209</v>
      </c>
      <c r="L1146" s="10">
        <f t="shared" si="261"/>
        <v>6273.3717886808454</v>
      </c>
      <c r="M1146" s="30">
        <f t="shared" si="252"/>
        <v>23.775745523312686</v>
      </c>
      <c r="N1146" s="11"/>
      <c r="O1146" s="12">
        <f t="shared" si="253"/>
        <v>27.667414224243988</v>
      </c>
      <c r="P1146" s="12"/>
      <c r="Q1146" s="33">
        <f t="shared" si="254"/>
        <v>1.511424216362392E-2</v>
      </c>
      <c r="R1146" s="9">
        <f t="shared" si="264"/>
        <v>0.99561893894703013</v>
      </c>
      <c r="S1146" s="9">
        <f t="shared" si="265"/>
        <v>12.32122444112964</v>
      </c>
      <c r="T1146" s="15">
        <f t="shared" si="255"/>
        <v>-2.3778803201156884E-2</v>
      </c>
      <c r="U1146" s="15">
        <f t="shared" si="256"/>
        <v>-1.9821368584418741E-2</v>
      </c>
      <c r="V1146" s="15">
        <f t="shared" si="257"/>
        <v>-3.9574346167381425E-3</v>
      </c>
      <c r="Y1146" s="32"/>
      <c r="Z1146" s="32"/>
    </row>
    <row r="1147" spans="1:26" x14ac:dyDescent="0.25">
      <c r="A1147" s="6">
        <v>1965.11</v>
      </c>
      <c r="B1147" s="7">
        <v>92.15</v>
      </c>
      <c r="C1147" s="8">
        <v>2.7</v>
      </c>
      <c r="D1147" s="7">
        <v>5.12</v>
      </c>
      <c r="E1147" s="7">
        <v>31.7</v>
      </c>
      <c r="F1147" s="8">
        <f t="shared" si="262"/>
        <v>1965.8749999999138</v>
      </c>
      <c r="G1147" s="9">
        <v>4.45</v>
      </c>
      <c r="H1147" s="8">
        <f t="shared" si="258"/>
        <v>889.89429416403777</v>
      </c>
      <c r="I1147" s="8">
        <f t="shared" si="259"/>
        <v>26.073951104100946</v>
      </c>
      <c r="J1147" s="10">
        <f t="shared" si="263"/>
        <v>114753.01365928575</v>
      </c>
      <c r="K1147" s="8">
        <f t="shared" si="260"/>
        <v>49.443936908517337</v>
      </c>
      <c r="L1147" s="10">
        <f t="shared" si="261"/>
        <v>6375.8592505213555</v>
      </c>
      <c r="M1147" s="30">
        <f t="shared" si="252"/>
        <v>23.925461156673713</v>
      </c>
      <c r="N1147" s="11"/>
      <c r="O1147" s="12">
        <f t="shared" si="253"/>
        <v>27.818071369298654</v>
      </c>
      <c r="P1147" s="12"/>
      <c r="Q1147" s="33">
        <f t="shared" si="254"/>
        <v>1.3851050159745644E-2</v>
      </c>
      <c r="R1147" s="9">
        <f t="shared" si="264"/>
        <v>0.99020434296432924</v>
      </c>
      <c r="S1147" s="9">
        <f t="shared" si="265"/>
        <v>12.267244404605707</v>
      </c>
      <c r="T1147" s="15">
        <f t="shared" si="255"/>
        <v>-2.3561836699148575E-2</v>
      </c>
      <c r="U1147" s="15">
        <f t="shared" si="256"/>
        <v>-1.8844007724404199E-2</v>
      </c>
      <c r="V1147" s="15">
        <f t="shared" si="257"/>
        <v>-4.7178289747443758E-3</v>
      </c>
      <c r="Y1147" s="32"/>
      <c r="Z1147" s="32"/>
    </row>
    <row r="1148" spans="1:26" x14ac:dyDescent="0.25">
      <c r="A1148" s="6">
        <v>1965.12</v>
      </c>
      <c r="B1148" s="7">
        <v>91.73</v>
      </c>
      <c r="C1148" s="8">
        <v>2.72</v>
      </c>
      <c r="D1148" s="7">
        <v>5.19</v>
      </c>
      <c r="E1148" s="7">
        <v>31.8</v>
      </c>
      <c r="F1148" s="8">
        <f t="shared" si="262"/>
        <v>1965.9583333332471</v>
      </c>
      <c r="G1148" s="9">
        <v>4.62</v>
      </c>
      <c r="H1148" s="8">
        <f t="shared" si="258"/>
        <v>883.05269103773571</v>
      </c>
      <c r="I1148" s="8">
        <f t="shared" si="259"/>
        <v>26.184490566037731</v>
      </c>
      <c r="J1148" s="10">
        <f t="shared" si="263"/>
        <v>114152.15711537369</v>
      </c>
      <c r="K1148" s="8">
        <f t="shared" si="260"/>
        <v>49.962318396226408</v>
      </c>
      <c r="L1148" s="10">
        <f t="shared" si="261"/>
        <v>6458.6252635864976</v>
      </c>
      <c r="M1148" s="30">
        <f t="shared" si="252"/>
        <v>23.694111549106321</v>
      </c>
      <c r="N1148" s="11"/>
      <c r="O1148" s="12">
        <f t="shared" si="253"/>
        <v>27.52561191210982</v>
      </c>
      <c r="P1148" s="12"/>
      <c r="Q1148" s="33">
        <f t="shared" si="254"/>
        <v>1.3258172151926255E-2</v>
      </c>
      <c r="R1148" s="9">
        <f t="shared" si="264"/>
        <v>1.0046447183490235</v>
      </c>
      <c r="S1148" s="9">
        <f t="shared" si="265"/>
        <v>12.108880324998752</v>
      </c>
      <c r="T1148" s="15">
        <f t="shared" si="255"/>
        <v>-2.4560821420823831E-2</v>
      </c>
      <c r="U1148" s="15">
        <f t="shared" si="256"/>
        <v>-1.6933179534137865E-2</v>
      </c>
      <c r="V1148" s="15">
        <f t="shared" si="257"/>
        <v>-7.6276418866859652E-3</v>
      </c>
      <c r="Y1148" s="32"/>
      <c r="Z1148" s="32"/>
    </row>
    <row r="1149" spans="1:26" x14ac:dyDescent="0.25">
      <c r="A1149" s="6">
        <v>1966.01</v>
      </c>
      <c r="B1149" s="7">
        <v>93.32</v>
      </c>
      <c r="C1149" s="8">
        <v>2.74</v>
      </c>
      <c r="D1149" s="7">
        <v>5.24</v>
      </c>
      <c r="E1149" s="7">
        <v>31.8</v>
      </c>
      <c r="F1149" s="8">
        <f t="shared" si="262"/>
        <v>1966.0416666665803</v>
      </c>
      <c r="G1149" s="9">
        <v>4.6100000000000003</v>
      </c>
      <c r="H1149" s="8">
        <f t="shared" si="258"/>
        <v>898.3590660377356</v>
      </c>
      <c r="I1149" s="8">
        <f t="shared" si="259"/>
        <v>26.377023584905658</v>
      </c>
      <c r="J1149" s="10">
        <f t="shared" si="263"/>
        <v>116414.95742448507</v>
      </c>
      <c r="K1149" s="8">
        <f t="shared" si="260"/>
        <v>50.443650943396214</v>
      </c>
      <c r="L1149" s="10">
        <f t="shared" si="261"/>
        <v>6536.802152853641</v>
      </c>
      <c r="M1149" s="30">
        <f t="shared" si="252"/>
        <v>24.058483388421738</v>
      </c>
      <c r="N1149" s="11"/>
      <c r="O1149" s="12">
        <f t="shared" si="253"/>
        <v>27.923438274605243</v>
      </c>
      <c r="P1149" s="12"/>
      <c r="Q1149" s="33">
        <f t="shared" si="254"/>
        <v>1.2718973089050026E-2</v>
      </c>
      <c r="R1149" s="9">
        <f t="shared" si="264"/>
        <v>0.98653380384444578</v>
      </c>
      <c r="S1149" s="9">
        <f t="shared" si="265"/>
        <v>12.165122663630404</v>
      </c>
      <c r="T1149" s="15">
        <f t="shared" si="255"/>
        <v>-1.7734160790136788E-2</v>
      </c>
      <c r="U1149" s="15">
        <f t="shared" si="256"/>
        <v>-1.5172325342341475E-2</v>
      </c>
      <c r="V1149" s="15">
        <f t="shared" si="257"/>
        <v>-2.5618354477953131E-3</v>
      </c>
      <c r="Y1149" s="32"/>
      <c r="Z1149" s="32"/>
    </row>
    <row r="1150" spans="1:26" x14ac:dyDescent="0.25">
      <c r="A1150" s="6">
        <v>1966.02</v>
      </c>
      <c r="B1150" s="7">
        <v>92.69</v>
      </c>
      <c r="C1150" s="8">
        <v>2.76</v>
      </c>
      <c r="D1150" s="7">
        <v>5.29</v>
      </c>
      <c r="E1150" s="7">
        <v>32</v>
      </c>
      <c r="F1150" s="8">
        <f t="shared" si="262"/>
        <v>1966.1249999999136</v>
      </c>
      <c r="G1150" s="9">
        <v>4.83</v>
      </c>
      <c r="H1150" s="8">
        <f t="shared" si="258"/>
        <v>886.71743671874981</v>
      </c>
      <c r="I1150" s="8">
        <f t="shared" si="259"/>
        <v>26.403496874999991</v>
      </c>
      <c r="J1150" s="10">
        <f t="shared" si="263"/>
        <v>115191.49011314705</v>
      </c>
      <c r="K1150" s="8">
        <f t="shared" si="260"/>
        <v>50.606702343749994</v>
      </c>
      <c r="L1150" s="10">
        <f t="shared" si="261"/>
        <v>6574.2041503781202</v>
      </c>
      <c r="M1150" s="30">
        <f t="shared" si="252"/>
        <v>23.700027145579394</v>
      </c>
      <c r="N1150" s="11"/>
      <c r="O1150" s="12">
        <f t="shared" si="253"/>
        <v>27.482994403460843</v>
      </c>
      <c r="P1150" s="12"/>
      <c r="Q1150" s="33">
        <f t="shared" si="254"/>
        <v>1.1785616374618883E-2</v>
      </c>
      <c r="R1150" s="9">
        <f t="shared" si="264"/>
        <v>1.000883883641557</v>
      </c>
      <c r="S1150" s="9">
        <f t="shared" si="265"/>
        <v>11.92629658098817</v>
      </c>
      <c r="T1150" s="15">
        <f t="shared" si="255"/>
        <v>-1.3016897705553254E-2</v>
      </c>
      <c r="U1150" s="15">
        <f t="shared" si="256"/>
        <v>-1.3276141473607006E-2</v>
      </c>
      <c r="V1150" s="15">
        <f t="shared" si="257"/>
        <v>2.5924376805375182E-4</v>
      </c>
      <c r="Y1150" s="32"/>
      <c r="Z1150" s="32"/>
    </row>
    <row r="1151" spans="1:26" x14ac:dyDescent="0.25">
      <c r="A1151" s="6">
        <v>1966.03</v>
      </c>
      <c r="B1151" s="7">
        <v>88.88</v>
      </c>
      <c r="C1151" s="8">
        <v>2.78</v>
      </c>
      <c r="D1151" s="7">
        <v>5.34</v>
      </c>
      <c r="E1151" s="7">
        <v>32.1</v>
      </c>
      <c r="F1151" s="8">
        <f t="shared" si="262"/>
        <v>1966.2083333332469</v>
      </c>
      <c r="G1151" s="9">
        <v>4.87</v>
      </c>
      <c r="H1151" s="8">
        <f t="shared" si="258"/>
        <v>847.62031775700905</v>
      </c>
      <c r="I1151" s="8">
        <f t="shared" si="259"/>
        <v>26.51197663551401</v>
      </c>
      <c r="J1151" s="10">
        <f t="shared" si="263"/>
        <v>110399.47966896671</v>
      </c>
      <c r="K1151" s="8">
        <f t="shared" si="260"/>
        <v>50.925883177570078</v>
      </c>
      <c r="L1151" s="10">
        <f t="shared" si="261"/>
        <v>6632.9120323164079</v>
      </c>
      <c r="M1151" s="30">
        <f t="shared" si="252"/>
        <v>22.611112582289987</v>
      </c>
      <c r="N1151" s="11"/>
      <c r="O1151" s="12">
        <f t="shared" si="253"/>
        <v>26.200300759745179</v>
      </c>
      <c r="P1151" s="12"/>
      <c r="Q1151" s="33">
        <f t="shared" si="254"/>
        <v>1.3735257908352602E-2</v>
      </c>
      <c r="R1151" s="9">
        <f t="shared" si="264"/>
        <v>1.013533726193486</v>
      </c>
      <c r="S1151" s="9">
        <f t="shared" si="265"/>
        <v>11.899651628102642</v>
      </c>
      <c r="T1151" s="15">
        <f t="shared" si="255"/>
        <v>-8.199088693369716E-3</v>
      </c>
      <c r="U1151" s="15">
        <f t="shared" si="256"/>
        <v>-1.2187341948056374E-2</v>
      </c>
      <c r="V1151" s="15">
        <f t="shared" si="257"/>
        <v>3.9882532546866578E-3</v>
      </c>
      <c r="Y1151" s="32"/>
      <c r="Z1151" s="32"/>
    </row>
    <row r="1152" spans="1:26" x14ac:dyDescent="0.25">
      <c r="A1152" s="6">
        <v>1966.04</v>
      </c>
      <c r="B1152" s="7">
        <v>91.6</v>
      </c>
      <c r="C1152" s="8">
        <v>2.7966700000000002</v>
      </c>
      <c r="D1152" s="7">
        <v>5.38</v>
      </c>
      <c r="E1152" s="7">
        <v>32.299999999999997</v>
      </c>
      <c r="F1152" s="8">
        <f t="shared" si="262"/>
        <v>1966.2916666665801</v>
      </c>
      <c r="G1152" s="9">
        <v>4.75</v>
      </c>
      <c r="H1152" s="8">
        <f t="shared" si="258"/>
        <v>868.15105263157875</v>
      </c>
      <c r="I1152" s="8">
        <f t="shared" si="259"/>
        <v>26.505807907894734</v>
      </c>
      <c r="J1152" s="10">
        <f t="shared" si="263"/>
        <v>113361.22407057992</v>
      </c>
      <c r="K1152" s="8">
        <f t="shared" si="260"/>
        <v>50.98965789473683</v>
      </c>
      <c r="L1152" s="10">
        <f t="shared" si="261"/>
        <v>6658.1155622240176</v>
      </c>
      <c r="M1152" s="30">
        <f t="shared" si="252"/>
        <v>23.113696462615827</v>
      </c>
      <c r="N1152" s="11"/>
      <c r="O1152" s="12">
        <f t="shared" si="253"/>
        <v>26.760408948311376</v>
      </c>
      <c r="P1152" s="12"/>
      <c r="Q1152" s="33">
        <f t="shared" si="254"/>
        <v>1.4226847363845711E-2</v>
      </c>
      <c r="R1152" s="9">
        <f t="shared" si="264"/>
        <v>1.0015927472648041</v>
      </c>
      <c r="S1152" s="9">
        <f t="shared" si="265"/>
        <v>11.986019008874047</v>
      </c>
      <c r="T1152" s="15">
        <f t="shared" si="255"/>
        <v>-1.0094733642359022E-2</v>
      </c>
      <c r="U1152" s="15">
        <f t="shared" si="256"/>
        <v>-1.1464986718927594E-2</v>
      </c>
      <c r="V1152" s="15">
        <f t="shared" si="257"/>
        <v>1.3702530765685728E-3</v>
      </c>
      <c r="Y1152" s="32"/>
      <c r="Z1152" s="32"/>
    </row>
    <row r="1153" spans="1:26" x14ac:dyDescent="0.25">
      <c r="A1153" s="6">
        <v>1966.05</v>
      </c>
      <c r="B1153" s="7">
        <v>86.78</v>
      </c>
      <c r="C1153" s="8">
        <v>2.8133300000000001</v>
      </c>
      <c r="D1153" s="7">
        <v>5.42</v>
      </c>
      <c r="E1153" s="7">
        <v>32.299999999999997</v>
      </c>
      <c r="F1153" s="8">
        <f t="shared" si="262"/>
        <v>1966.3749999999134</v>
      </c>
      <c r="G1153" s="9">
        <v>4.78</v>
      </c>
      <c r="H1153" s="8">
        <f t="shared" si="258"/>
        <v>822.46886842105255</v>
      </c>
      <c r="I1153" s="8">
        <f t="shared" si="259"/>
        <v>26.66370525</v>
      </c>
      <c r="J1153" s="10">
        <f t="shared" si="263"/>
        <v>107686.28714579112</v>
      </c>
      <c r="K1153" s="8">
        <f t="shared" si="260"/>
        <v>51.368763157894733</v>
      </c>
      <c r="L1153" s="10">
        <f t="shared" si="261"/>
        <v>6725.7395290411141</v>
      </c>
      <c r="M1153" s="30">
        <f t="shared" ref="M1153:M1216" si="266">H1153/AVERAGE(K1033:K1152)</f>
        <v>21.852177976763102</v>
      </c>
      <c r="N1153" s="11"/>
      <c r="O1153" s="12">
        <f t="shared" ref="O1153:O1216" si="267">J1153/AVERAGE(L1033:L1152)</f>
        <v>25.283601610272139</v>
      </c>
      <c r="P1153" s="12"/>
      <c r="Q1153" s="33">
        <f t="shared" ref="Q1153:Q1216" si="268">1/M1153-(G1153/100-(((E1153/E1033)^(1/10))-1))</f>
        <v>1.604664683538902E-2</v>
      </c>
      <c r="R1153" s="9">
        <f t="shared" si="264"/>
        <v>1.0016210031287147</v>
      </c>
      <c r="S1153" s="9">
        <f t="shared" si="265"/>
        <v>12.005109707866321</v>
      </c>
      <c r="T1153" s="15">
        <f t="shared" si="255"/>
        <v>-6.0843084754333976E-3</v>
      </c>
      <c r="U1153" s="15">
        <f t="shared" si="256"/>
        <v>-1.4018900137595436E-2</v>
      </c>
      <c r="V1153" s="15">
        <f t="shared" si="257"/>
        <v>7.9345916621620383E-3</v>
      </c>
      <c r="Y1153" s="32"/>
      <c r="Z1153" s="32"/>
    </row>
    <row r="1154" spans="1:26" x14ac:dyDescent="0.25">
      <c r="A1154" s="6">
        <v>1966.06</v>
      </c>
      <c r="B1154" s="7">
        <v>86.06</v>
      </c>
      <c r="C1154" s="8">
        <v>2.83</v>
      </c>
      <c r="D1154" s="7">
        <v>5.46</v>
      </c>
      <c r="E1154" s="7">
        <v>32.4</v>
      </c>
      <c r="F1154" s="8">
        <f t="shared" si="262"/>
        <v>1966.4583333332466</v>
      </c>
      <c r="G1154" s="9">
        <v>4.8099999999999996</v>
      </c>
      <c r="H1154" s="8">
        <f t="shared" si="258"/>
        <v>813.1275509259259</v>
      </c>
      <c r="I1154" s="8">
        <f t="shared" si="259"/>
        <v>26.73891435185185</v>
      </c>
      <c r="J1154" s="10">
        <f t="shared" si="263"/>
        <v>106754.96849438445</v>
      </c>
      <c r="K1154" s="8">
        <f t="shared" si="260"/>
        <v>51.588152777777772</v>
      </c>
      <c r="L1154" s="10">
        <f t="shared" si="261"/>
        <v>6772.97383197001</v>
      </c>
      <c r="M1154" s="30">
        <f t="shared" si="266"/>
        <v>21.555253383226255</v>
      </c>
      <c r="N1154" s="11"/>
      <c r="O1154" s="12">
        <f t="shared" si="267"/>
        <v>24.925488570872414</v>
      </c>
      <c r="P1154" s="12"/>
      <c r="Q1154" s="33">
        <f t="shared" si="268"/>
        <v>1.5940466672773566E-2</v>
      </c>
      <c r="R1154" s="9">
        <f t="shared" si="264"/>
        <v>0.98763033601551209</v>
      </c>
      <c r="S1154" s="9">
        <f t="shared" si="265"/>
        <v>11.987457157805732</v>
      </c>
      <c r="T1154" s="15">
        <f t="shared" ref="T1154:T1217" si="269">(($J1274/$J1154)^(1/10)-1)</f>
        <v>-4.853584375537956E-3</v>
      </c>
      <c r="U1154" s="15">
        <f t="shared" ref="U1154:U1217" si="270">(($S1274/$S1154)^(1/10)-1)</f>
        <v>-1.3479928932099705E-2</v>
      </c>
      <c r="V1154" s="15">
        <f t="shared" ref="V1154:V1217" si="271">T1154-U1154</f>
        <v>8.6263445565617491E-3</v>
      </c>
      <c r="Y1154" s="32"/>
      <c r="Z1154" s="32"/>
    </row>
    <row r="1155" spans="1:26" x14ac:dyDescent="0.25">
      <c r="A1155" s="6">
        <v>1966.07</v>
      </c>
      <c r="B1155" s="7">
        <v>85.84</v>
      </c>
      <c r="C1155" s="8">
        <v>2.85</v>
      </c>
      <c r="D1155" s="7">
        <v>5.4766700000000004</v>
      </c>
      <c r="E1155" s="7">
        <v>32.5</v>
      </c>
      <c r="F1155" s="8">
        <f t="shared" si="262"/>
        <v>1966.5416666665799</v>
      </c>
      <c r="G1155" s="9">
        <v>5.0199999999999996</v>
      </c>
      <c r="H1155" s="8">
        <f t="shared" si="258"/>
        <v>808.55337230769214</v>
      </c>
      <c r="I1155" s="8">
        <f t="shared" si="259"/>
        <v>26.845026923076919</v>
      </c>
      <c r="J1155" s="10">
        <f t="shared" si="263"/>
        <v>106448.13312309557</v>
      </c>
      <c r="K1155" s="8">
        <f t="shared" si="260"/>
        <v>51.586439859230765</v>
      </c>
      <c r="L1155" s="10">
        <f t="shared" si="261"/>
        <v>6791.487619189933</v>
      </c>
      <c r="M1155" s="30">
        <f t="shared" si="266"/>
        <v>21.381702007433415</v>
      </c>
      <c r="N1155" s="11"/>
      <c r="O1155" s="12">
        <f t="shared" si="267"/>
        <v>24.711793345102826</v>
      </c>
      <c r="P1155" s="12"/>
      <c r="Q1155" s="33">
        <f t="shared" si="268"/>
        <v>1.3785189143865235E-2</v>
      </c>
      <c r="R1155" s="9">
        <f t="shared" si="264"/>
        <v>0.98872696127512882</v>
      </c>
      <c r="S1155" s="9">
        <f t="shared" si="265"/>
        <v>11.80274810584066</v>
      </c>
      <c r="T1155" s="15">
        <f t="shared" si="269"/>
        <v>-2.4684475548129026E-3</v>
      </c>
      <c r="U1155" s="15">
        <f t="shared" si="270"/>
        <v>-1.1619750356131608E-2</v>
      </c>
      <c r="V1155" s="15">
        <f t="shared" si="271"/>
        <v>9.1513028013187059E-3</v>
      </c>
      <c r="Y1155" s="32"/>
      <c r="Z1155" s="32"/>
    </row>
    <row r="1156" spans="1:26" x14ac:dyDescent="0.25">
      <c r="A1156" s="6">
        <v>1966.08</v>
      </c>
      <c r="B1156" s="7">
        <v>80.650000000000006</v>
      </c>
      <c r="C1156" s="8">
        <v>2.87</v>
      </c>
      <c r="D1156" s="7">
        <v>5.4933300000000003</v>
      </c>
      <c r="E1156" s="7">
        <v>32.700000000000003</v>
      </c>
      <c r="F1156" s="8">
        <f t="shared" si="262"/>
        <v>1966.6249999999131</v>
      </c>
      <c r="G1156" s="9">
        <v>5.22</v>
      </c>
      <c r="H1156" s="8">
        <f t="shared" si="258"/>
        <v>755.02088302752281</v>
      </c>
      <c r="I1156" s="8">
        <f t="shared" si="259"/>
        <v>26.868071100917426</v>
      </c>
      <c r="J1156" s="10">
        <f t="shared" si="263"/>
        <v>99695.213981905719</v>
      </c>
      <c r="K1156" s="8">
        <f t="shared" si="260"/>
        <v>51.426892341743105</v>
      </c>
      <c r="L1156" s="10">
        <f t="shared" si="261"/>
        <v>6790.5605681738634</v>
      </c>
      <c r="M1156" s="30">
        <f t="shared" si="266"/>
        <v>19.913903864009807</v>
      </c>
      <c r="N1156" s="11"/>
      <c r="O1156" s="12">
        <f t="shared" si="267"/>
        <v>23.008866665632201</v>
      </c>
      <c r="P1156" s="12"/>
      <c r="Q1156" s="33">
        <f t="shared" si="268"/>
        <v>1.6228873124906562E-2</v>
      </c>
      <c r="R1156" s="9">
        <f t="shared" si="264"/>
        <v>1.0074469142354381</v>
      </c>
      <c r="S1156" s="9">
        <f t="shared" si="265"/>
        <v>11.598320986390446</v>
      </c>
      <c r="T1156" s="15">
        <f t="shared" si="269"/>
        <v>3.003215732589215E-3</v>
      </c>
      <c r="U1156" s="15">
        <f t="shared" si="270"/>
        <v>-9.3597095052878609E-3</v>
      </c>
      <c r="V1156" s="15">
        <f t="shared" si="271"/>
        <v>1.2362925237877076E-2</v>
      </c>
      <c r="Y1156" s="32"/>
      <c r="Z1156" s="32"/>
    </row>
    <row r="1157" spans="1:26" x14ac:dyDescent="0.25">
      <c r="A1157" s="6">
        <v>1966.09</v>
      </c>
      <c r="B1157" s="7">
        <v>77.81</v>
      </c>
      <c r="C1157" s="8">
        <v>2.89</v>
      </c>
      <c r="D1157" s="7">
        <v>5.51</v>
      </c>
      <c r="E1157" s="7">
        <v>32.700000000000003</v>
      </c>
      <c r="F1157" s="8">
        <f t="shared" si="262"/>
        <v>1966.7083333332464</v>
      </c>
      <c r="G1157" s="9">
        <v>5.18</v>
      </c>
      <c r="H1157" s="8">
        <f t="shared" si="258"/>
        <v>728.43366284403646</v>
      </c>
      <c r="I1157" s="8">
        <f t="shared" si="259"/>
        <v>27.055305045871556</v>
      </c>
      <c r="J1157" s="10">
        <f t="shared" si="263"/>
        <v>96482.263244051152</v>
      </c>
      <c r="K1157" s="8">
        <f t="shared" si="260"/>
        <v>51.582951834862371</v>
      </c>
      <c r="L1157" s="10">
        <f t="shared" si="261"/>
        <v>6832.2486887896393</v>
      </c>
      <c r="M1157" s="30">
        <f t="shared" si="266"/>
        <v>19.161676250615006</v>
      </c>
      <c r="N1157" s="11"/>
      <c r="O1157" s="12">
        <f t="shared" si="267"/>
        <v>22.13699850068809</v>
      </c>
      <c r="P1157" s="12"/>
      <c r="Q1157" s="33">
        <f t="shared" si="268"/>
        <v>1.822798109081223E-2</v>
      </c>
      <c r="R1157" s="9">
        <f t="shared" si="264"/>
        <v>1.0175811091873184</v>
      </c>
      <c r="S1157" s="9">
        <f t="shared" si="265"/>
        <v>11.684692688051177</v>
      </c>
      <c r="T1157" s="15">
        <f t="shared" si="269"/>
        <v>8.3725961215934674E-3</v>
      </c>
      <c r="U1157" s="15">
        <f t="shared" si="270"/>
        <v>-8.5752295276819712E-3</v>
      </c>
      <c r="V1157" s="15">
        <f t="shared" si="271"/>
        <v>1.6947825649275439E-2</v>
      </c>
      <c r="Y1157" s="32"/>
      <c r="Z1157" s="32"/>
    </row>
    <row r="1158" spans="1:26" x14ac:dyDescent="0.25">
      <c r="A1158" s="6">
        <v>1966.1</v>
      </c>
      <c r="B1158" s="7">
        <v>77.13</v>
      </c>
      <c r="C1158" s="8">
        <v>2.8833299999999999</v>
      </c>
      <c r="D1158" s="7">
        <v>5.5233299999999996</v>
      </c>
      <c r="E1158" s="7">
        <v>32.9</v>
      </c>
      <c r="F1158" s="8">
        <f t="shared" si="262"/>
        <v>1966.7916666665797</v>
      </c>
      <c r="G1158" s="9">
        <v>5.01</v>
      </c>
      <c r="H1158" s="8">
        <f t="shared" si="258"/>
        <v>717.67823936170203</v>
      </c>
      <c r="I1158" s="8">
        <f t="shared" si="259"/>
        <v>26.82877217553191</v>
      </c>
      <c r="J1158" s="10">
        <f t="shared" si="263"/>
        <v>95353.815653891317</v>
      </c>
      <c r="K1158" s="8">
        <f t="shared" si="260"/>
        <v>51.393410473404245</v>
      </c>
      <c r="L1158" s="10">
        <f t="shared" si="261"/>
        <v>6828.3494180682937</v>
      </c>
      <c r="M1158" s="30">
        <f t="shared" si="266"/>
        <v>18.825409371315676</v>
      </c>
      <c r="N1158" s="11"/>
      <c r="O1158" s="12">
        <f t="shared" si="267"/>
        <v>21.746931566579882</v>
      </c>
      <c r="P1158" s="12"/>
      <c r="Q1158" s="33">
        <f t="shared" si="268"/>
        <v>2.1110043424481043E-2</v>
      </c>
      <c r="R1158" s="9">
        <f t="shared" si="264"/>
        <v>0.99255097662632741</v>
      </c>
      <c r="S1158" s="9">
        <f t="shared" si="265"/>
        <v>11.8178421658011</v>
      </c>
      <c r="T1158" s="15">
        <f t="shared" si="269"/>
        <v>5.8597346247946103E-3</v>
      </c>
      <c r="U1158" s="15">
        <f t="shared" si="270"/>
        <v>-8.3533751848543503E-3</v>
      </c>
      <c r="V1158" s="15">
        <f t="shared" si="271"/>
        <v>1.4213109809648961E-2</v>
      </c>
      <c r="Y1158" s="32"/>
      <c r="Z1158" s="32"/>
    </row>
    <row r="1159" spans="1:26" x14ac:dyDescent="0.25">
      <c r="A1159" s="6">
        <v>1966.11</v>
      </c>
      <c r="B1159" s="7">
        <v>80.989999999999995</v>
      </c>
      <c r="C1159" s="8">
        <v>2.8766699999999998</v>
      </c>
      <c r="D1159" s="7">
        <v>5.53667</v>
      </c>
      <c r="E1159" s="7">
        <v>32.9</v>
      </c>
      <c r="F1159" s="8">
        <f t="shared" si="262"/>
        <v>1966.8749999999129</v>
      </c>
      <c r="G1159" s="9">
        <v>5.16</v>
      </c>
      <c r="H1159" s="8">
        <f t="shared" si="258"/>
        <v>753.59471808510614</v>
      </c>
      <c r="I1159" s="8">
        <f t="shared" si="259"/>
        <v>26.766802292553187</v>
      </c>
      <c r="J1159" s="10">
        <f t="shared" si="263"/>
        <v>100422.19609596455</v>
      </c>
      <c r="K1159" s="8">
        <f t="shared" si="260"/>
        <v>51.517536335106378</v>
      </c>
      <c r="L1159" s="10">
        <f t="shared" si="261"/>
        <v>6865.101376202545</v>
      </c>
      <c r="M1159" s="30">
        <f t="shared" si="266"/>
        <v>19.711251211928968</v>
      </c>
      <c r="N1159" s="11"/>
      <c r="O1159" s="12">
        <f t="shared" si="267"/>
        <v>22.76571918029143</v>
      </c>
      <c r="P1159" s="12"/>
      <c r="Q1159" s="33">
        <f t="shared" si="268"/>
        <v>1.7222795263778012E-2</v>
      </c>
      <c r="R1159" s="9">
        <f t="shared" si="264"/>
        <v>1.0294635264998171</v>
      </c>
      <c r="S1159" s="9">
        <f t="shared" si="265"/>
        <v>11.729810783281673</v>
      </c>
      <c r="T1159" s="15">
        <f t="shared" si="269"/>
        <v>1.2934079183080094E-4</v>
      </c>
      <c r="U1159" s="15">
        <f t="shared" si="270"/>
        <v>-6.3407983623332553E-3</v>
      </c>
      <c r="V1159" s="15">
        <f t="shared" si="271"/>
        <v>6.4701391541640563E-3</v>
      </c>
      <c r="Y1159" s="32"/>
      <c r="Z1159" s="32"/>
    </row>
    <row r="1160" spans="1:26" x14ac:dyDescent="0.25">
      <c r="A1160" s="6">
        <v>1966.12</v>
      </c>
      <c r="B1160" s="7">
        <v>81.33</v>
      </c>
      <c r="C1160" s="8">
        <v>2.87</v>
      </c>
      <c r="D1160" s="7">
        <v>5.55</v>
      </c>
      <c r="E1160" s="7">
        <v>32.9</v>
      </c>
      <c r="F1160" s="8">
        <f t="shared" si="262"/>
        <v>1966.9583333332462</v>
      </c>
      <c r="G1160" s="9">
        <v>4.84</v>
      </c>
      <c r="H1160" s="8">
        <f t="shared" si="258"/>
        <v>756.7583457446807</v>
      </c>
      <c r="I1160" s="8">
        <f t="shared" si="259"/>
        <v>26.704739361702124</v>
      </c>
      <c r="J1160" s="10">
        <f t="shared" si="263"/>
        <v>101140.32411883463</v>
      </c>
      <c r="K1160" s="8">
        <f t="shared" si="260"/>
        <v>51.641569148936156</v>
      </c>
      <c r="L1160" s="10">
        <f t="shared" si="261"/>
        <v>6901.8664559145718</v>
      </c>
      <c r="M1160" s="30">
        <f t="shared" si="266"/>
        <v>19.736473752791966</v>
      </c>
      <c r="N1160" s="11"/>
      <c r="O1160" s="12">
        <f t="shared" si="267"/>
        <v>22.790219081135156</v>
      </c>
      <c r="P1160" s="12"/>
      <c r="Q1160" s="33">
        <f t="shared" si="268"/>
        <v>1.9988484803566062E-2</v>
      </c>
      <c r="R1160" s="9">
        <f t="shared" si="264"/>
        <v>1.0247245931872906</v>
      </c>
      <c r="S1160" s="9">
        <f t="shared" si="265"/>
        <v>12.075412374132732</v>
      </c>
      <c r="T1160" s="15">
        <f t="shared" si="269"/>
        <v>2.7983091447607578E-3</v>
      </c>
      <c r="U1160" s="15">
        <f t="shared" si="270"/>
        <v>-6.0330276215824208E-3</v>
      </c>
      <c r="V1160" s="15">
        <f t="shared" si="271"/>
        <v>8.8313367663431785E-3</v>
      </c>
      <c r="Y1160" s="32"/>
      <c r="Z1160" s="32"/>
    </row>
    <row r="1161" spans="1:26" x14ac:dyDescent="0.25">
      <c r="A1161" s="6">
        <v>1967.01</v>
      </c>
      <c r="B1161" s="7">
        <v>84.45</v>
      </c>
      <c r="C1161" s="8">
        <v>2.88</v>
      </c>
      <c r="D1161" s="7">
        <v>5.5166700000000004</v>
      </c>
      <c r="E1161" s="7">
        <v>32.9</v>
      </c>
      <c r="F1161" s="8">
        <f t="shared" si="262"/>
        <v>1967.0416666665794</v>
      </c>
      <c r="G1161" s="9">
        <v>4.58</v>
      </c>
      <c r="H1161" s="8">
        <f t="shared" si="258"/>
        <v>785.78928191489354</v>
      </c>
      <c r="I1161" s="8">
        <f t="shared" si="259"/>
        <v>26.797787234042548</v>
      </c>
      <c r="J1161" s="10">
        <f t="shared" si="263"/>
        <v>105318.75137863157</v>
      </c>
      <c r="K1161" s="8">
        <f t="shared" si="260"/>
        <v>51.331440590425522</v>
      </c>
      <c r="L1161" s="10">
        <f t="shared" si="261"/>
        <v>6879.9146970746633</v>
      </c>
      <c r="M1161" s="30">
        <f t="shared" si="266"/>
        <v>20.432242125384278</v>
      </c>
      <c r="N1161" s="11"/>
      <c r="O1161" s="12">
        <f t="shared" si="267"/>
        <v>23.586985839267907</v>
      </c>
      <c r="P1161" s="12"/>
      <c r="Q1161" s="33">
        <f t="shared" si="268"/>
        <v>2.0863127305986447E-2</v>
      </c>
      <c r="R1161" s="9">
        <f t="shared" si="264"/>
        <v>0.99984673348798547</v>
      </c>
      <c r="S1161" s="9">
        <f t="shared" si="265"/>
        <v>12.373972032651938</v>
      </c>
      <c r="T1161" s="15">
        <f t="shared" si="269"/>
        <v>-2.3003099633071011E-3</v>
      </c>
      <c r="U1161" s="15">
        <f t="shared" si="270"/>
        <v>-1.0797432825817355E-2</v>
      </c>
      <c r="V1161" s="15">
        <f t="shared" si="271"/>
        <v>8.4971228625102535E-3</v>
      </c>
      <c r="Y1161" s="32"/>
      <c r="Z1161" s="32"/>
    </row>
    <row r="1162" spans="1:26" x14ac:dyDescent="0.25">
      <c r="A1162" s="6">
        <v>1967.02</v>
      </c>
      <c r="B1162" s="7">
        <v>87.36</v>
      </c>
      <c r="C1162" s="8">
        <v>2.89</v>
      </c>
      <c r="D1162" s="7">
        <v>5.4833299999999996</v>
      </c>
      <c r="E1162" s="7">
        <v>32.9</v>
      </c>
      <c r="F1162" s="8">
        <f t="shared" si="262"/>
        <v>1967.1249999999127</v>
      </c>
      <c r="G1162" s="9">
        <v>4.63</v>
      </c>
      <c r="H1162" s="8">
        <f t="shared" ref="H1162:H1225" si="272">B1162*$E$1841/E1162</f>
        <v>812.86621276595736</v>
      </c>
      <c r="I1162" s="8">
        <f t="shared" ref="I1162:I1225" si="273">C1162*$E$1841/E1162</f>
        <v>26.890835106382976</v>
      </c>
      <c r="J1162" s="10">
        <f t="shared" si="263"/>
        <v>109248.19877317081</v>
      </c>
      <c r="K1162" s="8">
        <f t="shared" ref="K1162:K1225" si="274">D1162*$E$1841/E1162</f>
        <v>51.021218984042541</v>
      </c>
      <c r="L1162" s="10">
        <f t="shared" ref="L1162:L1225" si="275">K1162*(J1162/H1162)</f>
        <v>6857.1877950880344</v>
      </c>
      <c r="M1162" s="30">
        <f t="shared" si="266"/>
        <v>21.074443163678435</v>
      </c>
      <c r="N1162" s="11"/>
      <c r="O1162" s="12">
        <f t="shared" si="267"/>
        <v>24.320019544824316</v>
      </c>
      <c r="P1162" s="12"/>
      <c r="Q1162" s="33">
        <f t="shared" si="268"/>
        <v>1.8503704565098991E-2</v>
      </c>
      <c r="R1162" s="9">
        <f t="shared" si="264"/>
        <v>1.0110339143296996</v>
      </c>
      <c r="S1162" s="9">
        <f t="shared" si="265"/>
        <v>12.372075517118729</v>
      </c>
      <c r="T1162" s="15">
        <f t="shared" si="269"/>
        <v>-9.3358805231843478E-3</v>
      </c>
      <c r="U1162" s="15">
        <f t="shared" si="270"/>
        <v>-1.2447113464996162E-2</v>
      </c>
      <c r="V1162" s="15">
        <f t="shared" si="271"/>
        <v>3.1112329418118145E-3</v>
      </c>
      <c r="Y1162" s="32"/>
      <c r="Z1162" s="32"/>
    </row>
    <row r="1163" spans="1:26" x14ac:dyDescent="0.25">
      <c r="A1163" s="6">
        <v>1967.03</v>
      </c>
      <c r="B1163" s="7">
        <v>89.42</v>
      </c>
      <c r="C1163" s="8">
        <v>2.9</v>
      </c>
      <c r="D1163" s="7">
        <v>5.45</v>
      </c>
      <c r="E1163" s="7">
        <v>33</v>
      </c>
      <c r="F1163" s="8">
        <f t="shared" ref="F1163:F1226" si="276">F1162+1/12</f>
        <v>1967.2083333332459</v>
      </c>
      <c r="G1163" s="9">
        <v>4.54</v>
      </c>
      <c r="H1163" s="8">
        <f t="shared" si="272"/>
        <v>829.51275909090884</v>
      </c>
      <c r="I1163" s="8">
        <f t="shared" si="273"/>
        <v>26.90211363636363</v>
      </c>
      <c r="J1163" s="10">
        <f t="shared" ref="J1163:J1226" si="277">J1162*((H1163+(I1163/12))/H1162)</f>
        <v>111786.77456528936</v>
      </c>
      <c r="K1163" s="8">
        <f t="shared" si="274"/>
        <v>50.557420454545444</v>
      </c>
      <c r="L1163" s="10">
        <f t="shared" si="275"/>
        <v>6813.2176401345005</v>
      </c>
      <c r="M1163" s="30">
        <f t="shared" si="266"/>
        <v>21.44389860201909</v>
      </c>
      <c r="N1163" s="11"/>
      <c r="O1163" s="12">
        <f t="shared" si="267"/>
        <v>24.737345583070848</v>
      </c>
      <c r="P1163" s="12"/>
      <c r="Q1163" s="33">
        <f t="shared" si="268"/>
        <v>1.8528321766579828E-2</v>
      </c>
      <c r="R1163" s="9">
        <f t="shared" ref="R1163:R1226" si="278">((G1163/G1164+G1163/1200+((1+G1164/1200)^(-119))*(1-G1163/G1164)))</f>
        <v>0.99980607830898216</v>
      </c>
      <c r="S1163" s="9">
        <f t="shared" ref="S1163:S1226" si="279">S1162*R1162*E1162/E1163</f>
        <v>12.470683126520477</v>
      </c>
      <c r="T1163" s="15">
        <f t="shared" si="269"/>
        <v>-1.2325121447545717E-2</v>
      </c>
      <c r="U1163" s="15">
        <f t="shared" si="270"/>
        <v>-1.3771681759980003E-2</v>
      </c>
      <c r="V1163" s="15">
        <f t="shared" si="271"/>
        <v>1.4465603124342863E-3</v>
      </c>
      <c r="Y1163" s="32"/>
      <c r="Z1163" s="32"/>
    </row>
    <row r="1164" spans="1:26" x14ac:dyDescent="0.25">
      <c r="A1164" s="6">
        <v>1967.04</v>
      </c>
      <c r="B1164" s="7">
        <v>90.96</v>
      </c>
      <c r="C1164" s="8">
        <v>2.9</v>
      </c>
      <c r="D1164" s="7">
        <v>5.41</v>
      </c>
      <c r="E1164" s="7">
        <v>33.1</v>
      </c>
      <c r="F1164" s="8">
        <f t="shared" si="276"/>
        <v>1967.2916666665792</v>
      </c>
      <c r="G1164" s="9">
        <v>4.59</v>
      </c>
      <c r="H1164" s="8">
        <f t="shared" si="272"/>
        <v>841.24946827794543</v>
      </c>
      <c r="I1164" s="8">
        <f t="shared" si="273"/>
        <v>26.820838368580052</v>
      </c>
      <c r="J1164" s="10">
        <f t="shared" si="277"/>
        <v>113669.63905163114</v>
      </c>
      <c r="K1164" s="8">
        <f t="shared" si="274"/>
        <v>50.034736404833822</v>
      </c>
      <c r="L1164" s="10">
        <f t="shared" si="275"/>
        <v>6760.6942311930998</v>
      </c>
      <c r="M1164" s="30">
        <f t="shared" si="266"/>
        <v>21.686025566746238</v>
      </c>
      <c r="N1164" s="11"/>
      <c r="O1164" s="12">
        <f t="shared" si="267"/>
        <v>25.007294802946515</v>
      </c>
      <c r="P1164" s="12"/>
      <c r="Q1164" s="33">
        <f t="shared" si="268"/>
        <v>1.7450185317673512E-2</v>
      </c>
      <c r="R1164" s="9">
        <f t="shared" si="278"/>
        <v>0.98338901038643711</v>
      </c>
      <c r="S1164" s="9">
        <f t="shared" si="279"/>
        <v>12.430596316872942</v>
      </c>
      <c r="T1164" s="15">
        <f t="shared" si="269"/>
        <v>-1.5975949325964911E-2</v>
      </c>
      <c r="U1164" s="15">
        <f t="shared" si="270"/>
        <v>-1.305060279982817E-2</v>
      </c>
      <c r="V1164" s="15">
        <f t="shared" si="271"/>
        <v>-2.9253465261367406E-3</v>
      </c>
      <c r="Y1164" s="32"/>
      <c r="Z1164" s="32"/>
    </row>
    <row r="1165" spans="1:26" x14ac:dyDescent="0.25">
      <c r="A1165" s="6">
        <v>1967.05</v>
      </c>
      <c r="B1165" s="7">
        <v>92.59</v>
      </c>
      <c r="C1165" s="8">
        <v>2.9</v>
      </c>
      <c r="D1165" s="7">
        <v>5.37</v>
      </c>
      <c r="E1165" s="7">
        <v>33.200000000000003</v>
      </c>
      <c r="F1165" s="8">
        <f t="shared" si="276"/>
        <v>1967.3749999999125</v>
      </c>
      <c r="G1165" s="9">
        <v>4.8499999999999996</v>
      </c>
      <c r="H1165" s="8">
        <f t="shared" si="272"/>
        <v>853.74533810240951</v>
      </c>
      <c r="I1165" s="8">
        <f t="shared" si="273"/>
        <v>26.740052710843365</v>
      </c>
      <c r="J1165" s="10">
        <f t="shared" si="277"/>
        <v>115659.17416658069</v>
      </c>
      <c r="K1165" s="8">
        <f t="shared" si="274"/>
        <v>49.51520105421686</v>
      </c>
      <c r="L1165" s="10">
        <f t="shared" si="275"/>
        <v>6707.9572877690716</v>
      </c>
      <c r="M1165" s="30">
        <f t="shared" si="266"/>
        <v>21.948477389658397</v>
      </c>
      <c r="N1165" s="11"/>
      <c r="O1165" s="12">
        <f t="shared" si="267"/>
        <v>25.300129034292659</v>
      </c>
      <c r="P1165" s="12"/>
      <c r="Q1165" s="33">
        <f t="shared" si="268"/>
        <v>1.4241698664414576E-2</v>
      </c>
      <c r="R1165" s="9">
        <f t="shared" si="278"/>
        <v>0.99078328788557335</v>
      </c>
      <c r="S1165" s="9">
        <f t="shared" si="279"/>
        <v>12.187292196675735</v>
      </c>
      <c r="T1165" s="15">
        <f t="shared" si="269"/>
        <v>-1.8103709951358127E-2</v>
      </c>
      <c r="U1165" s="15">
        <f t="shared" si="270"/>
        <v>-1.1605898470410048E-2</v>
      </c>
      <c r="V1165" s="15">
        <f t="shared" si="271"/>
        <v>-6.4978114809480791E-3</v>
      </c>
      <c r="Y1165" s="32"/>
      <c r="Z1165" s="32"/>
    </row>
    <row r="1166" spans="1:26" x14ac:dyDescent="0.25">
      <c r="A1166" s="6">
        <v>1967.06</v>
      </c>
      <c r="B1166" s="7">
        <v>91.43</v>
      </c>
      <c r="C1166" s="8">
        <v>2.9</v>
      </c>
      <c r="D1166" s="7">
        <v>5.33</v>
      </c>
      <c r="E1166" s="7">
        <v>33.299999999999997</v>
      </c>
      <c r="F1166" s="8">
        <f t="shared" si="276"/>
        <v>1967.4583333332457</v>
      </c>
      <c r="G1166" s="9">
        <v>5.0199999999999996</v>
      </c>
      <c r="H1166" s="8">
        <f t="shared" si="272"/>
        <v>840.51763738738737</v>
      </c>
      <c r="I1166" s="8">
        <f t="shared" si="273"/>
        <v>26.65975225225225</v>
      </c>
      <c r="J1166" s="10">
        <f t="shared" si="277"/>
        <v>114168.15437422699</v>
      </c>
      <c r="K1166" s="8">
        <f t="shared" si="274"/>
        <v>48.99878603603603</v>
      </c>
      <c r="L1166" s="10">
        <f t="shared" si="275"/>
        <v>6655.5426316813928</v>
      </c>
      <c r="M1166" s="30">
        <f t="shared" si="266"/>
        <v>21.552097609793478</v>
      </c>
      <c r="N1166" s="11"/>
      <c r="O1166" s="12">
        <f t="shared" si="267"/>
        <v>24.835207934713083</v>
      </c>
      <c r="P1166" s="12"/>
      <c r="Q1166" s="33">
        <f t="shared" si="268"/>
        <v>1.3322936774481077E-2</v>
      </c>
      <c r="R1166" s="9">
        <f t="shared" si="278"/>
        <v>0.99333424485123878</v>
      </c>
      <c r="S1166" s="9">
        <f t="shared" si="279"/>
        <v>12.038704275587987</v>
      </c>
      <c r="T1166" s="15">
        <f t="shared" si="269"/>
        <v>-1.6593517526992896E-2</v>
      </c>
      <c r="U1166" s="15">
        <f t="shared" si="270"/>
        <v>-9.1929769882308499E-3</v>
      </c>
      <c r="V1166" s="15">
        <f t="shared" si="271"/>
        <v>-7.400540538762046E-3</v>
      </c>
      <c r="Y1166" s="32"/>
      <c r="Z1166" s="32"/>
    </row>
    <row r="1167" spans="1:26" x14ac:dyDescent="0.25">
      <c r="A1167" s="6">
        <v>1967.07</v>
      </c>
      <c r="B1167" s="7">
        <v>93.01</v>
      </c>
      <c r="C1167" s="8">
        <v>2.9066700000000001</v>
      </c>
      <c r="D1167" s="7">
        <v>5.32</v>
      </c>
      <c r="E1167" s="7">
        <v>33.4</v>
      </c>
      <c r="F1167" s="8">
        <f t="shared" si="276"/>
        <v>1967.541666666579</v>
      </c>
      <c r="G1167" s="9">
        <v>5.16</v>
      </c>
      <c r="H1167" s="8">
        <f t="shared" si="272"/>
        <v>852.48259805389205</v>
      </c>
      <c r="I1167" s="8">
        <f t="shared" si="273"/>
        <v>26.641066479790418</v>
      </c>
      <c r="J1167" s="10">
        <f t="shared" si="277"/>
        <v>116094.92051646068</v>
      </c>
      <c r="K1167" s="8">
        <f t="shared" si="274"/>
        <v>48.760428143712574</v>
      </c>
      <c r="L1167" s="10">
        <f t="shared" si="275"/>
        <v>6640.4147634401779</v>
      </c>
      <c r="M1167" s="30">
        <f t="shared" si="266"/>
        <v>21.804196245666358</v>
      </c>
      <c r="N1167" s="11"/>
      <c r="O1167" s="12">
        <f t="shared" si="267"/>
        <v>25.117400694974098</v>
      </c>
      <c r="P1167" s="12"/>
      <c r="Q1167" s="33">
        <f t="shared" si="268"/>
        <v>1.0970175118491632E-2</v>
      </c>
      <c r="R1167" s="9">
        <f t="shared" si="278"/>
        <v>0.99505147492736934</v>
      </c>
      <c r="S1167" s="9">
        <f t="shared" si="279"/>
        <v>11.922653456445104</v>
      </c>
      <c r="T1167" s="15">
        <f t="shared" si="269"/>
        <v>-1.7466825169580424E-2</v>
      </c>
      <c r="U1167" s="15">
        <f t="shared" si="270"/>
        <v>-8.4690950527326336E-3</v>
      </c>
      <c r="V1167" s="15">
        <f t="shared" si="271"/>
        <v>-8.9977301168477908E-3</v>
      </c>
      <c r="Y1167" s="32"/>
      <c r="Z1167" s="32"/>
    </row>
    <row r="1168" spans="1:26" x14ac:dyDescent="0.25">
      <c r="A1168" s="6">
        <v>1967.08</v>
      </c>
      <c r="B1168" s="7">
        <v>94.49</v>
      </c>
      <c r="C1168" s="8">
        <v>2.9133300000000002</v>
      </c>
      <c r="D1168" s="7">
        <v>5.31</v>
      </c>
      <c r="E1168" s="7">
        <v>33.5</v>
      </c>
      <c r="F1168" s="8">
        <f t="shared" si="276"/>
        <v>1967.6249999999122</v>
      </c>
      <c r="G1168" s="9">
        <v>5.28</v>
      </c>
      <c r="H1168" s="8">
        <f t="shared" si="272"/>
        <v>863.46231268656697</v>
      </c>
      <c r="I1168" s="8">
        <f t="shared" si="273"/>
        <v>26.622400882835819</v>
      </c>
      <c r="J1168" s="10">
        <f t="shared" si="277"/>
        <v>117892.31739073033</v>
      </c>
      <c r="K1168" s="8">
        <f t="shared" si="274"/>
        <v>48.523493283582077</v>
      </c>
      <c r="L1168" s="10">
        <f t="shared" si="275"/>
        <v>6625.1265249738381</v>
      </c>
      <c r="M1168" s="30">
        <f t="shared" si="266"/>
        <v>22.030627049126011</v>
      </c>
      <c r="N1168" s="11"/>
      <c r="O1168" s="12">
        <f t="shared" si="267"/>
        <v>25.369524753969266</v>
      </c>
      <c r="P1168" s="12"/>
      <c r="Q1168" s="33">
        <f t="shared" si="268"/>
        <v>9.6027920021897334E-3</v>
      </c>
      <c r="R1168" s="9">
        <f t="shared" si="278"/>
        <v>1.0028599810166616</v>
      </c>
      <c r="S1168" s="9">
        <f t="shared" si="279"/>
        <v>11.828240014624244</v>
      </c>
      <c r="T1168" s="15">
        <f t="shared" si="269"/>
        <v>-2.1350205562549518E-2</v>
      </c>
      <c r="U1168" s="15">
        <f t="shared" si="270"/>
        <v>-7.8862428294715903E-3</v>
      </c>
      <c r="V1168" s="15">
        <f t="shared" si="271"/>
        <v>-1.3463962733077928E-2</v>
      </c>
      <c r="Y1168" s="32"/>
      <c r="Z1168" s="32"/>
    </row>
    <row r="1169" spans="1:26" x14ac:dyDescent="0.25">
      <c r="A1169" s="6">
        <v>1967.09</v>
      </c>
      <c r="B1169" s="7">
        <v>95.81</v>
      </c>
      <c r="C1169" s="8">
        <v>2.92</v>
      </c>
      <c r="D1169" s="7">
        <v>5.3</v>
      </c>
      <c r="E1169" s="7">
        <v>33.6</v>
      </c>
      <c r="F1169" s="8">
        <f t="shared" si="276"/>
        <v>1967.7083333332455</v>
      </c>
      <c r="G1169" s="9">
        <v>5.3</v>
      </c>
      <c r="H1169" s="8">
        <f t="shared" si="272"/>
        <v>872.9189218749998</v>
      </c>
      <c r="I1169" s="8">
        <f t="shared" si="273"/>
        <v>26.60393749999999</v>
      </c>
      <c r="J1169" s="10">
        <f t="shared" si="277"/>
        <v>119486.16602233255</v>
      </c>
      <c r="K1169" s="8">
        <f t="shared" si="274"/>
        <v>48.287968749999983</v>
      </c>
      <c r="L1169" s="10">
        <f t="shared" si="275"/>
        <v>6609.7138077274021</v>
      </c>
      <c r="M1169" s="30">
        <f t="shared" si="266"/>
        <v>22.219145488664783</v>
      </c>
      <c r="N1169" s="11"/>
      <c r="O1169" s="12">
        <f t="shared" si="267"/>
        <v>25.577428710702112</v>
      </c>
      <c r="P1169" s="12"/>
      <c r="Q1169" s="33">
        <f t="shared" si="268"/>
        <v>9.3208473238869521E-3</v>
      </c>
      <c r="R1169" s="9">
        <f t="shared" si="278"/>
        <v>0.99066932403217856</v>
      </c>
      <c r="S1169" s="9">
        <f t="shared" si="279"/>
        <v>11.826764781060733</v>
      </c>
      <c r="T1169" s="15">
        <f t="shared" si="269"/>
        <v>-2.4132878792964885E-2</v>
      </c>
      <c r="U1169" s="15">
        <f t="shared" si="270"/>
        <v>-7.1723420467514343E-3</v>
      </c>
      <c r="V1169" s="15">
        <f t="shared" si="271"/>
        <v>-1.696053674621345E-2</v>
      </c>
      <c r="Y1169" s="32"/>
      <c r="Z1169" s="32"/>
    </row>
    <row r="1170" spans="1:26" x14ac:dyDescent="0.25">
      <c r="A1170" s="6">
        <v>1967.1</v>
      </c>
      <c r="B1170" s="7">
        <v>95.66</v>
      </c>
      <c r="C1170" s="8">
        <v>2.92</v>
      </c>
      <c r="D1170" s="7">
        <v>5.31</v>
      </c>
      <c r="E1170" s="7">
        <v>33.700000000000003</v>
      </c>
      <c r="F1170" s="8">
        <f t="shared" si="276"/>
        <v>1967.7916666665787</v>
      </c>
      <c r="G1170" s="9">
        <v>5.48</v>
      </c>
      <c r="H1170" s="8">
        <f t="shared" si="272"/>
        <v>868.96607270029642</v>
      </c>
      <c r="I1170" s="8">
        <f t="shared" si="273"/>
        <v>26.524994065281888</v>
      </c>
      <c r="J1170" s="10">
        <f t="shared" si="277"/>
        <v>119247.65974893908</v>
      </c>
      <c r="K1170" s="8">
        <f t="shared" si="274"/>
        <v>48.235520029673573</v>
      </c>
      <c r="L1170" s="10">
        <f t="shared" si="275"/>
        <v>6619.329639001322</v>
      </c>
      <c r="M1170" s="30">
        <f t="shared" si="266"/>
        <v>22.068199194183883</v>
      </c>
      <c r="N1170" s="11"/>
      <c r="O1170" s="12">
        <f t="shared" si="267"/>
        <v>25.395023055830485</v>
      </c>
      <c r="P1170" s="12"/>
      <c r="Q1170" s="33">
        <f t="shared" si="268"/>
        <v>8.1310570335601864E-3</v>
      </c>
      <c r="R1170" s="9">
        <f t="shared" si="278"/>
        <v>0.98419589994287426</v>
      </c>
      <c r="S1170" s="9">
        <f t="shared" si="279"/>
        <v>11.681646266775607</v>
      </c>
      <c r="T1170" s="15">
        <f t="shared" si="269"/>
        <v>-2.6416414101271157E-2</v>
      </c>
      <c r="U1170" s="15">
        <f t="shared" si="270"/>
        <v>-6.9106636236335728E-3</v>
      </c>
      <c r="V1170" s="15">
        <f t="shared" si="271"/>
        <v>-1.9505750477637585E-2</v>
      </c>
      <c r="Y1170" s="32"/>
      <c r="Z1170" s="32"/>
    </row>
    <row r="1171" spans="1:26" x14ac:dyDescent="0.25">
      <c r="A1171" s="6">
        <v>1967.11</v>
      </c>
      <c r="B1171" s="7">
        <v>92.66</v>
      </c>
      <c r="C1171" s="8">
        <v>2.92</v>
      </c>
      <c r="D1171" s="7">
        <v>5.32</v>
      </c>
      <c r="E1171" s="7">
        <v>33.799999999999997</v>
      </c>
      <c r="F1171" s="8">
        <f t="shared" si="276"/>
        <v>1967.874999999912</v>
      </c>
      <c r="G1171" s="9">
        <v>5.75</v>
      </c>
      <c r="H1171" s="8">
        <f t="shared" si="272"/>
        <v>839.22408727810637</v>
      </c>
      <c r="I1171" s="8">
        <f t="shared" si="273"/>
        <v>26.446517751479284</v>
      </c>
      <c r="J1171" s="10">
        <f t="shared" si="277"/>
        <v>115468.62262825192</v>
      </c>
      <c r="K1171" s="8">
        <f t="shared" si="274"/>
        <v>48.183381656804734</v>
      </c>
      <c r="L1171" s="10">
        <f t="shared" si="275"/>
        <v>6629.5388774260764</v>
      </c>
      <c r="M1171" s="30">
        <f t="shared" si="266"/>
        <v>21.263102968336277</v>
      </c>
      <c r="N1171" s="11"/>
      <c r="O1171" s="12">
        <f t="shared" si="267"/>
        <v>24.462965360562375</v>
      </c>
      <c r="P1171" s="12"/>
      <c r="Q1171" s="33">
        <f t="shared" si="268"/>
        <v>7.0893778261975765E-3</v>
      </c>
      <c r="R1171" s="9">
        <f t="shared" si="278"/>
        <v>1.0085725527060585</v>
      </c>
      <c r="S1171" s="9">
        <f t="shared" si="279"/>
        <v>11.463013483537786</v>
      </c>
      <c r="T1171" s="15">
        <f t="shared" si="269"/>
        <v>-2.279195981652804E-2</v>
      </c>
      <c r="U1171" s="15">
        <f t="shared" si="270"/>
        <v>-5.307967461709362E-3</v>
      </c>
      <c r="V1171" s="15">
        <f t="shared" si="271"/>
        <v>-1.7483992354818678E-2</v>
      </c>
      <c r="Y1171" s="32"/>
      <c r="Z1171" s="32"/>
    </row>
    <row r="1172" spans="1:26" x14ac:dyDescent="0.25">
      <c r="A1172" s="6">
        <v>1967.12</v>
      </c>
      <c r="B1172" s="7">
        <v>95.3</v>
      </c>
      <c r="C1172" s="8">
        <v>2.92</v>
      </c>
      <c r="D1172" s="7">
        <v>5.33</v>
      </c>
      <c r="E1172" s="7">
        <v>33.9</v>
      </c>
      <c r="F1172" s="8">
        <f t="shared" si="276"/>
        <v>1967.9583333332453</v>
      </c>
      <c r="G1172" s="9">
        <v>5.7</v>
      </c>
      <c r="H1172" s="8">
        <f t="shared" si="272"/>
        <v>860.58851769911485</v>
      </c>
      <c r="I1172" s="8">
        <f t="shared" si="273"/>
        <v>26.368504424778756</v>
      </c>
      <c r="J1172" s="10">
        <f t="shared" si="277"/>
        <v>118710.48532311289</v>
      </c>
      <c r="K1172" s="8">
        <f t="shared" si="274"/>
        <v>48.131550884955743</v>
      </c>
      <c r="L1172" s="10">
        <f t="shared" si="275"/>
        <v>6639.3167552171226</v>
      </c>
      <c r="M1172" s="30">
        <f t="shared" si="266"/>
        <v>21.751597808723627</v>
      </c>
      <c r="N1172" s="11"/>
      <c r="O1172" s="12">
        <f t="shared" si="267"/>
        <v>25.018284016206419</v>
      </c>
      <c r="P1172" s="12"/>
      <c r="Q1172" s="33">
        <f t="shared" si="268"/>
        <v>6.8338405886379308E-3</v>
      </c>
      <c r="R1172" s="9">
        <f t="shared" si="278"/>
        <v>1.0177042180566567</v>
      </c>
      <c r="S1172" s="9">
        <f t="shared" si="279"/>
        <v>11.527176697725478</v>
      </c>
      <c r="T1172" s="15">
        <f t="shared" si="269"/>
        <v>-2.5881512493090231E-2</v>
      </c>
      <c r="U1172" s="15">
        <f t="shared" si="270"/>
        <v>-6.3128452528026235E-3</v>
      </c>
      <c r="V1172" s="15">
        <f t="shared" si="271"/>
        <v>-1.9568667240287607E-2</v>
      </c>
      <c r="Y1172" s="32"/>
      <c r="Z1172" s="32"/>
    </row>
    <row r="1173" spans="1:26" x14ac:dyDescent="0.25">
      <c r="A1173" s="6">
        <v>1968.01</v>
      </c>
      <c r="B1173" s="7">
        <v>95.04</v>
      </c>
      <c r="C1173" s="8">
        <v>2.93</v>
      </c>
      <c r="D1173" s="7">
        <v>5.3666700000000001</v>
      </c>
      <c r="E1173" s="7">
        <v>34.1</v>
      </c>
      <c r="F1173" s="8">
        <f t="shared" si="276"/>
        <v>1968.0416666665785</v>
      </c>
      <c r="G1173" s="9">
        <v>5.53</v>
      </c>
      <c r="H1173" s="8">
        <f t="shared" si="272"/>
        <v>853.20696774193527</v>
      </c>
      <c r="I1173" s="8">
        <f t="shared" si="273"/>
        <v>26.30362390029325</v>
      </c>
      <c r="J1173" s="10">
        <f t="shared" si="277"/>
        <v>117994.62902020288</v>
      </c>
      <c r="K1173" s="8">
        <f t="shared" si="274"/>
        <v>48.178453678152479</v>
      </c>
      <c r="L1173" s="10">
        <f t="shared" si="275"/>
        <v>6662.8602243671312</v>
      </c>
      <c r="M1173" s="30">
        <f t="shared" si="266"/>
        <v>21.511535896332177</v>
      </c>
      <c r="N1173" s="11"/>
      <c r="O1173" s="12">
        <f t="shared" si="267"/>
        <v>24.73668298992688</v>
      </c>
      <c r="P1173" s="12"/>
      <c r="Q1173" s="33">
        <f t="shared" si="268"/>
        <v>8.9313505399881005E-3</v>
      </c>
      <c r="R1173" s="9">
        <f t="shared" si="278"/>
        <v>1.0023253980989233</v>
      </c>
      <c r="S1173" s="9">
        <f t="shared" si="279"/>
        <v>11.662451324993288</v>
      </c>
      <c r="T1173" s="15">
        <f t="shared" si="269"/>
        <v>-2.9267866978391677E-2</v>
      </c>
      <c r="U1173" s="15">
        <f t="shared" si="270"/>
        <v>-9.3120270743408673E-3</v>
      </c>
      <c r="V1173" s="15">
        <f t="shared" si="271"/>
        <v>-1.9955839904050809E-2</v>
      </c>
      <c r="Y1173" s="32"/>
      <c r="Z1173" s="32"/>
    </row>
    <row r="1174" spans="1:26" x14ac:dyDescent="0.25">
      <c r="A1174" s="6">
        <v>1968.02</v>
      </c>
      <c r="B1174" s="7">
        <v>90.75</v>
      </c>
      <c r="C1174" s="8">
        <v>2.94</v>
      </c>
      <c r="D1174" s="7">
        <v>5.4033300000000004</v>
      </c>
      <c r="E1174" s="7">
        <v>34.200000000000003</v>
      </c>
      <c r="F1174" s="8">
        <f t="shared" si="276"/>
        <v>1968.1249999999118</v>
      </c>
      <c r="G1174" s="9">
        <v>5.56</v>
      </c>
      <c r="H1174" s="8">
        <f t="shared" si="272"/>
        <v>812.31200657894715</v>
      </c>
      <c r="I1174" s="8">
        <f t="shared" si="273"/>
        <v>26.316223684210517</v>
      </c>
      <c r="J1174" s="10">
        <f t="shared" si="277"/>
        <v>112642.32703138339</v>
      </c>
      <c r="K1174" s="8">
        <f t="shared" si="274"/>
        <v>48.365728203947356</v>
      </c>
      <c r="L1174" s="10">
        <f t="shared" si="275"/>
        <v>6706.8172442808245</v>
      </c>
      <c r="M1174" s="30">
        <f t="shared" si="266"/>
        <v>20.424992376214224</v>
      </c>
      <c r="N1174" s="11"/>
      <c r="O1174" s="12">
        <f t="shared" si="267"/>
        <v>23.486290074730864</v>
      </c>
      <c r="P1174" s="12"/>
      <c r="Q1174" s="33">
        <f t="shared" si="268"/>
        <v>1.1402357531354157E-2</v>
      </c>
      <c r="R1174" s="9">
        <f t="shared" si="278"/>
        <v>0.99104669427467706</v>
      </c>
      <c r="S1174" s="9">
        <f t="shared" si="279"/>
        <v>11.655391134480777</v>
      </c>
      <c r="T1174" s="15">
        <f t="shared" si="269"/>
        <v>-2.632063769226145E-2</v>
      </c>
      <c r="U1174" s="15">
        <f t="shared" si="270"/>
        <v>-9.7000904770658813E-3</v>
      </c>
      <c r="V1174" s="15">
        <f t="shared" si="271"/>
        <v>-1.6620547215195569E-2</v>
      </c>
      <c r="Y1174" s="32"/>
      <c r="Z1174" s="32"/>
    </row>
    <row r="1175" spans="1:26" x14ac:dyDescent="0.25">
      <c r="A1175" s="6">
        <v>1968.03</v>
      </c>
      <c r="B1175" s="7">
        <v>89.09</v>
      </c>
      <c r="C1175" s="8">
        <v>2.95</v>
      </c>
      <c r="D1175" s="7">
        <v>5.44</v>
      </c>
      <c r="E1175" s="7">
        <v>34.299999999999997</v>
      </c>
      <c r="F1175" s="8">
        <f t="shared" si="276"/>
        <v>1968.208333333245</v>
      </c>
      <c r="G1175" s="9">
        <v>5.74</v>
      </c>
      <c r="H1175" s="8">
        <f t="shared" si="272"/>
        <v>795.12824999999998</v>
      </c>
      <c r="I1175" s="8">
        <f t="shared" si="273"/>
        <v>26.328749999999999</v>
      </c>
      <c r="J1175" s="10">
        <f t="shared" si="277"/>
        <v>110563.72421760476</v>
      </c>
      <c r="K1175" s="8">
        <f t="shared" si="274"/>
        <v>48.551999999999992</v>
      </c>
      <c r="L1175" s="10">
        <f t="shared" si="275"/>
        <v>6751.2252749328745</v>
      </c>
      <c r="M1175" s="30">
        <f t="shared" si="266"/>
        <v>19.9347113082957</v>
      </c>
      <c r="N1175" s="11"/>
      <c r="O1175" s="12">
        <f t="shared" si="267"/>
        <v>22.923790260635609</v>
      </c>
      <c r="P1175" s="12"/>
      <c r="Q1175" s="33">
        <f t="shared" si="268"/>
        <v>1.0394369323284226E-2</v>
      </c>
      <c r="R1175" s="9">
        <f t="shared" si="278"/>
        <v>1.0123656295663206</v>
      </c>
      <c r="S1175" s="9">
        <f t="shared" si="279"/>
        <v>11.517360362018948</v>
      </c>
      <c r="T1175" s="15">
        <f t="shared" si="269"/>
        <v>-2.5014894991435832E-2</v>
      </c>
      <c r="U1175" s="15">
        <f t="shared" si="270"/>
        <v>-8.7105434123138092E-3</v>
      </c>
      <c r="V1175" s="15">
        <f t="shared" si="271"/>
        <v>-1.6304351579122023E-2</v>
      </c>
      <c r="Y1175" s="32"/>
      <c r="Z1175" s="32"/>
    </row>
    <row r="1176" spans="1:26" x14ac:dyDescent="0.25">
      <c r="A1176" s="6">
        <v>1968.04</v>
      </c>
      <c r="B1176" s="7">
        <v>95.67</v>
      </c>
      <c r="C1176" s="8">
        <v>2.96333</v>
      </c>
      <c r="D1176" s="7">
        <v>5.4833299999999996</v>
      </c>
      <c r="E1176" s="7">
        <v>34.4</v>
      </c>
      <c r="F1176" s="8">
        <f t="shared" si="276"/>
        <v>1968.2916666665783</v>
      </c>
      <c r="G1176" s="9">
        <v>5.64</v>
      </c>
      <c r="H1176" s="8">
        <f t="shared" si="272"/>
        <v>851.37261409883706</v>
      </c>
      <c r="I1176" s="8">
        <f t="shared" si="273"/>
        <v>26.370837342296507</v>
      </c>
      <c r="J1176" s="10">
        <f t="shared" si="277"/>
        <v>118690.15899081287</v>
      </c>
      <c r="K1176" s="8">
        <f t="shared" si="274"/>
        <v>48.796456528343015</v>
      </c>
      <c r="L1176" s="10">
        <f t="shared" si="275"/>
        <v>6802.7313630092385</v>
      </c>
      <c r="M1176" s="30">
        <f t="shared" si="266"/>
        <v>21.277356015671742</v>
      </c>
      <c r="N1176" s="11"/>
      <c r="O1176" s="12">
        <f t="shared" si="267"/>
        <v>24.465807304987624</v>
      </c>
      <c r="P1176" s="12"/>
      <c r="Q1176" s="33">
        <f t="shared" si="268"/>
        <v>8.1724569389255985E-3</v>
      </c>
      <c r="R1176" s="9">
        <f t="shared" si="278"/>
        <v>0.98744069838917836</v>
      </c>
      <c r="S1176" s="9">
        <f t="shared" si="279"/>
        <v>11.625885065192623</v>
      </c>
      <c r="T1176" s="15">
        <f t="shared" si="269"/>
        <v>-2.8088777735389869E-2</v>
      </c>
      <c r="U1176" s="15">
        <f t="shared" si="270"/>
        <v>-1.0493246848304993E-2</v>
      </c>
      <c r="V1176" s="15">
        <f t="shared" si="271"/>
        <v>-1.7595530887084876E-2</v>
      </c>
      <c r="Y1176" s="32"/>
      <c r="Z1176" s="32"/>
    </row>
    <row r="1177" spans="1:26" x14ac:dyDescent="0.25">
      <c r="A1177" s="6">
        <v>1968.05</v>
      </c>
      <c r="B1177" s="7">
        <v>97.87</v>
      </c>
      <c r="C1177" s="8">
        <v>2.9766699999999999</v>
      </c>
      <c r="D1177" s="7">
        <v>5.5266700000000002</v>
      </c>
      <c r="E1177" s="7">
        <v>34.5</v>
      </c>
      <c r="F1177" s="8">
        <f t="shared" si="276"/>
        <v>1968.3749999999116</v>
      </c>
      <c r="G1177" s="9">
        <v>5.87</v>
      </c>
      <c r="H1177" s="8">
        <f t="shared" si="272"/>
        <v>868.42604130434768</v>
      </c>
      <c r="I1177" s="8">
        <f t="shared" si="273"/>
        <v>26.412769432608691</v>
      </c>
      <c r="J1177" s="10">
        <f t="shared" si="277"/>
        <v>121374.43447582825</v>
      </c>
      <c r="K1177" s="8">
        <f t="shared" si="274"/>
        <v>49.039584649999995</v>
      </c>
      <c r="L1177" s="10">
        <f t="shared" si="275"/>
        <v>6853.9536710383745</v>
      </c>
      <c r="M1177" s="30">
        <f t="shared" si="266"/>
        <v>21.63022714277988</v>
      </c>
      <c r="N1177" s="11"/>
      <c r="O1177" s="12">
        <f t="shared" si="267"/>
        <v>24.869313748785761</v>
      </c>
      <c r="P1177" s="12"/>
      <c r="Q1177" s="33">
        <f t="shared" si="268"/>
        <v>5.4011560832052941E-3</v>
      </c>
      <c r="R1177" s="9">
        <f t="shared" si="278"/>
        <v>1.0162240888211822</v>
      </c>
      <c r="S1177" s="9">
        <f t="shared" si="279"/>
        <v>11.44659707666419</v>
      </c>
      <c r="T1177" s="15">
        <f t="shared" si="269"/>
        <v>-2.5957646492055564E-2</v>
      </c>
      <c r="U1177" s="15">
        <f t="shared" si="270"/>
        <v>-1.0541948226916231E-2</v>
      </c>
      <c r="V1177" s="15">
        <f t="shared" si="271"/>
        <v>-1.5415698265139333E-2</v>
      </c>
      <c r="Y1177" s="32"/>
      <c r="Z1177" s="32"/>
    </row>
    <row r="1178" spans="1:26" x14ac:dyDescent="0.25">
      <c r="A1178" s="6">
        <v>1968.06</v>
      </c>
      <c r="B1178" s="7">
        <v>100.5</v>
      </c>
      <c r="C1178" s="8">
        <v>2.99</v>
      </c>
      <c r="D1178" s="7">
        <v>5.57</v>
      </c>
      <c r="E1178" s="7">
        <v>34.700000000000003</v>
      </c>
      <c r="F1178" s="8">
        <f t="shared" si="276"/>
        <v>1968.4583333332448</v>
      </c>
      <c r="G1178" s="9">
        <v>5.72</v>
      </c>
      <c r="H1178" s="8">
        <f t="shared" si="272"/>
        <v>886.62287463976918</v>
      </c>
      <c r="I1178" s="8">
        <f t="shared" si="273"/>
        <v>26.378133285302589</v>
      </c>
      <c r="J1178" s="10">
        <f t="shared" si="277"/>
        <v>124224.91663754344</v>
      </c>
      <c r="K1178" s="8">
        <f t="shared" si="274"/>
        <v>49.139198126801141</v>
      </c>
      <c r="L1178" s="10">
        <f t="shared" si="275"/>
        <v>6884.9033400111139</v>
      </c>
      <c r="M1178" s="30">
        <f t="shared" si="266"/>
        <v>22.004623431346534</v>
      </c>
      <c r="N1178" s="11"/>
      <c r="O1178" s="12">
        <f t="shared" si="267"/>
        <v>25.296903018034875</v>
      </c>
      <c r="P1178" s="12"/>
      <c r="Q1178" s="33">
        <f t="shared" si="268"/>
        <v>6.7030870496969652E-3</v>
      </c>
      <c r="R1178" s="9">
        <f t="shared" si="278"/>
        <v>1.0215537495838729</v>
      </c>
      <c r="S1178" s="9">
        <f t="shared" si="279"/>
        <v>11.565262683273817</v>
      </c>
      <c r="T1178" s="15">
        <f t="shared" si="269"/>
        <v>-2.8609620524990831E-2</v>
      </c>
      <c r="U1178" s="15">
        <f t="shared" si="270"/>
        <v>-1.2668593559625685E-2</v>
      </c>
      <c r="V1178" s="15">
        <f t="shared" si="271"/>
        <v>-1.5941026965365146E-2</v>
      </c>
      <c r="Y1178" s="32"/>
      <c r="Z1178" s="32"/>
    </row>
    <row r="1179" spans="1:26" x14ac:dyDescent="0.25">
      <c r="A1179" s="6">
        <v>1968.07</v>
      </c>
      <c r="B1179" s="7">
        <v>100.3</v>
      </c>
      <c r="C1179" s="8">
        <v>3.0033300000000001</v>
      </c>
      <c r="D1179" s="7">
        <v>5.6</v>
      </c>
      <c r="E1179" s="7">
        <v>34.9</v>
      </c>
      <c r="F1179" s="8">
        <f t="shared" si="276"/>
        <v>1968.5416666665781</v>
      </c>
      <c r="G1179" s="9">
        <v>5.5</v>
      </c>
      <c r="H1179" s="8">
        <f t="shared" si="272"/>
        <v>879.78762893982798</v>
      </c>
      <c r="I1179" s="8">
        <f t="shared" si="273"/>
        <v>26.343894113896845</v>
      </c>
      <c r="J1179" s="10">
        <f t="shared" si="277"/>
        <v>123574.81630788234</v>
      </c>
      <c r="K1179" s="8">
        <f t="shared" si="274"/>
        <v>49.12074498567334</v>
      </c>
      <c r="L1179" s="10">
        <f t="shared" si="275"/>
        <v>6899.4912395228421</v>
      </c>
      <c r="M1179" s="30">
        <f t="shared" si="266"/>
        <v>21.753537415670952</v>
      </c>
      <c r="N1179" s="11"/>
      <c r="O1179" s="12">
        <f t="shared" si="267"/>
        <v>25.006714675274782</v>
      </c>
      <c r="P1179" s="12"/>
      <c r="Q1179" s="33">
        <f t="shared" si="268"/>
        <v>9.6611769330873024E-3</v>
      </c>
      <c r="R1179" s="9">
        <f t="shared" si="278"/>
        <v>1.0107099146729044</v>
      </c>
      <c r="S1179" s="9">
        <f t="shared" si="279"/>
        <v>11.746832373295765</v>
      </c>
      <c r="T1179" s="15">
        <f t="shared" si="269"/>
        <v>-2.889946510850061E-2</v>
      </c>
      <c r="U1179" s="15">
        <f t="shared" si="270"/>
        <v>-1.5443154806242365E-2</v>
      </c>
      <c r="V1179" s="15">
        <f t="shared" si="271"/>
        <v>-1.3456310302258245E-2</v>
      </c>
      <c r="Y1179" s="32"/>
      <c r="Z1179" s="32"/>
    </row>
    <row r="1180" spans="1:26" x14ac:dyDescent="0.25">
      <c r="A1180" s="6">
        <v>1968.08</v>
      </c>
      <c r="B1180" s="7">
        <v>98.11</v>
      </c>
      <c r="C1180" s="8">
        <v>3.01667</v>
      </c>
      <c r="D1180" s="7">
        <v>5.63</v>
      </c>
      <c r="E1180" s="7">
        <v>35</v>
      </c>
      <c r="F1180" s="8">
        <f t="shared" si="276"/>
        <v>1968.6249999999113</v>
      </c>
      <c r="G1180" s="9">
        <v>5.42</v>
      </c>
      <c r="H1180" s="8">
        <f t="shared" si="272"/>
        <v>858.11911499999985</v>
      </c>
      <c r="I1180" s="8">
        <f t="shared" si="273"/>
        <v>26.385304154999993</v>
      </c>
      <c r="J1180" s="10">
        <f t="shared" si="277"/>
        <v>120840.1002342281</v>
      </c>
      <c r="K1180" s="8">
        <f t="shared" si="274"/>
        <v>49.242794999999994</v>
      </c>
      <c r="L1180" s="10">
        <f t="shared" si="275"/>
        <v>6934.3569903037833</v>
      </c>
      <c r="M1180" s="30">
        <f t="shared" si="266"/>
        <v>21.13776679361786</v>
      </c>
      <c r="N1180" s="11"/>
      <c r="O1180" s="12">
        <f t="shared" si="267"/>
        <v>24.299558060393448</v>
      </c>
      <c r="P1180" s="12"/>
      <c r="Q1180" s="33">
        <f t="shared" si="268"/>
        <v>1.2443883796378653E-2</v>
      </c>
      <c r="R1180" s="9">
        <f t="shared" si="278"/>
        <v>1.0014589299656875</v>
      </c>
      <c r="S1180" s="9">
        <f t="shared" si="279"/>
        <v>11.838718117274414</v>
      </c>
      <c r="T1180" s="15">
        <f t="shared" si="269"/>
        <v>-2.0259953645670903E-2</v>
      </c>
      <c r="U1180" s="15">
        <f t="shared" si="270"/>
        <v>-1.4454547241377402E-2</v>
      </c>
      <c r="V1180" s="15">
        <f t="shared" si="271"/>
        <v>-5.8054064042935005E-3</v>
      </c>
      <c r="Y1180" s="32"/>
      <c r="Z1180" s="32"/>
    </row>
    <row r="1181" spans="1:26" x14ac:dyDescent="0.25">
      <c r="A1181" s="6">
        <v>1968.09</v>
      </c>
      <c r="B1181" s="7">
        <v>101.3</v>
      </c>
      <c r="C1181" s="8">
        <v>3.03</v>
      </c>
      <c r="D1181" s="7">
        <v>5.66</v>
      </c>
      <c r="E1181" s="7">
        <v>35.1</v>
      </c>
      <c r="F1181" s="8">
        <f t="shared" si="276"/>
        <v>1968.7083333332446</v>
      </c>
      <c r="G1181" s="9">
        <v>5.46</v>
      </c>
      <c r="H1181" s="8">
        <f t="shared" si="272"/>
        <v>883.49617521367497</v>
      </c>
      <c r="I1181" s="8">
        <f t="shared" si="273"/>
        <v>26.426391025641017</v>
      </c>
      <c r="J1181" s="10">
        <f t="shared" si="277"/>
        <v>124723.80404641331</v>
      </c>
      <c r="K1181" s="8">
        <f t="shared" si="274"/>
        <v>49.364149572649566</v>
      </c>
      <c r="L1181" s="10">
        <f t="shared" si="275"/>
        <v>6968.773256690024</v>
      </c>
      <c r="M1181" s="30">
        <f t="shared" si="266"/>
        <v>21.680275633292936</v>
      </c>
      <c r="N1181" s="11"/>
      <c r="O1181" s="12">
        <f t="shared" si="267"/>
        <v>24.922460342186472</v>
      </c>
      <c r="P1181" s="12"/>
      <c r="Q1181" s="33">
        <f t="shared" si="268"/>
        <v>1.1150936161089017E-2</v>
      </c>
      <c r="R1181" s="9">
        <f t="shared" si="278"/>
        <v>0.99542652120307873</v>
      </c>
      <c r="S1181" s="9">
        <f t="shared" si="279"/>
        <v>11.822212228666272</v>
      </c>
      <c r="T1181" s="15">
        <f t="shared" si="269"/>
        <v>-2.3698916981740314E-2</v>
      </c>
      <c r="U1181" s="15">
        <f t="shared" si="270"/>
        <v>-1.4438237545495558E-2</v>
      </c>
      <c r="V1181" s="15">
        <f t="shared" si="271"/>
        <v>-9.2606794362447564E-3</v>
      </c>
      <c r="Y1181" s="32"/>
      <c r="Z1181" s="32"/>
    </row>
    <row r="1182" spans="1:26" x14ac:dyDescent="0.25">
      <c r="A1182" s="6">
        <v>1968.1</v>
      </c>
      <c r="B1182" s="7">
        <v>103.8</v>
      </c>
      <c r="C1182" s="8">
        <v>3.0433300000000001</v>
      </c>
      <c r="D1182" s="7">
        <v>5.6933299999999996</v>
      </c>
      <c r="E1182" s="7">
        <v>35.299999999999997</v>
      </c>
      <c r="F1182" s="8">
        <f t="shared" si="276"/>
        <v>1968.7916666665778</v>
      </c>
      <c r="G1182" s="9">
        <v>5.58</v>
      </c>
      <c r="H1182" s="8">
        <f t="shared" si="272"/>
        <v>900.1709490084985</v>
      </c>
      <c r="I1182" s="8">
        <f t="shared" si="273"/>
        <v>26.392266418555238</v>
      </c>
      <c r="J1182" s="10">
        <f t="shared" si="277"/>
        <v>127388.27874829328</v>
      </c>
      <c r="K1182" s="8">
        <f t="shared" si="274"/>
        <v>49.373509336402257</v>
      </c>
      <c r="L1182" s="10">
        <f t="shared" si="275"/>
        <v>6987.1243646052071</v>
      </c>
      <c r="M1182" s="30">
        <f t="shared" si="266"/>
        <v>22.004606927956889</v>
      </c>
      <c r="N1182" s="11"/>
      <c r="O1182" s="12">
        <f t="shared" si="267"/>
        <v>25.293645118119215</v>
      </c>
      <c r="P1182" s="12"/>
      <c r="Q1182" s="33">
        <f t="shared" si="268"/>
        <v>9.8505894892879364E-3</v>
      </c>
      <c r="R1182" s="9">
        <f t="shared" si="278"/>
        <v>0.99557587350545962</v>
      </c>
      <c r="S1182" s="9">
        <f t="shared" si="279"/>
        <v>11.70146855719185</v>
      </c>
      <c r="T1182" s="15">
        <f t="shared" si="269"/>
        <v>-2.9367712362797116E-2</v>
      </c>
      <c r="U1182" s="15">
        <f t="shared" si="270"/>
        <v>-1.5063763787013462E-2</v>
      </c>
      <c r="V1182" s="15">
        <f t="shared" si="271"/>
        <v>-1.4303948575783654E-2</v>
      </c>
      <c r="Y1182" s="32"/>
      <c r="Z1182" s="32"/>
    </row>
    <row r="1183" spans="1:26" x14ac:dyDescent="0.25">
      <c r="A1183" s="6">
        <v>1968.11</v>
      </c>
      <c r="B1183" s="7">
        <v>105.4</v>
      </c>
      <c r="C1183" s="8">
        <v>3.05667</v>
      </c>
      <c r="D1183" s="7">
        <v>5.7266700000000004</v>
      </c>
      <c r="E1183" s="7">
        <v>35.4</v>
      </c>
      <c r="F1183" s="8">
        <f t="shared" si="276"/>
        <v>1968.8749999999111</v>
      </c>
      <c r="G1183" s="9">
        <v>5.7</v>
      </c>
      <c r="H1183" s="8">
        <f t="shared" si="272"/>
        <v>911.46436440677951</v>
      </c>
      <c r="I1183" s="8">
        <f t="shared" si="273"/>
        <v>26.433071904661013</v>
      </c>
      <c r="J1183" s="10">
        <f t="shared" si="277"/>
        <v>129298.19824191899</v>
      </c>
      <c r="K1183" s="8">
        <f t="shared" si="274"/>
        <v>49.522349447033896</v>
      </c>
      <c r="L1183" s="10">
        <f t="shared" si="275"/>
        <v>7025.124411063096</v>
      </c>
      <c r="M1183" s="30">
        <f t="shared" si="266"/>
        <v>22.195529227158158</v>
      </c>
      <c r="N1183" s="11"/>
      <c r="O1183" s="12">
        <f t="shared" si="267"/>
        <v>25.511036361496643</v>
      </c>
      <c r="P1183" s="12"/>
      <c r="Q1183" s="33">
        <f t="shared" si="268"/>
        <v>8.1958793247940559E-3</v>
      </c>
      <c r="R1183" s="9">
        <f t="shared" si="278"/>
        <v>0.98016407937857886</v>
      </c>
      <c r="S1183" s="9">
        <f t="shared" si="279"/>
        <v>11.61679102368192</v>
      </c>
      <c r="T1183" s="15">
        <f t="shared" si="269"/>
        <v>-3.664322817288268E-2</v>
      </c>
      <c r="U1183" s="15">
        <f t="shared" si="270"/>
        <v>-1.5184124813503619E-2</v>
      </c>
      <c r="V1183" s="15">
        <f t="shared" si="271"/>
        <v>-2.1459103359379061E-2</v>
      </c>
      <c r="Y1183" s="32"/>
      <c r="Z1183" s="32"/>
    </row>
    <row r="1184" spans="1:26" x14ac:dyDescent="0.25">
      <c r="A1184" s="6">
        <v>1968.12</v>
      </c>
      <c r="B1184" s="7">
        <v>106.5</v>
      </c>
      <c r="C1184" s="8">
        <v>3.07</v>
      </c>
      <c r="D1184" s="7">
        <v>5.76</v>
      </c>
      <c r="E1184" s="7">
        <v>35.5</v>
      </c>
      <c r="F1184" s="8">
        <f t="shared" si="276"/>
        <v>1968.9583333332444</v>
      </c>
      <c r="G1184" s="9">
        <v>6.03</v>
      </c>
      <c r="H1184" s="8">
        <f t="shared" si="272"/>
        <v>918.38249999999982</v>
      </c>
      <c r="I1184" s="8">
        <f t="shared" si="273"/>
        <v>26.473561267605628</v>
      </c>
      <c r="J1184" s="10">
        <f t="shared" si="277"/>
        <v>130592.54518647585</v>
      </c>
      <c r="K1184" s="8">
        <f t="shared" si="274"/>
        <v>49.670264788732382</v>
      </c>
      <c r="L1184" s="10">
        <f t="shared" si="275"/>
        <v>7063.0334298037642</v>
      </c>
      <c r="M1184" s="30">
        <f t="shared" si="266"/>
        <v>22.277872995434887</v>
      </c>
      <c r="N1184" s="11"/>
      <c r="O1184" s="12">
        <f t="shared" si="267"/>
        <v>25.603481925014652</v>
      </c>
      <c r="P1184" s="12"/>
      <c r="Q1184" s="33">
        <f t="shared" si="268"/>
        <v>5.3697008905874075E-3</v>
      </c>
      <c r="R1184" s="9">
        <f t="shared" si="278"/>
        <v>1.0042803063246961</v>
      </c>
      <c r="S1184" s="9">
        <f t="shared" si="279"/>
        <v>11.354287021936413</v>
      </c>
      <c r="T1184" s="15">
        <f t="shared" si="269"/>
        <v>-3.6194372497889371E-2</v>
      </c>
      <c r="U1184" s="15">
        <f t="shared" si="270"/>
        <v>-1.3936881814938795E-2</v>
      </c>
      <c r="V1184" s="15">
        <f t="shared" si="271"/>
        <v>-2.2257490682950576E-2</v>
      </c>
      <c r="Y1184" s="32"/>
      <c r="Z1184" s="32"/>
    </row>
    <row r="1185" spans="1:26" x14ac:dyDescent="0.25">
      <c r="A1185" s="6">
        <v>1969.01</v>
      </c>
      <c r="B1185" s="7">
        <v>102</v>
      </c>
      <c r="C1185" s="8">
        <v>3.08</v>
      </c>
      <c r="D1185" s="7">
        <v>5.78</v>
      </c>
      <c r="E1185" s="7">
        <v>35.6</v>
      </c>
      <c r="F1185" s="8">
        <f t="shared" si="276"/>
        <v>1969.0416666665776</v>
      </c>
      <c r="G1185" s="9">
        <v>6.04</v>
      </c>
      <c r="H1185" s="8">
        <f t="shared" si="272"/>
        <v>877.10688202247172</v>
      </c>
      <c r="I1185" s="8">
        <f t="shared" si="273"/>
        <v>26.485188202247187</v>
      </c>
      <c r="J1185" s="10">
        <f t="shared" si="277"/>
        <v>125037.0633172759</v>
      </c>
      <c r="K1185" s="8">
        <f t="shared" si="274"/>
        <v>49.702723314606736</v>
      </c>
      <c r="L1185" s="10">
        <f t="shared" si="275"/>
        <v>7085.4335879789687</v>
      </c>
      <c r="M1185" s="30">
        <f t="shared" si="266"/>
        <v>21.194968072847157</v>
      </c>
      <c r="N1185" s="11"/>
      <c r="O1185" s="12">
        <f t="shared" si="267"/>
        <v>24.359671474340747</v>
      </c>
      <c r="P1185" s="12"/>
      <c r="Q1185" s="33">
        <f t="shared" si="268"/>
        <v>7.4976621748610167E-3</v>
      </c>
      <c r="R1185" s="9">
        <f t="shared" si="278"/>
        <v>0.99393774788232392</v>
      </c>
      <c r="S1185" s="9">
        <f t="shared" si="279"/>
        <v>11.370856267453741</v>
      </c>
      <c r="T1185" s="15">
        <f t="shared" si="269"/>
        <v>-2.8872101644775161E-2</v>
      </c>
      <c r="U1185" s="15">
        <f t="shared" si="270"/>
        <v>-1.4788467462165222E-2</v>
      </c>
      <c r="V1185" s="15">
        <f t="shared" si="271"/>
        <v>-1.4083634182609939E-2</v>
      </c>
      <c r="Y1185" s="32"/>
      <c r="Z1185" s="32"/>
    </row>
    <row r="1186" spans="1:26" x14ac:dyDescent="0.25">
      <c r="A1186" s="6">
        <v>1969.02</v>
      </c>
      <c r="B1186" s="7">
        <v>101.5</v>
      </c>
      <c r="C1186" s="8">
        <v>3.09</v>
      </c>
      <c r="D1186" s="7">
        <v>5.8</v>
      </c>
      <c r="E1186" s="7">
        <v>35.799999999999997</v>
      </c>
      <c r="F1186" s="8">
        <f t="shared" si="276"/>
        <v>1969.1249999999109</v>
      </c>
      <c r="G1186" s="9">
        <v>6.19</v>
      </c>
      <c r="H1186" s="8">
        <f t="shared" si="272"/>
        <v>867.9313198324021</v>
      </c>
      <c r="I1186" s="8">
        <f t="shared" si="273"/>
        <v>26.422736731843571</v>
      </c>
      <c r="J1186" s="10">
        <f t="shared" si="277"/>
        <v>124042.92347192306</v>
      </c>
      <c r="K1186" s="8">
        <f t="shared" si="274"/>
        <v>49.59607541899441</v>
      </c>
      <c r="L1186" s="10">
        <f t="shared" si="275"/>
        <v>7088.1670555384617</v>
      </c>
      <c r="M1186" s="30">
        <f t="shared" si="266"/>
        <v>20.895729901987242</v>
      </c>
      <c r="N1186" s="11"/>
      <c r="O1186" s="12">
        <f t="shared" si="267"/>
        <v>24.016674426994648</v>
      </c>
      <c r="P1186" s="12"/>
      <c r="Q1186" s="33">
        <f t="shared" si="268"/>
        <v>7.5981495746427E-3</v>
      </c>
      <c r="R1186" s="9">
        <f t="shared" si="278"/>
        <v>0.99706147684174262</v>
      </c>
      <c r="S1186" s="9">
        <f t="shared" si="279"/>
        <v>11.238784033821517</v>
      </c>
      <c r="T1186" s="15">
        <f t="shared" si="269"/>
        <v>-3.0255130155565357E-2</v>
      </c>
      <c r="U1186" s="15">
        <f t="shared" si="270"/>
        <v>-1.4040140079615737E-2</v>
      </c>
      <c r="V1186" s="15">
        <f t="shared" si="271"/>
        <v>-1.621499007594962E-2</v>
      </c>
      <c r="Y1186" s="32"/>
      <c r="Z1186" s="32"/>
    </row>
    <row r="1187" spans="1:26" x14ac:dyDescent="0.25">
      <c r="A1187" s="6">
        <v>1969.03</v>
      </c>
      <c r="B1187" s="7">
        <v>99.3</v>
      </c>
      <c r="C1187" s="8">
        <v>3.1</v>
      </c>
      <c r="D1187" s="7">
        <v>5.82</v>
      </c>
      <c r="E1187" s="7">
        <v>36.1</v>
      </c>
      <c r="F1187" s="8">
        <f t="shared" si="276"/>
        <v>1969.2083333332441</v>
      </c>
      <c r="G1187" s="9">
        <v>6.3</v>
      </c>
      <c r="H1187" s="8">
        <f t="shared" si="272"/>
        <v>842.06262465373948</v>
      </c>
      <c r="I1187" s="8">
        <f t="shared" si="273"/>
        <v>26.287957063711907</v>
      </c>
      <c r="J1187" s="10">
        <f t="shared" si="277"/>
        <v>120658.90879772598</v>
      </c>
      <c r="K1187" s="8">
        <f t="shared" si="274"/>
        <v>49.35351939058171</v>
      </c>
      <c r="L1187" s="10">
        <f t="shared" si="275"/>
        <v>7071.8514521930038</v>
      </c>
      <c r="M1187" s="30">
        <f t="shared" si="266"/>
        <v>20.202287616481662</v>
      </c>
      <c r="N1187" s="11"/>
      <c r="O1187" s="12">
        <f t="shared" si="267"/>
        <v>23.221677104407611</v>
      </c>
      <c r="P1187" s="12"/>
      <c r="Q1187" s="33">
        <f t="shared" si="268"/>
        <v>8.9937395359405148E-3</v>
      </c>
      <c r="R1187" s="9">
        <f t="shared" si="278"/>
        <v>1.0148747842994055</v>
      </c>
      <c r="S1187" s="9">
        <f t="shared" si="279"/>
        <v>11.11263595896664</v>
      </c>
      <c r="T1187" s="15">
        <f t="shared" si="269"/>
        <v>-2.6294536014482395E-2</v>
      </c>
      <c r="U1187" s="15">
        <f t="shared" si="270"/>
        <v>-1.3303355333953992E-2</v>
      </c>
      <c r="V1187" s="15">
        <f t="shared" si="271"/>
        <v>-1.2991180680528402E-2</v>
      </c>
      <c r="Y1187" s="32"/>
      <c r="Z1187" s="32"/>
    </row>
    <row r="1188" spans="1:26" x14ac:dyDescent="0.25">
      <c r="A1188" s="6">
        <v>1969.04</v>
      </c>
      <c r="B1188" s="7">
        <v>101.3</v>
      </c>
      <c r="C1188" s="8">
        <v>3.11</v>
      </c>
      <c r="D1188" s="7">
        <v>5.82667</v>
      </c>
      <c r="E1188" s="7">
        <v>36.299999999999997</v>
      </c>
      <c r="F1188" s="8">
        <f t="shared" si="276"/>
        <v>1969.2916666665774</v>
      </c>
      <c r="G1188" s="9">
        <v>6.17</v>
      </c>
      <c r="H1188" s="8">
        <f t="shared" si="272"/>
        <v>854.28969008264448</v>
      </c>
      <c r="I1188" s="8">
        <f t="shared" si="273"/>
        <v>26.227452479338837</v>
      </c>
      <c r="J1188" s="10">
        <f t="shared" si="277"/>
        <v>122724.09845376881</v>
      </c>
      <c r="K1188" s="8">
        <f t="shared" si="274"/>
        <v>49.13784904752066</v>
      </c>
      <c r="L1188" s="10">
        <f t="shared" si="275"/>
        <v>7058.9617249518387</v>
      </c>
      <c r="M1188" s="30">
        <f t="shared" si="266"/>
        <v>20.428608081932161</v>
      </c>
      <c r="N1188" s="11"/>
      <c r="O1188" s="12">
        <f t="shared" si="267"/>
        <v>23.482621868082397</v>
      </c>
      <c r="P1188" s="12"/>
      <c r="Q1188" s="33">
        <f t="shared" si="268"/>
        <v>9.9570996914371962E-3</v>
      </c>
      <c r="R1188" s="9">
        <f t="shared" si="278"/>
        <v>0.994110352163324</v>
      </c>
      <c r="S1188" s="9">
        <f t="shared" si="279"/>
        <v>11.215796644323211</v>
      </c>
      <c r="T1188" s="15">
        <f t="shared" si="269"/>
        <v>-2.6714214502781108E-2</v>
      </c>
      <c r="U1188" s="15">
        <f t="shared" si="270"/>
        <v>-1.497342443227645E-2</v>
      </c>
      <c r="V1188" s="15">
        <f t="shared" si="271"/>
        <v>-1.1740790070504659E-2</v>
      </c>
      <c r="Y1188" s="32"/>
      <c r="Z1188" s="32"/>
    </row>
    <row r="1189" spans="1:26" x14ac:dyDescent="0.25">
      <c r="A1189" s="6">
        <v>1969.05</v>
      </c>
      <c r="B1189" s="7">
        <v>104.6</v>
      </c>
      <c r="C1189" s="8">
        <v>3.12</v>
      </c>
      <c r="D1189" s="7">
        <v>5.8333300000000001</v>
      </c>
      <c r="E1189" s="7">
        <v>36.4</v>
      </c>
      <c r="F1189" s="8">
        <f t="shared" si="276"/>
        <v>1969.3749999999106</v>
      </c>
      <c r="G1189" s="9">
        <v>6.32</v>
      </c>
      <c r="H1189" s="8">
        <f t="shared" si="272"/>
        <v>879.69605769230748</v>
      </c>
      <c r="I1189" s="8">
        <f t="shared" si="273"/>
        <v>26.239499999999996</v>
      </c>
      <c r="J1189" s="10">
        <f t="shared" si="277"/>
        <v>126688.00575708041</v>
      </c>
      <c r="K1189" s="8">
        <f t="shared" si="274"/>
        <v>49.058866197115378</v>
      </c>
      <c r="L1189" s="10">
        <f t="shared" si="275"/>
        <v>7065.1333137949323</v>
      </c>
      <c r="M1189" s="30">
        <f t="shared" si="266"/>
        <v>20.972258271972098</v>
      </c>
      <c r="N1189" s="11"/>
      <c r="O1189" s="12">
        <f t="shared" si="267"/>
        <v>24.106259591810321</v>
      </c>
      <c r="P1189" s="12"/>
      <c r="Q1189" s="33">
        <f t="shared" si="268"/>
        <v>7.4695643878682702E-3</v>
      </c>
      <c r="R1189" s="9">
        <f t="shared" si="278"/>
        <v>0.98708467973815017</v>
      </c>
      <c r="S1189" s="9">
        <f t="shared" si="279"/>
        <v>11.119108399265317</v>
      </c>
      <c r="T1189" s="15">
        <f t="shared" si="269"/>
        <v>-3.287779118619516E-2</v>
      </c>
      <c r="U1189" s="15">
        <f t="shared" si="270"/>
        <v>-1.5061774733856059E-2</v>
      </c>
      <c r="V1189" s="15">
        <f t="shared" si="271"/>
        <v>-1.7816016452339101E-2</v>
      </c>
      <c r="Y1189" s="32"/>
      <c r="Z1189" s="32"/>
    </row>
    <row r="1190" spans="1:26" x14ac:dyDescent="0.25">
      <c r="A1190" s="6">
        <v>1969.06</v>
      </c>
      <c r="B1190" s="7">
        <v>99.14</v>
      </c>
      <c r="C1190" s="8">
        <v>3.13</v>
      </c>
      <c r="D1190" s="7">
        <v>5.84</v>
      </c>
      <c r="E1190" s="7">
        <v>36.6</v>
      </c>
      <c r="F1190" s="8">
        <f t="shared" si="276"/>
        <v>1969.4583333332439</v>
      </c>
      <c r="G1190" s="9">
        <v>6.57</v>
      </c>
      <c r="H1190" s="8">
        <f t="shared" si="272"/>
        <v>829.22077459016373</v>
      </c>
      <c r="I1190" s="8">
        <f t="shared" si="273"/>
        <v>26.179756147540978</v>
      </c>
      <c r="J1190" s="10">
        <f t="shared" si="277"/>
        <v>119733.07572421247</v>
      </c>
      <c r="K1190" s="8">
        <f t="shared" si="274"/>
        <v>48.846573770491787</v>
      </c>
      <c r="L1190" s="10">
        <f t="shared" si="275"/>
        <v>7053.0680071555453</v>
      </c>
      <c r="M1190" s="30">
        <f t="shared" si="266"/>
        <v>19.713341583757636</v>
      </c>
      <c r="N1190" s="11"/>
      <c r="O1190" s="12">
        <f t="shared" si="267"/>
        <v>22.66078813926201</v>
      </c>
      <c r="P1190" s="12"/>
      <c r="Q1190" s="33">
        <f t="shared" si="268"/>
        <v>8.2230104032739448E-3</v>
      </c>
      <c r="R1190" s="9">
        <f t="shared" si="278"/>
        <v>0.99463816126572757</v>
      </c>
      <c r="S1190" s="9">
        <f t="shared" si="279"/>
        <v>10.915526134938741</v>
      </c>
      <c r="T1190" s="15">
        <f t="shared" si="269"/>
        <v>-2.6155992087097846E-2</v>
      </c>
      <c r="U1190" s="15">
        <f t="shared" si="270"/>
        <v>-1.1415251035158724E-2</v>
      </c>
      <c r="V1190" s="15">
        <f t="shared" si="271"/>
        <v>-1.4740741051939121E-2</v>
      </c>
      <c r="Y1190" s="32"/>
      <c r="Z1190" s="32"/>
    </row>
    <row r="1191" spans="1:26" x14ac:dyDescent="0.25">
      <c r="A1191" s="6">
        <v>1969.07</v>
      </c>
      <c r="B1191" s="7">
        <v>94.71</v>
      </c>
      <c r="C1191" s="8">
        <v>3.1366700000000001</v>
      </c>
      <c r="D1191" s="7">
        <v>5.8566700000000003</v>
      </c>
      <c r="E1191" s="7">
        <v>36.799999999999997</v>
      </c>
      <c r="F1191" s="8">
        <f t="shared" si="276"/>
        <v>1969.5416666665772</v>
      </c>
      <c r="G1191" s="9">
        <v>6.72</v>
      </c>
      <c r="H1191" s="8">
        <f t="shared" si="272"/>
        <v>787.8623783967389</v>
      </c>
      <c r="I1191" s="8">
        <f t="shared" si="273"/>
        <v>26.092960473505432</v>
      </c>
      <c r="J1191" s="10">
        <f t="shared" si="277"/>
        <v>114075.21122539086</v>
      </c>
      <c r="K1191" s="8">
        <f t="shared" si="274"/>
        <v>48.719775690896739</v>
      </c>
      <c r="L1191" s="10">
        <f t="shared" si="275"/>
        <v>7054.1745045656216</v>
      </c>
      <c r="M1191" s="30">
        <f t="shared" si="266"/>
        <v>18.681708207192766</v>
      </c>
      <c r="N1191" s="11"/>
      <c r="O1191" s="12">
        <f t="shared" si="267"/>
        <v>21.478815780067077</v>
      </c>
      <c r="P1191" s="12"/>
      <c r="Q1191" s="33">
        <f t="shared" si="268"/>
        <v>9.7308502568545993E-3</v>
      </c>
      <c r="R1191" s="9">
        <f t="shared" si="278"/>
        <v>1.007770250943413</v>
      </c>
      <c r="S1191" s="9">
        <f t="shared" si="279"/>
        <v>10.797993415602901</v>
      </c>
      <c r="T1191" s="15">
        <f t="shared" si="269"/>
        <v>-2.1122186476369764E-2</v>
      </c>
      <c r="U1191" s="15">
        <f t="shared" si="270"/>
        <v>-1.0959231654178225E-2</v>
      </c>
      <c r="V1191" s="15">
        <f t="shared" si="271"/>
        <v>-1.0162954822191539E-2</v>
      </c>
      <c r="Y1191" s="32"/>
      <c r="Z1191" s="32"/>
    </row>
    <row r="1192" spans="1:26" x14ac:dyDescent="0.25">
      <c r="A1192" s="6">
        <v>1969.08</v>
      </c>
      <c r="B1192" s="7">
        <v>94.18</v>
      </c>
      <c r="C1192" s="8">
        <v>3.1433300000000002</v>
      </c>
      <c r="D1192" s="7">
        <v>5.8733300000000002</v>
      </c>
      <c r="E1192" s="7">
        <v>37</v>
      </c>
      <c r="F1192" s="8">
        <f t="shared" si="276"/>
        <v>1969.6249999999104</v>
      </c>
      <c r="G1192" s="9">
        <v>6.69</v>
      </c>
      <c r="H1192" s="8">
        <f t="shared" si="272"/>
        <v>779.21859324324316</v>
      </c>
      <c r="I1192" s="8">
        <f t="shared" si="273"/>
        <v>26.007020393918914</v>
      </c>
      <c r="J1192" s="10">
        <f t="shared" si="277"/>
        <v>113137.46887084781</v>
      </c>
      <c r="K1192" s="8">
        <f t="shared" si="274"/>
        <v>48.59426566418918</v>
      </c>
      <c r="L1192" s="10">
        <f t="shared" si="275"/>
        <v>7055.571140828376</v>
      </c>
      <c r="M1192" s="30">
        <f t="shared" si="266"/>
        <v>18.42951559020775</v>
      </c>
      <c r="N1192" s="11"/>
      <c r="O1192" s="12">
        <f t="shared" si="267"/>
        <v>21.193349289269662</v>
      </c>
      <c r="P1192" s="12"/>
      <c r="Q1192" s="33">
        <f t="shared" si="268"/>
        <v>1.1318181972567815E-2</v>
      </c>
      <c r="R1192" s="9">
        <f t="shared" si="278"/>
        <v>0.97227236092193536</v>
      </c>
      <c r="S1192" s="9">
        <f t="shared" si="279"/>
        <v>10.823075471780822</v>
      </c>
      <c r="T1192" s="15">
        <f t="shared" si="269"/>
        <v>-1.6442330554510831E-2</v>
      </c>
      <c r="U1192" s="15">
        <f t="shared" si="270"/>
        <v>-1.1910586002217616E-2</v>
      </c>
      <c r="V1192" s="15">
        <f t="shared" si="271"/>
        <v>-4.5317445522932154E-3</v>
      </c>
      <c r="Y1192" s="32"/>
      <c r="Z1192" s="32"/>
    </row>
    <row r="1193" spans="1:26" x14ac:dyDescent="0.25">
      <c r="A1193" s="6">
        <v>1969.09</v>
      </c>
      <c r="B1193" s="7">
        <v>94.51</v>
      </c>
      <c r="C1193" s="8">
        <v>3.15</v>
      </c>
      <c r="D1193" s="7">
        <v>5.89</v>
      </c>
      <c r="E1193" s="7">
        <v>37.1</v>
      </c>
      <c r="F1193" s="8">
        <f t="shared" si="276"/>
        <v>1969.7083333332437</v>
      </c>
      <c r="G1193" s="9">
        <v>7.16</v>
      </c>
      <c r="H1193" s="8">
        <f t="shared" si="272"/>
        <v>779.84124056603753</v>
      </c>
      <c r="I1193" s="8">
        <f t="shared" si="273"/>
        <v>25.991957547169807</v>
      </c>
      <c r="J1193" s="10">
        <f t="shared" si="277"/>
        <v>113542.36180096999</v>
      </c>
      <c r="K1193" s="8">
        <f t="shared" si="274"/>
        <v>48.600834905660363</v>
      </c>
      <c r="L1193" s="10">
        <f t="shared" si="275"/>
        <v>7076.1243361307079</v>
      </c>
      <c r="M1193" s="30">
        <f t="shared" si="266"/>
        <v>18.398046344676981</v>
      </c>
      <c r="N1193" s="11"/>
      <c r="O1193" s="12">
        <f t="shared" si="267"/>
        <v>21.161648629370404</v>
      </c>
      <c r="P1193" s="12"/>
      <c r="Q1193" s="33">
        <f t="shared" si="268"/>
        <v>6.6372965809133114E-3</v>
      </c>
      <c r="R1193" s="9">
        <f t="shared" si="278"/>
        <v>1.0102292959873826</v>
      </c>
      <c r="S1193" s="9">
        <f t="shared" si="279"/>
        <v>10.49461332159653</v>
      </c>
      <c r="T1193" s="15">
        <f t="shared" si="269"/>
        <v>-1.6346310010965315E-2</v>
      </c>
      <c r="U1193" s="15">
        <f t="shared" si="270"/>
        <v>-1.1106974916049062E-2</v>
      </c>
      <c r="V1193" s="15">
        <f t="shared" si="271"/>
        <v>-5.2393350949162532E-3</v>
      </c>
      <c r="Y1193" s="32"/>
      <c r="Z1193" s="32"/>
    </row>
    <row r="1194" spans="1:26" x14ac:dyDescent="0.25">
      <c r="A1194" s="6">
        <v>1969.1</v>
      </c>
      <c r="B1194" s="7">
        <v>95.52</v>
      </c>
      <c r="C1194" s="8">
        <v>3.15333</v>
      </c>
      <c r="D1194" s="7">
        <v>5.8533299999999997</v>
      </c>
      <c r="E1194" s="7">
        <v>37.299999999999997</v>
      </c>
      <c r="F1194" s="8">
        <f t="shared" si="276"/>
        <v>1969.7916666665769</v>
      </c>
      <c r="G1194" s="9">
        <v>7.1</v>
      </c>
      <c r="H1194" s="8">
        <f t="shared" si="272"/>
        <v>783.94902949061645</v>
      </c>
      <c r="I1194" s="8">
        <f t="shared" si="273"/>
        <v>25.879920363941014</v>
      </c>
      <c r="J1194" s="10">
        <f t="shared" si="277"/>
        <v>114454.44530299857</v>
      </c>
      <c r="K1194" s="8">
        <f t="shared" si="274"/>
        <v>48.039283634718487</v>
      </c>
      <c r="L1194" s="10">
        <f t="shared" si="275"/>
        <v>7013.6059288672595</v>
      </c>
      <c r="M1194" s="30">
        <f t="shared" si="266"/>
        <v>18.448662031815367</v>
      </c>
      <c r="N1194" s="11"/>
      <c r="O1194" s="12">
        <f t="shared" si="267"/>
        <v>21.223912918013674</v>
      </c>
      <c r="P1194" s="12"/>
      <c r="Q1194" s="33">
        <f t="shared" si="268"/>
        <v>7.2898151339659961E-3</v>
      </c>
      <c r="R1194" s="9">
        <f t="shared" si="278"/>
        <v>1.0030799074007841</v>
      </c>
      <c r="S1194" s="9">
        <f t="shared" si="279"/>
        <v>10.545118825780046</v>
      </c>
      <c r="T1194" s="15">
        <f t="shared" si="269"/>
        <v>-2.1259602671944489E-2</v>
      </c>
      <c r="U1194" s="15">
        <f t="shared" si="270"/>
        <v>-1.7668368369158527E-2</v>
      </c>
      <c r="V1194" s="15">
        <f t="shared" si="271"/>
        <v>-3.5912343027859617E-3</v>
      </c>
      <c r="Y1194" s="32"/>
      <c r="Z1194" s="32"/>
    </row>
    <row r="1195" spans="1:26" x14ac:dyDescent="0.25">
      <c r="A1195" s="6">
        <v>1969.11</v>
      </c>
      <c r="B1195" s="7">
        <v>96.21</v>
      </c>
      <c r="C1195" s="8">
        <v>3.1566700000000001</v>
      </c>
      <c r="D1195" s="7">
        <v>5.8166700000000002</v>
      </c>
      <c r="E1195" s="7">
        <v>37.5</v>
      </c>
      <c r="F1195" s="8">
        <f t="shared" si="276"/>
        <v>1969.8749999999102</v>
      </c>
      <c r="G1195" s="9">
        <v>7.14</v>
      </c>
      <c r="H1195" s="8">
        <f t="shared" si="272"/>
        <v>785.40071399999977</v>
      </c>
      <c r="I1195" s="8">
        <f t="shared" si="273"/>
        <v>25.769159877999993</v>
      </c>
      <c r="J1195" s="10">
        <f t="shared" si="277"/>
        <v>114979.90631907698</v>
      </c>
      <c r="K1195" s="8">
        <f t="shared" si="274"/>
        <v>47.483803877999996</v>
      </c>
      <c r="L1195" s="10">
        <f t="shared" si="275"/>
        <v>6951.4621316805487</v>
      </c>
      <c r="M1195" s="30">
        <f t="shared" si="266"/>
        <v>18.437760084691057</v>
      </c>
      <c r="N1195" s="11"/>
      <c r="O1195" s="12">
        <f t="shared" si="267"/>
        <v>21.215681439338873</v>
      </c>
      <c r="P1195" s="12"/>
      <c r="Q1195" s="33">
        <f t="shared" si="268"/>
        <v>7.4696523355252953E-3</v>
      </c>
      <c r="R1195" s="9">
        <f t="shared" si="278"/>
        <v>0.97057926051089938</v>
      </c>
      <c r="S1195" s="9">
        <f t="shared" si="279"/>
        <v>10.521182965612146</v>
      </c>
      <c r="T1195" s="15">
        <f t="shared" si="269"/>
        <v>-2.2925778303101385E-2</v>
      </c>
      <c r="U1195" s="15">
        <f t="shared" si="270"/>
        <v>-1.9618585245797182E-2</v>
      </c>
      <c r="V1195" s="15">
        <f t="shared" si="271"/>
        <v>-3.307193057304203E-3</v>
      </c>
      <c r="Y1195" s="32"/>
      <c r="Z1195" s="32"/>
    </row>
    <row r="1196" spans="1:26" x14ac:dyDescent="0.25">
      <c r="A1196" s="6">
        <v>1969.12</v>
      </c>
      <c r="B1196" s="7">
        <v>91.11</v>
      </c>
      <c r="C1196" s="8">
        <v>3.16</v>
      </c>
      <c r="D1196" s="7">
        <v>5.78</v>
      </c>
      <c r="E1196" s="7">
        <v>37.700000000000003</v>
      </c>
      <c r="F1196" s="8">
        <f t="shared" si="276"/>
        <v>1969.9583333332434</v>
      </c>
      <c r="G1196" s="9">
        <v>7.65</v>
      </c>
      <c r="H1196" s="8">
        <f t="shared" si="272"/>
        <v>739.82165848806346</v>
      </c>
      <c r="I1196" s="8">
        <f t="shared" si="273"/>
        <v>25.659493368700261</v>
      </c>
      <c r="J1196" s="10">
        <f t="shared" si="277"/>
        <v>108620.33096873281</v>
      </c>
      <c r="K1196" s="8">
        <f t="shared" si="274"/>
        <v>46.93413660477453</v>
      </c>
      <c r="L1196" s="10">
        <f t="shared" si="275"/>
        <v>6890.8518603805924</v>
      </c>
      <c r="M1196" s="30">
        <f t="shared" si="266"/>
        <v>17.326929913742699</v>
      </c>
      <c r="N1196" s="11"/>
      <c r="O1196" s="12">
        <f t="shared" si="267"/>
        <v>19.945144752472089</v>
      </c>
      <c r="P1196" s="12"/>
      <c r="Q1196" s="33">
        <f t="shared" si="268"/>
        <v>6.391921886656167E-3</v>
      </c>
      <c r="R1196" s="9">
        <f t="shared" si="278"/>
        <v>0.99672430310805182</v>
      </c>
      <c r="S1196" s="9">
        <f t="shared" si="279"/>
        <v>10.157468815447984</v>
      </c>
      <c r="T1196" s="15">
        <f t="shared" si="269"/>
        <v>-1.413703598923477E-2</v>
      </c>
      <c r="U1196" s="15">
        <f t="shared" si="270"/>
        <v>-1.4771464629442566E-2</v>
      </c>
      <c r="V1196" s="15">
        <f t="shared" si="271"/>
        <v>6.3442864020779588E-4</v>
      </c>
      <c r="Y1196" s="32"/>
      <c r="Z1196" s="32"/>
    </row>
    <row r="1197" spans="1:26" x14ac:dyDescent="0.25">
      <c r="A1197" s="6">
        <v>1970.01</v>
      </c>
      <c r="B1197" s="7">
        <v>90.31</v>
      </c>
      <c r="C1197" s="8">
        <v>3.1633300000000002</v>
      </c>
      <c r="D1197" s="7">
        <v>5.73</v>
      </c>
      <c r="E1197" s="7">
        <v>37.799999999999997</v>
      </c>
      <c r="F1197" s="8">
        <f t="shared" si="276"/>
        <v>1970.0416666665767</v>
      </c>
      <c r="G1197" s="9">
        <v>7.79</v>
      </c>
      <c r="H1197" s="8">
        <f t="shared" si="272"/>
        <v>731.3855694444444</v>
      </c>
      <c r="I1197" s="8">
        <f t="shared" si="273"/>
        <v>25.618579486111113</v>
      </c>
      <c r="J1197" s="10">
        <f t="shared" si="277"/>
        <v>107695.19012217053</v>
      </c>
      <c r="K1197" s="8">
        <f t="shared" si="274"/>
        <v>46.405041666666662</v>
      </c>
      <c r="L1197" s="10">
        <f t="shared" si="275"/>
        <v>6833.0576835349029</v>
      </c>
      <c r="M1197" s="30">
        <f t="shared" si="266"/>
        <v>17.090541395140221</v>
      </c>
      <c r="N1197" s="11"/>
      <c r="O1197" s="12">
        <f t="shared" si="267"/>
        <v>19.681596538879774</v>
      </c>
      <c r="P1197" s="12"/>
      <c r="Q1197" s="33">
        <f t="shared" si="268"/>
        <v>6.4112433742651576E-3</v>
      </c>
      <c r="R1197" s="9">
        <f t="shared" si="278"/>
        <v>1.0453262030836263</v>
      </c>
      <c r="S1197" s="9">
        <f t="shared" si="279"/>
        <v>10.097412439047684</v>
      </c>
      <c r="T1197" s="15">
        <f t="shared" si="269"/>
        <v>-1.1477621398428672E-2</v>
      </c>
      <c r="U1197" s="15">
        <f t="shared" si="270"/>
        <v>-1.7199657072738628E-2</v>
      </c>
      <c r="V1197" s="15">
        <f t="shared" si="271"/>
        <v>5.7220356743099554E-3</v>
      </c>
      <c r="Y1197" s="32"/>
      <c r="Z1197" s="32"/>
    </row>
    <row r="1198" spans="1:26" x14ac:dyDescent="0.25">
      <c r="A1198" s="6">
        <v>1970.02</v>
      </c>
      <c r="B1198" s="7">
        <v>87.16</v>
      </c>
      <c r="C1198" s="8">
        <v>3.1666699999999999</v>
      </c>
      <c r="D1198" s="7">
        <v>5.68</v>
      </c>
      <c r="E1198" s="7">
        <v>38</v>
      </c>
      <c r="F1198" s="8">
        <f t="shared" si="276"/>
        <v>1970.12499999991</v>
      </c>
      <c r="G1198" s="9">
        <v>7.24</v>
      </c>
      <c r="H1198" s="8">
        <f t="shared" si="272"/>
        <v>702.15981315789463</v>
      </c>
      <c r="I1198" s="8">
        <f t="shared" si="273"/>
        <v>25.51065185328947</v>
      </c>
      <c r="J1198" s="10">
        <f t="shared" si="277"/>
        <v>103704.7839307581</v>
      </c>
      <c r="K1198" s="8">
        <f t="shared" si="274"/>
        <v>45.758005263157884</v>
      </c>
      <c r="L1198" s="10">
        <f t="shared" si="275"/>
        <v>6758.182339682262</v>
      </c>
      <c r="M1198" s="30">
        <f t="shared" si="266"/>
        <v>16.372586787159864</v>
      </c>
      <c r="N1198" s="11"/>
      <c r="O1198" s="12">
        <f t="shared" si="267"/>
        <v>18.865300867228136</v>
      </c>
      <c r="P1198" s="12"/>
      <c r="Q1198" s="33">
        <f t="shared" si="268"/>
        <v>1.4668881693785926E-2</v>
      </c>
      <c r="R1198" s="9">
        <f t="shared" si="278"/>
        <v>1.0181267352323757</v>
      </c>
      <c r="S1198" s="9">
        <f t="shared" si="279"/>
        <v>10.499536701637624</v>
      </c>
      <c r="T1198" s="15">
        <f t="shared" si="269"/>
        <v>-4.8549116449231322E-3</v>
      </c>
      <c r="U1198" s="15">
        <f t="shared" si="270"/>
        <v>-3.079532454964351E-2</v>
      </c>
      <c r="V1198" s="15">
        <f t="shared" si="271"/>
        <v>2.5940412904720378E-2</v>
      </c>
      <c r="Y1198" s="32"/>
      <c r="Z1198" s="32"/>
    </row>
    <row r="1199" spans="1:26" x14ac:dyDescent="0.25">
      <c r="A1199" s="6">
        <v>1970.03</v>
      </c>
      <c r="B1199" s="7">
        <v>88.65</v>
      </c>
      <c r="C1199" s="8">
        <v>3.17</v>
      </c>
      <c r="D1199" s="7">
        <v>5.63</v>
      </c>
      <c r="E1199" s="7">
        <v>38.200000000000003</v>
      </c>
      <c r="F1199" s="8">
        <f t="shared" si="276"/>
        <v>1970.2083333332432</v>
      </c>
      <c r="G1199" s="9">
        <v>7.07</v>
      </c>
      <c r="H1199" s="8">
        <f t="shared" si="272"/>
        <v>710.42415903141341</v>
      </c>
      <c r="I1199" s="8">
        <f t="shared" si="273"/>
        <v>25.403774214659677</v>
      </c>
      <c r="J1199" s="10">
        <f t="shared" si="277"/>
        <v>105238.04353818309</v>
      </c>
      <c r="K1199" s="8">
        <f t="shared" si="274"/>
        <v>45.11774410994763</v>
      </c>
      <c r="L1199" s="10">
        <f t="shared" si="275"/>
        <v>6683.4764254931843</v>
      </c>
      <c r="M1199" s="30">
        <f t="shared" si="266"/>
        <v>16.531690813943623</v>
      </c>
      <c r="N1199" s="11"/>
      <c r="O1199" s="12">
        <f t="shared" si="267"/>
        <v>19.0587957329825</v>
      </c>
      <c r="P1199" s="12"/>
      <c r="Q1199" s="33">
        <f t="shared" si="268"/>
        <v>1.631977933280257E-2</v>
      </c>
      <c r="R1199" s="9">
        <f t="shared" si="278"/>
        <v>0.9834450156947917</v>
      </c>
      <c r="S1199" s="9">
        <f t="shared" si="279"/>
        <v>10.633891175200292</v>
      </c>
      <c r="T1199" s="15">
        <f t="shared" si="269"/>
        <v>-1.6882974241758664E-2</v>
      </c>
      <c r="U1199" s="15">
        <f t="shared" si="270"/>
        <v>-3.4335322596736328E-2</v>
      </c>
      <c r="V1199" s="15">
        <f t="shared" si="271"/>
        <v>1.7452348354977665E-2</v>
      </c>
      <c r="Y1199" s="32"/>
      <c r="Z1199" s="32"/>
    </row>
    <row r="1200" spans="1:26" x14ac:dyDescent="0.25">
      <c r="A1200" s="6">
        <v>1970.04</v>
      </c>
      <c r="B1200" s="7">
        <v>85.95</v>
      </c>
      <c r="C1200" s="8">
        <v>3.17333</v>
      </c>
      <c r="D1200" s="7">
        <v>5.5933299999999999</v>
      </c>
      <c r="E1200" s="7">
        <v>38.5</v>
      </c>
      <c r="F1200" s="8">
        <f t="shared" si="276"/>
        <v>1970.2916666665765</v>
      </c>
      <c r="G1200" s="9">
        <v>7.39</v>
      </c>
      <c r="H1200" s="8">
        <f t="shared" si="272"/>
        <v>683.41970454545447</v>
      </c>
      <c r="I1200" s="8">
        <f t="shared" si="273"/>
        <v>25.232300768181815</v>
      </c>
      <c r="J1200" s="10">
        <f t="shared" si="277"/>
        <v>101549.24331974699</v>
      </c>
      <c r="K1200" s="8">
        <f t="shared" si="274"/>
        <v>44.474600768181809</v>
      </c>
      <c r="L1200" s="10">
        <f t="shared" si="275"/>
        <v>6608.4750335967474</v>
      </c>
      <c r="M1200" s="30">
        <f t="shared" si="266"/>
        <v>15.873067819354068</v>
      </c>
      <c r="N1200" s="11"/>
      <c r="O1200" s="12">
        <f t="shared" si="267"/>
        <v>18.311411111344022</v>
      </c>
      <c r="P1200" s="12"/>
      <c r="Q1200" s="33">
        <f t="shared" si="268"/>
        <v>1.6084252196537141E-2</v>
      </c>
      <c r="R1200" s="9">
        <f t="shared" si="278"/>
        <v>0.97049894880882093</v>
      </c>
      <c r="S1200" s="9">
        <f t="shared" si="279"/>
        <v>10.37635755467578</v>
      </c>
      <c r="T1200" s="15">
        <f t="shared" si="269"/>
        <v>-1.5618191268961579E-2</v>
      </c>
      <c r="U1200" s="15">
        <f t="shared" si="270"/>
        <v>-2.5013508994320088E-2</v>
      </c>
      <c r="V1200" s="15">
        <f t="shared" si="271"/>
        <v>9.3953177253585096E-3</v>
      </c>
      <c r="Y1200" s="32"/>
      <c r="Z1200" s="32"/>
    </row>
    <row r="1201" spans="1:26" x14ac:dyDescent="0.25">
      <c r="A1201" s="6">
        <v>1970.05</v>
      </c>
      <c r="B1201" s="7">
        <v>76.06</v>
      </c>
      <c r="C1201" s="8">
        <v>3.1766700000000001</v>
      </c>
      <c r="D1201" s="7">
        <v>5.5566700000000004</v>
      </c>
      <c r="E1201" s="7">
        <v>38.6</v>
      </c>
      <c r="F1201" s="8">
        <f t="shared" si="276"/>
        <v>1970.3749999999097</v>
      </c>
      <c r="G1201" s="9">
        <v>7.91</v>
      </c>
      <c r="H1201" s="8">
        <f t="shared" si="272"/>
        <v>603.21392875647655</v>
      </c>
      <c r="I1201" s="8">
        <f t="shared" si="273"/>
        <v>25.193420865932637</v>
      </c>
      <c r="J1201" s="10">
        <f t="shared" si="277"/>
        <v>89943.434981143306</v>
      </c>
      <c r="K1201" s="8">
        <f t="shared" si="274"/>
        <v>44.068639777849732</v>
      </c>
      <c r="L1201" s="10">
        <f t="shared" si="275"/>
        <v>6570.9438187834548</v>
      </c>
      <c r="M1201" s="30">
        <f t="shared" si="266"/>
        <v>13.983836060789194</v>
      </c>
      <c r="N1201" s="11"/>
      <c r="O1201" s="12">
        <f t="shared" si="267"/>
        <v>16.149570146153554</v>
      </c>
      <c r="P1201" s="12"/>
      <c r="Q1201" s="33">
        <f t="shared" si="268"/>
        <v>1.9662032140303598E-2</v>
      </c>
      <c r="R1201" s="9">
        <f t="shared" si="278"/>
        <v>1.0114065562340058</v>
      </c>
      <c r="S1201" s="9">
        <f t="shared" si="279"/>
        <v>10.044155383994211</v>
      </c>
      <c r="T1201" s="15">
        <f t="shared" si="269"/>
        <v>3.2911346716124612E-4</v>
      </c>
      <c r="U1201" s="15">
        <f t="shared" si="270"/>
        <v>-1.4347637263584123E-2</v>
      </c>
      <c r="V1201" s="15">
        <f t="shared" si="271"/>
        <v>1.4676750730745369E-2</v>
      </c>
      <c r="Y1201" s="32"/>
      <c r="Z1201" s="32"/>
    </row>
    <row r="1202" spans="1:26" x14ac:dyDescent="0.25">
      <c r="A1202" s="6">
        <v>1970.06</v>
      </c>
      <c r="B1202" s="7">
        <v>75.59</v>
      </c>
      <c r="C1202" s="8">
        <v>3.18</v>
      </c>
      <c r="D1202" s="7">
        <v>5.52</v>
      </c>
      <c r="E1202" s="7">
        <v>38.799999999999997</v>
      </c>
      <c r="F1202" s="8">
        <f t="shared" si="276"/>
        <v>1970.458333333243</v>
      </c>
      <c r="G1202" s="9">
        <v>7.84</v>
      </c>
      <c r="H1202" s="8">
        <f t="shared" si="272"/>
        <v>596.39633311855664</v>
      </c>
      <c r="I1202" s="8">
        <f t="shared" si="273"/>
        <v>25.089831185567011</v>
      </c>
      <c r="J1202" s="10">
        <f t="shared" si="277"/>
        <v>89238.639413503101</v>
      </c>
      <c r="K1202" s="8">
        <f t="shared" si="274"/>
        <v>43.552159793814418</v>
      </c>
      <c r="L1202" s="10">
        <f t="shared" si="275"/>
        <v>6516.6991607691098</v>
      </c>
      <c r="M1202" s="30">
        <f t="shared" si="266"/>
        <v>13.799691797725185</v>
      </c>
      <c r="N1202" s="11"/>
      <c r="O1202" s="12">
        <f t="shared" si="267"/>
        <v>15.955062559858005</v>
      </c>
      <c r="P1202" s="12"/>
      <c r="Q1202" s="33">
        <f t="shared" si="268"/>
        <v>2.1499547604048042E-2</v>
      </c>
      <c r="R1202" s="9">
        <f t="shared" si="278"/>
        <v>1.0331072842441178</v>
      </c>
      <c r="S1202" s="9">
        <f t="shared" si="279"/>
        <v>10.106360047373879</v>
      </c>
      <c r="T1202" s="15">
        <f t="shared" si="269"/>
        <v>6.6845801773451896E-3</v>
      </c>
      <c r="U1202" s="15">
        <f t="shared" si="270"/>
        <v>-1.2755533215716874E-2</v>
      </c>
      <c r="V1202" s="15">
        <f t="shared" si="271"/>
        <v>1.9440113393062064E-2</v>
      </c>
      <c r="Y1202" s="32"/>
      <c r="Z1202" s="32"/>
    </row>
    <row r="1203" spans="1:26" x14ac:dyDescent="0.25">
      <c r="A1203" s="6">
        <v>1970.07</v>
      </c>
      <c r="B1203" s="7">
        <v>75.72</v>
      </c>
      <c r="C1203" s="8">
        <v>3.1833300000000002</v>
      </c>
      <c r="D1203" s="7">
        <v>5.4666699999999997</v>
      </c>
      <c r="E1203" s="7">
        <v>39</v>
      </c>
      <c r="F1203" s="8">
        <f t="shared" si="276"/>
        <v>1970.5416666665762</v>
      </c>
      <c r="G1203" s="9">
        <v>7.46</v>
      </c>
      <c r="H1203" s="8">
        <f t="shared" si="272"/>
        <v>594.35831538461525</v>
      </c>
      <c r="I1203" s="8">
        <f t="shared" si="273"/>
        <v>24.987303963461535</v>
      </c>
      <c r="J1203" s="10">
        <f t="shared" si="277"/>
        <v>89245.261666965103</v>
      </c>
      <c r="K1203" s="8">
        <f t="shared" si="274"/>
        <v>42.910205651923064</v>
      </c>
      <c r="L1203" s="10">
        <f t="shared" si="275"/>
        <v>6443.1378050310095</v>
      </c>
      <c r="M1203" s="30">
        <f t="shared" si="266"/>
        <v>13.726499744359776</v>
      </c>
      <c r="N1203" s="11"/>
      <c r="O1203" s="12">
        <f t="shared" si="267"/>
        <v>15.888935332500374</v>
      </c>
      <c r="P1203" s="12"/>
      <c r="Q1203" s="33">
        <f t="shared" si="268"/>
        <v>2.6214326254140552E-2</v>
      </c>
      <c r="R1203" s="9">
        <f t="shared" si="278"/>
        <v>1.0013364030516227</v>
      </c>
      <c r="S1203" s="9">
        <f t="shared" si="279"/>
        <v>10.387410827355499</v>
      </c>
      <c r="T1203" s="15">
        <f t="shared" si="269"/>
        <v>1.1574313955990734E-2</v>
      </c>
      <c r="U1203" s="15">
        <f t="shared" si="270"/>
        <v>-1.7551010788146693E-2</v>
      </c>
      <c r="V1203" s="15">
        <f t="shared" si="271"/>
        <v>2.9125324744137426E-2</v>
      </c>
      <c r="Y1203" s="32"/>
      <c r="Z1203" s="32"/>
    </row>
    <row r="1204" spans="1:26" x14ac:dyDescent="0.25">
      <c r="A1204" s="6">
        <v>1970.08</v>
      </c>
      <c r="B1204" s="7">
        <v>77.92</v>
      </c>
      <c r="C1204" s="8">
        <v>3.1866699999999999</v>
      </c>
      <c r="D1204" s="7">
        <v>5.4133300000000002</v>
      </c>
      <c r="E1204" s="7">
        <v>39</v>
      </c>
      <c r="F1204" s="8">
        <f t="shared" si="276"/>
        <v>1970.6249999999095</v>
      </c>
      <c r="G1204" s="9">
        <v>7.53</v>
      </c>
      <c r="H1204" s="8">
        <f t="shared" si="272"/>
        <v>611.62704615384609</v>
      </c>
      <c r="I1204" s="8">
        <f t="shared" si="273"/>
        <v>25.013521036538457</v>
      </c>
      <c r="J1204" s="10">
        <f t="shared" si="277"/>
        <v>92151.220138971781</v>
      </c>
      <c r="K1204" s="8">
        <f t="shared" si="274"/>
        <v>42.491517424999998</v>
      </c>
      <c r="L1204" s="10">
        <f t="shared" si="275"/>
        <v>6402.0144316593951</v>
      </c>
      <c r="M1204" s="30">
        <f t="shared" si="266"/>
        <v>14.100456516815452</v>
      </c>
      <c r="N1204" s="11"/>
      <c r="O1204" s="12">
        <f t="shared" si="267"/>
        <v>16.33950832916863</v>
      </c>
      <c r="P1204" s="12"/>
      <c r="Q1204" s="33">
        <f t="shared" si="268"/>
        <v>2.3582231493170833E-2</v>
      </c>
      <c r="R1204" s="9">
        <f t="shared" si="278"/>
        <v>1.0160954098001953</v>
      </c>
      <c r="S1204" s="9">
        <f t="shared" si="279"/>
        <v>10.401292594883635</v>
      </c>
      <c r="T1204" s="15">
        <f t="shared" si="269"/>
        <v>1.1089305510932679E-2</v>
      </c>
      <c r="U1204" s="15">
        <f t="shared" si="270"/>
        <v>-2.2639234506384609E-2</v>
      </c>
      <c r="V1204" s="15">
        <f t="shared" si="271"/>
        <v>3.3728540017317288E-2</v>
      </c>
      <c r="Y1204" s="32"/>
      <c r="Z1204" s="32"/>
    </row>
    <row r="1205" spans="1:26" x14ac:dyDescent="0.25">
      <c r="A1205" s="6">
        <v>1970.09</v>
      </c>
      <c r="B1205" s="7">
        <v>82.58</v>
      </c>
      <c r="C1205" s="8">
        <v>3.19</v>
      </c>
      <c r="D1205" s="7">
        <v>5.36</v>
      </c>
      <c r="E1205" s="7">
        <v>39.200000000000003</v>
      </c>
      <c r="F1205" s="8">
        <f t="shared" si="276"/>
        <v>1970.7083333332428</v>
      </c>
      <c r="G1205" s="9">
        <v>7.39</v>
      </c>
      <c r="H1205" s="8">
        <f t="shared" si="272"/>
        <v>644.89818749999984</v>
      </c>
      <c r="I1205" s="8">
        <f t="shared" si="273"/>
        <v>24.911906249999994</v>
      </c>
      <c r="J1205" s="10">
        <f t="shared" si="277"/>
        <v>97476.820934463802</v>
      </c>
      <c r="K1205" s="8">
        <f t="shared" si="274"/>
        <v>41.858249999999991</v>
      </c>
      <c r="L1205" s="10">
        <f t="shared" si="275"/>
        <v>6326.9043377176795</v>
      </c>
      <c r="M1205" s="30">
        <f t="shared" si="266"/>
        <v>14.842661145242232</v>
      </c>
      <c r="N1205" s="11"/>
      <c r="O1205" s="12">
        <f t="shared" si="267"/>
        <v>17.21512554125227</v>
      </c>
      <c r="P1205" s="12"/>
      <c r="Q1205" s="33">
        <f t="shared" si="268"/>
        <v>2.1961852727596265E-2</v>
      </c>
      <c r="R1205" s="9">
        <f t="shared" si="278"/>
        <v>1.0103781482444136</v>
      </c>
      <c r="S1205" s="9">
        <f t="shared" si="279"/>
        <v>10.514783693988544</v>
      </c>
      <c r="T1205" s="15">
        <f t="shared" si="269"/>
        <v>7.3995040543766155E-3</v>
      </c>
      <c r="U1205" s="15">
        <f t="shared" si="270"/>
        <v>-2.5982514542431612E-2</v>
      </c>
      <c r="V1205" s="15">
        <f t="shared" si="271"/>
        <v>3.3382018596808227E-2</v>
      </c>
      <c r="Y1205" s="32"/>
      <c r="Z1205" s="32"/>
    </row>
    <row r="1206" spans="1:26" x14ac:dyDescent="0.25">
      <c r="A1206" s="6">
        <v>1970.1</v>
      </c>
      <c r="B1206" s="7">
        <v>84.37</v>
      </c>
      <c r="C1206" s="8">
        <v>3.17333</v>
      </c>
      <c r="D1206" s="7">
        <v>5.2833300000000003</v>
      </c>
      <c r="E1206" s="7">
        <v>39.4</v>
      </c>
      <c r="F1206" s="8">
        <f t="shared" si="276"/>
        <v>1970.791666666576</v>
      </c>
      <c r="G1206" s="9">
        <v>7.33</v>
      </c>
      <c r="H1206" s="8">
        <f t="shared" si="272"/>
        <v>655.53241560913693</v>
      </c>
      <c r="I1206" s="8">
        <f t="shared" si="273"/>
        <v>24.655928415609132</v>
      </c>
      <c r="J1206" s="10">
        <f t="shared" si="277"/>
        <v>99394.75552694143</v>
      </c>
      <c r="K1206" s="8">
        <f t="shared" si="274"/>
        <v>41.050066105964461</v>
      </c>
      <c r="L1206" s="10">
        <f t="shared" si="275"/>
        <v>6224.1945444844796</v>
      </c>
      <c r="M1206" s="30">
        <f t="shared" si="266"/>
        <v>15.064185404089631</v>
      </c>
      <c r="N1206" s="11"/>
      <c r="O1206" s="12">
        <f t="shared" si="267"/>
        <v>17.486678518763011</v>
      </c>
      <c r="P1206" s="12"/>
      <c r="Q1206" s="33">
        <f t="shared" si="268"/>
        <v>2.1401934611650089E-2</v>
      </c>
      <c r="R1206" s="9">
        <f t="shared" si="278"/>
        <v>1.0413211919527887</v>
      </c>
      <c r="S1206" s="9">
        <f t="shared" si="279"/>
        <v>10.569979212552536</v>
      </c>
      <c r="T1206" s="15">
        <f t="shared" si="269"/>
        <v>7.7786185512358497E-3</v>
      </c>
      <c r="U1206" s="15">
        <f t="shared" si="270"/>
        <v>-2.7846164942143425E-2</v>
      </c>
      <c r="V1206" s="15">
        <f t="shared" si="271"/>
        <v>3.5624783493379275E-2</v>
      </c>
      <c r="Y1206" s="32"/>
      <c r="Z1206" s="32"/>
    </row>
    <row r="1207" spans="1:26" x14ac:dyDescent="0.25">
      <c r="A1207" s="6">
        <v>1970.11</v>
      </c>
      <c r="B1207" s="7">
        <v>84.28</v>
      </c>
      <c r="C1207" s="8">
        <v>3.1566700000000001</v>
      </c>
      <c r="D1207" s="7">
        <v>5.2066699999999999</v>
      </c>
      <c r="E1207" s="7">
        <v>39.6</v>
      </c>
      <c r="F1207" s="8">
        <f t="shared" si="276"/>
        <v>1970.8749999999093</v>
      </c>
      <c r="G1207" s="9">
        <v>6.84</v>
      </c>
      <c r="H1207" s="8">
        <f t="shared" si="272"/>
        <v>651.52590151515142</v>
      </c>
      <c r="I1207" s="8">
        <f t="shared" si="273"/>
        <v>24.402613520833327</v>
      </c>
      <c r="J1207" s="10">
        <f t="shared" si="277"/>
        <v>99095.60606137116</v>
      </c>
      <c r="K1207" s="8">
        <f t="shared" si="274"/>
        <v>40.250122990530294</v>
      </c>
      <c r="L1207" s="10">
        <f t="shared" si="275"/>
        <v>6121.952055191734</v>
      </c>
      <c r="M1207" s="30">
        <f t="shared" si="266"/>
        <v>14.950761908791737</v>
      </c>
      <c r="N1207" s="11"/>
      <c r="O1207" s="12">
        <f t="shared" si="267"/>
        <v>17.369848985307815</v>
      </c>
      <c r="P1207" s="12"/>
      <c r="Q1207" s="33">
        <f t="shared" si="268"/>
        <v>2.7326345228659801E-2</v>
      </c>
      <c r="R1207" s="9">
        <f t="shared" si="278"/>
        <v>1.0386907764634588</v>
      </c>
      <c r="S1207" s="9">
        <f t="shared" si="279"/>
        <v>10.951153739639832</v>
      </c>
      <c r="T1207" s="15">
        <f t="shared" si="269"/>
        <v>1.1810279795561707E-2</v>
      </c>
      <c r="U1207" s="15">
        <f t="shared" si="270"/>
        <v>-3.6280350482559065E-2</v>
      </c>
      <c r="V1207" s="15">
        <f t="shared" si="271"/>
        <v>4.8090630278120772E-2</v>
      </c>
      <c r="Y1207" s="32"/>
      <c r="Z1207" s="32"/>
    </row>
    <row r="1208" spans="1:26" x14ac:dyDescent="0.25">
      <c r="A1208" s="6">
        <v>1970.12</v>
      </c>
      <c r="B1208" s="7">
        <v>90.05</v>
      </c>
      <c r="C1208" s="8">
        <v>3.14</v>
      </c>
      <c r="D1208" s="7">
        <v>5.13</v>
      </c>
      <c r="E1208" s="7">
        <v>39.799999999999997</v>
      </c>
      <c r="F1208" s="8">
        <f t="shared" si="276"/>
        <v>1970.9583333332425</v>
      </c>
      <c r="G1208" s="9">
        <v>6.39</v>
      </c>
      <c r="H1208" s="8">
        <f t="shared" si="272"/>
        <v>692.63269786432159</v>
      </c>
      <c r="I1208" s="8">
        <f t="shared" si="273"/>
        <v>24.151767587939695</v>
      </c>
      <c r="J1208" s="10">
        <f t="shared" si="277"/>
        <v>105653.97525499361</v>
      </c>
      <c r="K1208" s="8">
        <f t="shared" si="274"/>
        <v>39.45814258793969</v>
      </c>
      <c r="L1208" s="10">
        <f t="shared" si="275"/>
        <v>6018.9327380135155</v>
      </c>
      <c r="M1208" s="30">
        <f t="shared" si="266"/>
        <v>15.873840687205748</v>
      </c>
      <c r="N1208" s="11"/>
      <c r="O1208" s="12">
        <f t="shared" si="267"/>
        <v>18.454515548006182</v>
      </c>
      <c r="P1208" s="12"/>
      <c r="Q1208" s="33">
        <f t="shared" si="268"/>
        <v>2.845528742112452E-2</v>
      </c>
      <c r="R1208" s="9">
        <f t="shared" si="278"/>
        <v>1.0163958032214011</v>
      </c>
      <c r="S1208" s="9">
        <f t="shared" si="279"/>
        <v>11.317702268529887</v>
      </c>
      <c r="T1208" s="15">
        <f t="shared" si="269"/>
        <v>3.1555751529841469E-3</v>
      </c>
      <c r="U1208" s="15">
        <f t="shared" si="270"/>
        <v>-4.0187095108721205E-2</v>
      </c>
      <c r="V1208" s="15">
        <f t="shared" si="271"/>
        <v>4.3342670261705352E-2</v>
      </c>
      <c r="Y1208" s="32"/>
      <c r="Z1208" s="32"/>
    </row>
    <row r="1209" spans="1:26" x14ac:dyDescent="0.25">
      <c r="A1209" s="6">
        <v>1971.01</v>
      </c>
      <c r="B1209" s="7">
        <v>93.49</v>
      </c>
      <c r="C1209" s="8">
        <v>3.13</v>
      </c>
      <c r="D1209" s="7">
        <v>5.16</v>
      </c>
      <c r="E1209" s="7">
        <v>39.799999999999997</v>
      </c>
      <c r="F1209" s="8">
        <f t="shared" si="276"/>
        <v>1971.0416666665758</v>
      </c>
      <c r="G1209" s="9">
        <v>6.24</v>
      </c>
      <c r="H1209" s="8">
        <f t="shared" si="272"/>
        <v>719.09195917085412</v>
      </c>
      <c r="I1209" s="8">
        <f t="shared" si="273"/>
        <v>24.074851130653261</v>
      </c>
      <c r="J1209" s="10">
        <f t="shared" si="277"/>
        <v>109996.09356063331</v>
      </c>
      <c r="K1209" s="8">
        <f t="shared" si="274"/>
        <v>39.688891959798994</v>
      </c>
      <c r="L1209" s="10">
        <f t="shared" si="275"/>
        <v>6071.0219571383886</v>
      </c>
      <c r="M1209" s="30">
        <f t="shared" si="266"/>
        <v>16.461793943491941</v>
      </c>
      <c r="N1209" s="11"/>
      <c r="O1209" s="12">
        <f t="shared" si="267"/>
        <v>19.149002748259768</v>
      </c>
      <c r="P1209" s="12"/>
      <c r="Q1209" s="33">
        <f t="shared" si="268"/>
        <v>2.7705281704982716E-2</v>
      </c>
      <c r="R1209" s="9">
        <f t="shared" si="278"/>
        <v>1.0148506806126156</v>
      </c>
      <c r="S1209" s="9">
        <f t="shared" si="279"/>
        <v>11.503265087843108</v>
      </c>
      <c r="T1209" s="15">
        <f t="shared" si="269"/>
        <v>-1.6709123430016515E-3</v>
      </c>
      <c r="U1209" s="15">
        <f t="shared" si="270"/>
        <v>-4.0063139342521037E-2</v>
      </c>
      <c r="V1209" s="15">
        <f t="shared" si="271"/>
        <v>3.8392226999519385E-2</v>
      </c>
      <c r="Y1209" s="32"/>
      <c r="Z1209" s="32"/>
    </row>
    <row r="1210" spans="1:26" x14ac:dyDescent="0.25">
      <c r="A1210" s="6">
        <v>1971.02</v>
      </c>
      <c r="B1210" s="7">
        <v>97.11</v>
      </c>
      <c r="C1210" s="8">
        <v>3.12</v>
      </c>
      <c r="D1210" s="7">
        <v>5.19</v>
      </c>
      <c r="E1210" s="7">
        <v>39.9</v>
      </c>
      <c r="F1210" s="8">
        <f t="shared" si="276"/>
        <v>1971.1249999999091</v>
      </c>
      <c r="G1210" s="9">
        <v>6.11</v>
      </c>
      <c r="H1210" s="8">
        <f t="shared" si="272"/>
        <v>745.06369736842089</v>
      </c>
      <c r="I1210" s="8">
        <f t="shared" si="273"/>
        <v>23.937789473684209</v>
      </c>
      <c r="J1210" s="10">
        <f t="shared" si="277"/>
        <v>114274.0049594397</v>
      </c>
      <c r="K1210" s="8">
        <f t="shared" si="274"/>
        <v>39.819592105263155</v>
      </c>
      <c r="L1210" s="10">
        <f t="shared" si="275"/>
        <v>6107.3224769796334</v>
      </c>
      <c r="M1210" s="30">
        <f t="shared" si="266"/>
        <v>17.034534781502131</v>
      </c>
      <c r="N1210" s="11"/>
      <c r="O1210" s="12">
        <f t="shared" si="267"/>
        <v>19.824574232687624</v>
      </c>
      <c r="P1210" s="12"/>
      <c r="Q1210" s="33">
        <f t="shared" si="268"/>
        <v>2.7221175943178057E-2</v>
      </c>
      <c r="R1210" s="9">
        <f t="shared" si="278"/>
        <v>1.0360949321896797</v>
      </c>
      <c r="S1210" s="9">
        <f t="shared" si="279"/>
        <v>11.644838016688313</v>
      </c>
      <c r="T1210" s="15">
        <f t="shared" si="269"/>
        <v>-9.5863670714831928E-3</v>
      </c>
      <c r="U1210" s="15">
        <f t="shared" si="270"/>
        <v>-4.452039276429598E-2</v>
      </c>
      <c r="V1210" s="15">
        <f t="shared" si="271"/>
        <v>3.4934025692812787E-2</v>
      </c>
      <c r="Y1210" s="32"/>
      <c r="Z1210" s="32"/>
    </row>
    <row r="1211" spans="1:26" x14ac:dyDescent="0.25">
      <c r="A1211" s="6">
        <v>1971.03</v>
      </c>
      <c r="B1211" s="7">
        <v>99.6</v>
      </c>
      <c r="C1211" s="8">
        <v>3.11</v>
      </c>
      <c r="D1211" s="7">
        <v>5.22</v>
      </c>
      <c r="E1211" s="7">
        <v>40</v>
      </c>
      <c r="F1211" s="8">
        <f t="shared" si="276"/>
        <v>1971.2083333332423</v>
      </c>
      <c r="G1211" s="9">
        <v>5.7</v>
      </c>
      <c r="H1211" s="8">
        <f t="shared" si="272"/>
        <v>762.25747499999977</v>
      </c>
      <c r="I1211" s="8">
        <f t="shared" si="273"/>
        <v>23.801413124999993</v>
      </c>
      <c r="J1211" s="10">
        <f t="shared" si="277"/>
        <v>117215.30882138709</v>
      </c>
      <c r="K1211" s="8">
        <f t="shared" si="274"/>
        <v>39.949638749999991</v>
      </c>
      <c r="L1211" s="10">
        <f t="shared" si="275"/>
        <v>6143.2119683498058</v>
      </c>
      <c r="M1211" s="30">
        <f t="shared" si="266"/>
        <v>17.402902607188878</v>
      </c>
      <c r="N1211" s="11"/>
      <c r="O1211" s="12">
        <f t="shared" si="267"/>
        <v>20.261603158151747</v>
      </c>
      <c r="P1211" s="12"/>
      <c r="Q1211" s="33">
        <f t="shared" si="268"/>
        <v>3.0336339371474168E-2</v>
      </c>
      <c r="R1211" s="9">
        <f t="shared" si="278"/>
        <v>0.99497715756358207</v>
      </c>
      <c r="S1211" s="9">
        <f t="shared" si="279"/>
        <v>12.034994761122331</v>
      </c>
      <c r="T1211" s="15">
        <f t="shared" si="269"/>
        <v>-8.7534280564596223E-3</v>
      </c>
      <c r="U1211" s="15">
        <f t="shared" si="270"/>
        <v>-4.6906446445454719E-2</v>
      </c>
      <c r="V1211" s="15">
        <f t="shared" si="271"/>
        <v>3.8153018388995097E-2</v>
      </c>
      <c r="Y1211" s="32"/>
      <c r="Z1211" s="32"/>
    </row>
    <row r="1212" spans="1:26" x14ac:dyDescent="0.25">
      <c r="A1212" s="6">
        <v>1971.04</v>
      </c>
      <c r="B1212" s="7">
        <v>103</v>
      </c>
      <c r="C1212" s="8">
        <v>3.1066699999999998</v>
      </c>
      <c r="D1212" s="7">
        <v>5.2533300000000001</v>
      </c>
      <c r="E1212" s="7">
        <v>40.1</v>
      </c>
      <c r="F1212" s="8">
        <f t="shared" si="276"/>
        <v>1971.2916666665756</v>
      </c>
      <c r="G1212" s="9">
        <v>5.83</v>
      </c>
      <c r="H1212" s="8">
        <f t="shared" si="272"/>
        <v>786.31253117206961</v>
      </c>
      <c r="I1212" s="8">
        <f t="shared" si="273"/>
        <v>23.716636419576055</v>
      </c>
      <c r="J1212" s="10">
        <f t="shared" si="277"/>
        <v>121218.26540300068</v>
      </c>
      <c r="K1212" s="8">
        <f t="shared" si="274"/>
        <v>40.1044583435162</v>
      </c>
      <c r="L1212" s="10">
        <f t="shared" si="275"/>
        <v>6182.5199047528695</v>
      </c>
      <c r="M1212" s="30">
        <f t="shared" si="266"/>
        <v>17.92411044795961</v>
      </c>
      <c r="N1212" s="11"/>
      <c r="O1212" s="12">
        <f t="shared" si="267"/>
        <v>20.875485334712327</v>
      </c>
      <c r="P1212" s="12"/>
      <c r="Q1212" s="33">
        <f t="shared" si="268"/>
        <v>2.7622614301182624E-2</v>
      </c>
      <c r="R1212" s="9">
        <f t="shared" si="278"/>
        <v>0.9638031448454738</v>
      </c>
      <c r="S1212" s="9">
        <f t="shared" si="279"/>
        <v>11.94468317078713</v>
      </c>
      <c r="T1212" s="15">
        <f t="shared" si="269"/>
        <v>-1.1471603257818375E-2</v>
      </c>
      <c r="U1212" s="15">
        <f t="shared" si="270"/>
        <v>-4.8695950276563149E-2</v>
      </c>
      <c r="V1212" s="15">
        <f t="shared" si="271"/>
        <v>3.7224347018744774E-2</v>
      </c>
      <c r="Y1212" s="32"/>
      <c r="Z1212" s="32"/>
    </row>
    <row r="1213" spans="1:26" x14ac:dyDescent="0.25">
      <c r="A1213" s="6">
        <v>1971.05</v>
      </c>
      <c r="B1213" s="7">
        <v>101.6</v>
      </c>
      <c r="C1213" s="8">
        <v>3.1033300000000001</v>
      </c>
      <c r="D1213" s="7">
        <v>5.28667</v>
      </c>
      <c r="E1213" s="7">
        <v>40.299999999999997</v>
      </c>
      <c r="F1213" s="8">
        <f t="shared" si="276"/>
        <v>1971.3749999999088</v>
      </c>
      <c r="G1213" s="9">
        <v>6.39</v>
      </c>
      <c r="H1213" s="8">
        <f t="shared" si="272"/>
        <v>771.77553349875916</v>
      </c>
      <c r="I1213" s="8">
        <f t="shared" si="273"/>
        <v>23.573564629652605</v>
      </c>
      <c r="J1213" s="10">
        <f t="shared" si="277"/>
        <v>119280.07836257102</v>
      </c>
      <c r="K1213" s="8">
        <f t="shared" si="274"/>
        <v>40.158686611042178</v>
      </c>
      <c r="L1213" s="10">
        <f t="shared" si="275"/>
        <v>6206.6379121757218</v>
      </c>
      <c r="M1213" s="30">
        <f t="shared" si="266"/>
        <v>17.56415327969939</v>
      </c>
      <c r="N1213" s="11"/>
      <c r="O1213" s="12">
        <f t="shared" si="267"/>
        <v>20.463891147264601</v>
      </c>
      <c r="P1213" s="12"/>
      <c r="Q1213" s="33">
        <f t="shared" si="268"/>
        <v>2.3678614175411575E-2</v>
      </c>
      <c r="R1213" s="9">
        <f t="shared" si="278"/>
        <v>0.99584933245988749</v>
      </c>
      <c r="S1213" s="9">
        <f t="shared" si="279"/>
        <v>11.455190086548795</v>
      </c>
      <c r="T1213" s="15">
        <f t="shared" si="269"/>
        <v>-1.2261023454120279E-2</v>
      </c>
      <c r="U1213" s="15">
        <f t="shared" si="270"/>
        <v>-4.6506538769724881E-2</v>
      </c>
      <c r="V1213" s="15">
        <f t="shared" si="271"/>
        <v>3.4245515315604602E-2</v>
      </c>
      <c r="Y1213" s="32"/>
      <c r="Z1213" s="32"/>
    </row>
    <row r="1214" spans="1:26" x14ac:dyDescent="0.25">
      <c r="A1214" s="6">
        <v>1971.06</v>
      </c>
      <c r="B1214" s="7">
        <v>99.72</v>
      </c>
      <c r="C1214" s="8">
        <v>3.1</v>
      </c>
      <c r="D1214" s="7">
        <v>5.32</v>
      </c>
      <c r="E1214" s="7">
        <v>40.6</v>
      </c>
      <c r="F1214" s="8">
        <f t="shared" si="276"/>
        <v>1971.4583333332421</v>
      </c>
      <c r="G1214" s="9">
        <v>6.52</v>
      </c>
      <c r="H1214" s="8">
        <f t="shared" si="272"/>
        <v>751.89739655172389</v>
      </c>
      <c r="I1214" s="8">
        <f t="shared" si="273"/>
        <v>23.374267241379304</v>
      </c>
      <c r="J1214" s="10">
        <f t="shared" si="277"/>
        <v>116508.90297426825</v>
      </c>
      <c r="K1214" s="8">
        <f t="shared" si="274"/>
        <v>40.113258620689649</v>
      </c>
      <c r="L1214" s="10">
        <f t="shared" si="275"/>
        <v>6215.6775353299954</v>
      </c>
      <c r="M1214" s="30">
        <f t="shared" si="266"/>
        <v>17.08316688007071</v>
      </c>
      <c r="N1214" s="11"/>
      <c r="O1214" s="12">
        <f t="shared" si="267"/>
        <v>19.911939063113646</v>
      </c>
      <c r="P1214" s="12"/>
      <c r="Q1214" s="33">
        <f t="shared" si="268"/>
        <v>2.4746298795041685E-2</v>
      </c>
      <c r="R1214" s="9">
        <f t="shared" si="278"/>
        <v>0.99026847808800322</v>
      </c>
      <c r="S1214" s="9">
        <f t="shared" si="279"/>
        <v>11.323350469357061</v>
      </c>
      <c r="T1214" s="15">
        <f t="shared" si="269"/>
        <v>-9.9668358478814945E-3</v>
      </c>
      <c r="U1214" s="15">
        <f t="shared" si="270"/>
        <v>-4.1937497891791575E-2</v>
      </c>
      <c r="V1214" s="15">
        <f t="shared" si="271"/>
        <v>3.1970662043910081E-2</v>
      </c>
      <c r="Y1214" s="32"/>
      <c r="Z1214" s="32"/>
    </row>
    <row r="1215" spans="1:26" x14ac:dyDescent="0.25">
      <c r="A1215" s="6">
        <v>1971.07</v>
      </c>
      <c r="B1215" s="7">
        <v>99</v>
      </c>
      <c r="C1215" s="8">
        <v>3.09667</v>
      </c>
      <c r="D1215" s="7">
        <v>5.3566700000000003</v>
      </c>
      <c r="E1215" s="7">
        <v>40.700000000000003</v>
      </c>
      <c r="F1215" s="8">
        <f t="shared" si="276"/>
        <v>1971.5416666665753</v>
      </c>
      <c r="G1215" s="9">
        <v>6.73</v>
      </c>
      <c r="H1215" s="8">
        <f t="shared" si="272"/>
        <v>744.63445945945921</v>
      </c>
      <c r="I1215" s="8">
        <f t="shared" si="273"/>
        <v>23.291789813882058</v>
      </c>
      <c r="J1215" s="10">
        <f t="shared" si="277"/>
        <v>115684.24911075669</v>
      </c>
      <c r="K1215" s="8">
        <f t="shared" si="274"/>
        <v>40.290515858108101</v>
      </c>
      <c r="L1215" s="10">
        <f t="shared" si="275"/>
        <v>6259.4176432739105</v>
      </c>
      <c r="M1215" s="30">
        <f t="shared" si="266"/>
        <v>16.889414708693362</v>
      </c>
      <c r="N1215" s="11"/>
      <c r="O1215" s="12">
        <f t="shared" si="267"/>
        <v>19.694941690150497</v>
      </c>
      <c r="P1215" s="12"/>
      <c r="Q1215" s="33">
        <f t="shared" si="268"/>
        <v>2.2881739151916651E-2</v>
      </c>
      <c r="R1215" s="9">
        <f t="shared" si="278"/>
        <v>1.0165126805988081</v>
      </c>
      <c r="S1215" s="9">
        <f t="shared" si="279"/>
        <v>11.185606281758727</v>
      </c>
      <c r="T1215" s="15">
        <f t="shared" si="269"/>
        <v>-1.2361256495427297E-2</v>
      </c>
      <c r="U1215" s="15">
        <f t="shared" si="270"/>
        <v>-4.4890131515096465E-2</v>
      </c>
      <c r="V1215" s="15">
        <f t="shared" si="271"/>
        <v>3.2528875019669168E-2</v>
      </c>
      <c r="Y1215" s="32"/>
      <c r="Z1215" s="32"/>
    </row>
    <row r="1216" spans="1:26" x14ac:dyDescent="0.25">
      <c r="A1216" s="6">
        <v>1971.08</v>
      </c>
      <c r="B1216" s="7">
        <v>97.24</v>
      </c>
      <c r="C1216" s="8">
        <v>3.0933299999999999</v>
      </c>
      <c r="D1216" s="7">
        <v>5.3933299999999997</v>
      </c>
      <c r="E1216" s="7">
        <v>40.799999999999997</v>
      </c>
      <c r="F1216" s="8">
        <f t="shared" si="276"/>
        <v>1971.6249999999086</v>
      </c>
      <c r="G1216" s="9">
        <v>6.58</v>
      </c>
      <c r="H1216" s="8">
        <f t="shared" si="272"/>
        <v>729.6038749999999</v>
      </c>
      <c r="I1216" s="8">
        <f t="shared" si="273"/>
        <v>23.209641656249996</v>
      </c>
      <c r="J1216" s="10">
        <f t="shared" si="277"/>
        <v>113649.62300164482</v>
      </c>
      <c r="K1216" s="8">
        <f t="shared" si="274"/>
        <v>40.466829156249993</v>
      </c>
      <c r="L1216" s="10">
        <f t="shared" si="275"/>
        <v>6303.4751257040416</v>
      </c>
      <c r="M1216" s="30">
        <f t="shared" si="266"/>
        <v>16.519449443051574</v>
      </c>
      <c r="N1216" s="11"/>
      <c r="O1216" s="12">
        <f t="shared" si="267"/>
        <v>19.273018870882733</v>
      </c>
      <c r="P1216" s="12"/>
      <c r="Q1216" s="33">
        <f t="shared" si="268"/>
        <v>2.6305165708427107E-2</v>
      </c>
      <c r="R1216" s="9">
        <f t="shared" si="278"/>
        <v>1.0381033092028704</v>
      </c>
      <c r="S1216" s="9">
        <f t="shared" si="279"/>
        <v>11.34244221719737</v>
      </c>
      <c r="T1216" s="15">
        <f t="shared" si="269"/>
        <v>-1.0566792316608509E-2</v>
      </c>
      <c r="U1216" s="15">
        <f t="shared" si="270"/>
        <v>-4.9076659971994618E-2</v>
      </c>
      <c r="V1216" s="15">
        <f t="shared" si="271"/>
        <v>3.850986765538611E-2</v>
      </c>
      <c r="Y1216" s="32"/>
      <c r="Z1216" s="32"/>
    </row>
    <row r="1217" spans="1:26" x14ac:dyDescent="0.25">
      <c r="A1217" s="6">
        <v>1971.09</v>
      </c>
      <c r="B1217" s="7">
        <v>99.4</v>
      </c>
      <c r="C1217" s="8">
        <v>3.09</v>
      </c>
      <c r="D1217" s="7">
        <v>5.43</v>
      </c>
      <c r="E1217" s="7">
        <v>40.799999999999997</v>
      </c>
      <c r="F1217" s="8">
        <f t="shared" si="276"/>
        <v>1971.7083333332419</v>
      </c>
      <c r="G1217" s="9">
        <v>6.14</v>
      </c>
      <c r="H1217" s="8">
        <f t="shared" si="272"/>
        <v>745.81062499999996</v>
      </c>
      <c r="I1217" s="8">
        <f t="shared" si="273"/>
        <v>23.184656249999996</v>
      </c>
      <c r="J1217" s="10">
        <f t="shared" si="277"/>
        <v>116475.08539990149</v>
      </c>
      <c r="K1217" s="8">
        <f t="shared" si="274"/>
        <v>40.741968749999998</v>
      </c>
      <c r="L1217" s="10">
        <f t="shared" si="275"/>
        <v>6362.7737798940152</v>
      </c>
      <c r="M1217" s="30">
        <f t="shared" ref="M1217:M1280" si="280">H1217/AVERAGE(K1097:K1216)</f>
        <v>16.856792547836005</v>
      </c>
      <c r="N1217" s="11"/>
      <c r="O1217" s="12">
        <f t="shared" ref="O1217:O1280" si="281">J1217/AVERAGE(L1097:L1216)</f>
        <v>19.67491049438825</v>
      </c>
      <c r="P1217" s="12"/>
      <c r="Q1217" s="33">
        <f t="shared" ref="Q1217:Q1280" si="282">1/M1217-(G1217/100-(((E1217/E1097)^(1/10))-1))</f>
        <v>2.9149353637379929E-2</v>
      </c>
      <c r="R1217" s="9">
        <f t="shared" si="278"/>
        <v>1.0208326848149401</v>
      </c>
      <c r="S1217" s="9">
        <f t="shared" si="279"/>
        <v>11.774626800114932</v>
      </c>
      <c r="T1217" s="15">
        <f t="shared" si="269"/>
        <v>-2.245774415799473E-2</v>
      </c>
      <c r="U1217" s="15">
        <f t="shared" si="270"/>
        <v>-5.4197352679455246E-2</v>
      </c>
      <c r="V1217" s="15">
        <f t="shared" si="271"/>
        <v>3.1739608521460516E-2</v>
      </c>
      <c r="Y1217" s="32"/>
      <c r="Z1217" s="32"/>
    </row>
    <row r="1218" spans="1:26" x14ac:dyDescent="0.25">
      <c r="A1218" s="6">
        <v>1971.1</v>
      </c>
      <c r="B1218" s="7">
        <v>97.29</v>
      </c>
      <c r="C1218" s="8">
        <v>3.0833300000000001</v>
      </c>
      <c r="D1218" s="7">
        <v>5.52</v>
      </c>
      <c r="E1218" s="7">
        <v>40.9</v>
      </c>
      <c r="F1218" s="8">
        <f t="shared" si="276"/>
        <v>1971.7916666665751</v>
      </c>
      <c r="G1218" s="9">
        <v>5.93</v>
      </c>
      <c r="H1218" s="8">
        <f t="shared" si="272"/>
        <v>728.19424144254276</v>
      </c>
      <c r="I1218" s="8">
        <f t="shared" si="273"/>
        <v>23.078046566625915</v>
      </c>
      <c r="J1218" s="10">
        <f t="shared" si="277"/>
        <v>114024.23760517295</v>
      </c>
      <c r="K1218" s="8">
        <f t="shared" si="274"/>
        <v>41.315985330073339</v>
      </c>
      <c r="L1218" s="10">
        <f t="shared" si="275"/>
        <v>6469.4602896552014</v>
      </c>
      <c r="M1218" s="30">
        <f t="shared" si="280"/>
        <v>16.428862709159478</v>
      </c>
      <c r="N1218" s="11"/>
      <c r="O1218" s="12">
        <f t="shared" si="281"/>
        <v>19.184397344751734</v>
      </c>
      <c r="P1218" s="12"/>
      <c r="Q1218" s="33">
        <f t="shared" si="282"/>
        <v>3.304704610417137E-2</v>
      </c>
      <c r="R1218" s="9">
        <f t="shared" si="278"/>
        <v>1.0139708836443282</v>
      </c>
      <c r="S1218" s="9">
        <f t="shared" si="279"/>
        <v>11.990535322089366</v>
      </c>
      <c r="T1218" s="15">
        <f t="shared" ref="T1218:T1281" si="283">(($J1338/$J1218)^(1/10)-1)</f>
        <v>-1.8905454566532698E-2</v>
      </c>
      <c r="U1218" s="15">
        <f t="shared" ref="U1218:U1281" si="284">(($S1338/$S1218)^(1/10)-1)</f>
        <v>-5.4109870934527682E-2</v>
      </c>
      <c r="V1218" s="15">
        <f t="shared" ref="V1218:V1281" si="285">T1218-U1218</f>
        <v>3.5204416367994984E-2</v>
      </c>
      <c r="Y1218" s="32"/>
      <c r="Z1218" s="32"/>
    </row>
    <row r="1219" spans="1:26" x14ac:dyDescent="0.25">
      <c r="A1219" s="6">
        <v>1971.11</v>
      </c>
      <c r="B1219" s="7">
        <v>92.78</v>
      </c>
      <c r="C1219" s="8">
        <v>3.07667</v>
      </c>
      <c r="D1219" s="7">
        <v>5.61</v>
      </c>
      <c r="E1219" s="7">
        <v>40.9</v>
      </c>
      <c r="F1219" s="8">
        <f t="shared" si="276"/>
        <v>1971.8749999999084</v>
      </c>
      <c r="G1219" s="9">
        <v>5.81</v>
      </c>
      <c r="H1219" s="8">
        <f t="shared" si="272"/>
        <v>694.43788386308051</v>
      </c>
      <c r="I1219" s="8">
        <f t="shared" si="273"/>
        <v>23.028197932151585</v>
      </c>
      <c r="J1219" s="10">
        <f t="shared" si="277"/>
        <v>109038.99007366983</v>
      </c>
      <c r="K1219" s="8">
        <f t="shared" si="274"/>
        <v>41.98961552567237</v>
      </c>
      <c r="L1219" s="10">
        <f t="shared" si="275"/>
        <v>6593.109876194093</v>
      </c>
      <c r="M1219" s="30">
        <f t="shared" si="280"/>
        <v>15.63871265432665</v>
      </c>
      <c r="N1219" s="11"/>
      <c r="O1219" s="12">
        <f t="shared" si="281"/>
        <v>18.27192218264917</v>
      </c>
      <c r="P1219" s="12"/>
      <c r="Q1219" s="33">
        <f t="shared" si="282"/>
        <v>3.7322442309907042E-2</v>
      </c>
      <c r="R1219" s="9">
        <f t="shared" si="278"/>
        <v>0.99586108486765323</v>
      </c>
      <c r="S1219" s="9">
        <f t="shared" si="279"/>
        <v>12.158053695907483</v>
      </c>
      <c r="T1219" s="15">
        <f t="shared" si="283"/>
        <v>-1.1864829171232438E-2</v>
      </c>
      <c r="U1219" s="15">
        <f t="shared" si="284"/>
        <v>-4.5906608894522138E-2</v>
      </c>
      <c r="V1219" s="15">
        <f t="shared" si="285"/>
        <v>3.40417797232897E-2</v>
      </c>
      <c r="Y1219" s="32"/>
      <c r="Z1219" s="32"/>
    </row>
    <row r="1220" spans="1:26" x14ac:dyDescent="0.25">
      <c r="A1220" s="6">
        <v>1971.12</v>
      </c>
      <c r="B1220" s="7">
        <v>99.17</v>
      </c>
      <c r="C1220" s="8">
        <v>3.07</v>
      </c>
      <c r="D1220" s="7">
        <v>5.7</v>
      </c>
      <c r="E1220" s="7">
        <v>41.1</v>
      </c>
      <c r="F1220" s="8">
        <f t="shared" si="276"/>
        <v>1971.9583333332416</v>
      </c>
      <c r="G1220" s="9">
        <v>5.93</v>
      </c>
      <c r="H1220" s="8">
        <f t="shared" si="272"/>
        <v>738.65362956204365</v>
      </c>
      <c r="I1220" s="8">
        <f t="shared" si="273"/>
        <v>22.866458029197073</v>
      </c>
      <c r="J1220" s="10">
        <f t="shared" si="277"/>
        <v>116280.84471716761</v>
      </c>
      <c r="K1220" s="8">
        <f t="shared" si="274"/>
        <v>42.45563868613138</v>
      </c>
      <c r="L1220" s="10">
        <f t="shared" si="275"/>
        <v>6683.4810415231968</v>
      </c>
      <c r="M1220" s="30">
        <f t="shared" si="280"/>
        <v>16.603557212925342</v>
      </c>
      <c r="N1220" s="11"/>
      <c r="O1220" s="12">
        <f t="shared" si="281"/>
        <v>19.405829401067074</v>
      </c>
      <c r="P1220" s="12"/>
      <c r="Q1220" s="33">
        <f t="shared" si="282"/>
        <v>3.290990169479012E-2</v>
      </c>
      <c r="R1220" s="9">
        <f t="shared" si="278"/>
        <v>1.003446248011016</v>
      </c>
      <c r="S1220" s="9">
        <f t="shared" si="279"/>
        <v>12.048814136947962</v>
      </c>
      <c r="T1220" s="15">
        <f t="shared" si="283"/>
        <v>-1.7358370037446225E-2</v>
      </c>
      <c r="U1220" s="15">
        <f t="shared" si="284"/>
        <v>-4.5989603996534179E-2</v>
      </c>
      <c r="V1220" s="15">
        <f t="shared" si="285"/>
        <v>2.8631233959087954E-2</v>
      </c>
      <c r="Y1220" s="32"/>
      <c r="Z1220" s="32"/>
    </row>
    <row r="1221" spans="1:26" x14ac:dyDescent="0.25">
      <c r="A1221" s="6">
        <v>1972.01</v>
      </c>
      <c r="B1221" s="7">
        <v>103.3</v>
      </c>
      <c r="C1221" s="8">
        <v>3.07</v>
      </c>
      <c r="D1221" s="7">
        <v>5.7366700000000002</v>
      </c>
      <c r="E1221" s="7">
        <v>41.1</v>
      </c>
      <c r="F1221" s="8">
        <f t="shared" si="276"/>
        <v>1972.0416666665749</v>
      </c>
      <c r="G1221" s="9">
        <v>5.95</v>
      </c>
      <c r="H1221" s="8">
        <f t="shared" si="272"/>
        <v>769.41534671532827</v>
      </c>
      <c r="I1221" s="8">
        <f t="shared" si="273"/>
        <v>22.866458029197073</v>
      </c>
      <c r="J1221" s="10">
        <f t="shared" si="277"/>
        <v>121423.4120741174</v>
      </c>
      <c r="K1221" s="8">
        <f t="shared" si="274"/>
        <v>42.728769961678822</v>
      </c>
      <c r="L1221" s="10">
        <f t="shared" si="275"/>
        <v>6743.1369345907751</v>
      </c>
      <c r="M1221" s="30">
        <f t="shared" si="280"/>
        <v>17.262996797035179</v>
      </c>
      <c r="N1221" s="11"/>
      <c r="O1221" s="12">
        <f t="shared" si="281"/>
        <v>20.18082172705191</v>
      </c>
      <c r="P1221" s="12"/>
      <c r="Q1221" s="33">
        <f t="shared" si="282"/>
        <v>3.0409213945432355E-2</v>
      </c>
      <c r="R1221" s="9">
        <f t="shared" si="278"/>
        <v>0.99529466757156304</v>
      </c>
      <c r="S1221" s="9">
        <f t="shared" si="279"/>
        <v>12.09033733870252</v>
      </c>
      <c r="T1221" s="15">
        <f t="shared" si="283"/>
        <v>-2.6714873596010769E-2</v>
      </c>
      <c r="U1221" s="15">
        <f t="shared" si="284"/>
        <v>-4.9917893224626586E-2</v>
      </c>
      <c r="V1221" s="15">
        <f t="shared" si="285"/>
        <v>2.3203019628615817E-2</v>
      </c>
      <c r="Y1221" s="32"/>
      <c r="Z1221" s="32"/>
    </row>
    <row r="1222" spans="1:26" x14ac:dyDescent="0.25">
      <c r="A1222" s="6">
        <v>1972.02</v>
      </c>
      <c r="B1222" s="7">
        <v>105.2</v>
      </c>
      <c r="C1222" s="8">
        <v>3.07</v>
      </c>
      <c r="D1222" s="7">
        <v>5.7733299999999996</v>
      </c>
      <c r="E1222" s="7">
        <v>41.3</v>
      </c>
      <c r="F1222" s="8">
        <f t="shared" si="276"/>
        <v>1972.1249999999081</v>
      </c>
      <c r="G1222" s="9">
        <v>6.08</v>
      </c>
      <c r="H1222" s="8">
        <f t="shared" si="272"/>
        <v>779.77271186440669</v>
      </c>
      <c r="I1222" s="8">
        <f t="shared" si="273"/>
        <v>22.755724576271181</v>
      </c>
      <c r="J1222" s="10">
        <f t="shared" si="277"/>
        <v>123357.19608259384</v>
      </c>
      <c r="K1222" s="8">
        <f t="shared" si="274"/>
        <v>42.793585461864396</v>
      </c>
      <c r="L1222" s="10">
        <f t="shared" si="275"/>
        <v>6769.7889815543858</v>
      </c>
      <c r="M1222" s="30">
        <f t="shared" si="280"/>
        <v>17.464147605486176</v>
      </c>
      <c r="N1222" s="11"/>
      <c r="O1222" s="12">
        <f t="shared" si="281"/>
        <v>20.418898605460917</v>
      </c>
      <c r="P1222" s="12"/>
      <c r="Q1222" s="33">
        <f t="shared" si="282"/>
        <v>2.8599563798766707E-2</v>
      </c>
      <c r="R1222" s="9">
        <f t="shared" si="278"/>
        <v>1.0058103589465617</v>
      </c>
      <c r="S1222" s="9">
        <f t="shared" si="279"/>
        <v>11.975174925052459</v>
      </c>
      <c r="T1222" s="15">
        <f t="shared" si="283"/>
        <v>-3.0433439385573191E-2</v>
      </c>
      <c r="U1222" s="15">
        <f t="shared" si="284"/>
        <v>-4.7372210081731425E-2</v>
      </c>
      <c r="V1222" s="15">
        <f t="shared" si="285"/>
        <v>1.6938770696158234E-2</v>
      </c>
      <c r="Y1222" s="32"/>
      <c r="Z1222" s="32"/>
    </row>
    <row r="1223" spans="1:26" x14ac:dyDescent="0.25">
      <c r="A1223" s="6">
        <v>1972.03</v>
      </c>
      <c r="B1223" s="7">
        <v>107.7</v>
      </c>
      <c r="C1223" s="8">
        <v>3.07</v>
      </c>
      <c r="D1223" s="7">
        <v>5.81</v>
      </c>
      <c r="E1223" s="7">
        <v>41.4</v>
      </c>
      <c r="F1223" s="8">
        <f t="shared" si="276"/>
        <v>1972.2083333332414</v>
      </c>
      <c r="G1223" s="9">
        <v>6.07</v>
      </c>
      <c r="H1223" s="8">
        <f t="shared" si="272"/>
        <v>796.37516304347821</v>
      </c>
      <c r="I1223" s="8">
        <f t="shared" si="273"/>
        <v>22.700759057971009</v>
      </c>
      <c r="J1223" s="10">
        <f t="shared" si="277"/>
        <v>126282.90801082378</v>
      </c>
      <c r="K1223" s="8">
        <f t="shared" si="274"/>
        <v>42.961371376811584</v>
      </c>
      <c r="L1223" s="10">
        <f t="shared" si="275"/>
        <v>6812.4762817352466</v>
      </c>
      <c r="M1223" s="30">
        <f t="shared" si="280"/>
        <v>17.805643849614945</v>
      </c>
      <c r="N1223" s="11"/>
      <c r="O1223" s="12">
        <f t="shared" si="281"/>
        <v>20.81971524042973</v>
      </c>
      <c r="P1223" s="12"/>
      <c r="Q1223" s="33">
        <f t="shared" si="282"/>
        <v>2.7851006076088446E-2</v>
      </c>
      <c r="R1223" s="9">
        <f t="shared" si="278"/>
        <v>0.99618186497252592</v>
      </c>
      <c r="S1223" s="9">
        <f t="shared" si="279"/>
        <v>12.015661378728367</v>
      </c>
      <c r="T1223" s="15">
        <f t="shared" si="283"/>
        <v>-3.5287453923462331E-2</v>
      </c>
      <c r="U1223" s="15">
        <f t="shared" si="284"/>
        <v>-4.3605540234173401E-2</v>
      </c>
      <c r="V1223" s="15">
        <f t="shared" si="285"/>
        <v>8.3180863107110703E-3</v>
      </c>
      <c r="Y1223" s="32"/>
      <c r="Z1223" s="32"/>
    </row>
    <row r="1224" spans="1:26" x14ac:dyDescent="0.25">
      <c r="A1224" s="6">
        <v>1972.04</v>
      </c>
      <c r="B1224" s="7">
        <v>108.8</v>
      </c>
      <c r="C1224" s="8">
        <v>3.07</v>
      </c>
      <c r="D1224" s="7">
        <v>5.8633300000000004</v>
      </c>
      <c r="E1224" s="7">
        <v>41.5</v>
      </c>
      <c r="F1224" s="8">
        <f t="shared" si="276"/>
        <v>1972.2916666665747</v>
      </c>
      <c r="G1224" s="9">
        <v>6.19</v>
      </c>
      <c r="H1224" s="8">
        <f t="shared" si="272"/>
        <v>802.570409638554</v>
      </c>
      <c r="I1224" s="8">
        <f t="shared" si="273"/>
        <v>22.646058433734932</v>
      </c>
      <c r="J1224" s="10">
        <f t="shared" si="277"/>
        <v>127564.55429103831</v>
      </c>
      <c r="K1224" s="8">
        <f t="shared" si="274"/>
        <v>43.251242278915655</v>
      </c>
      <c r="L1224" s="10">
        <f t="shared" si="275"/>
        <v>6874.5687326403831</v>
      </c>
      <c r="M1224" s="30">
        <f t="shared" si="280"/>
        <v>17.915161678498304</v>
      </c>
      <c r="N1224" s="11"/>
      <c r="O1224" s="12">
        <f t="shared" si="281"/>
        <v>20.948428276212134</v>
      </c>
      <c r="P1224" s="12"/>
      <c r="Q1224" s="33">
        <f t="shared" si="282"/>
        <v>2.6214335260434124E-2</v>
      </c>
      <c r="R1224" s="9">
        <f t="shared" si="278"/>
        <v>1.0096085045152758</v>
      </c>
      <c r="S1224" s="9">
        <f t="shared" si="279"/>
        <v>11.940941108221567</v>
      </c>
      <c r="T1224" s="15">
        <f t="shared" si="283"/>
        <v>-3.1522616565126338E-2</v>
      </c>
      <c r="U1224" s="15">
        <f t="shared" si="284"/>
        <v>-4.2364617970634733E-2</v>
      </c>
      <c r="V1224" s="15">
        <f t="shared" si="285"/>
        <v>1.0842001405508395E-2</v>
      </c>
      <c r="Y1224" s="32"/>
      <c r="Z1224" s="32"/>
    </row>
    <row r="1225" spans="1:26" x14ac:dyDescent="0.25">
      <c r="A1225" s="6">
        <v>1972.05</v>
      </c>
      <c r="B1225" s="7">
        <v>107.7</v>
      </c>
      <c r="C1225" s="8">
        <v>3.07</v>
      </c>
      <c r="D1225" s="7">
        <v>5.9166699999999999</v>
      </c>
      <c r="E1225" s="7">
        <v>41.6</v>
      </c>
      <c r="F1225" s="8">
        <f t="shared" si="276"/>
        <v>1972.3749999999079</v>
      </c>
      <c r="G1225" s="9">
        <v>6.13</v>
      </c>
      <c r="H1225" s="8">
        <f t="shared" si="272"/>
        <v>792.54643629807686</v>
      </c>
      <c r="I1225" s="8">
        <f t="shared" si="273"/>
        <v>22.591620793269225</v>
      </c>
      <c r="J1225" s="10">
        <f t="shared" si="277"/>
        <v>126270.52927363144</v>
      </c>
      <c r="K1225" s="8">
        <f t="shared" si="274"/>
        <v>43.539793159254792</v>
      </c>
      <c r="L1225" s="10">
        <f t="shared" si="275"/>
        <v>6936.8714246742502</v>
      </c>
      <c r="M1225" s="30">
        <f t="shared" si="280"/>
        <v>17.662646200372556</v>
      </c>
      <c r="N1225" s="11"/>
      <c r="O1225" s="12">
        <f t="shared" si="281"/>
        <v>20.654075196229311</v>
      </c>
      <c r="P1225" s="12"/>
      <c r="Q1225" s="33">
        <f t="shared" si="282"/>
        <v>2.786082771904063E-2</v>
      </c>
      <c r="R1225" s="9">
        <f t="shared" si="278"/>
        <v>1.0065930534275818</v>
      </c>
      <c r="S1225" s="9">
        <f t="shared" si="279"/>
        <v>12.02669570512565</v>
      </c>
      <c r="T1225" s="15">
        <f t="shared" si="283"/>
        <v>-3.0896914942138087E-2</v>
      </c>
      <c r="U1225" s="15">
        <f t="shared" si="284"/>
        <v>-4.15774270225443E-2</v>
      </c>
      <c r="V1225" s="15">
        <f t="shared" si="285"/>
        <v>1.0680512080406213E-2</v>
      </c>
      <c r="Y1225" s="32"/>
      <c r="Z1225" s="32"/>
    </row>
    <row r="1226" spans="1:26" x14ac:dyDescent="0.25">
      <c r="A1226" s="6">
        <v>1972.06</v>
      </c>
      <c r="B1226" s="7">
        <v>108</v>
      </c>
      <c r="C1226" s="8">
        <v>3.07</v>
      </c>
      <c r="D1226" s="7">
        <v>5.97</v>
      </c>
      <c r="E1226" s="7">
        <v>41.7</v>
      </c>
      <c r="F1226" s="8">
        <f t="shared" si="276"/>
        <v>1972.4583333332412</v>
      </c>
      <c r="G1226" s="9">
        <v>6.11</v>
      </c>
      <c r="H1226" s="8">
        <f t="shared" ref="H1226:H1289" si="286">B1226*$E$1841/E1226</f>
        <v>792.84820143884883</v>
      </c>
      <c r="I1226" s="8">
        <f t="shared" ref="I1226:I1289" si="287">C1226*$E$1841/E1226</f>
        <v>22.537444244604309</v>
      </c>
      <c r="J1226" s="10">
        <f t="shared" si="277"/>
        <v>126617.83421696161</v>
      </c>
      <c r="K1226" s="8">
        <f t="shared" ref="K1226:K1289" si="288">D1226*$E$1841/E1226</f>
        <v>43.82688669064747</v>
      </c>
      <c r="L1226" s="10">
        <f t="shared" ref="L1226:L1289" si="289">K1226*(J1226/H1226)</f>
        <v>6999.1525025487099</v>
      </c>
      <c r="M1226" s="30">
        <f t="shared" si="280"/>
        <v>17.640857315740256</v>
      </c>
      <c r="N1226" s="11"/>
      <c r="O1226" s="12">
        <f t="shared" si="281"/>
        <v>20.629105958815572</v>
      </c>
      <c r="P1226" s="12"/>
      <c r="Q1226" s="33">
        <f t="shared" si="282"/>
        <v>2.8378696724454158E-2</v>
      </c>
      <c r="R1226" s="9">
        <f t="shared" si="278"/>
        <v>1.0050916666666667</v>
      </c>
      <c r="S1226" s="9">
        <f t="shared" si="279"/>
        <v>12.076957205338593</v>
      </c>
      <c r="T1226" s="15">
        <f t="shared" si="283"/>
        <v>-3.7591344064675569E-2</v>
      </c>
      <c r="U1226" s="15">
        <f t="shared" si="284"/>
        <v>-4.5548115657706001E-2</v>
      </c>
      <c r="V1226" s="15">
        <f t="shared" si="285"/>
        <v>7.9567715930304317E-3</v>
      </c>
      <c r="Y1226" s="32"/>
      <c r="Z1226" s="32"/>
    </row>
    <row r="1227" spans="1:26" x14ac:dyDescent="0.25">
      <c r="A1227" s="6">
        <v>1972.07</v>
      </c>
      <c r="B1227" s="7">
        <v>107.2</v>
      </c>
      <c r="C1227" s="8">
        <v>3.0733299999999999</v>
      </c>
      <c r="D1227" s="7">
        <v>6.0266700000000002</v>
      </c>
      <c r="E1227" s="7">
        <v>41.9</v>
      </c>
      <c r="F1227" s="8">
        <f t="shared" ref="F1227:F1290" si="290">F1226+1/12</f>
        <v>1972.5416666665744</v>
      </c>
      <c r="G1227" s="9">
        <v>6.11</v>
      </c>
      <c r="H1227" s="8">
        <f t="shared" si="286"/>
        <v>783.21880668257745</v>
      </c>
      <c r="I1227" s="8">
        <f t="shared" si="287"/>
        <v>22.454196409904529</v>
      </c>
      <c r="J1227" s="10">
        <f t="shared" ref="J1227:J1290" si="291">J1226*((H1227+(I1227/12))/H1226)</f>
        <v>125378.84803541028</v>
      </c>
      <c r="K1227" s="8">
        <f t="shared" si="288"/>
        <v>44.031728411097845</v>
      </c>
      <c r="L1227" s="10">
        <f t="shared" si="289"/>
        <v>7048.6655045668467</v>
      </c>
      <c r="M1227" s="30">
        <f t="shared" si="280"/>
        <v>17.39869003113817</v>
      </c>
      <c r="N1227" s="11"/>
      <c r="O1227" s="12">
        <f t="shared" si="281"/>
        <v>20.346611167293172</v>
      </c>
      <c r="P1227" s="12"/>
      <c r="Q1227" s="33">
        <f t="shared" si="282"/>
        <v>2.9320452728723523E-2</v>
      </c>
      <c r="R1227" s="9">
        <f t="shared" ref="R1227:R1290" si="292">((G1227/G1228+G1227/1200+((1+G1228/1200)^(-119))*(1-G1227/G1228)))</f>
        <v>0.99770122457419719</v>
      </c>
      <c r="S1227" s="9">
        <f t="shared" ref="S1227:S1290" si="293">S1226*R1226*E1226/E1227</f>
        <v>12.080508954865152</v>
      </c>
      <c r="T1227" s="15">
        <f t="shared" si="283"/>
        <v>-3.6904166721433262E-2</v>
      </c>
      <c r="U1227" s="15">
        <f t="shared" si="284"/>
        <v>-4.3181112257929199E-2</v>
      </c>
      <c r="V1227" s="15">
        <f t="shared" si="285"/>
        <v>6.276945536495937E-3</v>
      </c>
      <c r="Y1227" s="32"/>
      <c r="Z1227" s="32"/>
    </row>
    <row r="1228" spans="1:26" x14ac:dyDescent="0.25">
      <c r="A1228" s="6">
        <v>1972.08</v>
      </c>
      <c r="B1228" s="7">
        <v>111</v>
      </c>
      <c r="C1228" s="8">
        <v>3.07667</v>
      </c>
      <c r="D1228" s="7">
        <v>6.0833300000000001</v>
      </c>
      <c r="E1228" s="7">
        <v>42</v>
      </c>
      <c r="F1228" s="8">
        <f t="shared" si="290"/>
        <v>1972.6249999999077</v>
      </c>
      <c r="G1228" s="9">
        <v>6.21</v>
      </c>
      <c r="H1228" s="8">
        <f t="shared" si="286"/>
        <v>809.05124999999987</v>
      </c>
      <c r="I1228" s="8">
        <f t="shared" si="287"/>
        <v>22.425078462499997</v>
      </c>
      <c r="J1228" s="10">
        <f t="shared" si="291"/>
        <v>129813.29789476744</v>
      </c>
      <c r="K1228" s="8">
        <f t="shared" si="288"/>
        <v>44.339871537499995</v>
      </c>
      <c r="L1228" s="10">
        <f t="shared" si="289"/>
        <v>7114.3885538934746</v>
      </c>
      <c r="M1228" s="30">
        <f t="shared" si="280"/>
        <v>17.943404688029805</v>
      </c>
      <c r="N1228" s="11"/>
      <c r="O1228" s="12">
        <f t="shared" si="281"/>
        <v>20.982640900740641</v>
      </c>
      <c r="P1228" s="12"/>
      <c r="Q1228" s="33">
        <f t="shared" si="282"/>
        <v>2.6821906525101379E-2</v>
      </c>
      <c r="R1228" s="9">
        <f t="shared" si="292"/>
        <v>0.98042551346167606</v>
      </c>
      <c r="S1228" s="9">
        <f t="shared" si="293"/>
        <v>12.02404158113483</v>
      </c>
      <c r="T1228" s="15">
        <f t="shared" si="283"/>
        <v>-3.9682342651759961E-2</v>
      </c>
      <c r="U1228" s="15">
        <f t="shared" si="284"/>
        <v>-3.7247063348183396E-2</v>
      </c>
      <c r="V1228" s="15">
        <f t="shared" si="285"/>
        <v>-2.4352793035765652E-3</v>
      </c>
      <c r="Y1228" s="32"/>
      <c r="Z1228" s="32"/>
    </row>
    <row r="1229" spans="1:26" x14ac:dyDescent="0.25">
      <c r="A1229" s="6">
        <v>1972.09</v>
      </c>
      <c r="B1229" s="7">
        <v>109.4</v>
      </c>
      <c r="C1229" s="8">
        <v>3.08</v>
      </c>
      <c r="D1229" s="7">
        <v>6.14</v>
      </c>
      <c r="E1229" s="7">
        <v>42.1</v>
      </c>
      <c r="F1229" s="8">
        <f t="shared" si="290"/>
        <v>1972.7083333332409</v>
      </c>
      <c r="G1229" s="9">
        <v>6.55</v>
      </c>
      <c r="H1229" s="8">
        <f t="shared" si="286"/>
        <v>795.49521377672193</v>
      </c>
      <c r="I1229" s="8">
        <f t="shared" si="287"/>
        <v>22.39602612826603</v>
      </c>
      <c r="J1229" s="10">
        <f t="shared" si="291"/>
        <v>127937.67060798677</v>
      </c>
      <c r="K1229" s="8">
        <f t="shared" si="288"/>
        <v>44.646623515439416</v>
      </c>
      <c r="L1229" s="10">
        <f t="shared" si="289"/>
        <v>7180.4140542325285</v>
      </c>
      <c r="M1229" s="30">
        <f t="shared" si="280"/>
        <v>17.613854552912112</v>
      </c>
      <c r="N1229" s="11"/>
      <c r="O1229" s="12">
        <f t="shared" si="281"/>
        <v>20.596901878448598</v>
      </c>
      <c r="P1229" s="12"/>
      <c r="Q1229" s="33">
        <f t="shared" si="282"/>
        <v>2.4369897516160755E-2</v>
      </c>
      <c r="R1229" s="9">
        <f t="shared" si="292"/>
        <v>1.010569702584494</v>
      </c>
      <c r="S1229" s="9">
        <f t="shared" si="293"/>
        <v>11.760675532657569</v>
      </c>
      <c r="T1229" s="15">
        <f t="shared" si="283"/>
        <v>-2.743704158225746E-2</v>
      </c>
      <c r="U1229" s="15">
        <f t="shared" si="284"/>
        <v>-3.0410703049408183E-2</v>
      </c>
      <c r="V1229" s="15">
        <f t="shared" si="285"/>
        <v>2.9736614671507233E-3</v>
      </c>
      <c r="Y1229" s="32"/>
      <c r="Z1229" s="32"/>
    </row>
    <row r="1230" spans="1:26" x14ac:dyDescent="0.25">
      <c r="A1230" s="6">
        <v>1972.1</v>
      </c>
      <c r="B1230" s="7">
        <v>109.6</v>
      </c>
      <c r="C1230" s="8">
        <v>3.1033300000000001</v>
      </c>
      <c r="D1230" s="7">
        <v>6.2333299999999996</v>
      </c>
      <c r="E1230" s="7">
        <v>42.3</v>
      </c>
      <c r="F1230" s="8">
        <f t="shared" si="290"/>
        <v>1972.7916666665742</v>
      </c>
      <c r="G1230" s="9">
        <v>6.48</v>
      </c>
      <c r="H1230" s="8">
        <f t="shared" si="286"/>
        <v>793.18141843971625</v>
      </c>
      <c r="I1230" s="8">
        <f t="shared" si="287"/>
        <v>22.458975285460991</v>
      </c>
      <c r="J1230" s="10">
        <f t="shared" si="291"/>
        <v>127866.5503345039</v>
      </c>
      <c r="K1230" s="8">
        <f t="shared" si="288"/>
        <v>45.110962874113469</v>
      </c>
      <c r="L1230" s="10">
        <f t="shared" si="289"/>
        <v>7272.2117171220179</v>
      </c>
      <c r="M1230" s="30">
        <f t="shared" si="280"/>
        <v>17.533183854158558</v>
      </c>
      <c r="N1230" s="11"/>
      <c r="O1230" s="12">
        <f t="shared" si="281"/>
        <v>20.502387938457527</v>
      </c>
      <c r="P1230" s="12"/>
      <c r="Q1230" s="33">
        <f t="shared" si="282"/>
        <v>2.5820850137224759E-2</v>
      </c>
      <c r="R1230" s="9">
        <f t="shared" si="292"/>
        <v>1.0201347118183646</v>
      </c>
      <c r="S1230" s="9">
        <f t="shared" si="293"/>
        <v>11.828788605134843</v>
      </c>
      <c r="T1230" s="15">
        <f t="shared" si="283"/>
        <v>-1.9371423442052116E-2</v>
      </c>
      <c r="U1230" s="15">
        <f t="shared" si="284"/>
        <v>-2.2282554803891186E-2</v>
      </c>
      <c r="V1230" s="15">
        <f t="shared" si="285"/>
        <v>2.91113136183907E-3</v>
      </c>
      <c r="Y1230" s="32"/>
      <c r="Z1230" s="32"/>
    </row>
    <row r="1231" spans="1:26" x14ac:dyDescent="0.25">
      <c r="A1231" s="6">
        <v>1972.11</v>
      </c>
      <c r="B1231" s="7">
        <v>115.1</v>
      </c>
      <c r="C1231" s="8">
        <v>3.1266699999999998</v>
      </c>
      <c r="D1231" s="7">
        <v>6.32667</v>
      </c>
      <c r="E1231" s="7">
        <v>42.4</v>
      </c>
      <c r="F1231" s="8">
        <f t="shared" si="290"/>
        <v>1972.8749999999075</v>
      </c>
      <c r="G1231" s="9">
        <v>6.28</v>
      </c>
      <c r="H1231" s="8">
        <f t="shared" si="286"/>
        <v>831.02064268867912</v>
      </c>
      <c r="I1231" s="8">
        <f t="shared" si="287"/>
        <v>22.574520528891505</v>
      </c>
      <c r="J1231" s="10">
        <f t="shared" si="291"/>
        <v>134269.77006805467</v>
      </c>
      <c r="K1231" s="8">
        <f t="shared" si="288"/>
        <v>45.678482793042441</v>
      </c>
      <c r="L1231" s="10">
        <f t="shared" si="289"/>
        <v>7380.3694717329226</v>
      </c>
      <c r="M1231" s="30">
        <f t="shared" si="280"/>
        <v>18.338894714968063</v>
      </c>
      <c r="N1231" s="11"/>
      <c r="O1231" s="12">
        <f t="shared" si="281"/>
        <v>21.441895093127481</v>
      </c>
      <c r="P1231" s="12"/>
      <c r="Q1231" s="33">
        <f t="shared" si="282"/>
        <v>2.5559143714735603E-2</v>
      </c>
      <c r="R1231" s="9">
        <f t="shared" si="292"/>
        <v>0.99936045600343393</v>
      </c>
      <c r="S1231" s="9">
        <f t="shared" si="293"/>
        <v>12.038498048598125</v>
      </c>
      <c r="T1231" s="15">
        <f t="shared" si="283"/>
        <v>-1.9646452748045773E-2</v>
      </c>
      <c r="U1231" s="15">
        <f t="shared" si="284"/>
        <v>-2.0798928150206786E-2</v>
      </c>
      <c r="V1231" s="15">
        <f t="shared" si="285"/>
        <v>1.1524754021610129E-3</v>
      </c>
      <c r="Y1231" s="32"/>
      <c r="Z1231" s="32"/>
    </row>
    <row r="1232" spans="1:26" x14ac:dyDescent="0.25">
      <c r="A1232" s="6">
        <v>1972.12</v>
      </c>
      <c r="B1232" s="7">
        <v>117.5</v>
      </c>
      <c r="C1232" s="8">
        <v>3.15</v>
      </c>
      <c r="D1232" s="7">
        <v>6.42</v>
      </c>
      <c r="E1232" s="7">
        <v>42.5</v>
      </c>
      <c r="F1232" s="8">
        <f t="shared" si="290"/>
        <v>1972.9583333332407</v>
      </c>
      <c r="G1232" s="9">
        <v>6.36</v>
      </c>
      <c r="H1232" s="8">
        <f t="shared" si="286"/>
        <v>846.35249999999974</v>
      </c>
      <c r="I1232" s="8">
        <f t="shared" si="287"/>
        <v>22.689449999999997</v>
      </c>
      <c r="J1232" s="10">
        <f t="shared" si="291"/>
        <v>137052.46936574962</v>
      </c>
      <c r="K1232" s="8">
        <f t="shared" si="288"/>
        <v>46.243259999999985</v>
      </c>
      <c r="L1232" s="10">
        <f t="shared" si="289"/>
        <v>7488.31364534564</v>
      </c>
      <c r="M1232" s="30">
        <f t="shared" si="280"/>
        <v>18.645719442073684</v>
      </c>
      <c r="N1232" s="11"/>
      <c r="O1232" s="12">
        <f t="shared" si="281"/>
        <v>21.79681634910062</v>
      </c>
      <c r="P1232" s="12"/>
      <c r="Q1232" s="33">
        <f t="shared" si="282"/>
        <v>2.4105412407063515E-2</v>
      </c>
      <c r="R1232" s="9">
        <f t="shared" si="292"/>
        <v>0.99799154109454147</v>
      </c>
      <c r="S1232" s="9">
        <f t="shared" si="293"/>
        <v>12.002491137327134</v>
      </c>
      <c r="T1232" s="15">
        <f t="shared" si="283"/>
        <v>-1.9936100049576355E-2</v>
      </c>
      <c r="U1232" s="15">
        <f t="shared" si="284"/>
        <v>-1.9187130722097656E-2</v>
      </c>
      <c r="V1232" s="15">
        <f t="shared" si="285"/>
        <v>-7.4896932747869904E-4</v>
      </c>
      <c r="Y1232" s="32"/>
      <c r="Z1232" s="32"/>
    </row>
    <row r="1233" spans="1:26" x14ac:dyDescent="0.25">
      <c r="A1233" s="6">
        <v>1973.01</v>
      </c>
      <c r="B1233" s="7">
        <v>118.4</v>
      </c>
      <c r="C1233" s="8">
        <v>3.1566700000000001</v>
      </c>
      <c r="D1233" s="7">
        <v>6.5466699999999998</v>
      </c>
      <c r="E1233" s="7">
        <v>42.6</v>
      </c>
      <c r="F1233" s="8">
        <f t="shared" si="290"/>
        <v>1973.041666666574</v>
      </c>
      <c r="G1233" s="9">
        <v>6.46</v>
      </c>
      <c r="H1233" s="8">
        <f t="shared" si="286"/>
        <v>850.83323943661946</v>
      </c>
      <c r="I1233" s="8">
        <f t="shared" si="287"/>
        <v>22.684119610915488</v>
      </c>
      <c r="J1233" s="10">
        <f t="shared" si="291"/>
        <v>138084.15843349849</v>
      </c>
      <c r="K1233" s="8">
        <f t="shared" si="288"/>
        <v>47.044969963028159</v>
      </c>
      <c r="L1233" s="10">
        <f t="shared" si="289"/>
        <v>7635.0626477350643</v>
      </c>
      <c r="M1233" s="30">
        <f t="shared" si="280"/>
        <v>18.712530467302436</v>
      </c>
      <c r="N1233" s="11"/>
      <c r="O1233" s="12">
        <f t="shared" si="281"/>
        <v>21.870338532710893</v>
      </c>
      <c r="P1233" s="12"/>
      <c r="Q1233" s="33">
        <f t="shared" si="282"/>
        <v>2.3156980894173076E-2</v>
      </c>
      <c r="R1233" s="9">
        <f t="shared" si="292"/>
        <v>0.99233292289622221</v>
      </c>
      <c r="S1233" s="9">
        <f t="shared" si="293"/>
        <v>11.950266353342112</v>
      </c>
      <c r="T1233" s="15">
        <f t="shared" si="283"/>
        <v>-1.7092971405117674E-2</v>
      </c>
      <c r="U1233" s="15">
        <f t="shared" si="284"/>
        <v>-1.7623536714926669E-2</v>
      </c>
      <c r="V1233" s="15">
        <f t="shared" si="285"/>
        <v>5.3056530980899463E-4</v>
      </c>
      <c r="Y1233" s="32"/>
      <c r="Z1233" s="32"/>
    </row>
    <row r="1234" spans="1:26" x14ac:dyDescent="0.25">
      <c r="A1234" s="6">
        <v>1973.02</v>
      </c>
      <c r="B1234" s="7">
        <v>114.2</v>
      </c>
      <c r="C1234" s="8">
        <v>3.1633300000000002</v>
      </c>
      <c r="D1234" s="7">
        <v>6.67333</v>
      </c>
      <c r="E1234" s="7">
        <v>42.9</v>
      </c>
      <c r="F1234" s="8">
        <f t="shared" si="290"/>
        <v>1973.1249999999072</v>
      </c>
      <c r="G1234" s="9">
        <v>6.64</v>
      </c>
      <c r="H1234" s="8">
        <f t="shared" si="286"/>
        <v>814.91283216783211</v>
      </c>
      <c r="I1234" s="8">
        <f t="shared" si="287"/>
        <v>22.573014092657342</v>
      </c>
      <c r="J1234" s="10">
        <f t="shared" si="291"/>
        <v>132559.81944526112</v>
      </c>
      <c r="K1234" s="8">
        <f t="shared" si="288"/>
        <v>47.619809547202792</v>
      </c>
      <c r="L1234" s="10">
        <f t="shared" si="289"/>
        <v>7746.1945700406686</v>
      </c>
      <c r="M1234" s="30">
        <f t="shared" si="280"/>
        <v>17.889889599193758</v>
      </c>
      <c r="N1234" s="11"/>
      <c r="O1234" s="12">
        <f t="shared" si="281"/>
        <v>20.905882678986927</v>
      </c>
      <c r="P1234" s="12"/>
      <c r="Q1234" s="33">
        <f t="shared" si="282"/>
        <v>2.4540442446005291E-2</v>
      </c>
      <c r="R1234" s="9">
        <f t="shared" si="292"/>
        <v>1.0004739008511474</v>
      </c>
      <c r="S1234" s="9">
        <f t="shared" si="293"/>
        <v>11.775715168193363</v>
      </c>
      <c r="T1234" s="15">
        <f t="shared" si="283"/>
        <v>-1.1089656938960801E-2</v>
      </c>
      <c r="U1234" s="15">
        <f t="shared" si="284"/>
        <v>-1.6980219507644834E-2</v>
      </c>
      <c r="V1234" s="15">
        <f t="shared" si="285"/>
        <v>5.8905625686840324E-3</v>
      </c>
      <c r="Y1234" s="32"/>
      <c r="Z1234" s="32"/>
    </row>
    <row r="1235" spans="1:26" x14ac:dyDescent="0.25">
      <c r="A1235" s="6">
        <v>1973.03</v>
      </c>
      <c r="B1235" s="7">
        <v>112.4</v>
      </c>
      <c r="C1235" s="8">
        <v>3.17</v>
      </c>
      <c r="D1235" s="7">
        <v>6.8</v>
      </c>
      <c r="E1235" s="7">
        <v>43.3</v>
      </c>
      <c r="F1235" s="8">
        <f t="shared" si="290"/>
        <v>1973.2083333332405</v>
      </c>
      <c r="G1235" s="9">
        <v>6.71</v>
      </c>
      <c r="H1235" s="8">
        <f t="shared" si="286"/>
        <v>794.65891454965345</v>
      </c>
      <c r="I1235" s="8">
        <f t="shared" si="287"/>
        <v>22.411643764434174</v>
      </c>
      <c r="J1235" s="10">
        <f t="shared" si="291"/>
        <v>129568.96944829369</v>
      </c>
      <c r="K1235" s="8">
        <f t="shared" si="288"/>
        <v>48.075450346420311</v>
      </c>
      <c r="L1235" s="10">
        <f t="shared" si="289"/>
        <v>7838.6921018540661</v>
      </c>
      <c r="M1235" s="30">
        <f t="shared" si="280"/>
        <v>17.412142058290339</v>
      </c>
      <c r="N1235" s="11"/>
      <c r="O1235" s="12">
        <f t="shared" si="281"/>
        <v>20.345254441323707</v>
      </c>
      <c r="P1235" s="12"/>
      <c r="Q1235" s="33">
        <f t="shared" si="282"/>
        <v>2.5995009873511887E-2</v>
      </c>
      <c r="R1235" s="9">
        <f t="shared" si="292"/>
        <v>1.0084879014746988</v>
      </c>
      <c r="S1235" s="9">
        <f t="shared" si="293"/>
        <v>11.672461549314491</v>
      </c>
      <c r="T1235" s="15">
        <f t="shared" si="283"/>
        <v>-5.0631756542042217E-3</v>
      </c>
      <c r="U1235" s="15">
        <f t="shared" si="284"/>
        <v>-1.3986529408438031E-2</v>
      </c>
      <c r="V1235" s="15">
        <f t="shared" si="285"/>
        <v>8.9233537542338093E-3</v>
      </c>
      <c r="Y1235" s="32"/>
      <c r="Z1235" s="32"/>
    </row>
    <row r="1236" spans="1:26" x14ac:dyDescent="0.25">
      <c r="A1236" s="6">
        <v>1973.04</v>
      </c>
      <c r="B1236" s="7">
        <v>110.3</v>
      </c>
      <c r="C1236" s="8">
        <v>3.1866699999999999</v>
      </c>
      <c r="D1236" s="7">
        <v>6.9433299999999996</v>
      </c>
      <c r="E1236" s="7">
        <v>43.6</v>
      </c>
      <c r="F1236" s="8">
        <f t="shared" si="290"/>
        <v>1973.2916666665737</v>
      </c>
      <c r="G1236" s="9">
        <v>6.67</v>
      </c>
      <c r="H1236" s="8">
        <f t="shared" si="286"/>
        <v>774.44640481651356</v>
      </c>
      <c r="I1236" s="8">
        <f t="shared" si="287"/>
        <v>22.37447982626146</v>
      </c>
      <c r="J1236" s="10">
        <f t="shared" si="291"/>
        <v>126577.3368268757</v>
      </c>
      <c r="K1236" s="8">
        <f t="shared" si="288"/>
        <v>48.751015013188052</v>
      </c>
      <c r="L1236" s="10">
        <f t="shared" si="289"/>
        <v>7967.9802367194079</v>
      </c>
      <c r="M1236" s="30">
        <f t="shared" si="280"/>
        <v>16.935740066050826</v>
      </c>
      <c r="N1236" s="11"/>
      <c r="O1236" s="12">
        <f t="shared" si="281"/>
        <v>19.787325522958447</v>
      </c>
      <c r="P1236" s="12"/>
      <c r="Q1236" s="33">
        <f t="shared" si="282"/>
        <v>2.872587050572295E-2</v>
      </c>
      <c r="R1236" s="9">
        <f t="shared" si="292"/>
        <v>0.99262871327900482</v>
      </c>
      <c r="S1236" s="9">
        <f t="shared" si="293"/>
        <v>11.690539443832611</v>
      </c>
      <c r="T1236" s="15">
        <f t="shared" si="283"/>
        <v>6.5990840437635256E-4</v>
      </c>
      <c r="U1236" s="15">
        <f t="shared" si="284"/>
        <v>-1.3320197333000272E-2</v>
      </c>
      <c r="V1236" s="15">
        <f t="shared" si="285"/>
        <v>1.3980105737376625E-2</v>
      </c>
      <c r="Y1236" s="32"/>
      <c r="Z1236" s="32"/>
    </row>
    <row r="1237" spans="1:26" x14ac:dyDescent="0.25">
      <c r="A1237" s="6">
        <v>1973.05</v>
      </c>
      <c r="B1237" s="7">
        <v>107.2</v>
      </c>
      <c r="C1237" s="8">
        <v>3.2033299999999998</v>
      </c>
      <c r="D1237" s="7">
        <v>7.0866699999999998</v>
      </c>
      <c r="E1237" s="7">
        <v>43.9</v>
      </c>
      <c r="F1237" s="8">
        <f t="shared" si="290"/>
        <v>1973.374999999907</v>
      </c>
      <c r="G1237" s="9">
        <v>6.85</v>
      </c>
      <c r="H1237" s="8">
        <f t="shared" si="286"/>
        <v>747.53685649202725</v>
      </c>
      <c r="I1237" s="8">
        <f t="shared" si="287"/>
        <v>22.337754090546692</v>
      </c>
      <c r="J1237" s="10">
        <f t="shared" si="291"/>
        <v>122483.42171049546</v>
      </c>
      <c r="K1237" s="8">
        <f t="shared" si="288"/>
        <v>49.417416182801816</v>
      </c>
      <c r="L1237" s="10">
        <f t="shared" si="289"/>
        <v>8097.0111019880305</v>
      </c>
      <c r="M1237" s="30">
        <f t="shared" si="280"/>
        <v>16.314338759668573</v>
      </c>
      <c r="N1237" s="11"/>
      <c r="O1237" s="12">
        <f t="shared" si="281"/>
        <v>19.06114572900686</v>
      </c>
      <c r="P1237" s="12"/>
      <c r="Q1237" s="33">
        <f t="shared" si="282"/>
        <v>2.988582385959896E-2</v>
      </c>
      <c r="R1237" s="9">
        <f t="shared" si="292"/>
        <v>1.0021246957992085</v>
      </c>
      <c r="S1237" s="9">
        <f t="shared" si="293"/>
        <v>11.525064225038022</v>
      </c>
      <c r="T1237" s="15">
        <f t="shared" si="283"/>
        <v>7.6997385593502443E-3</v>
      </c>
      <c r="U1237" s="15">
        <f t="shared" si="284"/>
        <v>-1.1538385700090914E-2</v>
      </c>
      <c r="V1237" s="15">
        <f t="shared" si="285"/>
        <v>1.9238124259441158E-2</v>
      </c>
      <c r="Y1237" s="32"/>
      <c r="Z1237" s="32"/>
    </row>
    <row r="1238" spans="1:26" x14ac:dyDescent="0.25">
      <c r="A1238" s="6">
        <v>1973.06</v>
      </c>
      <c r="B1238" s="7">
        <v>104.8</v>
      </c>
      <c r="C1238" s="8">
        <v>3.22</v>
      </c>
      <c r="D1238" s="7">
        <v>7.23</v>
      </c>
      <c r="E1238" s="7">
        <v>44.2</v>
      </c>
      <c r="F1238" s="8">
        <f t="shared" si="290"/>
        <v>1973.4583333332403</v>
      </c>
      <c r="G1238" s="9">
        <v>6.9</v>
      </c>
      <c r="H1238" s="8">
        <f t="shared" si="286"/>
        <v>725.84076923076907</v>
      </c>
      <c r="I1238" s="8">
        <f t="shared" si="287"/>
        <v>22.301596153846148</v>
      </c>
      <c r="J1238" s="10">
        <f t="shared" si="291"/>
        <v>119233.0405859046</v>
      </c>
      <c r="K1238" s="8">
        <f t="shared" si="288"/>
        <v>50.074701923076908</v>
      </c>
      <c r="L1238" s="10">
        <f t="shared" si="289"/>
        <v>8225.7145366039149</v>
      </c>
      <c r="M1238" s="30">
        <f t="shared" si="280"/>
        <v>15.808323047681984</v>
      </c>
      <c r="N1238" s="11"/>
      <c r="O1238" s="12">
        <f t="shared" si="281"/>
        <v>18.470601678103716</v>
      </c>
      <c r="P1238" s="12"/>
      <c r="Q1238" s="33">
        <f t="shared" si="282"/>
        <v>3.1714766309810488E-2</v>
      </c>
      <c r="R1238" s="9">
        <f t="shared" si="292"/>
        <v>0.98943146265705451</v>
      </c>
      <c r="S1238" s="9">
        <f t="shared" si="293"/>
        <v>11.471160859673637</v>
      </c>
      <c r="T1238" s="15">
        <f t="shared" si="283"/>
        <v>1.18665240778284E-2</v>
      </c>
      <c r="U1238" s="15">
        <f t="shared" si="284"/>
        <v>-1.3351240060321401E-2</v>
      </c>
      <c r="V1238" s="15">
        <f t="shared" si="285"/>
        <v>2.5217764138149801E-2</v>
      </c>
      <c r="Y1238" s="32"/>
      <c r="Z1238" s="32"/>
    </row>
    <row r="1239" spans="1:26" x14ac:dyDescent="0.25">
      <c r="A1239" s="6">
        <v>1973.07</v>
      </c>
      <c r="B1239" s="7">
        <v>105.8</v>
      </c>
      <c r="C1239" s="8">
        <v>3.2366700000000002</v>
      </c>
      <c r="D1239" s="7">
        <v>7.3833299999999999</v>
      </c>
      <c r="E1239" s="7">
        <v>44.3</v>
      </c>
      <c r="F1239" s="8">
        <f t="shared" si="290"/>
        <v>1973.5416666665735</v>
      </c>
      <c r="G1239" s="9">
        <v>7.13</v>
      </c>
      <c r="H1239" s="8">
        <f t="shared" si="286"/>
        <v>731.11262979683954</v>
      </c>
      <c r="I1239" s="8">
        <f t="shared" si="287"/>
        <v>22.36644910665914</v>
      </c>
      <c r="J1239" s="10">
        <f t="shared" si="291"/>
        <v>120405.21908392504</v>
      </c>
      <c r="K1239" s="8">
        <f t="shared" si="288"/>
        <v>51.021226965575607</v>
      </c>
      <c r="L1239" s="10">
        <f t="shared" si="289"/>
        <v>8402.5658432789824</v>
      </c>
      <c r="M1239" s="30">
        <f t="shared" si="280"/>
        <v>15.889518573988786</v>
      </c>
      <c r="N1239" s="11"/>
      <c r="O1239" s="12">
        <f t="shared" si="281"/>
        <v>18.56551658282245</v>
      </c>
      <c r="P1239" s="12"/>
      <c r="Q1239" s="33">
        <f t="shared" si="282"/>
        <v>2.898749194774479E-2</v>
      </c>
      <c r="R1239" s="9">
        <f t="shared" si="292"/>
        <v>0.98701058762603067</v>
      </c>
      <c r="S1239" s="9">
        <f t="shared" si="293"/>
        <v>11.324306863996544</v>
      </c>
      <c r="T1239" s="15">
        <f t="shared" si="283"/>
        <v>1.1185898648329529E-2</v>
      </c>
      <c r="U1239" s="15">
        <f t="shared" si="284"/>
        <v>-1.4708496170451557E-2</v>
      </c>
      <c r="V1239" s="15">
        <f t="shared" si="285"/>
        <v>2.5894394818781086E-2</v>
      </c>
      <c r="Y1239" s="32"/>
      <c r="Z1239" s="32"/>
    </row>
    <row r="1240" spans="1:26" x14ac:dyDescent="0.25">
      <c r="A1240" s="6">
        <v>1973.08</v>
      </c>
      <c r="B1240" s="7">
        <v>103.8</v>
      </c>
      <c r="C1240" s="8">
        <v>3.2533300000000001</v>
      </c>
      <c r="D1240" s="7">
        <v>7.53667</v>
      </c>
      <c r="E1240" s="7">
        <v>45.1</v>
      </c>
      <c r="F1240" s="8">
        <f t="shared" si="290"/>
        <v>1973.6249999999068</v>
      </c>
      <c r="G1240" s="9">
        <v>7.4</v>
      </c>
      <c r="H1240" s="8">
        <f t="shared" si="286"/>
        <v>704.56839246119716</v>
      </c>
      <c r="I1240" s="8">
        <f t="shared" si="287"/>
        <v>22.082788904101989</v>
      </c>
      <c r="J1240" s="10">
        <f t="shared" si="291"/>
        <v>116336.77462782477</v>
      </c>
      <c r="K1240" s="8">
        <f t="shared" si="288"/>
        <v>51.157027614744997</v>
      </c>
      <c r="L1240" s="10">
        <f t="shared" si="289"/>
        <v>8446.9352527388055</v>
      </c>
      <c r="M1240" s="30">
        <f t="shared" si="280"/>
        <v>15.278501094706124</v>
      </c>
      <c r="N1240" s="11"/>
      <c r="O1240" s="12">
        <f t="shared" si="281"/>
        <v>17.852222658614036</v>
      </c>
      <c r="P1240" s="12"/>
      <c r="Q1240" s="33">
        <f t="shared" si="282"/>
        <v>3.066264186836655E-2</v>
      </c>
      <c r="R1240" s="9">
        <f t="shared" si="292"/>
        <v>1.0281999418118777</v>
      </c>
      <c r="S1240" s="9">
        <f t="shared" si="293"/>
        <v>10.978945392737891</v>
      </c>
      <c r="T1240" s="15">
        <f t="shared" si="283"/>
        <v>1.1895906260810163E-2</v>
      </c>
      <c r="U1240" s="15">
        <f t="shared" si="284"/>
        <v>-1.3727563292538103E-2</v>
      </c>
      <c r="V1240" s="15">
        <f t="shared" si="285"/>
        <v>2.5623469553348266E-2</v>
      </c>
      <c r="Y1240" s="32"/>
      <c r="Z1240" s="32"/>
    </row>
    <row r="1241" spans="1:26" x14ac:dyDescent="0.25">
      <c r="A1241" s="6">
        <v>1973.09</v>
      </c>
      <c r="B1241" s="7">
        <v>105.6</v>
      </c>
      <c r="C1241" s="8">
        <v>3.27</v>
      </c>
      <c r="D1241" s="7">
        <v>7.69</v>
      </c>
      <c r="E1241" s="7">
        <v>45.2</v>
      </c>
      <c r="F1241" s="8">
        <f t="shared" si="290"/>
        <v>1973.70833333324</v>
      </c>
      <c r="G1241" s="9">
        <v>7.09</v>
      </c>
      <c r="H1241" s="8">
        <f t="shared" si="286"/>
        <v>715.20053097345112</v>
      </c>
      <c r="I1241" s="8">
        <f t="shared" si="287"/>
        <v>22.146834623893799</v>
      </c>
      <c r="J1241" s="10">
        <f t="shared" si="291"/>
        <v>118397.06618571185</v>
      </c>
      <c r="K1241" s="8">
        <f t="shared" si="288"/>
        <v>52.082311393805298</v>
      </c>
      <c r="L1241" s="10">
        <f t="shared" si="289"/>
        <v>8621.9075659860246</v>
      </c>
      <c r="M1241" s="30">
        <f t="shared" si="280"/>
        <v>15.475308601805564</v>
      </c>
      <c r="N1241" s="11"/>
      <c r="O1241" s="12">
        <f t="shared" si="281"/>
        <v>18.082083727935437</v>
      </c>
      <c r="P1241" s="12"/>
      <c r="Q1241" s="33">
        <f t="shared" si="282"/>
        <v>3.3160456131076405E-2</v>
      </c>
      <c r="R1241" s="9">
        <f t="shared" si="292"/>
        <v>1.0275149478054186</v>
      </c>
      <c r="S1241" s="9">
        <f t="shared" si="293"/>
        <v>11.263576343583996</v>
      </c>
      <c r="T1241" s="15">
        <f t="shared" si="283"/>
        <v>1.2916279581847601E-2</v>
      </c>
      <c r="U1241" s="15">
        <f t="shared" si="284"/>
        <v>-1.4634266551174058E-2</v>
      </c>
      <c r="V1241" s="15">
        <f t="shared" si="285"/>
        <v>2.7550546133021658E-2</v>
      </c>
      <c r="Y1241" s="32"/>
      <c r="Z1241" s="32"/>
    </row>
    <row r="1242" spans="1:26" x14ac:dyDescent="0.25">
      <c r="A1242" s="6">
        <v>1973.1</v>
      </c>
      <c r="B1242" s="7">
        <v>109.8</v>
      </c>
      <c r="C1242" s="8">
        <v>3.30667</v>
      </c>
      <c r="D1242" s="7">
        <v>7.8466699999999996</v>
      </c>
      <c r="E1242" s="7">
        <v>45.6</v>
      </c>
      <c r="F1242" s="8">
        <f t="shared" si="290"/>
        <v>1973.7916666665733</v>
      </c>
      <c r="G1242" s="9">
        <v>6.79</v>
      </c>
      <c r="H1242" s="8">
        <f t="shared" si="286"/>
        <v>737.12279605263143</v>
      </c>
      <c r="I1242" s="8">
        <f t="shared" si="287"/>
        <v>22.198741675986838</v>
      </c>
      <c r="J1242" s="10">
        <f t="shared" si="291"/>
        <v>122332.4016684431</v>
      </c>
      <c r="K1242" s="8">
        <f t="shared" si="288"/>
        <v>52.677225228618404</v>
      </c>
      <c r="L1242" s="10">
        <f t="shared" si="289"/>
        <v>8742.2767413453748</v>
      </c>
      <c r="M1242" s="30">
        <f t="shared" si="280"/>
        <v>15.913516308933389</v>
      </c>
      <c r="N1242" s="11"/>
      <c r="O1242" s="12">
        <f t="shared" si="281"/>
        <v>18.592078071081108</v>
      </c>
      <c r="P1242" s="12"/>
      <c r="Q1242" s="33">
        <f t="shared" si="282"/>
        <v>3.4958996134951792E-2</v>
      </c>
      <c r="R1242" s="9">
        <f t="shared" si="292"/>
        <v>1.0099911491177134</v>
      </c>
      <c r="S1242" s="9">
        <f t="shared" si="293"/>
        <v>11.471971189843391</v>
      </c>
      <c r="T1242" s="15">
        <f t="shared" si="283"/>
        <v>9.9629290667921921E-3</v>
      </c>
      <c r="U1242" s="15">
        <f t="shared" si="284"/>
        <v>-1.5151288843267774E-2</v>
      </c>
      <c r="V1242" s="15">
        <f t="shared" si="285"/>
        <v>2.5114217910059966E-2</v>
      </c>
      <c r="Y1242" s="32"/>
      <c r="Z1242" s="32"/>
    </row>
    <row r="1243" spans="1:26" x14ac:dyDescent="0.25">
      <c r="A1243" s="6">
        <v>1973.11</v>
      </c>
      <c r="B1243" s="7">
        <v>102</v>
      </c>
      <c r="C1243" s="8">
        <v>3.3433299999999999</v>
      </c>
      <c r="D1243" s="7">
        <v>8.0033300000000001</v>
      </c>
      <c r="E1243" s="7">
        <v>45.9</v>
      </c>
      <c r="F1243" s="8">
        <f t="shared" si="290"/>
        <v>1973.8749999999065</v>
      </c>
      <c r="G1243" s="9">
        <v>6.73</v>
      </c>
      <c r="H1243" s="8">
        <f t="shared" si="286"/>
        <v>680.28333333333319</v>
      </c>
      <c r="I1243" s="8">
        <f t="shared" si="287"/>
        <v>22.298153694444441</v>
      </c>
      <c r="J1243" s="10">
        <f t="shared" si="291"/>
        <v>113207.74501399833</v>
      </c>
      <c r="K1243" s="8">
        <f t="shared" si="288"/>
        <v>53.377764805555543</v>
      </c>
      <c r="L1243" s="10">
        <f t="shared" si="289"/>
        <v>8882.7347245380715</v>
      </c>
      <c r="M1243" s="30">
        <f t="shared" si="280"/>
        <v>14.651845159710572</v>
      </c>
      <c r="N1243" s="11"/>
      <c r="O1243" s="12">
        <f t="shared" si="281"/>
        <v>17.119742977139474</v>
      </c>
      <c r="P1243" s="12"/>
      <c r="Q1243" s="33">
        <f t="shared" si="282"/>
        <v>4.1652328760251114E-2</v>
      </c>
      <c r="R1243" s="9">
        <f t="shared" si="292"/>
        <v>1.0048865171192618</v>
      </c>
      <c r="S1243" s="9">
        <f t="shared" si="293"/>
        <v>11.510860022422449</v>
      </c>
      <c r="T1243" s="15">
        <f t="shared" si="283"/>
        <v>1.6454975003629801E-2</v>
      </c>
      <c r="U1243" s="15">
        <f t="shared" si="284"/>
        <v>-1.5597269561874794E-2</v>
      </c>
      <c r="V1243" s="15">
        <f t="shared" si="285"/>
        <v>3.2052244565504595E-2</v>
      </c>
      <c r="Y1243" s="32"/>
      <c r="Z1243" s="32"/>
    </row>
    <row r="1244" spans="1:26" x14ac:dyDescent="0.25">
      <c r="A1244" s="6">
        <v>1973.12</v>
      </c>
      <c r="B1244" s="7">
        <v>94.78</v>
      </c>
      <c r="C1244" s="8">
        <v>3.38</v>
      </c>
      <c r="D1244" s="7">
        <v>8.16</v>
      </c>
      <c r="E1244" s="7">
        <v>46.2</v>
      </c>
      <c r="F1244" s="8">
        <f t="shared" si="290"/>
        <v>1973.9583333332398</v>
      </c>
      <c r="G1244" s="9">
        <v>6.74</v>
      </c>
      <c r="H1244" s="8">
        <f t="shared" si="286"/>
        <v>628.02520454545436</v>
      </c>
      <c r="I1244" s="8">
        <f t="shared" si="287"/>
        <v>22.396340909090902</v>
      </c>
      <c r="J1244" s="10">
        <f t="shared" si="291"/>
        <v>104821.91805784777</v>
      </c>
      <c r="K1244" s="8">
        <f t="shared" si="288"/>
        <v>54.069272727272711</v>
      </c>
      <c r="L1244" s="10">
        <f t="shared" si="289"/>
        <v>9024.5500248157605</v>
      </c>
      <c r="M1244" s="30">
        <f t="shared" si="280"/>
        <v>13.493329686205888</v>
      </c>
      <c r="N1244" s="11"/>
      <c r="O1244" s="12">
        <f t="shared" si="281"/>
        <v>15.771102210645216</v>
      </c>
      <c r="P1244" s="12"/>
      <c r="Q1244" s="33">
        <f t="shared" si="282"/>
        <v>4.7752928053783478E-2</v>
      </c>
      <c r="R1244" s="9">
        <f t="shared" si="292"/>
        <v>0.98776947809049742</v>
      </c>
      <c r="S1244" s="9">
        <f t="shared" si="293"/>
        <v>11.491996945830225</v>
      </c>
      <c r="T1244" s="15">
        <f t="shared" si="283"/>
        <v>2.4077050220234097E-2</v>
      </c>
      <c r="U1244" s="15">
        <f t="shared" si="284"/>
        <v>-1.5376635272250416E-2</v>
      </c>
      <c r="V1244" s="15">
        <f t="shared" si="285"/>
        <v>3.9453685492484514E-2</v>
      </c>
      <c r="Y1244" s="32"/>
      <c r="Z1244" s="32"/>
    </row>
    <row r="1245" spans="1:26" x14ac:dyDescent="0.25">
      <c r="A1245" s="6">
        <v>1974.01</v>
      </c>
      <c r="B1245" s="7">
        <v>96.11</v>
      </c>
      <c r="C1245" s="8">
        <v>3.4</v>
      </c>
      <c r="D1245" s="7">
        <v>8.2266700000000004</v>
      </c>
      <c r="E1245" s="7">
        <v>46.6</v>
      </c>
      <c r="F1245" s="8">
        <f t="shared" si="290"/>
        <v>1974.0416666665731</v>
      </c>
      <c r="G1245" s="9">
        <v>6.99</v>
      </c>
      <c r="H1245" s="8">
        <f t="shared" si="286"/>
        <v>631.37154560085821</v>
      </c>
      <c r="I1245" s="8">
        <f t="shared" si="287"/>
        <v>22.33548283261802</v>
      </c>
      <c r="J1245" s="10">
        <f t="shared" si="291"/>
        <v>105691.10912941232</v>
      </c>
      <c r="K1245" s="8">
        <f t="shared" si="288"/>
        <v>54.043131339592264</v>
      </c>
      <c r="L1245" s="10">
        <f t="shared" si="289"/>
        <v>9046.7784490860722</v>
      </c>
      <c r="M1245" s="30">
        <f t="shared" si="280"/>
        <v>13.530721892513949</v>
      </c>
      <c r="N1245" s="11"/>
      <c r="O1245" s="12">
        <f t="shared" si="281"/>
        <v>15.81914151846464</v>
      </c>
      <c r="P1245" s="12"/>
      <c r="Q1245" s="33">
        <f t="shared" si="282"/>
        <v>4.5945965557319043E-2</v>
      </c>
      <c r="R1245" s="9">
        <f t="shared" si="292"/>
        <v>1.0079694972375672</v>
      </c>
      <c r="S1245" s="9">
        <f t="shared" si="293"/>
        <v>11.254006539345372</v>
      </c>
      <c r="T1245" s="15">
        <f t="shared" si="283"/>
        <v>2.4229443866257139E-2</v>
      </c>
      <c r="U1245" s="15">
        <f t="shared" si="284"/>
        <v>-1.2015977017232893E-2</v>
      </c>
      <c r="V1245" s="15">
        <f t="shared" si="285"/>
        <v>3.6245420883490032E-2</v>
      </c>
      <c r="Y1245" s="32"/>
      <c r="Z1245" s="32"/>
    </row>
    <row r="1246" spans="1:26" x14ac:dyDescent="0.25">
      <c r="A1246" s="6">
        <v>1974.02</v>
      </c>
      <c r="B1246" s="7">
        <v>93.45</v>
      </c>
      <c r="C1246" s="8">
        <v>3.42</v>
      </c>
      <c r="D1246" s="7">
        <v>8.2933299999999992</v>
      </c>
      <c r="E1246" s="7">
        <v>47.2</v>
      </c>
      <c r="F1246" s="8">
        <f t="shared" si="290"/>
        <v>1974.1249999999063</v>
      </c>
      <c r="G1246" s="9">
        <v>6.96</v>
      </c>
      <c r="H1246" s="8">
        <f t="shared" si="286"/>
        <v>606.09353548728802</v>
      </c>
      <c r="I1246" s="8">
        <f t="shared" si="287"/>
        <v>22.181272245762706</v>
      </c>
      <c r="J1246" s="10">
        <f t="shared" si="291"/>
        <v>101769.0170787354</v>
      </c>
      <c r="K1246" s="8">
        <f t="shared" si="288"/>
        <v>53.788482618114386</v>
      </c>
      <c r="L1246" s="10">
        <f t="shared" si="289"/>
        <v>9031.6109407125587</v>
      </c>
      <c r="M1246" s="30">
        <f t="shared" si="280"/>
        <v>12.957321280205388</v>
      </c>
      <c r="N1246" s="11"/>
      <c r="O1246" s="12">
        <f t="shared" si="281"/>
        <v>15.154292146338722</v>
      </c>
      <c r="P1246" s="12"/>
      <c r="Q1246" s="33">
        <f t="shared" si="282"/>
        <v>5.0850367922704143E-2</v>
      </c>
      <c r="R1246" s="9">
        <f t="shared" si="292"/>
        <v>0.98812468410760568</v>
      </c>
      <c r="S1246" s="9">
        <f t="shared" si="293"/>
        <v>11.199495796676839</v>
      </c>
      <c r="T1246" s="15">
        <f t="shared" si="283"/>
        <v>2.2230186502816274E-2</v>
      </c>
      <c r="U1246" s="15">
        <f t="shared" si="284"/>
        <v>-1.2036619668587267E-2</v>
      </c>
      <c r="V1246" s="15">
        <f t="shared" si="285"/>
        <v>3.4266806171403541E-2</v>
      </c>
      <c r="Y1246" s="32"/>
      <c r="Z1246" s="32"/>
    </row>
    <row r="1247" spans="1:26" x14ac:dyDescent="0.25">
      <c r="A1247" s="6">
        <v>1974.03</v>
      </c>
      <c r="B1247" s="7">
        <v>97.44</v>
      </c>
      <c r="C1247" s="8">
        <v>3.44</v>
      </c>
      <c r="D1247" s="7">
        <v>8.36</v>
      </c>
      <c r="E1247" s="7">
        <v>47.8</v>
      </c>
      <c r="F1247" s="8">
        <f t="shared" si="290"/>
        <v>1974.2083333332396</v>
      </c>
      <c r="G1247" s="9">
        <v>7.21</v>
      </c>
      <c r="H1247" s="8">
        <f t="shared" si="286"/>
        <v>624.03898744769867</v>
      </c>
      <c r="I1247" s="8">
        <f t="shared" si="287"/>
        <v>22.030933054393302</v>
      </c>
      <c r="J1247" s="10">
        <f t="shared" si="291"/>
        <v>105090.50090265083</v>
      </c>
      <c r="K1247" s="8">
        <f t="shared" si="288"/>
        <v>53.540290794979072</v>
      </c>
      <c r="L1247" s="10">
        <f t="shared" si="289"/>
        <v>9016.3853401699616</v>
      </c>
      <c r="M1247" s="30">
        <f t="shared" si="280"/>
        <v>13.310364239140162</v>
      </c>
      <c r="N1247" s="11"/>
      <c r="O1247" s="12">
        <f t="shared" si="281"/>
        <v>15.571122142264313</v>
      </c>
      <c r="P1247" s="12"/>
      <c r="Q1247" s="33">
        <f t="shared" si="282"/>
        <v>4.7622016397860831E-2</v>
      </c>
      <c r="R1247" s="9">
        <f t="shared" si="292"/>
        <v>0.98507465515458947</v>
      </c>
      <c r="S1247" s="9">
        <f t="shared" si="293"/>
        <v>10.927588226428282</v>
      </c>
      <c r="T1247" s="15">
        <f t="shared" si="283"/>
        <v>1.9205013338245314E-2</v>
      </c>
      <c r="U1247" s="15">
        <f t="shared" si="284"/>
        <v>-1.1549315348687084E-2</v>
      </c>
      <c r="V1247" s="15">
        <f t="shared" si="285"/>
        <v>3.0754328686932397E-2</v>
      </c>
      <c r="Y1247" s="32"/>
      <c r="Z1247" s="32"/>
    </row>
    <row r="1248" spans="1:26" x14ac:dyDescent="0.25">
      <c r="A1248" s="6">
        <v>1974.04</v>
      </c>
      <c r="B1248" s="7">
        <v>92.46</v>
      </c>
      <c r="C1248" s="8">
        <v>3.46</v>
      </c>
      <c r="D1248" s="7">
        <v>8.4866700000000002</v>
      </c>
      <c r="E1248" s="7">
        <v>48</v>
      </c>
      <c r="F1248" s="8">
        <f t="shared" si="290"/>
        <v>1974.2916666665728</v>
      </c>
      <c r="G1248" s="9">
        <v>7.51</v>
      </c>
      <c r="H1248" s="8">
        <f t="shared" si="286"/>
        <v>589.67809687499982</v>
      </c>
      <c r="I1248" s="8">
        <f t="shared" si="287"/>
        <v>22.066690624999996</v>
      </c>
      <c r="J1248" s="10">
        <f t="shared" si="291"/>
        <v>99613.674444305885</v>
      </c>
      <c r="K1248" s="8">
        <f t="shared" si="288"/>
        <v>54.125063967187486</v>
      </c>
      <c r="L1248" s="10">
        <f t="shared" si="289"/>
        <v>9143.2877189731498</v>
      </c>
      <c r="M1248" s="30">
        <f t="shared" si="280"/>
        <v>12.550411048540905</v>
      </c>
      <c r="N1248" s="11"/>
      <c r="O1248" s="12">
        <f t="shared" si="281"/>
        <v>14.688309996556292</v>
      </c>
      <c r="P1248" s="12"/>
      <c r="Q1248" s="33">
        <f t="shared" si="282"/>
        <v>4.9607504754646911E-2</v>
      </c>
      <c r="R1248" s="9">
        <f t="shared" si="292"/>
        <v>1.0013886996776262</v>
      </c>
      <c r="S1248" s="9">
        <f t="shared" si="293"/>
        <v>10.719638161304275</v>
      </c>
      <c r="T1248" s="15">
        <f t="shared" si="283"/>
        <v>2.4697271508143048E-2</v>
      </c>
      <c r="U1248" s="15">
        <f t="shared" si="284"/>
        <v>-1.0846436354005617E-2</v>
      </c>
      <c r="V1248" s="15">
        <f t="shared" si="285"/>
        <v>3.5543707862148666E-2</v>
      </c>
      <c r="Y1248" s="32"/>
      <c r="Z1248" s="32"/>
    </row>
    <row r="1249" spans="1:26" x14ac:dyDescent="0.25">
      <c r="A1249" s="6">
        <v>1974.05</v>
      </c>
      <c r="B1249" s="7">
        <v>89.67</v>
      </c>
      <c r="C1249" s="8">
        <v>3.48</v>
      </c>
      <c r="D1249" s="7">
        <v>8.6133299999999995</v>
      </c>
      <c r="E1249" s="7">
        <v>48.6</v>
      </c>
      <c r="F1249" s="8">
        <f t="shared" si="290"/>
        <v>1974.3749999999061</v>
      </c>
      <c r="G1249" s="9">
        <v>7.58</v>
      </c>
      <c r="H1249" s="8">
        <f t="shared" si="286"/>
        <v>564.82413425925915</v>
      </c>
      <c r="I1249" s="8">
        <f t="shared" si="287"/>
        <v>21.920240740740734</v>
      </c>
      <c r="J1249" s="10">
        <f t="shared" si="291"/>
        <v>95723.701973329909</v>
      </c>
      <c r="K1249" s="8">
        <f t="shared" si="288"/>
        <v>54.254674476851839</v>
      </c>
      <c r="L1249" s="10">
        <f t="shared" si="289"/>
        <v>9194.8236190246644</v>
      </c>
      <c r="M1249" s="30">
        <f t="shared" si="280"/>
        <v>11.99543694732966</v>
      </c>
      <c r="N1249" s="11"/>
      <c r="O1249" s="12">
        <f t="shared" si="281"/>
        <v>14.045930080444705</v>
      </c>
      <c r="P1249" s="12"/>
      <c r="Q1249" s="33">
        <f t="shared" si="282"/>
        <v>5.3892868651376033E-2</v>
      </c>
      <c r="R1249" s="9">
        <f t="shared" si="292"/>
        <v>1.0091041723610832</v>
      </c>
      <c r="S1249" s="9">
        <f t="shared" si="293"/>
        <v>10.601999525296936</v>
      </c>
      <c r="T1249" s="15">
        <f t="shared" si="283"/>
        <v>2.8230560552379824E-2</v>
      </c>
      <c r="U1249" s="15">
        <f t="shared" si="284"/>
        <v>-1.3270756867215239E-2</v>
      </c>
      <c r="V1249" s="15">
        <f t="shared" si="285"/>
        <v>4.1501317419595063E-2</v>
      </c>
      <c r="Y1249" s="32"/>
      <c r="Z1249" s="32"/>
    </row>
    <row r="1250" spans="1:26" x14ac:dyDescent="0.25">
      <c r="A1250" s="6">
        <v>1974.06</v>
      </c>
      <c r="B1250" s="7">
        <v>89.79</v>
      </c>
      <c r="C1250" s="8">
        <v>3.5</v>
      </c>
      <c r="D1250" s="7">
        <v>8.74</v>
      </c>
      <c r="E1250" s="7">
        <v>49</v>
      </c>
      <c r="F1250" s="8">
        <f t="shared" si="290"/>
        <v>1974.4583333332394</v>
      </c>
      <c r="G1250" s="9">
        <v>7.54</v>
      </c>
      <c r="H1250" s="8">
        <f t="shared" si="286"/>
        <v>560.96302500000002</v>
      </c>
      <c r="I1250" s="8">
        <f t="shared" si="287"/>
        <v>21.866249999999994</v>
      </c>
      <c r="J1250" s="10">
        <f t="shared" si="291"/>
        <v>95378.155232331992</v>
      </c>
      <c r="K1250" s="8">
        <f t="shared" si="288"/>
        <v>54.603149999999985</v>
      </c>
      <c r="L1250" s="10">
        <f t="shared" si="289"/>
        <v>9283.9411597124563</v>
      </c>
      <c r="M1250" s="30">
        <f t="shared" si="280"/>
        <v>11.888498820078999</v>
      </c>
      <c r="N1250" s="11"/>
      <c r="O1250" s="12">
        <f t="shared" si="281"/>
        <v>13.927722593419727</v>
      </c>
      <c r="P1250" s="12"/>
      <c r="Q1250" s="33">
        <f t="shared" si="282"/>
        <v>5.5562453619213095E-2</v>
      </c>
      <c r="R1250" s="9">
        <f t="shared" si="292"/>
        <v>0.98768742668372878</v>
      </c>
      <c r="S1250" s="9">
        <f t="shared" si="293"/>
        <v>10.611187083234322</v>
      </c>
      <c r="T1250" s="15">
        <f t="shared" si="283"/>
        <v>2.6390310882116186E-2</v>
      </c>
      <c r="U1250" s="15">
        <f t="shared" si="284"/>
        <v>-1.3344768012055308E-2</v>
      </c>
      <c r="V1250" s="15">
        <f t="shared" si="285"/>
        <v>3.9735078894171494E-2</v>
      </c>
      <c r="Y1250" s="32"/>
      <c r="Z1250" s="32"/>
    </row>
    <row r="1251" spans="1:26" x14ac:dyDescent="0.25">
      <c r="A1251" s="6">
        <v>1974.07</v>
      </c>
      <c r="B1251" s="7">
        <v>79.31</v>
      </c>
      <c r="C1251" s="8">
        <v>3.53</v>
      </c>
      <c r="D1251" s="7">
        <v>8.8633299999999995</v>
      </c>
      <c r="E1251" s="7">
        <v>49.4</v>
      </c>
      <c r="F1251" s="8">
        <f t="shared" si="290"/>
        <v>1974.5416666665726</v>
      </c>
      <c r="G1251" s="9">
        <v>7.81</v>
      </c>
      <c r="H1251" s="8">
        <f t="shared" si="286"/>
        <v>491.47716649797565</v>
      </c>
      <c r="I1251" s="8">
        <f t="shared" si="287"/>
        <v>21.875102732793518</v>
      </c>
      <c r="J1251" s="10">
        <f t="shared" si="291"/>
        <v>83873.714715400769</v>
      </c>
      <c r="K1251" s="8">
        <f t="shared" si="288"/>
        <v>54.925284505566786</v>
      </c>
      <c r="L1251" s="10">
        <f t="shared" si="289"/>
        <v>9373.350294394817</v>
      </c>
      <c r="M1251" s="30">
        <f t="shared" si="280"/>
        <v>10.394141805327051</v>
      </c>
      <c r="N1251" s="11"/>
      <c r="O1251" s="12">
        <f t="shared" si="281"/>
        <v>12.188506545695988</v>
      </c>
      <c r="P1251" s="12"/>
      <c r="Q1251" s="33">
        <f t="shared" si="282"/>
        <v>6.5469660475618752E-2</v>
      </c>
      <c r="R1251" s="9">
        <f t="shared" si="292"/>
        <v>0.99082437643708132</v>
      </c>
      <c r="S1251" s="9">
        <f t="shared" si="293"/>
        <v>10.395673424102574</v>
      </c>
      <c r="T1251" s="15">
        <f t="shared" si="283"/>
        <v>3.8321555671837704E-2</v>
      </c>
      <c r="U1251" s="15">
        <f t="shared" si="284"/>
        <v>-9.520370637920994E-3</v>
      </c>
      <c r="V1251" s="15">
        <f t="shared" si="285"/>
        <v>4.7841926309758698E-2</v>
      </c>
      <c r="Y1251" s="32"/>
      <c r="Z1251" s="32"/>
    </row>
    <row r="1252" spans="1:26" x14ac:dyDescent="0.25">
      <c r="A1252" s="6">
        <v>1974.08</v>
      </c>
      <c r="B1252" s="7">
        <v>76.03</v>
      </c>
      <c r="C1252" s="8">
        <v>3.56</v>
      </c>
      <c r="D1252" s="7">
        <v>8.9866700000000002</v>
      </c>
      <c r="E1252" s="7">
        <v>50</v>
      </c>
      <c r="F1252" s="8">
        <f t="shared" si="290"/>
        <v>1974.6249999999059</v>
      </c>
      <c r="G1252" s="9">
        <v>8.0399999999999991</v>
      </c>
      <c r="H1252" s="8">
        <f t="shared" si="286"/>
        <v>465.49747649999989</v>
      </c>
      <c r="I1252" s="8">
        <f t="shared" si="287"/>
        <v>21.796277999999997</v>
      </c>
      <c r="J1252" s="10">
        <f t="shared" si="291"/>
        <v>79750.087661018275</v>
      </c>
      <c r="K1252" s="8">
        <f t="shared" si="288"/>
        <v>55.021336408499991</v>
      </c>
      <c r="L1252" s="10">
        <f t="shared" si="289"/>
        <v>9426.3806429125761</v>
      </c>
      <c r="M1252" s="30">
        <f t="shared" si="280"/>
        <v>9.8241957231411945</v>
      </c>
      <c r="N1252" s="11"/>
      <c r="O1252" s="12">
        <f t="shared" si="281"/>
        <v>11.532942434954489</v>
      </c>
      <c r="P1252" s="12"/>
      <c r="Q1252" s="33">
        <f t="shared" si="282"/>
        <v>7.0354100557487823E-2</v>
      </c>
      <c r="R1252" s="9">
        <f t="shared" si="292"/>
        <v>1.0066999999999999</v>
      </c>
      <c r="S1252" s="9">
        <f t="shared" si="293"/>
        <v>10.176683198423012</v>
      </c>
      <c r="T1252" s="15">
        <f t="shared" si="283"/>
        <v>5.2398375851310464E-2</v>
      </c>
      <c r="U1252" s="15">
        <f t="shared" si="284"/>
        <v>-3.2127273530165867E-3</v>
      </c>
      <c r="V1252" s="15">
        <f t="shared" si="285"/>
        <v>5.561110320432705E-2</v>
      </c>
      <c r="Y1252" s="32"/>
      <c r="Z1252" s="32"/>
    </row>
    <row r="1253" spans="1:26" x14ac:dyDescent="0.25">
      <c r="A1253" s="6">
        <v>1974.09</v>
      </c>
      <c r="B1253" s="7">
        <v>68.12</v>
      </c>
      <c r="C1253" s="8">
        <v>3.59</v>
      </c>
      <c r="D1253" s="7">
        <v>9.11</v>
      </c>
      <c r="E1253" s="7">
        <v>50.6</v>
      </c>
      <c r="F1253" s="8">
        <f t="shared" si="290"/>
        <v>1974.7083333332391</v>
      </c>
      <c r="G1253" s="9">
        <v>8.0399999999999991</v>
      </c>
      <c r="H1253" s="8">
        <f t="shared" si="286"/>
        <v>412.12263438735175</v>
      </c>
      <c r="I1253" s="8">
        <f t="shared" si="287"/>
        <v>21.719322628458492</v>
      </c>
      <c r="J1253" s="10">
        <f t="shared" si="291"/>
        <v>70915.87182093825</v>
      </c>
      <c r="K1253" s="8">
        <f t="shared" si="288"/>
        <v>55.115049901185756</v>
      </c>
      <c r="L1253" s="10">
        <f t="shared" si="289"/>
        <v>9483.9047605511951</v>
      </c>
      <c r="M1253" s="30">
        <f t="shared" si="280"/>
        <v>8.680421305646334</v>
      </c>
      <c r="N1253" s="11"/>
      <c r="O1253" s="12">
        <f t="shared" si="281"/>
        <v>10.206222645077469</v>
      </c>
      <c r="P1253" s="12"/>
      <c r="Q1253" s="33">
        <f t="shared" si="282"/>
        <v>8.4680210820316584E-2</v>
      </c>
      <c r="R1253" s="9">
        <f t="shared" si="292"/>
        <v>1.016304763687051</v>
      </c>
      <c r="S1253" s="9">
        <f t="shared" si="293"/>
        <v>10.123386339775145</v>
      </c>
      <c r="T1253" s="15">
        <f t="shared" si="283"/>
        <v>6.5807880219377113E-2</v>
      </c>
      <c r="U1253" s="15">
        <f t="shared" si="284"/>
        <v>-1.0004189719038381E-3</v>
      </c>
      <c r="V1253" s="15">
        <f t="shared" si="285"/>
        <v>6.6808299191280951E-2</v>
      </c>
      <c r="Y1253" s="32"/>
      <c r="Z1253" s="32"/>
    </row>
    <row r="1254" spans="1:26" x14ac:dyDescent="0.25">
      <c r="A1254" s="6">
        <v>1974.1</v>
      </c>
      <c r="B1254" s="7">
        <v>69.44</v>
      </c>
      <c r="C1254" s="8">
        <v>3.5933299999999999</v>
      </c>
      <c r="D1254" s="7">
        <v>9.0366700000000009</v>
      </c>
      <c r="E1254" s="7">
        <v>51.1</v>
      </c>
      <c r="F1254" s="8">
        <f t="shared" si="290"/>
        <v>1974.7916666665724</v>
      </c>
      <c r="G1254" s="9">
        <v>7.9</v>
      </c>
      <c r="H1254" s="8">
        <f t="shared" si="286"/>
        <v>415.99791780821903</v>
      </c>
      <c r="I1254" s="8">
        <f t="shared" si="287"/>
        <v>21.526754003424649</v>
      </c>
      <c r="J1254" s="10">
        <f t="shared" si="291"/>
        <v>71891.394103467886</v>
      </c>
      <c r="K1254" s="8">
        <f t="shared" si="288"/>
        <v>54.136461749999995</v>
      </c>
      <c r="L1254" s="10">
        <f t="shared" si="289"/>
        <v>9355.6855465579683</v>
      </c>
      <c r="M1254" s="30">
        <f t="shared" si="280"/>
        <v>8.7449838338095844</v>
      </c>
      <c r="N1254" s="11"/>
      <c r="O1254" s="12">
        <f t="shared" si="281"/>
        <v>10.297190694389558</v>
      </c>
      <c r="P1254" s="12"/>
      <c r="Q1254" s="33">
        <f t="shared" si="282"/>
        <v>8.6262543163718536E-2</v>
      </c>
      <c r="R1254" s="9">
        <f t="shared" si="292"/>
        <v>1.0218213915607526</v>
      </c>
      <c r="S1254" s="9">
        <f t="shared" si="293"/>
        <v>10.187776038061639</v>
      </c>
      <c r="T1254" s="15">
        <f t="shared" si="283"/>
        <v>6.3612158967854437E-2</v>
      </c>
      <c r="U1254" s="15">
        <f t="shared" si="284"/>
        <v>1.1449390348712285E-3</v>
      </c>
      <c r="V1254" s="15">
        <f t="shared" si="285"/>
        <v>6.2467219932983209E-2</v>
      </c>
      <c r="Y1254" s="32"/>
      <c r="Z1254" s="32"/>
    </row>
    <row r="1255" spans="1:26" x14ac:dyDescent="0.25">
      <c r="A1255" s="6">
        <v>1974.11</v>
      </c>
      <c r="B1255" s="7">
        <v>71.739999999999995</v>
      </c>
      <c r="C1255" s="8">
        <v>3.59667</v>
      </c>
      <c r="D1255" s="7">
        <v>8.9633299999999991</v>
      </c>
      <c r="E1255" s="7">
        <v>51.5</v>
      </c>
      <c r="F1255" s="8">
        <f t="shared" si="290"/>
        <v>1974.8749999999056</v>
      </c>
      <c r="G1255" s="9">
        <v>7.68</v>
      </c>
      <c r="H1255" s="8">
        <f t="shared" si="286"/>
        <v>426.43857961165031</v>
      </c>
      <c r="I1255" s="8">
        <f t="shared" si="287"/>
        <v>21.379409619902908</v>
      </c>
      <c r="J1255" s="10">
        <f t="shared" si="291"/>
        <v>74003.60827174547</v>
      </c>
      <c r="K1255" s="8">
        <f t="shared" si="288"/>
        <v>53.280035040291246</v>
      </c>
      <c r="L1255" s="10">
        <f t="shared" si="289"/>
        <v>9246.1494581876832</v>
      </c>
      <c r="M1255" s="30">
        <f t="shared" si="280"/>
        <v>8.9489845127556045</v>
      </c>
      <c r="N1255" s="11"/>
      <c r="O1255" s="12">
        <f t="shared" si="281"/>
        <v>10.551515010335228</v>
      </c>
      <c r="P1255" s="12"/>
      <c r="Q1255" s="33">
        <f t="shared" si="282"/>
        <v>8.633796362510357E-2</v>
      </c>
      <c r="R1255" s="9">
        <f t="shared" si="292"/>
        <v>1.0239057981194166</v>
      </c>
      <c r="S1255" s="9">
        <f t="shared" si="293"/>
        <v>10.329232439670005</v>
      </c>
      <c r="T1255" s="15">
        <f t="shared" si="283"/>
        <v>6.1895250998547979E-2</v>
      </c>
      <c r="U1255" s="15">
        <f t="shared" si="284"/>
        <v>4.1611956541700579E-3</v>
      </c>
      <c r="V1255" s="15">
        <f t="shared" si="285"/>
        <v>5.7734055344377921E-2</v>
      </c>
      <c r="Y1255" s="32"/>
      <c r="Z1255" s="32"/>
    </row>
    <row r="1256" spans="1:26" x14ac:dyDescent="0.25">
      <c r="A1256" s="6">
        <v>1974.12</v>
      </c>
      <c r="B1256" s="7">
        <v>67.069999999999993</v>
      </c>
      <c r="C1256" s="8">
        <v>3.6</v>
      </c>
      <c r="D1256" s="7">
        <v>8.89</v>
      </c>
      <c r="E1256" s="7">
        <v>51.9</v>
      </c>
      <c r="F1256" s="8">
        <f t="shared" si="290"/>
        <v>1974.9583333332389</v>
      </c>
      <c r="G1256" s="9">
        <v>7.43</v>
      </c>
      <c r="H1256" s="8">
        <f t="shared" si="286"/>
        <v>395.60638583815017</v>
      </c>
      <c r="I1256" s="8">
        <f t="shared" si="287"/>
        <v>21.234277456647394</v>
      </c>
      <c r="J1256" s="10">
        <f t="shared" si="291"/>
        <v>68960.109402041067</v>
      </c>
      <c r="K1256" s="8">
        <f t="shared" si="288"/>
        <v>52.43686849710982</v>
      </c>
      <c r="L1256" s="10">
        <f t="shared" si="289"/>
        <v>9140.5303799633984</v>
      </c>
      <c r="M1256" s="30">
        <f t="shared" si="280"/>
        <v>8.2890600559230823</v>
      </c>
      <c r="N1256" s="11"/>
      <c r="O1256" s="12">
        <f t="shared" si="281"/>
        <v>9.7894832311996307</v>
      </c>
      <c r="P1256" s="12"/>
      <c r="Q1256" s="33">
        <f t="shared" si="282"/>
        <v>9.8548157675612313E-2</v>
      </c>
      <c r="R1256" s="9">
        <f t="shared" si="292"/>
        <v>1.001305009112839</v>
      </c>
      <c r="S1256" s="9">
        <f t="shared" si="293"/>
        <v>10.494649147065823</v>
      </c>
      <c r="T1256" s="15">
        <f t="shared" si="283"/>
        <v>6.8660825719678797E-2</v>
      </c>
      <c r="U1256" s="15">
        <f t="shared" si="284"/>
        <v>3.9393603191506532E-3</v>
      </c>
      <c r="V1256" s="15">
        <f t="shared" si="285"/>
        <v>6.4721465400528144E-2</v>
      </c>
      <c r="Y1256" s="32"/>
      <c r="Z1256" s="32"/>
    </row>
    <row r="1257" spans="1:26" x14ac:dyDescent="0.25">
      <c r="A1257" s="6">
        <v>1975.01</v>
      </c>
      <c r="B1257" s="7">
        <v>72.56</v>
      </c>
      <c r="C1257" s="8">
        <v>3.6233300000000002</v>
      </c>
      <c r="D1257" s="7">
        <v>8.7433300000000003</v>
      </c>
      <c r="E1257" s="7">
        <v>52.1</v>
      </c>
      <c r="F1257" s="8">
        <f t="shared" si="290"/>
        <v>1975.0416666665722</v>
      </c>
      <c r="G1257" s="9">
        <v>7.5</v>
      </c>
      <c r="H1257" s="8">
        <f t="shared" si="286"/>
        <v>426.34570825335885</v>
      </c>
      <c r="I1257" s="8">
        <f t="shared" si="287"/>
        <v>21.289845577255274</v>
      </c>
      <c r="J1257" s="10">
        <f t="shared" si="291"/>
        <v>74627.694549738953</v>
      </c>
      <c r="K1257" s="8">
        <f t="shared" si="288"/>
        <v>51.37377647936659</v>
      </c>
      <c r="L1257" s="10">
        <f t="shared" si="289"/>
        <v>8992.4829187922969</v>
      </c>
      <c r="M1257" s="30">
        <f t="shared" si="280"/>
        <v>8.920995508404248</v>
      </c>
      <c r="N1257" s="11"/>
      <c r="O1257" s="12">
        <f t="shared" si="281"/>
        <v>10.549889518230222</v>
      </c>
      <c r="P1257" s="12"/>
      <c r="Q1257" s="33">
        <f t="shared" si="282"/>
        <v>8.9707103762060536E-2</v>
      </c>
      <c r="R1257" s="9">
        <f t="shared" si="292"/>
        <v>1.0139660362715821</v>
      </c>
      <c r="S1257" s="9">
        <f t="shared" si="293"/>
        <v>10.468005624484324</v>
      </c>
      <c r="T1257" s="15">
        <f t="shared" si="283"/>
        <v>6.4931914539633206E-2</v>
      </c>
      <c r="U1257" s="15">
        <f t="shared" si="284"/>
        <v>5.6681404395635404E-3</v>
      </c>
      <c r="V1257" s="15">
        <f t="shared" si="285"/>
        <v>5.9263774100069666E-2</v>
      </c>
      <c r="Y1257" s="32"/>
      <c r="Z1257" s="32"/>
    </row>
    <row r="1258" spans="1:26" x14ac:dyDescent="0.25">
      <c r="A1258" s="6">
        <v>1975.02</v>
      </c>
      <c r="B1258" s="7">
        <v>80.099999999999994</v>
      </c>
      <c r="C1258" s="8">
        <v>3.6466699999999999</v>
      </c>
      <c r="D1258" s="7">
        <v>8.5966699999999996</v>
      </c>
      <c r="E1258" s="7">
        <v>52.5</v>
      </c>
      <c r="F1258" s="8">
        <f t="shared" si="290"/>
        <v>1975.1249999999054</v>
      </c>
      <c r="G1258" s="9">
        <v>7.39</v>
      </c>
      <c r="H1258" s="8">
        <f t="shared" si="286"/>
        <v>467.06309999999991</v>
      </c>
      <c r="I1258" s="8">
        <f t="shared" si="287"/>
        <v>21.263732769999994</v>
      </c>
      <c r="J1258" s="10">
        <f t="shared" si="291"/>
        <v>82065.047912497888</v>
      </c>
      <c r="K1258" s="8">
        <f t="shared" si="288"/>
        <v>50.127182769999983</v>
      </c>
      <c r="L1258" s="10">
        <f t="shared" si="289"/>
        <v>8807.5672339317498</v>
      </c>
      <c r="M1258" s="30">
        <f t="shared" si="280"/>
        <v>9.7622467161664712</v>
      </c>
      <c r="N1258" s="11"/>
      <c r="O1258" s="12">
        <f t="shared" si="281"/>
        <v>11.556048733542465</v>
      </c>
      <c r="P1258" s="12"/>
      <c r="Q1258" s="33">
        <f t="shared" si="282"/>
        <v>8.1952795686783556E-2</v>
      </c>
      <c r="R1258" s="9">
        <f t="shared" si="292"/>
        <v>0.98265975689433727</v>
      </c>
      <c r="S1258" s="9">
        <f t="shared" si="293"/>
        <v>10.53333205895003</v>
      </c>
      <c r="T1258" s="15">
        <f t="shared" si="283"/>
        <v>6.0315045360044062E-2</v>
      </c>
      <c r="U1258" s="15">
        <f t="shared" si="284"/>
        <v>4.7498443692819414E-3</v>
      </c>
      <c r="V1258" s="15">
        <f t="shared" si="285"/>
        <v>5.556520099076212E-2</v>
      </c>
      <c r="Y1258" s="32"/>
      <c r="Z1258" s="32"/>
    </row>
    <row r="1259" spans="1:26" x14ac:dyDescent="0.25">
      <c r="A1259" s="6">
        <v>1975.03</v>
      </c>
      <c r="B1259" s="7">
        <v>83.78</v>
      </c>
      <c r="C1259" s="8">
        <v>3.67</v>
      </c>
      <c r="D1259" s="7">
        <v>8.4499999999999993</v>
      </c>
      <c r="E1259" s="7">
        <v>52.7</v>
      </c>
      <c r="F1259" s="8">
        <f t="shared" si="290"/>
        <v>1975.2083333332387</v>
      </c>
      <c r="G1259" s="9">
        <v>7.73</v>
      </c>
      <c r="H1259" s="8">
        <f t="shared" si="286"/>
        <v>486.66720967741924</v>
      </c>
      <c r="I1259" s="8">
        <f t="shared" si="287"/>
        <v>21.318556451612896</v>
      </c>
      <c r="J1259" s="10">
        <f t="shared" si="291"/>
        <v>85821.723537293612</v>
      </c>
      <c r="K1259" s="8">
        <f t="shared" si="288"/>
        <v>49.084959677419334</v>
      </c>
      <c r="L1259" s="10">
        <f t="shared" si="289"/>
        <v>8655.9269979724377</v>
      </c>
      <c r="M1259" s="30">
        <f t="shared" si="280"/>
        <v>10.163796767444035</v>
      </c>
      <c r="N1259" s="11"/>
      <c r="O1259" s="12">
        <f t="shared" si="281"/>
        <v>12.041659481362913</v>
      </c>
      <c r="P1259" s="12"/>
      <c r="Q1259" s="33">
        <f t="shared" si="282"/>
        <v>7.456923635728159E-2</v>
      </c>
      <c r="R1259" s="9">
        <f t="shared" si="292"/>
        <v>0.97262439769767806</v>
      </c>
      <c r="S1259" s="9">
        <f t="shared" si="293"/>
        <v>10.311399996538825</v>
      </c>
      <c r="T1259" s="15">
        <f t="shared" si="283"/>
        <v>5.4678490262492829E-2</v>
      </c>
      <c r="U1259" s="15">
        <f t="shared" si="284"/>
        <v>5.4239159836235729E-3</v>
      </c>
      <c r="V1259" s="15">
        <f t="shared" si="285"/>
        <v>4.9254574278869256E-2</v>
      </c>
      <c r="Y1259" s="32"/>
      <c r="Z1259" s="32"/>
    </row>
    <row r="1260" spans="1:26" x14ac:dyDescent="0.25">
      <c r="A1260" s="6">
        <v>1975.04</v>
      </c>
      <c r="B1260" s="7">
        <v>84.72</v>
      </c>
      <c r="C1260" s="8">
        <v>3.6833300000000002</v>
      </c>
      <c r="D1260" s="7">
        <v>8.2866700000000009</v>
      </c>
      <c r="E1260" s="7">
        <v>52.9</v>
      </c>
      <c r="F1260" s="8">
        <f t="shared" si="290"/>
        <v>1975.2916666665719</v>
      </c>
      <c r="G1260" s="9">
        <v>8.23</v>
      </c>
      <c r="H1260" s="8">
        <f t="shared" si="286"/>
        <v>490.2669527410207</v>
      </c>
      <c r="I1260" s="8">
        <f t="shared" si="287"/>
        <v>21.315096494801512</v>
      </c>
      <c r="J1260" s="10">
        <f t="shared" si="291"/>
        <v>86769.758809407271</v>
      </c>
      <c r="K1260" s="8">
        <f t="shared" si="288"/>
        <v>47.954207380434781</v>
      </c>
      <c r="L1260" s="10">
        <f t="shared" si="289"/>
        <v>8487.1619125726047</v>
      </c>
      <c r="M1260" s="30">
        <f t="shared" si="280"/>
        <v>10.23307613660592</v>
      </c>
      <c r="N1260" s="11"/>
      <c r="O1260" s="12">
        <f t="shared" si="281"/>
        <v>12.13396460373043</v>
      </c>
      <c r="P1260" s="12"/>
      <c r="Q1260" s="33">
        <f t="shared" si="282"/>
        <v>6.8966142111467635E-2</v>
      </c>
      <c r="R1260" s="9">
        <f t="shared" si="292"/>
        <v>1.0184408106982208</v>
      </c>
      <c r="S1260" s="9">
        <f t="shared" si="293"/>
        <v>9.9912019361534021</v>
      </c>
      <c r="T1260" s="15">
        <f t="shared" si="283"/>
        <v>5.4102054931585375E-2</v>
      </c>
      <c r="U1260" s="15">
        <f t="shared" si="284"/>
        <v>1.163394002838225E-2</v>
      </c>
      <c r="V1260" s="15">
        <f t="shared" si="285"/>
        <v>4.2468114903203125E-2</v>
      </c>
      <c r="Y1260" s="32"/>
      <c r="Z1260" s="32"/>
    </row>
    <row r="1261" spans="1:26" x14ac:dyDescent="0.25">
      <c r="A1261" s="6">
        <v>1975.05</v>
      </c>
      <c r="B1261" s="7">
        <v>90.1</v>
      </c>
      <c r="C1261" s="8">
        <v>3.6966700000000001</v>
      </c>
      <c r="D1261" s="7">
        <v>8.1233299999999993</v>
      </c>
      <c r="E1261" s="7">
        <v>53.2</v>
      </c>
      <c r="F1261" s="8">
        <f t="shared" si="290"/>
        <v>1975.3749999999052</v>
      </c>
      <c r="G1261" s="9">
        <v>8.06</v>
      </c>
      <c r="H1261" s="8">
        <f t="shared" si="286"/>
        <v>518.46029605263141</v>
      </c>
      <c r="I1261" s="8">
        <f t="shared" si="287"/>
        <v>21.271660628289467</v>
      </c>
      <c r="J1261" s="10">
        <f t="shared" si="291"/>
        <v>92073.279656213082</v>
      </c>
      <c r="K1261" s="8">
        <f t="shared" si="288"/>
        <v>46.743885424342089</v>
      </c>
      <c r="L1261" s="10">
        <f t="shared" si="289"/>
        <v>8301.2390103185953</v>
      </c>
      <c r="M1261" s="30">
        <f t="shared" si="280"/>
        <v>10.818139119335809</v>
      </c>
      <c r="N1261" s="11"/>
      <c r="O1261" s="12">
        <f t="shared" si="281"/>
        <v>12.836132514309524</v>
      </c>
      <c r="P1261" s="12"/>
      <c r="Q1261" s="33">
        <f t="shared" si="282"/>
        <v>6.5977109538501555E-2</v>
      </c>
      <c r="R1261" s="9">
        <f t="shared" si="292"/>
        <v>1.0204615670414772</v>
      </c>
      <c r="S1261" s="9">
        <f t="shared" si="293"/>
        <v>10.118067454970522</v>
      </c>
      <c r="T1261" s="15">
        <f t="shared" si="283"/>
        <v>5.0307742047225323E-2</v>
      </c>
      <c r="U1261" s="15">
        <f t="shared" si="284"/>
        <v>1.440398535142684E-2</v>
      </c>
      <c r="V1261" s="15">
        <f t="shared" si="285"/>
        <v>3.5903756695798483E-2</v>
      </c>
      <c r="Y1261" s="32"/>
      <c r="Z1261" s="32"/>
    </row>
    <row r="1262" spans="1:26" x14ac:dyDescent="0.25">
      <c r="A1262" s="6">
        <v>1975.06</v>
      </c>
      <c r="B1262" s="7">
        <v>92.4</v>
      </c>
      <c r="C1262" s="8">
        <v>3.71</v>
      </c>
      <c r="D1262" s="7">
        <v>7.96</v>
      </c>
      <c r="E1262" s="7">
        <v>53.6</v>
      </c>
      <c r="F1262" s="8">
        <f t="shared" si="290"/>
        <v>1975.4583333332384</v>
      </c>
      <c r="G1262" s="9">
        <v>7.86</v>
      </c>
      <c r="H1262" s="8">
        <f t="shared" si="286"/>
        <v>527.72725746268645</v>
      </c>
      <c r="I1262" s="8">
        <f t="shared" si="287"/>
        <v>21.189048973880592</v>
      </c>
      <c r="J1262" s="10">
        <f t="shared" si="291"/>
        <v>94032.577805992041</v>
      </c>
      <c r="K1262" s="8">
        <f t="shared" si="288"/>
        <v>45.462218283582075</v>
      </c>
      <c r="L1262" s="10">
        <f t="shared" si="289"/>
        <v>8100.6419841525603</v>
      </c>
      <c r="M1262" s="30">
        <f t="shared" si="280"/>
        <v>11.011354609247661</v>
      </c>
      <c r="N1262" s="11"/>
      <c r="O1262" s="12">
        <f t="shared" si="281"/>
        <v>13.07323685152139</v>
      </c>
      <c r="P1262" s="12"/>
      <c r="Q1262" s="33">
        <f t="shared" si="282"/>
        <v>6.647544885536491E-2</v>
      </c>
      <c r="R1262" s="9">
        <f t="shared" si="292"/>
        <v>0.992923556041309</v>
      </c>
      <c r="S1262" s="9">
        <f t="shared" si="293"/>
        <v>10.24804599313857</v>
      </c>
      <c r="T1262" s="15">
        <f t="shared" si="283"/>
        <v>5.0408871619805007E-2</v>
      </c>
      <c r="U1262" s="15">
        <f t="shared" si="284"/>
        <v>1.797969051405679E-2</v>
      </c>
      <c r="V1262" s="15">
        <f t="shared" si="285"/>
        <v>3.2429181105748217E-2</v>
      </c>
      <c r="Y1262" s="32"/>
      <c r="Z1262" s="32"/>
    </row>
    <row r="1263" spans="1:26" x14ac:dyDescent="0.25">
      <c r="A1263" s="6">
        <v>1975.07</v>
      </c>
      <c r="B1263" s="7">
        <v>92.49</v>
      </c>
      <c r="C1263" s="8">
        <v>3.71</v>
      </c>
      <c r="D1263" s="7">
        <v>7.8933299999999997</v>
      </c>
      <c r="E1263" s="7">
        <v>54.2</v>
      </c>
      <c r="F1263" s="8">
        <f t="shared" si="290"/>
        <v>1975.5416666665717</v>
      </c>
      <c r="G1263" s="9">
        <v>8.06</v>
      </c>
      <c r="H1263" s="8">
        <f t="shared" si="286"/>
        <v>522.39358809963085</v>
      </c>
      <c r="I1263" s="8">
        <f t="shared" si="287"/>
        <v>20.954483856088554</v>
      </c>
      <c r="J1263" s="10">
        <f t="shared" si="291"/>
        <v>93393.349245902675</v>
      </c>
      <c r="K1263" s="8">
        <f t="shared" si="288"/>
        <v>44.582387077029509</v>
      </c>
      <c r="L1263" s="10">
        <f t="shared" si="289"/>
        <v>7970.4241042616604</v>
      </c>
      <c r="M1263" s="30">
        <f t="shared" si="280"/>
        <v>10.902767048238575</v>
      </c>
      <c r="N1263" s="11"/>
      <c r="O1263" s="12">
        <f t="shared" si="281"/>
        <v>12.952412030935093</v>
      </c>
      <c r="P1263" s="12"/>
      <c r="Q1263" s="33">
        <f t="shared" si="282"/>
        <v>6.6554175378377087E-2</v>
      </c>
      <c r="R1263" s="9">
        <f t="shared" si="292"/>
        <v>0.98388835997198798</v>
      </c>
      <c r="S1263" s="9">
        <f t="shared" si="293"/>
        <v>10.062882067731312</v>
      </c>
      <c r="T1263" s="15">
        <f t="shared" si="283"/>
        <v>5.3270079003936877E-2</v>
      </c>
      <c r="U1263" s="15">
        <f t="shared" si="284"/>
        <v>1.9563915986630542E-2</v>
      </c>
      <c r="V1263" s="15">
        <f t="shared" si="285"/>
        <v>3.3706163017306334E-2</v>
      </c>
      <c r="Y1263" s="32"/>
      <c r="Z1263" s="32"/>
    </row>
    <row r="1264" spans="1:26" x14ac:dyDescent="0.25">
      <c r="A1264" s="6">
        <v>1975.08</v>
      </c>
      <c r="B1264" s="7">
        <v>85.71</v>
      </c>
      <c r="C1264" s="8">
        <v>3.71</v>
      </c>
      <c r="D1264" s="7">
        <v>7.82667</v>
      </c>
      <c r="E1264" s="7">
        <v>54.3</v>
      </c>
      <c r="F1264" s="8">
        <f t="shared" si="290"/>
        <v>1975.624999999905</v>
      </c>
      <c r="G1264" s="9">
        <v>8.4</v>
      </c>
      <c r="H1264" s="8">
        <f t="shared" si="286"/>
        <v>483.20788259668495</v>
      </c>
      <c r="I1264" s="8">
        <f t="shared" si="287"/>
        <v>20.915893646408836</v>
      </c>
      <c r="J1264" s="10">
        <f t="shared" si="291"/>
        <v>86699.353417593069</v>
      </c>
      <c r="K1264" s="8">
        <f t="shared" si="288"/>
        <v>44.124473672651931</v>
      </c>
      <c r="L1264" s="10">
        <f t="shared" si="289"/>
        <v>7917.0135154926302</v>
      </c>
      <c r="M1264" s="30">
        <f t="shared" si="280"/>
        <v>10.089769593328016</v>
      </c>
      <c r="N1264" s="11"/>
      <c r="O1264" s="12">
        <f t="shared" si="281"/>
        <v>11.997338854776947</v>
      </c>
      <c r="P1264" s="12"/>
      <c r="Q1264" s="33">
        <f t="shared" si="282"/>
        <v>7.0739198937496944E-2</v>
      </c>
      <c r="R1264" s="9">
        <f t="shared" si="292"/>
        <v>1.004988328663875</v>
      </c>
      <c r="S1264" s="9">
        <f t="shared" si="293"/>
        <v>9.8825191041302691</v>
      </c>
      <c r="T1264" s="15">
        <f t="shared" si="283"/>
        <v>5.8963523143215069E-2</v>
      </c>
      <c r="U1264" s="15">
        <f t="shared" si="284"/>
        <v>2.1968778190045057E-2</v>
      </c>
      <c r="V1264" s="15">
        <f t="shared" si="285"/>
        <v>3.6994744953170011E-2</v>
      </c>
      <c r="Y1264" s="32"/>
      <c r="Z1264" s="32"/>
    </row>
    <row r="1265" spans="1:26" x14ac:dyDescent="0.25">
      <c r="A1265" s="6">
        <v>1975.09</v>
      </c>
      <c r="B1265" s="7">
        <v>84.67</v>
      </c>
      <c r="C1265" s="8">
        <v>3.71</v>
      </c>
      <c r="D1265" s="7">
        <v>7.76</v>
      </c>
      <c r="E1265" s="7">
        <v>54.6</v>
      </c>
      <c r="F1265" s="8">
        <f t="shared" si="290"/>
        <v>1975.7083333332382</v>
      </c>
      <c r="G1265" s="9">
        <v>8.43</v>
      </c>
      <c r="H1265" s="8">
        <f t="shared" si="286"/>
        <v>474.72189423076918</v>
      </c>
      <c r="I1265" s="8">
        <f t="shared" si="287"/>
        <v>20.800971153846149</v>
      </c>
      <c r="J1265" s="10">
        <f t="shared" si="291"/>
        <v>85487.775896347652</v>
      </c>
      <c r="K1265" s="8">
        <f t="shared" si="288"/>
        <v>43.508230769230757</v>
      </c>
      <c r="L1265" s="10">
        <f t="shared" si="289"/>
        <v>7834.9491077791145</v>
      </c>
      <c r="M1265" s="30">
        <f t="shared" si="280"/>
        <v>9.9189053565594225</v>
      </c>
      <c r="N1265" s="11"/>
      <c r="O1265" s="12">
        <f t="shared" si="281"/>
        <v>11.805187590081802</v>
      </c>
      <c r="P1265" s="12"/>
      <c r="Q1265" s="33">
        <f t="shared" si="282"/>
        <v>7.2728259980148938E-2</v>
      </c>
      <c r="R1265" s="9">
        <f t="shared" si="292"/>
        <v>1.0267152349594735</v>
      </c>
      <c r="S1265" s="9">
        <f t="shared" si="293"/>
        <v>9.8772459379022717</v>
      </c>
      <c r="T1265" s="15">
        <f t="shared" si="283"/>
        <v>5.8146770807186332E-2</v>
      </c>
      <c r="U1265" s="15">
        <f t="shared" si="284"/>
        <v>2.2365128299606907E-2</v>
      </c>
      <c r="V1265" s="15">
        <f t="shared" si="285"/>
        <v>3.5781642507579425E-2</v>
      </c>
      <c r="Y1265" s="32"/>
      <c r="Z1265" s="32"/>
    </row>
    <row r="1266" spans="1:26" x14ac:dyDescent="0.25">
      <c r="A1266" s="6">
        <v>1975.1</v>
      </c>
      <c r="B1266" s="7">
        <v>88.57</v>
      </c>
      <c r="C1266" s="8">
        <v>3.7</v>
      </c>
      <c r="D1266" s="7">
        <v>7.82667</v>
      </c>
      <c r="E1266" s="7">
        <v>54.9</v>
      </c>
      <c r="F1266" s="8">
        <f t="shared" si="290"/>
        <v>1975.7916666665715</v>
      </c>
      <c r="G1266" s="9">
        <v>8.14</v>
      </c>
      <c r="H1266" s="8">
        <f t="shared" si="286"/>
        <v>493.87454781420752</v>
      </c>
      <c r="I1266" s="8">
        <f t="shared" si="287"/>
        <v>20.631543715846991</v>
      </c>
      <c r="J1266" s="10">
        <f t="shared" si="291"/>
        <v>89246.390173837295</v>
      </c>
      <c r="K1266" s="8">
        <f t="shared" si="288"/>
        <v>43.642238987704914</v>
      </c>
      <c r="L1266" s="10">
        <f t="shared" si="289"/>
        <v>7886.4406072244246</v>
      </c>
      <c r="M1266" s="30">
        <f t="shared" si="280"/>
        <v>10.327599777501112</v>
      </c>
      <c r="N1266" s="11"/>
      <c r="O1266" s="12">
        <f t="shared" si="281"/>
        <v>12.300949653188104</v>
      </c>
      <c r="P1266" s="12"/>
      <c r="Q1266" s="33">
        <f t="shared" si="282"/>
        <v>7.1883662268419565E-2</v>
      </c>
      <c r="R1266" s="9">
        <f t="shared" si="292"/>
        <v>1.0129178826624958</v>
      </c>
      <c r="S1266" s="9">
        <f t="shared" si="293"/>
        <v>10.085702933700668</v>
      </c>
      <c r="T1266" s="15">
        <f t="shared" si="283"/>
        <v>5.4780838431220724E-2</v>
      </c>
      <c r="U1266" s="15">
        <f t="shared" si="284"/>
        <v>2.154842705265736E-2</v>
      </c>
      <c r="V1266" s="15">
        <f t="shared" si="285"/>
        <v>3.3232411378563365E-2</v>
      </c>
      <c r="Y1266" s="32"/>
      <c r="Z1266" s="32"/>
    </row>
    <row r="1267" spans="1:26" x14ac:dyDescent="0.25">
      <c r="A1267" s="6">
        <v>1975.11</v>
      </c>
      <c r="B1267" s="7">
        <v>90.07</v>
      </c>
      <c r="C1267" s="8">
        <v>3.69</v>
      </c>
      <c r="D1267" s="7">
        <v>7.8933299999999997</v>
      </c>
      <c r="E1267" s="7">
        <v>55.3</v>
      </c>
      <c r="F1267" s="8">
        <f t="shared" si="290"/>
        <v>1975.8749999999047</v>
      </c>
      <c r="G1267" s="9">
        <v>8.0500000000000007</v>
      </c>
      <c r="H1267" s="8">
        <f t="shared" si="286"/>
        <v>498.60585759493659</v>
      </c>
      <c r="I1267" s="8">
        <f t="shared" si="287"/>
        <v>20.426952531645565</v>
      </c>
      <c r="J1267" s="10">
        <f t="shared" si="291"/>
        <v>90408.976170437483</v>
      </c>
      <c r="K1267" s="8">
        <f t="shared" si="288"/>
        <v>43.695576484177209</v>
      </c>
      <c r="L1267" s="10">
        <f t="shared" si="289"/>
        <v>7923.036348122564</v>
      </c>
      <c r="M1267" s="30">
        <f t="shared" si="280"/>
        <v>10.435859457947897</v>
      </c>
      <c r="N1267" s="11"/>
      <c r="O1267" s="12">
        <f t="shared" si="281"/>
        <v>12.438145517109918</v>
      </c>
      <c r="P1267" s="12"/>
      <c r="Q1267" s="33">
        <f t="shared" si="282"/>
        <v>7.2546406133995711E-2</v>
      </c>
      <c r="R1267" s="9">
        <f t="shared" si="292"/>
        <v>1.010123789893028</v>
      </c>
      <c r="S1267" s="9">
        <f t="shared" si="293"/>
        <v>10.14209382379943</v>
      </c>
      <c r="T1267" s="15">
        <f t="shared" si="283"/>
        <v>5.9701009740135369E-2</v>
      </c>
      <c r="U1267" s="15">
        <f t="shared" si="284"/>
        <v>2.4478480153615312E-2</v>
      </c>
      <c r="V1267" s="15">
        <f t="shared" si="285"/>
        <v>3.5222529586520057E-2</v>
      </c>
      <c r="Y1267" s="32"/>
      <c r="Z1267" s="32"/>
    </row>
    <row r="1268" spans="1:26" x14ac:dyDescent="0.25">
      <c r="A1268" s="6">
        <v>1975.12</v>
      </c>
      <c r="B1268" s="7">
        <v>88.7</v>
      </c>
      <c r="C1268" s="8">
        <v>3.68</v>
      </c>
      <c r="D1268" s="7">
        <v>7.96</v>
      </c>
      <c r="E1268" s="7">
        <v>55.5</v>
      </c>
      <c r="F1268" s="8">
        <f t="shared" si="290"/>
        <v>1975.958333333238</v>
      </c>
      <c r="G1268" s="9">
        <v>8</v>
      </c>
      <c r="H1268" s="8">
        <f t="shared" si="286"/>
        <v>489.25241891891886</v>
      </c>
      <c r="I1268" s="8">
        <f t="shared" si="287"/>
        <v>20.298183783783781</v>
      </c>
      <c r="J1268" s="10">
        <f t="shared" si="291"/>
        <v>89019.689149465077</v>
      </c>
      <c r="K1268" s="8">
        <f t="shared" si="288"/>
        <v>43.905854054054046</v>
      </c>
      <c r="L1268" s="10">
        <f t="shared" si="289"/>
        <v>7988.6891277310251</v>
      </c>
      <c r="M1268" s="30">
        <f t="shared" si="280"/>
        <v>10.250368416256839</v>
      </c>
      <c r="N1268" s="11"/>
      <c r="O1268" s="12">
        <f t="shared" si="281"/>
        <v>12.225327151884695</v>
      </c>
      <c r="P1268" s="12"/>
      <c r="Q1268" s="33">
        <f t="shared" si="282"/>
        <v>7.4829117279938503E-2</v>
      </c>
      <c r="R1268" s="9">
        <f t="shared" si="292"/>
        <v>1.0246283579987883</v>
      </c>
      <c r="S1268" s="9">
        <f t="shared" si="293"/>
        <v>10.207852159753267</v>
      </c>
      <c r="T1268" s="15">
        <f t="shared" si="283"/>
        <v>6.6540747241630394E-2</v>
      </c>
      <c r="U1268" s="15">
        <f t="shared" si="284"/>
        <v>2.7736080867243551E-2</v>
      </c>
      <c r="V1268" s="15">
        <f t="shared" si="285"/>
        <v>3.8804666374386843E-2</v>
      </c>
      <c r="Y1268" s="32"/>
      <c r="Z1268" s="32"/>
    </row>
    <row r="1269" spans="1:26" x14ac:dyDescent="0.25">
      <c r="A1269" s="6">
        <v>1976.01</v>
      </c>
      <c r="B1269" s="7">
        <v>96.86</v>
      </c>
      <c r="C1269" s="8">
        <v>3.6833300000000002</v>
      </c>
      <c r="D1269" s="7">
        <v>8.1933299999999996</v>
      </c>
      <c r="E1269" s="7">
        <v>55.6</v>
      </c>
      <c r="F1269" s="8">
        <f t="shared" si="290"/>
        <v>1976.0416666665712</v>
      </c>
      <c r="G1269" s="9">
        <v>7.74</v>
      </c>
      <c r="H1269" s="8">
        <f t="shared" si="286"/>
        <v>533.30053327338112</v>
      </c>
      <c r="I1269" s="8">
        <f t="shared" si="287"/>
        <v>20.280010873651076</v>
      </c>
      <c r="J1269" s="10">
        <f t="shared" si="291"/>
        <v>97341.758995901066</v>
      </c>
      <c r="K1269" s="8">
        <f t="shared" si="288"/>
        <v>45.111576071492792</v>
      </c>
      <c r="L1269" s="10">
        <f t="shared" si="289"/>
        <v>8234.0817079690914</v>
      </c>
      <c r="M1269" s="30">
        <f t="shared" si="280"/>
        <v>11.185051362622151</v>
      </c>
      <c r="N1269" s="11"/>
      <c r="O1269" s="12">
        <f t="shared" si="281"/>
        <v>13.344852948567929</v>
      </c>
      <c r="P1269" s="12"/>
      <c r="Q1269" s="33">
        <f t="shared" si="282"/>
        <v>6.9467036472156629E-2</v>
      </c>
      <c r="R1269" s="9">
        <f t="shared" si="292"/>
        <v>1.0030033225385899</v>
      </c>
      <c r="S1269" s="9">
        <f t="shared" si="293"/>
        <v>10.440443187794996</v>
      </c>
      <c r="T1269" s="15">
        <f t="shared" si="283"/>
        <v>5.7555200461476774E-2</v>
      </c>
      <c r="U1269" s="15">
        <f t="shared" si="284"/>
        <v>2.6392245638532819E-2</v>
      </c>
      <c r="V1269" s="15">
        <f t="shared" si="285"/>
        <v>3.1162954822943956E-2</v>
      </c>
      <c r="Y1269" s="32"/>
      <c r="Z1269" s="32"/>
    </row>
    <row r="1270" spans="1:26" x14ac:dyDescent="0.25">
      <c r="A1270" s="6">
        <v>1976.02</v>
      </c>
      <c r="B1270" s="7">
        <v>100.6</v>
      </c>
      <c r="C1270" s="8">
        <v>3.6866699999999999</v>
      </c>
      <c r="D1270" s="7">
        <v>8.4266699999999997</v>
      </c>
      <c r="E1270" s="7">
        <v>55.8</v>
      </c>
      <c r="F1270" s="8">
        <f t="shared" si="290"/>
        <v>1976.1249999999045</v>
      </c>
      <c r="G1270" s="9">
        <v>7.79</v>
      </c>
      <c r="H1270" s="8">
        <f t="shared" si="286"/>
        <v>551.90728494623647</v>
      </c>
      <c r="I1270" s="8">
        <f t="shared" si="287"/>
        <v>20.225646423387094</v>
      </c>
      <c r="J1270" s="10">
        <f t="shared" si="291"/>
        <v>101045.63791676318</v>
      </c>
      <c r="K1270" s="8">
        <f t="shared" si="288"/>
        <v>46.230025455645148</v>
      </c>
      <c r="L1270" s="10">
        <f t="shared" si="289"/>
        <v>8463.9984658454341</v>
      </c>
      <c r="M1270" s="30">
        <f t="shared" si="280"/>
        <v>11.586092994449693</v>
      </c>
      <c r="N1270" s="11"/>
      <c r="O1270" s="12">
        <f t="shared" si="281"/>
        <v>13.825819214816368</v>
      </c>
      <c r="P1270" s="12"/>
      <c r="Q1270" s="33">
        <f t="shared" si="282"/>
        <v>6.558911531161625E-2</v>
      </c>
      <c r="R1270" s="9">
        <f t="shared" si="292"/>
        <v>1.0106384742735481</v>
      </c>
      <c r="S1270" s="9">
        <f t="shared" si="293"/>
        <v>10.434265875645833</v>
      </c>
      <c r="T1270" s="15">
        <f t="shared" si="283"/>
        <v>5.9759385545582244E-2</v>
      </c>
      <c r="U1270" s="15">
        <f t="shared" si="284"/>
        <v>3.0782917131401577E-2</v>
      </c>
      <c r="V1270" s="15">
        <f t="shared" si="285"/>
        <v>2.8976468414180667E-2</v>
      </c>
      <c r="Y1270" s="32"/>
      <c r="Z1270" s="32"/>
    </row>
    <row r="1271" spans="1:26" x14ac:dyDescent="0.25">
      <c r="A1271" s="6">
        <v>1976.03</v>
      </c>
      <c r="B1271" s="7">
        <v>101.1</v>
      </c>
      <c r="C1271" s="8">
        <v>3.69</v>
      </c>
      <c r="D1271" s="7">
        <v>8.66</v>
      </c>
      <c r="E1271" s="7">
        <v>55.9</v>
      </c>
      <c r="F1271" s="8">
        <f t="shared" si="290"/>
        <v>1976.2083333332378</v>
      </c>
      <c r="G1271" s="9">
        <v>7.73</v>
      </c>
      <c r="H1271" s="8">
        <f t="shared" si="286"/>
        <v>553.65814400715556</v>
      </c>
      <c r="I1271" s="8">
        <f t="shared" si="287"/>
        <v>20.20770080500894</v>
      </c>
      <c r="J1271" s="10">
        <f t="shared" si="291"/>
        <v>101674.50261028894</v>
      </c>
      <c r="K1271" s="8">
        <f t="shared" si="288"/>
        <v>47.425118962432911</v>
      </c>
      <c r="L1271" s="10">
        <f t="shared" si="289"/>
        <v>8709.2106093481925</v>
      </c>
      <c r="M1271" s="30">
        <f t="shared" si="280"/>
        <v>11.631754403566513</v>
      </c>
      <c r="N1271" s="11"/>
      <c r="O1271" s="12">
        <f t="shared" si="281"/>
        <v>13.881952375762495</v>
      </c>
      <c r="P1271" s="12"/>
      <c r="Q1271" s="33">
        <f t="shared" si="282"/>
        <v>6.5709741950206541E-2</v>
      </c>
      <c r="R1271" s="9">
        <f t="shared" si="292"/>
        <v>1.0182782363989127</v>
      </c>
      <c r="S1271" s="9">
        <f t="shared" si="293"/>
        <v>10.526406017813608</v>
      </c>
      <c r="T1271" s="15">
        <f t="shared" si="283"/>
        <v>6.5965076576071979E-2</v>
      </c>
      <c r="U1271" s="15">
        <f t="shared" si="284"/>
        <v>3.7411724396097856E-2</v>
      </c>
      <c r="V1271" s="15">
        <f t="shared" si="285"/>
        <v>2.8553352179974123E-2</v>
      </c>
      <c r="Y1271" s="32"/>
      <c r="Z1271" s="32"/>
    </row>
    <row r="1272" spans="1:26" x14ac:dyDescent="0.25">
      <c r="A1272" s="6">
        <v>1976.04</v>
      </c>
      <c r="B1272" s="7">
        <v>101.9</v>
      </c>
      <c r="C1272" s="8">
        <v>3.71333</v>
      </c>
      <c r="D1272" s="7">
        <v>8.8566699999999994</v>
      </c>
      <c r="E1272" s="7">
        <v>56.1</v>
      </c>
      <c r="F1272" s="8">
        <f t="shared" si="290"/>
        <v>1976.291666666571</v>
      </c>
      <c r="G1272" s="9">
        <v>7.56</v>
      </c>
      <c r="H1272" s="8">
        <f t="shared" si="286"/>
        <v>556.04977272727263</v>
      </c>
      <c r="I1272" s="8">
        <f t="shared" si="287"/>
        <v>20.262966659090903</v>
      </c>
      <c r="J1272" s="10">
        <f t="shared" si="291"/>
        <v>102423.7975553306</v>
      </c>
      <c r="K1272" s="8">
        <f t="shared" si="288"/>
        <v>48.329237886363622</v>
      </c>
      <c r="L1272" s="10">
        <f t="shared" si="289"/>
        <v>8902.1960264413119</v>
      </c>
      <c r="M1272" s="30">
        <f t="shared" si="280"/>
        <v>11.68916413220637</v>
      </c>
      <c r="N1272" s="11"/>
      <c r="O1272" s="12">
        <f t="shared" si="281"/>
        <v>13.951298003011855</v>
      </c>
      <c r="P1272" s="12"/>
      <c r="Q1272" s="33">
        <f t="shared" si="282"/>
        <v>6.6708507735152814E-2</v>
      </c>
      <c r="R1272" s="9">
        <f t="shared" si="292"/>
        <v>0.98297414533144722</v>
      </c>
      <c r="S1272" s="9">
        <f t="shared" si="293"/>
        <v>10.680596928502533</v>
      </c>
      <c r="T1272" s="15">
        <f t="shared" si="283"/>
        <v>6.8264915193053E-2</v>
      </c>
      <c r="U1272" s="15">
        <f t="shared" si="284"/>
        <v>4.0195100538251038E-2</v>
      </c>
      <c r="V1272" s="15">
        <f t="shared" si="285"/>
        <v>2.8069814654801961E-2</v>
      </c>
      <c r="Y1272" s="32"/>
      <c r="Z1272" s="32"/>
    </row>
    <row r="1273" spans="1:26" x14ac:dyDescent="0.25">
      <c r="A1273" s="6">
        <v>1976.05</v>
      </c>
      <c r="B1273" s="7">
        <v>101.2</v>
      </c>
      <c r="C1273" s="8">
        <v>3.7366700000000002</v>
      </c>
      <c r="D1273" s="7">
        <v>9.0533300000000008</v>
      </c>
      <c r="E1273" s="7">
        <v>56.5</v>
      </c>
      <c r="F1273" s="8">
        <f t="shared" si="290"/>
        <v>1976.3749999999043</v>
      </c>
      <c r="G1273" s="9">
        <v>7.9</v>
      </c>
      <c r="H1273" s="8">
        <f t="shared" si="286"/>
        <v>548.32040707964597</v>
      </c>
      <c r="I1273" s="8">
        <f t="shared" si="287"/>
        <v>20.245972485398227</v>
      </c>
      <c r="J1273" s="10">
        <f t="shared" si="291"/>
        <v>101310.83028079088</v>
      </c>
      <c r="K1273" s="8">
        <f t="shared" si="288"/>
        <v>49.052624417256631</v>
      </c>
      <c r="L1273" s="10">
        <f t="shared" si="289"/>
        <v>9063.244852826012</v>
      </c>
      <c r="M1273" s="30">
        <f t="shared" si="280"/>
        <v>11.532053585609427</v>
      </c>
      <c r="N1273" s="11"/>
      <c r="O1273" s="12">
        <f t="shared" si="281"/>
        <v>13.764637153557771</v>
      </c>
      <c r="P1273" s="12"/>
      <c r="Q1273" s="33">
        <f t="shared" si="282"/>
        <v>6.5225091420169717E-2</v>
      </c>
      <c r="R1273" s="9">
        <f t="shared" si="292"/>
        <v>1.0093323134082954</v>
      </c>
      <c r="S1273" s="9">
        <f t="shared" si="293"/>
        <v>10.4244231992834</v>
      </c>
      <c r="T1273" s="15">
        <f t="shared" si="283"/>
        <v>6.9663406403566608E-2</v>
      </c>
      <c r="U1273" s="15">
        <f t="shared" si="284"/>
        <v>4.0089934897060919E-2</v>
      </c>
      <c r="V1273" s="15">
        <f t="shared" si="285"/>
        <v>2.9573471506505689E-2</v>
      </c>
      <c r="Y1273" s="32"/>
      <c r="Z1273" s="32"/>
    </row>
    <row r="1274" spans="1:26" x14ac:dyDescent="0.25">
      <c r="A1274" s="6">
        <v>1976.06</v>
      </c>
      <c r="B1274" s="7">
        <v>101.8</v>
      </c>
      <c r="C1274" s="8">
        <v>3.76</v>
      </c>
      <c r="D1274" s="7">
        <v>9.25</v>
      </c>
      <c r="E1274" s="7">
        <v>56.8</v>
      </c>
      <c r="F1274" s="8">
        <f t="shared" si="290"/>
        <v>1976.4583333332375</v>
      </c>
      <c r="G1274" s="9">
        <v>7.86</v>
      </c>
      <c r="H1274" s="8">
        <f t="shared" si="286"/>
        <v>548.65808978873235</v>
      </c>
      <c r="I1274" s="8">
        <f t="shared" si="287"/>
        <v>20.264778169014079</v>
      </c>
      <c r="J1274" s="10">
        <f t="shared" si="291"/>
        <v>101685.24222094765</v>
      </c>
      <c r="K1274" s="8">
        <f t="shared" si="288"/>
        <v>49.853510123239424</v>
      </c>
      <c r="L1274" s="10">
        <f t="shared" si="289"/>
        <v>9239.5725986617435</v>
      </c>
      <c r="M1274" s="30">
        <f t="shared" si="280"/>
        <v>11.543841631417108</v>
      </c>
      <c r="N1274" s="11"/>
      <c r="O1274" s="12">
        <f t="shared" si="281"/>
        <v>13.779039853350039</v>
      </c>
      <c r="P1274" s="12"/>
      <c r="Q1274" s="33">
        <f t="shared" si="282"/>
        <v>6.5769695495819042E-2</v>
      </c>
      <c r="R1274" s="9">
        <f t="shared" si="292"/>
        <v>1.0086144194586297</v>
      </c>
      <c r="S1274" s="9">
        <f t="shared" si="293"/>
        <v>10.466134786582916</v>
      </c>
      <c r="T1274" s="15">
        <f t="shared" si="283"/>
        <v>7.1984653442048296E-2</v>
      </c>
      <c r="U1274" s="15">
        <f t="shared" si="284"/>
        <v>3.9126818913099326E-2</v>
      </c>
      <c r="V1274" s="15">
        <f t="shared" si="285"/>
        <v>3.285783452894897E-2</v>
      </c>
      <c r="Y1274" s="32"/>
      <c r="Z1274" s="32"/>
    </row>
    <row r="1275" spans="1:26" x14ac:dyDescent="0.25">
      <c r="A1275" s="6">
        <v>1976.07</v>
      </c>
      <c r="B1275" s="7">
        <v>104.2</v>
      </c>
      <c r="C1275" s="8">
        <v>3.79</v>
      </c>
      <c r="D1275" s="7">
        <v>9.35</v>
      </c>
      <c r="E1275" s="7">
        <v>57.1</v>
      </c>
      <c r="F1275" s="8">
        <f t="shared" si="290"/>
        <v>1976.5416666665708</v>
      </c>
      <c r="G1275" s="9">
        <v>7.83</v>
      </c>
      <c r="H1275" s="8">
        <f t="shared" si="286"/>
        <v>558.64247810858137</v>
      </c>
      <c r="I1275" s="8">
        <f t="shared" si="287"/>
        <v>20.319145796847632</v>
      </c>
      <c r="J1275" s="10">
        <f t="shared" si="291"/>
        <v>103849.51308229355</v>
      </c>
      <c r="K1275" s="8">
        <f t="shared" si="288"/>
        <v>50.127707968476344</v>
      </c>
      <c r="L1275" s="10">
        <f t="shared" si="289"/>
        <v>9318.5503581520588</v>
      </c>
      <c r="M1275" s="30">
        <f t="shared" si="280"/>
        <v>11.757490488689911</v>
      </c>
      <c r="N1275" s="11"/>
      <c r="O1275" s="12">
        <f t="shared" si="281"/>
        <v>14.033225918703819</v>
      </c>
      <c r="P1275" s="12"/>
      <c r="Q1275" s="33">
        <f t="shared" si="282"/>
        <v>6.4726844830016672E-2</v>
      </c>
      <c r="R1275" s="9">
        <f t="shared" si="292"/>
        <v>1.0106646066851026</v>
      </c>
      <c r="S1275" s="9">
        <f t="shared" si="293"/>
        <v>10.500832319214037</v>
      </c>
      <c r="T1275" s="15">
        <f t="shared" si="283"/>
        <v>6.7785412056091454E-2</v>
      </c>
      <c r="U1275" s="15">
        <f t="shared" si="284"/>
        <v>4.3036614725714406E-2</v>
      </c>
      <c r="V1275" s="15">
        <f t="shared" si="285"/>
        <v>2.4748797330377048E-2</v>
      </c>
      <c r="Y1275" s="32"/>
      <c r="Z1275" s="32"/>
    </row>
    <row r="1276" spans="1:26" x14ac:dyDescent="0.25">
      <c r="A1276" s="6">
        <v>1976.08</v>
      </c>
      <c r="B1276" s="7">
        <v>103.3</v>
      </c>
      <c r="C1276" s="8">
        <v>3.82</v>
      </c>
      <c r="D1276" s="7">
        <v>9.4499999999999993</v>
      </c>
      <c r="E1276" s="7">
        <v>57.4</v>
      </c>
      <c r="F1276" s="8">
        <f t="shared" si="290"/>
        <v>1976.624999999904</v>
      </c>
      <c r="G1276" s="9">
        <v>7.77</v>
      </c>
      <c r="H1276" s="8">
        <f t="shared" si="286"/>
        <v>550.92283536585353</v>
      </c>
      <c r="I1276" s="8">
        <f t="shared" si="287"/>
        <v>20.372945121951215</v>
      </c>
      <c r="J1276" s="10">
        <f t="shared" si="291"/>
        <v>102730.06526263438</v>
      </c>
      <c r="K1276" s="8">
        <f t="shared" si="288"/>
        <v>50.399039634146327</v>
      </c>
      <c r="L1276" s="10">
        <f t="shared" si="289"/>
        <v>9397.8617302216335</v>
      </c>
      <c r="M1276" s="30">
        <f t="shared" si="280"/>
        <v>11.597986002509254</v>
      </c>
      <c r="N1276" s="11"/>
      <c r="O1276" s="12">
        <f t="shared" si="281"/>
        <v>13.842562825921179</v>
      </c>
      <c r="P1276" s="12"/>
      <c r="Q1276" s="33">
        <f t="shared" si="282"/>
        <v>6.6401884511022399E-2</v>
      </c>
      <c r="R1276" s="9">
        <f t="shared" si="292"/>
        <v>1.0189914585181015</v>
      </c>
      <c r="S1276" s="9">
        <f t="shared" si="293"/>
        <v>10.55735186768576</v>
      </c>
      <c r="T1276" s="15">
        <f t="shared" si="283"/>
        <v>7.1162833541595916E-2</v>
      </c>
      <c r="U1276" s="15">
        <f t="shared" si="284"/>
        <v>4.3869515569996187E-2</v>
      </c>
      <c r="V1276" s="15">
        <f t="shared" si="285"/>
        <v>2.7293317971599729E-2</v>
      </c>
      <c r="Y1276" s="32"/>
      <c r="Z1276" s="32"/>
    </row>
    <row r="1277" spans="1:26" x14ac:dyDescent="0.25">
      <c r="A1277" s="6">
        <v>1976.09</v>
      </c>
      <c r="B1277" s="7">
        <v>105.5</v>
      </c>
      <c r="C1277" s="8">
        <v>3.85</v>
      </c>
      <c r="D1277" s="7">
        <v>9.5500000000000007</v>
      </c>
      <c r="E1277" s="7">
        <v>57.6</v>
      </c>
      <c r="F1277" s="8">
        <f t="shared" si="290"/>
        <v>1976.7083333332373</v>
      </c>
      <c r="G1277" s="9">
        <v>7.59</v>
      </c>
      <c r="H1277" s="8">
        <f t="shared" si="286"/>
        <v>560.70227864583319</v>
      </c>
      <c r="I1277" s="8">
        <f t="shared" si="287"/>
        <v>20.461647135416666</v>
      </c>
      <c r="J1277" s="10">
        <f t="shared" si="291"/>
        <v>104871.58424275542</v>
      </c>
      <c r="K1277" s="8">
        <f t="shared" si="288"/>
        <v>50.755514322916653</v>
      </c>
      <c r="L1277" s="10">
        <f t="shared" si="289"/>
        <v>9493.1149717375756</v>
      </c>
      <c r="M1277" s="30">
        <f t="shared" si="280"/>
        <v>11.805990949539794</v>
      </c>
      <c r="N1277" s="11"/>
      <c r="O1277" s="12">
        <f t="shared" si="281"/>
        <v>14.089874827138562</v>
      </c>
      <c r="P1277" s="12"/>
      <c r="Q1277" s="33">
        <f t="shared" si="282"/>
        <v>6.7050799195108104E-2</v>
      </c>
      <c r="R1277" s="9">
        <f t="shared" si="292"/>
        <v>1.018940201004066</v>
      </c>
      <c r="S1277" s="9">
        <f t="shared" si="293"/>
        <v>10.720497727124755</v>
      </c>
      <c r="T1277" s="15">
        <f t="shared" si="283"/>
        <v>6.5816844211692427E-2</v>
      </c>
      <c r="U1277" s="15">
        <f t="shared" si="284"/>
        <v>4.0368985530300217E-2</v>
      </c>
      <c r="V1277" s="15">
        <f t="shared" si="285"/>
        <v>2.544785868139221E-2</v>
      </c>
      <c r="Y1277" s="32"/>
      <c r="Z1277" s="32"/>
    </row>
    <row r="1278" spans="1:26" x14ac:dyDescent="0.25">
      <c r="A1278" s="6">
        <v>1976.1</v>
      </c>
      <c r="B1278" s="7">
        <v>101.9</v>
      </c>
      <c r="C1278" s="8">
        <v>3.9166699999999999</v>
      </c>
      <c r="D1278" s="7">
        <v>9.67</v>
      </c>
      <c r="E1278" s="7">
        <v>57.9</v>
      </c>
      <c r="F1278" s="8">
        <f t="shared" si="290"/>
        <v>1976.7916666665706</v>
      </c>
      <c r="G1278" s="9">
        <v>7.41</v>
      </c>
      <c r="H1278" s="8">
        <f t="shared" si="286"/>
        <v>538.76325129533677</v>
      </c>
      <c r="I1278" s="8">
        <f t="shared" si="287"/>
        <v>20.708124273316056</v>
      </c>
      <c r="J1278" s="10">
        <f t="shared" si="291"/>
        <v>101090.95742447065</v>
      </c>
      <c r="K1278" s="8">
        <f t="shared" si="288"/>
        <v>51.126993523316052</v>
      </c>
      <c r="L1278" s="10">
        <f t="shared" si="289"/>
        <v>9593.2243208501568</v>
      </c>
      <c r="M1278" s="30">
        <f t="shared" si="280"/>
        <v>11.345696136316702</v>
      </c>
      <c r="N1278" s="11"/>
      <c r="O1278" s="12">
        <f t="shared" si="281"/>
        <v>13.541591689930152</v>
      </c>
      <c r="P1278" s="12"/>
      <c r="Q1278" s="33">
        <f t="shared" si="282"/>
        <v>7.2191659112081905E-2</v>
      </c>
      <c r="R1278" s="9">
        <f t="shared" si="292"/>
        <v>1.0146294332391081</v>
      </c>
      <c r="S1278" s="9">
        <f t="shared" si="293"/>
        <v>10.866947424437852</v>
      </c>
      <c r="T1278" s="15">
        <f t="shared" si="283"/>
        <v>6.9544710671768373E-2</v>
      </c>
      <c r="U1278" s="15">
        <f t="shared" si="284"/>
        <v>3.9651868739782214E-2</v>
      </c>
      <c r="V1278" s="15">
        <f t="shared" si="285"/>
        <v>2.9892841931986158E-2</v>
      </c>
      <c r="Y1278" s="32"/>
      <c r="Z1278" s="32"/>
    </row>
    <row r="1279" spans="1:26" x14ac:dyDescent="0.25">
      <c r="A1279" s="6">
        <v>1976.11</v>
      </c>
      <c r="B1279" s="7">
        <v>101.2</v>
      </c>
      <c r="C1279" s="8">
        <v>3.98333</v>
      </c>
      <c r="D1279" s="7">
        <v>9.7899999999999991</v>
      </c>
      <c r="E1279" s="7">
        <v>58</v>
      </c>
      <c r="F1279" s="8">
        <f t="shared" si="290"/>
        <v>1976.8749999999038</v>
      </c>
      <c r="G1279" s="9">
        <v>7.29</v>
      </c>
      <c r="H1279" s="8">
        <f t="shared" si="286"/>
        <v>534.13970689655162</v>
      </c>
      <c r="I1279" s="8">
        <f t="shared" si="287"/>
        <v>21.024256113362064</v>
      </c>
      <c r="J1279" s="10">
        <f t="shared" si="291"/>
        <v>100552.15858416358</v>
      </c>
      <c r="K1279" s="8">
        <f t="shared" si="288"/>
        <v>51.672210775862055</v>
      </c>
      <c r="L1279" s="10">
        <f t="shared" si="289"/>
        <v>9727.3283847723469</v>
      </c>
      <c r="M1279" s="30">
        <f t="shared" si="280"/>
        <v>11.248855860507968</v>
      </c>
      <c r="N1279" s="11"/>
      <c r="O1279" s="12">
        <f t="shared" si="281"/>
        <v>13.427973102245353</v>
      </c>
      <c r="P1279" s="12"/>
      <c r="Q1279" s="33">
        <f t="shared" si="282"/>
        <v>7.4333053535413085E-2</v>
      </c>
      <c r="R1279" s="9">
        <f t="shared" si="292"/>
        <v>1.0362174650586484</v>
      </c>
      <c r="S1279" s="9">
        <f t="shared" si="293"/>
        <v>11.006914491285707</v>
      </c>
      <c r="T1279" s="15">
        <f t="shared" si="283"/>
        <v>7.3741610091351939E-2</v>
      </c>
      <c r="U1279" s="15">
        <f t="shared" si="284"/>
        <v>4.0173409496399914E-2</v>
      </c>
      <c r="V1279" s="15">
        <f t="shared" si="285"/>
        <v>3.3568200594952025E-2</v>
      </c>
      <c r="Y1279" s="32"/>
      <c r="Z1279" s="32"/>
    </row>
    <row r="1280" spans="1:26" x14ac:dyDescent="0.25">
      <c r="A1280" s="6">
        <v>1976.12</v>
      </c>
      <c r="B1280" s="7">
        <v>104.7</v>
      </c>
      <c r="C1280" s="8">
        <v>4.05</v>
      </c>
      <c r="D1280" s="7">
        <v>9.91</v>
      </c>
      <c r="E1280" s="7">
        <v>58.2</v>
      </c>
      <c r="F1280" s="8">
        <f t="shared" si="290"/>
        <v>1976.9583333332371</v>
      </c>
      <c r="G1280" s="9">
        <v>6.87</v>
      </c>
      <c r="H1280" s="8">
        <f t="shared" si="286"/>
        <v>550.71390463917521</v>
      </c>
      <c r="I1280" s="8">
        <f t="shared" si="287"/>
        <v>21.302686855670096</v>
      </c>
      <c r="J1280" s="10">
        <f t="shared" si="291"/>
        <v>104006.44953385435</v>
      </c>
      <c r="K1280" s="8">
        <f t="shared" si="288"/>
        <v>52.125833762886586</v>
      </c>
      <c r="L1280" s="10">
        <f t="shared" si="289"/>
        <v>9844.3544878748471</v>
      </c>
      <c r="M1280" s="30">
        <f t="shared" si="280"/>
        <v>11.597589726582946</v>
      </c>
      <c r="N1280" s="11"/>
      <c r="O1280" s="12">
        <f t="shared" si="281"/>
        <v>13.845167133360254</v>
      </c>
      <c r="P1280" s="12"/>
      <c r="Q1280" s="33">
        <f t="shared" si="282"/>
        <v>7.6224314233364565E-2</v>
      </c>
      <c r="R1280" s="9">
        <f t="shared" si="292"/>
        <v>0.98168657038634366</v>
      </c>
      <c r="S1280" s="9">
        <f t="shared" si="293"/>
        <v>11.366362678214569</v>
      </c>
      <c r="T1280" s="15">
        <f t="shared" si="283"/>
        <v>7.1839431937081866E-2</v>
      </c>
      <c r="U1280" s="15">
        <f t="shared" si="284"/>
        <v>3.8387610610941314E-2</v>
      </c>
      <c r="V1280" s="15">
        <f t="shared" si="285"/>
        <v>3.3451821326140552E-2</v>
      </c>
      <c r="Y1280" s="32"/>
      <c r="Z1280" s="32"/>
    </row>
    <row r="1281" spans="1:26" x14ac:dyDescent="0.25">
      <c r="A1281" s="6">
        <v>1977.01</v>
      </c>
      <c r="B1281" s="7">
        <v>103.8</v>
      </c>
      <c r="C1281" s="8">
        <v>4.0966699999999996</v>
      </c>
      <c r="D1281" s="7">
        <v>9.9666700000000006</v>
      </c>
      <c r="E1281" s="7">
        <v>58.5</v>
      </c>
      <c r="F1281" s="8">
        <f t="shared" si="290"/>
        <v>1977.0416666665703</v>
      </c>
      <c r="G1281" s="9">
        <v>7.21</v>
      </c>
      <c r="H1281" s="8">
        <f t="shared" si="286"/>
        <v>543.18007692307685</v>
      </c>
      <c r="I1281" s="8">
        <f t="shared" si="287"/>
        <v>21.437664024358966</v>
      </c>
      <c r="J1281" s="10">
        <f t="shared" si="291"/>
        <v>102921.01831994661</v>
      </c>
      <c r="K1281" s="8">
        <f t="shared" si="288"/>
        <v>52.155072998717941</v>
      </c>
      <c r="L1281" s="10">
        <f t="shared" si="289"/>
        <v>9882.271923495784</v>
      </c>
      <c r="M1281" s="30">
        <f t="shared" ref="M1281:M1344" si="294">H1281/AVERAGE(K1161:K1280)</f>
        <v>11.437961346787558</v>
      </c>
      <c r="N1281" s="11"/>
      <c r="O1281" s="12">
        <f t="shared" ref="O1281:O1344" si="295">J1281/AVERAGE(L1161:L1280)</f>
        <v>13.656100626714078</v>
      </c>
      <c r="P1281" s="12"/>
      <c r="Q1281" s="33">
        <f t="shared" ref="Q1281:Q1344" si="296">1/M1281-(G1281/100-(((E1281/E1161)^(1/10))-1))</f>
        <v>7.4572128819871644E-2</v>
      </c>
      <c r="R1281" s="9">
        <f t="shared" si="292"/>
        <v>0.99338209216165363</v>
      </c>
      <c r="S1281" s="9">
        <f t="shared" si="293"/>
        <v>11.100984028188186</v>
      </c>
      <c r="T1281" s="15">
        <f t="shared" si="283"/>
        <v>7.923736731565123E-2</v>
      </c>
      <c r="U1281" s="15">
        <f t="shared" si="284"/>
        <v>4.10217667319277E-2</v>
      </c>
      <c r="V1281" s="15">
        <f t="shared" si="285"/>
        <v>3.821560058372353E-2</v>
      </c>
      <c r="Y1281" s="32"/>
      <c r="Z1281" s="32"/>
    </row>
    <row r="1282" spans="1:26" x14ac:dyDescent="0.25">
      <c r="A1282" s="6">
        <v>1977.02</v>
      </c>
      <c r="B1282" s="7">
        <v>101</v>
      </c>
      <c r="C1282" s="8">
        <v>4.1433299999999997</v>
      </c>
      <c r="D1282" s="7">
        <v>10.023300000000001</v>
      </c>
      <c r="E1282" s="7">
        <v>59.1</v>
      </c>
      <c r="F1282" s="8">
        <f t="shared" si="290"/>
        <v>1977.1249999999036</v>
      </c>
      <c r="G1282" s="9">
        <v>7.39</v>
      </c>
      <c r="H1282" s="8">
        <f t="shared" si="286"/>
        <v>523.16205583756334</v>
      </c>
      <c r="I1282" s="8">
        <f t="shared" si="287"/>
        <v>21.461713275380703</v>
      </c>
      <c r="J1282" s="10">
        <f t="shared" si="291"/>
        <v>99466.909061374696</v>
      </c>
      <c r="K1282" s="8">
        <f t="shared" si="288"/>
        <v>51.918913210659888</v>
      </c>
      <c r="L1282" s="10">
        <f t="shared" si="289"/>
        <v>9871.155144503733</v>
      </c>
      <c r="M1282" s="30">
        <f t="shared" si="294"/>
        <v>11.014841854222778</v>
      </c>
      <c r="N1282" s="11"/>
      <c r="O1282" s="12">
        <f t="shared" si="295"/>
        <v>13.154123053942888</v>
      </c>
      <c r="P1282" s="12"/>
      <c r="Q1282" s="33">
        <f t="shared" si="296"/>
        <v>7.7211979817013096E-2</v>
      </c>
      <c r="R1282" s="9">
        <f t="shared" si="292"/>
        <v>1.0012631318497678</v>
      </c>
      <c r="S1282" s="9">
        <f t="shared" si="293"/>
        <v>10.915564234010471</v>
      </c>
      <c r="T1282" s="15">
        <f t="shared" ref="T1282:T1345" si="297">(($J1402/$J1282)^(1/10)-1)</f>
        <v>8.9339489756051549E-2</v>
      </c>
      <c r="U1282" s="15">
        <f t="shared" ref="U1282:U1345" si="298">(($S1402/$S1282)^(1/10)-1)</f>
        <v>4.1764967267658104E-2</v>
      </c>
      <c r="V1282" s="15">
        <f t="shared" ref="V1282:V1345" si="299">T1282-U1282</f>
        <v>4.7574522488393445E-2</v>
      </c>
      <c r="Y1282" s="32"/>
      <c r="Z1282" s="32"/>
    </row>
    <row r="1283" spans="1:26" x14ac:dyDescent="0.25">
      <c r="A1283" s="6">
        <v>1977.03</v>
      </c>
      <c r="B1283" s="7">
        <v>100.6</v>
      </c>
      <c r="C1283" s="8">
        <v>4.1900000000000004</v>
      </c>
      <c r="D1283" s="7">
        <v>10.08</v>
      </c>
      <c r="E1283" s="7">
        <v>59.5</v>
      </c>
      <c r="F1283" s="8">
        <f t="shared" si="290"/>
        <v>1977.2083333332369</v>
      </c>
      <c r="G1283" s="9">
        <v>7.46</v>
      </c>
      <c r="H1283" s="8">
        <f t="shared" si="286"/>
        <v>517.58699999999988</v>
      </c>
      <c r="I1283" s="8">
        <f t="shared" si="287"/>
        <v>21.557549999999999</v>
      </c>
      <c r="J1283" s="10">
        <f t="shared" si="291"/>
        <v>98748.498779716116</v>
      </c>
      <c r="K1283" s="8">
        <f t="shared" si="288"/>
        <v>51.861599999999989</v>
      </c>
      <c r="L1283" s="10">
        <f t="shared" si="289"/>
        <v>9894.4817862777181</v>
      </c>
      <c r="M1283" s="30">
        <f t="shared" si="294"/>
        <v>10.895746511662741</v>
      </c>
      <c r="N1283" s="11"/>
      <c r="O1283" s="12">
        <f t="shared" si="295"/>
        <v>13.015883122750957</v>
      </c>
      <c r="P1283" s="12"/>
      <c r="Q1283" s="33">
        <f t="shared" si="296"/>
        <v>7.7897822669790784E-2</v>
      </c>
      <c r="R1283" s="9">
        <f t="shared" si="292"/>
        <v>1.0125353142511471</v>
      </c>
      <c r="S1283" s="9">
        <f t="shared" si="293"/>
        <v>10.855877395351104</v>
      </c>
      <c r="T1283" s="15">
        <f t="shared" si="297"/>
        <v>9.4320159578388685E-2</v>
      </c>
      <c r="U1283" s="15">
        <f t="shared" si="298"/>
        <v>4.2498238359535589E-2</v>
      </c>
      <c r="V1283" s="15">
        <f t="shared" si="299"/>
        <v>5.1821921218853095E-2</v>
      </c>
      <c r="Y1283" s="32"/>
      <c r="Z1283" s="32"/>
    </row>
    <row r="1284" spans="1:26" x14ac:dyDescent="0.25">
      <c r="A1284" s="6">
        <v>1977.04</v>
      </c>
      <c r="B1284" s="7">
        <v>99.05</v>
      </c>
      <c r="C1284" s="8">
        <v>4.2466699999999999</v>
      </c>
      <c r="D1284" s="7">
        <v>10.193300000000001</v>
      </c>
      <c r="E1284" s="7">
        <v>60</v>
      </c>
      <c r="F1284" s="8">
        <f t="shared" si="290"/>
        <v>1977.2916666665701</v>
      </c>
      <c r="G1284" s="9">
        <v>7.37</v>
      </c>
      <c r="H1284" s="8">
        <f t="shared" si="286"/>
        <v>505.3654812499999</v>
      </c>
      <c r="I1284" s="8">
        <f t="shared" si="287"/>
        <v>21.667041173749997</v>
      </c>
      <c r="J1284" s="10">
        <f t="shared" si="291"/>
        <v>96761.281853939756</v>
      </c>
      <c r="K1284" s="8">
        <f t="shared" si="288"/>
        <v>52.007490762499991</v>
      </c>
      <c r="L1284" s="10">
        <f t="shared" si="289"/>
        <v>9957.7665252071092</v>
      </c>
      <c r="M1284" s="30">
        <f t="shared" si="294"/>
        <v>10.636037409141361</v>
      </c>
      <c r="N1284" s="11"/>
      <c r="O1284" s="12">
        <f t="shared" si="295"/>
        <v>12.710931427883889</v>
      </c>
      <c r="P1284" s="12"/>
      <c r="Q1284" s="33">
        <f t="shared" si="296"/>
        <v>8.1605709886888478E-2</v>
      </c>
      <c r="R1284" s="9">
        <f t="shared" si="292"/>
        <v>0.99984783618779671</v>
      </c>
      <c r="S1284" s="9">
        <f t="shared" si="293"/>
        <v>10.900359569723975</v>
      </c>
      <c r="T1284" s="15">
        <f t="shared" si="297"/>
        <v>9.5021562613185395E-2</v>
      </c>
      <c r="U1284" s="15">
        <f t="shared" si="298"/>
        <v>3.6567249736940699E-2</v>
      </c>
      <c r="V1284" s="15">
        <f t="shared" si="299"/>
        <v>5.8454312876244696E-2</v>
      </c>
      <c r="Y1284" s="32"/>
      <c r="Z1284" s="32"/>
    </row>
    <row r="1285" spans="1:26" x14ac:dyDescent="0.25">
      <c r="A1285" s="6">
        <v>1977.05</v>
      </c>
      <c r="B1285" s="7">
        <v>98.76</v>
      </c>
      <c r="C1285" s="8">
        <v>4.3033299999999999</v>
      </c>
      <c r="D1285" s="7">
        <v>10.306699999999999</v>
      </c>
      <c r="E1285" s="7">
        <v>60.3</v>
      </c>
      <c r="F1285" s="8">
        <f t="shared" si="290"/>
        <v>1977.3749999999034</v>
      </c>
      <c r="G1285" s="9">
        <v>7.46</v>
      </c>
      <c r="H1285" s="8">
        <f t="shared" si="286"/>
        <v>501.37897014925369</v>
      </c>
      <c r="I1285" s="8">
        <f t="shared" si="287"/>
        <v>21.846893110696513</v>
      </c>
      <c r="J1285" s="10">
        <f t="shared" si="291"/>
        <v>96346.574445441991</v>
      </c>
      <c r="K1285" s="8">
        <f t="shared" si="288"/>
        <v>52.324449490049737</v>
      </c>
      <c r="L1285" s="10">
        <f t="shared" si="289"/>
        <v>10054.832308999969</v>
      </c>
      <c r="M1285" s="30">
        <f t="shared" si="294"/>
        <v>10.548486693556999</v>
      </c>
      <c r="N1285" s="11"/>
      <c r="O1285" s="12">
        <f t="shared" si="295"/>
        <v>12.612312925720722</v>
      </c>
      <c r="P1285" s="12"/>
      <c r="Q1285" s="33">
        <f t="shared" si="296"/>
        <v>8.1695254846814599E-2</v>
      </c>
      <c r="R1285" s="9">
        <f t="shared" si="292"/>
        <v>1.0189038765071172</v>
      </c>
      <c r="S1285" s="9">
        <f t="shared" si="293"/>
        <v>10.844478536773591</v>
      </c>
      <c r="T1285" s="15">
        <f t="shared" si="297"/>
        <v>9.5294936166097299E-2</v>
      </c>
      <c r="U1285" s="15">
        <f t="shared" si="298"/>
        <v>3.3304986560434235E-2</v>
      </c>
      <c r="V1285" s="15">
        <f t="shared" si="299"/>
        <v>6.1989949605663064E-2</v>
      </c>
      <c r="Y1285" s="32"/>
      <c r="Z1285" s="32"/>
    </row>
    <row r="1286" spans="1:26" x14ac:dyDescent="0.25">
      <c r="A1286" s="6">
        <v>1977.06</v>
      </c>
      <c r="B1286" s="7">
        <v>99.29</v>
      </c>
      <c r="C1286" s="8">
        <v>4.3600000000000003</v>
      </c>
      <c r="D1286" s="7">
        <v>10.42</v>
      </c>
      <c r="E1286" s="7">
        <v>60.7</v>
      </c>
      <c r="F1286" s="8">
        <f t="shared" si="290"/>
        <v>1977.4583333332366</v>
      </c>
      <c r="G1286" s="9">
        <v>7.28</v>
      </c>
      <c r="H1286" s="8">
        <f t="shared" si="286"/>
        <v>500.7479320428335</v>
      </c>
      <c r="I1286" s="8">
        <f t="shared" si="287"/>
        <v>21.988729818780886</v>
      </c>
      <c r="J1286" s="10">
        <f t="shared" si="291"/>
        <v>96577.43083657579</v>
      </c>
      <c r="K1286" s="8">
        <f t="shared" si="288"/>
        <v>52.551046952224041</v>
      </c>
      <c r="L1286" s="10">
        <f t="shared" si="289"/>
        <v>10135.329129994156</v>
      </c>
      <c r="M1286" s="30">
        <f t="shared" si="294"/>
        <v>10.530023959090757</v>
      </c>
      <c r="N1286" s="11"/>
      <c r="O1286" s="12">
        <f t="shared" si="295"/>
        <v>12.596542842152301</v>
      </c>
      <c r="P1286" s="12"/>
      <c r="Q1286" s="33">
        <f t="shared" si="296"/>
        <v>8.4044111752430414E-2</v>
      </c>
      <c r="R1286" s="9">
        <f t="shared" si="292"/>
        <v>1.0025501542407664</v>
      </c>
      <c r="S1286" s="9">
        <f t="shared" si="293"/>
        <v>10.976667505023977</v>
      </c>
      <c r="T1286" s="15">
        <f t="shared" si="297"/>
        <v>9.9475403338105561E-2</v>
      </c>
      <c r="U1286" s="15">
        <f t="shared" si="298"/>
        <v>3.3863681104560062E-2</v>
      </c>
      <c r="V1286" s="15">
        <f t="shared" si="299"/>
        <v>6.56117222335455E-2</v>
      </c>
      <c r="Y1286" s="32"/>
      <c r="Z1286" s="32"/>
    </row>
    <row r="1287" spans="1:26" x14ac:dyDescent="0.25">
      <c r="A1287" s="6">
        <v>1977.07</v>
      </c>
      <c r="B1287" s="7">
        <v>100.2</v>
      </c>
      <c r="C1287" s="8">
        <v>4.4066700000000001</v>
      </c>
      <c r="D1287" s="7">
        <v>10.5167</v>
      </c>
      <c r="E1287" s="7">
        <v>61</v>
      </c>
      <c r="F1287" s="8">
        <f t="shared" si="290"/>
        <v>1977.5416666665699</v>
      </c>
      <c r="G1287" s="9">
        <v>7.33</v>
      </c>
      <c r="H1287" s="8">
        <f t="shared" si="286"/>
        <v>502.85205737704905</v>
      </c>
      <c r="I1287" s="8">
        <f t="shared" si="287"/>
        <v>22.114801154508193</v>
      </c>
      <c r="J1287" s="10">
        <f t="shared" si="291"/>
        <v>97338.679263427854</v>
      </c>
      <c r="K1287" s="8">
        <f t="shared" si="288"/>
        <v>52.777886545081962</v>
      </c>
      <c r="L1287" s="10">
        <f t="shared" si="289"/>
        <v>10216.384113869181</v>
      </c>
      <c r="M1287" s="30">
        <f t="shared" si="294"/>
        <v>10.567692447775407</v>
      </c>
      <c r="N1287" s="11"/>
      <c r="O1287" s="12">
        <f t="shared" si="295"/>
        <v>12.647994539435667</v>
      </c>
      <c r="P1287" s="12"/>
      <c r="Q1287" s="33">
        <f t="shared" si="296"/>
        <v>8.3410742744201058E-2</v>
      </c>
      <c r="R1287" s="9">
        <f t="shared" si="292"/>
        <v>1.0012002758042795</v>
      </c>
      <c r="S1287" s="9">
        <f t="shared" si="293"/>
        <v>10.950538422997242</v>
      </c>
      <c r="T1287" s="15">
        <f t="shared" si="297"/>
        <v>0.10170574691312284</v>
      </c>
      <c r="U1287" s="15">
        <f t="shared" si="298"/>
        <v>3.4213911769439331E-2</v>
      </c>
      <c r="V1287" s="15">
        <f t="shared" si="299"/>
        <v>6.749183514368351E-2</v>
      </c>
      <c r="Y1287" s="32"/>
      <c r="Z1287" s="32"/>
    </row>
    <row r="1288" spans="1:26" x14ac:dyDescent="0.25">
      <c r="A1288" s="6">
        <v>1977.08</v>
      </c>
      <c r="B1288" s="7">
        <v>97.75</v>
      </c>
      <c r="C1288" s="8">
        <v>4.4533300000000002</v>
      </c>
      <c r="D1288" s="7">
        <v>10.613300000000001</v>
      </c>
      <c r="E1288" s="7">
        <v>61.2</v>
      </c>
      <c r="F1288" s="8">
        <f t="shared" si="290"/>
        <v>1977.6249999999031</v>
      </c>
      <c r="G1288" s="9">
        <v>7.4</v>
      </c>
      <c r="H1288" s="8">
        <f t="shared" si="286"/>
        <v>488.95364583333321</v>
      </c>
      <c r="I1288" s="8">
        <f t="shared" si="287"/>
        <v>22.275927770833331</v>
      </c>
      <c r="J1288" s="10">
        <f t="shared" si="291"/>
        <v>95007.654546952253</v>
      </c>
      <c r="K1288" s="8">
        <f t="shared" si="288"/>
        <v>53.08861104166666</v>
      </c>
      <c r="L1288" s="10">
        <f t="shared" si="289"/>
        <v>10315.547212308629</v>
      </c>
      <c r="M1288" s="30">
        <f t="shared" si="294"/>
        <v>10.268385666710998</v>
      </c>
      <c r="N1288" s="11"/>
      <c r="O1288" s="12">
        <f t="shared" si="295"/>
        <v>12.297488474266258</v>
      </c>
      <c r="P1288" s="12"/>
      <c r="Q1288" s="33">
        <f t="shared" si="296"/>
        <v>8.5499137405506048E-2</v>
      </c>
      <c r="R1288" s="9">
        <f t="shared" si="292"/>
        <v>1.0103846340465472</v>
      </c>
      <c r="S1288" s="9">
        <f t="shared" si="293"/>
        <v>10.927853062874544</v>
      </c>
      <c r="T1288" s="15">
        <f t="shared" si="297"/>
        <v>0.11072523406677393</v>
      </c>
      <c r="U1288" s="15">
        <f t="shared" si="298"/>
        <v>3.2485070408091898E-2</v>
      </c>
      <c r="V1288" s="15">
        <f t="shared" si="299"/>
        <v>7.8240163658682027E-2</v>
      </c>
      <c r="Y1288" s="32"/>
      <c r="Z1288" s="32"/>
    </row>
    <row r="1289" spans="1:26" x14ac:dyDescent="0.25">
      <c r="A1289" s="6">
        <v>1977.09</v>
      </c>
      <c r="B1289" s="7">
        <v>96.23</v>
      </c>
      <c r="C1289" s="8">
        <v>4.5</v>
      </c>
      <c r="D1289" s="7">
        <v>10.71</v>
      </c>
      <c r="E1289" s="7">
        <v>61.4</v>
      </c>
      <c r="F1289" s="8">
        <f t="shared" si="290"/>
        <v>1977.7083333332364</v>
      </c>
      <c r="G1289" s="9">
        <v>7.34</v>
      </c>
      <c r="H1289" s="8">
        <f t="shared" si="286"/>
        <v>479.78256229641687</v>
      </c>
      <c r="I1289" s="8">
        <f t="shared" si="287"/>
        <v>22.436054560260583</v>
      </c>
      <c r="J1289" s="10">
        <f t="shared" si="291"/>
        <v>93588.930981532263</v>
      </c>
      <c r="K1289" s="8">
        <f t="shared" si="288"/>
        <v>53.397809853420185</v>
      </c>
      <c r="L1289" s="10">
        <f t="shared" si="289"/>
        <v>10416.059968951578</v>
      </c>
      <c r="M1289" s="30">
        <f t="shared" si="294"/>
        <v>10.067742820070704</v>
      </c>
      <c r="N1289" s="11"/>
      <c r="O1289" s="12">
        <f t="shared" si="295"/>
        <v>12.065823759131625</v>
      </c>
      <c r="P1289" s="12"/>
      <c r="Q1289" s="33">
        <f t="shared" si="296"/>
        <v>8.806992975670308E-2</v>
      </c>
      <c r="R1289" s="9">
        <f t="shared" si="292"/>
        <v>0.99356194027754619</v>
      </c>
      <c r="S1289" s="9">
        <f t="shared" si="293"/>
        <v>11.00536955785395</v>
      </c>
      <c r="T1289" s="15">
        <f t="shared" si="297"/>
        <v>0.10840109360941375</v>
      </c>
      <c r="U1289" s="15">
        <f t="shared" si="298"/>
        <v>2.7534316055390695E-2</v>
      </c>
      <c r="V1289" s="15">
        <f t="shared" si="299"/>
        <v>8.086677755402305E-2</v>
      </c>
      <c r="Y1289" s="32"/>
      <c r="Z1289" s="32"/>
    </row>
    <row r="1290" spans="1:26" x14ac:dyDescent="0.25">
      <c r="A1290" s="6">
        <v>1977.1</v>
      </c>
      <c r="B1290" s="7">
        <v>93.74</v>
      </c>
      <c r="C1290" s="8">
        <v>4.5566700000000004</v>
      </c>
      <c r="D1290" s="7">
        <v>10.77</v>
      </c>
      <c r="E1290" s="7">
        <v>61.6</v>
      </c>
      <c r="F1290" s="8">
        <f t="shared" si="290"/>
        <v>1977.7916666665697</v>
      </c>
      <c r="G1290" s="9">
        <v>7.52</v>
      </c>
      <c r="H1290" s="8">
        <f t="shared" ref="H1290:H1353" si="300">B1290*$E$1841/E1290</f>
        <v>465.85051704545441</v>
      </c>
      <c r="I1290" s="8">
        <f t="shared" ref="I1290:I1353" si="301">C1290*$E$1841/E1290</f>
        <v>22.644837588068182</v>
      </c>
      <c r="J1290" s="10">
        <f t="shared" si="291"/>
        <v>91239.374193032345</v>
      </c>
      <c r="K1290" s="8">
        <f t="shared" ref="K1290:K1353" si="302">D1290*$E$1841/E1290</f>
        <v>53.522616477272713</v>
      </c>
      <c r="L1290" s="10">
        <f t="shared" ref="L1290:L1353" si="303">K1290*(J1290/H1290)</f>
        <v>10482.69746169147</v>
      </c>
      <c r="M1290" s="30">
        <f t="shared" si="294"/>
        <v>9.7666662995565474</v>
      </c>
      <c r="N1290" s="11"/>
      <c r="O1290" s="12">
        <f t="shared" si="295"/>
        <v>11.715003066672736</v>
      </c>
      <c r="P1290" s="12"/>
      <c r="Q1290" s="33">
        <f t="shared" si="296"/>
        <v>8.9361650655281441E-2</v>
      </c>
      <c r="R1290" s="9">
        <f t="shared" si="292"/>
        <v>1.0020926949617748</v>
      </c>
      <c r="S1290" s="9">
        <f t="shared" si="293"/>
        <v>10.89901465497225</v>
      </c>
      <c r="T1290" s="15">
        <f t="shared" si="297"/>
        <v>9.7005940139350377E-2</v>
      </c>
      <c r="U1290" s="15">
        <f t="shared" si="298"/>
        <v>2.8413459183427081E-2</v>
      </c>
      <c r="V1290" s="15">
        <f t="shared" si="299"/>
        <v>6.8592480955923296E-2</v>
      </c>
      <c r="Y1290" s="32"/>
      <c r="Z1290" s="32"/>
    </row>
    <row r="1291" spans="1:26" x14ac:dyDescent="0.25">
      <c r="A1291" s="6">
        <v>1977.11</v>
      </c>
      <c r="B1291" s="7">
        <v>94.28</v>
      </c>
      <c r="C1291" s="8">
        <v>4.6133300000000004</v>
      </c>
      <c r="D1291" s="7">
        <v>10.83</v>
      </c>
      <c r="E1291" s="7">
        <v>61.9</v>
      </c>
      <c r="F1291" s="8">
        <f t="shared" ref="F1291:F1354" si="304">F1290+1/12</f>
        <v>1977.8749999999029</v>
      </c>
      <c r="G1291" s="9">
        <v>7.58</v>
      </c>
      <c r="H1291" s="8">
        <f t="shared" si="300"/>
        <v>466.26333925686583</v>
      </c>
      <c r="I1291" s="8">
        <f t="shared" si="301"/>
        <v>22.815301770193859</v>
      </c>
      <c r="J1291" s="10">
        <f t="shared" ref="J1291:J1354" si="305">J1290*((H1291+(I1291/12))/H1290)</f>
        <v>91692.602829955169</v>
      </c>
      <c r="K1291" s="8">
        <f t="shared" si="302"/>
        <v>53.559948707592881</v>
      </c>
      <c r="L1291" s="10">
        <f t="shared" si="303"/>
        <v>10532.784139249199</v>
      </c>
      <c r="M1291" s="30">
        <f t="shared" si="294"/>
        <v>9.7662999836601987</v>
      </c>
      <c r="N1291" s="11"/>
      <c r="O1291" s="12">
        <f t="shared" si="295"/>
        <v>11.724729783734967</v>
      </c>
      <c r="P1291" s="12"/>
      <c r="Q1291" s="33">
        <f t="shared" si="296"/>
        <v>8.8966828403053019E-2</v>
      </c>
      <c r="R1291" s="9">
        <f t="shared" ref="R1291:R1354" si="306">((G1291/G1292+G1291/1200+((1+G1292/1200)^(-119))*(1-G1291/G1292)))</f>
        <v>0.99870095138461501</v>
      </c>
      <c r="S1291" s="9">
        <f t="shared" ref="S1291:S1354" si="307">S1290*R1290*E1290/E1291</f>
        <v>10.868890061883482</v>
      </c>
      <c r="T1291" s="15">
        <f t="shared" si="297"/>
        <v>8.2069444828506644E-2</v>
      </c>
      <c r="U1291" s="15">
        <f t="shared" si="298"/>
        <v>3.3776049189570001E-2</v>
      </c>
      <c r="V1291" s="15">
        <f t="shared" si="299"/>
        <v>4.8293395638936643E-2</v>
      </c>
      <c r="Y1291" s="32"/>
      <c r="Z1291" s="32"/>
    </row>
    <row r="1292" spans="1:26" x14ac:dyDescent="0.25">
      <c r="A1292" s="6">
        <v>1977.12</v>
      </c>
      <c r="B1292" s="7">
        <v>93.82</v>
      </c>
      <c r="C1292" s="8">
        <v>4.67</v>
      </c>
      <c r="D1292" s="7">
        <v>10.89</v>
      </c>
      <c r="E1292" s="7">
        <v>62.1</v>
      </c>
      <c r="F1292" s="8">
        <f t="shared" si="304"/>
        <v>1977.9583333332362</v>
      </c>
      <c r="G1292" s="9">
        <v>7.69</v>
      </c>
      <c r="H1292" s="8">
        <f t="shared" si="300"/>
        <v>462.4940748792269</v>
      </c>
      <c r="I1292" s="8">
        <f t="shared" si="301"/>
        <v>23.021182367149752</v>
      </c>
      <c r="J1292" s="10">
        <f t="shared" si="305"/>
        <v>91328.629005946525</v>
      </c>
      <c r="K1292" s="8">
        <f t="shared" si="302"/>
        <v>53.683228260869555</v>
      </c>
      <c r="L1292" s="10">
        <f t="shared" si="303"/>
        <v>10600.818267690875</v>
      </c>
      <c r="M1292" s="30">
        <f t="shared" si="294"/>
        <v>9.6782665825359206</v>
      </c>
      <c r="N1292" s="11"/>
      <c r="O1292" s="12">
        <f t="shared" si="295"/>
        <v>11.629817356636799</v>
      </c>
      <c r="P1292" s="12"/>
      <c r="Q1292" s="33">
        <f t="shared" si="296"/>
        <v>8.8827047432467429E-2</v>
      </c>
      <c r="R1292" s="9">
        <f t="shared" si="306"/>
        <v>0.98793292468503968</v>
      </c>
      <c r="S1292" s="9">
        <f t="shared" si="307"/>
        <v>10.819811840965137</v>
      </c>
      <c r="T1292" s="15">
        <f t="shared" si="297"/>
        <v>8.1048218319675014E-2</v>
      </c>
      <c r="U1292" s="15">
        <f t="shared" si="298"/>
        <v>3.4127278894454216E-2</v>
      </c>
      <c r="V1292" s="15">
        <f t="shared" si="299"/>
        <v>4.6920939425220798E-2</v>
      </c>
      <c r="Y1292" s="32"/>
      <c r="Z1292" s="32"/>
    </row>
    <row r="1293" spans="1:26" x14ac:dyDescent="0.25">
      <c r="A1293" s="6">
        <v>1978.01</v>
      </c>
      <c r="B1293" s="7">
        <v>90.25</v>
      </c>
      <c r="C1293" s="8">
        <v>4.71333</v>
      </c>
      <c r="D1293" s="7">
        <v>10.9</v>
      </c>
      <c r="E1293" s="7">
        <v>62.5</v>
      </c>
      <c r="F1293" s="8">
        <f t="shared" si="304"/>
        <v>1978.0416666665694</v>
      </c>
      <c r="G1293" s="9">
        <v>7.96</v>
      </c>
      <c r="H1293" s="8">
        <f t="shared" si="300"/>
        <v>442.04810999999995</v>
      </c>
      <c r="I1293" s="8">
        <f t="shared" si="301"/>
        <v>23.086078873199998</v>
      </c>
      <c r="J1293" s="10">
        <f t="shared" si="305"/>
        <v>87671.068029594069</v>
      </c>
      <c r="K1293" s="8">
        <f t="shared" si="302"/>
        <v>53.388635999999991</v>
      </c>
      <c r="L1293" s="10">
        <f t="shared" si="303"/>
        <v>10588.527883906652</v>
      </c>
      <c r="M1293" s="30">
        <f t="shared" si="294"/>
        <v>9.241462260934691</v>
      </c>
      <c r="N1293" s="11"/>
      <c r="O1293" s="12">
        <f t="shared" si="295"/>
        <v>11.117327063419964</v>
      </c>
      <c r="P1293" s="12"/>
      <c r="Q1293" s="33">
        <f t="shared" si="296"/>
        <v>9.1067923597768524E-2</v>
      </c>
      <c r="R1293" s="9">
        <f t="shared" si="306"/>
        <v>1.0018578918241261</v>
      </c>
      <c r="S1293" s="9">
        <f t="shared" si="307"/>
        <v>10.620837167104357</v>
      </c>
      <c r="T1293" s="15">
        <f t="shared" si="297"/>
        <v>8.9718220637121204E-2</v>
      </c>
      <c r="U1293" s="15">
        <f t="shared" si="298"/>
        <v>3.8717588187234808E-2</v>
      </c>
      <c r="V1293" s="15">
        <f t="shared" si="299"/>
        <v>5.1000632449886396E-2</v>
      </c>
      <c r="Y1293" s="32"/>
      <c r="Z1293" s="32"/>
    </row>
    <row r="1294" spans="1:26" x14ac:dyDescent="0.25">
      <c r="A1294" s="6">
        <v>1978.02</v>
      </c>
      <c r="B1294" s="7">
        <v>88.98</v>
      </c>
      <c r="C1294" s="8">
        <v>4.7566699999999997</v>
      </c>
      <c r="D1294" s="7">
        <v>10.91</v>
      </c>
      <c r="E1294" s="7">
        <v>62.9</v>
      </c>
      <c r="F1294" s="8">
        <f t="shared" si="304"/>
        <v>1978.1249999999027</v>
      </c>
      <c r="G1294" s="9">
        <v>8.0299999999999994</v>
      </c>
      <c r="H1294" s="8">
        <f t="shared" si="300"/>
        <v>433.05604054054049</v>
      </c>
      <c r="I1294" s="8">
        <f t="shared" si="301"/>
        <v>23.150198655405397</v>
      </c>
      <c r="J1294" s="10">
        <f t="shared" si="305"/>
        <v>86270.291132544589</v>
      </c>
      <c r="K1294" s="8">
        <f t="shared" si="302"/>
        <v>53.097790540540537</v>
      </c>
      <c r="L1294" s="10">
        <f t="shared" si="303"/>
        <v>10577.757656283002</v>
      </c>
      <c r="M1294" s="30">
        <f t="shared" si="294"/>
        <v>9.0452635707047424</v>
      </c>
      <c r="N1294" s="11"/>
      <c r="O1294" s="12">
        <f t="shared" si="295"/>
        <v>10.894504079092552</v>
      </c>
      <c r="P1294" s="12"/>
      <c r="Q1294" s="33">
        <f t="shared" si="296"/>
        <v>9.3081792692157037E-2</v>
      </c>
      <c r="R1294" s="9">
        <f t="shared" si="306"/>
        <v>1.0060097554972645</v>
      </c>
      <c r="S1294" s="9">
        <f t="shared" si="307"/>
        <v>10.572902954732209</v>
      </c>
      <c r="T1294" s="15">
        <f t="shared" si="297"/>
        <v>9.4772665217043972E-2</v>
      </c>
      <c r="U1294" s="15">
        <f t="shared" si="298"/>
        <v>4.2836977883915939E-2</v>
      </c>
      <c r="V1294" s="15">
        <f t="shared" si="299"/>
        <v>5.1935687333128033E-2</v>
      </c>
      <c r="Y1294" s="32"/>
      <c r="Z1294" s="32"/>
    </row>
    <row r="1295" spans="1:26" x14ac:dyDescent="0.25">
      <c r="A1295" s="6">
        <v>1978.03</v>
      </c>
      <c r="B1295" s="7">
        <v>88.82</v>
      </c>
      <c r="C1295" s="8">
        <v>4.8</v>
      </c>
      <c r="D1295" s="7">
        <v>10.92</v>
      </c>
      <c r="E1295" s="7">
        <v>63.4</v>
      </c>
      <c r="F1295" s="8">
        <f t="shared" si="304"/>
        <v>1978.2083333332359</v>
      </c>
      <c r="G1295" s="9">
        <v>8.0399999999999991</v>
      </c>
      <c r="H1295" s="8">
        <f t="shared" si="300"/>
        <v>428.86821056782321</v>
      </c>
      <c r="I1295" s="8">
        <f t="shared" si="301"/>
        <v>23.176845425867501</v>
      </c>
      <c r="J1295" s="10">
        <f t="shared" si="305"/>
        <v>85820.782233307647</v>
      </c>
      <c r="K1295" s="8">
        <f t="shared" si="302"/>
        <v>52.727323343848575</v>
      </c>
      <c r="L1295" s="10">
        <f t="shared" si="303"/>
        <v>10551.260324113035</v>
      </c>
      <c r="M1295" s="30">
        <f t="shared" si="294"/>
        <v>8.9504200776338951</v>
      </c>
      <c r="N1295" s="11"/>
      <c r="O1295" s="12">
        <f t="shared" si="295"/>
        <v>10.793768769045757</v>
      </c>
      <c r="P1295" s="12"/>
      <c r="Q1295" s="33">
        <f t="shared" si="296"/>
        <v>9.46846265534384E-2</v>
      </c>
      <c r="R1295" s="9">
        <f t="shared" si="306"/>
        <v>0.99923451046474232</v>
      </c>
      <c r="S1295" s="9">
        <f t="shared" si="307"/>
        <v>10.55255989244019</v>
      </c>
      <c r="T1295" s="15">
        <f t="shared" si="297"/>
        <v>9.8363580009471541E-2</v>
      </c>
      <c r="U1295" s="15">
        <f t="shared" si="298"/>
        <v>4.2180432319903316E-2</v>
      </c>
      <c r="V1295" s="15">
        <f t="shared" si="299"/>
        <v>5.6183147689568225E-2</v>
      </c>
      <c r="Y1295" s="32"/>
      <c r="Z1295" s="32"/>
    </row>
    <row r="1296" spans="1:26" x14ac:dyDescent="0.25">
      <c r="A1296" s="6">
        <v>1978.04</v>
      </c>
      <c r="B1296" s="7">
        <v>92.71</v>
      </c>
      <c r="C1296" s="8">
        <v>4.8366699999999998</v>
      </c>
      <c r="D1296" s="7">
        <v>11.023300000000001</v>
      </c>
      <c r="E1296" s="7">
        <v>63.9</v>
      </c>
      <c r="F1296" s="8">
        <f t="shared" si="304"/>
        <v>1978.2916666665692</v>
      </c>
      <c r="G1296" s="9">
        <v>8.15</v>
      </c>
      <c r="H1296" s="8">
        <f t="shared" si="300"/>
        <v>444.14836502347407</v>
      </c>
      <c r="I1296" s="8">
        <f t="shared" si="301"/>
        <v>23.171168942488258</v>
      </c>
      <c r="J1296" s="10">
        <f t="shared" si="305"/>
        <v>89264.891072864935</v>
      </c>
      <c r="K1296" s="8">
        <f t="shared" si="302"/>
        <v>52.809628650234735</v>
      </c>
      <c r="L1296" s="10">
        <f t="shared" si="303"/>
        <v>10613.673538598987</v>
      </c>
      <c r="M1296" s="30">
        <f t="shared" si="294"/>
        <v>9.262588720866848</v>
      </c>
      <c r="N1296" s="11"/>
      <c r="O1296" s="12">
        <f t="shared" si="295"/>
        <v>11.182400797006661</v>
      </c>
      <c r="P1296" s="12"/>
      <c r="Q1296" s="33">
        <f t="shared" si="296"/>
        <v>9.0345091115402898E-2</v>
      </c>
      <c r="R1296" s="9">
        <f t="shared" si="306"/>
        <v>0.99333439042893168</v>
      </c>
      <c r="S1296" s="9">
        <f t="shared" si="307"/>
        <v>10.461974334248307</v>
      </c>
      <c r="T1296" s="15">
        <f t="shared" si="297"/>
        <v>9.2518948888489216E-2</v>
      </c>
      <c r="U1296" s="15">
        <f t="shared" si="298"/>
        <v>4.0841713895991116E-2</v>
      </c>
      <c r="V1296" s="15">
        <f t="shared" si="299"/>
        <v>5.16772349924981E-2</v>
      </c>
      <c r="Y1296" s="32"/>
      <c r="Z1296" s="32"/>
    </row>
    <row r="1297" spans="1:26" x14ac:dyDescent="0.25">
      <c r="A1297" s="6">
        <v>1978.05</v>
      </c>
      <c r="B1297" s="7">
        <v>97.41</v>
      </c>
      <c r="C1297" s="8">
        <v>4.8733300000000002</v>
      </c>
      <c r="D1297" s="7">
        <v>11.1267</v>
      </c>
      <c r="E1297" s="7">
        <v>64.5</v>
      </c>
      <c r="F1297" s="8">
        <f t="shared" si="304"/>
        <v>1978.3749999999025</v>
      </c>
      <c r="G1297" s="9">
        <v>8.35</v>
      </c>
      <c r="H1297" s="8">
        <f t="shared" si="300"/>
        <v>462.32371744186037</v>
      </c>
      <c r="I1297" s="8">
        <f t="shared" si="301"/>
        <v>23.129617512790691</v>
      </c>
      <c r="J1297" s="10">
        <f t="shared" si="305"/>
        <v>93305.15380368245</v>
      </c>
      <c r="K1297" s="8">
        <f t="shared" si="302"/>
        <v>52.809129523255798</v>
      </c>
      <c r="L1297" s="10">
        <f t="shared" si="303"/>
        <v>10657.822141745542</v>
      </c>
      <c r="M1297" s="30">
        <f t="shared" si="294"/>
        <v>9.6349107285984505</v>
      </c>
      <c r="N1297" s="11"/>
      <c r="O1297" s="12">
        <f t="shared" si="295"/>
        <v>11.642215937209846</v>
      </c>
      <c r="P1297" s="12"/>
      <c r="Q1297" s="33">
        <f t="shared" si="296"/>
        <v>8.4858837775058232E-2</v>
      </c>
      <c r="R1297" s="9">
        <f t="shared" si="306"/>
        <v>0.99959168787242791</v>
      </c>
      <c r="S1297" s="9">
        <f t="shared" si="307"/>
        <v>10.295566908244892</v>
      </c>
      <c r="T1297" s="15">
        <f t="shared" si="297"/>
        <v>8.4922700252628269E-2</v>
      </c>
      <c r="U1297" s="15">
        <f t="shared" si="298"/>
        <v>4.0386377893305125E-2</v>
      </c>
      <c r="V1297" s="15">
        <f t="shared" si="299"/>
        <v>4.4536322359323144E-2</v>
      </c>
      <c r="Y1297" s="32"/>
      <c r="Z1297" s="32"/>
    </row>
    <row r="1298" spans="1:26" x14ac:dyDescent="0.25">
      <c r="A1298" s="6">
        <v>1978.06</v>
      </c>
      <c r="B1298" s="7">
        <v>97.66</v>
      </c>
      <c r="C1298" s="8">
        <v>4.91</v>
      </c>
      <c r="D1298" s="7">
        <v>11.23</v>
      </c>
      <c r="E1298" s="7">
        <v>65.2</v>
      </c>
      <c r="F1298" s="8">
        <f t="shared" si="304"/>
        <v>1978.4583333332357</v>
      </c>
      <c r="G1298" s="9">
        <v>8.4600000000000009</v>
      </c>
      <c r="H1298" s="8">
        <f t="shared" si="300"/>
        <v>458.53392101226984</v>
      </c>
      <c r="I1298" s="8">
        <f t="shared" si="301"/>
        <v>23.05346664110429</v>
      </c>
      <c r="J1298" s="10">
        <f t="shared" si="305"/>
        <v>92928.022092830608</v>
      </c>
      <c r="K1298" s="8">
        <f t="shared" si="302"/>
        <v>52.727175230061334</v>
      </c>
      <c r="L1298" s="10">
        <f t="shared" si="303"/>
        <v>10685.866148909356</v>
      </c>
      <c r="M1298" s="30">
        <f t="shared" si="294"/>
        <v>9.5496789810417386</v>
      </c>
      <c r="N1298" s="11"/>
      <c r="O1298" s="12">
        <f t="shared" si="295"/>
        <v>11.549477957050749</v>
      </c>
      <c r="P1298" s="12"/>
      <c r="Q1298" s="33">
        <f t="shared" si="296"/>
        <v>8.5219062554306793E-2</v>
      </c>
      <c r="R1298" s="9">
        <f t="shared" si="306"/>
        <v>0.99508799039775164</v>
      </c>
      <c r="S1298" s="9">
        <f t="shared" si="307"/>
        <v>10.180873008747447</v>
      </c>
      <c r="T1298" s="15">
        <f t="shared" si="297"/>
        <v>9.1242744616041982E-2</v>
      </c>
      <c r="U1298" s="15">
        <f t="shared" si="298"/>
        <v>4.3044982803519316E-2</v>
      </c>
      <c r="V1298" s="15">
        <f t="shared" si="299"/>
        <v>4.8197761812522666E-2</v>
      </c>
      <c r="Y1298" s="32"/>
      <c r="Z1298" s="32"/>
    </row>
    <row r="1299" spans="1:26" x14ac:dyDescent="0.25">
      <c r="A1299" s="6">
        <v>1978.07</v>
      </c>
      <c r="B1299" s="7">
        <v>97.19</v>
      </c>
      <c r="C1299" s="8">
        <v>4.9466700000000001</v>
      </c>
      <c r="D1299" s="7">
        <v>11.343299999999999</v>
      </c>
      <c r="E1299" s="7">
        <v>65.7</v>
      </c>
      <c r="F1299" s="8">
        <f t="shared" si="304"/>
        <v>1978.541666666569</v>
      </c>
      <c r="G1299" s="9">
        <v>8.64</v>
      </c>
      <c r="H1299" s="8">
        <f t="shared" si="300"/>
        <v>452.85436415525101</v>
      </c>
      <c r="I1299" s="8">
        <f t="shared" si="301"/>
        <v>23.048884633561638</v>
      </c>
      <c r="J1299" s="10">
        <f t="shared" si="305"/>
        <v>92166.247741919957</v>
      </c>
      <c r="K1299" s="8">
        <f t="shared" si="302"/>
        <v>52.853821472602725</v>
      </c>
      <c r="L1299" s="10">
        <f t="shared" si="303"/>
        <v>10756.964687837439</v>
      </c>
      <c r="M1299" s="30">
        <f t="shared" si="294"/>
        <v>9.425524047787361</v>
      </c>
      <c r="N1299" s="11"/>
      <c r="O1299" s="12">
        <f t="shared" si="295"/>
        <v>11.409884648364537</v>
      </c>
      <c r="P1299" s="12"/>
      <c r="Q1299" s="33">
        <f t="shared" si="296"/>
        <v>8.4999967512313077E-2</v>
      </c>
      <c r="R1299" s="9">
        <f t="shared" si="306"/>
        <v>1.0226360524630467</v>
      </c>
      <c r="S1299" s="9">
        <f t="shared" si="307"/>
        <v>10.053765037633978</v>
      </c>
      <c r="T1299" s="15">
        <f t="shared" si="297"/>
        <v>9.1346708577503044E-2</v>
      </c>
      <c r="U1299" s="15">
        <f t="shared" si="298"/>
        <v>4.3736554819766127E-2</v>
      </c>
      <c r="V1299" s="15">
        <f t="shared" si="299"/>
        <v>4.7610153757736917E-2</v>
      </c>
      <c r="Y1299" s="32"/>
      <c r="Z1299" s="32"/>
    </row>
    <row r="1300" spans="1:26" x14ac:dyDescent="0.25">
      <c r="A1300" s="6">
        <v>1978.08</v>
      </c>
      <c r="B1300" s="7">
        <v>103.9</v>
      </c>
      <c r="C1300" s="8">
        <v>4.9833299999999996</v>
      </c>
      <c r="D1300" s="7">
        <v>11.4567</v>
      </c>
      <c r="E1300" s="7">
        <v>66</v>
      </c>
      <c r="F1300" s="8">
        <f t="shared" si="304"/>
        <v>1978.6249999999022</v>
      </c>
      <c r="G1300" s="9">
        <v>8.41</v>
      </c>
      <c r="H1300" s="8">
        <f t="shared" si="300"/>
        <v>481.91889772727262</v>
      </c>
      <c r="I1300" s="8">
        <f t="shared" si="301"/>
        <v>23.114156887499991</v>
      </c>
      <c r="J1300" s="10">
        <f t="shared" si="305"/>
        <v>98473.568565028982</v>
      </c>
      <c r="K1300" s="8">
        <f t="shared" si="302"/>
        <v>53.139559534090893</v>
      </c>
      <c r="L1300" s="10">
        <f t="shared" si="303"/>
        <v>10858.345841953487</v>
      </c>
      <c r="M1300" s="30">
        <f t="shared" si="294"/>
        <v>10.023970854003752</v>
      </c>
      <c r="N1300" s="11"/>
      <c r="O1300" s="12">
        <f t="shared" si="295"/>
        <v>12.142389731257987</v>
      </c>
      <c r="P1300" s="12"/>
      <c r="Q1300" s="33">
        <f t="shared" si="296"/>
        <v>8.1146475737117113E-2</v>
      </c>
      <c r="R1300" s="9">
        <f t="shared" si="306"/>
        <v>1.0063374885085377</v>
      </c>
      <c r="S1300" s="9">
        <f t="shared" si="307"/>
        <v>10.234609215065746</v>
      </c>
      <c r="T1300" s="15">
        <f t="shared" si="297"/>
        <v>8.1815844720131148E-2</v>
      </c>
      <c r="U1300" s="15">
        <f t="shared" si="298"/>
        <v>4.087556207648535E-2</v>
      </c>
      <c r="V1300" s="15">
        <f t="shared" si="299"/>
        <v>4.0940282643645798E-2</v>
      </c>
      <c r="Y1300" s="32"/>
      <c r="Z1300" s="32"/>
    </row>
    <row r="1301" spans="1:26" x14ac:dyDescent="0.25">
      <c r="A1301" s="6">
        <v>1978.09</v>
      </c>
      <c r="B1301" s="7">
        <v>103.9</v>
      </c>
      <c r="C1301" s="8">
        <v>5.0199999999999996</v>
      </c>
      <c r="D1301" s="7">
        <v>11.57</v>
      </c>
      <c r="E1301" s="7">
        <v>66.5</v>
      </c>
      <c r="F1301" s="8">
        <f t="shared" si="304"/>
        <v>1978.7083333332355</v>
      </c>
      <c r="G1301" s="9">
        <v>8.42</v>
      </c>
      <c r="H1301" s="8">
        <f t="shared" si="300"/>
        <v>478.29544736842098</v>
      </c>
      <c r="I1301" s="8">
        <f t="shared" si="301"/>
        <v>23.109173684210521</v>
      </c>
      <c r="J1301" s="10">
        <f t="shared" si="305"/>
        <v>98126.669557325964</v>
      </c>
      <c r="K1301" s="8">
        <f t="shared" si="302"/>
        <v>53.261581578947357</v>
      </c>
      <c r="L1301" s="10">
        <f t="shared" si="303"/>
        <v>10927.098814035238</v>
      </c>
      <c r="M1301" s="30">
        <f t="shared" si="294"/>
        <v>9.9418874730044067</v>
      </c>
      <c r="N1301" s="11"/>
      <c r="O1301" s="12">
        <f t="shared" si="295"/>
        <v>12.051024072050549</v>
      </c>
      <c r="P1301" s="12"/>
      <c r="Q1301" s="33">
        <f t="shared" si="296"/>
        <v>8.2370404038653686E-2</v>
      </c>
      <c r="R1301" s="9">
        <f t="shared" si="306"/>
        <v>0.99239643270836309</v>
      </c>
      <c r="S1301" s="9">
        <f t="shared" si="307"/>
        <v>10.222031302277738</v>
      </c>
      <c r="T1301" s="15">
        <f t="shared" si="297"/>
        <v>8.3541731911288108E-2</v>
      </c>
      <c r="U1301" s="15">
        <f t="shared" si="298"/>
        <v>4.2985741591868631E-2</v>
      </c>
      <c r="V1301" s="15">
        <f t="shared" si="299"/>
        <v>4.0555990319419477E-2</v>
      </c>
      <c r="Y1301" s="32"/>
      <c r="Z1301" s="32"/>
    </row>
    <row r="1302" spans="1:26" x14ac:dyDescent="0.25">
      <c r="A1302" s="6">
        <v>1978.1</v>
      </c>
      <c r="B1302" s="7">
        <v>100.6</v>
      </c>
      <c r="C1302" s="8">
        <v>5.03667</v>
      </c>
      <c r="D1302" s="7">
        <v>11.8233</v>
      </c>
      <c r="E1302" s="7">
        <v>67.099999999999994</v>
      </c>
      <c r="F1302" s="8">
        <f t="shared" si="304"/>
        <v>1978.7916666665687</v>
      </c>
      <c r="G1302" s="9">
        <v>8.64</v>
      </c>
      <c r="H1302" s="8">
        <f t="shared" si="300"/>
        <v>458.96313710879281</v>
      </c>
      <c r="I1302" s="8">
        <f t="shared" si="301"/>
        <v>22.978587115126675</v>
      </c>
      <c r="J1302" s="10">
        <f t="shared" si="305"/>
        <v>94553.325484532848</v>
      </c>
      <c r="K1302" s="8">
        <f t="shared" si="302"/>
        <v>53.940942932190751</v>
      </c>
      <c r="L1302" s="10">
        <f t="shared" si="303"/>
        <v>11112.647447328798</v>
      </c>
      <c r="M1302" s="30">
        <f t="shared" si="294"/>
        <v>9.5336083582088325</v>
      </c>
      <c r="N1302" s="11"/>
      <c r="O1302" s="12">
        <f t="shared" si="295"/>
        <v>11.565326820474885</v>
      </c>
      <c r="P1302" s="12"/>
      <c r="Q1302" s="33">
        <f t="shared" si="296"/>
        <v>8.482982227045277E-2</v>
      </c>
      <c r="R1302" s="9">
        <f t="shared" si="306"/>
        <v>0.99598416780962151</v>
      </c>
      <c r="S1302" s="9">
        <f t="shared" si="307"/>
        <v>10.053598242339907</v>
      </c>
      <c r="T1302" s="15">
        <f t="shared" si="297"/>
        <v>9.1273189175097302E-2</v>
      </c>
      <c r="U1302" s="15">
        <f t="shared" si="298"/>
        <v>4.6376801650140909E-2</v>
      </c>
      <c r="V1302" s="15">
        <f t="shared" si="299"/>
        <v>4.4896387524956394E-2</v>
      </c>
      <c r="Y1302" s="32"/>
      <c r="Z1302" s="32"/>
    </row>
    <row r="1303" spans="1:26" x14ac:dyDescent="0.25">
      <c r="A1303" s="6">
        <v>1978.11</v>
      </c>
      <c r="B1303" s="7">
        <v>94.71</v>
      </c>
      <c r="C1303" s="8">
        <v>5.0533299999999999</v>
      </c>
      <c r="D1303" s="7">
        <v>12.076700000000001</v>
      </c>
      <c r="E1303" s="7">
        <v>67.400000000000006</v>
      </c>
      <c r="F1303" s="8">
        <f t="shared" si="304"/>
        <v>1978.874999999902</v>
      </c>
      <c r="G1303" s="9">
        <v>8.81</v>
      </c>
      <c r="H1303" s="8">
        <f t="shared" si="300"/>
        <v>430.16818286350133</v>
      </c>
      <c r="I1303" s="8">
        <f t="shared" si="301"/>
        <v>22.951977441765571</v>
      </c>
      <c r="J1303" s="10">
        <f t="shared" si="305"/>
        <v>89015.168583852719</v>
      </c>
      <c r="K1303" s="8">
        <f t="shared" si="302"/>
        <v>54.851780107566753</v>
      </c>
      <c r="L1303" s="10">
        <f t="shared" si="303"/>
        <v>11350.538342694692</v>
      </c>
      <c r="M1303" s="30">
        <f t="shared" si="294"/>
        <v>8.9284189022931493</v>
      </c>
      <c r="N1303" s="11"/>
      <c r="O1303" s="12">
        <f t="shared" si="295"/>
        <v>10.842331646474511</v>
      </c>
      <c r="P1303" s="12"/>
      <c r="Q1303" s="33">
        <f t="shared" si="296"/>
        <v>9.0413709782575194E-2</v>
      </c>
      <c r="R1303" s="9">
        <f t="shared" si="306"/>
        <v>0.99425825928905653</v>
      </c>
      <c r="S1303" s="9">
        <f t="shared" si="307"/>
        <v>9.9686554295766214</v>
      </c>
      <c r="T1303" s="15">
        <f t="shared" si="297"/>
        <v>9.5553222239581626E-2</v>
      </c>
      <c r="U1303" s="15">
        <f t="shared" si="298"/>
        <v>4.684701020306048E-2</v>
      </c>
      <c r="V1303" s="15">
        <f t="shared" si="299"/>
        <v>4.8706212036521146E-2</v>
      </c>
      <c r="Y1303" s="32"/>
      <c r="Z1303" s="32"/>
    </row>
    <row r="1304" spans="1:26" x14ac:dyDescent="0.25">
      <c r="A1304" s="6">
        <v>1978.12</v>
      </c>
      <c r="B1304" s="7">
        <v>96.11</v>
      </c>
      <c r="C1304" s="8">
        <v>5.07</v>
      </c>
      <c r="D1304" s="7">
        <v>12.33</v>
      </c>
      <c r="E1304" s="7">
        <v>67.7</v>
      </c>
      <c r="F1304" s="8">
        <f t="shared" si="304"/>
        <v>1978.9583333332353</v>
      </c>
      <c r="G1304" s="9">
        <v>9.01</v>
      </c>
      <c r="H1304" s="8">
        <f t="shared" si="300"/>
        <v>434.5925262186114</v>
      </c>
      <c r="I1304" s="8">
        <f t="shared" si="301"/>
        <v>22.925648818316095</v>
      </c>
      <c r="J1304" s="10">
        <f t="shared" si="305"/>
        <v>90326.038533397455</v>
      </c>
      <c r="K1304" s="8">
        <f t="shared" si="302"/>
        <v>55.754092688330857</v>
      </c>
      <c r="L1304" s="10">
        <f t="shared" si="303"/>
        <v>11587.972688760698</v>
      </c>
      <c r="M1304" s="30">
        <f t="shared" si="294"/>
        <v>9.0119418191338276</v>
      </c>
      <c r="N1304" s="11"/>
      <c r="O1304" s="12">
        <f t="shared" si="295"/>
        <v>10.953907642577779</v>
      </c>
      <c r="P1304" s="12"/>
      <c r="Q1304" s="33">
        <f t="shared" si="296"/>
        <v>8.7548492443670398E-2</v>
      </c>
      <c r="R1304" s="9">
        <f t="shared" si="306"/>
        <v>1.0016432159641684</v>
      </c>
      <c r="S1304" s="9">
        <f t="shared" si="307"/>
        <v>9.8674973833645971</v>
      </c>
      <c r="T1304" s="15">
        <f t="shared" si="297"/>
        <v>9.6292541907303075E-2</v>
      </c>
      <c r="U1304" s="15">
        <f t="shared" si="298"/>
        <v>4.7499532134704703E-2</v>
      </c>
      <c r="V1304" s="15">
        <f t="shared" si="299"/>
        <v>4.8793009772598372E-2</v>
      </c>
      <c r="Y1304" s="32"/>
      <c r="Z1304" s="32"/>
    </row>
    <row r="1305" spans="1:26" x14ac:dyDescent="0.25">
      <c r="A1305" s="6">
        <v>1979.01</v>
      </c>
      <c r="B1305" s="7">
        <v>99.71</v>
      </c>
      <c r="C1305" s="8">
        <v>5.1133300000000004</v>
      </c>
      <c r="D1305" s="7">
        <v>12.6533</v>
      </c>
      <c r="E1305" s="7">
        <v>68.3</v>
      </c>
      <c r="F1305" s="8">
        <f t="shared" si="304"/>
        <v>1979.0416666665685</v>
      </c>
      <c r="G1305" s="9">
        <v>9.1</v>
      </c>
      <c r="H1305" s="8">
        <f t="shared" si="300"/>
        <v>446.9102931918008</v>
      </c>
      <c r="I1305" s="8">
        <f t="shared" si="301"/>
        <v>22.918461633601755</v>
      </c>
      <c r="J1305" s="10">
        <f t="shared" si="305"/>
        <v>93283.121710830732</v>
      </c>
      <c r="K1305" s="8">
        <f t="shared" si="302"/>
        <v>56.71336889824304</v>
      </c>
      <c r="L1305" s="10">
        <f t="shared" si="303"/>
        <v>11837.722635078273</v>
      </c>
      <c r="M1305" s="30">
        <f t="shared" si="294"/>
        <v>9.2576369191399692</v>
      </c>
      <c r="N1305" s="11"/>
      <c r="O1305" s="12">
        <f t="shared" si="295"/>
        <v>11.261020341262236</v>
      </c>
      <c r="P1305" s="12"/>
      <c r="Q1305" s="33">
        <f t="shared" si="296"/>
        <v>8.4344881137919783E-2</v>
      </c>
      <c r="R1305" s="9">
        <f t="shared" si="306"/>
        <v>1.0075833333333333</v>
      </c>
      <c r="S1305" s="9">
        <f t="shared" si="307"/>
        <v>9.7968856473269863</v>
      </c>
      <c r="T1305" s="15">
        <f t="shared" si="297"/>
        <v>9.6003361516135977E-2</v>
      </c>
      <c r="U1305" s="15">
        <f t="shared" si="298"/>
        <v>4.8659868105674908E-2</v>
      </c>
      <c r="V1305" s="15">
        <f t="shared" si="299"/>
        <v>4.7343493410461068E-2</v>
      </c>
      <c r="Y1305" s="32"/>
      <c r="Z1305" s="32"/>
    </row>
    <row r="1306" spans="1:26" x14ac:dyDescent="0.25">
      <c r="A1306" s="6">
        <v>1979.02</v>
      </c>
      <c r="B1306" s="7">
        <v>98.23</v>
      </c>
      <c r="C1306" s="8">
        <v>5.1566700000000001</v>
      </c>
      <c r="D1306" s="7">
        <v>12.976699999999999</v>
      </c>
      <c r="E1306" s="7">
        <v>69.099999999999994</v>
      </c>
      <c r="F1306" s="8">
        <f t="shared" si="304"/>
        <v>1979.1249999999018</v>
      </c>
      <c r="G1306" s="9">
        <v>9.1</v>
      </c>
      <c r="H1306" s="8">
        <f t="shared" si="300"/>
        <v>435.1795126628075</v>
      </c>
      <c r="I1306" s="8">
        <f t="shared" si="301"/>
        <v>22.845130179811864</v>
      </c>
      <c r="J1306" s="10">
        <f t="shared" si="305"/>
        <v>91231.938091003525</v>
      </c>
      <c r="K1306" s="8">
        <f t="shared" si="302"/>
        <v>57.489504041244565</v>
      </c>
      <c r="L1306" s="10">
        <f t="shared" si="303"/>
        <v>12052.219189916781</v>
      </c>
      <c r="M1306" s="30">
        <f t="shared" si="294"/>
        <v>9.0037403710456321</v>
      </c>
      <c r="N1306" s="11"/>
      <c r="O1306" s="12">
        <f t="shared" si="295"/>
        <v>10.96100221156923</v>
      </c>
      <c r="P1306" s="12"/>
      <c r="Q1306" s="33">
        <f t="shared" si="296"/>
        <v>8.8036056601136628E-2</v>
      </c>
      <c r="R1306" s="9">
        <f t="shared" si="306"/>
        <v>1.0062810771389346</v>
      </c>
      <c r="S1306" s="9">
        <f t="shared" si="307"/>
        <v>9.7568958754378077</v>
      </c>
      <c r="T1306" s="15">
        <f t="shared" si="297"/>
        <v>0.1015635398802115</v>
      </c>
      <c r="U1306" s="15">
        <f t="shared" si="298"/>
        <v>4.8905711599098511E-2</v>
      </c>
      <c r="V1306" s="15">
        <f t="shared" si="299"/>
        <v>5.2657828281112984E-2</v>
      </c>
      <c r="Y1306" s="32"/>
      <c r="Z1306" s="32"/>
    </row>
    <row r="1307" spans="1:26" x14ac:dyDescent="0.25">
      <c r="A1307" s="6">
        <v>1979.03</v>
      </c>
      <c r="B1307" s="7">
        <v>100.1</v>
      </c>
      <c r="C1307" s="8">
        <v>5.2</v>
      </c>
      <c r="D1307" s="7">
        <v>13.3</v>
      </c>
      <c r="E1307" s="7">
        <v>69.8</v>
      </c>
      <c r="F1307" s="8">
        <f t="shared" si="304"/>
        <v>1979.208333333235</v>
      </c>
      <c r="G1307" s="9">
        <v>9.1199999999999992</v>
      </c>
      <c r="H1307" s="8">
        <f t="shared" si="300"/>
        <v>439.01665830945552</v>
      </c>
      <c r="I1307" s="8">
        <f t="shared" si="301"/>
        <v>22.806060171919768</v>
      </c>
      <c r="J1307" s="10">
        <f t="shared" si="305"/>
        <v>92434.791108340869</v>
      </c>
      <c r="K1307" s="8">
        <f t="shared" si="302"/>
        <v>58.330884670487102</v>
      </c>
      <c r="L1307" s="10">
        <f t="shared" si="303"/>
        <v>12281.5456717376</v>
      </c>
      <c r="M1307" s="30">
        <f t="shared" si="294"/>
        <v>9.0707850296607617</v>
      </c>
      <c r="N1307" s="11"/>
      <c r="O1307" s="12">
        <f t="shared" si="295"/>
        <v>11.05059648407652</v>
      </c>
      <c r="P1307" s="12"/>
      <c r="Q1307" s="33">
        <f t="shared" si="296"/>
        <v>8.7200380134632133E-2</v>
      </c>
      <c r="R1307" s="9">
        <f t="shared" si="306"/>
        <v>1.0037031360281712</v>
      </c>
      <c r="S1307" s="9">
        <f t="shared" si="307"/>
        <v>9.7197165709569884</v>
      </c>
      <c r="T1307" s="15">
        <f t="shared" si="297"/>
        <v>9.9315980743650556E-2</v>
      </c>
      <c r="U1307" s="15">
        <f t="shared" si="298"/>
        <v>4.8220175595768078E-2</v>
      </c>
      <c r="V1307" s="15">
        <f t="shared" si="299"/>
        <v>5.1095805147882478E-2</v>
      </c>
      <c r="Y1307" s="32"/>
      <c r="Z1307" s="32"/>
    </row>
    <row r="1308" spans="1:26" x14ac:dyDescent="0.25">
      <c r="A1308" s="6">
        <v>1979.04</v>
      </c>
      <c r="B1308" s="7">
        <v>102.1</v>
      </c>
      <c r="C1308" s="8">
        <v>5.2466699999999999</v>
      </c>
      <c r="D1308" s="7">
        <v>13.5267</v>
      </c>
      <c r="E1308" s="7">
        <v>70.599999999999994</v>
      </c>
      <c r="F1308" s="8">
        <f t="shared" si="304"/>
        <v>1979.2916666665683</v>
      </c>
      <c r="G1308" s="9">
        <v>9.18</v>
      </c>
      <c r="H1308" s="8">
        <f t="shared" si="300"/>
        <v>442.71413243626057</v>
      </c>
      <c r="I1308" s="8">
        <f t="shared" si="301"/>
        <v>22.749999581090648</v>
      </c>
      <c r="J1308" s="10">
        <f t="shared" si="305"/>
        <v>93612.459867988189</v>
      </c>
      <c r="K1308" s="8">
        <f t="shared" si="302"/>
        <v>58.652901618271947</v>
      </c>
      <c r="L1308" s="10">
        <f t="shared" si="303"/>
        <v>12402.22978350946</v>
      </c>
      <c r="M1308" s="30">
        <f t="shared" si="294"/>
        <v>9.1330635662174124</v>
      </c>
      <c r="N1308" s="11"/>
      <c r="O1308" s="12">
        <f t="shared" si="295"/>
        <v>11.133601762772878</v>
      </c>
      <c r="P1308" s="12"/>
      <c r="Q1308" s="33">
        <f t="shared" si="296"/>
        <v>8.6475950262932519E-2</v>
      </c>
      <c r="R1308" s="9">
        <f t="shared" si="306"/>
        <v>1.003117086251853</v>
      </c>
      <c r="S1308" s="9">
        <f t="shared" si="307"/>
        <v>9.6451637145821678</v>
      </c>
      <c r="T1308" s="15">
        <f t="shared" si="297"/>
        <v>0.10106179802981496</v>
      </c>
      <c r="U1308" s="15">
        <f t="shared" si="298"/>
        <v>5.0369438134763911E-2</v>
      </c>
      <c r="V1308" s="15">
        <f t="shared" si="299"/>
        <v>5.0692359895051053E-2</v>
      </c>
      <c r="Y1308" s="32"/>
      <c r="Z1308" s="32"/>
    </row>
    <row r="1309" spans="1:26" x14ac:dyDescent="0.25">
      <c r="A1309" s="6">
        <v>1979.05</v>
      </c>
      <c r="B1309" s="7">
        <v>99.73</v>
      </c>
      <c r="C1309" s="8">
        <v>5.2933300000000001</v>
      </c>
      <c r="D1309" s="7">
        <v>13.753299999999999</v>
      </c>
      <c r="E1309" s="7">
        <v>71.5</v>
      </c>
      <c r="F1309" s="8">
        <f t="shared" si="304"/>
        <v>1979.3749999999015</v>
      </c>
      <c r="G1309" s="9">
        <v>9.25</v>
      </c>
      <c r="H1309" s="8">
        <f t="shared" si="300"/>
        <v>426.99434370629365</v>
      </c>
      <c r="I1309" s="8">
        <f t="shared" si="301"/>
        <v>22.66341090314685</v>
      </c>
      <c r="J1309" s="10">
        <f t="shared" si="305"/>
        <v>90687.841339273204</v>
      </c>
      <c r="K1309" s="8">
        <f t="shared" si="302"/>
        <v>58.884802038461522</v>
      </c>
      <c r="L1309" s="10">
        <f t="shared" si="303"/>
        <v>12506.337995502116</v>
      </c>
      <c r="M1309" s="30">
        <f t="shared" si="294"/>
        <v>8.7943832898149541</v>
      </c>
      <c r="N1309" s="11"/>
      <c r="O1309" s="12">
        <f t="shared" si="295"/>
        <v>10.728950511599081</v>
      </c>
      <c r="P1309" s="12"/>
      <c r="Q1309" s="33">
        <f t="shared" si="296"/>
        <v>9.1052965524399843E-2</v>
      </c>
      <c r="R1309" s="9">
        <f t="shared" si="306"/>
        <v>1.030044769334399</v>
      </c>
      <c r="S1309" s="9">
        <f t="shared" si="307"/>
        <v>9.5534424285124437</v>
      </c>
      <c r="T1309" s="15">
        <f t="shared" si="297"/>
        <v>0.10840015297084604</v>
      </c>
      <c r="U1309" s="15">
        <f t="shared" si="298"/>
        <v>5.3756804855167539E-2</v>
      </c>
      <c r="V1309" s="15">
        <f t="shared" si="299"/>
        <v>5.4643348115678503E-2</v>
      </c>
      <c r="Y1309" s="32"/>
      <c r="Z1309" s="32"/>
    </row>
    <row r="1310" spans="1:26" x14ac:dyDescent="0.25">
      <c r="A1310" s="6">
        <v>1979.06</v>
      </c>
      <c r="B1310" s="7">
        <v>101.7</v>
      </c>
      <c r="C1310" s="8">
        <v>5.34</v>
      </c>
      <c r="D1310" s="7">
        <v>13.98</v>
      </c>
      <c r="E1310" s="7">
        <v>72.3</v>
      </c>
      <c r="F1310" s="8">
        <f t="shared" si="304"/>
        <v>1979.4583333332348</v>
      </c>
      <c r="G1310" s="9">
        <v>8.91</v>
      </c>
      <c r="H1310" s="8">
        <f t="shared" si="300"/>
        <v>430.61088174273851</v>
      </c>
      <c r="I1310" s="8">
        <f t="shared" si="301"/>
        <v>22.610246887966802</v>
      </c>
      <c r="J1310" s="10">
        <f t="shared" si="305"/>
        <v>91856.121220574161</v>
      </c>
      <c r="K1310" s="8">
        <f t="shared" si="302"/>
        <v>59.193118257261396</v>
      </c>
      <c r="L1310" s="10">
        <f t="shared" si="303"/>
        <v>12626.829642710192</v>
      </c>
      <c r="M1310" s="30">
        <f t="shared" si="294"/>
        <v>8.8539377646939492</v>
      </c>
      <c r="N1310" s="11"/>
      <c r="O1310" s="12">
        <f t="shared" si="295"/>
        <v>10.809180598290334</v>
      </c>
      <c r="P1310" s="12"/>
      <c r="Q1310" s="33">
        <f t="shared" si="296"/>
        <v>9.4292456494697363E-2</v>
      </c>
      <c r="R1310" s="9">
        <f t="shared" si="306"/>
        <v>1.0048016460396398</v>
      </c>
      <c r="S1310" s="9">
        <f t="shared" si="307"/>
        <v>9.7315884963734316</v>
      </c>
      <c r="T1310" s="15">
        <f t="shared" si="297"/>
        <v>0.11041797916582263</v>
      </c>
      <c r="U1310" s="15">
        <f t="shared" si="298"/>
        <v>5.6350250301478111E-2</v>
      </c>
      <c r="V1310" s="15">
        <f t="shared" si="299"/>
        <v>5.4067728864344522E-2</v>
      </c>
      <c r="Y1310" s="32"/>
      <c r="Z1310" s="32"/>
    </row>
    <row r="1311" spans="1:26" x14ac:dyDescent="0.25">
      <c r="A1311" s="6">
        <v>1979.07</v>
      </c>
      <c r="B1311" s="7">
        <v>102.7</v>
      </c>
      <c r="C1311" s="8">
        <v>5.3966700000000003</v>
      </c>
      <c r="D1311" s="7">
        <v>14.1967</v>
      </c>
      <c r="E1311" s="7">
        <v>73.099999999999994</v>
      </c>
      <c r="F1311" s="8">
        <f t="shared" si="304"/>
        <v>1979.5416666665681</v>
      </c>
      <c r="G1311" s="9">
        <v>8.9499999999999993</v>
      </c>
      <c r="H1311" s="8">
        <f t="shared" si="300"/>
        <v>430.08610465116277</v>
      </c>
      <c r="I1311" s="8">
        <f t="shared" si="301"/>
        <v>22.600124424418603</v>
      </c>
      <c r="J1311" s="10">
        <f t="shared" si="305"/>
        <v>92145.924995972295</v>
      </c>
      <c r="K1311" s="8">
        <f t="shared" si="302"/>
        <v>59.452808197674408</v>
      </c>
      <c r="L1311" s="10">
        <f t="shared" si="303"/>
        <v>12737.760987247515</v>
      </c>
      <c r="M1311" s="30">
        <f t="shared" si="294"/>
        <v>8.8274980455423613</v>
      </c>
      <c r="N1311" s="11"/>
      <c r="O1311" s="12">
        <f t="shared" si="295"/>
        <v>10.784338517075041</v>
      </c>
      <c r="P1311" s="12"/>
      <c r="Q1311" s="33">
        <f t="shared" si="296"/>
        <v>9.4825501424015163E-2</v>
      </c>
      <c r="R1311" s="9">
        <f t="shared" si="306"/>
        <v>1.0022294077638916</v>
      </c>
      <c r="S1311" s="9">
        <f t="shared" si="307"/>
        <v>9.6713031040074586</v>
      </c>
      <c r="T1311" s="15">
        <f t="shared" si="297"/>
        <v>0.11287090177119929</v>
      </c>
      <c r="U1311" s="15">
        <f t="shared" si="298"/>
        <v>5.9327623602140944E-2</v>
      </c>
      <c r="V1311" s="15">
        <f t="shared" si="299"/>
        <v>5.354327816905835E-2</v>
      </c>
      <c r="Y1311" s="32"/>
      <c r="Z1311" s="32"/>
    </row>
    <row r="1312" spans="1:26" x14ac:dyDescent="0.25">
      <c r="A1312" s="6">
        <v>1979.08</v>
      </c>
      <c r="B1312" s="7">
        <v>107.4</v>
      </c>
      <c r="C1312" s="8">
        <v>5.4533300000000002</v>
      </c>
      <c r="D1312" s="7">
        <v>14.4133</v>
      </c>
      <c r="E1312" s="7">
        <v>73.8</v>
      </c>
      <c r="F1312" s="8">
        <f t="shared" si="304"/>
        <v>1979.6249999999013</v>
      </c>
      <c r="G1312" s="9">
        <v>9.0299999999999994</v>
      </c>
      <c r="H1312" s="8">
        <f t="shared" si="300"/>
        <v>445.50262195121945</v>
      </c>
      <c r="I1312" s="8">
        <f t="shared" si="301"/>
        <v>22.620789696138207</v>
      </c>
      <c r="J1312" s="10">
        <f t="shared" si="305"/>
        <v>95852.788254623068</v>
      </c>
      <c r="K1312" s="8">
        <f t="shared" si="302"/>
        <v>59.787364441056901</v>
      </c>
      <c r="L1312" s="10">
        <f t="shared" si="303"/>
        <v>12863.640530264047</v>
      </c>
      <c r="M1312" s="30">
        <f t="shared" si="294"/>
        <v>9.1271657972150315</v>
      </c>
      <c r="N1312" s="11"/>
      <c r="O1312" s="12">
        <f t="shared" si="295"/>
        <v>11.156331375849188</v>
      </c>
      <c r="P1312" s="12"/>
      <c r="Q1312" s="33">
        <f t="shared" si="296"/>
        <v>9.0746477696883959E-2</v>
      </c>
      <c r="R1312" s="9">
        <f t="shared" si="306"/>
        <v>0.9881636923006627</v>
      </c>
      <c r="S1312" s="9">
        <f t="shared" si="307"/>
        <v>9.6009266441916079</v>
      </c>
      <c r="T1312" s="15">
        <f t="shared" si="297"/>
        <v>0.11340784433525886</v>
      </c>
      <c r="U1312" s="15">
        <f t="shared" si="298"/>
        <v>5.9991130331344067E-2</v>
      </c>
      <c r="V1312" s="15">
        <f t="shared" si="299"/>
        <v>5.3416714003914789E-2</v>
      </c>
      <c r="Y1312" s="32"/>
      <c r="Z1312" s="32"/>
    </row>
    <row r="1313" spans="1:26" x14ac:dyDescent="0.25">
      <c r="A1313" s="6">
        <v>1979.09</v>
      </c>
      <c r="B1313" s="7">
        <v>108.6</v>
      </c>
      <c r="C1313" s="8">
        <v>5.51</v>
      </c>
      <c r="D1313" s="7">
        <v>14.63</v>
      </c>
      <c r="E1313" s="7">
        <v>74.599999999999994</v>
      </c>
      <c r="F1313" s="8">
        <f t="shared" si="304"/>
        <v>1979.7083333332346</v>
      </c>
      <c r="G1313" s="9">
        <v>9.33</v>
      </c>
      <c r="H1313" s="8">
        <f t="shared" si="300"/>
        <v>445.64941689008032</v>
      </c>
      <c r="I1313" s="8">
        <f t="shared" si="301"/>
        <v>22.610757707774795</v>
      </c>
      <c r="J1313" s="10">
        <f t="shared" si="305"/>
        <v>96289.776446167583</v>
      </c>
      <c r="K1313" s="8">
        <f t="shared" si="302"/>
        <v>60.035460120643428</v>
      </c>
      <c r="L1313" s="10">
        <f t="shared" si="303"/>
        <v>12971.633788282063</v>
      </c>
      <c r="M1313" s="30">
        <f t="shared" si="294"/>
        <v>9.1127589907409554</v>
      </c>
      <c r="N1313" s="11"/>
      <c r="O1313" s="12">
        <f t="shared" si="295"/>
        <v>11.144412105091897</v>
      </c>
      <c r="P1313" s="12"/>
      <c r="Q1313" s="33">
        <f t="shared" si="296"/>
        <v>8.8786091274875953E-2</v>
      </c>
      <c r="R1313" s="9">
        <f t="shared" si="306"/>
        <v>0.94765923764923543</v>
      </c>
      <c r="S1313" s="9">
        <f t="shared" si="307"/>
        <v>9.3855467777578525</v>
      </c>
      <c r="T1313" s="15">
        <f t="shared" si="297"/>
        <v>0.11305552603619384</v>
      </c>
      <c r="U1313" s="15">
        <f t="shared" si="298"/>
        <v>6.2200426914902129E-2</v>
      </c>
      <c r="V1313" s="15">
        <f t="shared" si="299"/>
        <v>5.0855099121291714E-2</v>
      </c>
      <c r="Y1313" s="32"/>
      <c r="Z1313" s="32"/>
    </row>
    <row r="1314" spans="1:26" x14ac:dyDescent="0.25">
      <c r="A1314" s="6">
        <v>1979.1</v>
      </c>
      <c r="B1314" s="7">
        <v>104.5</v>
      </c>
      <c r="C1314" s="8">
        <v>5.5566700000000004</v>
      </c>
      <c r="D1314" s="7">
        <v>14.7067</v>
      </c>
      <c r="E1314" s="7">
        <v>75.2</v>
      </c>
      <c r="F1314" s="8">
        <f t="shared" si="304"/>
        <v>1979.7916666665678</v>
      </c>
      <c r="G1314" s="9">
        <v>10.3</v>
      </c>
      <c r="H1314" s="8">
        <f t="shared" si="300"/>
        <v>425.40324135638286</v>
      </c>
      <c r="I1314" s="8">
        <f t="shared" si="301"/>
        <v>22.620339034906912</v>
      </c>
      <c r="J1314" s="10">
        <f t="shared" si="305"/>
        <v>92322.553108818625</v>
      </c>
      <c r="K1314" s="8">
        <f t="shared" si="302"/>
        <v>59.868687556515944</v>
      </c>
      <c r="L1314" s="10">
        <f t="shared" si="303"/>
        <v>12992.919538808257</v>
      </c>
      <c r="M1314" s="30">
        <f t="shared" si="294"/>
        <v>8.6818433068993102</v>
      </c>
      <c r="N1314" s="11"/>
      <c r="O1314" s="12">
        <f t="shared" si="295"/>
        <v>10.624838288277688</v>
      </c>
      <c r="P1314" s="12"/>
      <c r="Q1314" s="33">
        <f t="shared" si="296"/>
        <v>8.4815287363696715E-2</v>
      </c>
      <c r="R1314" s="9">
        <f t="shared" si="306"/>
        <v>0.98720293819717986</v>
      </c>
      <c r="S1314" s="9">
        <f t="shared" si="307"/>
        <v>8.8233349439243458</v>
      </c>
      <c r="T1314" s="15">
        <f t="shared" si="297"/>
        <v>0.11753450057390258</v>
      </c>
      <c r="U1314" s="15">
        <f t="shared" si="298"/>
        <v>7.029506667040053E-2</v>
      </c>
      <c r="V1314" s="15">
        <f t="shared" si="299"/>
        <v>4.7239433903502048E-2</v>
      </c>
      <c r="Y1314" s="32"/>
      <c r="Z1314" s="32"/>
    </row>
    <row r="1315" spans="1:26" x14ac:dyDescent="0.25">
      <c r="A1315" s="6">
        <v>1979.11</v>
      </c>
      <c r="B1315" s="7">
        <v>103.7</v>
      </c>
      <c r="C1315" s="8">
        <v>5.6033299999999997</v>
      </c>
      <c r="D1315" s="7">
        <v>14.783300000000001</v>
      </c>
      <c r="E1315" s="7">
        <v>75.900000000000006</v>
      </c>
      <c r="F1315" s="8">
        <f t="shared" si="304"/>
        <v>1979.8749999999011</v>
      </c>
      <c r="G1315" s="9">
        <v>10.65</v>
      </c>
      <c r="H1315" s="8">
        <f t="shared" si="300"/>
        <v>418.25325098814216</v>
      </c>
      <c r="I1315" s="8">
        <f t="shared" si="301"/>
        <v>22.599913103754933</v>
      </c>
      <c r="J1315" s="10">
        <f t="shared" si="305"/>
        <v>91179.562541090228</v>
      </c>
      <c r="K1315" s="8">
        <f t="shared" si="302"/>
        <v>59.625489733201569</v>
      </c>
      <c r="L1315" s="10">
        <f t="shared" si="303"/>
        <v>12998.407202639339</v>
      </c>
      <c r="M1315" s="30">
        <f t="shared" si="294"/>
        <v>8.5187843029835548</v>
      </c>
      <c r="N1315" s="11"/>
      <c r="O1315" s="12">
        <f t="shared" si="295"/>
        <v>10.433469269423105</v>
      </c>
      <c r="P1315" s="12"/>
      <c r="Q1315" s="33">
        <f t="shared" si="296"/>
        <v>8.3940339688296839E-2</v>
      </c>
      <c r="R1315" s="9">
        <f t="shared" si="306"/>
        <v>1.0249286541450782</v>
      </c>
      <c r="S1315" s="9">
        <f t="shared" si="307"/>
        <v>8.6300889069402533</v>
      </c>
      <c r="T1315" s="15">
        <f t="shared" si="297"/>
        <v>0.11661860415602532</v>
      </c>
      <c r="U1315" s="15">
        <f t="shared" si="298"/>
        <v>7.4146520468323818E-2</v>
      </c>
      <c r="V1315" s="15">
        <f t="shared" si="299"/>
        <v>4.2472083687701501E-2</v>
      </c>
      <c r="Y1315" s="32"/>
      <c r="Z1315" s="32"/>
    </row>
    <row r="1316" spans="1:26" x14ac:dyDescent="0.25">
      <c r="A1316" s="6">
        <v>1979.12</v>
      </c>
      <c r="B1316" s="7">
        <v>107.8</v>
      </c>
      <c r="C1316" s="8">
        <v>5.65</v>
      </c>
      <c r="D1316" s="7">
        <v>14.86</v>
      </c>
      <c r="E1316" s="7">
        <v>76.7</v>
      </c>
      <c r="F1316" s="8">
        <f t="shared" si="304"/>
        <v>1979.9583333332343</v>
      </c>
      <c r="G1316" s="9">
        <v>10.39</v>
      </c>
      <c r="H1316" s="8">
        <f t="shared" si="300"/>
        <v>430.25481747066488</v>
      </c>
      <c r="I1316" s="8">
        <f t="shared" si="301"/>
        <v>22.550461212516293</v>
      </c>
      <c r="J1316" s="10">
        <f t="shared" si="305"/>
        <v>94205.582488890213</v>
      </c>
      <c r="K1316" s="8">
        <f t="shared" si="302"/>
        <v>59.309708604954352</v>
      </c>
      <c r="L1316" s="10">
        <f t="shared" si="303"/>
        <v>12986.038550880412</v>
      </c>
      <c r="M1316" s="30">
        <f t="shared" si="294"/>
        <v>8.7452044046692912</v>
      </c>
      <c r="N1316" s="11"/>
      <c r="O1316" s="12">
        <f t="shared" si="295"/>
        <v>10.717928631289356</v>
      </c>
      <c r="P1316" s="12"/>
      <c r="Q1316" s="33">
        <f t="shared" si="296"/>
        <v>8.4055550379180374E-2</v>
      </c>
      <c r="R1316" s="9">
        <f t="shared" si="306"/>
        <v>0.98376644574528849</v>
      </c>
      <c r="S1316" s="9">
        <f t="shared" si="307"/>
        <v>8.7529675164066045</v>
      </c>
      <c r="T1316" s="15">
        <f t="shared" si="297"/>
        <v>0.11581447133810352</v>
      </c>
      <c r="U1316" s="15">
        <f t="shared" si="298"/>
        <v>7.3379812698553426E-2</v>
      </c>
      <c r="V1316" s="15">
        <f t="shared" si="299"/>
        <v>4.2434658639550094E-2</v>
      </c>
      <c r="Y1316" s="32"/>
      <c r="Z1316" s="32"/>
    </row>
    <row r="1317" spans="1:26" x14ac:dyDescent="0.25">
      <c r="A1317" s="6">
        <v>1980.01</v>
      </c>
      <c r="B1317" s="7">
        <v>110.9</v>
      </c>
      <c r="C1317" s="8">
        <v>5.7</v>
      </c>
      <c r="D1317" s="7">
        <v>15.003299999999999</v>
      </c>
      <c r="E1317" s="7">
        <v>77.8</v>
      </c>
      <c r="F1317" s="8">
        <f t="shared" si="304"/>
        <v>1980.0416666665676</v>
      </c>
      <c r="G1317" s="9">
        <v>10.8</v>
      </c>
      <c r="H1317" s="8">
        <f t="shared" si="300"/>
        <v>436.36940552699224</v>
      </c>
      <c r="I1317" s="8">
        <f t="shared" si="301"/>
        <v>22.428364395886884</v>
      </c>
      <c r="J1317" s="10">
        <f t="shared" si="305"/>
        <v>95953.619682979683</v>
      </c>
      <c r="K1317" s="8">
        <f t="shared" si="302"/>
        <v>59.03499641066837</v>
      </c>
      <c r="L1317" s="10">
        <f t="shared" si="303"/>
        <v>12981.252860141109</v>
      </c>
      <c r="M1317" s="30">
        <f t="shared" si="294"/>
        <v>8.8509341807291086</v>
      </c>
      <c r="N1317" s="11"/>
      <c r="O1317" s="12">
        <f t="shared" si="295"/>
        <v>10.854081878724759</v>
      </c>
      <c r="P1317" s="12"/>
      <c r="Q1317" s="33">
        <f t="shared" si="296"/>
        <v>7.9834698453491892E-2</v>
      </c>
      <c r="R1317" s="9">
        <f t="shared" si="306"/>
        <v>0.91740152564398236</v>
      </c>
      <c r="S1317" s="9">
        <f t="shared" si="307"/>
        <v>8.4891281428550585</v>
      </c>
      <c r="T1317" s="15">
        <f t="shared" si="297"/>
        <v>0.11014020821413228</v>
      </c>
      <c r="U1317" s="15">
        <f t="shared" si="298"/>
        <v>7.3558380560686532E-2</v>
      </c>
      <c r="V1317" s="15">
        <f t="shared" si="299"/>
        <v>3.6581827653445753E-2</v>
      </c>
      <c r="Y1317" s="32"/>
      <c r="Z1317" s="32"/>
    </row>
    <row r="1318" spans="1:26" x14ac:dyDescent="0.25">
      <c r="A1318" s="6">
        <v>1980.02</v>
      </c>
      <c r="B1318" s="7">
        <v>115.3</v>
      </c>
      <c r="C1318" s="8">
        <v>5.75</v>
      </c>
      <c r="D1318" s="7">
        <v>15.146699999999999</v>
      </c>
      <c r="E1318" s="7">
        <v>78.900000000000006</v>
      </c>
      <c r="F1318" s="8">
        <f t="shared" si="304"/>
        <v>1980.1249999999009</v>
      </c>
      <c r="G1318" s="9">
        <v>12.41</v>
      </c>
      <c r="H1318" s="8">
        <f t="shared" si="300"/>
        <v>447.35742395437251</v>
      </c>
      <c r="I1318" s="8">
        <f t="shared" si="301"/>
        <v>22.309672053231935</v>
      </c>
      <c r="J1318" s="10">
        <f t="shared" si="305"/>
        <v>98778.591540746987</v>
      </c>
      <c r="K1318" s="8">
        <f t="shared" si="302"/>
        <v>58.768332119771841</v>
      </c>
      <c r="L1318" s="10">
        <f t="shared" si="303"/>
        <v>12976.31996955969</v>
      </c>
      <c r="M1318" s="30">
        <f t="shared" si="294"/>
        <v>9.054476092192516</v>
      </c>
      <c r="N1318" s="11"/>
      <c r="O1318" s="12">
        <f t="shared" si="295"/>
        <v>11.109252312727026</v>
      </c>
      <c r="P1318" s="12"/>
      <c r="Q1318" s="33">
        <f t="shared" si="296"/>
        <v>6.2137165228765293E-2</v>
      </c>
      <c r="R1318" s="9">
        <f t="shared" si="306"/>
        <v>0.99125648533881872</v>
      </c>
      <c r="S1318" s="9">
        <f t="shared" si="307"/>
        <v>7.6793620117894337</v>
      </c>
      <c r="T1318" s="15">
        <f t="shared" si="297"/>
        <v>0.10357782711324814</v>
      </c>
      <c r="U1318" s="15">
        <f t="shared" si="298"/>
        <v>8.2715176581483529E-2</v>
      </c>
      <c r="V1318" s="15">
        <f t="shared" si="299"/>
        <v>2.0862650531764615E-2</v>
      </c>
      <c r="Y1318" s="32"/>
      <c r="Z1318" s="32"/>
    </row>
    <row r="1319" spans="1:26" x14ac:dyDescent="0.25">
      <c r="A1319" s="6">
        <v>1980.03</v>
      </c>
      <c r="B1319" s="7">
        <v>104.7</v>
      </c>
      <c r="C1319" s="8">
        <v>5.8</v>
      </c>
      <c r="D1319" s="7">
        <v>15.29</v>
      </c>
      <c r="E1319" s="7">
        <v>80.099999999999994</v>
      </c>
      <c r="F1319" s="8">
        <f t="shared" si="304"/>
        <v>1980.2083333332341</v>
      </c>
      <c r="G1319" s="9">
        <v>12.75</v>
      </c>
      <c r="H1319" s="8">
        <f t="shared" si="300"/>
        <v>400.1441853932584</v>
      </c>
      <c r="I1319" s="8">
        <f t="shared" si="301"/>
        <v>22.166535580524343</v>
      </c>
      <c r="J1319" s="10">
        <f t="shared" si="305"/>
        <v>88761.562568250607</v>
      </c>
      <c r="K1319" s="8">
        <f t="shared" si="302"/>
        <v>58.435573970037446</v>
      </c>
      <c r="L1319" s="10">
        <f t="shared" si="303"/>
        <v>12962.409662545862</v>
      </c>
      <c r="M1319" s="30">
        <f t="shared" si="294"/>
        <v>8.0811509007854969</v>
      </c>
      <c r="N1319" s="11"/>
      <c r="O1319" s="12">
        <f t="shared" si="295"/>
        <v>9.9248356973565031</v>
      </c>
      <c r="P1319" s="12"/>
      <c r="Q1319" s="33">
        <f t="shared" si="296"/>
        <v>7.3098972741579976E-2</v>
      </c>
      <c r="R1319" s="9">
        <f t="shared" si="306"/>
        <v>1.0862448859181546</v>
      </c>
      <c r="S1319" s="9">
        <f t="shared" si="307"/>
        <v>7.4981766873766658</v>
      </c>
      <c r="T1319" s="15">
        <f t="shared" si="297"/>
        <v>0.11781757133238635</v>
      </c>
      <c r="U1319" s="15">
        <f t="shared" si="298"/>
        <v>8.461038335075366E-2</v>
      </c>
      <c r="V1319" s="15">
        <f t="shared" si="299"/>
        <v>3.3207187981632691E-2</v>
      </c>
      <c r="Y1319" s="32"/>
      <c r="Z1319" s="32"/>
    </row>
    <row r="1320" spans="1:26" x14ac:dyDescent="0.25">
      <c r="A1320" s="6">
        <v>1980.04</v>
      </c>
      <c r="B1320" s="7">
        <v>103</v>
      </c>
      <c r="C1320" s="8">
        <v>5.8466699999999996</v>
      </c>
      <c r="D1320" s="7">
        <v>15.173299999999999</v>
      </c>
      <c r="E1320" s="7">
        <v>81</v>
      </c>
      <c r="F1320" s="8">
        <f t="shared" si="304"/>
        <v>1980.2916666665674</v>
      </c>
      <c r="G1320" s="9">
        <v>11.47</v>
      </c>
      <c r="H1320" s="8">
        <f t="shared" si="300"/>
        <v>389.27324074074068</v>
      </c>
      <c r="I1320" s="8">
        <f t="shared" si="301"/>
        <v>22.096623091666661</v>
      </c>
      <c r="J1320" s="10">
        <f t="shared" si="305"/>
        <v>86758.590063715557</v>
      </c>
      <c r="K1320" s="8">
        <f t="shared" si="302"/>
        <v>57.345239453703698</v>
      </c>
      <c r="L1320" s="10">
        <f t="shared" si="303"/>
        <v>12780.719559357041</v>
      </c>
      <c r="M1320" s="30">
        <f t="shared" si="294"/>
        <v>7.8440245047192176</v>
      </c>
      <c r="N1320" s="11"/>
      <c r="O1320" s="12">
        <f t="shared" si="295"/>
        <v>9.6444480482973223</v>
      </c>
      <c r="P1320" s="12"/>
      <c r="Q1320" s="33">
        <f t="shared" si="296"/>
        <v>9.0000669289211147E-2</v>
      </c>
      <c r="R1320" s="9">
        <f t="shared" si="306"/>
        <v>1.0899045574721604</v>
      </c>
      <c r="S1320" s="9">
        <f t="shared" si="307"/>
        <v>8.0543576794805904</v>
      </c>
      <c r="T1320" s="15">
        <f t="shared" si="297"/>
        <v>0.12042042697591238</v>
      </c>
      <c r="U1320" s="15">
        <f t="shared" si="298"/>
        <v>7.6057149488397258E-2</v>
      </c>
      <c r="V1320" s="15">
        <f t="shared" si="299"/>
        <v>4.4363277487515118E-2</v>
      </c>
      <c r="Y1320" s="32"/>
      <c r="Z1320" s="32"/>
    </row>
    <row r="1321" spans="1:26" x14ac:dyDescent="0.25">
      <c r="A1321" s="6">
        <v>1980.05</v>
      </c>
      <c r="B1321" s="7">
        <v>107.7</v>
      </c>
      <c r="C1321" s="8">
        <v>5.8933299999999997</v>
      </c>
      <c r="D1321" s="7">
        <v>15.056699999999999</v>
      </c>
      <c r="E1321" s="7">
        <v>81.8</v>
      </c>
      <c r="F1321" s="8">
        <f t="shared" si="304"/>
        <v>1980.3749999999006</v>
      </c>
      <c r="G1321" s="9">
        <v>10.18</v>
      </c>
      <c r="H1321" s="8">
        <f t="shared" si="300"/>
        <v>403.05540036674813</v>
      </c>
      <c r="I1321" s="8">
        <f t="shared" si="301"/>
        <v>22.055139114608796</v>
      </c>
      <c r="J1321" s="10">
        <f t="shared" si="305"/>
        <v>90239.889726244655</v>
      </c>
      <c r="K1321" s="8">
        <f t="shared" si="302"/>
        <v>56.348043144865521</v>
      </c>
      <c r="L1321" s="10">
        <f t="shared" si="303"/>
        <v>12615.737675405273</v>
      </c>
      <c r="M1321" s="30">
        <f t="shared" si="294"/>
        <v>8.1042258071764941</v>
      </c>
      <c r="N1321" s="11"/>
      <c r="O1321" s="12">
        <f t="shared" si="295"/>
        <v>9.9744124837086741</v>
      </c>
      <c r="P1321" s="12"/>
      <c r="Q1321" s="33">
        <f t="shared" si="296"/>
        <v>9.9587051863871304E-2</v>
      </c>
      <c r="R1321" s="9">
        <f t="shared" si="306"/>
        <v>1.0338153104575889</v>
      </c>
      <c r="S1321" s="9">
        <f t="shared" si="307"/>
        <v>8.6926280260699276</v>
      </c>
      <c r="T1321" s="15">
        <f t="shared" si="297"/>
        <v>0.11998882624858798</v>
      </c>
      <c r="U1321" s="15">
        <f t="shared" si="298"/>
        <v>6.8623577027353555E-2</v>
      </c>
      <c r="V1321" s="15">
        <f t="shared" si="299"/>
        <v>5.1365249221234421E-2</v>
      </c>
      <c r="Y1321" s="32"/>
      <c r="Z1321" s="32"/>
    </row>
    <row r="1322" spans="1:26" x14ac:dyDescent="0.25">
      <c r="A1322" s="6">
        <v>1980.06</v>
      </c>
      <c r="B1322" s="7">
        <v>114.6</v>
      </c>
      <c r="C1322" s="8">
        <v>5.94</v>
      </c>
      <c r="D1322" s="7">
        <v>14.94</v>
      </c>
      <c r="E1322" s="7">
        <v>82.7</v>
      </c>
      <c r="F1322" s="8">
        <f t="shared" si="304"/>
        <v>1980.4583333332339</v>
      </c>
      <c r="G1322" s="9">
        <v>9.7799999999999994</v>
      </c>
      <c r="H1322" s="8">
        <f t="shared" si="300"/>
        <v>424.21053808947994</v>
      </c>
      <c r="I1322" s="8">
        <f t="shared" si="301"/>
        <v>21.98787605804111</v>
      </c>
      <c r="J1322" s="10">
        <f t="shared" si="305"/>
        <v>95386.5418223452</v>
      </c>
      <c r="K1322" s="8">
        <f t="shared" si="302"/>
        <v>55.302839782345821</v>
      </c>
      <c r="L1322" s="10">
        <f t="shared" si="303"/>
        <v>12435.208855373799</v>
      </c>
      <c r="M1322" s="30">
        <f t="shared" si="294"/>
        <v>8.5120779623067424</v>
      </c>
      <c r="N1322" s="11"/>
      <c r="O1322" s="12">
        <f t="shared" si="295"/>
        <v>10.484904625773895</v>
      </c>
      <c r="P1322" s="12"/>
      <c r="Q1322" s="33">
        <f t="shared" si="296"/>
        <v>9.8297418837549028E-2</v>
      </c>
      <c r="R1322" s="9">
        <f t="shared" si="306"/>
        <v>0.97896138321192905</v>
      </c>
      <c r="S1322" s="9">
        <f t="shared" si="307"/>
        <v>8.8887736978445044</v>
      </c>
      <c r="T1322" s="15">
        <f t="shared" si="297"/>
        <v>0.11667441295748793</v>
      </c>
      <c r="U1322" s="15">
        <f t="shared" si="298"/>
        <v>6.8408284515380169E-2</v>
      </c>
      <c r="V1322" s="15">
        <f t="shared" si="299"/>
        <v>4.8266128442107759E-2</v>
      </c>
      <c r="Y1322" s="32"/>
      <c r="Z1322" s="32"/>
    </row>
    <row r="1323" spans="1:26" x14ac:dyDescent="0.25">
      <c r="A1323" s="6">
        <v>1980.07</v>
      </c>
      <c r="B1323" s="7">
        <v>119.8</v>
      </c>
      <c r="C1323" s="8">
        <v>5.9833299999999996</v>
      </c>
      <c r="D1323" s="7">
        <v>14.84</v>
      </c>
      <c r="E1323" s="7">
        <v>82.7</v>
      </c>
      <c r="F1323" s="8">
        <f t="shared" si="304"/>
        <v>1980.5416666665672</v>
      </c>
      <c r="G1323" s="9">
        <v>10.25</v>
      </c>
      <c r="H1323" s="8">
        <f t="shared" si="300"/>
        <v>443.45918379685605</v>
      </c>
      <c r="I1323" s="8">
        <f t="shared" si="301"/>
        <v>22.148269100060453</v>
      </c>
      <c r="J1323" s="10">
        <f t="shared" si="305"/>
        <v>100129.74235099286</v>
      </c>
      <c r="K1323" s="8">
        <f t="shared" si="302"/>
        <v>54.932673518742426</v>
      </c>
      <c r="L1323" s="10">
        <f t="shared" si="303"/>
        <v>12403.383777034507</v>
      </c>
      <c r="M1323" s="30">
        <f t="shared" si="294"/>
        <v>8.8808655272958426</v>
      </c>
      <c r="N1323" s="11"/>
      <c r="O1323" s="12">
        <f t="shared" si="295"/>
        <v>10.946930734313673</v>
      </c>
      <c r="P1323" s="12"/>
      <c r="Q1323" s="33">
        <f t="shared" si="296"/>
        <v>8.8164511549686436E-2</v>
      </c>
      <c r="R1323" s="9">
        <f t="shared" si="306"/>
        <v>0.95756531230729502</v>
      </c>
      <c r="S1323" s="9">
        <f t="shared" si="307"/>
        <v>8.7017661942996689</v>
      </c>
      <c r="T1323" s="15">
        <f t="shared" si="297"/>
        <v>0.11103166742807868</v>
      </c>
      <c r="U1323" s="15">
        <f t="shared" si="298"/>
        <v>7.1096320450743322E-2</v>
      </c>
      <c r="V1323" s="15">
        <f t="shared" si="299"/>
        <v>3.9935346977335362E-2</v>
      </c>
      <c r="Y1323" s="32"/>
      <c r="Z1323" s="32"/>
    </row>
    <row r="1324" spans="1:26" x14ac:dyDescent="0.25">
      <c r="A1324" s="6">
        <v>1980.08</v>
      </c>
      <c r="B1324" s="7">
        <v>123.5</v>
      </c>
      <c r="C1324" s="8">
        <v>6.0266700000000002</v>
      </c>
      <c r="D1324" s="7">
        <v>14.74</v>
      </c>
      <c r="E1324" s="7">
        <v>83.3</v>
      </c>
      <c r="F1324" s="8">
        <f t="shared" si="304"/>
        <v>1980.6249999999004</v>
      </c>
      <c r="G1324" s="9">
        <v>11.1</v>
      </c>
      <c r="H1324" s="8">
        <f t="shared" si="300"/>
        <v>453.8624999999999</v>
      </c>
      <c r="I1324" s="8">
        <f t="shared" si="301"/>
        <v>22.148012249999997</v>
      </c>
      <c r="J1324" s="10">
        <f t="shared" si="305"/>
        <v>102895.47062057239</v>
      </c>
      <c r="K1324" s="8">
        <f t="shared" si="302"/>
        <v>54.169499999999985</v>
      </c>
      <c r="L1324" s="10">
        <f t="shared" si="303"/>
        <v>12280.803538034308</v>
      </c>
      <c r="M1324" s="30">
        <f t="shared" si="294"/>
        <v>9.0710059816183808</v>
      </c>
      <c r="N1324" s="11"/>
      <c r="O1324" s="12">
        <f t="shared" si="295"/>
        <v>11.188545257817434</v>
      </c>
      <c r="P1324" s="12"/>
      <c r="Q1324" s="33">
        <f t="shared" si="296"/>
        <v>7.8083837878665976E-2</v>
      </c>
      <c r="R1324" s="9">
        <f t="shared" si="306"/>
        <v>0.98506715229684649</v>
      </c>
      <c r="S1324" s="9">
        <f t="shared" si="307"/>
        <v>8.2724913881024982</v>
      </c>
      <c r="T1324" s="15">
        <f t="shared" si="297"/>
        <v>9.7969185990176788E-2</v>
      </c>
      <c r="U1324" s="15">
        <f t="shared" si="298"/>
        <v>7.4303867471424034E-2</v>
      </c>
      <c r="V1324" s="15">
        <f t="shared" si="299"/>
        <v>2.3665318518752754E-2</v>
      </c>
      <c r="Y1324" s="32"/>
      <c r="Z1324" s="32"/>
    </row>
    <row r="1325" spans="1:26" x14ac:dyDescent="0.25">
      <c r="A1325" s="6">
        <v>1980.09</v>
      </c>
      <c r="B1325" s="7">
        <v>126.5</v>
      </c>
      <c r="C1325" s="8">
        <v>6.07</v>
      </c>
      <c r="D1325" s="7">
        <v>14.64</v>
      </c>
      <c r="E1325" s="7">
        <v>84</v>
      </c>
      <c r="F1325" s="8">
        <f t="shared" si="304"/>
        <v>1980.7083333332337</v>
      </c>
      <c r="G1325" s="9">
        <v>11.51</v>
      </c>
      <c r="H1325" s="8">
        <f t="shared" si="300"/>
        <v>461.0134374999999</v>
      </c>
      <c r="I1325" s="8">
        <f t="shared" si="301"/>
        <v>22.121356249999998</v>
      </c>
      <c r="J1325" s="10">
        <f t="shared" si="305"/>
        <v>104934.59339369542</v>
      </c>
      <c r="K1325" s="8">
        <f t="shared" si="302"/>
        <v>53.353649999999995</v>
      </c>
      <c r="L1325" s="10">
        <f t="shared" si="303"/>
        <v>12144.209069436372</v>
      </c>
      <c r="M1325" s="30">
        <f t="shared" si="294"/>
        <v>9.1960401317432385</v>
      </c>
      <c r="N1325" s="11"/>
      <c r="O1325" s="12">
        <f t="shared" si="295"/>
        <v>11.349812726304929</v>
      </c>
      <c r="P1325" s="12"/>
      <c r="Q1325" s="33">
        <f t="shared" si="296"/>
        <v>7.2835959625503169E-2</v>
      </c>
      <c r="R1325" s="9">
        <f t="shared" si="306"/>
        <v>0.99557219879022962</v>
      </c>
      <c r="S1325" s="9">
        <f t="shared" si="307"/>
        <v>8.0810515379609953</v>
      </c>
      <c r="T1325" s="15">
        <f t="shared" si="297"/>
        <v>9.0057723227128017E-2</v>
      </c>
      <c r="U1325" s="15">
        <f t="shared" si="298"/>
        <v>7.5720136129266313E-2</v>
      </c>
      <c r="V1325" s="15">
        <f t="shared" si="299"/>
        <v>1.4337587097861704E-2</v>
      </c>
      <c r="Y1325" s="32"/>
      <c r="Z1325" s="32"/>
    </row>
    <row r="1326" spans="1:26" x14ac:dyDescent="0.25">
      <c r="A1326" s="6">
        <v>1980.1</v>
      </c>
      <c r="B1326" s="7">
        <v>130.19999999999999</v>
      </c>
      <c r="C1326" s="8">
        <v>6.1</v>
      </c>
      <c r="D1326" s="7">
        <v>14.7</v>
      </c>
      <c r="E1326" s="7">
        <v>84.8</v>
      </c>
      <c r="F1326" s="8">
        <f t="shared" si="304"/>
        <v>1980.7916666665669</v>
      </c>
      <c r="G1326" s="9">
        <v>11.75</v>
      </c>
      <c r="H1326" s="8">
        <f t="shared" si="300"/>
        <v>470.02123231132066</v>
      </c>
      <c r="I1326" s="8">
        <f t="shared" si="301"/>
        <v>22.020964033018863</v>
      </c>
      <c r="J1326" s="10">
        <f t="shared" si="305"/>
        <v>107402.61840611519</v>
      </c>
      <c r="K1326" s="8">
        <f t="shared" si="302"/>
        <v>53.066913325471688</v>
      </c>
      <c r="L1326" s="10">
        <f t="shared" si="303"/>
        <v>12126.10207810978</v>
      </c>
      <c r="M1326" s="30">
        <f t="shared" si="294"/>
        <v>9.3578410467571125</v>
      </c>
      <c r="N1326" s="11"/>
      <c r="O1326" s="12">
        <f t="shared" si="295"/>
        <v>11.556163110889694</v>
      </c>
      <c r="P1326" s="12"/>
      <c r="Q1326" s="33">
        <f t="shared" si="296"/>
        <v>6.9029592685767777E-2</v>
      </c>
      <c r="R1326" s="9">
        <f t="shared" si="306"/>
        <v>0.9574436158599442</v>
      </c>
      <c r="S1326" s="9">
        <f t="shared" si="307"/>
        <v>7.9693714722587217</v>
      </c>
      <c r="T1326" s="15">
        <f t="shared" si="297"/>
        <v>8.4332377145880599E-2</v>
      </c>
      <c r="U1326" s="15">
        <f t="shared" si="298"/>
        <v>7.8563898778369445E-2</v>
      </c>
      <c r="V1326" s="15">
        <f t="shared" si="299"/>
        <v>5.7684783675111539E-3</v>
      </c>
      <c r="Y1326" s="32"/>
      <c r="Z1326" s="32"/>
    </row>
    <row r="1327" spans="1:26" x14ac:dyDescent="0.25">
      <c r="A1327" s="6">
        <v>1980.11</v>
      </c>
      <c r="B1327" s="7">
        <v>135.69999999999999</v>
      </c>
      <c r="C1327" s="8">
        <v>6.13</v>
      </c>
      <c r="D1327" s="7">
        <v>14.76</v>
      </c>
      <c r="E1327" s="7">
        <v>85.5</v>
      </c>
      <c r="F1327" s="8">
        <f t="shared" si="304"/>
        <v>1980.8749999999002</v>
      </c>
      <c r="G1327" s="9">
        <v>12.68</v>
      </c>
      <c r="H1327" s="8">
        <f t="shared" si="300"/>
        <v>485.86551754385954</v>
      </c>
      <c r="I1327" s="8">
        <f t="shared" si="301"/>
        <v>21.948088596491221</v>
      </c>
      <c r="J1327" s="10">
        <f t="shared" si="305"/>
        <v>111441.0698042288</v>
      </c>
      <c r="K1327" s="8">
        <f t="shared" si="302"/>
        <v>52.847273684210514</v>
      </c>
      <c r="L1327" s="10">
        <f t="shared" si="303"/>
        <v>12121.372073031813</v>
      </c>
      <c r="M1327" s="30">
        <f t="shared" si="294"/>
        <v>9.6540436632333879</v>
      </c>
      <c r="N1327" s="11"/>
      <c r="O1327" s="12">
        <f t="shared" si="295"/>
        <v>11.927567744896846</v>
      </c>
      <c r="P1327" s="12"/>
      <c r="Q1327" s="33">
        <f t="shared" si="296"/>
        <v>5.679183757499566E-2</v>
      </c>
      <c r="R1327" s="9">
        <f t="shared" si="306"/>
        <v>1.0016172099037945</v>
      </c>
      <c r="S1327" s="9">
        <f t="shared" si="307"/>
        <v>7.567754169677011</v>
      </c>
      <c r="T1327" s="15">
        <f t="shared" si="297"/>
        <v>8.3277664823952602E-2</v>
      </c>
      <c r="U1327" s="15">
        <f t="shared" si="298"/>
        <v>8.7060991725470327E-2</v>
      </c>
      <c r="V1327" s="15">
        <f t="shared" si="299"/>
        <v>-3.7833269015177251E-3</v>
      </c>
      <c r="Y1327" s="32"/>
      <c r="Z1327" s="32"/>
    </row>
    <row r="1328" spans="1:26" x14ac:dyDescent="0.25">
      <c r="A1328" s="6">
        <v>1980.12</v>
      </c>
      <c r="B1328" s="7">
        <v>133.5</v>
      </c>
      <c r="C1328" s="8">
        <v>6.16</v>
      </c>
      <c r="D1328" s="7">
        <v>14.82</v>
      </c>
      <c r="E1328" s="7">
        <v>86.3</v>
      </c>
      <c r="F1328" s="8">
        <f t="shared" si="304"/>
        <v>1980.9583333332334</v>
      </c>
      <c r="G1328" s="9">
        <v>12.84</v>
      </c>
      <c r="H1328" s="8">
        <f t="shared" si="300"/>
        <v>473.55760428736954</v>
      </c>
      <c r="I1328" s="8">
        <f t="shared" si="301"/>
        <v>21.851047508690613</v>
      </c>
      <c r="J1328" s="10">
        <f t="shared" si="305"/>
        <v>109035.70939974999</v>
      </c>
      <c r="K1328" s="8">
        <f t="shared" si="302"/>
        <v>52.570214947856307</v>
      </c>
      <c r="L1328" s="10">
        <f t="shared" si="303"/>
        <v>12104.188863702584</v>
      </c>
      <c r="M1328" s="30">
        <f t="shared" si="294"/>
        <v>9.3899020849217418</v>
      </c>
      <c r="N1328" s="11"/>
      <c r="O1328" s="12">
        <f t="shared" si="295"/>
        <v>11.608006971345496</v>
      </c>
      <c r="P1328" s="12"/>
      <c r="Q1328" s="33">
        <f t="shared" si="296"/>
        <v>5.8567531084092461E-2</v>
      </c>
      <c r="R1328" s="9">
        <f t="shared" si="306"/>
        <v>1.0259640818205924</v>
      </c>
      <c r="S1328" s="9">
        <f t="shared" si="307"/>
        <v>7.5097263710922251</v>
      </c>
      <c r="T1328" s="15">
        <f t="shared" si="297"/>
        <v>9.0525660954746234E-2</v>
      </c>
      <c r="U1328" s="15">
        <f t="shared" si="298"/>
        <v>9.091647924203361E-2</v>
      </c>
      <c r="V1328" s="15">
        <f t="shared" si="299"/>
        <v>-3.9081828728737555E-4</v>
      </c>
      <c r="Y1328" s="32"/>
      <c r="Z1328" s="32"/>
    </row>
    <row r="1329" spans="1:26" x14ac:dyDescent="0.25">
      <c r="A1329" s="6">
        <v>1981.01</v>
      </c>
      <c r="B1329" s="7">
        <v>133</v>
      </c>
      <c r="C1329" s="8">
        <v>6.2</v>
      </c>
      <c r="D1329" s="7">
        <v>14.74</v>
      </c>
      <c r="E1329" s="7">
        <v>87</v>
      </c>
      <c r="F1329" s="8">
        <f t="shared" si="304"/>
        <v>1981.0416666665667</v>
      </c>
      <c r="G1329" s="9">
        <v>12.57</v>
      </c>
      <c r="H1329" s="8">
        <f t="shared" si="300"/>
        <v>467.98801724137917</v>
      </c>
      <c r="I1329" s="8">
        <f t="shared" si="301"/>
        <v>21.815982758620684</v>
      </c>
      <c r="J1329" s="10">
        <f t="shared" si="305"/>
        <v>108171.91351115785</v>
      </c>
      <c r="K1329" s="8">
        <f t="shared" si="302"/>
        <v>51.865739655172398</v>
      </c>
      <c r="L1329" s="10">
        <f t="shared" si="303"/>
        <v>11988.375978605012</v>
      </c>
      <c r="M1329" s="30">
        <f t="shared" si="294"/>
        <v>9.2594045308779531</v>
      </c>
      <c r="N1329" s="11"/>
      <c r="O1329" s="12">
        <f t="shared" si="295"/>
        <v>11.454209284131188</v>
      </c>
      <c r="P1329" s="12"/>
      <c r="Q1329" s="33">
        <f t="shared" si="296"/>
        <v>6.3641666217788884E-2</v>
      </c>
      <c r="R1329" s="9">
        <f t="shared" si="306"/>
        <v>0.97626896793785978</v>
      </c>
      <c r="S1329" s="9">
        <f t="shared" si="307"/>
        <v>7.6427176053549823</v>
      </c>
      <c r="T1329" s="15">
        <f t="shared" si="297"/>
        <v>8.9993765283575167E-2</v>
      </c>
      <c r="U1329" s="15">
        <f t="shared" si="298"/>
        <v>8.9011131540330801E-2</v>
      </c>
      <c r="V1329" s="15">
        <f t="shared" si="299"/>
        <v>9.8263374324436548E-4</v>
      </c>
      <c r="Y1329" s="32"/>
      <c r="Z1329" s="32"/>
    </row>
    <row r="1330" spans="1:26" x14ac:dyDescent="0.25">
      <c r="A1330" s="6">
        <v>1981.02</v>
      </c>
      <c r="B1330" s="7">
        <v>128.4</v>
      </c>
      <c r="C1330" s="8">
        <v>6.24</v>
      </c>
      <c r="D1330" s="7">
        <v>14.66</v>
      </c>
      <c r="E1330" s="7">
        <v>87.9</v>
      </c>
      <c r="F1330" s="8">
        <f t="shared" si="304"/>
        <v>1981.1249999999</v>
      </c>
      <c r="G1330" s="9">
        <v>13.19</v>
      </c>
      <c r="H1330" s="8">
        <f t="shared" si="300"/>
        <v>447.17600682593849</v>
      </c>
      <c r="I1330" s="8">
        <f t="shared" si="301"/>
        <v>21.731918088737196</v>
      </c>
      <c r="J1330" s="10">
        <f t="shared" si="305"/>
        <v>103779.97115807325</v>
      </c>
      <c r="K1330" s="8">
        <f t="shared" si="302"/>
        <v>51.056076791808863</v>
      </c>
      <c r="L1330" s="10">
        <f t="shared" si="303"/>
        <v>11849.021629107117</v>
      </c>
      <c r="M1330" s="30">
        <f t="shared" si="294"/>
        <v>8.8298993538313049</v>
      </c>
      <c r="N1330" s="11"/>
      <c r="O1330" s="12">
        <f t="shared" si="295"/>
        <v>10.932069150005745</v>
      </c>
      <c r="P1330" s="12"/>
      <c r="Q1330" s="33">
        <f t="shared" si="296"/>
        <v>6.3536793244894613E-2</v>
      </c>
      <c r="R1330" s="9">
        <f t="shared" si="306"/>
        <v>1.0148642333079452</v>
      </c>
      <c r="S1330" s="9">
        <f t="shared" si="307"/>
        <v>7.3849519739178211</v>
      </c>
      <c r="T1330" s="15">
        <f t="shared" si="297"/>
        <v>0.10644224411334346</v>
      </c>
      <c r="U1330" s="15">
        <f t="shared" si="298"/>
        <v>9.5104882039439342E-2</v>
      </c>
      <c r="V1330" s="15">
        <f t="shared" si="299"/>
        <v>1.1337362073904123E-2</v>
      </c>
      <c r="Y1330" s="32"/>
      <c r="Z1330" s="32"/>
    </row>
    <row r="1331" spans="1:26" x14ac:dyDescent="0.25">
      <c r="A1331" s="6">
        <v>1981.03</v>
      </c>
      <c r="B1331" s="7">
        <v>133.19999999999999</v>
      </c>
      <c r="C1331" s="8">
        <v>6.28</v>
      </c>
      <c r="D1331" s="7">
        <v>14.58</v>
      </c>
      <c r="E1331" s="7">
        <v>88.5</v>
      </c>
      <c r="F1331" s="8">
        <f t="shared" si="304"/>
        <v>1981.2083333332332</v>
      </c>
      <c r="G1331" s="9">
        <v>13.12</v>
      </c>
      <c r="H1331" s="8">
        <f t="shared" si="300"/>
        <v>460.74783050847446</v>
      </c>
      <c r="I1331" s="8">
        <f t="shared" si="301"/>
        <v>21.722945762711859</v>
      </c>
      <c r="J1331" s="10">
        <f t="shared" si="305"/>
        <v>107349.81987467558</v>
      </c>
      <c r="K1331" s="8">
        <f t="shared" si="302"/>
        <v>50.433208474576261</v>
      </c>
      <c r="L1331" s="10">
        <f t="shared" si="303"/>
        <v>11750.453256552328</v>
      </c>
      <c r="M1331" s="30">
        <f t="shared" si="294"/>
        <v>9.081096883854622</v>
      </c>
      <c r="N1331" s="11"/>
      <c r="O1331" s="12">
        <f t="shared" si="295"/>
        <v>11.251403769600735</v>
      </c>
      <c r="P1331" s="12"/>
      <c r="Q1331" s="33">
        <f t="shared" si="296"/>
        <v>6.1569473498460314E-2</v>
      </c>
      <c r="R1331" s="9">
        <f t="shared" si="306"/>
        <v>0.98062124254747773</v>
      </c>
      <c r="S1331" s="9">
        <f t="shared" si="307"/>
        <v>7.4439119374462681</v>
      </c>
      <c r="T1331" s="15">
        <f t="shared" si="297"/>
        <v>0.10585474086018953</v>
      </c>
      <c r="U1331" s="15">
        <f t="shared" si="298"/>
        <v>9.2847830304423562E-2</v>
      </c>
      <c r="V1331" s="15">
        <f t="shared" si="299"/>
        <v>1.3006910555765971E-2</v>
      </c>
      <c r="Y1331" s="32"/>
      <c r="Z1331" s="32"/>
    </row>
    <row r="1332" spans="1:26" x14ac:dyDescent="0.25">
      <c r="A1332" s="6">
        <v>1981.04</v>
      </c>
      <c r="B1332" s="7">
        <v>134.4</v>
      </c>
      <c r="C1332" s="8">
        <v>6.3166700000000002</v>
      </c>
      <c r="D1332" s="7">
        <v>14.7233</v>
      </c>
      <c r="E1332" s="7">
        <v>89.1</v>
      </c>
      <c r="F1332" s="8">
        <f t="shared" si="304"/>
        <v>1981.2916666665665</v>
      </c>
      <c r="G1332" s="9">
        <v>13.68</v>
      </c>
      <c r="H1332" s="8">
        <f t="shared" si="300"/>
        <v>461.76808080808075</v>
      </c>
      <c r="I1332" s="8">
        <f t="shared" si="301"/>
        <v>21.702653147306396</v>
      </c>
      <c r="J1332" s="10">
        <f t="shared" si="305"/>
        <v>108008.90421097117</v>
      </c>
      <c r="K1332" s="8">
        <f t="shared" si="302"/>
        <v>50.585937382154874</v>
      </c>
      <c r="L1332" s="10">
        <f t="shared" si="303"/>
        <v>11832.198656022261</v>
      </c>
      <c r="M1332" s="30">
        <f t="shared" si="294"/>
        <v>9.0855612307887395</v>
      </c>
      <c r="N1332" s="11"/>
      <c r="O1332" s="12">
        <f t="shared" si="295"/>
        <v>11.265311096462023</v>
      </c>
      <c r="P1332" s="12"/>
      <c r="Q1332" s="33">
        <f t="shared" si="296"/>
        <v>5.6376661531375508E-2</v>
      </c>
      <c r="R1332" s="9">
        <f t="shared" si="306"/>
        <v>0.98903129537480927</v>
      </c>
      <c r="S1332" s="9">
        <f t="shared" si="307"/>
        <v>7.2505022262161809</v>
      </c>
      <c r="T1332" s="15">
        <f t="shared" si="297"/>
        <v>0.10748598556547928</v>
      </c>
      <c r="U1332" s="15">
        <f t="shared" si="298"/>
        <v>9.6823295677372689E-2</v>
      </c>
      <c r="V1332" s="15">
        <f t="shared" si="299"/>
        <v>1.0662689888106591E-2</v>
      </c>
      <c r="Y1332" s="32"/>
      <c r="Z1332" s="32"/>
    </row>
    <row r="1333" spans="1:26" x14ac:dyDescent="0.25">
      <c r="A1333" s="6">
        <v>1981.05</v>
      </c>
      <c r="B1333" s="7">
        <v>131.69999999999999</v>
      </c>
      <c r="C1333" s="8">
        <v>6.3533299999999997</v>
      </c>
      <c r="D1333" s="7">
        <v>14.8667</v>
      </c>
      <c r="E1333" s="7">
        <v>89.8</v>
      </c>
      <c r="F1333" s="8">
        <f t="shared" si="304"/>
        <v>1981.3749999998997</v>
      </c>
      <c r="G1333" s="9">
        <v>14.1</v>
      </c>
      <c r="H1333" s="8">
        <f t="shared" si="300"/>
        <v>448.96427338530054</v>
      </c>
      <c r="I1333" s="8">
        <f t="shared" si="301"/>
        <v>21.658452445155898</v>
      </c>
      <c r="J1333" s="10">
        <f t="shared" si="305"/>
        <v>105436.22083184944</v>
      </c>
      <c r="K1333" s="8">
        <f t="shared" si="302"/>
        <v>50.680464412583504</v>
      </c>
      <c r="L1333" s="10">
        <f t="shared" si="303"/>
        <v>11901.964041312498</v>
      </c>
      <c r="M1333" s="30">
        <f t="shared" si="294"/>
        <v>8.8184834665480647</v>
      </c>
      <c r="N1333" s="11"/>
      <c r="O1333" s="12">
        <f t="shared" si="295"/>
        <v>10.943243788709795</v>
      </c>
      <c r="P1333" s="12"/>
      <c r="Q1333" s="33">
        <f t="shared" si="296"/>
        <v>5.5818882846930179E-2</v>
      </c>
      <c r="R1333" s="9">
        <f t="shared" si="306"/>
        <v>1.046130210601641</v>
      </c>
      <c r="S1333" s="9">
        <f t="shared" si="307"/>
        <v>7.1150751509365948</v>
      </c>
      <c r="T1333" s="15">
        <f t="shared" si="297"/>
        <v>0.10963271450133116</v>
      </c>
      <c r="U1333" s="15">
        <f t="shared" si="298"/>
        <v>9.9079237728755709E-2</v>
      </c>
      <c r="V1333" s="15">
        <f t="shared" si="299"/>
        <v>1.0553476772575454E-2</v>
      </c>
      <c r="Y1333" s="32"/>
      <c r="Z1333" s="32"/>
    </row>
    <row r="1334" spans="1:26" x14ac:dyDescent="0.25">
      <c r="A1334" s="6">
        <v>1981.06</v>
      </c>
      <c r="B1334" s="7">
        <v>132.30000000000001</v>
      </c>
      <c r="C1334" s="8">
        <v>6.39</v>
      </c>
      <c r="D1334" s="7">
        <v>15.01</v>
      </c>
      <c r="E1334" s="7">
        <v>90.6</v>
      </c>
      <c r="F1334" s="8">
        <f t="shared" si="304"/>
        <v>1981.458333333233</v>
      </c>
      <c r="G1334" s="9">
        <v>13.47</v>
      </c>
      <c r="H1334" s="8">
        <f t="shared" si="300"/>
        <v>447.02724337748344</v>
      </c>
      <c r="I1334" s="8">
        <f t="shared" si="301"/>
        <v>21.591111754966882</v>
      </c>
      <c r="J1334" s="10">
        <f t="shared" si="305"/>
        <v>105403.86631663948</v>
      </c>
      <c r="K1334" s="8">
        <f t="shared" si="302"/>
        <v>50.71714983443708</v>
      </c>
      <c r="L1334" s="10">
        <f t="shared" si="303"/>
        <v>11958.518771071493</v>
      </c>
      <c r="M1334" s="30">
        <f t="shared" si="294"/>
        <v>8.7653407443049272</v>
      </c>
      <c r="N1334" s="11"/>
      <c r="O1334" s="12">
        <f t="shared" si="295"/>
        <v>10.886260091011938</v>
      </c>
      <c r="P1334" s="12"/>
      <c r="Q1334" s="33">
        <f t="shared" si="296"/>
        <v>6.2963789588328767E-2</v>
      </c>
      <c r="R1334" s="9">
        <f t="shared" si="306"/>
        <v>0.96838210101872668</v>
      </c>
      <c r="S1334" s="9">
        <f t="shared" si="307"/>
        <v>7.3775706063510276</v>
      </c>
      <c r="T1334" s="15">
        <f t="shared" si="297"/>
        <v>0.10972456257581187</v>
      </c>
      <c r="U1334" s="15">
        <f t="shared" si="298"/>
        <v>9.3964005375105408E-2</v>
      </c>
      <c r="V1334" s="15">
        <f t="shared" si="299"/>
        <v>1.576055720070646E-2</v>
      </c>
      <c r="Y1334" s="32"/>
      <c r="Z1334" s="32"/>
    </row>
    <row r="1335" spans="1:26" x14ac:dyDescent="0.25">
      <c r="A1335" s="6">
        <v>1981.07</v>
      </c>
      <c r="B1335" s="7">
        <v>129.1</v>
      </c>
      <c r="C1335" s="8">
        <v>6.4333299999999998</v>
      </c>
      <c r="D1335" s="7">
        <v>15.0967</v>
      </c>
      <c r="E1335" s="7">
        <v>91.6</v>
      </c>
      <c r="F1335" s="8">
        <f t="shared" si="304"/>
        <v>1981.5416666665662</v>
      </c>
      <c r="G1335" s="9">
        <v>14.28</v>
      </c>
      <c r="H1335" s="8">
        <f t="shared" si="300"/>
        <v>431.45262281659376</v>
      </c>
      <c r="I1335" s="8">
        <f t="shared" si="301"/>
        <v>21.500209929858073</v>
      </c>
      <c r="J1335" s="10">
        <f t="shared" si="305"/>
        <v>102154.00893705968</v>
      </c>
      <c r="K1335" s="8">
        <f t="shared" si="302"/>
        <v>50.45322084334061</v>
      </c>
      <c r="L1335" s="10">
        <f t="shared" si="303"/>
        <v>11945.688820450112</v>
      </c>
      <c r="M1335" s="30">
        <f t="shared" si="294"/>
        <v>8.4453194678755104</v>
      </c>
      <c r="N1335" s="11"/>
      <c r="O1335" s="12">
        <f t="shared" si="295"/>
        <v>10.498717805693914</v>
      </c>
      <c r="P1335" s="12"/>
      <c r="Q1335" s="33">
        <f t="shared" si="296"/>
        <v>6.0110156642069035E-2</v>
      </c>
      <c r="R1335" s="9">
        <f t="shared" si="306"/>
        <v>0.97785626317232477</v>
      </c>
      <c r="S1335" s="9">
        <f t="shared" si="307"/>
        <v>7.0663127027490633</v>
      </c>
      <c r="T1335" s="15">
        <f t="shared" si="297"/>
        <v>0.11390857539913224</v>
      </c>
      <c r="U1335" s="15">
        <f t="shared" si="298"/>
        <v>9.9357671032505923E-2</v>
      </c>
      <c r="V1335" s="15">
        <f t="shared" si="299"/>
        <v>1.4550904366626316E-2</v>
      </c>
      <c r="Y1335" s="32"/>
      <c r="Z1335" s="32"/>
    </row>
    <row r="1336" spans="1:26" x14ac:dyDescent="0.25">
      <c r="A1336" s="6">
        <v>1981.08</v>
      </c>
      <c r="B1336" s="7">
        <v>129.6</v>
      </c>
      <c r="C1336" s="8">
        <v>6.4766700000000004</v>
      </c>
      <c r="D1336" s="7">
        <v>15.183299999999999</v>
      </c>
      <c r="E1336" s="7">
        <v>92.3</v>
      </c>
      <c r="F1336" s="8">
        <f t="shared" si="304"/>
        <v>1981.6249999998995</v>
      </c>
      <c r="G1336" s="9">
        <v>14.94</v>
      </c>
      <c r="H1336" s="8">
        <f t="shared" si="300"/>
        <v>429.83882990249174</v>
      </c>
      <c r="I1336" s="8">
        <f t="shared" si="301"/>
        <v>21.480897025189595</v>
      </c>
      <c r="J1336" s="10">
        <f t="shared" si="305"/>
        <v>102195.74676759283</v>
      </c>
      <c r="K1336" s="8">
        <f t="shared" si="302"/>
        <v>50.35780791711808</v>
      </c>
      <c r="L1336" s="10">
        <f t="shared" si="303"/>
        <v>11972.752175126485</v>
      </c>
      <c r="M1336" s="30">
        <f t="shared" si="294"/>
        <v>8.3998063165664387</v>
      </c>
      <c r="N1336" s="11"/>
      <c r="O1336" s="12">
        <f t="shared" si="295"/>
        <v>10.452105800480172</v>
      </c>
      <c r="P1336" s="12"/>
      <c r="Q1336" s="33">
        <f t="shared" si="296"/>
        <v>5.4711363406107716E-2</v>
      </c>
      <c r="R1336" s="9">
        <f t="shared" si="306"/>
        <v>0.99312741007799621</v>
      </c>
      <c r="S1336" s="9">
        <f t="shared" si="307"/>
        <v>6.857434161070719</v>
      </c>
      <c r="T1336" s="15">
        <f t="shared" si="297"/>
        <v>0.11648523649205966</v>
      </c>
      <c r="U1336" s="15">
        <f t="shared" si="298"/>
        <v>0.10584521303159589</v>
      </c>
      <c r="V1336" s="15">
        <f t="shared" si="299"/>
        <v>1.0640023460463777E-2</v>
      </c>
      <c r="Y1336" s="32"/>
      <c r="Z1336" s="32"/>
    </row>
    <row r="1337" spans="1:26" x14ac:dyDescent="0.25">
      <c r="A1337" s="6">
        <v>1981.09</v>
      </c>
      <c r="B1337" s="7">
        <v>118.3</v>
      </c>
      <c r="C1337" s="8">
        <v>6.52</v>
      </c>
      <c r="D1337" s="7">
        <v>15.27</v>
      </c>
      <c r="E1337" s="7">
        <v>93.2</v>
      </c>
      <c r="F1337" s="8">
        <f t="shared" si="304"/>
        <v>1981.7083333332328</v>
      </c>
      <c r="G1337" s="9">
        <v>15.32</v>
      </c>
      <c r="H1337" s="8">
        <f t="shared" si="300"/>
        <v>388.57170869098701</v>
      </c>
      <c r="I1337" s="8">
        <f t="shared" si="301"/>
        <v>21.415786480686688</v>
      </c>
      <c r="J1337" s="10">
        <f t="shared" si="305"/>
        <v>92808.645221323211</v>
      </c>
      <c r="K1337" s="8">
        <f t="shared" si="302"/>
        <v>50.156297478540765</v>
      </c>
      <c r="L1337" s="10">
        <f t="shared" si="303"/>
        <v>11979.611263986522</v>
      </c>
      <c r="M1337" s="30">
        <f t="shared" si="294"/>
        <v>7.5811630519231556</v>
      </c>
      <c r="N1337" s="11"/>
      <c r="O1337" s="12">
        <f t="shared" si="295"/>
        <v>9.4463927318347114</v>
      </c>
      <c r="P1337" s="12"/>
      <c r="Q1337" s="33">
        <f t="shared" si="296"/>
        <v>6.48202901372531E-2</v>
      </c>
      <c r="R1337" s="9">
        <f t="shared" si="306"/>
        <v>1.0214663553165861</v>
      </c>
      <c r="S1337" s="9">
        <f t="shared" si="307"/>
        <v>6.7445410723131651</v>
      </c>
      <c r="T1337" s="15">
        <f t="shared" si="297"/>
        <v>0.12645967903323441</v>
      </c>
      <c r="U1337" s="15">
        <f t="shared" si="298"/>
        <v>0.10981760545027131</v>
      </c>
      <c r="V1337" s="15">
        <f t="shared" si="299"/>
        <v>1.6642073582963102E-2</v>
      </c>
      <c r="Y1337" s="32"/>
      <c r="Z1337" s="32"/>
    </row>
    <row r="1338" spans="1:26" x14ac:dyDescent="0.25">
      <c r="A1338" s="6">
        <v>1981.1</v>
      </c>
      <c r="B1338" s="7">
        <v>119.8</v>
      </c>
      <c r="C1338" s="8">
        <v>6.5566700000000004</v>
      </c>
      <c r="D1338" s="7">
        <v>15.3</v>
      </c>
      <c r="E1338" s="7">
        <v>93.4</v>
      </c>
      <c r="F1338" s="8">
        <f t="shared" si="304"/>
        <v>1981.791666666566</v>
      </c>
      <c r="G1338" s="9">
        <v>15.15</v>
      </c>
      <c r="H1338" s="8">
        <f t="shared" si="300"/>
        <v>392.65604389721619</v>
      </c>
      <c r="I1338" s="8">
        <f t="shared" si="301"/>
        <v>21.490117724036399</v>
      </c>
      <c r="J1338" s="10">
        <f t="shared" si="305"/>
        <v>94211.905754429579</v>
      </c>
      <c r="K1338" s="8">
        <f t="shared" si="302"/>
        <v>50.147224304068509</v>
      </c>
      <c r="L1338" s="10">
        <f t="shared" si="303"/>
        <v>12032.071436083243</v>
      </c>
      <c r="M1338" s="30">
        <f t="shared" si="294"/>
        <v>7.6491417133192128</v>
      </c>
      <c r="N1338" s="11"/>
      <c r="O1338" s="12">
        <f t="shared" si="295"/>
        <v>9.5437534000171809</v>
      </c>
      <c r="P1338" s="12"/>
      <c r="Q1338" s="33">
        <f t="shared" si="296"/>
        <v>6.5314973550944011E-2</v>
      </c>
      <c r="R1338" s="9">
        <f t="shared" si="306"/>
        <v>1.108970876178851</v>
      </c>
      <c r="S1338" s="9">
        <f t="shared" si="307"/>
        <v>6.8745694923707426</v>
      </c>
      <c r="T1338" s="15">
        <f t="shared" si="297"/>
        <v>0.1248101340131702</v>
      </c>
      <c r="U1338" s="15">
        <f t="shared" si="298"/>
        <v>0.10916093562324169</v>
      </c>
      <c r="V1338" s="15">
        <f t="shared" si="299"/>
        <v>1.5649198389928509E-2</v>
      </c>
      <c r="Y1338" s="32"/>
      <c r="Z1338" s="32"/>
    </row>
    <row r="1339" spans="1:26" x14ac:dyDescent="0.25">
      <c r="A1339" s="6">
        <v>1981.11</v>
      </c>
      <c r="B1339" s="7">
        <v>122.9</v>
      </c>
      <c r="C1339" s="8">
        <v>6.5933299999999999</v>
      </c>
      <c r="D1339" s="7">
        <v>15.33</v>
      </c>
      <c r="E1339" s="7">
        <v>93.7</v>
      </c>
      <c r="F1339" s="8">
        <f t="shared" si="304"/>
        <v>1981.8749999998993</v>
      </c>
      <c r="G1339" s="9">
        <v>13.39</v>
      </c>
      <c r="H1339" s="8">
        <f t="shared" si="300"/>
        <v>401.52689167556025</v>
      </c>
      <c r="I1339" s="8">
        <f t="shared" si="301"/>
        <v>21.541084627267871</v>
      </c>
      <c r="J1339" s="10">
        <f t="shared" si="305"/>
        <v>96771.037026448495</v>
      </c>
      <c r="K1339" s="8">
        <f t="shared" si="302"/>
        <v>50.084680629669151</v>
      </c>
      <c r="L1339" s="10">
        <f t="shared" si="303"/>
        <v>12070.789240158303</v>
      </c>
      <c r="M1339" s="30">
        <f t="shared" si="294"/>
        <v>7.8107525657161094</v>
      </c>
      <c r="N1339" s="11"/>
      <c r="O1339" s="12">
        <f t="shared" si="295"/>
        <v>9.7571778791498964</v>
      </c>
      <c r="P1339" s="12"/>
      <c r="Q1339" s="33">
        <f t="shared" si="296"/>
        <v>8.0558333298078461E-2</v>
      </c>
      <c r="R1339" s="9">
        <f t="shared" si="306"/>
        <v>0.99332349567742073</v>
      </c>
      <c r="S1339" s="9">
        <f t="shared" si="307"/>
        <v>7.5992885037230895</v>
      </c>
      <c r="T1339" s="15">
        <f t="shared" si="297"/>
        <v>0.12149055866632885</v>
      </c>
      <c r="U1339" s="15">
        <f t="shared" si="298"/>
        <v>9.9305884179993642E-2</v>
      </c>
      <c r="V1339" s="15">
        <f t="shared" si="299"/>
        <v>2.218467448633521E-2</v>
      </c>
      <c r="Y1339" s="32"/>
      <c r="Z1339" s="32"/>
    </row>
    <row r="1340" spans="1:26" x14ac:dyDescent="0.25">
      <c r="A1340" s="6">
        <v>1981.12</v>
      </c>
      <c r="B1340" s="7">
        <v>123.8</v>
      </c>
      <c r="C1340" s="8">
        <v>6.63</v>
      </c>
      <c r="D1340" s="7">
        <v>15.36</v>
      </c>
      <c r="E1340" s="7">
        <v>94</v>
      </c>
      <c r="F1340" s="8">
        <f t="shared" si="304"/>
        <v>1981.9583333332325</v>
      </c>
      <c r="G1340" s="9">
        <v>13.72</v>
      </c>
      <c r="H1340" s="8">
        <f t="shared" si="300"/>
        <v>403.17643085106374</v>
      </c>
      <c r="I1340" s="8">
        <f t="shared" si="301"/>
        <v>21.591758776595739</v>
      </c>
      <c r="J1340" s="10">
        <f t="shared" si="305"/>
        <v>97602.236706681215</v>
      </c>
      <c r="K1340" s="8">
        <f t="shared" si="302"/>
        <v>50.022536170212753</v>
      </c>
      <c r="L1340" s="10">
        <f t="shared" si="303"/>
        <v>12109.615151975957</v>
      </c>
      <c r="M1340" s="30">
        <f t="shared" si="294"/>
        <v>7.8325621371418945</v>
      </c>
      <c r="N1340" s="11"/>
      <c r="O1340" s="12">
        <f t="shared" si="295"/>
        <v>9.7958999615754756</v>
      </c>
      <c r="P1340" s="12"/>
      <c r="Q1340" s="33">
        <f t="shared" si="296"/>
        <v>7.6719176754106111E-2</v>
      </c>
      <c r="R1340" s="9">
        <f t="shared" si="306"/>
        <v>0.96595805643577104</v>
      </c>
      <c r="S1340" s="9">
        <f t="shared" si="307"/>
        <v>7.5244606983459041</v>
      </c>
      <c r="T1340" s="15">
        <f t="shared" si="297"/>
        <v>0.1214932661158048</v>
      </c>
      <c r="U1340" s="15">
        <f t="shared" si="298"/>
        <v>0.103532845627609</v>
      </c>
      <c r="V1340" s="15">
        <f t="shared" si="299"/>
        <v>1.7960420488195794E-2</v>
      </c>
      <c r="Y1340" s="32"/>
      <c r="Z1340" s="32"/>
    </row>
    <row r="1341" spans="1:26" x14ac:dyDescent="0.25">
      <c r="A1341" s="6">
        <v>1982.01</v>
      </c>
      <c r="B1341" s="7">
        <v>117.3</v>
      </c>
      <c r="C1341" s="8">
        <v>6.66</v>
      </c>
      <c r="D1341" s="7">
        <v>15.1767</v>
      </c>
      <c r="E1341" s="7">
        <v>94.3</v>
      </c>
      <c r="F1341" s="8">
        <f t="shared" si="304"/>
        <v>1982.0416666665658</v>
      </c>
      <c r="G1341" s="9">
        <v>14.59</v>
      </c>
      <c r="H1341" s="8">
        <f t="shared" si="300"/>
        <v>380.79274390243893</v>
      </c>
      <c r="I1341" s="8">
        <f t="shared" si="301"/>
        <v>21.620457582184514</v>
      </c>
      <c r="J1341" s="10">
        <f t="shared" si="305"/>
        <v>92619.684801384574</v>
      </c>
      <c r="K1341" s="8">
        <f t="shared" si="302"/>
        <v>49.268348136267228</v>
      </c>
      <c r="L1341" s="10">
        <f t="shared" si="303"/>
        <v>11983.471187767889</v>
      </c>
      <c r="M1341" s="30">
        <f t="shared" si="294"/>
        <v>7.3886599733759937</v>
      </c>
      <c r="N1341" s="11"/>
      <c r="O1341" s="12">
        <f t="shared" si="295"/>
        <v>9.253826807056992</v>
      </c>
      <c r="P1341" s="12"/>
      <c r="Q1341" s="33">
        <f t="shared" si="296"/>
        <v>7.6035749513202217E-2</v>
      </c>
      <c r="R1341" s="9">
        <f t="shared" si="306"/>
        <v>1.0205727472457031</v>
      </c>
      <c r="S1341" s="9">
        <f t="shared" si="307"/>
        <v>7.2451904835497993</v>
      </c>
      <c r="T1341" s="15">
        <f t="shared" si="297"/>
        <v>0.13525435079719372</v>
      </c>
      <c r="U1341" s="15">
        <f t="shared" si="298"/>
        <v>0.10867673297263303</v>
      </c>
      <c r="V1341" s="15">
        <f t="shared" si="299"/>
        <v>2.6577617824560695E-2</v>
      </c>
      <c r="Y1341" s="32"/>
      <c r="Z1341" s="32"/>
    </row>
    <row r="1342" spans="1:26" x14ac:dyDescent="0.25">
      <c r="A1342" s="6">
        <v>1982.02</v>
      </c>
      <c r="B1342" s="7">
        <v>114.5</v>
      </c>
      <c r="C1342" s="8">
        <v>6.69</v>
      </c>
      <c r="D1342" s="7">
        <v>14.9933</v>
      </c>
      <c r="E1342" s="7">
        <v>94.6</v>
      </c>
      <c r="F1342" s="8">
        <f t="shared" si="304"/>
        <v>1982.124999999899</v>
      </c>
      <c r="G1342" s="9">
        <v>14.43</v>
      </c>
      <c r="H1342" s="8">
        <f t="shared" si="300"/>
        <v>370.52429968287521</v>
      </c>
      <c r="I1342" s="8">
        <f t="shared" si="301"/>
        <v>21.648974365750526</v>
      </c>
      <c r="J1342" s="10">
        <f t="shared" si="305"/>
        <v>90560.909659960947</v>
      </c>
      <c r="K1342" s="8">
        <f t="shared" si="302"/>
        <v>48.518619933932335</v>
      </c>
      <c r="L1342" s="10">
        <f t="shared" si="303"/>
        <v>11858.575430608666</v>
      </c>
      <c r="M1342" s="30">
        <f t="shared" si="294"/>
        <v>7.1818234505467311</v>
      </c>
      <c r="N1342" s="11"/>
      <c r="O1342" s="12">
        <f t="shared" si="295"/>
        <v>9.008823810691192</v>
      </c>
      <c r="P1342" s="12"/>
      <c r="Q1342" s="33">
        <f t="shared" si="296"/>
        <v>8.1351289730412668E-2</v>
      </c>
      <c r="R1342" s="9">
        <f t="shared" si="306"/>
        <v>1.0426643818639756</v>
      </c>
      <c r="S1342" s="9">
        <f t="shared" si="307"/>
        <v>7.3707949795098271</v>
      </c>
      <c r="T1342" s="15">
        <f t="shared" si="297"/>
        <v>0.13671369118165044</v>
      </c>
      <c r="U1342" s="15">
        <f t="shared" si="298"/>
        <v>0.1045971709609399</v>
      </c>
      <c r="V1342" s="15">
        <f t="shared" si="299"/>
        <v>3.2116520220710543E-2</v>
      </c>
      <c r="Y1342" s="32"/>
      <c r="Z1342" s="32"/>
    </row>
    <row r="1343" spans="1:26" x14ac:dyDescent="0.25">
      <c r="A1343" s="6">
        <v>1982.03</v>
      </c>
      <c r="B1343" s="7">
        <v>110.8</v>
      </c>
      <c r="C1343" s="8">
        <v>6.72</v>
      </c>
      <c r="D1343" s="7">
        <v>14.81</v>
      </c>
      <c r="E1343" s="7">
        <v>94.5</v>
      </c>
      <c r="F1343" s="8">
        <f t="shared" si="304"/>
        <v>1982.2083333332323</v>
      </c>
      <c r="G1343" s="9">
        <v>13.86</v>
      </c>
      <c r="H1343" s="8">
        <f t="shared" si="300"/>
        <v>358.93044444444439</v>
      </c>
      <c r="I1343" s="8">
        <f t="shared" si="301"/>
        <v>21.769066666666664</v>
      </c>
      <c r="J1343" s="10">
        <f t="shared" si="305"/>
        <v>88170.608841271271</v>
      </c>
      <c r="K1343" s="8">
        <f t="shared" si="302"/>
        <v>47.97617222222221</v>
      </c>
      <c r="L1343" s="10">
        <f t="shared" si="303"/>
        <v>11785.259178151871</v>
      </c>
      <c r="M1343" s="30">
        <f t="shared" si="294"/>
        <v>6.9506737935360308</v>
      </c>
      <c r="N1343" s="11"/>
      <c r="O1343" s="12">
        <f t="shared" si="295"/>
        <v>8.734195921151283</v>
      </c>
      <c r="P1343" s="12"/>
      <c r="Q1343" s="33">
        <f t="shared" si="296"/>
        <v>9.1304256301417169E-2</v>
      </c>
      <c r="R1343" s="9">
        <f t="shared" si="306"/>
        <v>1.0110126744031835</v>
      </c>
      <c r="S1343" s="9">
        <f t="shared" si="307"/>
        <v>7.6933979471261855</v>
      </c>
      <c r="T1343" s="15">
        <f t="shared" si="297"/>
        <v>0.1380266687949665</v>
      </c>
      <c r="U1343" s="15">
        <f t="shared" si="298"/>
        <v>9.8458769841764049E-2</v>
      </c>
      <c r="V1343" s="15">
        <f t="shared" si="299"/>
        <v>3.9567898953202452E-2</v>
      </c>
      <c r="Y1343" s="32"/>
      <c r="Z1343" s="32"/>
    </row>
    <row r="1344" spans="1:26" x14ac:dyDescent="0.25">
      <c r="A1344" s="6">
        <v>1982.04</v>
      </c>
      <c r="B1344" s="7">
        <v>116.3</v>
      </c>
      <c r="C1344" s="8">
        <v>6.75</v>
      </c>
      <c r="D1344" s="7">
        <v>14.5967</v>
      </c>
      <c r="E1344" s="7">
        <v>94.9</v>
      </c>
      <c r="F1344" s="8">
        <f t="shared" si="304"/>
        <v>1982.2916666665656</v>
      </c>
      <c r="G1344" s="9">
        <v>13.87</v>
      </c>
      <c r="H1344" s="8">
        <f t="shared" si="300"/>
        <v>375.15941253951519</v>
      </c>
      <c r="I1344" s="8">
        <f t="shared" si="301"/>
        <v>21.774084562697574</v>
      </c>
      <c r="J1344" s="10">
        <f t="shared" si="305"/>
        <v>92602.955591187056</v>
      </c>
      <c r="K1344" s="8">
        <f t="shared" si="302"/>
        <v>47.085893353530018</v>
      </c>
      <c r="L1344" s="10">
        <f t="shared" si="303"/>
        <v>11622.506980893208</v>
      </c>
      <c r="M1344" s="30">
        <f t="shared" si="294"/>
        <v>7.2590726254261462</v>
      </c>
      <c r="N1344" s="11"/>
      <c r="O1344" s="12">
        <f t="shared" si="295"/>
        <v>9.1357622995118284</v>
      </c>
      <c r="P1344" s="12"/>
      <c r="Q1344" s="33">
        <f t="shared" si="296"/>
        <v>8.5288689814834423E-2</v>
      </c>
      <c r="R1344" s="9">
        <f t="shared" si="306"/>
        <v>1.0251220228422484</v>
      </c>
      <c r="S1344" s="9">
        <f t="shared" si="307"/>
        <v>7.7453383328920404</v>
      </c>
      <c r="T1344" s="15">
        <f t="shared" si="297"/>
        <v>0.13259506168701951</v>
      </c>
      <c r="U1344" s="15">
        <f t="shared" si="298"/>
        <v>9.8706801499587105E-2</v>
      </c>
      <c r="V1344" s="15">
        <f t="shared" si="299"/>
        <v>3.3888260187432406E-2</v>
      </c>
      <c r="Y1344" s="32"/>
      <c r="Z1344" s="32"/>
    </row>
    <row r="1345" spans="1:26" x14ac:dyDescent="0.25">
      <c r="A1345" s="6">
        <v>1982.05</v>
      </c>
      <c r="B1345" s="7">
        <v>116.4</v>
      </c>
      <c r="C1345" s="8">
        <v>6.78</v>
      </c>
      <c r="D1345" s="7">
        <v>14.3833</v>
      </c>
      <c r="E1345" s="7">
        <v>95.8</v>
      </c>
      <c r="F1345" s="8">
        <f t="shared" si="304"/>
        <v>1982.3749999998988</v>
      </c>
      <c r="G1345" s="9">
        <v>13.62</v>
      </c>
      <c r="H1345" s="8">
        <f t="shared" si="300"/>
        <v>371.9544989561586</v>
      </c>
      <c r="I1345" s="8">
        <f t="shared" si="301"/>
        <v>21.665390918580375</v>
      </c>
      <c r="J1345" s="10">
        <f t="shared" si="305"/>
        <v>92257.517012785596</v>
      </c>
      <c r="K1345" s="8">
        <f t="shared" si="302"/>
        <v>45.961624955636736</v>
      </c>
      <c r="L1345" s="10">
        <f t="shared" si="303"/>
        <v>11400.064814862535</v>
      </c>
      <c r="M1345" s="30">
        <f t="shared" ref="M1345:M1408" si="308">H1345/AVERAGE(K1225:K1344)</f>
        <v>7.1926124844646209</v>
      </c>
      <c r="N1345" s="11"/>
      <c r="O1345" s="12">
        <f t="shared" ref="O1345:O1408" si="309">J1345/AVERAGE(L1225:L1344)</f>
        <v>9.0662935630478874</v>
      </c>
      <c r="P1345" s="12"/>
      <c r="Q1345" s="33">
        <f t="shared" ref="Q1345:Q1408" si="310">1/M1345-(G1345/100-(((E1345/E1225)^(1/10))-1))</f>
        <v>8.982571898673003E-2</v>
      </c>
      <c r="R1345" s="9">
        <f t="shared" si="306"/>
        <v>0.97541064127436528</v>
      </c>
      <c r="S1345" s="9">
        <f t="shared" si="307"/>
        <v>7.8653247782274436</v>
      </c>
      <c r="T1345" s="15">
        <f t="shared" si="297"/>
        <v>0.13517772888684609</v>
      </c>
      <c r="U1345" s="15">
        <f t="shared" si="298"/>
        <v>9.8230402434277275E-2</v>
      </c>
      <c r="V1345" s="15">
        <f t="shared" si="299"/>
        <v>3.6947326452568818E-2</v>
      </c>
      <c r="Y1345" s="32"/>
      <c r="Z1345" s="32"/>
    </row>
    <row r="1346" spans="1:26" x14ac:dyDescent="0.25">
      <c r="A1346" s="6">
        <v>1982.06</v>
      </c>
      <c r="B1346" s="7">
        <v>109.7</v>
      </c>
      <c r="C1346" s="8">
        <v>6.81</v>
      </c>
      <c r="D1346" s="7">
        <v>14.17</v>
      </c>
      <c r="E1346" s="7">
        <v>97</v>
      </c>
      <c r="F1346" s="8">
        <f t="shared" si="304"/>
        <v>1982.4583333332321</v>
      </c>
      <c r="G1346" s="9">
        <v>14.3</v>
      </c>
      <c r="H1346" s="8">
        <f t="shared" si="300"/>
        <v>346.20811082474222</v>
      </c>
      <c r="I1346" s="8">
        <f t="shared" si="301"/>
        <v>21.492044072164944</v>
      </c>
      <c r="J1346" s="10">
        <f t="shared" si="305"/>
        <v>86315.757212993121</v>
      </c>
      <c r="K1346" s="8">
        <f t="shared" si="302"/>
        <v>44.719862628865975</v>
      </c>
      <c r="L1346" s="10">
        <f t="shared" si="303"/>
        <v>11149.446487767664</v>
      </c>
      <c r="M1346" s="30">
        <f t="shared" si="308"/>
        <v>6.6921339881975879</v>
      </c>
      <c r="N1346" s="11"/>
      <c r="O1346" s="12">
        <f t="shared" si="309"/>
        <v>8.4514967536399226</v>
      </c>
      <c r="P1346" s="12"/>
      <c r="Q1346" s="33">
        <f t="shared" si="310"/>
        <v>9.4516031526627603E-2</v>
      </c>
      <c r="R1346" s="9">
        <f t="shared" si="306"/>
        <v>1.0306651376519482</v>
      </c>
      <c r="S1346" s="9">
        <f t="shared" si="307"/>
        <v>7.5770111168659611</v>
      </c>
      <c r="T1346" s="15">
        <f t="shared" ref="T1346:T1409" si="311">(($J1466/$J1346)^(1/10)-1)</f>
        <v>0.14082431267500173</v>
      </c>
      <c r="U1346" s="15">
        <f t="shared" ref="U1346:U1409" si="312">(($S1466/$S1346)^(1/10)-1)</f>
        <v>0.10362332159161558</v>
      </c>
      <c r="V1346" s="15">
        <f t="shared" ref="V1346:V1409" si="313">T1346-U1346</f>
        <v>3.7200991083386148E-2</v>
      </c>
      <c r="Y1346" s="32"/>
      <c r="Z1346" s="32"/>
    </row>
    <row r="1347" spans="1:26" x14ac:dyDescent="0.25">
      <c r="A1347" s="6">
        <v>1982.07</v>
      </c>
      <c r="B1347" s="7">
        <v>109.4</v>
      </c>
      <c r="C1347" s="8">
        <v>6.8233300000000003</v>
      </c>
      <c r="D1347" s="7">
        <v>13.966699999999999</v>
      </c>
      <c r="E1347" s="7">
        <v>97.5</v>
      </c>
      <c r="F1347" s="8">
        <f t="shared" si="304"/>
        <v>1982.5416666665653</v>
      </c>
      <c r="G1347" s="9">
        <v>13.95</v>
      </c>
      <c r="H1347" s="8">
        <f t="shared" si="300"/>
        <v>343.49075384615378</v>
      </c>
      <c r="I1347" s="8">
        <f t="shared" si="301"/>
        <v>21.423681585384614</v>
      </c>
      <c r="J1347" s="10">
        <f t="shared" si="305"/>
        <v>86083.380747754214</v>
      </c>
      <c r="K1347" s="8">
        <f t="shared" si="302"/>
        <v>43.852214915384607</v>
      </c>
      <c r="L1347" s="10">
        <f t="shared" si="303"/>
        <v>10989.952046523389</v>
      </c>
      <c r="M1347" s="30">
        <f t="shared" si="308"/>
        <v>6.6386531002087574</v>
      </c>
      <c r="N1347" s="11"/>
      <c r="O1347" s="12">
        <f t="shared" si="309"/>
        <v>8.4002969540387227</v>
      </c>
      <c r="P1347" s="12"/>
      <c r="Q1347" s="33">
        <f t="shared" si="310"/>
        <v>9.9258643505639677E-2</v>
      </c>
      <c r="R1347" s="9">
        <f t="shared" si="306"/>
        <v>1.0609778281904543</v>
      </c>
      <c r="S1347" s="9">
        <f t="shared" si="307"/>
        <v>7.7693131995716387</v>
      </c>
      <c r="T1347" s="15">
        <f t="shared" si="311"/>
        <v>0.14305152120152997</v>
      </c>
      <c r="U1347" s="15">
        <f t="shared" si="312"/>
        <v>0.10454976257346549</v>
      </c>
      <c r="V1347" s="15">
        <f t="shared" si="313"/>
        <v>3.8501758628064486E-2</v>
      </c>
      <c r="Y1347" s="32"/>
      <c r="Z1347" s="32"/>
    </row>
    <row r="1348" spans="1:26" x14ac:dyDescent="0.25">
      <c r="A1348" s="6">
        <v>1982.08</v>
      </c>
      <c r="B1348" s="7">
        <v>109.7</v>
      </c>
      <c r="C1348" s="8">
        <v>6.8366699999999998</v>
      </c>
      <c r="D1348" s="7">
        <v>13.763299999999999</v>
      </c>
      <c r="E1348" s="7">
        <v>97.7</v>
      </c>
      <c r="F1348" s="8">
        <f t="shared" si="304"/>
        <v>1982.6249999998986</v>
      </c>
      <c r="G1348" s="9">
        <v>13.06</v>
      </c>
      <c r="H1348" s="8">
        <f t="shared" si="300"/>
        <v>343.72760235414529</v>
      </c>
      <c r="I1348" s="8">
        <f t="shared" si="301"/>
        <v>21.421624313459564</v>
      </c>
      <c r="J1348" s="10">
        <f t="shared" si="305"/>
        <v>86590.116970427538</v>
      </c>
      <c r="K1348" s="8">
        <f t="shared" si="302"/>
        <v>43.125124060900703</v>
      </c>
      <c r="L1348" s="10">
        <f t="shared" si="303"/>
        <v>10863.862870547722</v>
      </c>
      <c r="M1348" s="30">
        <f t="shared" si="308"/>
        <v>6.6434227521660887</v>
      </c>
      <c r="N1348" s="11"/>
      <c r="O1348" s="12">
        <f t="shared" si="309"/>
        <v>8.4227507585676005</v>
      </c>
      <c r="P1348" s="12"/>
      <c r="Q1348" s="33">
        <f t="shared" si="310"/>
        <v>0.1080140872210017</v>
      </c>
      <c r="R1348" s="9">
        <f t="shared" si="306"/>
        <v>1.0519607466985679</v>
      </c>
      <c r="S1348" s="9">
        <f t="shared" si="307"/>
        <v>8.2261947992708517</v>
      </c>
      <c r="T1348" s="15">
        <f t="shared" si="311"/>
        <v>0.14312759854629209</v>
      </c>
      <c r="U1348" s="15">
        <f t="shared" si="312"/>
        <v>0.1005365972969634</v>
      </c>
      <c r="V1348" s="15">
        <f t="shared" si="313"/>
        <v>4.2591001249328686E-2</v>
      </c>
      <c r="Y1348" s="32"/>
      <c r="Z1348" s="32"/>
    </row>
    <row r="1349" spans="1:26" x14ac:dyDescent="0.25">
      <c r="A1349" s="6">
        <v>1982.09</v>
      </c>
      <c r="B1349" s="7">
        <v>122.4</v>
      </c>
      <c r="C1349" s="8">
        <v>6.85</v>
      </c>
      <c r="D1349" s="7">
        <v>13.56</v>
      </c>
      <c r="E1349" s="7">
        <v>97.9</v>
      </c>
      <c r="F1349" s="8">
        <f t="shared" si="304"/>
        <v>1982.7083333332318</v>
      </c>
      <c r="G1349" s="9">
        <v>12.34</v>
      </c>
      <c r="H1349" s="8">
        <f t="shared" si="300"/>
        <v>382.73754851889674</v>
      </c>
      <c r="I1349" s="8">
        <f t="shared" si="301"/>
        <v>21.419544177732373</v>
      </c>
      <c r="J1349" s="10">
        <f t="shared" si="305"/>
        <v>96866.963656212945</v>
      </c>
      <c r="K1349" s="8">
        <f t="shared" si="302"/>
        <v>42.401316649642489</v>
      </c>
      <c r="L1349" s="10">
        <f t="shared" si="303"/>
        <v>10731.340091325554</v>
      </c>
      <c r="M1349" s="30">
        <f t="shared" si="308"/>
        <v>7.3988382003233042</v>
      </c>
      <c r="N1349" s="11"/>
      <c r="O1349" s="12">
        <f t="shared" si="309"/>
        <v>9.3938442850122286</v>
      </c>
      <c r="P1349" s="12"/>
      <c r="Q1349" s="33">
        <f t="shared" si="310"/>
        <v>9.9809376875610409E-2</v>
      </c>
      <c r="R1349" s="9">
        <f t="shared" si="306"/>
        <v>1.0967112869231939</v>
      </c>
      <c r="S1349" s="9">
        <f t="shared" si="307"/>
        <v>8.635955506626841</v>
      </c>
      <c r="T1349" s="15">
        <f t="shared" si="311"/>
        <v>0.13048571601745795</v>
      </c>
      <c r="U1349" s="15">
        <f t="shared" si="312"/>
        <v>9.6837708603978667E-2</v>
      </c>
      <c r="V1349" s="15">
        <f t="shared" si="313"/>
        <v>3.3648007413479286E-2</v>
      </c>
      <c r="Y1349" s="32"/>
      <c r="Z1349" s="32"/>
    </row>
    <row r="1350" spans="1:26" x14ac:dyDescent="0.25">
      <c r="A1350" s="6">
        <v>1982.1</v>
      </c>
      <c r="B1350" s="7">
        <v>132.69999999999999</v>
      </c>
      <c r="C1350" s="8">
        <v>6.8566700000000003</v>
      </c>
      <c r="D1350" s="7">
        <v>13.253299999999999</v>
      </c>
      <c r="E1350" s="7">
        <v>98.2</v>
      </c>
      <c r="F1350" s="8">
        <f t="shared" si="304"/>
        <v>1982.7916666665651</v>
      </c>
      <c r="G1350" s="9">
        <v>10.91</v>
      </c>
      <c r="H1350" s="8">
        <f t="shared" si="300"/>
        <v>413.67738543788175</v>
      </c>
      <c r="I1350" s="8">
        <f t="shared" si="301"/>
        <v>21.374900666242358</v>
      </c>
      <c r="J1350" s="10">
        <f t="shared" si="305"/>
        <v>105148.33439653368</v>
      </c>
      <c r="K1350" s="8">
        <f t="shared" si="302"/>
        <v>41.315678164460273</v>
      </c>
      <c r="L1350" s="10">
        <f t="shared" si="303"/>
        <v>10501.600755520571</v>
      </c>
      <c r="M1350" s="30">
        <f t="shared" si="308"/>
        <v>7.9998409945345852</v>
      </c>
      <c r="N1350" s="11"/>
      <c r="O1350" s="12">
        <f t="shared" si="309"/>
        <v>10.167766914461488</v>
      </c>
      <c r="P1350" s="12"/>
      <c r="Q1350" s="33">
        <f t="shared" si="310"/>
        <v>0.10377276401638619</v>
      </c>
      <c r="R1350" s="9">
        <f t="shared" si="306"/>
        <v>1.0311735941154534</v>
      </c>
      <c r="S1350" s="9">
        <f t="shared" si="307"/>
        <v>9.4422156110560067</v>
      </c>
      <c r="T1350" s="15">
        <f t="shared" si="311"/>
        <v>0.11952157206408986</v>
      </c>
      <c r="U1350" s="15">
        <f t="shared" si="312"/>
        <v>8.5943969161108136E-2</v>
      </c>
      <c r="V1350" s="15">
        <f t="shared" si="313"/>
        <v>3.3577602902981729E-2</v>
      </c>
      <c r="Y1350" s="32"/>
      <c r="Z1350" s="32"/>
    </row>
    <row r="1351" spans="1:26" x14ac:dyDescent="0.25">
      <c r="A1351" s="6">
        <v>1982.11</v>
      </c>
      <c r="B1351" s="7">
        <v>138.1</v>
      </c>
      <c r="C1351" s="8">
        <v>6.8633300000000004</v>
      </c>
      <c r="D1351" s="7">
        <v>12.9467</v>
      </c>
      <c r="E1351" s="7">
        <v>98</v>
      </c>
      <c r="F1351" s="8">
        <f t="shared" si="304"/>
        <v>1982.8749999998984</v>
      </c>
      <c r="G1351" s="9">
        <v>10.55</v>
      </c>
      <c r="H1351" s="8">
        <f t="shared" si="300"/>
        <v>431.38987499999985</v>
      </c>
      <c r="I1351" s="8">
        <f t="shared" si="301"/>
        <v>21.439327087499997</v>
      </c>
      <c r="J1351" s="10">
        <f t="shared" si="305"/>
        <v>110104.60702700845</v>
      </c>
      <c r="K1351" s="8">
        <f t="shared" si="302"/>
        <v>40.442254124999991</v>
      </c>
      <c r="L1351" s="10">
        <f t="shared" si="303"/>
        <v>10322.167384479149</v>
      </c>
      <c r="M1351" s="30">
        <f t="shared" si="308"/>
        <v>8.3474769381554239</v>
      </c>
      <c r="N1351" s="11"/>
      <c r="O1351" s="12">
        <f t="shared" si="309"/>
        <v>10.619399669022329</v>
      </c>
      <c r="P1351" s="12"/>
      <c r="Q1351" s="33">
        <f t="shared" si="310"/>
        <v>0.1016883976506321</v>
      </c>
      <c r="R1351" s="9">
        <f t="shared" si="306"/>
        <v>1.0094053062237236</v>
      </c>
      <c r="S1351" s="9">
        <f t="shared" si="307"/>
        <v>9.7564339456331464</v>
      </c>
      <c r="T1351" s="15">
        <f t="shared" si="311"/>
        <v>0.11725425505300358</v>
      </c>
      <c r="U1351" s="15">
        <f t="shared" si="312"/>
        <v>8.0651341202742088E-2</v>
      </c>
      <c r="V1351" s="15">
        <f t="shared" si="313"/>
        <v>3.6602913850261487E-2</v>
      </c>
      <c r="Y1351" s="32"/>
      <c r="Z1351" s="32"/>
    </row>
    <row r="1352" spans="1:26" x14ac:dyDescent="0.25">
      <c r="A1352" s="6">
        <v>1982.12</v>
      </c>
      <c r="B1352" s="7">
        <v>139.4</v>
      </c>
      <c r="C1352" s="8">
        <v>6.87</v>
      </c>
      <c r="D1352" s="7">
        <v>12.64</v>
      </c>
      <c r="E1352" s="7">
        <v>97.6</v>
      </c>
      <c r="F1352" s="8">
        <f t="shared" si="304"/>
        <v>1982.9583333332316</v>
      </c>
      <c r="G1352" s="9">
        <v>10.54</v>
      </c>
      <c r="H1352" s="8">
        <f t="shared" si="300"/>
        <v>437.23538422131139</v>
      </c>
      <c r="I1352" s="8">
        <f t="shared" si="301"/>
        <v>21.548113985655736</v>
      </c>
      <c r="J1352" s="10">
        <f t="shared" si="305"/>
        <v>112054.88394120873</v>
      </c>
      <c r="K1352" s="8">
        <f t="shared" si="302"/>
        <v>39.646020491803277</v>
      </c>
      <c r="L1352" s="10">
        <f t="shared" si="303"/>
        <v>10160.500236849917</v>
      </c>
      <c r="M1352" s="30">
        <f t="shared" si="308"/>
        <v>8.4677384014004726</v>
      </c>
      <c r="N1352" s="11"/>
      <c r="O1352" s="12">
        <f t="shared" si="309"/>
        <v>10.78200723953888</v>
      </c>
      <c r="P1352" s="12"/>
      <c r="Q1352" s="33">
        <f t="shared" si="310"/>
        <v>9.9386333731798254E-2</v>
      </c>
      <c r="R1352" s="9">
        <f t="shared" si="306"/>
        <v>1.0137086656838108</v>
      </c>
      <c r="S1352" s="9">
        <f t="shared" si="307"/>
        <v>9.8885576543570597</v>
      </c>
      <c r="T1352" s="15">
        <f t="shared" si="311"/>
        <v>0.11896901343605948</v>
      </c>
      <c r="U1352" s="15">
        <f t="shared" si="312"/>
        <v>8.066255773650699E-2</v>
      </c>
      <c r="V1352" s="15">
        <f t="shared" si="313"/>
        <v>3.8306455699552489E-2</v>
      </c>
      <c r="Y1352" s="32"/>
      <c r="Z1352" s="32"/>
    </row>
    <row r="1353" spans="1:26" x14ac:dyDescent="0.25">
      <c r="A1353" s="6">
        <v>1983.01</v>
      </c>
      <c r="B1353" s="7">
        <v>144.30000000000001</v>
      </c>
      <c r="C1353" s="8">
        <v>6.8833299999999999</v>
      </c>
      <c r="D1353" s="7">
        <v>12.566700000000001</v>
      </c>
      <c r="E1353" s="7">
        <v>97.8</v>
      </c>
      <c r="F1353" s="8">
        <f t="shared" si="304"/>
        <v>1983.0416666665649</v>
      </c>
      <c r="G1353" s="9">
        <v>10.46</v>
      </c>
      <c r="H1353" s="8">
        <f t="shared" si="300"/>
        <v>451.67891871165637</v>
      </c>
      <c r="I1353" s="8">
        <f t="shared" si="301"/>
        <v>21.545773052914107</v>
      </c>
      <c r="J1353" s="10">
        <f t="shared" si="305"/>
        <v>116216.62626945786</v>
      </c>
      <c r="K1353" s="8">
        <f t="shared" si="302"/>
        <v>39.335505667177905</v>
      </c>
      <c r="L1353" s="10">
        <f t="shared" si="303"/>
        <v>10120.994298963244</v>
      </c>
      <c r="M1353" s="30">
        <f t="shared" si="308"/>
        <v>8.7567832241347396</v>
      </c>
      <c r="N1353" s="11"/>
      <c r="O1353" s="12">
        <f t="shared" si="309"/>
        <v>11.158544264730384</v>
      </c>
      <c r="P1353" s="12"/>
      <c r="Q1353" s="33">
        <f t="shared" si="310"/>
        <v>9.6255295626269E-2</v>
      </c>
      <c r="R1353" s="9">
        <f t="shared" si="306"/>
        <v>0.99287968796737325</v>
      </c>
      <c r="S1353" s="9">
        <f t="shared" si="307"/>
        <v>10.003617369414798</v>
      </c>
      <c r="T1353" s="15">
        <f t="shared" si="311"/>
        <v>0.1145070153701413</v>
      </c>
      <c r="U1353" s="15">
        <f t="shared" si="312"/>
        <v>8.0807341285989098E-2</v>
      </c>
      <c r="V1353" s="15">
        <f t="shared" si="313"/>
        <v>3.3699674084152198E-2</v>
      </c>
      <c r="Y1353" s="32"/>
      <c r="Z1353" s="32"/>
    </row>
    <row r="1354" spans="1:26" x14ac:dyDescent="0.25">
      <c r="A1354" s="6">
        <v>1983.02</v>
      </c>
      <c r="B1354" s="7">
        <v>146.80000000000001</v>
      </c>
      <c r="C1354" s="8">
        <v>6.8966700000000003</v>
      </c>
      <c r="D1354" s="7">
        <v>12.4933</v>
      </c>
      <c r="E1354" s="7">
        <v>97.9</v>
      </c>
      <c r="F1354" s="8">
        <f t="shared" si="304"/>
        <v>1983.1249999998981</v>
      </c>
      <c r="G1354" s="9">
        <v>10.72</v>
      </c>
      <c r="H1354" s="8">
        <f t="shared" ref="H1354:H1417" si="314">B1354*$E$1841/E1354</f>
        <v>459.03490296220622</v>
      </c>
      <c r="I1354" s="8">
        <f t="shared" ref="I1354:I1417" si="315">C1354*$E$1841/E1354</f>
        <v>21.565478502808986</v>
      </c>
      <c r="J1354" s="10">
        <f t="shared" si="305"/>
        <v>118571.71353324823</v>
      </c>
      <c r="K1354" s="8">
        <f t="shared" ref="K1354:K1417" si="316">D1354*$E$1841/E1354</f>
        <v>39.065808945352387</v>
      </c>
      <c r="L1354" s="10">
        <f t="shared" ref="L1354:L1417" si="317">K1354*(J1354/H1354)</f>
        <v>10090.953601395982</v>
      </c>
      <c r="M1354" s="30">
        <f t="shared" si="308"/>
        <v>8.9104934366241171</v>
      </c>
      <c r="N1354" s="11"/>
      <c r="O1354" s="12">
        <f t="shared" si="309"/>
        <v>11.362068266848617</v>
      </c>
      <c r="P1354" s="12"/>
      <c r="Q1354" s="33">
        <f t="shared" si="310"/>
        <v>9.1034018855072202E-2</v>
      </c>
      <c r="R1354" s="9">
        <f t="shared" si="306"/>
        <v>1.0218357023839544</v>
      </c>
      <c r="S1354" s="9">
        <f t="shared" si="307"/>
        <v>9.9222430494986593</v>
      </c>
      <c r="T1354" s="15">
        <f t="shared" si="311"/>
        <v>0.11378722948097142</v>
      </c>
      <c r="U1354" s="15">
        <f t="shared" si="312"/>
        <v>8.4573040422435408E-2</v>
      </c>
      <c r="V1354" s="15">
        <f t="shared" si="313"/>
        <v>2.9214189058536011E-2</v>
      </c>
      <c r="Y1354" s="32"/>
      <c r="Z1354" s="32"/>
    </row>
    <row r="1355" spans="1:26" x14ac:dyDescent="0.25">
      <c r="A1355" s="6">
        <v>1983.03</v>
      </c>
      <c r="B1355" s="7">
        <v>151.9</v>
      </c>
      <c r="C1355" s="8">
        <v>6.91</v>
      </c>
      <c r="D1355" s="7">
        <v>12.42</v>
      </c>
      <c r="E1355" s="7">
        <v>97.9</v>
      </c>
      <c r="F1355" s="8">
        <f t="shared" ref="F1355:F1418" si="318">F1354+1/12</f>
        <v>1983.2083333332314</v>
      </c>
      <c r="G1355" s="9">
        <v>10.51</v>
      </c>
      <c r="H1355" s="8">
        <f t="shared" si="314"/>
        <v>474.98230081716025</v>
      </c>
      <c r="I1355" s="8">
        <f t="shared" si="315"/>
        <v>21.607160623084777</v>
      </c>
      <c r="J1355" s="10">
        <f t="shared" ref="J1355:J1418" si="319">J1354*((H1355+(I1355/12))/H1354)</f>
        <v>123156.13644920503</v>
      </c>
      <c r="K1355" s="8">
        <f t="shared" si="316"/>
        <v>38.836604187946875</v>
      </c>
      <c r="L1355" s="10">
        <f t="shared" si="317"/>
        <v>10069.777581956067</v>
      </c>
      <c r="M1355" s="30">
        <f t="shared" si="308"/>
        <v>9.2328297051905235</v>
      </c>
      <c r="N1355" s="11"/>
      <c r="O1355" s="12">
        <f t="shared" si="309"/>
        <v>11.779312721126256</v>
      </c>
      <c r="P1355" s="12"/>
      <c r="Q1355" s="33">
        <f t="shared" si="310"/>
        <v>8.8208510612932153E-2</v>
      </c>
      <c r="R1355" s="9">
        <f t="shared" ref="R1355:R1418" si="320">((G1355/G1356+G1355/1200+((1+G1356/1200)^(-119))*(1-G1355/G1356)))</f>
        <v>1.0155474590353635</v>
      </c>
      <c r="S1355" s="9">
        <f t="shared" ref="S1355:S1418" si="321">S1354*R1354*E1354/E1355</f>
        <v>10.138902195708772</v>
      </c>
      <c r="T1355" s="15">
        <f t="shared" si="311"/>
        <v>0.11154596523456894</v>
      </c>
      <c r="U1355" s="15">
        <f t="shared" si="312"/>
        <v>8.4648988018722671E-2</v>
      </c>
      <c r="V1355" s="15">
        <f t="shared" si="313"/>
        <v>2.6896977215846274E-2</v>
      </c>
      <c r="Y1355" s="32"/>
      <c r="Z1355" s="32"/>
    </row>
    <row r="1356" spans="1:26" x14ac:dyDescent="0.25">
      <c r="A1356" s="6">
        <v>1983.04</v>
      </c>
      <c r="B1356" s="7">
        <v>157.69999999999999</v>
      </c>
      <c r="C1356" s="8">
        <v>6.92</v>
      </c>
      <c r="D1356" s="7">
        <v>12.476699999999999</v>
      </c>
      <c r="E1356" s="7">
        <v>98.6</v>
      </c>
      <c r="F1356" s="8">
        <f t="shared" si="318"/>
        <v>1983.2916666665647</v>
      </c>
      <c r="G1356" s="9">
        <v>10.4</v>
      </c>
      <c r="H1356" s="8">
        <f t="shared" si="314"/>
        <v>489.61771551724132</v>
      </c>
      <c r="I1356" s="8">
        <f t="shared" si="315"/>
        <v>21.484810344827586</v>
      </c>
      <c r="J1356" s="10">
        <f t="shared" si="319"/>
        <v>127415.11616104135</v>
      </c>
      <c r="K1356" s="8">
        <f t="shared" si="316"/>
        <v>38.736926767241371</v>
      </c>
      <c r="L1356" s="10">
        <f t="shared" si="317"/>
        <v>10080.660620205863</v>
      </c>
      <c r="M1356" s="30">
        <f t="shared" si="308"/>
        <v>9.53158128416041</v>
      </c>
      <c r="N1356" s="11"/>
      <c r="O1356" s="12">
        <f t="shared" si="309"/>
        <v>12.16503159063047</v>
      </c>
      <c r="P1356" s="12"/>
      <c r="Q1356" s="33">
        <f t="shared" si="310"/>
        <v>8.59376316392126E-2</v>
      </c>
      <c r="R1356" s="9">
        <f t="shared" si="320"/>
        <v>1.0099020734301765</v>
      </c>
      <c r="S1356" s="9">
        <f t="shared" si="321"/>
        <v>10.223437219728854</v>
      </c>
      <c r="T1356" s="15">
        <f t="shared" si="311"/>
        <v>0.10597060134153358</v>
      </c>
      <c r="U1356" s="15">
        <f t="shared" si="312"/>
        <v>8.4066606397504184E-2</v>
      </c>
      <c r="V1356" s="15">
        <f t="shared" si="313"/>
        <v>2.1903994944029392E-2</v>
      </c>
      <c r="Y1356" s="32"/>
      <c r="Z1356" s="32"/>
    </row>
    <row r="1357" spans="1:26" x14ac:dyDescent="0.25">
      <c r="A1357" s="6">
        <v>1983.05</v>
      </c>
      <c r="B1357" s="7">
        <v>164.1</v>
      </c>
      <c r="C1357" s="8">
        <v>6.93</v>
      </c>
      <c r="D1357" s="7">
        <v>12.533300000000001</v>
      </c>
      <c r="E1357" s="7">
        <v>99.2</v>
      </c>
      <c r="F1357" s="8">
        <f t="shared" si="318"/>
        <v>1983.3749999998979</v>
      </c>
      <c r="G1357" s="9">
        <v>10.38</v>
      </c>
      <c r="H1357" s="8">
        <f t="shared" si="314"/>
        <v>506.40647933467727</v>
      </c>
      <c r="I1357" s="8">
        <f t="shared" si="315"/>
        <v>21.385721522177413</v>
      </c>
      <c r="J1357" s="10">
        <f t="shared" si="319"/>
        <v>132247.89535387311</v>
      </c>
      <c r="K1357" s="8">
        <f t="shared" si="316"/>
        <v>38.677296328124996</v>
      </c>
      <c r="L1357" s="10">
        <f t="shared" si="317"/>
        <v>10100.563966110289</v>
      </c>
      <c r="M1357" s="30">
        <f t="shared" si="308"/>
        <v>9.8744565046683963</v>
      </c>
      <c r="N1357" s="11"/>
      <c r="O1357" s="12">
        <f t="shared" si="309"/>
        <v>12.605255648355717</v>
      </c>
      <c r="P1357" s="12"/>
      <c r="Q1357" s="33">
        <f t="shared" si="310"/>
        <v>8.2408883245413705E-2</v>
      </c>
      <c r="R1357" s="9">
        <f t="shared" si="320"/>
        <v>0.9801737810824116</v>
      </c>
      <c r="S1357" s="9">
        <f t="shared" si="321"/>
        <v>10.262222842284661</v>
      </c>
      <c r="T1357" s="15">
        <f t="shared" si="311"/>
        <v>0.10250417283690183</v>
      </c>
      <c r="U1357" s="15">
        <f t="shared" si="312"/>
        <v>8.3480022150906663E-2</v>
      </c>
      <c r="V1357" s="15">
        <f t="shared" si="313"/>
        <v>1.9024150685995167E-2</v>
      </c>
      <c r="Y1357" s="32"/>
      <c r="Z1357" s="32"/>
    </row>
    <row r="1358" spans="1:26" x14ac:dyDescent="0.25">
      <c r="A1358" s="6">
        <v>1983.06</v>
      </c>
      <c r="B1358" s="7">
        <v>166.4</v>
      </c>
      <c r="C1358" s="8">
        <v>6.94</v>
      </c>
      <c r="D1358" s="7">
        <v>12.59</v>
      </c>
      <c r="E1358" s="7">
        <v>99.5</v>
      </c>
      <c r="F1358" s="8">
        <f t="shared" si="318"/>
        <v>1983.4583333332312</v>
      </c>
      <c r="G1358" s="9">
        <v>10.85</v>
      </c>
      <c r="H1358" s="8">
        <f t="shared" si="314"/>
        <v>511.95593969849239</v>
      </c>
      <c r="I1358" s="8">
        <f t="shared" si="315"/>
        <v>21.352008542713566</v>
      </c>
      <c r="J1358" s="10">
        <f t="shared" si="319"/>
        <v>134161.80774565431</v>
      </c>
      <c r="K1358" s="8">
        <f t="shared" si="316"/>
        <v>38.735127889447227</v>
      </c>
      <c r="L1358" s="10">
        <f t="shared" si="317"/>
        <v>10150.824275948244</v>
      </c>
      <c r="M1358" s="30">
        <f t="shared" si="308"/>
        <v>10.00011790313002</v>
      </c>
      <c r="N1358" s="11"/>
      <c r="O1358" s="12">
        <f t="shared" si="309"/>
        <v>12.767362769540011</v>
      </c>
      <c r="P1358" s="12"/>
      <c r="Q1358" s="33">
        <f t="shared" si="310"/>
        <v>7.6025103316231579E-2</v>
      </c>
      <c r="R1358" s="9">
        <f t="shared" si="320"/>
        <v>0.97761600247503</v>
      </c>
      <c r="S1358" s="9">
        <f t="shared" si="321"/>
        <v>10.028433840710944</v>
      </c>
      <c r="T1358" s="15">
        <f t="shared" si="311"/>
        <v>0.10171755700388485</v>
      </c>
      <c r="U1358" s="15">
        <f t="shared" si="312"/>
        <v>8.7019142722068565E-2</v>
      </c>
      <c r="V1358" s="15">
        <f t="shared" si="313"/>
        <v>1.4698414281816286E-2</v>
      </c>
      <c r="Y1358" s="32"/>
      <c r="Z1358" s="32"/>
    </row>
    <row r="1359" spans="1:26" x14ac:dyDescent="0.25">
      <c r="A1359" s="6">
        <v>1983.07</v>
      </c>
      <c r="B1359" s="7">
        <v>167</v>
      </c>
      <c r="C1359" s="8">
        <v>6.96</v>
      </c>
      <c r="D1359" s="7">
        <v>12.826700000000001</v>
      </c>
      <c r="E1359" s="7">
        <v>99.9</v>
      </c>
      <c r="F1359" s="8">
        <f t="shared" si="318"/>
        <v>1983.5416666665644</v>
      </c>
      <c r="G1359" s="9">
        <v>11.38</v>
      </c>
      <c r="H1359" s="8">
        <f t="shared" si="314"/>
        <v>511.74466966966952</v>
      </c>
      <c r="I1359" s="8">
        <f t="shared" si="315"/>
        <v>21.327801801801794</v>
      </c>
      <c r="J1359" s="10">
        <f t="shared" si="319"/>
        <v>134572.20178896841</v>
      </c>
      <c r="K1359" s="8">
        <f t="shared" si="316"/>
        <v>39.305361403903895</v>
      </c>
      <c r="L1359" s="10">
        <f t="shared" si="317"/>
        <v>10336.031501117133</v>
      </c>
      <c r="M1359" s="30">
        <f t="shared" si="308"/>
        <v>10.014475995571022</v>
      </c>
      <c r="N1359" s="11"/>
      <c r="O1359" s="12">
        <f t="shared" si="309"/>
        <v>12.786896040903434</v>
      </c>
      <c r="P1359" s="12"/>
      <c r="Q1359" s="33">
        <f t="shared" si="310"/>
        <v>7.0771773932720272E-2</v>
      </c>
      <c r="R1359" s="9">
        <f t="shared" si="320"/>
        <v>0.98213867029786017</v>
      </c>
      <c r="S1359" s="9">
        <f t="shared" si="321"/>
        <v>9.7647023177466874</v>
      </c>
      <c r="T1359" s="15">
        <f t="shared" si="311"/>
        <v>0.10144828299634234</v>
      </c>
      <c r="U1359" s="15">
        <f t="shared" si="312"/>
        <v>9.1678594661900981E-2</v>
      </c>
      <c r="V1359" s="15">
        <f t="shared" si="313"/>
        <v>9.7696883344413621E-3</v>
      </c>
      <c r="Y1359" s="32"/>
      <c r="Z1359" s="32"/>
    </row>
    <row r="1360" spans="1:26" x14ac:dyDescent="0.25">
      <c r="A1360" s="6">
        <v>1983.08</v>
      </c>
      <c r="B1360" s="7">
        <v>162.4</v>
      </c>
      <c r="C1360" s="8">
        <v>6.98</v>
      </c>
      <c r="D1360" s="7">
        <v>13.0633</v>
      </c>
      <c r="E1360" s="7">
        <v>100.2</v>
      </c>
      <c r="F1360" s="8">
        <f t="shared" si="318"/>
        <v>1983.6249999998977</v>
      </c>
      <c r="G1360" s="9">
        <v>11.85</v>
      </c>
      <c r="H1360" s="8">
        <f t="shared" si="314"/>
        <v>496.15874251496996</v>
      </c>
      <c r="I1360" s="8">
        <f t="shared" si="315"/>
        <v>21.325049401197603</v>
      </c>
      <c r="J1360" s="10">
        <f t="shared" si="319"/>
        <v>130940.92612878725</v>
      </c>
      <c r="K1360" s="8">
        <f t="shared" si="316"/>
        <v>39.910532642215564</v>
      </c>
      <c r="L1360" s="10">
        <f t="shared" si="317"/>
        <v>10532.762317107061</v>
      </c>
      <c r="M1360" s="30">
        <f t="shared" si="308"/>
        <v>9.7280569356652062</v>
      </c>
      <c r="N1360" s="11"/>
      <c r="O1360" s="12">
        <f t="shared" si="309"/>
        <v>12.422837481069042</v>
      </c>
      <c r="P1360" s="12"/>
      <c r="Q1360" s="33">
        <f t="shared" si="310"/>
        <v>6.7396852910745125E-2</v>
      </c>
      <c r="R1360" s="9">
        <f t="shared" si="320"/>
        <v>1.0216050338528322</v>
      </c>
      <c r="S1360" s="9">
        <f t="shared" si="321"/>
        <v>9.5615783018522542</v>
      </c>
      <c r="T1360" s="15">
        <f t="shared" si="311"/>
        <v>0.10609067393765947</v>
      </c>
      <c r="U1360" s="15">
        <f t="shared" si="312"/>
        <v>9.5268371975205435E-2</v>
      </c>
      <c r="V1360" s="15">
        <f t="shared" si="313"/>
        <v>1.082230196245404E-2</v>
      </c>
      <c r="Y1360" s="32"/>
      <c r="Z1360" s="32"/>
    </row>
    <row r="1361" spans="1:26" x14ac:dyDescent="0.25">
      <c r="A1361" s="6">
        <v>1983.09</v>
      </c>
      <c r="B1361" s="7">
        <v>167.2</v>
      </c>
      <c r="C1361" s="8">
        <v>7</v>
      </c>
      <c r="D1361" s="7">
        <v>13.3</v>
      </c>
      <c r="E1361" s="7">
        <v>100.7</v>
      </c>
      <c r="F1361" s="8">
        <f t="shared" si="318"/>
        <v>1983.7083333332309</v>
      </c>
      <c r="G1361" s="9">
        <v>11.65</v>
      </c>
      <c r="H1361" s="8">
        <f t="shared" si="314"/>
        <v>508.28716981132061</v>
      </c>
      <c r="I1361" s="8">
        <f t="shared" si="315"/>
        <v>21.279965243296914</v>
      </c>
      <c r="J1361" s="10">
        <f t="shared" si="319"/>
        <v>134609.72983299763</v>
      </c>
      <c r="K1361" s="8">
        <f t="shared" si="316"/>
        <v>40.431933962264146</v>
      </c>
      <c r="L1361" s="10">
        <f t="shared" si="317"/>
        <v>10707.592145806631</v>
      </c>
      <c r="M1361" s="30">
        <f t="shared" si="308"/>
        <v>9.9842024580287756</v>
      </c>
      <c r="N1361" s="11"/>
      <c r="O1361" s="12">
        <f t="shared" si="309"/>
        <v>12.749884493756905</v>
      </c>
      <c r="P1361" s="12"/>
      <c r="Q1361" s="33">
        <f t="shared" si="310"/>
        <v>6.7058904719817583E-2</v>
      </c>
      <c r="R1361" s="9">
        <f t="shared" si="320"/>
        <v>1.0161885537859756</v>
      </c>
      <c r="S1361" s="9">
        <f t="shared" si="321"/>
        <v>9.7196552510424805</v>
      </c>
      <c r="T1361" s="15">
        <f t="shared" si="311"/>
        <v>0.1042953585223243</v>
      </c>
      <c r="U1361" s="15">
        <f t="shared" si="312"/>
        <v>9.6410046903158131E-2</v>
      </c>
      <c r="V1361" s="15">
        <f t="shared" si="313"/>
        <v>7.8853116191661687E-3</v>
      </c>
      <c r="Y1361" s="32"/>
      <c r="Z1361" s="32"/>
    </row>
    <row r="1362" spans="1:26" x14ac:dyDescent="0.25">
      <c r="A1362" s="6">
        <v>1983.1</v>
      </c>
      <c r="B1362" s="7">
        <v>167.7</v>
      </c>
      <c r="C1362" s="8">
        <v>7.03</v>
      </c>
      <c r="D1362" s="7">
        <v>13.5433</v>
      </c>
      <c r="E1362" s="7">
        <v>101</v>
      </c>
      <c r="F1362" s="8">
        <f t="shared" si="318"/>
        <v>1983.7916666665642</v>
      </c>
      <c r="G1362" s="9">
        <v>11.54</v>
      </c>
      <c r="H1362" s="8">
        <f t="shared" si="314"/>
        <v>508.29288861386124</v>
      </c>
      <c r="I1362" s="8">
        <f t="shared" si="315"/>
        <v>21.307686386138609</v>
      </c>
      <c r="J1362" s="10">
        <f t="shared" si="319"/>
        <v>135081.48736107178</v>
      </c>
      <c r="K1362" s="8">
        <f t="shared" si="316"/>
        <v>41.049272977722765</v>
      </c>
      <c r="L1362" s="10">
        <f t="shared" si="317"/>
        <v>10909.058484062038</v>
      </c>
      <c r="M1362" s="30">
        <f t="shared" si="308"/>
        <v>10.003391799449624</v>
      </c>
      <c r="N1362" s="11"/>
      <c r="O1362" s="12">
        <f t="shared" si="309"/>
        <v>12.773539636170556</v>
      </c>
      <c r="P1362" s="12"/>
      <c r="Q1362" s="33">
        <f t="shared" si="310"/>
        <v>6.7334694140756379E-2</v>
      </c>
      <c r="R1362" s="9">
        <f t="shared" si="320"/>
        <v>1.0008333098386939</v>
      </c>
      <c r="S1362" s="9">
        <f t="shared" si="321"/>
        <v>9.8476647819258485</v>
      </c>
      <c r="T1362" s="15">
        <f t="shared" si="311"/>
        <v>0.10481683178116641</v>
      </c>
      <c r="U1362" s="15">
        <f t="shared" si="312"/>
        <v>9.5263796768798592E-2</v>
      </c>
      <c r="V1362" s="15">
        <f t="shared" si="313"/>
        <v>9.5530350123678165E-3</v>
      </c>
      <c r="Y1362" s="32"/>
      <c r="Z1362" s="32"/>
    </row>
    <row r="1363" spans="1:26" x14ac:dyDescent="0.25">
      <c r="A1363" s="6">
        <v>1983.11</v>
      </c>
      <c r="B1363" s="7">
        <v>165.2</v>
      </c>
      <c r="C1363" s="8">
        <v>7.06</v>
      </c>
      <c r="D1363" s="7">
        <v>13.7867</v>
      </c>
      <c r="E1363" s="7">
        <v>101.2</v>
      </c>
      <c r="F1363" s="8">
        <f t="shared" si="318"/>
        <v>1983.8749999998975</v>
      </c>
      <c r="G1363" s="9">
        <v>11.69</v>
      </c>
      <c r="H1363" s="8">
        <f t="shared" si="314"/>
        <v>499.72591897233184</v>
      </c>
      <c r="I1363" s="8">
        <f t="shared" si="315"/>
        <v>21.356325592885373</v>
      </c>
      <c r="J1363" s="10">
        <f t="shared" si="319"/>
        <v>133277.73339082836</v>
      </c>
      <c r="K1363" s="8">
        <f t="shared" si="316"/>
        <v>41.704426919466393</v>
      </c>
      <c r="L1363" s="10">
        <f t="shared" si="317"/>
        <v>11122.6399935795</v>
      </c>
      <c r="M1363" s="30">
        <f t="shared" si="308"/>
        <v>9.8535816493642781</v>
      </c>
      <c r="N1363" s="11"/>
      <c r="O1363" s="12">
        <f t="shared" si="309"/>
        <v>12.581491199513103</v>
      </c>
      <c r="P1363" s="12"/>
      <c r="Q1363" s="33">
        <f t="shared" si="310"/>
        <v>6.685883741509796E-2</v>
      </c>
      <c r="R1363" s="9">
        <f t="shared" si="320"/>
        <v>1.0015899027226098</v>
      </c>
      <c r="S1363" s="9">
        <f t="shared" si="321"/>
        <v>9.8363929320707069</v>
      </c>
      <c r="T1363" s="15">
        <f t="shared" si="311"/>
        <v>0.10623588135321338</v>
      </c>
      <c r="U1363" s="15">
        <f t="shared" si="312"/>
        <v>9.2541965579322927E-2</v>
      </c>
      <c r="V1363" s="15">
        <f t="shared" si="313"/>
        <v>1.3693915773890453E-2</v>
      </c>
      <c r="Y1363" s="32"/>
      <c r="Z1363" s="32"/>
    </row>
    <row r="1364" spans="1:26" x14ac:dyDescent="0.25">
      <c r="A1364" s="6">
        <v>1983.12</v>
      </c>
      <c r="B1364" s="7">
        <v>164.4</v>
      </c>
      <c r="C1364" s="8">
        <v>7.09</v>
      </c>
      <c r="D1364" s="7">
        <v>14.03</v>
      </c>
      <c r="E1364" s="7">
        <v>101.3</v>
      </c>
      <c r="F1364" s="8">
        <f t="shared" si="318"/>
        <v>1983.9583333332307</v>
      </c>
      <c r="G1364" s="9">
        <v>11.83</v>
      </c>
      <c r="H1364" s="8">
        <f t="shared" si="314"/>
        <v>496.81501480750239</v>
      </c>
      <c r="I1364" s="8">
        <f t="shared" si="315"/>
        <v>21.425903010858832</v>
      </c>
      <c r="J1364" s="10">
        <f t="shared" si="319"/>
        <v>132977.58407347204</v>
      </c>
      <c r="K1364" s="8">
        <f t="shared" si="316"/>
        <v>42.398507650542932</v>
      </c>
      <c r="L1364" s="10">
        <f t="shared" si="317"/>
        <v>11348.391146902753</v>
      </c>
      <c r="M1364" s="30">
        <f t="shared" si="308"/>
        <v>9.8150109036086697</v>
      </c>
      <c r="N1364" s="11"/>
      <c r="O1364" s="12">
        <f t="shared" si="309"/>
        <v>12.531076317323542</v>
      </c>
      <c r="P1364" s="12"/>
      <c r="Q1364" s="33">
        <f t="shared" si="310"/>
        <v>6.5259644091050867E-2</v>
      </c>
      <c r="R1364" s="9">
        <f t="shared" si="320"/>
        <v>1.0192347993297712</v>
      </c>
      <c r="S1364" s="9">
        <f t="shared" si="321"/>
        <v>9.8423062409217721</v>
      </c>
      <c r="T1364" s="15">
        <f t="shared" si="311"/>
        <v>0.10746347078169727</v>
      </c>
      <c r="U1364" s="15">
        <f t="shared" si="312"/>
        <v>9.258525518549332E-2</v>
      </c>
      <c r="V1364" s="15">
        <f t="shared" si="313"/>
        <v>1.4878215596203948E-2</v>
      </c>
      <c r="Y1364" s="32"/>
      <c r="Z1364" s="32"/>
    </row>
    <row r="1365" spans="1:26" x14ac:dyDescent="0.25">
      <c r="A1365" s="6">
        <v>1984.01</v>
      </c>
      <c r="B1365" s="7">
        <v>166.4</v>
      </c>
      <c r="C1365" s="8">
        <v>7.12</v>
      </c>
      <c r="D1365" s="7">
        <v>14.44</v>
      </c>
      <c r="E1365" s="7">
        <v>101.9</v>
      </c>
      <c r="F1365" s="8">
        <f t="shared" si="318"/>
        <v>1984.041666666564</v>
      </c>
      <c r="G1365" s="9">
        <v>11.67</v>
      </c>
      <c r="H1365" s="8">
        <f t="shared" si="314"/>
        <v>499.89809617271828</v>
      </c>
      <c r="I1365" s="8">
        <f t="shared" si="315"/>
        <v>21.389870461236502</v>
      </c>
      <c r="J1365" s="10">
        <f t="shared" si="319"/>
        <v>134279.90344848268</v>
      </c>
      <c r="K1365" s="8">
        <f t="shared" si="316"/>
        <v>43.3805799803729</v>
      </c>
      <c r="L1365" s="10">
        <f t="shared" si="317"/>
        <v>11652.655082909192</v>
      </c>
      <c r="M1365" s="30">
        <f t="shared" si="308"/>
        <v>9.894931809202534</v>
      </c>
      <c r="N1365" s="11"/>
      <c r="O1365" s="12">
        <f t="shared" si="309"/>
        <v>12.630750087850318</v>
      </c>
      <c r="P1365" s="12"/>
      <c r="Q1365" s="33">
        <f t="shared" si="310"/>
        <v>6.5743067613577108E-2</v>
      </c>
      <c r="R1365" s="9">
        <f t="shared" si="320"/>
        <v>0.99983040453438909</v>
      </c>
      <c r="S1365" s="9">
        <f t="shared" si="321"/>
        <v>9.9725535816990778</v>
      </c>
      <c r="T1365" s="15">
        <f t="shared" si="311"/>
        <v>0.10798763126838695</v>
      </c>
      <c r="U1365" s="15">
        <f t="shared" si="312"/>
        <v>9.1538083977128926E-2</v>
      </c>
      <c r="V1365" s="15">
        <f t="shared" si="313"/>
        <v>1.6449547291258027E-2</v>
      </c>
      <c r="Y1365" s="32"/>
      <c r="Z1365" s="32"/>
    </row>
    <row r="1366" spans="1:26" x14ac:dyDescent="0.25">
      <c r="A1366" s="6">
        <v>1984.02</v>
      </c>
      <c r="B1366" s="7">
        <v>157.30000000000001</v>
      </c>
      <c r="C1366" s="8">
        <v>7.15</v>
      </c>
      <c r="D1366" s="7">
        <v>14.85</v>
      </c>
      <c r="E1366" s="7">
        <v>102.4</v>
      </c>
      <c r="F1366" s="8">
        <f t="shared" si="318"/>
        <v>1984.1249999998972</v>
      </c>
      <c r="G1366" s="9">
        <v>11.84</v>
      </c>
      <c r="H1366" s="8">
        <f t="shared" si="314"/>
        <v>470.25249755859369</v>
      </c>
      <c r="I1366" s="8">
        <f t="shared" si="315"/>
        <v>21.375113525390621</v>
      </c>
      <c r="J1366" s="10">
        <f t="shared" si="319"/>
        <v>126795.13645325383</v>
      </c>
      <c r="K1366" s="8">
        <f t="shared" si="316"/>
        <v>44.394466552734364</v>
      </c>
      <c r="L1366" s="10">
        <f t="shared" si="317"/>
        <v>11970.170224607878</v>
      </c>
      <c r="M1366" s="30">
        <f t="shared" si="308"/>
        <v>9.3245296457279796</v>
      </c>
      <c r="N1366" s="11"/>
      <c r="O1366" s="12">
        <f t="shared" si="309"/>
        <v>11.902399335847161</v>
      </c>
      <c r="P1366" s="12"/>
      <c r="Q1366" s="33">
        <f t="shared" si="310"/>
        <v>6.9371444181055605E-2</v>
      </c>
      <c r="R1366" s="9">
        <f t="shared" si="320"/>
        <v>0.98245992906107671</v>
      </c>
      <c r="S1366" s="9">
        <f t="shared" si="321"/>
        <v>9.9221764308455569</v>
      </c>
      <c r="T1366" s="15">
        <f t="shared" si="311"/>
        <v>0.11389671711025406</v>
      </c>
      <c r="U1366" s="15">
        <f t="shared" si="312"/>
        <v>9.0440414631478117E-2</v>
      </c>
      <c r="V1366" s="15">
        <f t="shared" si="313"/>
        <v>2.3456302478775948E-2</v>
      </c>
      <c r="Y1366" s="32"/>
      <c r="Z1366" s="32"/>
    </row>
    <row r="1367" spans="1:26" x14ac:dyDescent="0.25">
      <c r="A1367" s="6">
        <v>1984.03</v>
      </c>
      <c r="B1367" s="7">
        <v>157.4</v>
      </c>
      <c r="C1367" s="8">
        <v>7.18</v>
      </c>
      <c r="D1367" s="7">
        <v>15.26</v>
      </c>
      <c r="E1367" s="7">
        <v>102.6</v>
      </c>
      <c r="F1367" s="8">
        <f t="shared" si="318"/>
        <v>1984.2083333332305</v>
      </c>
      <c r="G1367" s="9">
        <v>12.32</v>
      </c>
      <c r="H1367" s="8">
        <f t="shared" si="314"/>
        <v>469.63419590643275</v>
      </c>
      <c r="I1367" s="8">
        <f t="shared" si="315"/>
        <v>21.422957602339178</v>
      </c>
      <c r="J1367" s="10">
        <f t="shared" si="319"/>
        <v>127109.78215483238</v>
      </c>
      <c r="K1367" s="8">
        <f t="shared" si="316"/>
        <v>45.531244152046774</v>
      </c>
      <c r="L1367" s="10">
        <f t="shared" si="317"/>
        <v>12323.34990903902</v>
      </c>
      <c r="M1367" s="30">
        <f t="shared" si="308"/>
        <v>9.3267470665082435</v>
      </c>
      <c r="N1367" s="11"/>
      <c r="O1367" s="12">
        <f t="shared" si="309"/>
        <v>11.904570260565986</v>
      </c>
      <c r="P1367" s="12"/>
      <c r="Q1367" s="33">
        <f t="shared" si="310"/>
        <v>6.3392502935455966E-2</v>
      </c>
      <c r="R1367" s="9">
        <f t="shared" si="320"/>
        <v>0.99278279732954544</v>
      </c>
      <c r="S1367" s="9">
        <f t="shared" si="321"/>
        <v>9.7291385286911645</v>
      </c>
      <c r="T1367" s="15">
        <f t="shared" si="311"/>
        <v>0.11164739045242489</v>
      </c>
      <c r="U1367" s="15">
        <f t="shared" si="312"/>
        <v>8.8636951239702277E-2</v>
      </c>
      <c r="V1367" s="15">
        <f t="shared" si="313"/>
        <v>2.3010439212722611E-2</v>
      </c>
      <c r="Y1367" s="32"/>
      <c r="Z1367" s="32"/>
    </row>
    <row r="1368" spans="1:26" x14ac:dyDescent="0.25">
      <c r="A1368" s="6">
        <v>1984.04</v>
      </c>
      <c r="B1368" s="7">
        <v>157.6</v>
      </c>
      <c r="C1368" s="8">
        <v>7.2233299999999998</v>
      </c>
      <c r="D1368" s="7">
        <v>15.5733</v>
      </c>
      <c r="E1368" s="7">
        <v>103.1</v>
      </c>
      <c r="F1368" s="8">
        <f t="shared" si="318"/>
        <v>1984.2916666665637</v>
      </c>
      <c r="G1368" s="9">
        <v>12.63</v>
      </c>
      <c r="H1368" s="8">
        <f t="shared" si="314"/>
        <v>467.95047526673125</v>
      </c>
      <c r="I1368" s="8">
        <f t="shared" si="315"/>
        <v>21.447720218962168</v>
      </c>
      <c r="J1368" s="10">
        <f t="shared" si="319"/>
        <v>127137.81934517164</v>
      </c>
      <c r="K1368" s="8">
        <f t="shared" si="316"/>
        <v>46.240692490300674</v>
      </c>
      <c r="L1368" s="10">
        <f t="shared" si="317"/>
        <v>12563.168794468031</v>
      </c>
      <c r="M1368" s="30">
        <f t="shared" si="308"/>
        <v>9.3056434045948215</v>
      </c>
      <c r="N1368" s="11"/>
      <c r="O1368" s="12">
        <f t="shared" si="309"/>
        <v>11.87654309886865</v>
      </c>
      <c r="P1368" s="12"/>
      <c r="Q1368" s="33">
        <f t="shared" si="310"/>
        <v>6.060971379474149E-2</v>
      </c>
      <c r="R1368" s="9">
        <f t="shared" si="320"/>
        <v>0.96785950923679398</v>
      </c>
      <c r="S1368" s="9">
        <f t="shared" si="321"/>
        <v>9.6120788744789625</v>
      </c>
      <c r="T1368" s="15">
        <f t="shared" si="311"/>
        <v>0.10769621123993267</v>
      </c>
      <c r="U1368" s="15">
        <f t="shared" si="312"/>
        <v>8.6536652588257379E-2</v>
      </c>
      <c r="V1368" s="15">
        <f t="shared" si="313"/>
        <v>2.1159558651675292E-2</v>
      </c>
      <c r="Y1368" s="32"/>
      <c r="Z1368" s="32"/>
    </row>
    <row r="1369" spans="1:26" x14ac:dyDescent="0.25">
      <c r="A1369" s="6">
        <v>1984.05</v>
      </c>
      <c r="B1369" s="7">
        <v>156.6</v>
      </c>
      <c r="C1369" s="8">
        <v>7.2666700000000004</v>
      </c>
      <c r="D1369" s="7">
        <v>15.886699999999999</v>
      </c>
      <c r="E1369" s="7">
        <v>103.4</v>
      </c>
      <c r="F1369" s="8">
        <f t="shared" si="318"/>
        <v>1984.374999999897</v>
      </c>
      <c r="G1369" s="9">
        <v>13.41</v>
      </c>
      <c r="H1369" s="8">
        <f t="shared" si="314"/>
        <v>463.63217117988381</v>
      </c>
      <c r="I1369" s="8">
        <f t="shared" si="315"/>
        <v>21.513805806818176</v>
      </c>
      <c r="J1369" s="10">
        <f t="shared" si="319"/>
        <v>126451.66788506201</v>
      </c>
      <c r="K1369" s="8">
        <f t="shared" si="316"/>
        <v>47.034388338974836</v>
      </c>
      <c r="L1369" s="10">
        <f t="shared" si="317"/>
        <v>12828.222938630999</v>
      </c>
      <c r="M1369" s="30">
        <f t="shared" si="308"/>
        <v>9.2318318168960456</v>
      </c>
      <c r="N1369" s="11"/>
      <c r="O1369" s="12">
        <f t="shared" si="309"/>
        <v>11.781082542587821</v>
      </c>
      <c r="P1369" s="12"/>
      <c r="Q1369" s="33">
        <f t="shared" si="310"/>
        <v>5.2642089353780189E-2</v>
      </c>
      <c r="R1369" s="9">
        <f t="shared" si="320"/>
        <v>1.0030178161231755</v>
      </c>
      <c r="S1369" s="9">
        <f t="shared" si="321"/>
        <v>9.2761502344358977</v>
      </c>
      <c r="T1369" s="15">
        <f t="shared" si="311"/>
        <v>0.10938875012197502</v>
      </c>
      <c r="U1369" s="15">
        <f t="shared" si="312"/>
        <v>8.9343093395080064E-2</v>
      </c>
      <c r="V1369" s="15">
        <f t="shared" si="313"/>
        <v>2.0045656726894956E-2</v>
      </c>
      <c r="Y1369" s="32"/>
      <c r="Z1369" s="32"/>
    </row>
    <row r="1370" spans="1:26" x14ac:dyDescent="0.25">
      <c r="A1370" s="6">
        <v>1984.06</v>
      </c>
      <c r="B1370" s="7">
        <v>153.1</v>
      </c>
      <c r="C1370" s="8">
        <v>7.31</v>
      </c>
      <c r="D1370" s="7">
        <v>16.2</v>
      </c>
      <c r="E1370" s="7">
        <v>103.7</v>
      </c>
      <c r="F1370" s="8">
        <f t="shared" si="318"/>
        <v>1984.4583333332303</v>
      </c>
      <c r="G1370" s="9">
        <v>13.56</v>
      </c>
      <c r="H1370" s="8">
        <f t="shared" si="314"/>
        <v>451.95872950819665</v>
      </c>
      <c r="I1370" s="8">
        <f t="shared" si="315"/>
        <v>21.579479508196712</v>
      </c>
      <c r="J1370" s="10">
        <f t="shared" si="319"/>
        <v>123758.30559851621</v>
      </c>
      <c r="K1370" s="8">
        <f t="shared" si="316"/>
        <v>47.823196721311461</v>
      </c>
      <c r="L1370" s="10">
        <f t="shared" si="317"/>
        <v>13095.26159827539</v>
      </c>
      <c r="M1370" s="30">
        <f t="shared" si="308"/>
        <v>9.0101855122910059</v>
      </c>
      <c r="N1370" s="11"/>
      <c r="O1370" s="12">
        <f t="shared" si="309"/>
        <v>11.497716640781467</v>
      </c>
      <c r="P1370" s="12"/>
      <c r="Q1370" s="33">
        <f t="shared" si="310"/>
        <v>5.3235361198267897E-2</v>
      </c>
      <c r="R1370" s="9">
        <f t="shared" si="320"/>
        <v>1.0222612021863886</v>
      </c>
      <c r="S1370" s="9">
        <f t="shared" si="321"/>
        <v>9.2772274295856363</v>
      </c>
      <c r="T1370" s="15">
        <f t="shared" si="311"/>
        <v>0.11262994558557926</v>
      </c>
      <c r="U1370" s="15">
        <f t="shared" si="312"/>
        <v>9.0225719524183345E-2</v>
      </c>
      <c r="V1370" s="15">
        <f t="shared" si="313"/>
        <v>2.2404226061395915E-2</v>
      </c>
      <c r="Y1370" s="32"/>
      <c r="Z1370" s="32"/>
    </row>
    <row r="1371" spans="1:26" x14ac:dyDescent="0.25">
      <c r="A1371" s="6">
        <v>1984.07</v>
      </c>
      <c r="B1371" s="7">
        <v>151.1</v>
      </c>
      <c r="C1371" s="8">
        <v>7.3333300000000001</v>
      </c>
      <c r="D1371" s="7">
        <v>16.32</v>
      </c>
      <c r="E1371" s="7">
        <v>104.1</v>
      </c>
      <c r="F1371" s="8">
        <f t="shared" si="318"/>
        <v>1984.5416666665635</v>
      </c>
      <c r="G1371" s="9">
        <v>13.36</v>
      </c>
      <c r="H1371" s="8">
        <f t="shared" si="314"/>
        <v>444.34068443804023</v>
      </c>
      <c r="I1371" s="8">
        <f t="shared" si="315"/>
        <v>21.565167911383284</v>
      </c>
      <c r="J1371" s="10">
        <f t="shared" si="319"/>
        <v>122164.37548329403</v>
      </c>
      <c r="K1371" s="8">
        <f t="shared" si="316"/>
        <v>47.992322766570595</v>
      </c>
      <c r="L1371" s="10">
        <f t="shared" si="317"/>
        <v>13194.722752398138</v>
      </c>
      <c r="M1371" s="30">
        <f t="shared" si="308"/>
        <v>8.8683022140432985</v>
      </c>
      <c r="N1371" s="11"/>
      <c r="O1371" s="12">
        <f t="shared" si="309"/>
        <v>11.316241863649706</v>
      </c>
      <c r="P1371" s="12"/>
      <c r="Q1371" s="33">
        <f t="shared" si="310"/>
        <v>5.6549760285445463E-2</v>
      </c>
      <c r="R1371" s="9">
        <f t="shared" si="320"/>
        <v>1.0471009378195517</v>
      </c>
      <c r="S1371" s="9">
        <f t="shared" si="321"/>
        <v>9.4473087442212975</v>
      </c>
      <c r="T1371" s="15">
        <f t="shared" si="311"/>
        <v>0.11319388534234909</v>
      </c>
      <c r="U1371" s="15">
        <f t="shared" si="312"/>
        <v>8.706129020049036E-2</v>
      </c>
      <c r="V1371" s="15">
        <f t="shared" si="313"/>
        <v>2.6132595141858728E-2</v>
      </c>
      <c r="Y1371" s="32"/>
      <c r="Z1371" s="32"/>
    </row>
    <row r="1372" spans="1:26" x14ac:dyDescent="0.25">
      <c r="A1372" s="6">
        <v>1984.08</v>
      </c>
      <c r="B1372" s="7">
        <v>164.4</v>
      </c>
      <c r="C1372" s="8">
        <v>7.3566700000000003</v>
      </c>
      <c r="D1372" s="7">
        <v>16.440000000000001</v>
      </c>
      <c r="E1372" s="7">
        <v>104.5</v>
      </c>
      <c r="F1372" s="8">
        <f t="shared" si="318"/>
        <v>1984.6249999998968</v>
      </c>
      <c r="G1372" s="9">
        <v>12.72</v>
      </c>
      <c r="H1372" s="8">
        <f t="shared" si="314"/>
        <v>481.60154066985638</v>
      </c>
      <c r="I1372" s="8">
        <f t="shared" si="315"/>
        <v>21.550995171531095</v>
      </c>
      <c r="J1372" s="10">
        <f t="shared" si="319"/>
        <v>132902.41138116544</v>
      </c>
      <c r="K1372" s="8">
        <f t="shared" si="316"/>
        <v>48.16015406698564</v>
      </c>
      <c r="L1372" s="10">
        <f t="shared" si="317"/>
        <v>13290.241138116544</v>
      </c>
      <c r="M1372" s="30">
        <f t="shared" si="308"/>
        <v>9.6230632573731683</v>
      </c>
      <c r="N1372" s="11"/>
      <c r="O1372" s="12">
        <f t="shared" si="309"/>
        <v>12.274711609555558</v>
      </c>
      <c r="P1372" s="12"/>
      <c r="Q1372" s="33">
        <f t="shared" si="310"/>
        <v>5.3218487566763409E-2</v>
      </c>
      <c r="R1372" s="9">
        <f t="shared" si="320"/>
        <v>1.0219291431360158</v>
      </c>
      <c r="S1372" s="9">
        <f t="shared" si="321"/>
        <v>9.854420636965278</v>
      </c>
      <c r="T1372" s="15">
        <f t="shared" si="311"/>
        <v>0.10676469503956709</v>
      </c>
      <c r="U1372" s="15">
        <f t="shared" si="312"/>
        <v>8.3159425168814138E-2</v>
      </c>
      <c r="V1372" s="15">
        <f t="shared" si="313"/>
        <v>2.3605269870752954E-2</v>
      </c>
      <c r="Y1372" s="32"/>
      <c r="Z1372" s="32"/>
    </row>
    <row r="1373" spans="1:26" x14ac:dyDescent="0.25">
      <c r="A1373" s="6">
        <v>1984.09</v>
      </c>
      <c r="B1373" s="7">
        <v>166.1</v>
      </c>
      <c r="C1373" s="8">
        <v>7.38</v>
      </c>
      <c r="D1373" s="7">
        <v>16.559999999999999</v>
      </c>
      <c r="E1373" s="7">
        <v>105</v>
      </c>
      <c r="F1373" s="8">
        <f t="shared" si="318"/>
        <v>1984.70833333323</v>
      </c>
      <c r="G1373" s="9">
        <v>12.52</v>
      </c>
      <c r="H1373" s="8">
        <f t="shared" si="314"/>
        <v>484.26454999999987</v>
      </c>
      <c r="I1373" s="8">
        <f t="shared" si="315"/>
        <v>21.516389999999994</v>
      </c>
      <c r="J1373" s="10">
        <f t="shared" si="319"/>
        <v>134132.09744823593</v>
      </c>
      <c r="K1373" s="8">
        <f t="shared" si="316"/>
        <v>48.28067999999999</v>
      </c>
      <c r="L1373" s="10">
        <f t="shared" si="317"/>
        <v>13372.832834092638</v>
      </c>
      <c r="M1373" s="30">
        <f t="shared" si="308"/>
        <v>9.6873413136280799</v>
      </c>
      <c r="N1373" s="11"/>
      <c r="O1373" s="12">
        <f t="shared" si="309"/>
        <v>12.351552352066452</v>
      </c>
      <c r="P1373" s="12"/>
      <c r="Q1373" s="33">
        <f t="shared" si="310"/>
        <v>5.3758978119069448E-2</v>
      </c>
      <c r="R1373" s="9">
        <f t="shared" si="320"/>
        <v>1.0311198603417759</v>
      </c>
      <c r="S1373" s="9">
        <f t="shared" si="321"/>
        <v>10.022564782218485</v>
      </c>
      <c r="T1373" s="15">
        <f t="shared" si="311"/>
        <v>0.10635017945323866</v>
      </c>
      <c r="U1373" s="15">
        <f t="shared" si="312"/>
        <v>8.0023306472536415E-2</v>
      </c>
      <c r="V1373" s="15">
        <f t="shared" si="313"/>
        <v>2.6326872980702243E-2</v>
      </c>
      <c r="Y1373" s="32"/>
      <c r="Z1373" s="32"/>
    </row>
    <row r="1374" spans="1:26" x14ac:dyDescent="0.25">
      <c r="A1374" s="6">
        <v>1984.1</v>
      </c>
      <c r="B1374" s="7">
        <v>164.8</v>
      </c>
      <c r="C1374" s="8">
        <v>7.43</v>
      </c>
      <c r="D1374" s="7">
        <v>16.5867</v>
      </c>
      <c r="E1374" s="7">
        <v>105.3</v>
      </c>
      <c r="F1374" s="8">
        <f t="shared" si="318"/>
        <v>1984.7916666665633</v>
      </c>
      <c r="G1374" s="9">
        <v>12.16</v>
      </c>
      <c r="H1374" s="8">
        <f t="shared" si="314"/>
        <v>479.10552706552699</v>
      </c>
      <c r="I1374" s="8">
        <f t="shared" si="315"/>
        <v>21.600449430199426</v>
      </c>
      <c r="J1374" s="10">
        <f t="shared" si="319"/>
        <v>133201.72216474064</v>
      </c>
      <c r="K1374" s="8">
        <f t="shared" si="316"/>
        <v>48.220750277777768</v>
      </c>
      <c r="L1374" s="10">
        <f t="shared" si="317"/>
        <v>13406.413865472716</v>
      </c>
      <c r="M1374" s="30">
        <f t="shared" si="308"/>
        <v>9.5950707030485045</v>
      </c>
      <c r="N1374" s="11"/>
      <c r="O1374" s="12">
        <f t="shared" si="309"/>
        <v>12.229383028121237</v>
      </c>
      <c r="P1374" s="12"/>
      <c r="Q1374" s="33">
        <f t="shared" si="310"/>
        <v>5.7601078518467588E-2</v>
      </c>
      <c r="R1374" s="9">
        <f t="shared" si="320"/>
        <v>1.0448487934823085</v>
      </c>
      <c r="S1374" s="9">
        <f t="shared" si="321"/>
        <v>10.305022676574456</v>
      </c>
      <c r="T1374" s="15">
        <f t="shared" si="311"/>
        <v>0.10655576733906291</v>
      </c>
      <c r="U1374" s="15">
        <f t="shared" si="312"/>
        <v>7.5531662853186132E-2</v>
      </c>
      <c r="V1374" s="15">
        <f t="shared" si="313"/>
        <v>3.102410448587678E-2</v>
      </c>
      <c r="Y1374" s="32"/>
      <c r="Z1374" s="32"/>
    </row>
    <row r="1375" spans="1:26" x14ac:dyDescent="0.25">
      <c r="A1375" s="6">
        <v>1984.11</v>
      </c>
      <c r="B1375" s="7">
        <v>166.3</v>
      </c>
      <c r="C1375" s="8">
        <v>7.48</v>
      </c>
      <c r="D1375" s="7">
        <v>16.613299999999999</v>
      </c>
      <c r="E1375" s="7">
        <v>105.3</v>
      </c>
      <c r="F1375" s="8">
        <f t="shared" si="318"/>
        <v>1984.8749999998965</v>
      </c>
      <c r="G1375" s="9">
        <v>11.57</v>
      </c>
      <c r="H1375" s="8">
        <f t="shared" si="314"/>
        <v>483.46631766381762</v>
      </c>
      <c r="I1375" s="8">
        <f t="shared" si="315"/>
        <v>21.745809116809113</v>
      </c>
      <c r="J1375" s="10">
        <f t="shared" si="319"/>
        <v>134917.93367402343</v>
      </c>
      <c r="K1375" s="8">
        <f t="shared" si="316"/>
        <v>48.298081631054124</v>
      </c>
      <c r="L1375" s="10">
        <f t="shared" si="317"/>
        <v>13478.244783563759</v>
      </c>
      <c r="M1375" s="30">
        <f t="shared" si="308"/>
        <v>9.6919732217830887</v>
      </c>
      <c r="N1375" s="11"/>
      <c r="O1375" s="12">
        <f t="shared" si="309"/>
        <v>12.348679358880027</v>
      </c>
      <c r="P1375" s="12"/>
      <c r="Q1375" s="33">
        <f t="shared" si="310"/>
        <v>6.1621192533612007E-2</v>
      </c>
      <c r="R1375" s="9">
        <f t="shared" si="320"/>
        <v>1.0137721149498926</v>
      </c>
      <c r="S1375" s="9">
        <f t="shared" si="321"/>
        <v>10.767190510426651</v>
      </c>
      <c r="T1375" s="15">
        <f t="shared" si="311"/>
        <v>0.1045845846160276</v>
      </c>
      <c r="U1375" s="15">
        <f t="shared" si="312"/>
        <v>6.9755454413112705E-2</v>
      </c>
      <c r="V1375" s="15">
        <f t="shared" si="313"/>
        <v>3.4829130202914893E-2</v>
      </c>
      <c r="Y1375" s="32"/>
      <c r="Z1375" s="32"/>
    </row>
    <row r="1376" spans="1:26" x14ac:dyDescent="0.25">
      <c r="A1376" s="6">
        <v>1984.12</v>
      </c>
      <c r="B1376" s="7">
        <v>164.5</v>
      </c>
      <c r="C1376" s="8">
        <v>7.53</v>
      </c>
      <c r="D1376" s="7">
        <v>16.64</v>
      </c>
      <c r="E1376" s="7">
        <v>105.3</v>
      </c>
      <c r="F1376" s="8">
        <f t="shared" si="318"/>
        <v>1984.9583333332298</v>
      </c>
      <c r="G1376" s="9">
        <v>11.5</v>
      </c>
      <c r="H1376" s="8">
        <f t="shared" si="314"/>
        <v>478.23336894586885</v>
      </c>
      <c r="I1376" s="8">
        <f t="shared" si="315"/>
        <v>21.8911688034188</v>
      </c>
      <c r="J1376" s="10">
        <f t="shared" si="319"/>
        <v>133966.6932817637</v>
      </c>
      <c r="K1376" s="8">
        <f t="shared" si="316"/>
        <v>48.375703703703699</v>
      </c>
      <c r="L1376" s="10">
        <f t="shared" si="317"/>
        <v>13551.40289488479</v>
      </c>
      <c r="M1376" s="30">
        <f t="shared" si="308"/>
        <v>9.5950548011334593</v>
      </c>
      <c r="N1376" s="11"/>
      <c r="O1376" s="12">
        <f t="shared" si="309"/>
        <v>12.222162489146157</v>
      </c>
      <c r="P1376" s="12"/>
      <c r="Q1376" s="33">
        <f t="shared" si="310"/>
        <v>6.2532640792683294E-2</v>
      </c>
      <c r="R1376" s="9">
        <f t="shared" si="320"/>
        <v>1.0166985780559679</v>
      </c>
      <c r="S1376" s="9">
        <f t="shared" si="321"/>
        <v>10.915477495823641</v>
      </c>
      <c r="T1376" s="15">
        <f t="shared" si="311"/>
        <v>0.10422883776671998</v>
      </c>
      <c r="U1376" s="15">
        <f t="shared" si="312"/>
        <v>7.0091834449807822E-2</v>
      </c>
      <c r="V1376" s="15">
        <f t="shared" si="313"/>
        <v>3.4137003316912162E-2</v>
      </c>
      <c r="Y1376" s="32"/>
      <c r="Z1376" s="32"/>
    </row>
    <row r="1377" spans="1:26" x14ac:dyDescent="0.25">
      <c r="A1377" s="6">
        <v>1985.01</v>
      </c>
      <c r="B1377" s="7">
        <v>171.6</v>
      </c>
      <c r="C1377" s="8">
        <v>7.5733300000000003</v>
      </c>
      <c r="D1377" s="7">
        <v>16.556699999999999</v>
      </c>
      <c r="E1377" s="7">
        <v>105.5</v>
      </c>
      <c r="F1377" s="8">
        <f t="shared" si="318"/>
        <v>1985.0416666665631</v>
      </c>
      <c r="G1377" s="9">
        <v>11.38</v>
      </c>
      <c r="H1377" s="8">
        <f t="shared" si="314"/>
        <v>497.92871090047379</v>
      </c>
      <c r="I1377" s="8">
        <f t="shared" si="315"/>
        <v>21.975398858530806</v>
      </c>
      <c r="J1377" s="10">
        <f t="shared" si="319"/>
        <v>139996.90987027588</v>
      </c>
      <c r="K1377" s="8">
        <f t="shared" si="316"/>
        <v>48.042286059241697</v>
      </c>
      <c r="L1377" s="10">
        <f t="shared" si="317"/>
        <v>13507.499053899748</v>
      </c>
      <c r="M1377" s="30">
        <f t="shared" si="308"/>
        <v>9.9970011777304517</v>
      </c>
      <c r="N1377" s="11"/>
      <c r="O1377" s="12">
        <f t="shared" si="309"/>
        <v>12.729627871083476</v>
      </c>
      <c r="P1377" s="12"/>
      <c r="Q1377" s="33">
        <f t="shared" si="310"/>
        <v>5.9333156928087438E-2</v>
      </c>
      <c r="R1377" s="9">
        <f t="shared" si="320"/>
        <v>1.0018156011347725</v>
      </c>
      <c r="S1377" s="9">
        <f t="shared" si="321"/>
        <v>11.076712059329404</v>
      </c>
      <c r="T1377" s="15">
        <f t="shared" si="311"/>
        <v>0.10160266350762104</v>
      </c>
      <c r="U1377" s="15">
        <f t="shared" si="312"/>
        <v>6.9009182167030003E-2</v>
      </c>
      <c r="V1377" s="15">
        <f t="shared" si="313"/>
        <v>3.2593481340591035E-2</v>
      </c>
      <c r="Y1377" s="32"/>
      <c r="Z1377" s="32"/>
    </row>
    <row r="1378" spans="1:26" x14ac:dyDescent="0.25">
      <c r="A1378" s="6">
        <v>1985.02</v>
      </c>
      <c r="B1378" s="7">
        <v>180.9</v>
      </c>
      <c r="C1378" s="8">
        <v>7.6166700000000001</v>
      </c>
      <c r="D1378" s="7">
        <v>16.473299999999998</v>
      </c>
      <c r="E1378" s="7">
        <v>106</v>
      </c>
      <c r="F1378" s="8">
        <f t="shared" si="318"/>
        <v>1985.1249999998963</v>
      </c>
      <c r="G1378" s="9">
        <v>11.51</v>
      </c>
      <c r="H1378" s="8">
        <f t="shared" si="314"/>
        <v>522.43834669811315</v>
      </c>
      <c r="I1378" s="8">
        <f t="shared" si="315"/>
        <v>21.996907032311316</v>
      </c>
      <c r="J1378" s="10">
        <f t="shared" si="319"/>
        <v>147403.38816844099</v>
      </c>
      <c r="K1378" s="8">
        <f t="shared" si="316"/>
        <v>47.574812695754702</v>
      </c>
      <c r="L1378" s="10">
        <f t="shared" si="317"/>
        <v>13422.997425733434</v>
      </c>
      <c r="M1378" s="30">
        <f t="shared" si="308"/>
        <v>10.494935172607081</v>
      </c>
      <c r="N1378" s="11"/>
      <c r="O1378" s="12">
        <f t="shared" si="309"/>
        <v>13.357385583224797</v>
      </c>
      <c r="P1378" s="12"/>
      <c r="Q1378" s="33">
        <f t="shared" si="310"/>
        <v>5.2973907673108986E-2</v>
      </c>
      <c r="R1378" s="9">
        <f t="shared" si="320"/>
        <v>0.98923679386188013</v>
      </c>
      <c r="S1378" s="9">
        <f t="shared" si="321"/>
        <v>11.044479445831259</v>
      </c>
      <c r="T1378" s="15">
        <f t="shared" si="311"/>
        <v>9.9615297703139039E-2</v>
      </c>
      <c r="U1378" s="15">
        <f t="shared" si="312"/>
        <v>7.1866578552323146E-2</v>
      </c>
      <c r="V1378" s="15">
        <f t="shared" si="313"/>
        <v>2.7748719150815893E-2</v>
      </c>
      <c r="Y1378" s="32"/>
      <c r="Z1378" s="32"/>
    </row>
    <row r="1379" spans="1:26" x14ac:dyDescent="0.25">
      <c r="A1379" s="6">
        <v>1985.03</v>
      </c>
      <c r="B1379" s="7">
        <v>179.4</v>
      </c>
      <c r="C1379" s="8">
        <v>7.66</v>
      </c>
      <c r="D1379" s="7">
        <v>16.39</v>
      </c>
      <c r="E1379" s="7">
        <v>106.4</v>
      </c>
      <c r="F1379" s="8">
        <f t="shared" si="318"/>
        <v>1985.2083333332296</v>
      </c>
      <c r="G1379" s="9">
        <v>11.86</v>
      </c>
      <c r="H1379" s="8">
        <f t="shared" si="314"/>
        <v>516.15858552631562</v>
      </c>
      <c r="I1379" s="8">
        <f t="shared" si="315"/>
        <v>22.038878289473679</v>
      </c>
      <c r="J1379" s="10">
        <f t="shared" si="319"/>
        <v>146149.76471830721</v>
      </c>
      <c r="K1379" s="8">
        <f t="shared" si="316"/>
        <v>47.156294407894727</v>
      </c>
      <c r="L1379" s="10">
        <f t="shared" si="317"/>
        <v>13352.255539203208</v>
      </c>
      <c r="M1379" s="30">
        <f t="shared" si="308"/>
        <v>10.373217214924731</v>
      </c>
      <c r="N1379" s="11"/>
      <c r="O1379" s="12">
        <f t="shared" si="309"/>
        <v>13.197786108739983</v>
      </c>
      <c r="P1379" s="12"/>
      <c r="Q1379" s="33">
        <f t="shared" si="310"/>
        <v>5.0588117264544818E-2</v>
      </c>
      <c r="R1379" s="9">
        <f t="shared" si="320"/>
        <v>1.0353280439322068</v>
      </c>
      <c r="S1379" s="9">
        <f t="shared" si="321"/>
        <v>10.88453173221767</v>
      </c>
      <c r="T1379" s="15">
        <f t="shared" si="311"/>
        <v>0.1029732942127608</v>
      </c>
      <c r="U1379" s="15">
        <f t="shared" si="312"/>
        <v>7.5763176881239458E-2</v>
      </c>
      <c r="V1379" s="15">
        <f t="shared" si="313"/>
        <v>2.7210117331521344E-2</v>
      </c>
      <c r="Y1379" s="32"/>
      <c r="Z1379" s="32"/>
    </row>
    <row r="1380" spans="1:26" x14ac:dyDescent="0.25">
      <c r="A1380" s="6">
        <v>1985.04</v>
      </c>
      <c r="B1380" s="7">
        <v>180.6</v>
      </c>
      <c r="C1380" s="8">
        <v>7.6866700000000003</v>
      </c>
      <c r="D1380" s="7">
        <v>16.13</v>
      </c>
      <c r="E1380" s="7">
        <v>106.9</v>
      </c>
      <c r="F1380" s="8">
        <f t="shared" si="318"/>
        <v>1985.2916666665628</v>
      </c>
      <c r="G1380" s="9">
        <v>11.43</v>
      </c>
      <c r="H1380" s="8">
        <f t="shared" si="314"/>
        <v>517.18079045837226</v>
      </c>
      <c r="I1380" s="8">
        <f t="shared" si="315"/>
        <v>22.012170911365757</v>
      </c>
      <c r="J1380" s="10">
        <f t="shared" si="319"/>
        <v>146958.59457923946</v>
      </c>
      <c r="K1380" s="8">
        <f t="shared" si="316"/>
        <v>46.19117469597753</v>
      </c>
      <c r="L1380" s="10">
        <f t="shared" si="317"/>
        <v>13125.371708544473</v>
      </c>
      <c r="M1380" s="30">
        <f t="shared" si="308"/>
        <v>10.39711871981682</v>
      </c>
      <c r="N1380" s="11"/>
      <c r="O1380" s="12">
        <f t="shared" si="309"/>
        <v>13.224090599429951</v>
      </c>
      <c r="P1380" s="12"/>
      <c r="Q1380" s="33">
        <f t="shared" si="310"/>
        <v>5.4763095933410721E-2</v>
      </c>
      <c r="R1380" s="9">
        <f t="shared" si="320"/>
        <v>1.0446658658983008</v>
      </c>
      <c r="S1380" s="9">
        <f t="shared" si="321"/>
        <v>11.216352523920293</v>
      </c>
      <c r="T1380" s="15">
        <f t="shared" si="311"/>
        <v>0.10549595020856128</v>
      </c>
      <c r="U1380" s="15">
        <f t="shared" si="312"/>
        <v>7.3883356920591448E-2</v>
      </c>
      <c r="V1380" s="15">
        <f t="shared" si="313"/>
        <v>3.1612593287969837E-2</v>
      </c>
      <c r="Y1380" s="32"/>
      <c r="Z1380" s="32"/>
    </row>
    <row r="1381" spans="1:26" x14ac:dyDescent="0.25">
      <c r="A1381" s="6">
        <v>1985.05</v>
      </c>
      <c r="B1381" s="7">
        <v>184.9</v>
      </c>
      <c r="C1381" s="8">
        <v>7.71333</v>
      </c>
      <c r="D1381" s="7">
        <v>15.87</v>
      </c>
      <c r="E1381" s="7">
        <v>107.3</v>
      </c>
      <c r="F1381" s="8">
        <f t="shared" si="318"/>
        <v>1985.3749999998961</v>
      </c>
      <c r="G1381" s="9">
        <v>10.85</v>
      </c>
      <c r="H1381" s="8">
        <f t="shared" si="314"/>
        <v>527.52073392357875</v>
      </c>
      <c r="I1381" s="8">
        <f t="shared" si="315"/>
        <v>22.006173621388626</v>
      </c>
      <c r="J1381" s="10">
        <f t="shared" si="319"/>
        <v>150417.81674739483</v>
      </c>
      <c r="K1381" s="8">
        <f t="shared" si="316"/>
        <v>45.277198741845282</v>
      </c>
      <c r="L1381" s="10">
        <f t="shared" si="317"/>
        <v>12910.388057226368</v>
      </c>
      <c r="M1381" s="30">
        <f t="shared" si="308"/>
        <v>10.608120467860097</v>
      </c>
      <c r="N1381" s="11"/>
      <c r="O1381" s="12">
        <f t="shared" si="309"/>
        <v>13.488455241725188</v>
      </c>
      <c r="P1381" s="12"/>
      <c r="Q1381" s="33">
        <f t="shared" si="310"/>
        <v>5.8444011517648928E-2</v>
      </c>
      <c r="R1381" s="9">
        <f t="shared" si="320"/>
        <v>1.0520532267558704</v>
      </c>
      <c r="S1381" s="9">
        <f t="shared" si="321"/>
        <v>11.673659948288618</v>
      </c>
      <c r="T1381" s="15">
        <f t="shared" si="311"/>
        <v>0.10634756155358094</v>
      </c>
      <c r="U1381" s="15">
        <f t="shared" si="312"/>
        <v>7.3289360268057546E-2</v>
      </c>
      <c r="V1381" s="15">
        <f t="shared" si="313"/>
        <v>3.3058201285523392E-2</v>
      </c>
      <c r="Y1381" s="32"/>
      <c r="Z1381" s="32"/>
    </row>
    <row r="1382" spans="1:26" x14ac:dyDescent="0.25">
      <c r="A1382" s="6">
        <v>1985.06</v>
      </c>
      <c r="B1382" s="7">
        <v>188.9</v>
      </c>
      <c r="C1382" s="8">
        <v>7.74</v>
      </c>
      <c r="D1382" s="7">
        <v>15.61</v>
      </c>
      <c r="E1382" s="7">
        <v>107.6</v>
      </c>
      <c r="F1382" s="8">
        <f t="shared" si="318"/>
        <v>1985.4583333332293</v>
      </c>
      <c r="G1382" s="9">
        <v>10.16</v>
      </c>
      <c r="H1382" s="8">
        <f t="shared" si="314"/>
        <v>537.43015566914494</v>
      </c>
      <c r="I1382" s="8">
        <f t="shared" si="315"/>
        <v>22.020695631970259</v>
      </c>
      <c r="J1382" s="10">
        <f t="shared" si="319"/>
        <v>153766.65004236216</v>
      </c>
      <c r="K1382" s="8">
        <f t="shared" si="316"/>
        <v>44.411247908921929</v>
      </c>
      <c r="L1382" s="10">
        <f t="shared" si="317"/>
        <v>12706.70940794745</v>
      </c>
      <c r="M1382" s="30">
        <f t="shared" si="308"/>
        <v>10.810049845861215</v>
      </c>
      <c r="N1382" s="11"/>
      <c r="O1382" s="12">
        <f t="shared" si="309"/>
        <v>13.741426269246416</v>
      </c>
      <c r="P1382" s="12"/>
      <c r="Q1382" s="33">
        <f t="shared" si="310"/>
        <v>6.3079219554815144E-2</v>
      </c>
      <c r="R1382" s="9">
        <f t="shared" si="320"/>
        <v>0.99917426056111813</v>
      </c>
      <c r="S1382" s="9">
        <f t="shared" si="321"/>
        <v>12.247070041508456</v>
      </c>
      <c r="T1382" s="15">
        <f t="shared" si="311"/>
        <v>0.1071565193131705</v>
      </c>
      <c r="U1382" s="15">
        <f t="shared" si="312"/>
        <v>7.209843199589594E-2</v>
      </c>
      <c r="V1382" s="15">
        <f t="shared" si="313"/>
        <v>3.5058087317274556E-2</v>
      </c>
      <c r="Y1382" s="32"/>
      <c r="Z1382" s="32"/>
    </row>
    <row r="1383" spans="1:26" x14ac:dyDescent="0.25">
      <c r="A1383" s="6">
        <v>1985.07</v>
      </c>
      <c r="B1383" s="7">
        <v>192.5</v>
      </c>
      <c r="C1383" s="8">
        <v>7.7733299999999996</v>
      </c>
      <c r="D1383" s="7">
        <v>15.4833</v>
      </c>
      <c r="E1383" s="7">
        <v>107.8</v>
      </c>
      <c r="F1383" s="8">
        <f t="shared" si="318"/>
        <v>1985.5416666665626</v>
      </c>
      <c r="G1383" s="9">
        <v>10.31</v>
      </c>
      <c r="H1383" s="8">
        <f t="shared" si="314"/>
        <v>546.65624999999989</v>
      </c>
      <c r="I1383" s="8">
        <f t="shared" si="315"/>
        <v>22.074490534090906</v>
      </c>
      <c r="J1383" s="10">
        <f t="shared" si="319"/>
        <v>156932.69057559842</v>
      </c>
      <c r="K1383" s="8">
        <f t="shared" si="316"/>
        <v>43.969053068181815</v>
      </c>
      <c r="L1383" s="10">
        <f t="shared" si="317"/>
        <v>12622.524301242407</v>
      </c>
      <c r="M1383" s="30">
        <f t="shared" si="308"/>
        <v>10.997563956793382</v>
      </c>
      <c r="N1383" s="11"/>
      <c r="O1383" s="12">
        <f t="shared" si="309"/>
        <v>13.976419083122854</v>
      </c>
      <c r="P1383" s="12"/>
      <c r="Q1383" s="33">
        <f t="shared" si="310"/>
        <v>5.9007975140128885E-2</v>
      </c>
      <c r="R1383" s="9">
        <f t="shared" si="320"/>
        <v>1.0073537038004854</v>
      </c>
      <c r="S1383" s="9">
        <f t="shared" si="321"/>
        <v>12.21425407826951</v>
      </c>
      <c r="T1383" s="15">
        <f t="shared" si="311"/>
        <v>0.1087620855965088</v>
      </c>
      <c r="U1383" s="15">
        <f t="shared" si="312"/>
        <v>7.2068013756902971E-2</v>
      </c>
      <c r="V1383" s="15">
        <f t="shared" si="313"/>
        <v>3.6694071839605824E-2</v>
      </c>
      <c r="Y1383" s="32"/>
      <c r="Z1383" s="32"/>
    </row>
    <row r="1384" spans="1:26" x14ac:dyDescent="0.25">
      <c r="A1384" s="6">
        <v>1985.08</v>
      </c>
      <c r="B1384" s="7">
        <v>188.3</v>
      </c>
      <c r="C1384" s="8">
        <v>7.8066700000000004</v>
      </c>
      <c r="D1384" s="7">
        <v>15.3567</v>
      </c>
      <c r="E1384" s="7">
        <v>108</v>
      </c>
      <c r="F1384" s="8">
        <f t="shared" si="318"/>
        <v>1985.6249999998959</v>
      </c>
      <c r="G1384" s="9">
        <v>10.33</v>
      </c>
      <c r="H1384" s="8">
        <f t="shared" si="314"/>
        <v>533.73896527777777</v>
      </c>
      <c r="I1384" s="8">
        <f t="shared" si="315"/>
        <v>22.12811454097222</v>
      </c>
      <c r="J1384" s="10">
        <f t="shared" si="319"/>
        <v>153753.80280648803</v>
      </c>
      <c r="K1384" s="8">
        <f t="shared" si="316"/>
        <v>43.528779437499992</v>
      </c>
      <c r="L1384" s="10">
        <f t="shared" si="317"/>
        <v>12539.304426757273</v>
      </c>
      <c r="M1384" s="30">
        <f t="shared" si="308"/>
        <v>10.738799808877284</v>
      </c>
      <c r="N1384" s="11"/>
      <c r="O1384" s="12">
        <f t="shared" si="309"/>
        <v>13.646192185229493</v>
      </c>
      <c r="P1384" s="12"/>
      <c r="Q1384" s="33">
        <f t="shared" si="310"/>
        <v>6.1000120961804988E-2</v>
      </c>
      <c r="R1384" s="9">
        <f t="shared" si="320"/>
        <v>1.0061364986054657</v>
      </c>
      <c r="S1384" s="9">
        <f t="shared" si="321"/>
        <v>12.281288762525522</v>
      </c>
      <c r="T1384" s="15">
        <f t="shared" si="311"/>
        <v>0.11131221364011301</v>
      </c>
      <c r="U1384" s="15">
        <f t="shared" si="312"/>
        <v>7.0114559329770731E-2</v>
      </c>
      <c r="V1384" s="15">
        <f t="shared" si="313"/>
        <v>4.119765431034228E-2</v>
      </c>
      <c r="Y1384" s="32"/>
      <c r="Z1384" s="32"/>
    </row>
    <row r="1385" spans="1:26" x14ac:dyDescent="0.25">
      <c r="A1385" s="6">
        <v>1985.09</v>
      </c>
      <c r="B1385" s="7">
        <v>184.1</v>
      </c>
      <c r="C1385" s="8">
        <v>7.84</v>
      </c>
      <c r="D1385" s="7">
        <v>15.23</v>
      </c>
      <c r="E1385" s="7">
        <v>108.3</v>
      </c>
      <c r="F1385" s="8">
        <f t="shared" si="318"/>
        <v>1985.7083333332291</v>
      </c>
      <c r="G1385" s="9">
        <v>10.37</v>
      </c>
      <c r="H1385" s="8">
        <f t="shared" si="314"/>
        <v>520.38848337950128</v>
      </c>
      <c r="I1385" s="8">
        <f t="shared" si="315"/>
        <v>22.161030470914124</v>
      </c>
      <c r="J1385" s="10">
        <f t="shared" si="319"/>
        <v>150439.93170006142</v>
      </c>
      <c r="K1385" s="8">
        <f t="shared" si="316"/>
        <v>43.050063019390578</v>
      </c>
      <c r="L1385" s="10">
        <f t="shared" si="317"/>
        <v>12445.410971167494</v>
      </c>
      <c r="M1385" s="30">
        <f t="shared" si="308"/>
        <v>10.471234661697549</v>
      </c>
      <c r="N1385" s="11"/>
      <c r="O1385" s="12">
        <f t="shared" si="309"/>
        <v>13.306583154373708</v>
      </c>
      <c r="P1385" s="12"/>
      <c r="Q1385" s="33">
        <f t="shared" si="310"/>
        <v>6.2686561547940001E-2</v>
      </c>
      <c r="R1385" s="9">
        <f t="shared" si="320"/>
        <v>1.016718459059641</v>
      </c>
      <c r="S1385" s="9">
        <f t="shared" si="321"/>
        <v>12.322423918560744</v>
      </c>
      <c r="T1385" s="15">
        <f t="shared" si="311"/>
        <v>0.11759112151323259</v>
      </c>
      <c r="U1385" s="15">
        <f t="shared" si="312"/>
        <v>7.2384761252335172E-2</v>
      </c>
      <c r="V1385" s="15">
        <f t="shared" si="313"/>
        <v>4.5206360260897416E-2</v>
      </c>
      <c r="Y1385" s="32"/>
      <c r="Z1385" s="32"/>
    </row>
    <row r="1386" spans="1:26" x14ac:dyDescent="0.25">
      <c r="A1386" s="6">
        <v>1985.1</v>
      </c>
      <c r="B1386" s="7">
        <v>186.2</v>
      </c>
      <c r="C1386" s="8">
        <v>7.86</v>
      </c>
      <c r="D1386" s="7">
        <v>15.023300000000001</v>
      </c>
      <c r="E1386" s="7">
        <v>108.7</v>
      </c>
      <c r="F1386" s="8">
        <f t="shared" si="318"/>
        <v>1985.7916666665624</v>
      </c>
      <c r="G1386" s="9">
        <v>10.24</v>
      </c>
      <c r="H1386" s="8">
        <f t="shared" si="314"/>
        <v>524.38767709291608</v>
      </c>
      <c r="I1386" s="8">
        <f t="shared" si="315"/>
        <v>22.135806347746087</v>
      </c>
      <c r="J1386" s="10">
        <f t="shared" si="319"/>
        <v>152129.33789710511</v>
      </c>
      <c r="K1386" s="8">
        <f t="shared" si="316"/>
        <v>42.309524109935595</v>
      </c>
      <c r="L1386" s="10">
        <f t="shared" si="317"/>
        <v>12274.353824004187</v>
      </c>
      <c r="M1386" s="30">
        <f t="shared" si="308"/>
        <v>10.552516982943748</v>
      </c>
      <c r="N1386" s="11"/>
      <c r="O1386" s="12">
        <f t="shared" si="309"/>
        <v>13.41043984338487</v>
      </c>
      <c r="P1386" s="12"/>
      <c r="Q1386" s="33">
        <f t="shared" si="310"/>
        <v>6.3058986698610958E-2</v>
      </c>
      <c r="R1386" s="9">
        <f t="shared" si="320"/>
        <v>1.0376651070262271</v>
      </c>
      <c r="S1386" s="9">
        <f t="shared" si="321"/>
        <v>12.482333058511974</v>
      </c>
      <c r="T1386" s="15">
        <f t="shared" si="311"/>
        <v>0.1169954583927566</v>
      </c>
      <c r="U1386" s="15">
        <f t="shared" si="312"/>
        <v>7.2469002037476082E-2</v>
      </c>
      <c r="V1386" s="15">
        <f t="shared" si="313"/>
        <v>4.4526456355280519E-2</v>
      </c>
      <c r="Y1386" s="32"/>
      <c r="Z1386" s="32"/>
    </row>
    <row r="1387" spans="1:26" x14ac:dyDescent="0.25">
      <c r="A1387" s="6">
        <v>1985.11</v>
      </c>
      <c r="B1387" s="7">
        <v>197.5</v>
      </c>
      <c r="C1387" s="8">
        <v>7.88</v>
      </c>
      <c r="D1387" s="7">
        <v>14.816700000000001</v>
      </c>
      <c r="E1387" s="7">
        <v>109</v>
      </c>
      <c r="F1387" s="8">
        <f t="shared" si="318"/>
        <v>1985.8749999998956</v>
      </c>
      <c r="G1387" s="9">
        <v>9.7799999999999994</v>
      </c>
      <c r="H1387" s="8">
        <f t="shared" si="314"/>
        <v>554.68056192660538</v>
      </c>
      <c r="I1387" s="8">
        <f t="shared" si="315"/>
        <v>22.13105229357798</v>
      </c>
      <c r="J1387" s="10">
        <f t="shared" si="319"/>
        <v>161452.59609075982</v>
      </c>
      <c r="K1387" s="8">
        <f t="shared" si="316"/>
        <v>41.612837883027517</v>
      </c>
      <c r="L1387" s="10">
        <f t="shared" si="317"/>
        <v>12112.378129103601</v>
      </c>
      <c r="M1387" s="30">
        <f t="shared" si="308"/>
        <v>11.164611128667467</v>
      </c>
      <c r="N1387" s="11"/>
      <c r="O1387" s="12">
        <f t="shared" si="309"/>
        <v>14.186571464023931</v>
      </c>
      <c r="P1387" s="12"/>
      <c r="Q1387" s="33">
        <f t="shared" si="310"/>
        <v>6.1981515915447774E-2</v>
      </c>
      <c r="R1387" s="9">
        <f t="shared" si="320"/>
        <v>1.0418088588778152</v>
      </c>
      <c r="S1387" s="9">
        <f t="shared" si="321"/>
        <v>12.916832437531516</v>
      </c>
      <c r="T1387" s="15">
        <f t="shared" si="311"/>
        <v>0.11303605796252914</v>
      </c>
      <c r="U1387" s="15">
        <f t="shared" si="312"/>
        <v>7.0284694115039459E-2</v>
      </c>
      <c r="V1387" s="15">
        <f t="shared" si="313"/>
        <v>4.2751363847489676E-2</v>
      </c>
      <c r="Y1387" s="32"/>
      <c r="Z1387" s="32"/>
    </row>
    <row r="1388" spans="1:26" x14ac:dyDescent="0.25">
      <c r="A1388" s="6">
        <v>1985.12</v>
      </c>
      <c r="B1388" s="7">
        <v>207.3</v>
      </c>
      <c r="C1388" s="8">
        <v>7.9</v>
      </c>
      <c r="D1388" s="7">
        <v>14.61</v>
      </c>
      <c r="E1388" s="7">
        <v>109.3</v>
      </c>
      <c r="F1388" s="8">
        <f t="shared" si="318"/>
        <v>1985.9583333332289</v>
      </c>
      <c r="G1388" s="9">
        <v>9.26</v>
      </c>
      <c r="H1388" s="8">
        <f t="shared" si="314"/>
        <v>580.60595379688925</v>
      </c>
      <c r="I1388" s="8">
        <f t="shared" si="315"/>
        <v>22.126324336688015</v>
      </c>
      <c r="J1388" s="10">
        <f t="shared" si="319"/>
        <v>169535.47869391151</v>
      </c>
      <c r="K1388" s="8">
        <f t="shared" si="316"/>
        <v>40.919696020128079</v>
      </c>
      <c r="L1388" s="10">
        <f t="shared" si="317"/>
        <v>11948.448353680882</v>
      </c>
      <c r="M1388" s="30">
        <f t="shared" si="308"/>
        <v>11.690521474467593</v>
      </c>
      <c r="N1388" s="11"/>
      <c r="O1388" s="12">
        <f t="shared" si="309"/>
        <v>14.851243444332489</v>
      </c>
      <c r="P1388" s="12"/>
      <c r="Q1388" s="33">
        <f t="shared" si="310"/>
        <v>6.3059967515150958E-2</v>
      </c>
      <c r="R1388" s="9">
        <f t="shared" si="320"/>
        <v>1.0122610862090651</v>
      </c>
      <c r="S1388" s="9">
        <f t="shared" si="321"/>
        <v>13.41993486152435</v>
      </c>
      <c r="T1388" s="15">
        <f t="shared" si="311"/>
        <v>0.11138329331321772</v>
      </c>
      <c r="U1388" s="15">
        <f t="shared" si="312"/>
        <v>6.8550312311696615E-2</v>
      </c>
      <c r="V1388" s="15">
        <f t="shared" si="313"/>
        <v>4.2832981001521109E-2</v>
      </c>
      <c r="Y1388" s="32"/>
      <c r="Z1388" s="32"/>
    </row>
    <row r="1389" spans="1:26" x14ac:dyDescent="0.25">
      <c r="A1389" s="6">
        <v>1986.01</v>
      </c>
      <c r="B1389" s="7">
        <v>208.2</v>
      </c>
      <c r="C1389" s="8">
        <v>7.94</v>
      </c>
      <c r="D1389" s="7">
        <v>14.58</v>
      </c>
      <c r="E1389" s="7">
        <v>109.6</v>
      </c>
      <c r="F1389" s="8">
        <f t="shared" si="318"/>
        <v>1986.0416666665622</v>
      </c>
      <c r="G1389" s="9">
        <v>9.19</v>
      </c>
      <c r="H1389" s="8">
        <f t="shared" si="314"/>
        <v>581.53052463503639</v>
      </c>
      <c r="I1389" s="8">
        <f t="shared" si="315"/>
        <v>22.177484945255475</v>
      </c>
      <c r="J1389" s="10">
        <f t="shared" si="319"/>
        <v>170345.09854094562</v>
      </c>
      <c r="K1389" s="8">
        <f t="shared" si="316"/>
        <v>40.72389552919708</v>
      </c>
      <c r="L1389" s="10">
        <f t="shared" si="317"/>
        <v>11929.06597851579</v>
      </c>
      <c r="M1389" s="30">
        <f t="shared" si="308"/>
        <v>11.715007584487983</v>
      </c>
      <c r="N1389" s="11"/>
      <c r="O1389" s="12">
        <f t="shared" si="309"/>
        <v>14.879155972876092</v>
      </c>
      <c r="P1389" s="12"/>
      <c r="Q1389" s="33">
        <f t="shared" si="310"/>
        <v>6.368185902322783E-2</v>
      </c>
      <c r="R1389" s="9">
        <f t="shared" si="320"/>
        <v>1.0401382661479719</v>
      </c>
      <c r="S1389" s="9">
        <f t="shared" si="321"/>
        <v>13.547294050074107</v>
      </c>
      <c r="T1389" s="15">
        <f t="shared" si="311"/>
        <v>0.11038663398724524</v>
      </c>
      <c r="U1389" s="15">
        <f t="shared" si="312"/>
        <v>6.7906278066288239E-2</v>
      </c>
      <c r="V1389" s="15">
        <f t="shared" si="313"/>
        <v>4.2480355920957003E-2</v>
      </c>
      <c r="Y1389" s="32"/>
      <c r="Z1389" s="32"/>
    </row>
    <row r="1390" spans="1:26" x14ac:dyDescent="0.25">
      <c r="A1390" s="6">
        <v>1986.02</v>
      </c>
      <c r="B1390" s="7">
        <v>219.4</v>
      </c>
      <c r="C1390" s="8">
        <v>7.98</v>
      </c>
      <c r="D1390" s="7">
        <v>14.55</v>
      </c>
      <c r="E1390" s="7">
        <v>109.3</v>
      </c>
      <c r="F1390" s="8">
        <f t="shared" si="318"/>
        <v>1986.1249999998954</v>
      </c>
      <c r="G1390" s="9">
        <v>8.6999999999999993</v>
      </c>
      <c r="H1390" s="8">
        <f t="shared" si="314"/>
        <v>614.49564043915814</v>
      </c>
      <c r="I1390" s="8">
        <f t="shared" si="315"/>
        <v>22.350388380603839</v>
      </c>
      <c r="J1390" s="10">
        <f t="shared" si="319"/>
        <v>180547.00352787701</v>
      </c>
      <c r="K1390" s="8">
        <f t="shared" si="316"/>
        <v>40.751647987191213</v>
      </c>
      <c r="L1390" s="10">
        <f t="shared" si="317"/>
        <v>11973.376943165957</v>
      </c>
      <c r="M1390" s="30">
        <f t="shared" si="308"/>
        <v>12.388219099418121</v>
      </c>
      <c r="N1390" s="11"/>
      <c r="O1390" s="12">
        <f t="shared" si="309"/>
        <v>15.7279619472388</v>
      </c>
      <c r="P1390" s="12"/>
      <c r="Q1390" s="33">
        <f t="shared" si="310"/>
        <v>6.3265706562706359E-2</v>
      </c>
      <c r="R1390" s="9">
        <f t="shared" si="320"/>
        <v>1.0706964086423971</v>
      </c>
      <c r="S1390" s="9">
        <f t="shared" si="321"/>
        <v>14.129735226795914</v>
      </c>
      <c r="T1390" s="15">
        <f t="shared" si="311"/>
        <v>0.10994055977766282</v>
      </c>
      <c r="U1390" s="15">
        <f t="shared" si="312"/>
        <v>6.2294770018033185E-2</v>
      </c>
      <c r="V1390" s="15">
        <f t="shared" si="313"/>
        <v>4.7645789759629631E-2</v>
      </c>
      <c r="Y1390" s="32"/>
      <c r="Z1390" s="32"/>
    </row>
    <row r="1391" spans="1:26" x14ac:dyDescent="0.25">
      <c r="A1391" s="6">
        <v>1986.03</v>
      </c>
      <c r="B1391" s="7">
        <v>232.3</v>
      </c>
      <c r="C1391" s="8">
        <v>8.02</v>
      </c>
      <c r="D1391" s="7">
        <v>14.52</v>
      </c>
      <c r="E1391" s="7">
        <v>108.8</v>
      </c>
      <c r="F1391" s="8">
        <f t="shared" si="318"/>
        <v>1986.2083333332287</v>
      </c>
      <c r="G1391" s="9">
        <v>7.78</v>
      </c>
      <c r="H1391" s="8">
        <f t="shared" si="314"/>
        <v>653.6159765624999</v>
      </c>
      <c r="I1391" s="8">
        <f t="shared" si="315"/>
        <v>22.565648437499998</v>
      </c>
      <c r="J1391" s="10">
        <f t="shared" si="319"/>
        <v>192593.58665652791</v>
      </c>
      <c r="K1391" s="8">
        <f t="shared" si="316"/>
        <v>40.854515624999998</v>
      </c>
      <c r="L1391" s="10">
        <f t="shared" si="317"/>
        <v>12038.135506899638</v>
      </c>
      <c r="M1391" s="30">
        <f t="shared" si="308"/>
        <v>13.189022981532718</v>
      </c>
      <c r="N1391" s="11"/>
      <c r="O1391" s="12">
        <f t="shared" si="309"/>
        <v>16.734740582959429</v>
      </c>
      <c r="P1391" s="12"/>
      <c r="Q1391" s="33">
        <f t="shared" si="310"/>
        <v>6.6882803250395931E-2</v>
      </c>
      <c r="R1391" s="9">
        <f t="shared" si="320"/>
        <v>1.0402862489588924</v>
      </c>
      <c r="S1391" s="9">
        <f t="shared" si="321"/>
        <v>15.198181839431431</v>
      </c>
      <c r="T1391" s="15">
        <f t="shared" si="311"/>
        <v>0.10200655087375909</v>
      </c>
      <c r="U1391" s="15">
        <f t="shared" si="312"/>
        <v>5.0932090972658495E-2</v>
      </c>
      <c r="V1391" s="15">
        <f t="shared" si="313"/>
        <v>5.10744599011006E-2</v>
      </c>
      <c r="Y1391" s="32"/>
      <c r="Z1391" s="32"/>
    </row>
    <row r="1392" spans="1:26" x14ac:dyDescent="0.25">
      <c r="A1392" s="6">
        <v>1986.04</v>
      </c>
      <c r="B1392" s="7">
        <v>238</v>
      </c>
      <c r="C1392" s="8">
        <v>8.0466700000000007</v>
      </c>
      <c r="D1392" s="7">
        <v>14.583299999999999</v>
      </c>
      <c r="E1392" s="7">
        <v>108.6</v>
      </c>
      <c r="F1392" s="8">
        <f t="shared" si="318"/>
        <v>1986.2916666665619</v>
      </c>
      <c r="G1392" s="9">
        <v>7.3</v>
      </c>
      <c r="H1392" s="8">
        <f t="shared" si="314"/>
        <v>670.88715469613248</v>
      </c>
      <c r="I1392" s="8">
        <f t="shared" si="315"/>
        <v>22.682384626381214</v>
      </c>
      <c r="J1392" s="10">
        <f t="shared" si="319"/>
        <v>198239.65166354971</v>
      </c>
      <c r="K1392" s="8">
        <f t="shared" si="316"/>
        <v>41.108187575966845</v>
      </c>
      <c r="L1392" s="10">
        <f t="shared" si="317"/>
        <v>12147.009714727077</v>
      </c>
      <c r="M1392" s="30">
        <f t="shared" si="308"/>
        <v>13.552504172869476</v>
      </c>
      <c r="N1392" s="11"/>
      <c r="O1392" s="12">
        <f t="shared" si="309"/>
        <v>17.183914355587934</v>
      </c>
      <c r="P1392" s="12"/>
      <c r="Q1392" s="33">
        <f t="shared" si="310"/>
        <v>6.907103381145846E-2</v>
      </c>
      <c r="R1392" s="9">
        <f t="shared" si="320"/>
        <v>0.97772216546289359</v>
      </c>
      <c r="S1392" s="9">
        <f t="shared" si="321"/>
        <v>15.839576445202729</v>
      </c>
      <c r="T1392" s="15">
        <f t="shared" si="311"/>
        <v>9.8621454047865598E-2</v>
      </c>
      <c r="U1392" s="15">
        <f t="shared" si="312"/>
        <v>4.4902987607793987E-2</v>
      </c>
      <c r="V1392" s="15">
        <f t="shared" si="313"/>
        <v>5.3718466440071611E-2</v>
      </c>
      <c r="Y1392" s="32"/>
      <c r="Z1392" s="32"/>
    </row>
    <row r="1393" spans="1:26" x14ac:dyDescent="0.25">
      <c r="A1393" s="6">
        <v>1986.05</v>
      </c>
      <c r="B1393" s="7">
        <v>238.5</v>
      </c>
      <c r="C1393" s="8">
        <v>8.0733300000000003</v>
      </c>
      <c r="D1393" s="7">
        <v>14.646699999999999</v>
      </c>
      <c r="E1393" s="7">
        <v>108.9</v>
      </c>
      <c r="F1393" s="8">
        <f t="shared" si="318"/>
        <v>1986.3749999998952</v>
      </c>
      <c r="G1393" s="9">
        <v>7.71</v>
      </c>
      <c r="H1393" s="8">
        <f t="shared" si="314"/>
        <v>670.44452479338827</v>
      </c>
      <c r="I1393" s="8">
        <f t="shared" si="315"/>
        <v>22.694842328512394</v>
      </c>
      <c r="J1393" s="10">
        <f t="shared" si="319"/>
        <v>198667.69881981768</v>
      </c>
      <c r="K1393" s="8">
        <f t="shared" si="316"/>
        <v>41.173164869145992</v>
      </c>
      <c r="L1393" s="10">
        <f t="shared" si="317"/>
        <v>12200.529074650831</v>
      </c>
      <c r="M1393" s="30">
        <f t="shared" si="308"/>
        <v>13.560046199232337</v>
      </c>
      <c r="N1393" s="11"/>
      <c r="O1393" s="12">
        <f t="shared" si="309"/>
        <v>17.180748515167302</v>
      </c>
      <c r="P1393" s="12"/>
      <c r="Q1393" s="33">
        <f t="shared" si="310"/>
        <v>6.4465796792934779E-2</v>
      </c>
      <c r="R1393" s="9">
        <f t="shared" si="320"/>
        <v>1.0002236733487426</v>
      </c>
      <c r="S1393" s="9">
        <f t="shared" si="321"/>
        <v>15.444041882894634</v>
      </c>
      <c r="T1393" s="15">
        <f t="shared" si="311"/>
        <v>0.10073370689638583</v>
      </c>
      <c r="U1393" s="15">
        <f t="shared" si="312"/>
        <v>4.6171339837853154E-2</v>
      </c>
      <c r="V1393" s="15">
        <f t="shared" si="313"/>
        <v>5.4562367058532679E-2</v>
      </c>
      <c r="Y1393" s="32"/>
      <c r="Z1393" s="32"/>
    </row>
    <row r="1394" spans="1:26" x14ac:dyDescent="0.25">
      <c r="A1394" s="6">
        <v>1986.06</v>
      </c>
      <c r="B1394" s="7">
        <v>245.3</v>
      </c>
      <c r="C1394" s="8">
        <v>8.1</v>
      </c>
      <c r="D1394" s="7">
        <v>14.71</v>
      </c>
      <c r="E1394" s="7">
        <v>109.5</v>
      </c>
      <c r="F1394" s="8">
        <f t="shared" si="318"/>
        <v>1986.4583333332284</v>
      </c>
      <c r="G1394" s="9">
        <v>7.8</v>
      </c>
      <c r="H1394" s="8">
        <f t="shared" si="314"/>
        <v>685.78151369863008</v>
      </c>
      <c r="I1394" s="8">
        <f t="shared" si="315"/>
        <v>22.645047945205473</v>
      </c>
      <c r="J1394" s="10">
        <f t="shared" si="319"/>
        <v>203771.57760943446</v>
      </c>
      <c r="K1394" s="8">
        <f t="shared" si="316"/>
        <v>41.124525342465752</v>
      </c>
      <c r="L1394" s="10">
        <f t="shared" si="317"/>
        <v>12219.649028270611</v>
      </c>
      <c r="M1394" s="30">
        <f t="shared" si="308"/>
        <v>13.888688626457117</v>
      </c>
      <c r="N1394" s="11"/>
      <c r="O1394" s="12">
        <f t="shared" si="309"/>
        <v>17.582378520821585</v>
      </c>
      <c r="P1394" s="12"/>
      <c r="Q1394" s="33">
        <f t="shared" si="310"/>
        <v>6.184200539550401E-2</v>
      </c>
      <c r="R1394" s="9">
        <f t="shared" si="320"/>
        <v>1.0417113704432905</v>
      </c>
      <c r="S1394" s="9">
        <f t="shared" si="321"/>
        <v>15.362852488099275</v>
      </c>
      <c r="T1394" s="15">
        <f t="shared" si="311"/>
        <v>9.9271528248184859E-2</v>
      </c>
      <c r="U1394" s="15">
        <f t="shared" si="312"/>
        <v>4.5967205214896945E-2</v>
      </c>
      <c r="V1394" s="15">
        <f t="shared" si="313"/>
        <v>5.3304323033287915E-2</v>
      </c>
      <c r="Y1394" s="32"/>
      <c r="Z1394" s="32"/>
    </row>
    <row r="1395" spans="1:26" x14ac:dyDescent="0.25">
      <c r="A1395" s="6">
        <v>1986.07</v>
      </c>
      <c r="B1395" s="7">
        <v>240.2</v>
      </c>
      <c r="C1395" s="8">
        <v>8.1433300000000006</v>
      </c>
      <c r="D1395" s="7">
        <v>14.7567</v>
      </c>
      <c r="E1395" s="7">
        <v>109.5</v>
      </c>
      <c r="F1395" s="8">
        <f t="shared" si="318"/>
        <v>1986.5416666665617</v>
      </c>
      <c r="G1395" s="9">
        <v>7.3</v>
      </c>
      <c r="H1395" s="8">
        <f t="shared" si="314"/>
        <v>671.52352054794494</v>
      </c>
      <c r="I1395" s="8">
        <f t="shared" si="315"/>
        <v>22.766184973287668</v>
      </c>
      <c r="J1395" s="10">
        <f t="shared" si="319"/>
        <v>200098.71399053131</v>
      </c>
      <c r="K1395" s="8">
        <f t="shared" si="316"/>
        <v>41.25508382876712</v>
      </c>
      <c r="L1395" s="10">
        <f t="shared" si="317"/>
        <v>12293.075323663921</v>
      </c>
      <c r="M1395" s="30">
        <f t="shared" si="308"/>
        <v>13.619995534083808</v>
      </c>
      <c r="N1395" s="11"/>
      <c r="O1395" s="12">
        <f t="shared" si="309"/>
        <v>17.228549210852712</v>
      </c>
      <c r="P1395" s="12"/>
      <c r="Q1395" s="33">
        <f t="shared" si="310"/>
        <v>6.7700062192951271E-2</v>
      </c>
      <c r="R1395" s="9">
        <f t="shared" si="320"/>
        <v>1.0152906557195402</v>
      </c>
      <c r="S1395" s="9">
        <f t="shared" si="321"/>
        <v>16.003658119296013</v>
      </c>
      <c r="T1395" s="15">
        <f t="shared" si="311"/>
        <v>9.7174868748354237E-2</v>
      </c>
      <c r="U1395" s="15">
        <f t="shared" si="312"/>
        <v>4.2397614911459325E-2</v>
      </c>
      <c r="V1395" s="15">
        <f t="shared" si="313"/>
        <v>5.4777253836894912E-2</v>
      </c>
      <c r="Y1395" s="32"/>
      <c r="Z1395" s="32"/>
    </row>
    <row r="1396" spans="1:26" x14ac:dyDescent="0.25">
      <c r="A1396" s="6">
        <v>1986.08</v>
      </c>
      <c r="B1396" s="7">
        <v>245</v>
      </c>
      <c r="C1396" s="8">
        <v>8.1866699999999994</v>
      </c>
      <c r="D1396" s="7">
        <v>14.8033</v>
      </c>
      <c r="E1396" s="7">
        <v>109.7</v>
      </c>
      <c r="F1396" s="8">
        <f t="shared" si="318"/>
        <v>1986.624999999895</v>
      </c>
      <c r="G1396" s="9">
        <v>7.17</v>
      </c>
      <c r="H1396" s="8">
        <f t="shared" si="314"/>
        <v>683.69405195989043</v>
      </c>
      <c r="I1396" s="8">
        <f t="shared" si="315"/>
        <v>22.845622793299903</v>
      </c>
      <c r="J1396" s="10">
        <f t="shared" si="319"/>
        <v>204292.5447495562</v>
      </c>
      <c r="K1396" s="8">
        <f t="shared" si="316"/>
        <v>41.309910854603459</v>
      </c>
      <c r="L1396" s="10">
        <f t="shared" si="317"/>
        <v>12343.689092616758</v>
      </c>
      <c r="M1396" s="30">
        <f t="shared" si="308"/>
        <v>13.887667550866055</v>
      </c>
      <c r="N1396" s="11"/>
      <c r="O1396" s="12">
        <f t="shared" si="309"/>
        <v>17.552178737142775</v>
      </c>
      <c r="P1396" s="12"/>
      <c r="Q1396" s="33">
        <f t="shared" si="310"/>
        <v>6.7220478286354121E-2</v>
      </c>
      <c r="R1396" s="9">
        <f t="shared" si="320"/>
        <v>0.98638563676862145</v>
      </c>
      <c r="S1396" s="9">
        <f t="shared" si="321"/>
        <v>16.218741274117846</v>
      </c>
      <c r="T1396" s="15">
        <f t="shared" si="311"/>
        <v>9.8015529275469859E-2</v>
      </c>
      <c r="U1396" s="15">
        <f t="shared" si="312"/>
        <v>4.3116512363074566E-2</v>
      </c>
      <c r="V1396" s="15">
        <f t="shared" si="313"/>
        <v>5.4899016912395293E-2</v>
      </c>
      <c r="Y1396" s="32"/>
      <c r="Z1396" s="32"/>
    </row>
    <row r="1397" spans="1:26" x14ac:dyDescent="0.25">
      <c r="A1397" s="6">
        <v>1986.09</v>
      </c>
      <c r="B1397" s="7">
        <v>238.3</v>
      </c>
      <c r="C1397" s="8">
        <v>8.23</v>
      </c>
      <c r="D1397" s="7">
        <v>14.85</v>
      </c>
      <c r="E1397" s="7">
        <v>110.2</v>
      </c>
      <c r="F1397" s="8">
        <f t="shared" si="318"/>
        <v>1986.7083333332282</v>
      </c>
      <c r="G1397" s="9">
        <v>7.45</v>
      </c>
      <c r="H1397" s="8">
        <f t="shared" si="314"/>
        <v>661.97988430127032</v>
      </c>
      <c r="I1397" s="8">
        <f t="shared" si="315"/>
        <v>22.862335072595275</v>
      </c>
      <c r="J1397" s="10">
        <f t="shared" si="319"/>
        <v>198373.48562422203</v>
      </c>
      <c r="K1397" s="8">
        <f t="shared" si="316"/>
        <v>41.252208484573494</v>
      </c>
      <c r="L1397" s="10">
        <f t="shared" si="317"/>
        <v>12361.923044564401</v>
      </c>
      <c r="M1397" s="30">
        <f t="shared" si="308"/>
        <v>13.467314312977132</v>
      </c>
      <c r="N1397" s="11"/>
      <c r="O1397" s="12">
        <f t="shared" si="309"/>
        <v>17.007759947928395</v>
      </c>
      <c r="P1397" s="12"/>
      <c r="Q1397" s="33">
        <f t="shared" si="310"/>
        <v>6.6782088500137934E-2</v>
      </c>
      <c r="R1397" s="9">
        <f t="shared" si="320"/>
        <v>1.0076087971828867</v>
      </c>
      <c r="S1397" s="9">
        <f t="shared" si="321"/>
        <v>15.925347534359448</v>
      </c>
      <c r="T1397" s="15">
        <f t="shared" si="311"/>
        <v>0.10310882358663087</v>
      </c>
      <c r="U1397" s="15">
        <f t="shared" si="312"/>
        <v>4.383880223172576E-2</v>
      </c>
      <c r="V1397" s="15">
        <f t="shared" si="313"/>
        <v>5.9270021354905111E-2</v>
      </c>
      <c r="Y1397" s="32"/>
      <c r="Z1397" s="32"/>
    </row>
    <row r="1398" spans="1:26" x14ac:dyDescent="0.25">
      <c r="A1398" s="6">
        <v>1986.1</v>
      </c>
      <c r="B1398" s="7">
        <v>237.4</v>
      </c>
      <c r="C1398" s="8">
        <v>8.2466699999999999</v>
      </c>
      <c r="D1398" s="7">
        <v>14.726699999999999</v>
      </c>
      <c r="E1398" s="7">
        <v>110.3</v>
      </c>
      <c r="F1398" s="8">
        <f t="shared" si="318"/>
        <v>1986.7916666665615</v>
      </c>
      <c r="G1398" s="9">
        <v>7.43</v>
      </c>
      <c r="H1398" s="8">
        <f t="shared" si="314"/>
        <v>658.88185403445141</v>
      </c>
      <c r="I1398" s="8">
        <f t="shared" si="315"/>
        <v>22.88787371192203</v>
      </c>
      <c r="J1398" s="10">
        <f t="shared" si="319"/>
        <v>198016.66996516197</v>
      </c>
      <c r="K1398" s="8">
        <f t="shared" si="316"/>
        <v>40.872600673164087</v>
      </c>
      <c r="L1398" s="10">
        <f t="shared" si="317"/>
        <v>12283.622972097517</v>
      </c>
      <c r="M1398" s="30">
        <f t="shared" si="308"/>
        <v>13.425918860857362</v>
      </c>
      <c r="N1398" s="11"/>
      <c r="O1398" s="12">
        <f t="shared" si="309"/>
        <v>16.94244158319697</v>
      </c>
      <c r="P1398" s="12"/>
      <c r="Q1398" s="33">
        <f t="shared" si="310"/>
        <v>6.6753610688413567E-2</v>
      </c>
      <c r="R1398" s="9">
        <f t="shared" si="320"/>
        <v>1.0188955773741608</v>
      </c>
      <c r="S1398" s="9">
        <f t="shared" si="321"/>
        <v>16.031972204664136</v>
      </c>
      <c r="T1398" s="15">
        <f t="shared" si="311"/>
        <v>0.10742104525516782</v>
      </c>
      <c r="U1398" s="15">
        <f t="shared" si="312"/>
        <v>4.565035799543482E-2</v>
      </c>
      <c r="V1398" s="15">
        <f t="shared" si="313"/>
        <v>6.1770687259733004E-2</v>
      </c>
      <c r="Y1398" s="32"/>
      <c r="Z1398" s="32"/>
    </row>
    <row r="1399" spans="1:26" x14ac:dyDescent="0.25">
      <c r="A1399" s="6">
        <v>1986.11</v>
      </c>
      <c r="B1399" s="7">
        <v>245.1</v>
      </c>
      <c r="C1399" s="8">
        <v>8.2633299999999998</v>
      </c>
      <c r="D1399" s="7">
        <v>14.603300000000001</v>
      </c>
      <c r="E1399" s="7">
        <v>110.4</v>
      </c>
      <c r="F1399" s="8">
        <f t="shared" si="318"/>
        <v>1986.8749999998947</v>
      </c>
      <c r="G1399" s="9">
        <v>7.25</v>
      </c>
      <c r="H1399" s="8">
        <f t="shared" si="314"/>
        <v>679.63632472826077</v>
      </c>
      <c r="I1399" s="8">
        <f t="shared" si="315"/>
        <v>22.913338356657604</v>
      </c>
      <c r="J1399" s="10">
        <f t="shared" si="319"/>
        <v>204827.95647952272</v>
      </c>
      <c r="K1399" s="8">
        <f t="shared" si="316"/>
        <v>40.493403267663041</v>
      </c>
      <c r="L1399" s="10">
        <f t="shared" si="317"/>
        <v>12203.851884363177</v>
      </c>
      <c r="M1399" s="30">
        <f t="shared" si="308"/>
        <v>13.872985596138603</v>
      </c>
      <c r="N1399" s="11"/>
      <c r="O1399" s="12">
        <f t="shared" si="309"/>
        <v>17.491666180642564</v>
      </c>
      <c r="P1399" s="12"/>
      <c r="Q1399" s="33">
        <f t="shared" si="310"/>
        <v>6.6065956858145716E-2</v>
      </c>
      <c r="R1399" s="9">
        <f t="shared" si="320"/>
        <v>1.0159834282206941</v>
      </c>
      <c r="S1399" s="9">
        <f t="shared" si="321"/>
        <v>16.320109465794648</v>
      </c>
      <c r="T1399" s="15">
        <f t="shared" si="311"/>
        <v>0.10892623208224261</v>
      </c>
      <c r="U1399" s="15">
        <f t="shared" si="312"/>
        <v>4.666492670886746E-2</v>
      </c>
      <c r="V1399" s="15">
        <f t="shared" si="313"/>
        <v>6.2261305373375153E-2</v>
      </c>
      <c r="Y1399" s="32"/>
      <c r="Z1399" s="32"/>
    </row>
    <row r="1400" spans="1:26" x14ac:dyDescent="0.25">
      <c r="A1400" s="6">
        <v>1986.12</v>
      </c>
      <c r="B1400" s="7">
        <v>248.6</v>
      </c>
      <c r="C1400" s="8">
        <v>8.2799999999999994</v>
      </c>
      <c r="D1400" s="7">
        <v>14.48</v>
      </c>
      <c r="E1400" s="7">
        <v>110.5</v>
      </c>
      <c r="F1400" s="8">
        <f t="shared" si="318"/>
        <v>1986.958333333228</v>
      </c>
      <c r="G1400" s="9">
        <v>7.11</v>
      </c>
      <c r="H1400" s="8">
        <f t="shared" si="314"/>
        <v>688.71761538461521</v>
      </c>
      <c r="I1400" s="8">
        <f t="shared" si="315"/>
        <v>22.938784615384609</v>
      </c>
      <c r="J1400" s="10">
        <f t="shared" si="319"/>
        <v>208140.96986156303</v>
      </c>
      <c r="K1400" s="8">
        <f t="shared" si="316"/>
        <v>40.115169230769226</v>
      </c>
      <c r="L1400" s="10">
        <f t="shared" si="317"/>
        <v>12123.416104567308</v>
      </c>
      <c r="M1400" s="30">
        <f t="shared" si="308"/>
        <v>14.085139814743314</v>
      </c>
      <c r="N1400" s="11"/>
      <c r="O1400" s="12">
        <f t="shared" si="309"/>
        <v>17.74331642543698</v>
      </c>
      <c r="P1400" s="12"/>
      <c r="Q1400" s="33">
        <f t="shared" si="310"/>
        <v>6.6109702069103798E-2</v>
      </c>
      <c r="R1400" s="9">
        <f t="shared" si="320"/>
        <v>1.0080581907954413</v>
      </c>
      <c r="S1400" s="9">
        <f t="shared" si="321"/>
        <v>16.565955369638491</v>
      </c>
      <c r="T1400" s="15">
        <f t="shared" si="311"/>
        <v>0.10846887333722854</v>
      </c>
      <c r="U1400" s="15">
        <f t="shared" si="312"/>
        <v>4.4871625548176919E-2</v>
      </c>
      <c r="V1400" s="15">
        <f t="shared" si="313"/>
        <v>6.3597247789051625E-2</v>
      </c>
      <c r="Y1400" s="32"/>
      <c r="Z1400" s="32"/>
    </row>
    <row r="1401" spans="1:26" x14ac:dyDescent="0.25">
      <c r="A1401" s="6">
        <v>1987.01</v>
      </c>
      <c r="B1401" s="7">
        <v>264.5</v>
      </c>
      <c r="C1401" s="8">
        <v>8.3000000000000007</v>
      </c>
      <c r="D1401" s="7">
        <v>14.6867</v>
      </c>
      <c r="E1401" s="7">
        <v>111.2</v>
      </c>
      <c r="F1401" s="8">
        <f t="shared" si="318"/>
        <v>1987.0416666665612</v>
      </c>
      <c r="G1401" s="9">
        <v>7.08</v>
      </c>
      <c r="H1401" s="8">
        <f t="shared" si="314"/>
        <v>728.15399055755381</v>
      </c>
      <c r="I1401" s="8">
        <f t="shared" si="315"/>
        <v>22.849444694244603</v>
      </c>
      <c r="J1401" s="10">
        <f t="shared" si="319"/>
        <v>220634.69827661084</v>
      </c>
      <c r="K1401" s="8">
        <f t="shared" si="316"/>
        <v>40.43167944469424</v>
      </c>
      <c r="L1401" s="10">
        <f t="shared" si="317"/>
        <v>12251.023150015504</v>
      </c>
      <c r="M1401" s="30">
        <f t="shared" si="308"/>
        <v>14.922208103718949</v>
      </c>
      <c r="N1401" s="11"/>
      <c r="O1401" s="12">
        <f t="shared" si="309"/>
        <v>18.777962794262152</v>
      </c>
      <c r="P1401" s="12"/>
      <c r="Q1401" s="33">
        <f t="shared" si="310"/>
        <v>6.2552225871873632E-2</v>
      </c>
      <c r="R1401" s="9">
        <f t="shared" si="320"/>
        <v>0.99390186210958875</v>
      </c>
      <c r="S1401" s="9">
        <f t="shared" si="321"/>
        <v>16.594324580558418</v>
      </c>
      <c r="T1401" s="15">
        <f t="shared" si="311"/>
        <v>0.10521712997774291</v>
      </c>
      <c r="U1401" s="15">
        <f t="shared" si="312"/>
        <v>4.2775765751370098E-2</v>
      </c>
      <c r="V1401" s="15">
        <f t="shared" si="313"/>
        <v>6.2441364226372809E-2</v>
      </c>
      <c r="Y1401" s="32"/>
      <c r="Z1401" s="32"/>
    </row>
    <row r="1402" spans="1:26" x14ac:dyDescent="0.25">
      <c r="A1402" s="6">
        <v>1987.02</v>
      </c>
      <c r="B1402" s="7">
        <v>280.89999999999998</v>
      </c>
      <c r="C1402" s="8">
        <v>8.32</v>
      </c>
      <c r="D1402" s="7">
        <v>14.8933</v>
      </c>
      <c r="E1402" s="7">
        <v>111.6</v>
      </c>
      <c r="F1402" s="8">
        <f t="shared" si="318"/>
        <v>1987.1249999998945</v>
      </c>
      <c r="G1402" s="9">
        <v>7.25</v>
      </c>
      <c r="H1402" s="8">
        <f t="shared" si="314"/>
        <v>770.53059811827939</v>
      </c>
      <c r="I1402" s="8">
        <f t="shared" si="315"/>
        <v>22.822408602150539</v>
      </c>
      <c r="J1402" s="10">
        <f t="shared" si="319"/>
        <v>234051.32180151931</v>
      </c>
      <c r="K1402" s="8">
        <f t="shared" si="316"/>
        <v>40.853482936827945</v>
      </c>
      <c r="L1402" s="10">
        <f t="shared" si="317"/>
        <v>12409.386083967844</v>
      </c>
      <c r="M1402" s="30">
        <f t="shared" si="308"/>
        <v>15.822318142836455</v>
      </c>
      <c r="N1402" s="11"/>
      <c r="O1402" s="12">
        <f t="shared" si="309"/>
        <v>19.886426559991161</v>
      </c>
      <c r="P1402" s="12"/>
      <c r="Q1402" s="33">
        <f t="shared" si="310"/>
        <v>5.6334889356184414E-2</v>
      </c>
      <c r="R1402" s="9">
        <f t="shared" si="320"/>
        <v>1.0060416666666667</v>
      </c>
      <c r="S1402" s="9">
        <f t="shared" si="321"/>
        <v>16.434014939415359</v>
      </c>
      <c r="T1402" s="15">
        <f t="shared" si="311"/>
        <v>0.10306661670050454</v>
      </c>
      <c r="U1402" s="15">
        <f t="shared" si="312"/>
        <v>4.5241842361098072E-2</v>
      </c>
      <c r="V1402" s="15">
        <f t="shared" si="313"/>
        <v>5.7824774339406471E-2</v>
      </c>
      <c r="Y1402" s="32"/>
      <c r="Z1402" s="32"/>
    </row>
    <row r="1403" spans="1:26" x14ac:dyDescent="0.25">
      <c r="A1403" s="6">
        <v>1987.03</v>
      </c>
      <c r="B1403" s="7">
        <v>292.5</v>
      </c>
      <c r="C1403" s="8">
        <v>8.34</v>
      </c>
      <c r="D1403" s="7">
        <v>15.1</v>
      </c>
      <c r="E1403" s="7">
        <v>112.1</v>
      </c>
      <c r="F1403" s="8">
        <f t="shared" si="318"/>
        <v>1987.2083333332278</v>
      </c>
      <c r="G1403" s="9">
        <v>7.25</v>
      </c>
      <c r="H1403" s="8">
        <f t="shared" si="314"/>
        <v>798.7715767172167</v>
      </c>
      <c r="I1403" s="8">
        <f t="shared" si="315"/>
        <v>22.77523059768064</v>
      </c>
      <c r="J1403" s="10">
        <f t="shared" si="319"/>
        <v>243206.1208314604</v>
      </c>
      <c r="K1403" s="8">
        <f t="shared" si="316"/>
        <v>41.235729259589647</v>
      </c>
      <c r="L1403" s="10">
        <f t="shared" si="317"/>
        <v>12555.256152324964</v>
      </c>
      <c r="M1403" s="30">
        <f t="shared" si="308"/>
        <v>16.433343976069928</v>
      </c>
      <c r="N1403" s="11"/>
      <c r="O1403" s="12">
        <f t="shared" si="309"/>
        <v>20.627202938129237</v>
      </c>
      <c r="P1403" s="12"/>
      <c r="Q1403" s="33">
        <f t="shared" si="310"/>
        <v>5.3742497442263136E-2</v>
      </c>
      <c r="R1403" s="9">
        <f t="shared" si="320"/>
        <v>0.95348909939056448</v>
      </c>
      <c r="S1403" s="9">
        <f t="shared" si="321"/>
        <v>16.459560230255619</v>
      </c>
      <c r="T1403" s="15">
        <f t="shared" si="311"/>
        <v>9.7880883802397678E-2</v>
      </c>
      <c r="U1403" s="15">
        <f t="shared" si="312"/>
        <v>4.3326612376116236E-2</v>
      </c>
      <c r="V1403" s="15">
        <f t="shared" si="313"/>
        <v>5.4554271426281442E-2</v>
      </c>
      <c r="Y1403" s="32"/>
      <c r="Z1403" s="32"/>
    </row>
    <row r="1404" spans="1:26" x14ac:dyDescent="0.25">
      <c r="A1404" s="6">
        <v>1987.04</v>
      </c>
      <c r="B1404" s="7">
        <v>289.3</v>
      </c>
      <c r="C1404" s="8">
        <v>8.4</v>
      </c>
      <c r="D1404" s="7">
        <v>14.8733</v>
      </c>
      <c r="E1404" s="7">
        <v>112.7</v>
      </c>
      <c r="F1404" s="8">
        <f t="shared" si="318"/>
        <v>1987.291666666561</v>
      </c>
      <c r="G1404" s="9">
        <v>8.02</v>
      </c>
      <c r="H1404" s="8">
        <f t="shared" si="314"/>
        <v>785.82684782608681</v>
      </c>
      <c r="I1404" s="8">
        <f t="shared" si="315"/>
        <v>22.816956521739126</v>
      </c>
      <c r="J1404" s="10">
        <f t="shared" si="319"/>
        <v>239843.70523392243</v>
      </c>
      <c r="K1404" s="8">
        <f t="shared" si="316"/>
        <v>40.400409456521736</v>
      </c>
      <c r="L1404" s="10">
        <f t="shared" si="317"/>
        <v>12330.685727810918</v>
      </c>
      <c r="M1404" s="30">
        <f t="shared" si="308"/>
        <v>16.196534453220881</v>
      </c>
      <c r="N1404" s="11"/>
      <c r="O1404" s="12">
        <f t="shared" si="309"/>
        <v>20.303841071051394</v>
      </c>
      <c r="P1404" s="12"/>
      <c r="Q1404" s="33">
        <f t="shared" si="310"/>
        <v>4.6609431506182783E-2</v>
      </c>
      <c r="R1404" s="9">
        <f t="shared" si="320"/>
        <v>0.96742422509917603</v>
      </c>
      <c r="S1404" s="9">
        <f t="shared" si="321"/>
        <v>15.610458405331707</v>
      </c>
      <c r="T1404" s="15">
        <f t="shared" si="311"/>
        <v>9.5471540307972669E-2</v>
      </c>
      <c r="U1404" s="15">
        <f t="shared" si="312"/>
        <v>4.7813316678601669E-2</v>
      </c>
      <c r="V1404" s="15">
        <f t="shared" si="313"/>
        <v>4.7658223629370999E-2</v>
      </c>
      <c r="Y1404" s="32"/>
      <c r="Z1404" s="32"/>
    </row>
    <row r="1405" spans="1:26" x14ac:dyDescent="0.25">
      <c r="A1405" s="6">
        <v>1987.05</v>
      </c>
      <c r="B1405" s="7">
        <v>289.10000000000002</v>
      </c>
      <c r="C1405" s="8">
        <v>8.4600000000000009</v>
      </c>
      <c r="D1405" s="7">
        <v>14.646699999999999</v>
      </c>
      <c r="E1405" s="7">
        <v>113.1</v>
      </c>
      <c r="F1405" s="8">
        <f t="shared" si="318"/>
        <v>1987.3749999998943</v>
      </c>
      <c r="G1405" s="9">
        <v>8.61</v>
      </c>
      <c r="H1405" s="8">
        <f t="shared" si="314"/>
        <v>782.50627984084872</v>
      </c>
      <c r="I1405" s="8">
        <f t="shared" si="315"/>
        <v>22.898661803713527</v>
      </c>
      <c r="J1405" s="10">
        <f t="shared" si="319"/>
        <v>239412.64037656109</v>
      </c>
      <c r="K1405" s="8">
        <f t="shared" si="316"/>
        <v>39.644187924403177</v>
      </c>
      <c r="L1405" s="10">
        <f t="shared" si="317"/>
        <v>12129.384710492483</v>
      </c>
      <c r="M1405" s="30">
        <f t="shared" si="308"/>
        <v>16.160311952655743</v>
      </c>
      <c r="N1405" s="11"/>
      <c r="O1405" s="12">
        <f t="shared" si="309"/>
        <v>20.233478963142403</v>
      </c>
      <c r="P1405" s="12"/>
      <c r="Q1405" s="33">
        <f t="shared" si="310"/>
        <v>4.0693975709329581E-2</v>
      </c>
      <c r="R1405" s="9">
        <f t="shared" si="320"/>
        <v>1.0212748364878896</v>
      </c>
      <c r="S1405" s="9">
        <f t="shared" si="321"/>
        <v>15.0485247133077</v>
      </c>
      <c r="T1405" s="15">
        <f t="shared" si="311"/>
        <v>0.10544169617241894</v>
      </c>
      <c r="U1405" s="15">
        <f t="shared" si="312"/>
        <v>5.3683153601261413E-2</v>
      </c>
      <c r="V1405" s="15">
        <f t="shared" si="313"/>
        <v>5.1758542571157529E-2</v>
      </c>
      <c r="Y1405" s="32"/>
      <c r="Z1405" s="32"/>
    </row>
    <row r="1406" spans="1:26" x14ac:dyDescent="0.25">
      <c r="A1406" s="6">
        <v>1987.06</v>
      </c>
      <c r="B1406" s="7">
        <v>301.39999999999998</v>
      </c>
      <c r="C1406" s="8">
        <v>8.52</v>
      </c>
      <c r="D1406" s="7">
        <v>14.42</v>
      </c>
      <c r="E1406" s="7">
        <v>113.5</v>
      </c>
      <c r="F1406" s="8">
        <f t="shared" si="318"/>
        <v>1987.4583333332275</v>
      </c>
      <c r="G1406" s="9">
        <v>8.4</v>
      </c>
      <c r="H1406" s="8">
        <f t="shared" si="314"/>
        <v>812.92359911894255</v>
      </c>
      <c r="I1406" s="8">
        <f t="shared" si="315"/>
        <v>22.979791189427306</v>
      </c>
      <c r="J1406" s="10">
        <f t="shared" si="319"/>
        <v>249304.90828711374</v>
      </c>
      <c r="K1406" s="8">
        <f t="shared" si="316"/>
        <v>38.893026872246686</v>
      </c>
      <c r="L1406" s="10">
        <f t="shared" si="317"/>
        <v>11927.59382050491</v>
      </c>
      <c r="M1406" s="30">
        <f t="shared" si="308"/>
        <v>16.825207307878724</v>
      </c>
      <c r="N1406" s="11"/>
      <c r="O1406" s="12">
        <f t="shared" si="309"/>
        <v>21.038765339298106</v>
      </c>
      <c r="P1406" s="12"/>
      <c r="Q1406" s="33">
        <f t="shared" si="310"/>
        <v>4.002054942434858E-2</v>
      </c>
      <c r="R1406" s="9">
        <f t="shared" si="320"/>
        <v>1.0036500888963857</v>
      </c>
      <c r="S1406" s="9">
        <f t="shared" si="321"/>
        <v>15.314516868422027</v>
      </c>
      <c r="T1406" s="15">
        <f t="shared" si="311"/>
        <v>0.10657640898187104</v>
      </c>
      <c r="U1406" s="15">
        <f t="shared" si="312"/>
        <v>5.3962220978424069E-2</v>
      </c>
      <c r="V1406" s="15">
        <f t="shared" si="313"/>
        <v>5.2614188003446971E-2</v>
      </c>
      <c r="Y1406" s="32"/>
      <c r="Z1406" s="32"/>
    </row>
    <row r="1407" spans="1:26" x14ac:dyDescent="0.25">
      <c r="A1407" s="6">
        <v>1987.07</v>
      </c>
      <c r="B1407" s="7">
        <v>310.10000000000002</v>
      </c>
      <c r="C1407" s="8">
        <v>8.5666700000000002</v>
      </c>
      <c r="D1407" s="7">
        <v>14.9</v>
      </c>
      <c r="E1407" s="7">
        <v>113.8</v>
      </c>
      <c r="F1407" s="8">
        <f t="shared" si="318"/>
        <v>1987.5416666665608</v>
      </c>
      <c r="G1407" s="9">
        <v>8.4499999999999993</v>
      </c>
      <c r="H1407" s="8">
        <f t="shared" si="314"/>
        <v>834.183987258348</v>
      </c>
      <c r="I1407" s="8">
        <f t="shared" si="315"/>
        <v>23.044756330623898</v>
      </c>
      <c r="J1407" s="10">
        <f t="shared" si="319"/>
        <v>256413.91995823727</v>
      </c>
      <c r="K1407" s="8">
        <f t="shared" si="316"/>
        <v>40.081720123022841</v>
      </c>
      <c r="L1407" s="10">
        <f t="shared" si="317"/>
        <v>12320.436657135553</v>
      </c>
      <c r="M1407" s="30">
        <f t="shared" si="308"/>
        <v>17.306004390512225</v>
      </c>
      <c r="N1407" s="11"/>
      <c r="O1407" s="12">
        <f t="shared" si="309"/>
        <v>21.61145347379119</v>
      </c>
      <c r="P1407" s="12"/>
      <c r="Q1407" s="33">
        <f t="shared" si="310"/>
        <v>3.7625517261062211E-2</v>
      </c>
      <c r="R1407" s="9">
        <f t="shared" si="320"/>
        <v>0.9865456526552201</v>
      </c>
      <c r="S1407" s="9">
        <f t="shared" si="321"/>
        <v>15.329896665738627</v>
      </c>
      <c r="T1407" s="15">
        <f t="shared" si="311"/>
        <v>0.10950345027898201</v>
      </c>
      <c r="U1407" s="15">
        <f t="shared" si="312"/>
        <v>5.6366611728344118E-2</v>
      </c>
      <c r="V1407" s="15">
        <f t="shared" si="313"/>
        <v>5.3136838550637888E-2</v>
      </c>
      <c r="Y1407" s="32"/>
      <c r="Z1407" s="32"/>
    </row>
    <row r="1408" spans="1:26" x14ac:dyDescent="0.25">
      <c r="A1408" s="6">
        <v>1987.08</v>
      </c>
      <c r="B1408" s="7">
        <v>329.4</v>
      </c>
      <c r="C1408" s="8">
        <v>8.6133299999999995</v>
      </c>
      <c r="D1408" s="7">
        <v>15.38</v>
      </c>
      <c r="E1408" s="7">
        <v>114.4</v>
      </c>
      <c r="F1408" s="8">
        <f t="shared" si="318"/>
        <v>1987.624999999894</v>
      </c>
      <c r="G1408" s="9">
        <v>8.76</v>
      </c>
      <c r="H1408" s="8">
        <f t="shared" si="314"/>
        <v>881.45453234265699</v>
      </c>
      <c r="I1408" s="8">
        <f t="shared" si="315"/>
        <v>23.048751569711534</v>
      </c>
      <c r="J1408" s="10">
        <f t="shared" si="319"/>
        <v>271534.47811403451</v>
      </c>
      <c r="K1408" s="8">
        <f t="shared" si="316"/>
        <v>41.15595236013985</v>
      </c>
      <c r="L1408" s="10">
        <f t="shared" si="317"/>
        <v>12678.203622932153</v>
      </c>
      <c r="M1408" s="30">
        <f t="shared" si="308"/>
        <v>18.32690724585634</v>
      </c>
      <c r="N1408" s="11"/>
      <c r="O1408" s="12">
        <f t="shared" si="309"/>
        <v>22.852095511377353</v>
      </c>
      <c r="P1408" s="12"/>
      <c r="Q1408" s="33">
        <f t="shared" si="310"/>
        <v>3.1518001960628567E-2</v>
      </c>
      <c r="R1408" s="9">
        <f t="shared" si="320"/>
        <v>0.96486630767468584</v>
      </c>
      <c r="S1408" s="9">
        <f t="shared" si="321"/>
        <v>15.044323105759673</v>
      </c>
      <c r="T1408" s="15">
        <f t="shared" si="311"/>
        <v>0.10334217533778389</v>
      </c>
      <c r="U1408" s="15">
        <f t="shared" si="312"/>
        <v>5.8082622427089392E-2</v>
      </c>
      <c r="V1408" s="15">
        <f t="shared" si="313"/>
        <v>4.52595529106945E-2</v>
      </c>
      <c r="Y1408" s="32"/>
      <c r="Z1408" s="32"/>
    </row>
    <row r="1409" spans="1:26" x14ac:dyDescent="0.25">
      <c r="A1409" s="6">
        <v>1987.09</v>
      </c>
      <c r="B1409" s="7">
        <v>318.7</v>
      </c>
      <c r="C1409" s="8">
        <v>8.66</v>
      </c>
      <c r="D1409" s="7">
        <v>15.86</v>
      </c>
      <c r="E1409" s="7">
        <v>115</v>
      </c>
      <c r="F1409" s="8">
        <f t="shared" si="318"/>
        <v>1987.7083333332273</v>
      </c>
      <c r="G1409" s="9">
        <v>9.42</v>
      </c>
      <c r="H1409" s="8">
        <f t="shared" si="314"/>
        <v>848.37247173913022</v>
      </c>
      <c r="I1409" s="8">
        <f t="shared" si="315"/>
        <v>23.052731739130433</v>
      </c>
      <c r="J1409" s="10">
        <f t="shared" si="319"/>
        <v>261935.24700194248</v>
      </c>
      <c r="K1409" s="8">
        <f t="shared" si="316"/>
        <v>42.218975217391296</v>
      </c>
      <c r="L1409" s="10">
        <f t="shared" si="317"/>
        <v>13035.12085801948</v>
      </c>
      <c r="M1409" s="30">
        <f t="shared" ref="M1409:M1472" si="322">H1409/AVERAGE(K1289:K1408)</f>
        <v>17.675620449938219</v>
      </c>
      <c r="N1409" s="11"/>
      <c r="O1409" s="12">
        <f t="shared" ref="O1409:O1472" si="323">J1409/AVERAGE(L1289:L1408)</f>
        <v>22.00776623420672</v>
      </c>
      <c r="P1409" s="12"/>
      <c r="Q1409" s="33">
        <f t="shared" ref="Q1409:Q1472" si="324">1/M1409-(G1409/100-(((E1409/E1289)^(1/10))-1))</f>
        <v>2.7138089806860229E-2</v>
      </c>
      <c r="R1409" s="9">
        <f t="shared" si="320"/>
        <v>1.0014476306327</v>
      </c>
      <c r="S1409" s="9">
        <f t="shared" si="321"/>
        <v>14.440026083980936</v>
      </c>
      <c r="T1409" s="15">
        <f t="shared" si="311"/>
        <v>0.10835852021718662</v>
      </c>
      <c r="U1409" s="15">
        <f t="shared" si="312"/>
        <v>6.342280497439301E-2</v>
      </c>
      <c r="V1409" s="15">
        <f t="shared" si="313"/>
        <v>4.4935715242793606E-2</v>
      </c>
      <c r="Y1409" s="32"/>
      <c r="Z1409" s="32"/>
    </row>
    <row r="1410" spans="1:26" x14ac:dyDescent="0.25">
      <c r="A1410" s="6">
        <v>1987.1</v>
      </c>
      <c r="B1410" s="7">
        <v>280.2</v>
      </c>
      <c r="C1410" s="8">
        <v>8.7100000000000009</v>
      </c>
      <c r="D1410" s="7">
        <v>16.406700000000001</v>
      </c>
      <c r="E1410" s="7">
        <v>115.3</v>
      </c>
      <c r="F1410" s="8">
        <f t="shared" si="318"/>
        <v>1987.7916666665606</v>
      </c>
      <c r="G1410" s="9">
        <v>9.52</v>
      </c>
      <c r="H1410" s="8">
        <f t="shared" si="314"/>
        <v>743.94558109280126</v>
      </c>
      <c r="I1410" s="8">
        <f t="shared" si="315"/>
        <v>23.12550325238508</v>
      </c>
      <c r="J1410" s="10">
        <f t="shared" si="319"/>
        <v>230288.41467818548</v>
      </c>
      <c r="K1410" s="8">
        <f t="shared" si="316"/>
        <v>43.560642274501298</v>
      </c>
      <c r="L1410" s="10">
        <f t="shared" si="317"/>
        <v>13484.200332264762</v>
      </c>
      <c r="M1410" s="30">
        <f t="shared" si="322"/>
        <v>15.530055563627315</v>
      </c>
      <c r="N1410" s="11"/>
      <c r="O1410" s="12">
        <f t="shared" si="323"/>
        <v>19.313386963315391</v>
      </c>
      <c r="P1410" s="12"/>
      <c r="Q1410" s="33">
        <f t="shared" si="324"/>
        <v>3.3885399558438362E-2</v>
      </c>
      <c r="R1410" s="9">
        <f t="shared" si="320"/>
        <v>1.0513845824386956</v>
      </c>
      <c r="S1410" s="9">
        <f t="shared" si="321"/>
        <v>14.423303897908639</v>
      </c>
      <c r="T1410" s="15">
        <f t="shared" ref="T1410:T1473" si="325">(($J1530/$J1410)^(1/10)-1)</f>
        <v>0.12427821516317095</v>
      </c>
      <c r="U1410" s="15">
        <f t="shared" ref="U1410:U1473" si="326">(($S1530/$S1410)^(1/10)-1)</f>
        <v>6.5242313112665595E-2</v>
      </c>
      <c r="V1410" s="15">
        <f t="shared" ref="V1410:V1473" si="327">T1410-U1410</f>
        <v>5.9035902050505351E-2</v>
      </c>
      <c r="Y1410" s="32"/>
      <c r="Z1410" s="32"/>
    </row>
    <row r="1411" spans="1:26" x14ac:dyDescent="0.25">
      <c r="A1411" s="6">
        <v>1987.11</v>
      </c>
      <c r="B1411" s="7">
        <v>245</v>
      </c>
      <c r="C1411" s="8">
        <v>8.76</v>
      </c>
      <c r="D1411" s="7">
        <v>16.953299999999999</v>
      </c>
      <c r="E1411" s="7">
        <v>115.4</v>
      </c>
      <c r="F1411" s="8">
        <f t="shared" si="318"/>
        <v>1987.8749999998938</v>
      </c>
      <c r="G1411" s="9">
        <v>8.86</v>
      </c>
      <c r="H1411" s="8">
        <f t="shared" si="314"/>
        <v>649.92406845753885</v>
      </c>
      <c r="I1411" s="8">
        <f t="shared" si="315"/>
        <v>23.238101386481798</v>
      </c>
      <c r="J1411" s="10">
        <f t="shared" si="319"/>
        <v>201783.49419923409</v>
      </c>
      <c r="K1411" s="8">
        <f t="shared" si="316"/>
        <v>44.972888611351806</v>
      </c>
      <c r="L1411" s="10">
        <f t="shared" si="317"/>
        <v>13962.841274317856</v>
      </c>
      <c r="M1411" s="30">
        <f t="shared" si="322"/>
        <v>13.590885143189084</v>
      </c>
      <c r="N1411" s="11"/>
      <c r="O1411" s="12">
        <f t="shared" si="323"/>
        <v>16.887366309768481</v>
      </c>
      <c r="P1411" s="12"/>
      <c r="Q1411" s="33">
        <f t="shared" si="324"/>
        <v>4.9247979245253981E-2</v>
      </c>
      <c r="R1411" s="9">
        <f t="shared" si="320"/>
        <v>0.99887189891126138</v>
      </c>
      <c r="S1411" s="9">
        <f t="shared" si="321"/>
        <v>15.151298584090739</v>
      </c>
      <c r="T1411" s="15">
        <f t="shared" si="325"/>
        <v>0.13798440684227598</v>
      </c>
      <c r="U1411" s="15">
        <f t="shared" si="326"/>
        <v>6.1788332359404174E-2</v>
      </c>
      <c r="V1411" s="15">
        <f t="shared" si="327"/>
        <v>7.6196074482871801E-2</v>
      </c>
      <c r="Y1411" s="32"/>
      <c r="Z1411" s="32"/>
    </row>
    <row r="1412" spans="1:26" x14ac:dyDescent="0.25">
      <c r="A1412" s="6">
        <v>1987.12</v>
      </c>
      <c r="B1412" s="7">
        <v>241</v>
      </c>
      <c r="C1412" s="8">
        <v>8.81</v>
      </c>
      <c r="D1412" s="7">
        <v>17.5</v>
      </c>
      <c r="E1412" s="7">
        <v>115.4</v>
      </c>
      <c r="F1412" s="8">
        <f t="shared" si="318"/>
        <v>1987.9583333332271</v>
      </c>
      <c r="G1412" s="9">
        <v>8.99</v>
      </c>
      <c r="H1412" s="8">
        <f t="shared" si="314"/>
        <v>639.31306325823198</v>
      </c>
      <c r="I1412" s="8">
        <f t="shared" si="315"/>
        <v>23.370738951473133</v>
      </c>
      <c r="J1412" s="10">
        <f t="shared" si="319"/>
        <v>199093.73394832658</v>
      </c>
      <c r="K1412" s="8">
        <f t="shared" si="316"/>
        <v>46.423147746967061</v>
      </c>
      <c r="L1412" s="10">
        <f t="shared" si="317"/>
        <v>14457.013875915834</v>
      </c>
      <c r="M1412" s="30">
        <f t="shared" si="322"/>
        <v>13.389028514426965</v>
      </c>
      <c r="N1412" s="11"/>
      <c r="O1412" s="12">
        <f t="shared" si="323"/>
        <v>16.622494633999864</v>
      </c>
      <c r="P1412" s="12"/>
      <c r="Q1412" s="33">
        <f t="shared" si="324"/>
        <v>4.871401448491447E-2</v>
      </c>
      <c r="R1412" s="9">
        <f t="shared" si="320"/>
        <v>1.028730231232527</v>
      </c>
      <c r="S1412" s="9">
        <f t="shared" si="321"/>
        <v>15.134206387662223</v>
      </c>
      <c r="T1412" s="15">
        <f t="shared" si="325"/>
        <v>0.14262186698497015</v>
      </c>
      <c r="U1412" s="15">
        <f t="shared" si="326"/>
        <v>6.3114654338094267E-2</v>
      </c>
      <c r="V1412" s="15">
        <f t="shared" si="327"/>
        <v>7.950721264687588E-2</v>
      </c>
      <c r="Y1412" s="32"/>
      <c r="Z1412" s="32"/>
    </row>
    <row r="1413" spans="1:26" x14ac:dyDescent="0.25">
      <c r="A1413" s="6">
        <v>1988.01</v>
      </c>
      <c r="B1413" s="7">
        <v>250.5</v>
      </c>
      <c r="C1413" s="8">
        <v>8.8566699999999994</v>
      </c>
      <c r="D1413" s="7">
        <v>17.863299999999999</v>
      </c>
      <c r="E1413" s="7">
        <v>115.7</v>
      </c>
      <c r="F1413" s="8">
        <f t="shared" si="318"/>
        <v>1988.0416666665603</v>
      </c>
      <c r="G1413" s="9">
        <v>8.67</v>
      </c>
      <c r="H1413" s="8">
        <f t="shared" si="314"/>
        <v>662.79117329299902</v>
      </c>
      <c r="I1413" s="8">
        <f t="shared" si="315"/>
        <v>23.433623555963692</v>
      </c>
      <c r="J1413" s="10">
        <f t="shared" si="319"/>
        <v>207013.38320676982</v>
      </c>
      <c r="K1413" s="8">
        <f t="shared" si="316"/>
        <v>47.264022219101108</v>
      </c>
      <c r="L1413" s="10">
        <f t="shared" si="317"/>
        <v>14762.244184580803</v>
      </c>
      <c r="M1413" s="30">
        <f t="shared" si="322"/>
        <v>13.898336683569138</v>
      </c>
      <c r="N1413" s="11"/>
      <c r="O1413" s="12">
        <f t="shared" si="323"/>
        <v>17.237464801757405</v>
      </c>
      <c r="P1413" s="12"/>
      <c r="Q1413" s="33">
        <f t="shared" si="324"/>
        <v>4.8770254494573978E-2</v>
      </c>
      <c r="R1413" s="9">
        <f t="shared" si="320"/>
        <v>1.0383636955621693</v>
      </c>
      <c r="S1413" s="9">
        <f t="shared" si="321"/>
        <v>15.528646538247564</v>
      </c>
      <c r="T1413" s="15">
        <f t="shared" si="325"/>
        <v>0.13823197341745064</v>
      </c>
      <c r="U1413" s="15">
        <f t="shared" si="326"/>
        <v>6.284914000079489E-2</v>
      </c>
      <c r="V1413" s="15">
        <f t="shared" si="327"/>
        <v>7.5382833416655748E-2</v>
      </c>
      <c r="Y1413" s="32"/>
      <c r="Z1413" s="32"/>
    </row>
    <row r="1414" spans="1:26" x14ac:dyDescent="0.25">
      <c r="A1414" s="6">
        <v>1988.02</v>
      </c>
      <c r="B1414" s="7">
        <v>258.10000000000002</v>
      </c>
      <c r="C1414" s="8">
        <v>8.9033300000000004</v>
      </c>
      <c r="D1414" s="7">
        <v>18.226700000000001</v>
      </c>
      <c r="E1414" s="7">
        <v>116</v>
      </c>
      <c r="F1414" s="8">
        <f t="shared" si="318"/>
        <v>1988.1249999998936</v>
      </c>
      <c r="G1414" s="9">
        <v>8.2100000000000009</v>
      </c>
      <c r="H1414" s="8">
        <f t="shared" si="314"/>
        <v>681.13368749999995</v>
      </c>
      <c r="I1414" s="8">
        <f t="shared" si="315"/>
        <v>23.496156504956893</v>
      </c>
      <c r="J1414" s="10">
        <f t="shared" si="319"/>
        <v>213353.96376374055</v>
      </c>
      <c r="K1414" s="8">
        <f t="shared" si="316"/>
        <v>48.10081124353448</v>
      </c>
      <c r="L1414" s="10">
        <f t="shared" si="317"/>
        <v>15066.790745186245</v>
      </c>
      <c r="M1414" s="30">
        <f t="shared" si="322"/>
        <v>14.298270962469523</v>
      </c>
      <c r="N1414" s="11"/>
      <c r="O1414" s="12">
        <f t="shared" si="323"/>
        <v>17.714126170441727</v>
      </c>
      <c r="P1414" s="12"/>
      <c r="Q1414" s="33">
        <f t="shared" si="324"/>
        <v>5.0954722160582042E-2</v>
      </c>
      <c r="R1414" s="9">
        <f t="shared" si="320"/>
        <v>0.99608508963190345</v>
      </c>
      <c r="S1414" s="9">
        <f t="shared" si="321"/>
        <v>16.082681816516534</v>
      </c>
      <c r="T1414" s="15">
        <f t="shared" si="325"/>
        <v>0.14165589311359028</v>
      </c>
      <c r="U1414" s="15">
        <f t="shared" si="326"/>
        <v>5.918023773368275E-2</v>
      </c>
      <c r="V1414" s="15">
        <f t="shared" si="327"/>
        <v>8.2475655379907531E-2</v>
      </c>
      <c r="Y1414" s="32"/>
      <c r="Z1414" s="32"/>
    </row>
    <row r="1415" spans="1:26" x14ac:dyDescent="0.25">
      <c r="A1415" s="6">
        <v>1988.03</v>
      </c>
      <c r="B1415" s="7">
        <v>265.7</v>
      </c>
      <c r="C1415" s="8">
        <v>8.9499999999999993</v>
      </c>
      <c r="D1415" s="7">
        <v>18.59</v>
      </c>
      <c r="E1415" s="7">
        <v>116.5</v>
      </c>
      <c r="F1415" s="8">
        <f t="shared" si="318"/>
        <v>1988.2083333332268</v>
      </c>
      <c r="G1415" s="9">
        <v>8.3699999999999992</v>
      </c>
      <c r="H1415" s="8">
        <f t="shared" si="314"/>
        <v>698.18091630901267</v>
      </c>
      <c r="I1415" s="8">
        <f t="shared" si="315"/>
        <v>23.517949570815446</v>
      </c>
      <c r="J1415" s="10">
        <f t="shared" si="319"/>
        <v>219307.6131359392</v>
      </c>
      <c r="K1415" s="8">
        <f t="shared" si="316"/>
        <v>48.84901480686694</v>
      </c>
      <c r="L1415" s="10">
        <f t="shared" si="317"/>
        <v>15344.104359040684</v>
      </c>
      <c r="M1415" s="30">
        <f t="shared" si="322"/>
        <v>14.668946811103458</v>
      </c>
      <c r="N1415" s="11"/>
      <c r="O1415" s="12">
        <f t="shared" si="323"/>
        <v>18.152060554951031</v>
      </c>
      <c r="P1415" s="12"/>
      <c r="Q1415" s="33">
        <f t="shared" si="324"/>
        <v>4.720299705962884E-2</v>
      </c>
      <c r="R1415" s="9">
        <f t="shared" si="320"/>
        <v>0.98379483607185603</v>
      </c>
      <c r="S1415" s="9">
        <f t="shared" si="321"/>
        <v>15.950965397530005</v>
      </c>
      <c r="T1415" s="15">
        <f t="shared" si="325"/>
        <v>0.14421543923692304</v>
      </c>
      <c r="U1415" s="15">
        <f t="shared" si="326"/>
        <v>5.9704656860496863E-2</v>
      </c>
      <c r="V1415" s="15">
        <f t="shared" si="327"/>
        <v>8.4510782376426175E-2</v>
      </c>
      <c r="Y1415" s="32"/>
      <c r="Z1415" s="32"/>
    </row>
    <row r="1416" spans="1:26" x14ac:dyDescent="0.25">
      <c r="A1416" s="6">
        <v>1988.04</v>
      </c>
      <c r="B1416" s="7">
        <v>262.60000000000002</v>
      </c>
      <c r="C1416" s="8">
        <v>9.0433299999999992</v>
      </c>
      <c r="D1416" s="7">
        <v>19.616700000000002</v>
      </c>
      <c r="E1416" s="7">
        <v>117.1</v>
      </c>
      <c r="F1416" s="8">
        <f t="shared" si="318"/>
        <v>1988.2916666665601</v>
      </c>
      <c r="G1416" s="9">
        <v>8.7200000000000006</v>
      </c>
      <c r="H1416" s="8">
        <f t="shared" si="314"/>
        <v>686.49941502988895</v>
      </c>
      <c r="I1416" s="8">
        <f t="shared" si="315"/>
        <v>23.641434710290344</v>
      </c>
      <c r="J1416" s="10">
        <f t="shared" si="319"/>
        <v>216257.14312809406</v>
      </c>
      <c r="K1416" s="8">
        <f t="shared" si="316"/>
        <v>51.282761137916303</v>
      </c>
      <c r="L1416" s="10">
        <f t="shared" si="317"/>
        <v>16154.803882714707</v>
      </c>
      <c r="M1416" s="30">
        <f t="shared" si="322"/>
        <v>14.433316420838946</v>
      </c>
      <c r="N1416" s="11"/>
      <c r="O1416" s="12">
        <f t="shared" si="323"/>
        <v>17.840595093043476</v>
      </c>
      <c r="P1416" s="12"/>
      <c r="Q1416" s="33">
        <f t="shared" si="324"/>
        <v>4.4527058308336573E-2</v>
      </c>
      <c r="R1416" s="9">
        <f t="shared" si="320"/>
        <v>0.98314430327257019</v>
      </c>
      <c r="S1416" s="9">
        <f t="shared" si="321"/>
        <v>15.61207186810015</v>
      </c>
      <c r="T1416" s="15">
        <f t="shared" si="325"/>
        <v>0.14945155386379416</v>
      </c>
      <c r="U1416" s="15">
        <f t="shared" si="326"/>
        <v>6.2365595392906759E-2</v>
      </c>
      <c r="V1416" s="15">
        <f t="shared" si="327"/>
        <v>8.7085958470887403E-2</v>
      </c>
      <c r="Y1416" s="32"/>
      <c r="Z1416" s="32"/>
    </row>
    <row r="1417" spans="1:26" x14ac:dyDescent="0.25">
      <c r="A1417" s="6">
        <v>1988.05</v>
      </c>
      <c r="B1417" s="7">
        <v>256.10000000000002</v>
      </c>
      <c r="C1417" s="8">
        <v>9.1366700000000005</v>
      </c>
      <c r="D1417" s="7">
        <v>20.6433</v>
      </c>
      <c r="E1417" s="7">
        <v>117.5</v>
      </c>
      <c r="F1417" s="8">
        <f t="shared" si="318"/>
        <v>1988.3749999998934</v>
      </c>
      <c r="G1417" s="9">
        <v>9.09</v>
      </c>
      <c r="H1417" s="8">
        <f t="shared" si="314"/>
        <v>667.22768297872324</v>
      </c>
      <c r="I1417" s="8">
        <f t="shared" si="315"/>
        <v>23.804135705744677</v>
      </c>
      <c r="J1417" s="10">
        <f t="shared" si="319"/>
        <v>210811.15861186647</v>
      </c>
      <c r="K1417" s="8">
        <f t="shared" si="316"/>
        <v>53.782824006382967</v>
      </c>
      <c r="L1417" s="10">
        <f t="shared" si="317"/>
        <v>16992.729365764713</v>
      </c>
      <c r="M1417" s="30">
        <f t="shared" si="322"/>
        <v>14.031891348027774</v>
      </c>
      <c r="N1417" s="11"/>
      <c r="O1417" s="12">
        <f t="shared" si="323"/>
        <v>17.325317986212728</v>
      </c>
      <c r="P1417" s="12"/>
      <c r="Q1417" s="33">
        <f t="shared" si="324"/>
        <v>4.2178685061003057E-2</v>
      </c>
      <c r="R1417" s="9">
        <f t="shared" si="320"/>
        <v>1.0187384727016691</v>
      </c>
      <c r="S1417" s="9">
        <f t="shared" si="321"/>
        <v>15.296667878487494</v>
      </c>
      <c r="T1417" s="15">
        <f t="shared" si="325"/>
        <v>0.15191947926139182</v>
      </c>
      <c r="U1417" s="15">
        <f t="shared" si="326"/>
        <v>6.4758539388930059E-2</v>
      </c>
      <c r="V1417" s="15">
        <f t="shared" si="327"/>
        <v>8.7160939872461762E-2</v>
      </c>
      <c r="Y1417" s="32"/>
      <c r="Z1417" s="32"/>
    </row>
    <row r="1418" spans="1:26" x14ac:dyDescent="0.25">
      <c r="A1418" s="6">
        <v>1988.06</v>
      </c>
      <c r="B1418" s="7">
        <v>270.7</v>
      </c>
      <c r="C1418" s="8">
        <v>9.23</v>
      </c>
      <c r="D1418" s="7">
        <v>21.67</v>
      </c>
      <c r="E1418" s="7">
        <v>118</v>
      </c>
      <c r="F1418" s="8">
        <f t="shared" si="318"/>
        <v>1988.4583333332266</v>
      </c>
      <c r="G1418" s="9">
        <v>8.92</v>
      </c>
      <c r="H1418" s="8">
        <f t="shared" ref="H1418:H1481" si="328">B1418*$E$1841/E1418</f>
        <v>702.27723940677947</v>
      </c>
      <c r="I1418" s="8">
        <f t="shared" ref="I1418:I1481" si="329">C1418*$E$1841/E1418</f>
        <v>23.945396822033896</v>
      </c>
      <c r="J1418" s="10">
        <f t="shared" si="319"/>
        <v>222515.56007672951</v>
      </c>
      <c r="K1418" s="8">
        <f t="shared" ref="K1418:K1481" si="330">D1418*$E$1841/E1418</f>
        <v>56.218499364406775</v>
      </c>
      <c r="L1418" s="10">
        <f t="shared" ref="L1418:L1481" si="331">K1418*(J1418/H1418)</f>
        <v>17812.752814417177</v>
      </c>
      <c r="M1418" s="30">
        <f t="shared" si="322"/>
        <v>14.76646864787962</v>
      </c>
      <c r="N1418" s="11"/>
      <c r="O1418" s="12">
        <f t="shared" si="323"/>
        <v>18.208235569514841</v>
      </c>
      <c r="P1418" s="12"/>
      <c r="Q1418" s="33">
        <f t="shared" si="324"/>
        <v>3.9638410850633049E-2</v>
      </c>
      <c r="R1418" s="9">
        <f t="shared" si="320"/>
        <v>0.99829434380981263</v>
      </c>
      <c r="S1418" s="9">
        <f t="shared" si="321"/>
        <v>15.517273122497594</v>
      </c>
      <c r="T1418" s="15">
        <f t="shared" si="325"/>
        <v>0.14570549563330748</v>
      </c>
      <c r="U1418" s="15">
        <f t="shared" si="326"/>
        <v>6.4809484650063309E-2</v>
      </c>
      <c r="V1418" s="15">
        <f t="shared" si="327"/>
        <v>8.0896010983244171E-2</v>
      </c>
      <c r="Y1418" s="32"/>
      <c r="Z1418" s="32"/>
    </row>
    <row r="1419" spans="1:26" x14ac:dyDescent="0.25">
      <c r="A1419" s="6">
        <v>1988.07</v>
      </c>
      <c r="B1419" s="7">
        <v>269.10000000000002</v>
      </c>
      <c r="C1419" s="8">
        <v>9.3066700000000004</v>
      </c>
      <c r="D1419" s="7">
        <v>22.023299999999999</v>
      </c>
      <c r="E1419" s="7">
        <v>118.5</v>
      </c>
      <c r="F1419" s="8">
        <f t="shared" ref="F1419:F1482" si="332">F1418+1/12</f>
        <v>1988.5416666665599</v>
      </c>
      <c r="G1419" s="9">
        <v>9.06</v>
      </c>
      <c r="H1419" s="8">
        <f t="shared" si="328"/>
        <v>695.1806772151898</v>
      </c>
      <c r="I1419" s="8">
        <f t="shared" si="329"/>
        <v>24.042427176582272</v>
      </c>
      <c r="J1419" s="10">
        <f t="shared" ref="J1419:J1482" si="333">J1418*((H1419+(I1419/12))/H1418)</f>
        <v>220901.84173110183</v>
      </c>
      <c r="K1419" s="8">
        <f t="shared" si="330"/>
        <v>56.893989626582261</v>
      </c>
      <c r="L1419" s="10">
        <f t="shared" si="331"/>
        <v>18078.734786312056</v>
      </c>
      <c r="M1419" s="30">
        <f t="shared" si="322"/>
        <v>14.608315717522101</v>
      </c>
      <c r="N1419" s="11"/>
      <c r="O1419" s="12">
        <f t="shared" si="323"/>
        <v>17.988763201028434</v>
      </c>
      <c r="P1419" s="12"/>
      <c r="Q1419" s="33">
        <f t="shared" si="324"/>
        <v>3.8609675495086232E-2</v>
      </c>
      <c r="R1419" s="9">
        <f t="shared" ref="R1419:R1482" si="334">((G1419/G1420+G1419/1200+((1+G1420/1200)^(-119))*(1-G1419/G1420)))</f>
        <v>0.99460428504699416</v>
      </c>
      <c r="S1419" s="9">
        <f t="shared" ref="S1419:S1482" si="335">S1418*R1418*E1418/E1419</f>
        <v>15.425443938952597</v>
      </c>
      <c r="T1419" s="15">
        <f t="shared" si="325"/>
        <v>0.15142125977307908</v>
      </c>
      <c r="U1419" s="15">
        <f t="shared" si="326"/>
        <v>6.6122269687267643E-2</v>
      </c>
      <c r="V1419" s="15">
        <f t="shared" si="327"/>
        <v>8.5298990085811432E-2</v>
      </c>
      <c r="Y1419" s="32"/>
      <c r="Z1419" s="32"/>
    </row>
    <row r="1420" spans="1:26" x14ac:dyDescent="0.25">
      <c r="A1420" s="6">
        <v>1988.08</v>
      </c>
      <c r="B1420" s="7">
        <v>263.7</v>
      </c>
      <c r="C1420" s="8">
        <v>9.3833300000000008</v>
      </c>
      <c r="D1420" s="7">
        <v>22.3767</v>
      </c>
      <c r="E1420" s="7">
        <v>119</v>
      </c>
      <c r="F1420" s="8">
        <f t="shared" si="332"/>
        <v>1988.6249999998931</v>
      </c>
      <c r="G1420" s="9">
        <v>9.26</v>
      </c>
      <c r="H1420" s="8">
        <f t="shared" si="328"/>
        <v>678.36824999999976</v>
      </c>
      <c r="I1420" s="8">
        <f t="shared" si="329"/>
        <v>24.138616424999995</v>
      </c>
      <c r="J1420" s="10">
        <f t="shared" si="333"/>
        <v>216198.68924014168</v>
      </c>
      <c r="K1420" s="8">
        <f t="shared" si="330"/>
        <v>57.564060749999989</v>
      </c>
      <c r="L1420" s="10">
        <f t="shared" si="331"/>
        <v>18345.897647022673</v>
      </c>
      <c r="M1420" s="30">
        <f t="shared" si="322"/>
        <v>14.244946310675651</v>
      </c>
      <c r="N1420" s="11"/>
      <c r="O1420" s="12">
        <f t="shared" si="323"/>
        <v>17.518725933895698</v>
      </c>
      <c r="P1420" s="12"/>
      <c r="Q1420" s="33">
        <f t="shared" si="324"/>
        <v>3.8319223452196433E-2</v>
      </c>
      <c r="R1420" s="9">
        <f t="shared" si="334"/>
        <v>1.0260567691250402</v>
      </c>
      <c r="S1420" s="9">
        <f t="shared" si="335"/>
        <v>15.277749562113286</v>
      </c>
      <c r="T1420" s="15">
        <f t="shared" si="325"/>
        <v>0.14545422414527631</v>
      </c>
      <c r="U1420" s="15">
        <f t="shared" si="326"/>
        <v>6.8478382298141849E-2</v>
      </c>
      <c r="V1420" s="15">
        <f t="shared" si="327"/>
        <v>7.6975841847134463E-2</v>
      </c>
      <c r="Y1420" s="32"/>
      <c r="Z1420" s="32"/>
    </row>
    <row r="1421" spans="1:26" x14ac:dyDescent="0.25">
      <c r="A1421" s="6">
        <v>1988.09</v>
      </c>
      <c r="B1421" s="7">
        <v>268</v>
      </c>
      <c r="C1421" s="8">
        <v>9.4600000000000009</v>
      </c>
      <c r="D1421" s="7">
        <v>22.73</v>
      </c>
      <c r="E1421" s="7">
        <v>119.8</v>
      </c>
      <c r="F1421" s="8">
        <f t="shared" si="332"/>
        <v>1988.7083333332264</v>
      </c>
      <c r="G1421" s="9">
        <v>8.98</v>
      </c>
      <c r="H1421" s="8">
        <f t="shared" si="328"/>
        <v>684.82612687813014</v>
      </c>
      <c r="I1421" s="8">
        <f t="shared" si="329"/>
        <v>24.173340150250414</v>
      </c>
      <c r="J1421" s="10">
        <f t="shared" si="333"/>
        <v>218898.85229697605</v>
      </c>
      <c r="K1421" s="8">
        <f t="shared" si="330"/>
        <v>58.082454716193645</v>
      </c>
      <c r="L1421" s="10">
        <f t="shared" si="331"/>
        <v>18565.563107127855</v>
      </c>
      <c r="M1421" s="30">
        <f t="shared" si="322"/>
        <v>14.369428776140163</v>
      </c>
      <c r="N1421" s="11"/>
      <c r="O1421" s="12">
        <f t="shared" si="323"/>
        <v>17.648292003694433</v>
      </c>
      <c r="P1421" s="12"/>
      <c r="Q1421" s="33">
        <f t="shared" si="324"/>
        <v>4.0421236973085847E-2</v>
      </c>
      <c r="R1421" s="9">
        <f t="shared" si="334"/>
        <v>1.019363978978598</v>
      </c>
      <c r="S1421" s="9">
        <f t="shared" si="335"/>
        <v>15.57115829940911</v>
      </c>
      <c r="T1421" s="15">
        <f t="shared" si="325"/>
        <v>0.1381631772933567</v>
      </c>
      <c r="U1421" s="15">
        <f t="shared" si="326"/>
        <v>7.1142595418593579E-2</v>
      </c>
      <c r="V1421" s="15">
        <f t="shared" si="327"/>
        <v>6.7020581874763119E-2</v>
      </c>
      <c r="Y1421" s="32"/>
      <c r="Z1421" s="32"/>
    </row>
    <row r="1422" spans="1:26" x14ac:dyDescent="0.25">
      <c r="A1422" s="6">
        <v>1988.1</v>
      </c>
      <c r="B1422" s="7">
        <v>277.39999999999998</v>
      </c>
      <c r="C1422" s="8">
        <v>9.5500000000000007</v>
      </c>
      <c r="D1422" s="7">
        <v>23.0733</v>
      </c>
      <c r="E1422" s="7">
        <v>120.2</v>
      </c>
      <c r="F1422" s="8">
        <f t="shared" si="332"/>
        <v>1988.7916666665596</v>
      </c>
      <c r="G1422" s="9">
        <v>8.8000000000000007</v>
      </c>
      <c r="H1422" s="8">
        <f t="shared" si="328"/>
        <v>706.48725873544072</v>
      </c>
      <c r="I1422" s="8">
        <f t="shared" si="329"/>
        <v>24.322110024958398</v>
      </c>
      <c r="J1422" s="10">
        <f t="shared" si="333"/>
        <v>226470.5120175952</v>
      </c>
      <c r="K1422" s="8">
        <f t="shared" si="330"/>
        <v>58.763491229201321</v>
      </c>
      <c r="L1422" s="10">
        <f t="shared" si="331"/>
        <v>18837.13794136835</v>
      </c>
      <c r="M1422" s="30">
        <f t="shared" si="322"/>
        <v>14.811450153277727</v>
      </c>
      <c r="N1422" s="11"/>
      <c r="O1422" s="12">
        <f t="shared" si="323"/>
        <v>18.165517397941191</v>
      </c>
      <c r="P1422" s="12"/>
      <c r="Q1422" s="33">
        <f t="shared" si="324"/>
        <v>3.9545427218485307E-2</v>
      </c>
      <c r="R1422" s="9">
        <f t="shared" si="334"/>
        <v>0.99684437266514558</v>
      </c>
      <c r="S1422" s="9">
        <f t="shared" si="335"/>
        <v>15.819856989939071</v>
      </c>
      <c r="T1422" s="15">
        <f t="shared" si="325"/>
        <v>0.13547813605330083</v>
      </c>
      <c r="U1422" s="15">
        <f t="shared" si="326"/>
        <v>7.1969206543410325E-2</v>
      </c>
      <c r="V1422" s="15">
        <f t="shared" si="327"/>
        <v>6.350892950989051E-2</v>
      </c>
      <c r="Y1422" s="32"/>
      <c r="Z1422" s="32"/>
    </row>
    <row r="1423" spans="1:26" x14ac:dyDescent="0.25">
      <c r="A1423" s="6">
        <v>1988.11</v>
      </c>
      <c r="B1423" s="7">
        <v>271</v>
      </c>
      <c r="C1423" s="8">
        <v>9.64</v>
      </c>
      <c r="D1423" s="7">
        <v>23.416699999999999</v>
      </c>
      <c r="E1423" s="7">
        <v>120.3</v>
      </c>
      <c r="F1423" s="8">
        <f t="shared" si="332"/>
        <v>1988.8749999998929</v>
      </c>
      <c r="G1423" s="9">
        <v>8.9600000000000009</v>
      </c>
      <c r="H1423" s="8">
        <f t="shared" si="328"/>
        <v>689.61390274314203</v>
      </c>
      <c r="I1423" s="8">
        <f t="shared" si="329"/>
        <v>24.530915211970072</v>
      </c>
      <c r="J1423" s="10">
        <f t="shared" si="333"/>
        <v>221716.91344171151</v>
      </c>
      <c r="K1423" s="8">
        <f t="shared" si="330"/>
        <v>59.588494008728169</v>
      </c>
      <c r="L1423" s="10">
        <f t="shared" si="331"/>
        <v>19158.223051625555</v>
      </c>
      <c r="M1423" s="30">
        <f t="shared" si="322"/>
        <v>14.445530680872888</v>
      </c>
      <c r="N1423" s="11"/>
      <c r="O1423" s="12">
        <f t="shared" si="323"/>
        <v>17.692871543397231</v>
      </c>
      <c r="P1423" s="12"/>
      <c r="Q1423" s="33">
        <f t="shared" si="324"/>
        <v>3.9271002237617869E-2</v>
      </c>
      <c r="R1423" s="9">
        <f t="shared" si="334"/>
        <v>0.99769560940182367</v>
      </c>
      <c r="S1423" s="9">
        <f t="shared" si="335"/>
        <v>15.756826576042673</v>
      </c>
      <c r="T1423" s="15">
        <f t="shared" si="325"/>
        <v>0.14980021837972357</v>
      </c>
      <c r="U1423" s="15">
        <f t="shared" si="326"/>
        <v>7.0251831338317583E-2</v>
      </c>
      <c r="V1423" s="15">
        <f t="shared" si="327"/>
        <v>7.9548387041405988E-2</v>
      </c>
      <c r="Y1423" s="32"/>
      <c r="Z1423" s="32"/>
    </row>
    <row r="1424" spans="1:26" x14ac:dyDescent="0.25">
      <c r="A1424" s="6">
        <v>1988.12</v>
      </c>
      <c r="B1424" s="7">
        <v>276.5</v>
      </c>
      <c r="C1424" s="8">
        <v>9.75</v>
      </c>
      <c r="D1424" s="7">
        <v>23.75</v>
      </c>
      <c r="E1424" s="7">
        <v>120.5</v>
      </c>
      <c r="F1424" s="8">
        <f t="shared" si="332"/>
        <v>1988.9583333332262</v>
      </c>
      <c r="G1424" s="9">
        <v>9.11</v>
      </c>
      <c r="H1424" s="8">
        <f t="shared" si="328"/>
        <v>702.44193983402477</v>
      </c>
      <c r="I1424" s="8">
        <f t="shared" si="329"/>
        <v>24.769652489626552</v>
      </c>
      <c r="J1424" s="10">
        <f t="shared" si="333"/>
        <v>226504.87815296647</v>
      </c>
      <c r="K1424" s="8">
        <f t="shared" si="330"/>
        <v>60.336332987551856</v>
      </c>
      <c r="L1424" s="10">
        <f t="shared" si="331"/>
        <v>19455.66313248808</v>
      </c>
      <c r="M1424" s="30">
        <f t="shared" si="322"/>
        <v>14.702086748571997</v>
      </c>
      <c r="N1424" s="11"/>
      <c r="O1424" s="12">
        <f t="shared" si="323"/>
        <v>17.981586492014191</v>
      </c>
      <c r="P1424" s="12"/>
      <c r="Q1424" s="33">
        <f t="shared" si="324"/>
        <v>3.6268450358792836E-2</v>
      </c>
      <c r="R1424" s="9">
        <f t="shared" si="334"/>
        <v>1.0088955782014826</v>
      </c>
      <c r="S1424" s="9">
        <f t="shared" si="335"/>
        <v>15.694424549134908</v>
      </c>
      <c r="T1424" s="15">
        <f t="shared" si="325"/>
        <v>0.15204074375042165</v>
      </c>
      <c r="U1424" s="15">
        <f t="shared" si="326"/>
        <v>7.2685803796633142E-2</v>
      </c>
      <c r="V1424" s="15">
        <f t="shared" si="327"/>
        <v>7.9354939953788506E-2</v>
      </c>
      <c r="Y1424" s="32"/>
      <c r="Z1424" s="32"/>
    </row>
    <row r="1425" spans="1:26" x14ac:dyDescent="0.25">
      <c r="A1425" s="6">
        <v>1989.01</v>
      </c>
      <c r="B1425" s="7">
        <v>285.39999999999998</v>
      </c>
      <c r="C1425" s="8">
        <v>9.8133300000000006</v>
      </c>
      <c r="D1425" s="7">
        <v>24.16</v>
      </c>
      <c r="E1425" s="7">
        <v>121.1</v>
      </c>
      <c r="F1425" s="8">
        <f t="shared" si="332"/>
        <v>1989.0416666665594</v>
      </c>
      <c r="G1425" s="9">
        <v>9.09</v>
      </c>
      <c r="H1425" s="8">
        <f t="shared" si="328"/>
        <v>721.45985549132934</v>
      </c>
      <c r="I1425" s="8">
        <f t="shared" si="329"/>
        <v>24.807020475433525</v>
      </c>
      <c r="J1425" s="10">
        <f t="shared" si="333"/>
        <v>233303.86465091599</v>
      </c>
      <c r="K1425" s="8">
        <f t="shared" si="330"/>
        <v>61.07382658959537</v>
      </c>
      <c r="L1425" s="10">
        <f t="shared" si="331"/>
        <v>19749.899684534448</v>
      </c>
      <c r="M1425" s="30">
        <f t="shared" si="322"/>
        <v>15.088072442713283</v>
      </c>
      <c r="N1425" s="11"/>
      <c r="O1425" s="12">
        <f t="shared" si="323"/>
        <v>18.425435496743237</v>
      </c>
      <c r="P1425" s="12"/>
      <c r="Q1425" s="33">
        <f t="shared" si="324"/>
        <v>3.4319933499708799E-2</v>
      </c>
      <c r="R1425" s="9">
        <f t="shared" si="334"/>
        <v>1.0023769837262066</v>
      </c>
      <c r="S1425" s="9">
        <f t="shared" si="335"/>
        <v>15.755584486950456</v>
      </c>
      <c r="T1425" s="15">
        <f t="shared" si="325"/>
        <v>0.15402822616148026</v>
      </c>
      <c r="U1425" s="15">
        <f t="shared" si="326"/>
        <v>7.182926250160282E-2</v>
      </c>
      <c r="V1425" s="15">
        <f t="shared" si="327"/>
        <v>8.2198963659877444E-2</v>
      </c>
      <c r="Y1425" s="32"/>
      <c r="Z1425" s="32"/>
    </row>
    <row r="1426" spans="1:26" x14ac:dyDescent="0.25">
      <c r="A1426" s="6">
        <v>1989.02</v>
      </c>
      <c r="B1426" s="7">
        <v>294</v>
      </c>
      <c r="C1426" s="8">
        <v>9.8966700000000003</v>
      </c>
      <c r="D1426" s="7">
        <v>24.56</v>
      </c>
      <c r="E1426" s="7">
        <v>121.6</v>
      </c>
      <c r="F1426" s="8">
        <f t="shared" si="332"/>
        <v>1989.1249999998927</v>
      </c>
      <c r="G1426" s="9">
        <v>9.17</v>
      </c>
      <c r="H1426" s="8">
        <f t="shared" si="328"/>
        <v>740.14379111842095</v>
      </c>
      <c r="I1426" s="8">
        <f t="shared" si="329"/>
        <v>24.91482603145559</v>
      </c>
      <c r="J1426" s="10">
        <f t="shared" si="333"/>
        <v>240017.2363215794</v>
      </c>
      <c r="K1426" s="8">
        <f t="shared" si="330"/>
        <v>61.829699013157885</v>
      </c>
      <c r="L1426" s="10">
        <f t="shared" si="331"/>
        <v>20050.419469585002</v>
      </c>
      <c r="M1426" s="30">
        <f t="shared" si="322"/>
        <v>15.467060462734754</v>
      </c>
      <c r="N1426" s="11"/>
      <c r="O1426" s="12">
        <f t="shared" si="323"/>
        <v>18.857435717731374</v>
      </c>
      <c r="P1426" s="12"/>
      <c r="Q1426" s="33">
        <f t="shared" si="324"/>
        <v>3.1099424417409927E-2</v>
      </c>
      <c r="R1426" s="9">
        <f t="shared" si="334"/>
        <v>0.99539500079332033</v>
      </c>
      <c r="S1426" s="9">
        <f t="shared" si="335"/>
        <v>15.728096787541919</v>
      </c>
      <c r="T1426" s="15">
        <f t="shared" si="325"/>
        <v>0.1505428762996861</v>
      </c>
      <c r="U1426" s="15">
        <f t="shared" si="326"/>
        <v>6.9949108517790792E-2</v>
      </c>
      <c r="V1426" s="15">
        <f t="shared" si="327"/>
        <v>8.0593767781895309E-2</v>
      </c>
      <c r="Y1426" s="32"/>
      <c r="Z1426" s="32"/>
    </row>
    <row r="1427" spans="1:26" x14ac:dyDescent="0.25">
      <c r="A1427" s="6">
        <v>1989.03</v>
      </c>
      <c r="B1427" s="7">
        <v>292.7</v>
      </c>
      <c r="C1427" s="8">
        <v>10.01</v>
      </c>
      <c r="D1427" s="7">
        <v>24.96</v>
      </c>
      <c r="E1427" s="7">
        <v>122.3</v>
      </c>
      <c r="F1427" s="8">
        <f t="shared" si="332"/>
        <v>1989.2083333332259</v>
      </c>
      <c r="G1427" s="9">
        <v>9.36</v>
      </c>
      <c r="H1427" s="8">
        <f t="shared" si="328"/>
        <v>732.65346892886328</v>
      </c>
      <c r="I1427" s="8">
        <f t="shared" si="329"/>
        <v>25.055897587898603</v>
      </c>
      <c r="J1427" s="10">
        <f t="shared" si="333"/>
        <v>238265.34364125825</v>
      </c>
      <c r="K1427" s="8">
        <f t="shared" si="330"/>
        <v>62.477043336058863</v>
      </c>
      <c r="L1427" s="10">
        <f t="shared" si="331"/>
        <v>20318.083284201592</v>
      </c>
      <c r="M1427" s="30">
        <f t="shared" si="322"/>
        <v>15.298969108882357</v>
      </c>
      <c r="N1427" s="11"/>
      <c r="O1427" s="12">
        <f t="shared" si="323"/>
        <v>18.622276927610912</v>
      </c>
      <c r="P1427" s="12"/>
      <c r="Q1427" s="33">
        <f t="shared" si="324"/>
        <v>2.9450727706516799E-2</v>
      </c>
      <c r="R1427" s="9">
        <f t="shared" si="334"/>
        <v>1.019490591915486</v>
      </c>
      <c r="S1427" s="9">
        <f t="shared" si="335"/>
        <v>15.566061651516151</v>
      </c>
      <c r="T1427" s="15">
        <f t="shared" si="325"/>
        <v>0.15435889228086785</v>
      </c>
      <c r="U1427" s="15">
        <f t="shared" si="326"/>
        <v>6.9267490958713207E-2</v>
      </c>
      <c r="V1427" s="15">
        <f t="shared" si="327"/>
        <v>8.5091401322154647E-2</v>
      </c>
      <c r="Y1427" s="32"/>
      <c r="Z1427" s="32"/>
    </row>
    <row r="1428" spans="1:26" x14ac:dyDescent="0.25">
      <c r="A1428" s="6">
        <v>1989.04</v>
      </c>
      <c r="B1428" s="7">
        <v>302.3</v>
      </c>
      <c r="C1428" s="8">
        <v>10.0867</v>
      </c>
      <c r="D1428" s="7">
        <v>25.046700000000001</v>
      </c>
      <c r="E1428" s="7">
        <v>123.1</v>
      </c>
      <c r="F1428" s="8">
        <f t="shared" si="332"/>
        <v>1989.2916666665592</v>
      </c>
      <c r="G1428" s="9">
        <v>9.18</v>
      </c>
      <c r="H1428" s="8">
        <f t="shared" si="328"/>
        <v>751.76558285946385</v>
      </c>
      <c r="I1428" s="8">
        <f t="shared" si="329"/>
        <v>25.083803852558891</v>
      </c>
      <c r="J1428" s="10">
        <f t="shared" si="333"/>
        <v>245160.56041566018</v>
      </c>
      <c r="K1428" s="8">
        <f t="shared" si="330"/>
        <v>62.286625948415917</v>
      </c>
      <c r="L1428" s="10">
        <f t="shared" si="331"/>
        <v>20312.481007485661</v>
      </c>
      <c r="M1428" s="30">
        <f t="shared" si="322"/>
        <v>15.686742656144583</v>
      </c>
      <c r="N1428" s="11"/>
      <c r="O1428" s="12">
        <f t="shared" si="323"/>
        <v>19.061417959765532</v>
      </c>
      <c r="P1428" s="12"/>
      <c r="Q1428" s="33">
        <f t="shared" si="324"/>
        <v>2.911932630234805E-2</v>
      </c>
      <c r="R1428" s="9">
        <f t="shared" si="334"/>
        <v>1.028717272293509</v>
      </c>
      <c r="S1428" s="9">
        <f t="shared" si="335"/>
        <v>15.766321297022916</v>
      </c>
      <c r="T1428" s="15">
        <f t="shared" si="325"/>
        <v>0.15503405201669485</v>
      </c>
      <c r="U1428" s="15">
        <f t="shared" si="326"/>
        <v>6.8002900034639602E-2</v>
      </c>
      <c r="V1428" s="15">
        <f t="shared" si="327"/>
        <v>8.7031151982055244E-2</v>
      </c>
      <c r="Y1428" s="32"/>
      <c r="Z1428" s="32"/>
    </row>
    <row r="1429" spans="1:26" x14ac:dyDescent="0.25">
      <c r="A1429" s="6">
        <v>1989.05</v>
      </c>
      <c r="B1429" s="7">
        <v>313.89999999999998</v>
      </c>
      <c r="C1429" s="8">
        <v>10.193300000000001</v>
      </c>
      <c r="D1429" s="7">
        <v>25.133299999999998</v>
      </c>
      <c r="E1429" s="7">
        <v>123.8</v>
      </c>
      <c r="F1429" s="8">
        <f t="shared" si="332"/>
        <v>1989.3749999998925</v>
      </c>
      <c r="G1429" s="9">
        <v>8.86</v>
      </c>
      <c r="H1429" s="8">
        <f t="shared" si="328"/>
        <v>776.19888731825506</v>
      </c>
      <c r="I1429" s="8">
        <f t="shared" si="329"/>
        <v>25.205569028675278</v>
      </c>
      <c r="J1429" s="10">
        <f t="shared" si="333"/>
        <v>253813.56836738036</v>
      </c>
      <c r="K1429" s="8">
        <f t="shared" si="330"/>
        <v>62.148580741114685</v>
      </c>
      <c r="L1429" s="10">
        <f t="shared" si="331"/>
        <v>20322.308244179294</v>
      </c>
      <c r="M1429" s="30">
        <f t="shared" si="322"/>
        <v>16.186353538544548</v>
      </c>
      <c r="N1429" s="11"/>
      <c r="O1429" s="12">
        <f t="shared" si="323"/>
        <v>19.63356921555982</v>
      </c>
      <c r="P1429" s="12"/>
      <c r="Q1429" s="33">
        <f t="shared" si="324"/>
        <v>2.9612224452634367E-2</v>
      </c>
      <c r="R1429" s="9">
        <f t="shared" si="334"/>
        <v>1.046527044792438</v>
      </c>
      <c r="S1429" s="9">
        <f t="shared" si="335"/>
        <v>16.127379761497444</v>
      </c>
      <c r="T1429" s="15">
        <f t="shared" si="325"/>
        <v>0.15092075456629961</v>
      </c>
      <c r="U1429" s="15">
        <f t="shared" si="326"/>
        <v>6.3099585755091114E-2</v>
      </c>
      <c r="V1429" s="15">
        <f t="shared" si="327"/>
        <v>8.7821168811208494E-2</v>
      </c>
      <c r="Y1429" s="32"/>
      <c r="Z1429" s="32"/>
    </row>
    <row r="1430" spans="1:26" x14ac:dyDescent="0.25">
      <c r="A1430" s="6">
        <v>1989.06</v>
      </c>
      <c r="B1430" s="7">
        <v>323.7</v>
      </c>
      <c r="C1430" s="8">
        <v>10.37</v>
      </c>
      <c r="D1430" s="7">
        <v>25.22</v>
      </c>
      <c r="E1430" s="7">
        <v>124.1</v>
      </c>
      <c r="F1430" s="8">
        <f t="shared" si="332"/>
        <v>1989.4583333332257</v>
      </c>
      <c r="G1430" s="9">
        <v>8.2799999999999994</v>
      </c>
      <c r="H1430" s="8">
        <f t="shared" si="328"/>
        <v>798.49695205479441</v>
      </c>
      <c r="I1430" s="8">
        <f t="shared" si="329"/>
        <v>25.580517123287667</v>
      </c>
      <c r="J1430" s="10">
        <f t="shared" si="333"/>
        <v>261801.99548413334</v>
      </c>
      <c r="K1430" s="8">
        <f t="shared" si="330"/>
        <v>62.212212328767109</v>
      </c>
      <c r="L1430" s="10">
        <f t="shared" si="331"/>
        <v>20397.424547759787</v>
      </c>
      <c r="M1430" s="30">
        <f t="shared" si="322"/>
        <v>16.641904235808589</v>
      </c>
      <c r="N1430" s="11"/>
      <c r="O1430" s="12">
        <f t="shared" si="323"/>
        <v>20.149986195019601</v>
      </c>
      <c r="P1430" s="12"/>
      <c r="Q1430" s="33">
        <f t="shared" si="324"/>
        <v>3.2801698589948143E-2</v>
      </c>
      <c r="R1430" s="9">
        <f t="shared" si="334"/>
        <v>1.0246450227166057</v>
      </c>
      <c r="S1430" s="9">
        <f t="shared" si="335"/>
        <v>16.836938745827617</v>
      </c>
      <c r="T1430" s="15">
        <f t="shared" si="325"/>
        <v>0.14665589177332117</v>
      </c>
      <c r="U1430" s="15">
        <f t="shared" si="326"/>
        <v>5.6140869351618328E-2</v>
      </c>
      <c r="V1430" s="15">
        <f t="shared" si="327"/>
        <v>9.051502242170284E-2</v>
      </c>
      <c r="Y1430" s="32"/>
      <c r="Z1430" s="32"/>
    </row>
    <row r="1431" spans="1:26" x14ac:dyDescent="0.25">
      <c r="A1431" s="6">
        <v>1989.07</v>
      </c>
      <c r="B1431" s="7">
        <v>331.9</v>
      </c>
      <c r="C1431" s="8">
        <v>10.423299999999999</v>
      </c>
      <c r="D1431" s="7">
        <v>24.71</v>
      </c>
      <c r="E1431" s="7">
        <v>124.4</v>
      </c>
      <c r="F1431" s="8">
        <f t="shared" si="332"/>
        <v>1989.541666666559</v>
      </c>
      <c r="G1431" s="9">
        <v>8.02</v>
      </c>
      <c r="H1431" s="8">
        <f t="shared" si="328"/>
        <v>816.75013866559459</v>
      </c>
      <c r="I1431" s="8">
        <f t="shared" si="329"/>
        <v>25.649990118569125</v>
      </c>
      <c r="J1431" s="10">
        <f t="shared" si="333"/>
        <v>268487.45898487716</v>
      </c>
      <c r="K1431" s="8">
        <f t="shared" si="330"/>
        <v>60.807158561093232</v>
      </c>
      <c r="L1431" s="10">
        <f t="shared" si="331"/>
        <v>19988.92772376112</v>
      </c>
      <c r="M1431" s="30">
        <f t="shared" si="322"/>
        <v>17.013407650499122</v>
      </c>
      <c r="N1431" s="11"/>
      <c r="O1431" s="12">
        <f t="shared" si="323"/>
        <v>20.56206243419798</v>
      </c>
      <c r="P1431" s="12"/>
      <c r="Q1431" s="33">
        <f t="shared" si="324"/>
        <v>3.3183324471873242E-2</v>
      </c>
      <c r="R1431" s="9">
        <f t="shared" si="334"/>
        <v>1.0005646566168747</v>
      </c>
      <c r="S1431" s="9">
        <f t="shared" si="335"/>
        <v>17.210281258253637</v>
      </c>
      <c r="T1431" s="15">
        <f t="shared" si="325"/>
        <v>0.14849376415557325</v>
      </c>
      <c r="U1431" s="15">
        <f t="shared" si="326"/>
        <v>5.4893130935193657E-2</v>
      </c>
      <c r="V1431" s="15">
        <f t="shared" si="327"/>
        <v>9.3600633220379592E-2</v>
      </c>
      <c r="Y1431" s="32"/>
      <c r="Z1431" s="32"/>
    </row>
    <row r="1432" spans="1:26" x14ac:dyDescent="0.25">
      <c r="A1432" s="6">
        <v>1989.08</v>
      </c>
      <c r="B1432" s="7">
        <v>346.6</v>
      </c>
      <c r="C1432" s="8">
        <v>10.5467</v>
      </c>
      <c r="D1432" s="7">
        <v>24.2</v>
      </c>
      <c r="E1432" s="7">
        <v>124.6</v>
      </c>
      <c r="F1432" s="8">
        <f t="shared" si="332"/>
        <v>1989.6249999998922</v>
      </c>
      <c r="G1432" s="9">
        <v>8.11</v>
      </c>
      <c r="H1432" s="8">
        <f t="shared" si="328"/>
        <v>851.55530898876407</v>
      </c>
      <c r="I1432" s="8">
        <f t="shared" si="329"/>
        <v>25.911997626404489</v>
      </c>
      <c r="J1432" s="10">
        <f t="shared" si="333"/>
        <v>280638.67284629086</v>
      </c>
      <c r="K1432" s="8">
        <f t="shared" si="330"/>
        <v>59.456544943820212</v>
      </c>
      <c r="L1432" s="10">
        <f t="shared" si="331"/>
        <v>19594.506297981068</v>
      </c>
      <c r="M1432" s="30">
        <f t="shared" si="322"/>
        <v>17.734251436577321</v>
      </c>
      <c r="N1432" s="11"/>
      <c r="O1432" s="12">
        <f t="shared" si="323"/>
        <v>21.393656539479547</v>
      </c>
      <c r="P1432" s="12"/>
      <c r="Q1432" s="33">
        <f t="shared" si="324"/>
        <v>2.9058877372121809E-2</v>
      </c>
      <c r="R1432" s="9">
        <f t="shared" si="334"/>
        <v>1.0013382399471198</v>
      </c>
      <c r="S1432" s="9">
        <f t="shared" si="335"/>
        <v>17.192358709358597</v>
      </c>
      <c r="T1432" s="15">
        <f t="shared" si="325"/>
        <v>0.13875801545657529</v>
      </c>
      <c r="U1432" s="15">
        <f t="shared" si="326"/>
        <v>5.4073698343590992E-2</v>
      </c>
      <c r="V1432" s="15">
        <f t="shared" si="327"/>
        <v>8.4684317112984298E-2</v>
      </c>
      <c r="Y1432" s="32"/>
      <c r="Z1432" s="32"/>
    </row>
    <row r="1433" spans="1:26" x14ac:dyDescent="0.25">
      <c r="A1433" s="6">
        <v>1989.09</v>
      </c>
      <c r="B1433" s="7">
        <v>347.3</v>
      </c>
      <c r="C1433" s="8">
        <v>10.73</v>
      </c>
      <c r="D1433" s="7">
        <v>23.69</v>
      </c>
      <c r="E1433" s="7">
        <v>125</v>
      </c>
      <c r="F1433" s="8">
        <f t="shared" si="332"/>
        <v>1989.7083333332255</v>
      </c>
      <c r="G1433" s="9">
        <v>8.19</v>
      </c>
      <c r="H1433" s="8">
        <f t="shared" si="328"/>
        <v>850.54464599999983</v>
      </c>
      <c r="I1433" s="8">
        <f t="shared" si="329"/>
        <v>26.277984599999996</v>
      </c>
      <c r="J1433" s="10">
        <f t="shared" si="333"/>
        <v>281027.27994780673</v>
      </c>
      <c r="K1433" s="8">
        <f t="shared" si="330"/>
        <v>58.017283799999987</v>
      </c>
      <c r="L1433" s="10">
        <f t="shared" si="331"/>
        <v>19169.410486506022</v>
      </c>
      <c r="M1433" s="30">
        <f t="shared" si="322"/>
        <v>17.714220678979078</v>
      </c>
      <c r="N1433" s="11"/>
      <c r="O1433" s="12">
        <f t="shared" si="323"/>
        <v>21.332067137506499</v>
      </c>
      <c r="P1433" s="12"/>
      <c r="Q1433" s="33">
        <f t="shared" si="324"/>
        <v>2.7524537130818823E-2</v>
      </c>
      <c r="R1433" s="9">
        <f t="shared" si="334"/>
        <v>1.0191153280183949</v>
      </c>
      <c r="S1433" s="9">
        <f t="shared" si="335"/>
        <v>17.160277038694854</v>
      </c>
      <c r="T1433" s="15">
        <f t="shared" si="325"/>
        <v>0.13737480809721969</v>
      </c>
      <c r="U1433" s="15">
        <f t="shared" si="326"/>
        <v>5.4444628685262897E-2</v>
      </c>
      <c r="V1433" s="15">
        <f t="shared" si="327"/>
        <v>8.2930179411956795E-2</v>
      </c>
      <c r="Y1433" s="32"/>
      <c r="Z1433" s="32"/>
    </row>
    <row r="1434" spans="1:26" x14ac:dyDescent="0.25">
      <c r="A1434" s="6">
        <v>1989.1</v>
      </c>
      <c r="B1434" s="7">
        <v>347.4</v>
      </c>
      <c r="C1434" s="8">
        <v>10.7967</v>
      </c>
      <c r="D1434" s="7">
        <v>23.4267</v>
      </c>
      <c r="E1434" s="7">
        <v>125.6</v>
      </c>
      <c r="F1434" s="8">
        <f t="shared" si="332"/>
        <v>1989.7916666665587</v>
      </c>
      <c r="G1434" s="9">
        <v>8.01</v>
      </c>
      <c r="H1434" s="8">
        <f t="shared" si="328"/>
        <v>846.72526671974515</v>
      </c>
      <c r="I1434" s="8">
        <f t="shared" si="329"/>
        <v>26.315022127786619</v>
      </c>
      <c r="J1434" s="10">
        <f t="shared" si="333"/>
        <v>280489.88329476363</v>
      </c>
      <c r="K1434" s="8">
        <f t="shared" si="330"/>
        <v>57.098384587977698</v>
      </c>
      <c r="L1434" s="10">
        <f t="shared" si="331"/>
        <v>18914.658459935057</v>
      </c>
      <c r="M1434" s="30">
        <f t="shared" si="322"/>
        <v>17.640853852797949</v>
      </c>
      <c r="N1434" s="11"/>
      <c r="O1434" s="12">
        <f t="shared" si="323"/>
        <v>21.208128697438621</v>
      </c>
      <c r="P1434" s="12"/>
      <c r="Q1434" s="33">
        <f t="shared" si="324"/>
        <v>2.9220080548534887E-2</v>
      </c>
      <c r="R1434" s="9">
        <f t="shared" si="334"/>
        <v>1.0162922597252051</v>
      </c>
      <c r="S1434" s="9">
        <f t="shared" si="335"/>
        <v>17.404758522269141</v>
      </c>
      <c r="T1434" s="15">
        <f t="shared" si="325"/>
        <v>0.13593394065898234</v>
      </c>
      <c r="U1434" s="15">
        <f t="shared" si="326"/>
        <v>5.179651449017264E-2</v>
      </c>
      <c r="V1434" s="15">
        <f t="shared" si="327"/>
        <v>8.4137426168809704E-2</v>
      </c>
      <c r="Y1434" s="32"/>
      <c r="Z1434" s="32"/>
    </row>
    <row r="1435" spans="1:26" x14ac:dyDescent="0.25">
      <c r="A1435" s="6">
        <v>1989.11</v>
      </c>
      <c r="B1435" s="7">
        <v>340.2</v>
      </c>
      <c r="C1435" s="8">
        <v>10.923299999999999</v>
      </c>
      <c r="D1435" s="7">
        <v>23.1633</v>
      </c>
      <c r="E1435" s="7">
        <v>125.9</v>
      </c>
      <c r="F1435" s="8">
        <f t="shared" si="332"/>
        <v>1989.874999999892</v>
      </c>
      <c r="G1435" s="9">
        <v>7.87</v>
      </c>
      <c r="H1435" s="8">
        <f t="shared" si="328"/>
        <v>827.20075853852245</v>
      </c>
      <c r="I1435" s="8">
        <f t="shared" si="329"/>
        <v>26.560147106830808</v>
      </c>
      <c r="J1435" s="10">
        <f t="shared" si="333"/>
        <v>274755.31251350843</v>
      </c>
      <c r="K1435" s="8">
        <f t="shared" si="330"/>
        <v>56.321867519857015</v>
      </c>
      <c r="L1435" s="10">
        <f t="shared" si="331"/>
        <v>18707.347825820547</v>
      </c>
      <c r="M1435" s="30">
        <f t="shared" si="322"/>
        <v>17.242369266947428</v>
      </c>
      <c r="N1435" s="11"/>
      <c r="O1435" s="12">
        <f t="shared" si="323"/>
        <v>20.69730529106808</v>
      </c>
      <c r="P1435" s="12"/>
      <c r="Q1435" s="33">
        <f t="shared" si="324"/>
        <v>3.1206213805868223E-2</v>
      </c>
      <c r="R1435" s="9">
        <f t="shared" si="334"/>
        <v>1.0086218574336216</v>
      </c>
      <c r="S1435" s="9">
        <f t="shared" si="335"/>
        <v>17.646172866498762</v>
      </c>
      <c r="T1435" s="15">
        <f t="shared" si="325"/>
        <v>0.14605583554374491</v>
      </c>
      <c r="U1435" s="15">
        <f t="shared" si="326"/>
        <v>5.1441238974060166E-2</v>
      </c>
      <c r="V1435" s="15">
        <f t="shared" si="327"/>
        <v>9.4614596569684739E-2</v>
      </c>
      <c r="Y1435" s="32"/>
      <c r="Z1435" s="32"/>
    </row>
    <row r="1436" spans="1:26" x14ac:dyDescent="0.25">
      <c r="A1436" s="6">
        <v>1989.12</v>
      </c>
      <c r="B1436" s="7">
        <v>348.6</v>
      </c>
      <c r="C1436" s="8">
        <v>11.06</v>
      </c>
      <c r="D1436" s="7">
        <v>22.87</v>
      </c>
      <c r="E1436" s="7">
        <v>126.1</v>
      </c>
      <c r="F1436" s="8">
        <f t="shared" si="332"/>
        <v>1989.9583333332253</v>
      </c>
      <c r="G1436" s="9">
        <v>7.84</v>
      </c>
      <c r="H1436" s="8">
        <f t="shared" si="328"/>
        <v>846.28109833465498</v>
      </c>
      <c r="I1436" s="8">
        <f t="shared" si="329"/>
        <v>26.849882236320376</v>
      </c>
      <c r="J1436" s="10">
        <f t="shared" si="333"/>
        <v>281836.04470395984</v>
      </c>
      <c r="K1436" s="8">
        <f t="shared" si="330"/>
        <v>55.520506938937345</v>
      </c>
      <c r="L1436" s="10">
        <f t="shared" si="331"/>
        <v>18489.932135340106</v>
      </c>
      <c r="M1436" s="30">
        <f t="shared" si="322"/>
        <v>17.650212904947328</v>
      </c>
      <c r="N1436" s="11"/>
      <c r="O1436" s="12">
        <f t="shared" si="323"/>
        <v>21.154881971751593</v>
      </c>
      <c r="P1436" s="12"/>
      <c r="Q1436" s="33">
        <f t="shared" si="324"/>
        <v>2.9230540597029106E-2</v>
      </c>
      <c r="R1436" s="9">
        <f t="shared" si="334"/>
        <v>0.9814869912507187</v>
      </c>
      <c r="S1436" s="9">
        <f t="shared" si="335"/>
        <v>17.770086762396726</v>
      </c>
      <c r="T1436" s="15">
        <f t="shared" si="325"/>
        <v>0.1463144713868969</v>
      </c>
      <c r="U1436" s="15">
        <f t="shared" si="326"/>
        <v>4.92899345246125E-2</v>
      </c>
      <c r="V1436" s="15">
        <f t="shared" si="327"/>
        <v>9.7024536862284405E-2</v>
      </c>
      <c r="Y1436" s="32"/>
      <c r="Z1436" s="32"/>
    </row>
    <row r="1437" spans="1:26" x14ac:dyDescent="0.25">
      <c r="A1437" s="6">
        <v>1990.01</v>
      </c>
      <c r="B1437" s="7">
        <v>339.97</v>
      </c>
      <c r="C1437" s="8">
        <v>11.14</v>
      </c>
      <c r="D1437" s="7">
        <v>22.49</v>
      </c>
      <c r="E1437" s="7">
        <v>127.4</v>
      </c>
      <c r="F1437" s="8">
        <f t="shared" si="332"/>
        <v>1990.0416666665585</v>
      </c>
      <c r="G1437" s="9">
        <v>8.2100000000000009</v>
      </c>
      <c r="H1437" s="8">
        <f t="shared" si="328"/>
        <v>816.90868269230759</v>
      </c>
      <c r="I1437" s="8">
        <f t="shared" si="329"/>
        <v>26.768134615384611</v>
      </c>
      <c r="J1437" s="10">
        <f t="shared" si="333"/>
        <v>272797.06222983351</v>
      </c>
      <c r="K1437" s="8">
        <f t="shared" si="330"/>
        <v>54.040874999999978</v>
      </c>
      <c r="L1437" s="10">
        <f t="shared" si="331"/>
        <v>18046.315644171409</v>
      </c>
      <c r="M1437" s="30">
        <f t="shared" si="322"/>
        <v>17.048843606878272</v>
      </c>
      <c r="N1437" s="11"/>
      <c r="O1437" s="12">
        <f t="shared" si="323"/>
        <v>20.406154475024749</v>
      </c>
      <c r="P1437" s="12"/>
      <c r="Q1437" s="33">
        <f t="shared" si="324"/>
        <v>2.7110461834883477E-2</v>
      </c>
      <c r="R1437" s="9">
        <f t="shared" si="334"/>
        <v>0.98943705760592193</v>
      </c>
      <c r="S1437" s="9">
        <f t="shared" si="335"/>
        <v>17.263138490783998</v>
      </c>
      <c r="T1437" s="15">
        <f t="shared" si="325"/>
        <v>0.14957948186985726</v>
      </c>
      <c r="U1437" s="15">
        <f t="shared" si="326"/>
        <v>4.9650027587865075E-2</v>
      </c>
      <c r="V1437" s="15">
        <f t="shared" si="327"/>
        <v>9.992945428199218E-2</v>
      </c>
      <c r="Y1437" s="32"/>
      <c r="Z1437" s="32"/>
    </row>
    <row r="1438" spans="1:26" x14ac:dyDescent="0.25">
      <c r="A1438" s="6">
        <v>1990.02</v>
      </c>
      <c r="B1438" s="7">
        <v>330.45</v>
      </c>
      <c r="C1438" s="8">
        <v>11.23</v>
      </c>
      <c r="D1438" s="7">
        <v>22.08</v>
      </c>
      <c r="E1438" s="7">
        <v>128</v>
      </c>
      <c r="F1438" s="8">
        <f t="shared" si="332"/>
        <v>1990.1249999998918</v>
      </c>
      <c r="G1438" s="9">
        <v>8.4700000000000006</v>
      </c>
      <c r="H1438" s="8">
        <f t="shared" si="328"/>
        <v>790.31119042968737</v>
      </c>
      <c r="I1438" s="8">
        <f t="shared" si="329"/>
        <v>26.857904882812495</v>
      </c>
      <c r="J1438" s="10">
        <f t="shared" si="333"/>
        <v>264662.54883369361</v>
      </c>
      <c r="K1438" s="8">
        <f t="shared" si="330"/>
        <v>52.806993749999982</v>
      </c>
      <c r="L1438" s="10">
        <f t="shared" si="331"/>
        <v>17684.21570055365</v>
      </c>
      <c r="M1438" s="30">
        <f t="shared" si="322"/>
        <v>16.508093516490288</v>
      </c>
      <c r="N1438" s="11"/>
      <c r="O1438" s="12">
        <f t="shared" si="323"/>
        <v>19.735353262096385</v>
      </c>
      <c r="P1438" s="12"/>
      <c r="Q1438" s="33">
        <f t="shared" si="324"/>
        <v>2.5450909551060011E-2</v>
      </c>
      <c r="R1438" s="9">
        <f t="shared" si="334"/>
        <v>0.99906659921708174</v>
      </c>
      <c r="S1438" s="9">
        <f t="shared" si="335"/>
        <v>17.000722755145958</v>
      </c>
      <c r="T1438" s="15">
        <f t="shared" si="325"/>
        <v>0.14949605587691828</v>
      </c>
      <c r="U1438" s="15">
        <f t="shared" si="326"/>
        <v>5.2281929357698598E-2</v>
      </c>
      <c r="V1438" s="15">
        <f t="shared" si="327"/>
        <v>9.7214126519219679E-2</v>
      </c>
      <c r="Y1438" s="32"/>
      <c r="Z1438" s="32"/>
    </row>
    <row r="1439" spans="1:26" x14ac:dyDescent="0.25">
      <c r="A1439" s="6">
        <v>1990.03</v>
      </c>
      <c r="B1439" s="7">
        <v>338.46</v>
      </c>
      <c r="C1439" s="8">
        <v>11.32</v>
      </c>
      <c r="D1439" s="7">
        <v>21.67</v>
      </c>
      <c r="E1439" s="7">
        <v>128.69999999999999</v>
      </c>
      <c r="F1439" s="8">
        <f t="shared" si="332"/>
        <v>1990.208333333225</v>
      </c>
      <c r="G1439" s="9">
        <v>8.59</v>
      </c>
      <c r="H1439" s="8">
        <f t="shared" si="328"/>
        <v>805.06537412587397</v>
      </c>
      <c r="I1439" s="8">
        <f t="shared" si="329"/>
        <v>26.925899766899764</v>
      </c>
      <c r="J1439" s="10">
        <f t="shared" si="333"/>
        <v>270354.90945817501</v>
      </c>
      <c r="K1439" s="8">
        <f t="shared" si="330"/>
        <v>51.544544871794869</v>
      </c>
      <c r="L1439" s="10">
        <f t="shared" si="331"/>
        <v>17309.551757840374</v>
      </c>
      <c r="M1439" s="30">
        <f t="shared" si="322"/>
        <v>16.83374823348095</v>
      </c>
      <c r="N1439" s="11"/>
      <c r="O1439" s="12">
        <f t="shared" si="323"/>
        <v>20.101015892206529</v>
      </c>
      <c r="P1439" s="12"/>
      <c r="Q1439" s="33">
        <f t="shared" si="324"/>
        <v>2.2067655369177069E-2</v>
      </c>
      <c r="R1439" s="9">
        <f t="shared" si="334"/>
        <v>0.99395199179252658</v>
      </c>
      <c r="S1439" s="9">
        <f t="shared" si="335"/>
        <v>16.892473552476027</v>
      </c>
      <c r="T1439" s="15">
        <f t="shared" si="325"/>
        <v>0.15054982110228909</v>
      </c>
      <c r="U1439" s="15">
        <f t="shared" si="326"/>
        <v>5.4650566873104767E-2</v>
      </c>
      <c r="V1439" s="15">
        <f t="shared" si="327"/>
        <v>9.5899254229184328E-2</v>
      </c>
      <c r="Y1439" s="32"/>
      <c r="Z1439" s="32"/>
    </row>
    <row r="1440" spans="1:26" x14ac:dyDescent="0.25">
      <c r="A1440" s="6">
        <v>1990.04</v>
      </c>
      <c r="B1440" s="7">
        <v>338.18</v>
      </c>
      <c r="C1440" s="8">
        <v>11.4367</v>
      </c>
      <c r="D1440" s="7">
        <v>21.533300000000001</v>
      </c>
      <c r="E1440" s="7">
        <v>128.9</v>
      </c>
      <c r="F1440" s="8">
        <f t="shared" si="332"/>
        <v>1990.2916666665583</v>
      </c>
      <c r="G1440" s="9">
        <v>8.7899999999999991</v>
      </c>
      <c r="H1440" s="8">
        <f t="shared" si="328"/>
        <v>803.15126415826205</v>
      </c>
      <c r="I1440" s="8">
        <f t="shared" si="329"/>
        <v>27.161275246314968</v>
      </c>
      <c r="J1440" s="10">
        <f t="shared" si="333"/>
        <v>270472.22040609812</v>
      </c>
      <c r="K1440" s="8">
        <f t="shared" si="330"/>
        <v>51.139916956943352</v>
      </c>
      <c r="L1440" s="10">
        <f t="shared" si="331"/>
        <v>17222.06950047499</v>
      </c>
      <c r="M1440" s="30">
        <f t="shared" si="322"/>
        <v>16.813913898735773</v>
      </c>
      <c r="N1440" s="11"/>
      <c r="O1440" s="12">
        <f t="shared" si="323"/>
        <v>20.055719260909882</v>
      </c>
      <c r="P1440" s="12"/>
      <c r="Q1440" s="33">
        <f t="shared" si="324"/>
        <v>1.9129445488778138E-2</v>
      </c>
      <c r="R1440" s="9">
        <f t="shared" si="334"/>
        <v>1.0093084852269141</v>
      </c>
      <c r="S1440" s="9">
        <f t="shared" si="335"/>
        <v>16.764256053826799</v>
      </c>
      <c r="T1440" s="15">
        <f t="shared" si="325"/>
        <v>0.15206116521608415</v>
      </c>
      <c r="U1440" s="15">
        <f t="shared" si="326"/>
        <v>5.804009692346046E-2</v>
      </c>
      <c r="V1440" s="15">
        <f t="shared" si="327"/>
        <v>9.4021068292623688E-2</v>
      </c>
      <c r="Y1440" s="32"/>
      <c r="Z1440" s="32"/>
    </row>
    <row r="1441" spans="1:26" x14ac:dyDescent="0.25">
      <c r="A1441" s="6">
        <v>1990.05</v>
      </c>
      <c r="B1441" s="7">
        <v>350.25</v>
      </c>
      <c r="C1441" s="8">
        <v>11.5533</v>
      </c>
      <c r="D1441" s="7">
        <v>21.396699999999999</v>
      </c>
      <c r="E1441" s="7">
        <v>129.19999999999999</v>
      </c>
      <c r="F1441" s="8">
        <f t="shared" si="332"/>
        <v>1990.3749999998915</v>
      </c>
      <c r="G1441" s="9">
        <v>8.76</v>
      </c>
      <c r="H1441" s="8">
        <f t="shared" si="328"/>
        <v>829.88511513157891</v>
      </c>
      <c r="I1441" s="8">
        <f t="shared" si="329"/>
        <v>27.374480230263156</v>
      </c>
      <c r="J1441" s="10">
        <f t="shared" si="333"/>
        <v>280243.4396278123</v>
      </c>
      <c r="K1441" s="8">
        <f t="shared" si="330"/>
        <v>50.697509901315783</v>
      </c>
      <c r="L1441" s="10">
        <f t="shared" si="331"/>
        <v>17120.013717871265</v>
      </c>
      <c r="M1441" s="30">
        <f t="shared" si="322"/>
        <v>17.39241358864501</v>
      </c>
      <c r="N1441" s="11"/>
      <c r="O1441" s="12">
        <f t="shared" si="323"/>
        <v>20.723389021046003</v>
      </c>
      <c r="P1441" s="12"/>
      <c r="Q1441" s="33">
        <f t="shared" si="324"/>
        <v>1.6665497777807611E-2</v>
      </c>
      <c r="R1441" s="9">
        <f t="shared" si="334"/>
        <v>1.0260353940840221</v>
      </c>
      <c r="S1441" s="9">
        <f t="shared" si="335"/>
        <v>16.881017247691318</v>
      </c>
      <c r="T1441" s="15">
        <f t="shared" si="325"/>
        <v>0.14454486427415181</v>
      </c>
      <c r="U1441" s="15">
        <f t="shared" si="326"/>
        <v>5.4192601372310412E-2</v>
      </c>
      <c r="V1441" s="15">
        <f t="shared" si="327"/>
        <v>9.0352262901841396E-2</v>
      </c>
      <c r="Y1441" s="32"/>
      <c r="Z1441" s="32"/>
    </row>
    <row r="1442" spans="1:26" x14ac:dyDescent="0.25">
      <c r="A1442" s="6">
        <v>1990.06</v>
      </c>
      <c r="B1442" s="7">
        <v>360.39</v>
      </c>
      <c r="C1442" s="8">
        <v>11.66</v>
      </c>
      <c r="D1442" s="7">
        <v>21.26</v>
      </c>
      <c r="E1442" s="7">
        <v>129.9</v>
      </c>
      <c r="F1442" s="8">
        <f t="shared" si="332"/>
        <v>1990.4583333332248</v>
      </c>
      <c r="G1442" s="9">
        <v>8.48</v>
      </c>
      <c r="H1442" s="8">
        <f t="shared" si="328"/>
        <v>849.30938972286356</v>
      </c>
      <c r="I1442" s="8">
        <f t="shared" si="329"/>
        <v>27.47841916859122</v>
      </c>
      <c r="J1442" s="10">
        <f t="shared" si="333"/>
        <v>287576.07636438467</v>
      </c>
      <c r="K1442" s="8">
        <f t="shared" si="330"/>
        <v>50.102160508083138</v>
      </c>
      <c r="L1442" s="10">
        <f t="shared" si="331"/>
        <v>16964.586651979298</v>
      </c>
      <c r="M1442" s="30">
        <f t="shared" si="322"/>
        <v>17.817082821653013</v>
      </c>
      <c r="N1442" s="11"/>
      <c r="O1442" s="12">
        <f t="shared" si="323"/>
        <v>21.206758327830457</v>
      </c>
      <c r="P1442" s="12"/>
      <c r="Q1442" s="33">
        <f t="shared" si="324"/>
        <v>1.7515428083203E-2</v>
      </c>
      <c r="R1442" s="9">
        <f t="shared" si="334"/>
        <v>1.0077360747074646</v>
      </c>
      <c r="S1442" s="9">
        <f t="shared" si="335"/>
        <v>17.227185042403523</v>
      </c>
      <c r="T1442" s="15">
        <f t="shared" si="325"/>
        <v>0.14455410232536181</v>
      </c>
      <c r="U1442" s="15">
        <f t="shared" si="326"/>
        <v>5.4680366240974498E-2</v>
      </c>
      <c r="V1442" s="15">
        <f t="shared" si="327"/>
        <v>8.9873736084387312E-2</v>
      </c>
      <c r="Y1442" s="32"/>
      <c r="Z1442" s="32"/>
    </row>
    <row r="1443" spans="1:26" x14ac:dyDescent="0.25">
      <c r="A1443" s="6">
        <v>1990.07</v>
      </c>
      <c r="B1443" s="7">
        <v>360.03</v>
      </c>
      <c r="C1443" s="8">
        <v>11.726699999999999</v>
      </c>
      <c r="D1443" s="7">
        <v>21.42</v>
      </c>
      <c r="E1443" s="7">
        <v>130.4</v>
      </c>
      <c r="F1443" s="8">
        <f t="shared" si="332"/>
        <v>1990.5416666665581</v>
      </c>
      <c r="G1443" s="9">
        <v>8.4700000000000006</v>
      </c>
      <c r="H1443" s="8">
        <f t="shared" si="328"/>
        <v>845.20769804447821</v>
      </c>
      <c r="I1443" s="8">
        <f t="shared" si="329"/>
        <v>27.529642287193244</v>
      </c>
      <c r="J1443" s="10">
        <f t="shared" si="333"/>
        <v>286964.03847859066</v>
      </c>
      <c r="K1443" s="8">
        <f t="shared" si="330"/>
        <v>50.285667561349683</v>
      </c>
      <c r="L1443" s="10">
        <f t="shared" si="331"/>
        <v>17072.937544680757</v>
      </c>
      <c r="M1443" s="30">
        <f t="shared" si="322"/>
        <v>17.747171587070241</v>
      </c>
      <c r="N1443" s="11"/>
      <c r="O1443" s="12">
        <f t="shared" si="323"/>
        <v>21.102886533306993</v>
      </c>
      <c r="P1443" s="12"/>
      <c r="Q1443" s="33">
        <f t="shared" si="324"/>
        <v>1.8238518796174517E-2</v>
      </c>
      <c r="R1443" s="9">
        <f t="shared" si="334"/>
        <v>0.98853791127221025</v>
      </c>
      <c r="S1443" s="9">
        <f t="shared" si="335"/>
        <v>17.293889667887459</v>
      </c>
      <c r="T1443" s="15">
        <f t="shared" si="325"/>
        <v>0.14550148844307653</v>
      </c>
      <c r="U1443" s="15">
        <f t="shared" si="326"/>
        <v>5.4952985244988373E-2</v>
      </c>
      <c r="V1443" s="15">
        <f t="shared" si="327"/>
        <v>9.0548503198088159E-2</v>
      </c>
      <c r="Y1443" s="32"/>
      <c r="Z1443" s="32"/>
    </row>
    <row r="1444" spans="1:26" x14ac:dyDescent="0.25">
      <c r="A1444" s="6">
        <v>1990.08</v>
      </c>
      <c r="B1444" s="7">
        <v>330.75</v>
      </c>
      <c r="C1444" s="8">
        <v>11.783300000000001</v>
      </c>
      <c r="D1444" s="7">
        <v>21.58</v>
      </c>
      <c r="E1444" s="7">
        <v>131.6</v>
      </c>
      <c r="F1444" s="8">
        <f t="shared" si="332"/>
        <v>1990.6249999998913</v>
      </c>
      <c r="G1444" s="9">
        <v>8.75</v>
      </c>
      <c r="H1444" s="8">
        <f t="shared" si="328"/>
        <v>769.38959441489351</v>
      </c>
      <c r="I1444" s="8">
        <f t="shared" si="329"/>
        <v>27.410274853723401</v>
      </c>
      <c r="J1444" s="10">
        <f t="shared" si="333"/>
        <v>261997.88046539496</v>
      </c>
      <c r="K1444" s="8">
        <f t="shared" si="330"/>
        <v>50.199327127659565</v>
      </c>
      <c r="L1444" s="10">
        <f t="shared" si="331"/>
        <v>17094.223009654492</v>
      </c>
      <c r="M1444" s="30">
        <f t="shared" si="322"/>
        <v>16.168334756508976</v>
      </c>
      <c r="N1444" s="11"/>
      <c r="O1444" s="12">
        <f t="shared" si="323"/>
        <v>19.21193749484285</v>
      </c>
      <c r="P1444" s="12"/>
      <c r="Q1444" s="33">
        <f t="shared" si="324"/>
        <v>2.1142960868162954E-2</v>
      </c>
      <c r="R1444" s="9">
        <f t="shared" si="334"/>
        <v>0.99808648765267027</v>
      </c>
      <c r="S1444" s="9">
        <f t="shared" si="335"/>
        <v>16.939778042071008</v>
      </c>
      <c r="T1444" s="15">
        <f t="shared" si="325"/>
        <v>0.15705645456359396</v>
      </c>
      <c r="U1444" s="15">
        <f t="shared" si="326"/>
        <v>5.9397281524164791E-2</v>
      </c>
      <c r="V1444" s="15">
        <f t="shared" si="327"/>
        <v>9.765917303942917E-2</v>
      </c>
      <c r="Y1444" s="32"/>
      <c r="Z1444" s="32"/>
    </row>
    <row r="1445" spans="1:26" x14ac:dyDescent="0.25">
      <c r="A1445" s="6">
        <v>1990.09</v>
      </c>
      <c r="B1445" s="7">
        <v>315.41000000000003</v>
      </c>
      <c r="C1445" s="8">
        <v>11.83</v>
      </c>
      <c r="D1445" s="7">
        <v>21.74</v>
      </c>
      <c r="E1445" s="7">
        <v>132.69999999999999</v>
      </c>
      <c r="F1445" s="8">
        <f t="shared" si="332"/>
        <v>1990.7083333332246</v>
      </c>
      <c r="G1445" s="9">
        <v>8.89</v>
      </c>
      <c r="H1445" s="8">
        <f t="shared" si="328"/>
        <v>727.62377373775439</v>
      </c>
      <c r="I1445" s="8">
        <f t="shared" si="329"/>
        <v>27.290793707611151</v>
      </c>
      <c r="J1445" s="10">
        <f t="shared" si="333"/>
        <v>248549.93108736584</v>
      </c>
      <c r="K1445" s="8">
        <f t="shared" si="330"/>
        <v>50.152312358703831</v>
      </c>
      <c r="L1445" s="10">
        <f t="shared" si="331"/>
        <v>17131.592219141217</v>
      </c>
      <c r="M1445" s="30">
        <f t="shared" si="322"/>
        <v>15.30128544352263</v>
      </c>
      <c r="N1445" s="11"/>
      <c r="O1445" s="12">
        <f t="shared" si="323"/>
        <v>18.172367021965108</v>
      </c>
      <c r="P1445" s="12"/>
      <c r="Q1445" s="33">
        <f t="shared" si="324"/>
        <v>2.3243018638749571E-2</v>
      </c>
      <c r="R1445" s="9">
        <f t="shared" si="334"/>
        <v>1.0186672700984318</v>
      </c>
      <c r="S1445" s="9">
        <f t="shared" si="335"/>
        <v>16.767212098716239</v>
      </c>
      <c r="T1445" s="15">
        <f t="shared" si="325"/>
        <v>0.16130322271491093</v>
      </c>
      <c r="U1445" s="15">
        <f t="shared" si="326"/>
        <v>6.0683736154611978E-2</v>
      </c>
      <c r="V1445" s="15">
        <f t="shared" si="327"/>
        <v>0.10061948656029895</v>
      </c>
      <c r="Y1445" s="32"/>
      <c r="Z1445" s="32"/>
    </row>
    <row r="1446" spans="1:26" x14ac:dyDescent="0.25">
      <c r="A1446" s="6">
        <v>1990.1</v>
      </c>
      <c r="B1446" s="7">
        <v>307.12</v>
      </c>
      <c r="C1446" s="8">
        <v>11.9267</v>
      </c>
      <c r="D1446" s="7">
        <v>21.6067</v>
      </c>
      <c r="E1446" s="7">
        <v>133.5</v>
      </c>
      <c r="F1446" s="8">
        <f t="shared" si="332"/>
        <v>1990.7916666665578</v>
      </c>
      <c r="G1446" s="9">
        <v>8.7200000000000006</v>
      </c>
      <c r="H1446" s="8">
        <f t="shared" si="328"/>
        <v>704.25376629213474</v>
      </c>
      <c r="I1446" s="8">
        <f t="shared" si="329"/>
        <v>27.348995162921341</v>
      </c>
      <c r="J1446" s="10">
        <f t="shared" si="333"/>
        <v>241345.45533482547</v>
      </c>
      <c r="K1446" s="8">
        <f t="shared" si="330"/>
        <v>49.546105275280894</v>
      </c>
      <c r="L1446" s="10">
        <f t="shared" si="331"/>
        <v>16979.287736985458</v>
      </c>
      <c r="M1446" s="30">
        <f t="shared" si="322"/>
        <v>14.818147965500804</v>
      </c>
      <c r="N1446" s="11"/>
      <c r="O1446" s="12">
        <f t="shared" si="323"/>
        <v>17.592164749355881</v>
      </c>
      <c r="P1446" s="12"/>
      <c r="Q1446" s="33">
        <f t="shared" si="324"/>
        <v>2.6710863834608745E-2</v>
      </c>
      <c r="R1446" s="9">
        <f t="shared" si="334"/>
        <v>1.0294330647551313</v>
      </c>
      <c r="S1446" s="9">
        <f t="shared" si="335"/>
        <v>16.977856856355363</v>
      </c>
      <c r="T1446" s="15">
        <f t="shared" si="325"/>
        <v>0.15830354482523679</v>
      </c>
      <c r="U1446" s="15">
        <f t="shared" si="326"/>
        <v>6.0165018410009319E-2</v>
      </c>
      <c r="V1446" s="15">
        <f t="shared" si="327"/>
        <v>9.8138526415227467E-2</v>
      </c>
      <c r="Y1446" s="32"/>
      <c r="Z1446" s="32"/>
    </row>
    <row r="1447" spans="1:26" x14ac:dyDescent="0.25">
      <c r="A1447" s="6">
        <v>1990.11</v>
      </c>
      <c r="B1447" s="7">
        <v>315.29000000000002</v>
      </c>
      <c r="C1447" s="8">
        <v>12.013299999999999</v>
      </c>
      <c r="D1447" s="7">
        <v>21.473299999999998</v>
      </c>
      <c r="E1447" s="7">
        <v>133.80000000000001</v>
      </c>
      <c r="F1447" s="8">
        <f t="shared" si="332"/>
        <v>1990.8749999998911</v>
      </c>
      <c r="G1447" s="9">
        <v>8.39</v>
      </c>
      <c r="H1447" s="8">
        <f t="shared" si="328"/>
        <v>721.36726065022413</v>
      </c>
      <c r="I1447" s="8">
        <f t="shared" si="329"/>
        <v>27.485810880044834</v>
      </c>
      <c r="J1447" s="10">
        <f t="shared" si="333"/>
        <v>247995.13514373882</v>
      </c>
      <c r="K1447" s="8">
        <f t="shared" si="330"/>
        <v>49.129803032511198</v>
      </c>
      <c r="L1447" s="10">
        <f t="shared" si="331"/>
        <v>16890.081941964687</v>
      </c>
      <c r="M1447" s="30">
        <f t="shared" si="322"/>
        <v>15.187607599503192</v>
      </c>
      <c r="N1447" s="11"/>
      <c r="O1447" s="12">
        <f t="shared" si="323"/>
        <v>18.02373975409845</v>
      </c>
      <c r="P1447" s="12"/>
      <c r="Q1447" s="33">
        <f t="shared" si="324"/>
        <v>2.7744027536762098E-2</v>
      </c>
      <c r="R1447" s="9">
        <f t="shared" si="334"/>
        <v>1.0280944193724111</v>
      </c>
      <c r="S1447" s="9">
        <f t="shared" si="335"/>
        <v>17.438379846170985</v>
      </c>
      <c r="T1447" s="15">
        <f t="shared" si="325"/>
        <v>0.1541975191319529</v>
      </c>
      <c r="U1447" s="15">
        <f t="shared" si="326"/>
        <v>5.7934289000677541E-2</v>
      </c>
      <c r="V1447" s="15">
        <f t="shared" si="327"/>
        <v>9.6263230131275357E-2</v>
      </c>
      <c r="Y1447" s="32"/>
      <c r="Z1447" s="32"/>
    </row>
    <row r="1448" spans="1:26" x14ac:dyDescent="0.25">
      <c r="A1448" s="6">
        <v>1990.12</v>
      </c>
      <c r="B1448" s="7">
        <v>328.75</v>
      </c>
      <c r="C1448" s="8">
        <v>12.09</v>
      </c>
      <c r="D1448" s="7">
        <v>21.34</v>
      </c>
      <c r="E1448" s="7">
        <v>133.80000000000001</v>
      </c>
      <c r="F1448" s="8">
        <f t="shared" si="332"/>
        <v>1990.9583333332243</v>
      </c>
      <c r="G1448" s="9">
        <v>8.08</v>
      </c>
      <c r="H1448" s="8">
        <f t="shared" si="328"/>
        <v>752.16304652466351</v>
      </c>
      <c r="I1448" s="8">
        <f t="shared" si="329"/>
        <v>27.661296524663669</v>
      </c>
      <c r="J1448" s="10">
        <f t="shared" si="333"/>
        <v>259374.72097802482</v>
      </c>
      <c r="K1448" s="8">
        <f t="shared" si="330"/>
        <v>48.824819506726442</v>
      </c>
      <c r="L1448" s="10">
        <f t="shared" si="331"/>
        <v>16836.673903181898</v>
      </c>
      <c r="M1448" s="30">
        <f t="shared" si="322"/>
        <v>15.846314974728767</v>
      </c>
      <c r="N1448" s="11"/>
      <c r="O1448" s="12">
        <f t="shared" si="323"/>
        <v>18.796495662019158</v>
      </c>
      <c r="P1448" s="12"/>
      <c r="Q1448" s="33">
        <f t="shared" si="324"/>
        <v>2.713350287088985E-2</v>
      </c>
      <c r="R1448" s="9">
        <f t="shared" si="334"/>
        <v>1.006052893220839</v>
      </c>
      <c r="S1448" s="9">
        <f t="shared" si="335"/>
        <v>17.928301002744714</v>
      </c>
      <c r="T1448" s="15">
        <f t="shared" si="325"/>
        <v>0.1452233619885599</v>
      </c>
      <c r="U1448" s="15">
        <f t="shared" si="326"/>
        <v>5.9399968703881978E-2</v>
      </c>
      <c r="V1448" s="15">
        <f t="shared" si="327"/>
        <v>8.5823393284677918E-2</v>
      </c>
      <c r="Y1448" s="32"/>
      <c r="Z1448" s="32"/>
    </row>
    <row r="1449" spans="1:26" x14ac:dyDescent="0.25">
      <c r="A1449" s="6">
        <v>1991.01</v>
      </c>
      <c r="B1449" s="7">
        <v>325.49</v>
      </c>
      <c r="C1449" s="8">
        <v>12.1067</v>
      </c>
      <c r="D1449" s="7">
        <v>21.183299999999999</v>
      </c>
      <c r="E1449" s="7">
        <v>134.6</v>
      </c>
      <c r="F1449" s="8">
        <f t="shared" si="332"/>
        <v>1991.0416666665576</v>
      </c>
      <c r="G1449" s="9">
        <v>8.09</v>
      </c>
      <c r="H1449" s="8">
        <f t="shared" si="328"/>
        <v>740.27815731797909</v>
      </c>
      <c r="I1449" s="8">
        <f t="shared" si="329"/>
        <v>27.534872245542342</v>
      </c>
      <c r="J1449" s="10">
        <f t="shared" si="333"/>
        <v>256067.61132561092</v>
      </c>
      <c r="K1449" s="8">
        <f t="shared" si="330"/>
        <v>48.178236781203559</v>
      </c>
      <c r="L1449" s="10">
        <f t="shared" si="331"/>
        <v>16665.203327272156</v>
      </c>
      <c r="M1449" s="30">
        <f t="shared" si="322"/>
        <v>15.606190118802362</v>
      </c>
      <c r="N1449" s="11"/>
      <c r="O1449" s="12">
        <f t="shared" si="323"/>
        <v>18.503950717933979</v>
      </c>
      <c r="P1449" s="12"/>
      <c r="Q1449" s="33">
        <f t="shared" si="324"/>
        <v>2.7783293808916684E-2</v>
      </c>
      <c r="R1449" s="9">
        <f t="shared" si="334"/>
        <v>1.02324270106363</v>
      </c>
      <c r="S1449" s="9">
        <f t="shared" si="335"/>
        <v>17.929616603442895</v>
      </c>
      <c r="T1449" s="15">
        <f t="shared" si="325"/>
        <v>0.14649112480055959</v>
      </c>
      <c r="U1449" s="15">
        <f t="shared" si="326"/>
        <v>5.9838163099276143E-2</v>
      </c>
      <c r="V1449" s="15">
        <f t="shared" si="327"/>
        <v>8.6652961701283449E-2</v>
      </c>
      <c r="Y1449" s="32"/>
      <c r="Z1449" s="32"/>
    </row>
    <row r="1450" spans="1:26" x14ac:dyDescent="0.25">
      <c r="A1450" s="6">
        <v>1991.02</v>
      </c>
      <c r="B1450" s="7">
        <v>362.26</v>
      </c>
      <c r="C1450" s="8">
        <v>12.113300000000001</v>
      </c>
      <c r="D1450" s="7">
        <v>21.026700000000002</v>
      </c>
      <c r="E1450" s="7">
        <v>134.80000000000001</v>
      </c>
      <c r="F1450" s="8">
        <f t="shared" si="332"/>
        <v>1991.1249999998909</v>
      </c>
      <c r="G1450" s="9">
        <v>7.85</v>
      </c>
      <c r="H1450" s="8">
        <f t="shared" si="328"/>
        <v>822.68359161721037</v>
      </c>
      <c r="I1450" s="8">
        <f t="shared" si="329"/>
        <v>27.509007757789313</v>
      </c>
      <c r="J1450" s="10">
        <f t="shared" si="333"/>
        <v>285365.21565500263</v>
      </c>
      <c r="K1450" s="8">
        <f t="shared" si="330"/>
        <v>47.75112095140949</v>
      </c>
      <c r="L1450" s="10">
        <f t="shared" si="331"/>
        <v>16563.486943115568</v>
      </c>
      <c r="M1450" s="30">
        <f t="shared" si="322"/>
        <v>17.35466474520511</v>
      </c>
      <c r="N1450" s="11"/>
      <c r="O1450" s="12">
        <f t="shared" si="323"/>
        <v>20.563141293016169</v>
      </c>
      <c r="P1450" s="12"/>
      <c r="Q1450" s="33">
        <f t="shared" si="324"/>
        <v>2.2807981407616203E-2</v>
      </c>
      <c r="R1450" s="9">
        <f t="shared" si="334"/>
        <v>0.98886548948578612</v>
      </c>
      <c r="S1450" s="9">
        <f t="shared" si="335"/>
        <v>18.319129219490076</v>
      </c>
      <c r="T1450" s="15">
        <f t="shared" si="325"/>
        <v>0.13123983886399659</v>
      </c>
      <c r="U1450" s="15">
        <f t="shared" si="326"/>
        <v>5.8084604399085915E-2</v>
      </c>
      <c r="V1450" s="15">
        <f t="shared" si="327"/>
        <v>7.3155234464910679E-2</v>
      </c>
      <c r="Y1450" s="32"/>
      <c r="Z1450" s="32"/>
    </row>
    <row r="1451" spans="1:26" x14ac:dyDescent="0.25">
      <c r="A1451" s="6">
        <v>1991.03</v>
      </c>
      <c r="B1451" s="7">
        <v>372.28</v>
      </c>
      <c r="C1451" s="8">
        <v>12.11</v>
      </c>
      <c r="D1451" s="7">
        <v>20.94</v>
      </c>
      <c r="E1451" s="7">
        <v>135</v>
      </c>
      <c r="F1451" s="8">
        <f t="shared" si="332"/>
        <v>1991.2083333332241</v>
      </c>
      <c r="G1451" s="9">
        <v>8.11</v>
      </c>
      <c r="H1451" s="8">
        <f t="shared" si="328"/>
        <v>844.18626444444419</v>
      </c>
      <c r="I1451" s="8">
        <f t="shared" si="329"/>
        <v>27.460770555555548</v>
      </c>
      <c r="J1451" s="10">
        <f t="shared" si="333"/>
        <v>293617.65194640821</v>
      </c>
      <c r="K1451" s="8">
        <f t="shared" si="330"/>
        <v>47.483776666666657</v>
      </c>
      <c r="L1451" s="10">
        <f t="shared" si="331"/>
        <v>16515.401396147492</v>
      </c>
      <c r="M1451" s="30">
        <f t="shared" si="322"/>
        <v>17.818620083397377</v>
      </c>
      <c r="N1451" s="11"/>
      <c r="O1451" s="12">
        <f t="shared" si="323"/>
        <v>21.098075248981392</v>
      </c>
      <c r="P1451" s="12"/>
      <c r="Q1451" s="33">
        <f t="shared" si="324"/>
        <v>1.8152543511216632E-2</v>
      </c>
      <c r="R1451" s="9">
        <f t="shared" si="334"/>
        <v>1.0115317115191491</v>
      </c>
      <c r="S1451" s="9">
        <f t="shared" si="335"/>
        <v>18.088317416388001</v>
      </c>
      <c r="T1451" s="15">
        <f t="shared" si="325"/>
        <v>0.11707815588530535</v>
      </c>
      <c r="U1451" s="15">
        <f t="shared" si="326"/>
        <v>6.1361340287137134E-2</v>
      </c>
      <c r="V1451" s="15">
        <f t="shared" si="327"/>
        <v>5.5716815598168212E-2</v>
      </c>
      <c r="Y1451" s="32"/>
      <c r="Z1451" s="32"/>
    </row>
    <row r="1452" spans="1:26" x14ac:dyDescent="0.25">
      <c r="A1452" s="6">
        <v>1991.04</v>
      </c>
      <c r="B1452" s="7">
        <v>379.68</v>
      </c>
      <c r="C1452" s="8">
        <v>12.13</v>
      </c>
      <c r="D1452" s="7">
        <v>20.363299999999999</v>
      </c>
      <c r="E1452" s="7">
        <v>135.19999999999999</v>
      </c>
      <c r="F1452" s="8">
        <f t="shared" si="332"/>
        <v>1991.2916666665574</v>
      </c>
      <c r="G1452" s="9">
        <v>8.0399999999999991</v>
      </c>
      <c r="H1452" s="8">
        <f t="shared" si="328"/>
        <v>859.69296745562121</v>
      </c>
      <c r="I1452" s="8">
        <f t="shared" si="329"/>
        <v>27.465433247041421</v>
      </c>
      <c r="J1452" s="10">
        <f t="shared" si="333"/>
        <v>299807.12688728666</v>
      </c>
      <c r="K1452" s="8">
        <f t="shared" si="330"/>
        <v>46.107737579511827</v>
      </c>
      <c r="L1452" s="10">
        <f t="shared" si="331"/>
        <v>16079.494487315329</v>
      </c>
      <c r="M1452" s="30">
        <f t="shared" si="322"/>
        <v>18.155345895198014</v>
      </c>
      <c r="N1452" s="11"/>
      <c r="O1452" s="12">
        <f t="shared" si="323"/>
        <v>21.481531873630107</v>
      </c>
      <c r="P1452" s="12"/>
      <c r="Q1452" s="33">
        <f t="shared" si="324"/>
        <v>1.7261417915378864E-2</v>
      </c>
      <c r="R1452" s="9">
        <f t="shared" si="334"/>
        <v>1.0046569160399428</v>
      </c>
      <c r="S1452" s="9">
        <f t="shared" si="335"/>
        <v>18.269840244708426</v>
      </c>
      <c r="T1452" s="15">
        <f t="shared" si="325"/>
        <v>0.11480660490880812</v>
      </c>
      <c r="U1452" s="15">
        <f t="shared" si="326"/>
        <v>5.8247130448033646E-2</v>
      </c>
      <c r="V1452" s="15">
        <f t="shared" si="327"/>
        <v>5.6559474460774473E-2</v>
      </c>
      <c r="Y1452" s="32"/>
      <c r="Z1452" s="32"/>
    </row>
    <row r="1453" spans="1:26" x14ac:dyDescent="0.25">
      <c r="A1453" s="6">
        <v>1991.05</v>
      </c>
      <c r="B1453" s="7">
        <v>377.99</v>
      </c>
      <c r="C1453" s="8">
        <v>12.14</v>
      </c>
      <c r="D1453" s="7">
        <v>19.8567</v>
      </c>
      <c r="E1453" s="7">
        <v>135.6</v>
      </c>
      <c r="F1453" s="8">
        <f t="shared" si="332"/>
        <v>1991.3749999998906</v>
      </c>
      <c r="G1453" s="9">
        <v>8.07</v>
      </c>
      <c r="H1453" s="8">
        <f t="shared" si="328"/>
        <v>853.34169413716802</v>
      </c>
      <c r="I1453" s="8">
        <f t="shared" si="329"/>
        <v>27.406990044247785</v>
      </c>
      <c r="J1453" s="10">
        <f t="shared" si="333"/>
        <v>298388.68704109272</v>
      </c>
      <c r="K1453" s="8">
        <f t="shared" si="330"/>
        <v>44.828037826327424</v>
      </c>
      <c r="L1453" s="10">
        <f t="shared" si="331"/>
        <v>15675.056594007423</v>
      </c>
      <c r="M1453" s="30">
        <f t="shared" si="322"/>
        <v>18.035430911004049</v>
      </c>
      <c r="N1453" s="11"/>
      <c r="O1453" s="12">
        <f t="shared" si="323"/>
        <v>21.325816065887039</v>
      </c>
      <c r="P1453" s="12"/>
      <c r="Q1453" s="33">
        <f t="shared" si="324"/>
        <v>1.6819875859940443E-2</v>
      </c>
      <c r="R1453" s="9">
        <f t="shared" si="334"/>
        <v>0.99255227688549663</v>
      </c>
      <c r="S1453" s="9">
        <f t="shared" si="335"/>
        <v>18.300777046004207</v>
      </c>
      <c r="T1453" s="15">
        <f t="shared" si="325"/>
        <v>0.12227332751167408</v>
      </c>
      <c r="U1453" s="15">
        <f t="shared" si="326"/>
        <v>5.6005569106184705E-2</v>
      </c>
      <c r="V1453" s="15">
        <f t="shared" si="327"/>
        <v>6.6267758405489374E-2</v>
      </c>
      <c r="Y1453" s="32"/>
      <c r="Z1453" s="32"/>
    </row>
    <row r="1454" spans="1:26" x14ac:dyDescent="0.25">
      <c r="A1454" s="6">
        <v>1991.06</v>
      </c>
      <c r="B1454" s="7">
        <v>378.29</v>
      </c>
      <c r="C1454" s="8">
        <v>12.15</v>
      </c>
      <c r="D1454" s="7">
        <v>19.41</v>
      </c>
      <c r="E1454" s="7">
        <v>136</v>
      </c>
      <c r="F1454" s="8">
        <f t="shared" si="332"/>
        <v>1991.4583333332239</v>
      </c>
      <c r="G1454" s="9">
        <v>8.2799999999999994</v>
      </c>
      <c r="H1454" s="8">
        <f t="shared" si="328"/>
        <v>851.50714687499988</v>
      </c>
      <c r="I1454" s="8">
        <f t="shared" si="329"/>
        <v>27.348890624999996</v>
      </c>
      <c r="J1454" s="10">
        <f t="shared" si="333"/>
        <v>298544.12514500838</v>
      </c>
      <c r="K1454" s="8">
        <f t="shared" si="330"/>
        <v>43.690696874999993</v>
      </c>
      <c r="L1454" s="10">
        <f t="shared" si="331"/>
        <v>15318.251788481359</v>
      </c>
      <c r="M1454" s="30">
        <f t="shared" si="322"/>
        <v>18.015227044688331</v>
      </c>
      <c r="N1454" s="11"/>
      <c r="O1454" s="12">
        <f t="shared" si="323"/>
        <v>21.289084627258884</v>
      </c>
      <c r="P1454" s="12"/>
      <c r="Q1454" s="33">
        <f t="shared" si="324"/>
        <v>1.4164945242447345E-2</v>
      </c>
      <c r="R1454" s="9">
        <f t="shared" si="334"/>
        <v>1.0075751819767564</v>
      </c>
      <c r="S1454" s="9">
        <f t="shared" si="335"/>
        <v>18.111052990709467</v>
      </c>
      <c r="T1454" s="15">
        <f t="shared" si="325"/>
        <v>0.11931551815623909</v>
      </c>
      <c r="U1454" s="15">
        <f t="shared" si="326"/>
        <v>5.8291164082351576E-2</v>
      </c>
      <c r="V1454" s="15">
        <f t="shared" si="327"/>
        <v>6.102435407388751E-2</v>
      </c>
      <c r="Y1454" s="32"/>
      <c r="Z1454" s="32"/>
    </row>
    <row r="1455" spans="1:26" x14ac:dyDescent="0.25">
      <c r="A1455" s="6">
        <v>1991.07</v>
      </c>
      <c r="B1455" s="7">
        <v>380.23</v>
      </c>
      <c r="C1455" s="8">
        <v>12.193300000000001</v>
      </c>
      <c r="D1455" s="7">
        <v>18.84</v>
      </c>
      <c r="E1455" s="7">
        <v>136.19999999999999</v>
      </c>
      <c r="F1455" s="8">
        <f t="shared" si="332"/>
        <v>1991.5416666665571</v>
      </c>
      <c r="G1455" s="9">
        <v>8.27</v>
      </c>
      <c r="H1455" s="8">
        <f t="shared" si="328"/>
        <v>854.6171756607929</v>
      </c>
      <c r="I1455" s="8">
        <f t="shared" si="329"/>
        <v>27.406053199339208</v>
      </c>
      <c r="J1455" s="10">
        <f t="shared" si="333"/>
        <v>300435.25098810473</v>
      </c>
      <c r="K1455" s="8">
        <f t="shared" si="330"/>
        <v>42.345389867841405</v>
      </c>
      <c r="L1455" s="10">
        <f t="shared" si="331"/>
        <v>14886.25339561816</v>
      </c>
      <c r="M1455" s="30">
        <f t="shared" si="322"/>
        <v>18.103452345519745</v>
      </c>
      <c r="N1455" s="11"/>
      <c r="O1455" s="12">
        <f t="shared" si="323"/>
        <v>21.381252264915329</v>
      </c>
      <c r="P1455" s="12"/>
      <c r="Q1455" s="33">
        <f t="shared" si="324"/>
        <v>1.3004730493853922E-2</v>
      </c>
      <c r="R1455" s="9">
        <f t="shared" si="334"/>
        <v>1.0322756849824446</v>
      </c>
      <c r="S1455" s="9">
        <f t="shared" si="335"/>
        <v>18.221451261050287</v>
      </c>
      <c r="T1455" s="15">
        <f t="shared" si="325"/>
        <v>0.11591094263251822</v>
      </c>
      <c r="U1455" s="15">
        <f t="shared" si="326"/>
        <v>5.8735355995332084E-2</v>
      </c>
      <c r="V1455" s="15">
        <f t="shared" si="327"/>
        <v>5.7175586637186138E-2</v>
      </c>
      <c r="Y1455" s="32"/>
      <c r="Z1455" s="32"/>
    </row>
    <row r="1456" spans="1:26" x14ac:dyDescent="0.25">
      <c r="A1456" s="6">
        <v>1991.08</v>
      </c>
      <c r="B1456" s="7">
        <v>389.4</v>
      </c>
      <c r="C1456" s="8">
        <v>12.236700000000001</v>
      </c>
      <c r="D1456" s="7">
        <v>18.329999999999998</v>
      </c>
      <c r="E1456" s="7">
        <v>136.6</v>
      </c>
      <c r="F1456" s="8">
        <f t="shared" si="332"/>
        <v>1991.6249999998904</v>
      </c>
      <c r="G1456" s="9">
        <v>7.9</v>
      </c>
      <c r="H1456" s="8">
        <f t="shared" si="328"/>
        <v>872.66506954611987</v>
      </c>
      <c r="I1456" s="8">
        <f t="shared" si="329"/>
        <v>27.423062805636892</v>
      </c>
      <c r="J1456" s="10">
        <f t="shared" si="333"/>
        <v>307583.24067630759</v>
      </c>
      <c r="K1456" s="8">
        <f t="shared" si="330"/>
        <v>41.07845589311858</v>
      </c>
      <c r="L1456" s="10">
        <f t="shared" si="331"/>
        <v>14478.687215194446</v>
      </c>
      <c r="M1456" s="30">
        <f t="shared" si="322"/>
        <v>18.512258455337715</v>
      </c>
      <c r="N1456" s="11"/>
      <c r="O1456" s="12">
        <f t="shared" si="323"/>
        <v>21.851849122501896</v>
      </c>
      <c r="P1456" s="12"/>
      <c r="Q1456" s="33">
        <f t="shared" si="324"/>
        <v>1.499805081933412E-2</v>
      </c>
      <c r="R1456" s="9">
        <f t="shared" si="334"/>
        <v>1.0239219311221082</v>
      </c>
      <c r="S1456" s="9">
        <f t="shared" si="335"/>
        <v>18.754481840053902</v>
      </c>
      <c r="T1456" s="15">
        <f t="shared" si="325"/>
        <v>0.11099140275102304</v>
      </c>
      <c r="U1456" s="15">
        <f t="shared" si="326"/>
        <v>5.834582142913658E-2</v>
      </c>
      <c r="V1456" s="15">
        <f t="shared" si="327"/>
        <v>5.2645581321886459E-2</v>
      </c>
      <c r="Y1456" s="32"/>
      <c r="Z1456" s="32"/>
    </row>
    <row r="1457" spans="1:26" x14ac:dyDescent="0.25">
      <c r="A1457" s="6">
        <v>1991.09</v>
      </c>
      <c r="B1457" s="7">
        <v>387.2</v>
      </c>
      <c r="C1457" s="8">
        <v>12.28</v>
      </c>
      <c r="D1457" s="7">
        <v>17.82</v>
      </c>
      <c r="E1457" s="7">
        <v>137.19999999999999</v>
      </c>
      <c r="F1457" s="8">
        <f t="shared" si="332"/>
        <v>1991.7083333332237</v>
      </c>
      <c r="G1457" s="9">
        <v>7.65</v>
      </c>
      <c r="H1457" s="8">
        <f t="shared" si="328"/>
        <v>863.93999999999983</v>
      </c>
      <c r="I1457" s="8">
        <f t="shared" si="329"/>
        <v>27.399749999999994</v>
      </c>
      <c r="J1457" s="10">
        <f t="shared" si="333"/>
        <v>305312.75159975316</v>
      </c>
      <c r="K1457" s="8">
        <f t="shared" si="330"/>
        <v>39.760874999999992</v>
      </c>
      <c r="L1457" s="10">
        <f t="shared" si="331"/>
        <v>14051.325499761368</v>
      </c>
      <c r="M1457" s="30">
        <f t="shared" si="322"/>
        <v>18.357282591774322</v>
      </c>
      <c r="N1457" s="11"/>
      <c r="O1457" s="12">
        <f t="shared" si="323"/>
        <v>21.658412976072629</v>
      </c>
      <c r="P1457" s="12"/>
      <c r="Q1457" s="33">
        <f t="shared" si="324"/>
        <v>1.7400877305726405E-2</v>
      </c>
      <c r="R1457" s="9">
        <f t="shared" si="334"/>
        <v>1.0147411661972181</v>
      </c>
      <c r="S1457" s="9">
        <f t="shared" si="335"/>
        <v>19.119146580954936</v>
      </c>
      <c r="T1457" s="15">
        <f t="shared" si="325"/>
        <v>9.8134093264453881E-2</v>
      </c>
      <c r="U1457" s="15">
        <f t="shared" si="326"/>
        <v>5.8249776345245863E-2</v>
      </c>
      <c r="V1457" s="15">
        <f t="shared" si="327"/>
        <v>3.9884316919208018E-2</v>
      </c>
      <c r="Y1457" s="32"/>
      <c r="Z1457" s="32"/>
    </row>
    <row r="1458" spans="1:26" x14ac:dyDescent="0.25">
      <c r="A1458" s="6">
        <v>1991.1</v>
      </c>
      <c r="B1458" s="7">
        <v>386.88</v>
      </c>
      <c r="C1458" s="8">
        <v>12.253299999999999</v>
      </c>
      <c r="D1458" s="7">
        <v>17.203299999999999</v>
      </c>
      <c r="E1458" s="7">
        <v>137.4</v>
      </c>
      <c r="F1458" s="8">
        <f t="shared" si="332"/>
        <v>1991.7916666665569</v>
      </c>
      <c r="G1458" s="9">
        <v>7.53</v>
      </c>
      <c r="H1458" s="8">
        <f t="shared" si="328"/>
        <v>861.9694847161569</v>
      </c>
      <c r="I1458" s="8">
        <f t="shared" si="329"/>
        <v>27.300379153930123</v>
      </c>
      <c r="J1458" s="10">
        <f t="shared" si="333"/>
        <v>305420.36637997028</v>
      </c>
      <c r="K1458" s="8">
        <f t="shared" si="330"/>
        <v>38.328989961790384</v>
      </c>
      <c r="L1458" s="10">
        <f t="shared" si="331"/>
        <v>13581.054045038625</v>
      </c>
      <c r="M1458" s="30">
        <f t="shared" si="322"/>
        <v>18.34918799200198</v>
      </c>
      <c r="N1458" s="11"/>
      <c r="O1458" s="12">
        <f t="shared" si="323"/>
        <v>21.639545015859085</v>
      </c>
      <c r="P1458" s="12"/>
      <c r="Q1458" s="33">
        <f t="shared" si="324"/>
        <v>1.8553506314309749E-2</v>
      </c>
      <c r="R1458" s="9">
        <f t="shared" si="334"/>
        <v>1.0139809192833882</v>
      </c>
      <c r="S1458" s="9">
        <f t="shared" si="335"/>
        <v>19.37274494527232</v>
      </c>
      <c r="T1458" s="15">
        <f t="shared" si="325"/>
        <v>0.10191402515917081</v>
      </c>
      <c r="U1458" s="15">
        <f t="shared" si="326"/>
        <v>5.8962949864526548E-2</v>
      </c>
      <c r="V1458" s="15">
        <f t="shared" si="327"/>
        <v>4.2951075294644259E-2</v>
      </c>
      <c r="Y1458" s="32"/>
      <c r="Z1458" s="32"/>
    </row>
    <row r="1459" spans="1:26" x14ac:dyDescent="0.25">
      <c r="A1459" s="6">
        <v>1991.11</v>
      </c>
      <c r="B1459" s="7">
        <v>385.92</v>
      </c>
      <c r="C1459" s="8">
        <v>12.226699999999999</v>
      </c>
      <c r="D1459" s="7">
        <v>16.5867</v>
      </c>
      <c r="E1459" s="7">
        <v>137.80000000000001</v>
      </c>
      <c r="F1459" s="8">
        <f t="shared" si="332"/>
        <v>1991.8749999998902</v>
      </c>
      <c r="G1459" s="9">
        <v>7.42</v>
      </c>
      <c r="H1459" s="8">
        <f t="shared" si="328"/>
        <v>857.33472278664715</v>
      </c>
      <c r="I1459" s="8">
        <f t="shared" si="329"/>
        <v>27.162039943759062</v>
      </c>
      <c r="J1459" s="10">
        <f t="shared" si="333"/>
        <v>304580.16184431227</v>
      </c>
      <c r="K1459" s="8">
        <f t="shared" si="330"/>
        <v>36.847931816037729</v>
      </c>
      <c r="L1459" s="10">
        <f t="shared" si="331"/>
        <v>13090.743600909655</v>
      </c>
      <c r="M1459" s="30">
        <f t="shared" si="322"/>
        <v>18.288868169301338</v>
      </c>
      <c r="N1459" s="11"/>
      <c r="O1459" s="12">
        <f t="shared" si="323"/>
        <v>21.560296784423301</v>
      </c>
      <c r="P1459" s="12"/>
      <c r="Q1459" s="33">
        <f t="shared" si="324"/>
        <v>1.9802084951974323E-2</v>
      </c>
      <c r="R1459" s="9">
        <f t="shared" si="334"/>
        <v>1.0296381101008161</v>
      </c>
      <c r="S1459" s="9">
        <f t="shared" si="335"/>
        <v>19.58657313727495</v>
      </c>
      <c r="T1459" s="15">
        <f t="shared" si="325"/>
        <v>0.10785172037249691</v>
      </c>
      <c r="U1459" s="15">
        <f t="shared" si="326"/>
        <v>5.7711108473060824E-2</v>
      </c>
      <c r="V1459" s="15">
        <f t="shared" si="327"/>
        <v>5.0140611899436083E-2</v>
      </c>
      <c r="Y1459" s="32"/>
      <c r="Z1459" s="32"/>
    </row>
    <row r="1460" spans="1:26" x14ac:dyDescent="0.25">
      <c r="A1460" s="6">
        <v>1991.12</v>
      </c>
      <c r="B1460" s="7">
        <v>388.51</v>
      </c>
      <c r="C1460" s="8">
        <v>12.2</v>
      </c>
      <c r="D1460" s="7">
        <v>15.97</v>
      </c>
      <c r="E1460" s="7">
        <v>137.9</v>
      </c>
      <c r="F1460" s="8">
        <f t="shared" si="332"/>
        <v>1991.9583333332234</v>
      </c>
      <c r="G1460" s="9">
        <v>7.09</v>
      </c>
      <c r="H1460" s="8">
        <f t="shared" si="328"/>
        <v>862.46261802030438</v>
      </c>
      <c r="I1460" s="8">
        <f t="shared" si="329"/>
        <v>27.083071065989838</v>
      </c>
      <c r="J1460" s="10">
        <f t="shared" si="333"/>
        <v>307203.72175362485</v>
      </c>
      <c r="K1460" s="8">
        <f t="shared" si="330"/>
        <v>35.452184010152273</v>
      </c>
      <c r="L1460" s="10">
        <f t="shared" si="331"/>
        <v>12627.84339246194</v>
      </c>
      <c r="M1460" s="30">
        <f t="shared" si="322"/>
        <v>18.441652313512723</v>
      </c>
      <c r="N1460" s="11"/>
      <c r="O1460" s="12">
        <f t="shared" si="323"/>
        <v>21.732934673031146</v>
      </c>
      <c r="P1460" s="12"/>
      <c r="Q1460" s="33">
        <f t="shared" si="324"/>
        <v>2.2392289241092468E-2</v>
      </c>
      <c r="R1460" s="9">
        <f t="shared" si="334"/>
        <v>1.0101841162442249</v>
      </c>
      <c r="S1460" s="9">
        <f t="shared" si="335"/>
        <v>20.152457723361952</v>
      </c>
      <c r="T1460" s="15">
        <f t="shared" si="325"/>
        <v>0.1089524690551531</v>
      </c>
      <c r="U1460" s="15">
        <f t="shared" si="326"/>
        <v>5.1875057805703229E-2</v>
      </c>
      <c r="V1460" s="15">
        <f t="shared" si="327"/>
        <v>5.7077411249449872E-2</v>
      </c>
      <c r="Y1460" s="32"/>
      <c r="Z1460" s="32"/>
    </row>
    <row r="1461" spans="1:26" x14ac:dyDescent="0.25">
      <c r="A1461" s="6">
        <v>1992.01</v>
      </c>
      <c r="B1461" s="7">
        <v>416.08</v>
      </c>
      <c r="C1461" s="8">
        <v>12.24</v>
      </c>
      <c r="D1461" s="7">
        <v>16.046700000000001</v>
      </c>
      <c r="E1461" s="7">
        <v>138.1</v>
      </c>
      <c r="F1461" s="8">
        <f t="shared" si="332"/>
        <v>1992.0416666665567</v>
      </c>
      <c r="G1461" s="9">
        <v>7.03</v>
      </c>
      <c r="H1461" s="8">
        <f t="shared" si="328"/>
        <v>922.32824185372897</v>
      </c>
      <c r="I1461" s="8">
        <f t="shared" si="329"/>
        <v>27.132517016654596</v>
      </c>
      <c r="J1461" s="10">
        <f t="shared" si="333"/>
        <v>329332.84700337896</v>
      </c>
      <c r="K1461" s="8">
        <f t="shared" si="330"/>
        <v>35.570862811368571</v>
      </c>
      <c r="L1461" s="10">
        <f t="shared" si="331"/>
        <v>12701.176206520673</v>
      </c>
      <c r="M1461" s="30">
        <f t="shared" si="322"/>
        <v>19.77306821146264</v>
      </c>
      <c r="N1461" s="11"/>
      <c r="O1461" s="12">
        <f t="shared" si="323"/>
        <v>23.291329926002</v>
      </c>
      <c r="P1461" s="12"/>
      <c r="Q1461" s="33">
        <f t="shared" si="324"/>
        <v>1.9160569763829356E-2</v>
      </c>
      <c r="R1461" s="9">
        <f t="shared" si="334"/>
        <v>0.98406550187061759</v>
      </c>
      <c r="S1461" s="9">
        <f t="shared" si="335"/>
        <v>20.328210157124552</v>
      </c>
      <c r="T1461" s="15">
        <f t="shared" si="325"/>
        <v>0.10068838924166124</v>
      </c>
      <c r="U1461" s="15">
        <f t="shared" si="326"/>
        <v>5.15763884232876E-2</v>
      </c>
      <c r="V1461" s="15">
        <f t="shared" si="327"/>
        <v>4.9112000818373636E-2</v>
      </c>
      <c r="Y1461" s="32"/>
      <c r="Z1461" s="32"/>
    </row>
    <row r="1462" spans="1:26" x14ac:dyDescent="0.25">
      <c r="A1462" s="6">
        <v>1992.02</v>
      </c>
      <c r="B1462" s="7">
        <v>412.56</v>
      </c>
      <c r="C1462" s="8">
        <v>12.28</v>
      </c>
      <c r="D1462" s="7">
        <v>16.1233</v>
      </c>
      <c r="E1462" s="7">
        <v>138.6</v>
      </c>
      <c r="F1462" s="8">
        <f t="shared" si="332"/>
        <v>1992.12499999989</v>
      </c>
      <c r="G1462" s="9">
        <v>7.34</v>
      </c>
      <c r="H1462" s="8">
        <f t="shared" si="328"/>
        <v>911.22627272727254</v>
      </c>
      <c r="I1462" s="8">
        <f t="shared" si="329"/>
        <v>27.122984848484844</v>
      </c>
      <c r="J1462" s="10">
        <f t="shared" si="333"/>
        <v>326175.76168818568</v>
      </c>
      <c r="K1462" s="8">
        <f t="shared" si="330"/>
        <v>35.611728143939388</v>
      </c>
      <c r="L1462" s="10">
        <f t="shared" si="331"/>
        <v>12747.308654322098</v>
      </c>
      <c r="M1462" s="30">
        <f t="shared" si="322"/>
        <v>19.582982970386738</v>
      </c>
      <c r="N1462" s="11"/>
      <c r="O1462" s="12">
        <f t="shared" si="323"/>
        <v>23.058298827241963</v>
      </c>
      <c r="P1462" s="12"/>
      <c r="Q1462" s="33">
        <f t="shared" si="324"/>
        <v>1.6596949753805774E-2</v>
      </c>
      <c r="R1462" s="9">
        <f t="shared" si="334"/>
        <v>0.99217913819458503</v>
      </c>
      <c r="S1462" s="9">
        <f t="shared" si="335"/>
        <v>19.932124780869682</v>
      </c>
      <c r="T1462" s="15">
        <f t="shared" si="325"/>
        <v>9.756520998755569E-2</v>
      </c>
      <c r="U1462" s="15">
        <f t="shared" si="326"/>
        <v>5.4737905223336547E-2</v>
      </c>
      <c r="V1462" s="15">
        <f t="shared" si="327"/>
        <v>4.2827304764219143E-2</v>
      </c>
      <c r="Y1462" s="32"/>
      <c r="Z1462" s="32"/>
    </row>
    <row r="1463" spans="1:26" x14ac:dyDescent="0.25">
      <c r="A1463" s="6">
        <v>1992.03</v>
      </c>
      <c r="B1463" s="7">
        <v>407.36</v>
      </c>
      <c r="C1463" s="8">
        <v>12.32</v>
      </c>
      <c r="D1463" s="7">
        <v>16.190000000000001</v>
      </c>
      <c r="E1463" s="7">
        <v>139.30000000000001</v>
      </c>
      <c r="F1463" s="8">
        <f t="shared" si="332"/>
        <v>1992.2083333332232</v>
      </c>
      <c r="G1463" s="9">
        <v>7.54</v>
      </c>
      <c r="H1463" s="8">
        <f t="shared" si="328"/>
        <v>895.21965829145699</v>
      </c>
      <c r="I1463" s="8">
        <f t="shared" si="329"/>
        <v>27.074592964824117</v>
      </c>
      <c r="J1463" s="10">
        <f t="shared" si="333"/>
        <v>321253.77162783616</v>
      </c>
      <c r="K1463" s="8">
        <f t="shared" si="330"/>
        <v>35.579355527638185</v>
      </c>
      <c r="L1463" s="10">
        <f t="shared" si="331"/>
        <v>12767.818545401286</v>
      </c>
      <c r="M1463" s="30">
        <f t="shared" si="322"/>
        <v>19.283561861298548</v>
      </c>
      <c r="N1463" s="11"/>
      <c r="O1463" s="12">
        <f t="shared" si="323"/>
        <v>22.698465263289901</v>
      </c>
      <c r="P1463" s="12"/>
      <c r="Q1463" s="33">
        <f t="shared" si="324"/>
        <v>1.6023313388901027E-2</v>
      </c>
      <c r="R1463" s="9">
        <f t="shared" si="334"/>
        <v>1.0104755563451913</v>
      </c>
      <c r="S1463" s="9">
        <f t="shared" si="335"/>
        <v>19.676860305121114</v>
      </c>
      <c r="T1463" s="15">
        <f t="shared" si="325"/>
        <v>0.10393468426540986</v>
      </c>
      <c r="U1463" s="15">
        <f t="shared" si="326"/>
        <v>5.28993096145427E-2</v>
      </c>
      <c r="V1463" s="15">
        <f t="shared" si="327"/>
        <v>5.103537465086716E-2</v>
      </c>
      <c r="Y1463" s="32"/>
      <c r="Z1463" s="32"/>
    </row>
    <row r="1464" spans="1:26" x14ac:dyDescent="0.25">
      <c r="A1464" s="6">
        <v>1992.04</v>
      </c>
      <c r="B1464" s="7">
        <v>407.41</v>
      </c>
      <c r="C1464" s="8">
        <v>12.32</v>
      </c>
      <c r="D1464" s="7">
        <v>16.4833</v>
      </c>
      <c r="E1464" s="7">
        <v>139.5</v>
      </c>
      <c r="F1464" s="8">
        <f t="shared" si="332"/>
        <v>1992.2916666665565</v>
      </c>
      <c r="G1464" s="9">
        <v>7.48</v>
      </c>
      <c r="H1464" s="8">
        <f t="shared" si="328"/>
        <v>894.04591236559133</v>
      </c>
      <c r="I1464" s="8">
        <f t="shared" si="329"/>
        <v>27.035776344086017</v>
      </c>
      <c r="J1464" s="10">
        <f t="shared" si="333"/>
        <v>321641.06032410607</v>
      </c>
      <c r="K1464" s="8">
        <f t="shared" si="330"/>
        <v>36.17198151075268</v>
      </c>
      <c r="L1464" s="10">
        <f t="shared" si="331"/>
        <v>13013.195772416821</v>
      </c>
      <c r="M1464" s="30">
        <f t="shared" si="322"/>
        <v>19.301229507881043</v>
      </c>
      <c r="N1464" s="11"/>
      <c r="O1464" s="12">
        <f t="shared" si="323"/>
        <v>22.712689513614684</v>
      </c>
      <c r="P1464" s="12"/>
      <c r="Q1464" s="33">
        <f t="shared" si="324"/>
        <v>1.6285934688981207E-2</v>
      </c>
      <c r="R1464" s="9">
        <f t="shared" si="334"/>
        <v>1.0125464539191733</v>
      </c>
      <c r="S1464" s="9">
        <f t="shared" si="335"/>
        <v>19.854480290303808</v>
      </c>
      <c r="T1464" s="15">
        <f t="shared" si="325"/>
        <v>9.9247300865846988E-2</v>
      </c>
      <c r="U1464" s="15">
        <f t="shared" si="326"/>
        <v>5.2394119366989456E-2</v>
      </c>
      <c r="V1464" s="15">
        <f t="shared" si="327"/>
        <v>4.6853181498857532E-2</v>
      </c>
      <c r="Y1464" s="32"/>
      <c r="Z1464" s="32"/>
    </row>
    <row r="1465" spans="1:26" x14ac:dyDescent="0.25">
      <c r="A1465" s="6">
        <v>1992.05</v>
      </c>
      <c r="B1465" s="7">
        <v>414.81</v>
      </c>
      <c r="C1465" s="8">
        <v>12.32</v>
      </c>
      <c r="D1465" s="7">
        <v>16.7667</v>
      </c>
      <c r="E1465" s="7">
        <v>139.69999999999999</v>
      </c>
      <c r="F1465" s="8">
        <f t="shared" si="332"/>
        <v>1992.3749999998897</v>
      </c>
      <c r="G1465" s="9">
        <v>7.39</v>
      </c>
      <c r="H1465" s="8">
        <f t="shared" si="328"/>
        <v>908.98173425196842</v>
      </c>
      <c r="I1465" s="8">
        <f t="shared" si="329"/>
        <v>26.99707086614173</v>
      </c>
      <c r="J1465" s="10">
        <f t="shared" si="333"/>
        <v>327823.72654606769</v>
      </c>
      <c r="K1465" s="8">
        <f t="shared" si="330"/>
        <v>36.741216565855396</v>
      </c>
      <c r="L1465" s="10">
        <f t="shared" si="331"/>
        <v>13250.698092813462</v>
      </c>
      <c r="M1465" s="30">
        <f t="shared" si="322"/>
        <v>19.662279795641691</v>
      </c>
      <c r="N1465" s="11"/>
      <c r="O1465" s="12">
        <f t="shared" si="323"/>
        <v>23.130349591325821</v>
      </c>
      <c r="P1465" s="12"/>
      <c r="Q1465" s="33">
        <f t="shared" si="324"/>
        <v>1.5402822169063309E-2</v>
      </c>
      <c r="R1465" s="9">
        <f t="shared" si="334"/>
        <v>1.0153293568561221</v>
      </c>
      <c r="S1465" s="9">
        <f t="shared" si="335"/>
        <v>20.074802533454232</v>
      </c>
      <c r="T1465" s="15">
        <f t="shared" si="325"/>
        <v>9.4022837076815913E-2</v>
      </c>
      <c r="U1465" s="15">
        <f t="shared" si="326"/>
        <v>5.2093917979996407E-2</v>
      </c>
      <c r="V1465" s="15">
        <f t="shared" si="327"/>
        <v>4.1928919096819506E-2</v>
      </c>
      <c r="Y1465" s="32"/>
      <c r="Z1465" s="32"/>
    </row>
    <row r="1466" spans="1:26" x14ac:dyDescent="0.25">
      <c r="A1466" s="6">
        <v>1992.06</v>
      </c>
      <c r="B1466" s="7">
        <v>408.27</v>
      </c>
      <c r="C1466" s="8">
        <v>12.32</v>
      </c>
      <c r="D1466" s="7">
        <v>17.05</v>
      </c>
      <c r="E1466" s="7">
        <v>140.19999999999999</v>
      </c>
      <c r="F1466" s="8">
        <f t="shared" si="332"/>
        <v>1992.458333333223</v>
      </c>
      <c r="G1466" s="9">
        <v>7.26</v>
      </c>
      <c r="H1466" s="8">
        <f t="shared" si="328"/>
        <v>891.45987464336656</v>
      </c>
      <c r="I1466" s="8">
        <f t="shared" si="329"/>
        <v>26.900790299572041</v>
      </c>
      <c r="J1466" s="10">
        <f t="shared" si="333"/>
        <v>322312.95772211795</v>
      </c>
      <c r="K1466" s="8">
        <f t="shared" si="330"/>
        <v>37.228772289586303</v>
      </c>
      <c r="L1466" s="10">
        <f t="shared" si="331"/>
        <v>13460.298158478729</v>
      </c>
      <c r="M1466" s="30">
        <f t="shared" si="322"/>
        <v>19.315365967644599</v>
      </c>
      <c r="N1466" s="11"/>
      <c r="O1466" s="12">
        <f t="shared" si="323"/>
        <v>22.716805900471638</v>
      </c>
      <c r="P1466" s="12"/>
      <c r="Q1466" s="33">
        <f t="shared" si="324"/>
        <v>1.6695001272217132E-2</v>
      </c>
      <c r="R1466" s="9">
        <f t="shared" si="334"/>
        <v>1.0362324502452476</v>
      </c>
      <c r="S1466" s="9">
        <f t="shared" si="335"/>
        <v>20.309845416827471</v>
      </c>
      <c r="T1466" s="15">
        <f t="shared" si="325"/>
        <v>8.9151160617102709E-2</v>
      </c>
      <c r="U1466" s="15">
        <f t="shared" si="326"/>
        <v>5.3132868783135168E-2</v>
      </c>
      <c r="V1466" s="15">
        <f t="shared" si="327"/>
        <v>3.6018291833967542E-2</v>
      </c>
      <c r="Y1466" s="32"/>
      <c r="Z1466" s="32"/>
    </row>
    <row r="1467" spans="1:26" x14ac:dyDescent="0.25">
      <c r="A1467" s="6">
        <v>1992.07</v>
      </c>
      <c r="B1467" s="7">
        <v>415.05</v>
      </c>
      <c r="C1467" s="8">
        <v>12.343299999999999</v>
      </c>
      <c r="D1467" s="7">
        <v>17.38</v>
      </c>
      <c r="E1467" s="7">
        <v>140.5</v>
      </c>
      <c r="F1467" s="8">
        <f t="shared" si="332"/>
        <v>1992.5416666665562</v>
      </c>
      <c r="G1467" s="9">
        <v>6.84</v>
      </c>
      <c r="H1467" s="8">
        <f t="shared" si="328"/>
        <v>904.32895996441266</v>
      </c>
      <c r="I1467" s="8">
        <f t="shared" si="329"/>
        <v>26.894117941281131</v>
      </c>
      <c r="J1467" s="10">
        <f t="shared" si="333"/>
        <v>327776.16848061467</v>
      </c>
      <c r="K1467" s="8">
        <f t="shared" si="330"/>
        <v>37.868298576512444</v>
      </c>
      <c r="L1467" s="10">
        <f t="shared" si="331"/>
        <v>13725.45430235654</v>
      </c>
      <c r="M1467" s="30">
        <f t="shared" si="322"/>
        <v>19.620740694824406</v>
      </c>
      <c r="N1467" s="11"/>
      <c r="O1467" s="12">
        <f t="shared" si="323"/>
        <v>23.070543662535268</v>
      </c>
      <c r="P1467" s="12"/>
      <c r="Q1467" s="33">
        <f t="shared" si="324"/>
        <v>1.9777611352638634E-2</v>
      </c>
      <c r="R1467" s="9">
        <f t="shared" si="334"/>
        <v>1.0238658423844582</v>
      </c>
      <c r="S1467" s="9">
        <f t="shared" si="335"/>
        <v>21.000783398074475</v>
      </c>
      <c r="T1467" s="15">
        <f t="shared" si="325"/>
        <v>7.4895659986007779E-2</v>
      </c>
      <c r="U1467" s="15">
        <f t="shared" si="326"/>
        <v>5.2229038110436443E-2</v>
      </c>
      <c r="V1467" s="15">
        <f t="shared" si="327"/>
        <v>2.2666621875571336E-2</v>
      </c>
      <c r="Y1467" s="32"/>
      <c r="Z1467" s="32"/>
    </row>
    <row r="1468" spans="1:26" x14ac:dyDescent="0.25">
      <c r="A1468" s="6">
        <v>1992.08</v>
      </c>
      <c r="B1468" s="7">
        <v>417.93</v>
      </c>
      <c r="C1468" s="8">
        <v>12.3667</v>
      </c>
      <c r="D1468" s="7">
        <v>17.71</v>
      </c>
      <c r="E1468" s="7">
        <v>140.9</v>
      </c>
      <c r="F1468" s="8">
        <f t="shared" si="332"/>
        <v>1992.6249999998895</v>
      </c>
      <c r="G1468" s="9">
        <v>6.59</v>
      </c>
      <c r="H1468" s="8">
        <f t="shared" si="328"/>
        <v>908.01892175301612</v>
      </c>
      <c r="I1468" s="8">
        <f t="shared" si="329"/>
        <v>26.868608617814047</v>
      </c>
      <c r="J1468" s="10">
        <f t="shared" si="333"/>
        <v>329925.15307402425</v>
      </c>
      <c r="K1468" s="8">
        <f t="shared" si="330"/>
        <v>38.477771646557834</v>
      </c>
      <c r="L1468" s="10">
        <f t="shared" si="331"/>
        <v>13980.749075062737</v>
      </c>
      <c r="M1468" s="30">
        <f t="shared" si="322"/>
        <v>19.722137498351525</v>
      </c>
      <c r="N1468" s="11"/>
      <c r="O1468" s="12">
        <f t="shared" si="323"/>
        <v>23.184600663955507</v>
      </c>
      <c r="P1468" s="12"/>
      <c r="Q1468" s="33">
        <f t="shared" si="324"/>
        <v>2.2097910826092249E-2</v>
      </c>
      <c r="R1468" s="9">
        <f t="shared" si="334"/>
        <v>1.0179381983966895</v>
      </c>
      <c r="S1468" s="9">
        <f t="shared" si="335"/>
        <v>21.44094295412868</v>
      </c>
      <c r="T1468" s="15">
        <f t="shared" si="325"/>
        <v>7.5052117723350298E-2</v>
      </c>
      <c r="U1468" s="15">
        <f t="shared" si="326"/>
        <v>5.3354955817823901E-2</v>
      </c>
      <c r="V1468" s="15">
        <f t="shared" si="327"/>
        <v>2.1697161905526396E-2</v>
      </c>
      <c r="Y1468" s="32"/>
      <c r="Z1468" s="32"/>
    </row>
    <row r="1469" spans="1:26" x14ac:dyDescent="0.25">
      <c r="A1469" s="6">
        <v>1992.09</v>
      </c>
      <c r="B1469" s="7">
        <v>418.48</v>
      </c>
      <c r="C1469" s="8">
        <v>12.4</v>
      </c>
      <c r="D1469" s="7">
        <v>18.04</v>
      </c>
      <c r="E1469" s="7">
        <v>141.30000000000001</v>
      </c>
      <c r="F1469" s="8">
        <f t="shared" si="332"/>
        <v>1992.7083333332228</v>
      </c>
      <c r="G1469" s="9">
        <v>6.42</v>
      </c>
      <c r="H1469" s="8">
        <f t="shared" si="328"/>
        <v>906.64002972399135</v>
      </c>
      <c r="I1469" s="8">
        <f t="shared" si="329"/>
        <v>26.864692144373667</v>
      </c>
      <c r="J1469" s="10">
        <f t="shared" si="333"/>
        <v>330237.56981093396</v>
      </c>
      <c r="K1469" s="8">
        <f t="shared" si="330"/>
        <v>39.083794055201686</v>
      </c>
      <c r="L1469" s="10">
        <f t="shared" si="331"/>
        <v>14236.0107039506</v>
      </c>
      <c r="M1469" s="30">
        <f t="shared" si="322"/>
        <v>19.708766424745303</v>
      </c>
      <c r="N1469" s="11"/>
      <c r="O1469" s="12">
        <f t="shared" si="323"/>
        <v>23.16427416685185</v>
      </c>
      <c r="P1469" s="12"/>
      <c r="Q1469" s="33">
        <f t="shared" si="324"/>
        <v>2.391424738681245E-2</v>
      </c>
      <c r="R1469" s="9">
        <f t="shared" si="334"/>
        <v>0.99299722717856842</v>
      </c>
      <c r="S1469" s="9">
        <f t="shared" si="335"/>
        <v>21.76376983248166</v>
      </c>
      <c r="T1469" s="15">
        <f t="shared" si="325"/>
        <v>6.9544877641060321E-2</v>
      </c>
      <c r="U1469" s="15">
        <f t="shared" si="326"/>
        <v>5.5295238713414685E-2</v>
      </c>
      <c r="V1469" s="15">
        <f t="shared" si="327"/>
        <v>1.4249638927645636E-2</v>
      </c>
      <c r="Y1469" s="32"/>
      <c r="Z1469" s="32"/>
    </row>
    <row r="1470" spans="1:26" x14ac:dyDescent="0.25">
      <c r="A1470" s="6">
        <v>1992.1</v>
      </c>
      <c r="B1470" s="7">
        <v>412.5</v>
      </c>
      <c r="C1470" s="8">
        <v>12.386699999999999</v>
      </c>
      <c r="D1470" s="7">
        <v>18.39</v>
      </c>
      <c r="E1470" s="7">
        <v>141.80000000000001</v>
      </c>
      <c r="F1470" s="8">
        <f t="shared" si="332"/>
        <v>1992.791666666556</v>
      </c>
      <c r="G1470" s="9">
        <v>6.59</v>
      </c>
      <c r="H1470" s="8">
        <f t="shared" si="328"/>
        <v>890.53310119887135</v>
      </c>
      <c r="I1470" s="8">
        <f t="shared" si="329"/>
        <v>26.741251793018325</v>
      </c>
      <c r="J1470" s="10">
        <f t="shared" si="333"/>
        <v>325182.42228912178</v>
      </c>
      <c r="K1470" s="8">
        <f t="shared" si="330"/>
        <v>39.701584802538775</v>
      </c>
      <c r="L1470" s="10">
        <f t="shared" si="331"/>
        <v>14497.22362641685</v>
      </c>
      <c r="M1470" s="30">
        <f t="shared" si="322"/>
        <v>19.37027107690697</v>
      </c>
      <c r="N1470" s="11"/>
      <c r="O1470" s="12">
        <f t="shared" si="323"/>
        <v>22.763052023573341</v>
      </c>
      <c r="P1470" s="12"/>
      <c r="Q1470" s="33">
        <f t="shared" si="324"/>
        <v>2.3149941896531738E-2</v>
      </c>
      <c r="R1470" s="9">
        <f t="shared" si="334"/>
        <v>0.98539668996090102</v>
      </c>
      <c r="S1470" s="9">
        <f t="shared" si="335"/>
        <v>21.535159418551128</v>
      </c>
      <c r="T1470" s="15">
        <f t="shared" si="325"/>
        <v>6.9546367268539244E-2</v>
      </c>
      <c r="U1470" s="15">
        <f t="shared" si="326"/>
        <v>5.5969470126490783E-2</v>
      </c>
      <c r="V1470" s="15">
        <f t="shared" si="327"/>
        <v>1.3576897142048461E-2</v>
      </c>
      <c r="Y1470" s="32"/>
      <c r="Z1470" s="32"/>
    </row>
    <row r="1471" spans="1:26" x14ac:dyDescent="0.25">
      <c r="A1471" s="6">
        <v>1992.11</v>
      </c>
      <c r="B1471" s="7">
        <v>422.84</v>
      </c>
      <c r="C1471" s="8">
        <v>12.3833</v>
      </c>
      <c r="D1471" s="7">
        <v>18.739999999999998</v>
      </c>
      <c r="E1471" s="7">
        <v>142</v>
      </c>
      <c r="F1471" s="8">
        <f t="shared" si="332"/>
        <v>1992.8749999998893</v>
      </c>
      <c r="G1471" s="9">
        <v>6.87</v>
      </c>
      <c r="H1471" s="8">
        <f t="shared" si="328"/>
        <v>911.57008521126738</v>
      </c>
      <c r="I1471" s="8">
        <f t="shared" si="329"/>
        <v>26.696258244718305</v>
      </c>
      <c r="J1471" s="10">
        <f t="shared" si="333"/>
        <v>333676.53317857801</v>
      </c>
      <c r="K1471" s="8">
        <f t="shared" si="330"/>
        <v>40.400206690140834</v>
      </c>
      <c r="L1471" s="10">
        <f t="shared" si="331"/>
        <v>14788.331831819487</v>
      </c>
      <c r="M1471" s="30">
        <f t="shared" si="322"/>
        <v>19.833656038801234</v>
      </c>
      <c r="N1471" s="11"/>
      <c r="O1471" s="12">
        <f t="shared" si="323"/>
        <v>23.303331550784861</v>
      </c>
      <c r="P1471" s="12"/>
      <c r="Q1471" s="33">
        <f t="shared" si="324"/>
        <v>1.950157027850366E-2</v>
      </c>
      <c r="R1471" s="9">
        <f t="shared" si="334"/>
        <v>1.0129335817200111</v>
      </c>
      <c r="S1471" s="9">
        <f t="shared" si="335"/>
        <v>21.190786534441987</v>
      </c>
      <c r="T1471" s="15">
        <f t="shared" si="325"/>
        <v>7.3658714499208244E-2</v>
      </c>
      <c r="U1471" s="15">
        <f t="shared" si="326"/>
        <v>5.7069939844241357E-2</v>
      </c>
      <c r="V1471" s="15">
        <f t="shared" si="327"/>
        <v>1.6588774654966887E-2</v>
      </c>
      <c r="Y1471" s="32"/>
      <c r="Z1471" s="32"/>
    </row>
    <row r="1472" spans="1:26" x14ac:dyDescent="0.25">
      <c r="A1472" s="6">
        <v>1992.12</v>
      </c>
      <c r="B1472" s="7">
        <v>435.64</v>
      </c>
      <c r="C1472" s="8">
        <v>12.39</v>
      </c>
      <c r="D1472" s="7">
        <v>19.09</v>
      </c>
      <c r="E1472" s="7">
        <v>141.9</v>
      </c>
      <c r="F1472" s="8">
        <f t="shared" si="332"/>
        <v>1992.9583333332225</v>
      </c>
      <c r="G1472" s="9">
        <v>6.77</v>
      </c>
      <c r="H1472" s="8">
        <f t="shared" si="328"/>
        <v>939.82652642706103</v>
      </c>
      <c r="I1472" s="8">
        <f t="shared" si="329"/>
        <v>26.729525898520077</v>
      </c>
      <c r="J1472" s="10">
        <f t="shared" si="333"/>
        <v>344835.04178310657</v>
      </c>
      <c r="K1472" s="8">
        <f t="shared" si="330"/>
        <v>41.183748942917539</v>
      </c>
      <c r="L1472" s="10">
        <f t="shared" si="331"/>
        <v>15110.873536955984</v>
      </c>
      <c r="M1472" s="30">
        <f t="shared" si="322"/>
        <v>20.448606721242964</v>
      </c>
      <c r="N1472" s="11"/>
      <c r="O1472" s="12">
        <f t="shared" si="323"/>
        <v>24.020186324731107</v>
      </c>
      <c r="P1472" s="12"/>
      <c r="Q1472" s="33">
        <f t="shared" si="324"/>
        <v>1.9336711772753909E-2</v>
      </c>
      <c r="R1472" s="9">
        <f t="shared" si="334"/>
        <v>1.0179889555372019</v>
      </c>
      <c r="S1472" s="9">
        <f t="shared" si="335"/>
        <v>21.479986054539136</v>
      </c>
      <c r="T1472" s="15">
        <f t="shared" si="325"/>
        <v>6.9257000163746918E-2</v>
      </c>
      <c r="U1472" s="15">
        <f t="shared" si="326"/>
        <v>5.6398787313599597E-2</v>
      </c>
      <c r="V1472" s="15">
        <f t="shared" si="327"/>
        <v>1.2858212850147321E-2</v>
      </c>
      <c r="Y1472" s="32"/>
      <c r="Z1472" s="32"/>
    </row>
    <row r="1473" spans="1:26" x14ac:dyDescent="0.25">
      <c r="A1473" s="6">
        <v>1993.01</v>
      </c>
      <c r="B1473" s="7">
        <v>435.23</v>
      </c>
      <c r="C1473" s="8">
        <v>12.4133</v>
      </c>
      <c r="D1473" s="7">
        <v>19.34</v>
      </c>
      <c r="E1473" s="7">
        <v>142.6</v>
      </c>
      <c r="F1473" s="8">
        <f t="shared" si="332"/>
        <v>1993.0416666665558</v>
      </c>
      <c r="G1473" s="9">
        <v>6.6</v>
      </c>
      <c r="H1473" s="8">
        <f t="shared" si="328"/>
        <v>934.33290199859732</v>
      </c>
      <c r="I1473" s="8">
        <f t="shared" si="329"/>
        <v>26.648334472300135</v>
      </c>
      <c r="J1473" s="10">
        <f t="shared" si="333"/>
        <v>343634.15961674176</v>
      </c>
      <c r="K1473" s="8">
        <f t="shared" si="330"/>
        <v>41.518273842917246</v>
      </c>
      <c r="L1473" s="10">
        <f t="shared" si="331"/>
        <v>15269.822041191521</v>
      </c>
      <c r="M1473" s="30">
        <f t="shared" ref="M1473:M1536" si="336">H1473/AVERAGE(K1353:K1472)</f>
        <v>20.32341080299571</v>
      </c>
      <c r="N1473" s="11"/>
      <c r="O1473" s="12">
        <f t="shared" ref="O1473:O1536" si="337">J1473/AVERAGE(L1353:L1472)</f>
        <v>23.86795022416954</v>
      </c>
      <c r="P1473" s="12"/>
      <c r="Q1473" s="33">
        <f t="shared" ref="Q1473:Q1536" si="338">1/M1473-(G1473/100-(((E1473/E1353)^(1/10))-1))</f>
        <v>2.1636349599385971E-2</v>
      </c>
      <c r="R1473" s="9">
        <f t="shared" si="334"/>
        <v>1.0305714011765221</v>
      </c>
      <c r="S1473" s="9">
        <f t="shared" si="335"/>
        <v>21.759050055303792</v>
      </c>
      <c r="T1473" s="15">
        <f t="shared" si="325"/>
        <v>6.892055442254974E-2</v>
      </c>
      <c r="U1473" s="15">
        <f t="shared" si="326"/>
        <v>5.4752609652403361E-2</v>
      </c>
      <c r="V1473" s="15">
        <f t="shared" si="327"/>
        <v>1.4167944770146379E-2</v>
      </c>
      <c r="Y1473" s="32"/>
      <c r="Z1473" s="32"/>
    </row>
    <row r="1474" spans="1:26" x14ac:dyDescent="0.25">
      <c r="A1474" s="6">
        <v>1993.02</v>
      </c>
      <c r="B1474" s="7">
        <v>441.7</v>
      </c>
      <c r="C1474" s="8">
        <v>12.4467</v>
      </c>
      <c r="D1474" s="7">
        <v>19.59</v>
      </c>
      <c r="E1474" s="7">
        <v>143.1</v>
      </c>
      <c r="F1474" s="8">
        <f t="shared" si="332"/>
        <v>1993.124999999889</v>
      </c>
      <c r="G1474" s="9">
        <v>6.26</v>
      </c>
      <c r="H1474" s="8">
        <f t="shared" si="328"/>
        <v>944.90927148846947</v>
      </c>
      <c r="I1474" s="8">
        <f t="shared" si="329"/>
        <v>26.626674732704398</v>
      </c>
      <c r="J1474" s="10">
        <f t="shared" si="333"/>
        <v>348340.07126947277</v>
      </c>
      <c r="K1474" s="8">
        <f t="shared" si="330"/>
        <v>41.908020440251569</v>
      </c>
      <c r="L1474" s="10">
        <f t="shared" si="331"/>
        <v>15449.359284964845</v>
      </c>
      <c r="M1474" s="30">
        <f t="shared" si="336"/>
        <v>20.545336792900446</v>
      </c>
      <c r="N1474" s="11"/>
      <c r="O1474" s="12">
        <f t="shared" si="337"/>
        <v>24.122919609042572</v>
      </c>
      <c r="P1474" s="12"/>
      <c r="Q1474" s="33">
        <f t="shared" si="338"/>
        <v>2.4762232417321631E-2</v>
      </c>
      <c r="R1474" s="9">
        <f t="shared" si="334"/>
        <v>1.0261243281280923</v>
      </c>
      <c r="S1474" s="9">
        <f t="shared" si="335"/>
        <v>22.345903010180429</v>
      </c>
      <c r="T1474" s="15">
        <f t="shared" ref="T1474:T1537" si="339">(($J1594/$J1474)^(1/10)-1)</f>
        <v>5.9600835986601153E-2</v>
      </c>
      <c r="U1474" s="15">
        <f t="shared" ref="U1474:U1537" si="340">(($S1594/$S1474)^(1/10)-1)</f>
        <v>5.2780395368372313E-2</v>
      </c>
      <c r="V1474" s="15">
        <f t="shared" ref="V1474:V1537" si="341">T1474-U1474</f>
        <v>6.8204406182288402E-3</v>
      </c>
      <c r="Y1474" s="32"/>
      <c r="Z1474" s="32"/>
    </row>
    <row r="1475" spans="1:26" x14ac:dyDescent="0.25">
      <c r="A1475" s="6">
        <v>1993.03</v>
      </c>
      <c r="B1475" s="7">
        <v>450.16</v>
      </c>
      <c r="C1475" s="8">
        <v>12.48</v>
      </c>
      <c r="D1475" s="7">
        <v>19.84</v>
      </c>
      <c r="E1475" s="7">
        <v>143.6</v>
      </c>
      <c r="F1475" s="8">
        <f t="shared" si="332"/>
        <v>1993.2083333332223</v>
      </c>
      <c r="G1475" s="9">
        <v>5.98</v>
      </c>
      <c r="H1475" s="8">
        <f t="shared" si="328"/>
        <v>959.65428551532023</v>
      </c>
      <c r="I1475" s="8">
        <f t="shared" si="329"/>
        <v>26.604952646239553</v>
      </c>
      <c r="J1475" s="10">
        <f t="shared" si="333"/>
        <v>354593.13387242274</v>
      </c>
      <c r="K1475" s="8">
        <f t="shared" si="330"/>
        <v>42.295052924791079</v>
      </c>
      <c r="L1475" s="10">
        <f t="shared" si="331"/>
        <v>15628.060636282358</v>
      </c>
      <c r="M1475" s="30">
        <f t="shared" si="336"/>
        <v>20.855200148690912</v>
      </c>
      <c r="N1475" s="11"/>
      <c r="O1475" s="12">
        <f t="shared" si="337"/>
        <v>24.480250697934395</v>
      </c>
      <c r="P1475" s="12"/>
      <c r="Q1475" s="33">
        <f t="shared" si="338"/>
        <v>2.7201413706418556E-2</v>
      </c>
      <c r="R1475" s="9">
        <f t="shared" si="334"/>
        <v>1.0057303710261363</v>
      </c>
      <c r="S1475" s="9">
        <f t="shared" si="335"/>
        <v>22.849836012483646</v>
      </c>
      <c r="T1475" s="15">
        <f t="shared" si="339"/>
        <v>5.8458949850014097E-2</v>
      </c>
      <c r="U1475" s="15">
        <f t="shared" si="340"/>
        <v>5.0921333723028761E-2</v>
      </c>
      <c r="V1475" s="15">
        <f t="shared" si="341"/>
        <v>7.5376161269853359E-3</v>
      </c>
      <c r="Y1475" s="32"/>
      <c r="Z1475" s="32"/>
    </row>
    <row r="1476" spans="1:26" x14ac:dyDescent="0.25">
      <c r="A1476" s="6">
        <v>1993.04</v>
      </c>
      <c r="B1476" s="7">
        <v>443.08</v>
      </c>
      <c r="C1476" s="8">
        <v>12.4933</v>
      </c>
      <c r="D1476" s="7">
        <v>19.670000000000002</v>
      </c>
      <c r="E1476" s="7">
        <v>144</v>
      </c>
      <c r="F1476" s="8">
        <f t="shared" si="332"/>
        <v>1993.2916666665556</v>
      </c>
      <c r="G1476" s="9">
        <v>5.97</v>
      </c>
      <c r="H1476" s="8">
        <f t="shared" si="328"/>
        <v>941.93731041666638</v>
      </c>
      <c r="I1476" s="8">
        <f t="shared" si="329"/>
        <v>26.559324276041661</v>
      </c>
      <c r="J1476" s="10">
        <f t="shared" si="333"/>
        <v>348864.50329135405</v>
      </c>
      <c r="K1476" s="8">
        <f t="shared" si="330"/>
        <v>41.816166145833328</v>
      </c>
      <c r="L1476" s="10">
        <f t="shared" si="331"/>
        <v>15487.417124990827</v>
      </c>
      <c r="M1476" s="30">
        <f t="shared" si="336"/>
        <v>20.457362016642186</v>
      </c>
      <c r="N1476" s="11"/>
      <c r="O1476" s="12">
        <f t="shared" si="337"/>
        <v>24.007988301251114</v>
      </c>
      <c r="P1476" s="12"/>
      <c r="Q1476" s="33">
        <f t="shared" si="338"/>
        <v>2.7782730536251424E-2</v>
      </c>
      <c r="R1476" s="9">
        <f t="shared" si="334"/>
        <v>0.99976214427287224</v>
      </c>
      <c r="S1476" s="9">
        <f t="shared" si="335"/>
        <v>22.916938567247321</v>
      </c>
      <c r="T1476" s="15">
        <f t="shared" si="339"/>
        <v>6.5890820412883855E-2</v>
      </c>
      <c r="U1476" s="15">
        <f t="shared" si="340"/>
        <v>4.9880332575390929E-2</v>
      </c>
      <c r="V1476" s="15">
        <f t="shared" si="341"/>
        <v>1.6010487837492926E-2</v>
      </c>
      <c r="Y1476" s="32"/>
      <c r="Z1476" s="32"/>
    </row>
    <row r="1477" spans="1:26" x14ac:dyDescent="0.25">
      <c r="A1477" s="6">
        <v>1993.05</v>
      </c>
      <c r="B1477" s="7">
        <v>445.25</v>
      </c>
      <c r="C1477" s="8">
        <v>12.5067</v>
      </c>
      <c r="D1477" s="7">
        <v>19.5</v>
      </c>
      <c r="E1477" s="7">
        <v>144.19999999999999</v>
      </c>
      <c r="F1477" s="8">
        <f t="shared" si="332"/>
        <v>1993.3749999998888</v>
      </c>
      <c r="G1477" s="9">
        <v>6.04</v>
      </c>
      <c r="H1477" s="8">
        <f t="shared" si="328"/>
        <v>945.23765169902902</v>
      </c>
      <c r="I1477" s="8">
        <f t="shared" si="329"/>
        <v>26.550934842233005</v>
      </c>
      <c r="J1477" s="10">
        <f t="shared" si="333"/>
        <v>350906.31838053162</v>
      </c>
      <c r="K1477" s="8">
        <f t="shared" si="330"/>
        <v>41.397269417475727</v>
      </c>
      <c r="L1477" s="10">
        <f t="shared" si="331"/>
        <v>15368.159929074378</v>
      </c>
      <c r="M1477" s="30">
        <f t="shared" si="336"/>
        <v>20.517605633764866</v>
      </c>
      <c r="N1477" s="11"/>
      <c r="O1477" s="12">
        <f t="shared" si="337"/>
        <v>24.073856030062391</v>
      </c>
      <c r="P1477" s="12"/>
      <c r="Q1477" s="33">
        <f t="shared" si="338"/>
        <v>2.6453373546910575E-2</v>
      </c>
      <c r="R1477" s="9">
        <f t="shared" si="334"/>
        <v>1.011012320562737</v>
      </c>
      <c r="S1477" s="9">
        <f t="shared" si="335"/>
        <v>22.879710266790326</v>
      </c>
      <c r="T1477" s="15">
        <f t="shared" si="339"/>
        <v>7.0971797155078731E-2</v>
      </c>
      <c r="U1477" s="15">
        <f t="shared" si="340"/>
        <v>5.3926187685223281E-2</v>
      </c>
      <c r="V1477" s="15">
        <f t="shared" si="341"/>
        <v>1.7045609469855449E-2</v>
      </c>
      <c r="Y1477" s="32"/>
      <c r="Z1477" s="32"/>
    </row>
    <row r="1478" spans="1:26" x14ac:dyDescent="0.25">
      <c r="A1478" s="6">
        <v>1993.06</v>
      </c>
      <c r="B1478" s="7">
        <v>448.06</v>
      </c>
      <c r="C1478" s="8">
        <v>12.52</v>
      </c>
      <c r="D1478" s="7">
        <v>19.329999999999998</v>
      </c>
      <c r="E1478" s="7">
        <v>144.4</v>
      </c>
      <c r="F1478" s="8">
        <f t="shared" si="332"/>
        <v>1993.4583333332221</v>
      </c>
      <c r="G1478" s="9">
        <v>5.96</v>
      </c>
      <c r="H1478" s="8">
        <f t="shared" si="328"/>
        <v>949.88564854570609</v>
      </c>
      <c r="I1478" s="8">
        <f t="shared" si="329"/>
        <v>26.542356648199441</v>
      </c>
      <c r="J1478" s="10">
        <f t="shared" si="333"/>
        <v>353452.94586414052</v>
      </c>
      <c r="K1478" s="8">
        <f t="shared" si="330"/>
        <v>40.979533067867024</v>
      </c>
      <c r="L1478" s="10">
        <f t="shared" si="331"/>
        <v>15248.505654496799</v>
      </c>
      <c r="M1478" s="30">
        <f t="shared" si="336"/>
        <v>20.608357012960191</v>
      </c>
      <c r="N1478" s="11"/>
      <c r="O1478" s="12">
        <f t="shared" si="337"/>
        <v>24.175761110239687</v>
      </c>
      <c r="P1478" s="12"/>
      <c r="Q1478" s="33">
        <f t="shared" si="338"/>
        <v>2.6869171617220383E-2</v>
      </c>
      <c r="R1478" s="9">
        <f t="shared" si="334"/>
        <v>1.0162531878887435</v>
      </c>
      <c r="S1478" s="9">
        <f t="shared" si="335"/>
        <v>23.099630647956758</v>
      </c>
      <c r="T1478" s="15">
        <f t="shared" si="339"/>
        <v>7.6033620472631291E-2</v>
      </c>
      <c r="U1478" s="15">
        <f t="shared" si="340"/>
        <v>5.5223289231552286E-2</v>
      </c>
      <c r="V1478" s="15">
        <f t="shared" si="341"/>
        <v>2.0810331241079005E-2</v>
      </c>
      <c r="Y1478" s="32"/>
      <c r="Z1478" s="32"/>
    </row>
    <row r="1479" spans="1:26" x14ac:dyDescent="0.25">
      <c r="A1479" s="6">
        <v>1993.07</v>
      </c>
      <c r="B1479" s="7">
        <v>447.29</v>
      </c>
      <c r="C1479" s="8">
        <v>12.52</v>
      </c>
      <c r="D1479" s="7">
        <v>19.690000000000001</v>
      </c>
      <c r="E1479" s="7">
        <v>144.4</v>
      </c>
      <c r="F1479" s="8">
        <f t="shared" si="332"/>
        <v>1993.5416666665553</v>
      </c>
      <c r="G1479" s="9">
        <v>5.81</v>
      </c>
      <c r="H1479" s="8">
        <f t="shared" si="328"/>
        <v>948.25325121191122</v>
      </c>
      <c r="I1479" s="8">
        <f t="shared" si="329"/>
        <v>26.542356648199441</v>
      </c>
      <c r="J1479" s="10">
        <f t="shared" si="333"/>
        <v>353668.56536123808</v>
      </c>
      <c r="K1479" s="8">
        <f t="shared" si="330"/>
        <v>41.742731821329635</v>
      </c>
      <c r="L1479" s="10">
        <f t="shared" si="331"/>
        <v>15568.722868749084</v>
      </c>
      <c r="M1479" s="30">
        <f t="shared" si="336"/>
        <v>20.564596413297142</v>
      </c>
      <c r="N1479" s="11"/>
      <c r="O1479" s="12">
        <f t="shared" si="337"/>
        <v>24.120424250680482</v>
      </c>
      <c r="P1479" s="12"/>
      <c r="Q1479" s="33">
        <f t="shared" si="338"/>
        <v>2.8056084282618188E-2</v>
      </c>
      <c r="R1479" s="9">
        <f t="shared" si="334"/>
        <v>1.0146808528422979</v>
      </c>
      <c r="S1479" s="9">
        <f t="shared" si="335"/>
        <v>23.475073285038576</v>
      </c>
      <c r="T1479" s="15">
        <f t="shared" si="339"/>
        <v>7.6491577847394243E-2</v>
      </c>
      <c r="U1479" s="15">
        <f t="shared" si="340"/>
        <v>4.7973867483517729E-2</v>
      </c>
      <c r="V1479" s="15">
        <f t="shared" si="341"/>
        <v>2.8517710363876514E-2</v>
      </c>
      <c r="Y1479" s="32"/>
      <c r="Z1479" s="32"/>
    </row>
    <row r="1480" spans="1:26" x14ac:dyDescent="0.25">
      <c r="A1480" s="6">
        <v>1993.08</v>
      </c>
      <c r="B1480" s="7">
        <v>454.13</v>
      </c>
      <c r="C1480" s="8">
        <v>12.52</v>
      </c>
      <c r="D1480" s="7">
        <v>20.05</v>
      </c>
      <c r="E1480" s="7">
        <v>144.80000000000001</v>
      </c>
      <c r="F1480" s="8">
        <f t="shared" si="332"/>
        <v>1993.6249999998886</v>
      </c>
      <c r="G1480" s="9">
        <v>5.68</v>
      </c>
      <c r="H1480" s="8">
        <f t="shared" si="328"/>
        <v>960.09448601519307</v>
      </c>
      <c r="I1480" s="8">
        <f t="shared" si="329"/>
        <v>26.469035220994467</v>
      </c>
      <c r="J1480" s="10">
        <f t="shared" si="333"/>
        <v>358907.64890218561</v>
      </c>
      <c r="K1480" s="8">
        <f t="shared" si="330"/>
        <v>42.388510877071816</v>
      </c>
      <c r="L1480" s="10">
        <f t="shared" si="331"/>
        <v>15845.899545259776</v>
      </c>
      <c r="M1480" s="30">
        <f t="shared" si="336"/>
        <v>20.812227546627383</v>
      </c>
      <c r="N1480" s="11"/>
      <c r="O1480" s="12">
        <f t="shared" si="337"/>
        <v>24.405153638797479</v>
      </c>
      <c r="P1480" s="12"/>
      <c r="Q1480" s="33">
        <f t="shared" si="338"/>
        <v>2.8753403914616532E-2</v>
      </c>
      <c r="R1480" s="9">
        <f t="shared" si="334"/>
        <v>1.0293065194781301</v>
      </c>
      <c r="S1480" s="9">
        <f t="shared" si="335"/>
        <v>23.753907084764691</v>
      </c>
      <c r="T1480" s="15">
        <f t="shared" si="339"/>
        <v>7.432388632524578E-2</v>
      </c>
      <c r="U1480" s="15">
        <f t="shared" si="340"/>
        <v>4.2692712610931327E-2</v>
      </c>
      <c r="V1480" s="15">
        <f t="shared" si="341"/>
        <v>3.1631173714314453E-2</v>
      </c>
      <c r="Y1480" s="32"/>
      <c r="Z1480" s="32"/>
    </row>
    <row r="1481" spans="1:26" x14ac:dyDescent="0.25">
      <c r="A1481" s="6">
        <v>1993.09</v>
      </c>
      <c r="B1481" s="7">
        <v>459.24</v>
      </c>
      <c r="C1481" s="8">
        <v>12.52</v>
      </c>
      <c r="D1481" s="7">
        <v>20.41</v>
      </c>
      <c r="E1481" s="7">
        <v>145.1</v>
      </c>
      <c r="F1481" s="8">
        <f t="shared" si="332"/>
        <v>1993.7083333332218</v>
      </c>
      <c r="G1481" s="9">
        <v>5.36</v>
      </c>
      <c r="H1481" s="8">
        <f t="shared" si="328"/>
        <v>968.89037284631263</v>
      </c>
      <c r="I1481" s="8">
        <f t="shared" si="329"/>
        <v>26.414309441764296</v>
      </c>
      <c r="J1481" s="10">
        <f t="shared" si="333"/>
        <v>363018.63581890898</v>
      </c>
      <c r="K1481" s="8">
        <f t="shared" si="330"/>
        <v>43.060387835975177</v>
      </c>
      <c r="L1481" s="10">
        <f t="shared" si="331"/>
        <v>16133.634607316288</v>
      </c>
      <c r="M1481" s="30">
        <f t="shared" si="336"/>
        <v>20.993501005229128</v>
      </c>
      <c r="N1481" s="11"/>
      <c r="O1481" s="12">
        <f t="shared" si="337"/>
        <v>24.610598936385454</v>
      </c>
      <c r="P1481" s="12"/>
      <c r="Q1481" s="33">
        <f t="shared" si="338"/>
        <v>3.1236860631154599E-2</v>
      </c>
      <c r="R1481" s="9">
        <f t="shared" si="334"/>
        <v>1.0067735459886391</v>
      </c>
      <c r="S1481" s="9">
        <f t="shared" si="335"/>
        <v>24.399499975201177</v>
      </c>
      <c r="T1481" s="15">
        <f t="shared" si="339"/>
        <v>7.6097963468300778E-2</v>
      </c>
      <c r="U1481" s="15">
        <f t="shared" si="340"/>
        <v>4.144377535130328E-2</v>
      </c>
      <c r="V1481" s="15">
        <f t="shared" si="341"/>
        <v>3.4654188116997497E-2</v>
      </c>
      <c r="Y1481" s="32"/>
      <c r="Z1481" s="32"/>
    </row>
    <row r="1482" spans="1:26" x14ac:dyDescent="0.25">
      <c r="A1482" s="6">
        <v>1993.1</v>
      </c>
      <c r="B1482" s="7">
        <v>463.9</v>
      </c>
      <c r="C1482" s="8">
        <v>12.54</v>
      </c>
      <c r="D1482" s="7">
        <v>20.9</v>
      </c>
      <c r="E1482" s="7">
        <v>145.69999999999999</v>
      </c>
      <c r="F1482" s="8">
        <f t="shared" si="332"/>
        <v>1993.7916666665551</v>
      </c>
      <c r="G1482" s="9">
        <v>5.33</v>
      </c>
      <c r="H1482" s="8">
        <f t="shared" ref="H1482:H1545" si="342">B1482*$E$1841/E1482</f>
        <v>974.69147048730258</v>
      </c>
      <c r="I1482" s="8">
        <f t="shared" ref="I1482:I1545" si="343">C1482*$E$1841/E1482</f>
        <v>26.347555593685652</v>
      </c>
      <c r="J1482" s="10">
        <f t="shared" si="333"/>
        <v>366014.80660077115</v>
      </c>
      <c r="K1482" s="8">
        <f t="shared" ref="K1482:K1545" si="344">D1482*$E$1841/E1482</f>
        <v>43.912592656142756</v>
      </c>
      <c r="L1482" s="10">
        <f t="shared" ref="L1482:L1545" si="345">K1482*(J1482/H1482)</f>
        <v>16489.996675913164</v>
      </c>
      <c r="M1482" s="30">
        <f t="shared" si="336"/>
        <v>21.109178247475118</v>
      </c>
      <c r="N1482" s="11"/>
      <c r="O1482" s="12">
        <f t="shared" si="337"/>
        <v>24.737889343598017</v>
      </c>
      <c r="P1482" s="12"/>
      <c r="Q1482" s="33">
        <f t="shared" si="338"/>
        <v>3.1395305530902258E-2</v>
      </c>
      <c r="R1482" s="9">
        <f t="shared" si="334"/>
        <v>0.9749773690649266</v>
      </c>
      <c r="S1482" s="9">
        <f t="shared" si="335"/>
        <v>24.463612135323089</v>
      </c>
      <c r="T1482" s="15">
        <f t="shared" si="339"/>
        <v>7.7493239381001056E-2</v>
      </c>
      <c r="U1482" s="15">
        <f t="shared" si="340"/>
        <v>4.1485400178090881E-2</v>
      </c>
      <c r="V1482" s="15">
        <f t="shared" si="341"/>
        <v>3.6007839202910175E-2</v>
      </c>
      <c r="Y1482" s="32"/>
      <c r="Z1482" s="32"/>
    </row>
    <row r="1483" spans="1:26" x14ac:dyDescent="0.25">
      <c r="A1483" s="6">
        <v>1993.11</v>
      </c>
      <c r="B1483" s="7">
        <v>462.89</v>
      </c>
      <c r="C1483" s="8">
        <v>12.56</v>
      </c>
      <c r="D1483" s="7">
        <v>21.39</v>
      </c>
      <c r="E1483" s="7">
        <v>145.80000000000001</v>
      </c>
      <c r="F1483" s="8">
        <f t="shared" ref="F1483:F1546" si="346">F1482+1/12</f>
        <v>1993.8749999998884</v>
      </c>
      <c r="G1483" s="9">
        <v>5.72</v>
      </c>
      <c r="H1483" s="8">
        <f t="shared" si="342"/>
        <v>971.90232150205725</v>
      </c>
      <c r="I1483" s="8">
        <f t="shared" si="343"/>
        <v>26.371477366255135</v>
      </c>
      <c r="J1483" s="10">
        <f t="shared" ref="J1483:J1546" si="347">J1482*((H1483+(I1483/12))/H1482)</f>
        <v>365792.67761537211</v>
      </c>
      <c r="K1483" s="8">
        <f t="shared" si="344"/>
        <v>44.911297839506162</v>
      </c>
      <c r="L1483" s="10">
        <f t="shared" si="345"/>
        <v>16903.163546831449</v>
      </c>
      <c r="M1483" s="30">
        <f t="shared" si="336"/>
        <v>21.037901189606373</v>
      </c>
      <c r="N1483" s="11"/>
      <c r="O1483" s="12">
        <f t="shared" si="337"/>
        <v>24.64540763843441</v>
      </c>
      <c r="P1483" s="12"/>
      <c r="Q1483" s="33">
        <f t="shared" si="338"/>
        <v>2.7521778620273898E-2</v>
      </c>
      <c r="R1483" s="9">
        <f t="shared" ref="R1483:R1546" si="348">((G1483/G1484+G1483/1200+((1+G1484/1200)^(-119))*(1-G1483/G1484)))</f>
        <v>1.0009977036045139</v>
      </c>
      <c r="S1483" s="9">
        <f t="shared" ref="S1483:S1546" si="349">S1482*R1482*E1482/E1483</f>
        <v>23.83510916583657</v>
      </c>
      <c r="T1483" s="15">
        <f t="shared" si="339"/>
        <v>7.9150376069160977E-2</v>
      </c>
      <c r="U1483" s="15">
        <f t="shared" si="340"/>
        <v>4.4771092884486663E-2</v>
      </c>
      <c r="V1483" s="15">
        <f t="shared" si="341"/>
        <v>3.4379283184674314E-2</v>
      </c>
      <c r="Y1483" s="32"/>
      <c r="Z1483" s="32"/>
    </row>
    <row r="1484" spans="1:26" x14ac:dyDescent="0.25">
      <c r="A1484" s="6">
        <v>1993.12</v>
      </c>
      <c r="B1484" s="7">
        <v>465.95</v>
      </c>
      <c r="C1484" s="8">
        <v>12.58</v>
      </c>
      <c r="D1484" s="7">
        <v>21.89</v>
      </c>
      <c r="E1484" s="7">
        <v>145.80000000000001</v>
      </c>
      <c r="F1484" s="8">
        <f t="shared" si="346"/>
        <v>1993.9583333332216</v>
      </c>
      <c r="G1484" s="9">
        <v>5.77</v>
      </c>
      <c r="H1484" s="8">
        <f t="shared" si="342"/>
        <v>978.32721965020539</v>
      </c>
      <c r="I1484" s="8">
        <f t="shared" si="343"/>
        <v>26.413470164609045</v>
      </c>
      <c r="J1484" s="10">
        <f t="shared" si="347"/>
        <v>369039.23349373741</v>
      </c>
      <c r="K1484" s="8">
        <f t="shared" si="344"/>
        <v>45.961117798353897</v>
      </c>
      <c r="L1484" s="10">
        <f t="shared" si="345"/>
        <v>17337.201032681431</v>
      </c>
      <c r="M1484" s="30">
        <f t="shared" si="336"/>
        <v>21.164732079814645</v>
      </c>
      <c r="N1484" s="11"/>
      <c r="O1484" s="12">
        <f t="shared" si="337"/>
        <v>24.78370894732949</v>
      </c>
      <c r="P1484" s="12"/>
      <c r="Q1484" s="33">
        <f t="shared" si="338"/>
        <v>2.663449947564564E-2</v>
      </c>
      <c r="R1484" s="9">
        <f t="shared" si="348"/>
        <v>1.0063172790165771</v>
      </c>
      <c r="S1484" s="9">
        <f t="shared" si="349"/>
        <v>23.858889540165308</v>
      </c>
      <c r="T1484" s="15">
        <f t="shared" si="339"/>
        <v>8.1575467808095992E-2</v>
      </c>
      <c r="U1484" s="15">
        <f t="shared" si="340"/>
        <v>4.5405950157139996E-2</v>
      </c>
      <c r="V1484" s="15">
        <f t="shared" si="341"/>
        <v>3.6169517650955996E-2</v>
      </c>
      <c r="Y1484" s="32"/>
      <c r="Z1484" s="32"/>
    </row>
    <row r="1485" spans="1:26" x14ac:dyDescent="0.25">
      <c r="A1485" s="6">
        <v>1994.01</v>
      </c>
      <c r="B1485" s="7">
        <v>472.99</v>
      </c>
      <c r="C1485" s="8">
        <v>12.6233</v>
      </c>
      <c r="D1485" s="7">
        <v>22.156700000000001</v>
      </c>
      <c r="E1485" s="7">
        <v>146.19999999999999</v>
      </c>
      <c r="F1485" s="8">
        <f t="shared" si="346"/>
        <v>1994.0416666665549</v>
      </c>
      <c r="G1485" s="9">
        <v>5.75</v>
      </c>
      <c r="H1485" s="8">
        <f t="shared" si="342"/>
        <v>990.39156104651158</v>
      </c>
      <c r="I1485" s="8">
        <f t="shared" si="343"/>
        <v>26.431869156976742</v>
      </c>
      <c r="J1485" s="10">
        <f t="shared" si="347"/>
        <v>374420.95199262595</v>
      </c>
      <c r="K1485" s="8">
        <f t="shared" si="344"/>
        <v>46.39381107558139</v>
      </c>
      <c r="L1485" s="10">
        <f t="shared" si="345"/>
        <v>17539.340592856119</v>
      </c>
      <c r="M1485" s="30">
        <f t="shared" si="336"/>
        <v>21.411974913826541</v>
      </c>
      <c r="N1485" s="11"/>
      <c r="O1485" s="12">
        <f t="shared" si="337"/>
        <v>25.06113600519129</v>
      </c>
      <c r="P1485" s="12"/>
      <c r="Q1485" s="33">
        <f t="shared" si="338"/>
        <v>2.5960655912227619E-2</v>
      </c>
      <c r="R1485" s="9">
        <f t="shared" si="348"/>
        <v>0.98835683742500158</v>
      </c>
      <c r="S1485" s="9">
        <f t="shared" si="349"/>
        <v>23.943923027307019</v>
      </c>
      <c r="T1485" s="15">
        <f t="shared" si="339"/>
        <v>8.469888550467819E-2</v>
      </c>
      <c r="U1485" s="15">
        <f t="shared" si="340"/>
        <v>4.5906114053420266E-2</v>
      </c>
      <c r="V1485" s="15">
        <f t="shared" si="341"/>
        <v>3.8792771451257924E-2</v>
      </c>
      <c r="Y1485" s="32"/>
      <c r="Z1485" s="32"/>
    </row>
    <row r="1486" spans="1:26" x14ac:dyDescent="0.25">
      <c r="A1486" s="6">
        <v>1994.02</v>
      </c>
      <c r="B1486" s="7">
        <v>471.58</v>
      </c>
      <c r="C1486" s="8">
        <v>12.666700000000001</v>
      </c>
      <c r="D1486" s="7">
        <v>22.433299999999999</v>
      </c>
      <c r="E1486" s="7">
        <v>146.69999999999999</v>
      </c>
      <c r="F1486" s="8">
        <f t="shared" si="346"/>
        <v>1994.1249999998881</v>
      </c>
      <c r="G1486" s="9">
        <v>5.97</v>
      </c>
      <c r="H1486" s="8">
        <f t="shared" si="342"/>
        <v>984.07366359918183</v>
      </c>
      <c r="I1486" s="8">
        <f t="shared" si="343"/>
        <v>26.432346313905928</v>
      </c>
      <c r="J1486" s="10">
        <f t="shared" si="347"/>
        <v>372865.18568607687</v>
      </c>
      <c r="K1486" s="8">
        <f t="shared" si="344"/>
        <v>46.812883747443756</v>
      </c>
      <c r="L1486" s="10">
        <f t="shared" si="345"/>
        <v>17737.386170006084</v>
      </c>
      <c r="M1486" s="30">
        <f t="shared" si="336"/>
        <v>21.263840187313026</v>
      </c>
      <c r="N1486" s="11"/>
      <c r="O1486" s="12">
        <f t="shared" si="337"/>
        <v>24.875326969291873</v>
      </c>
      <c r="P1486" s="12"/>
      <c r="Q1486" s="33">
        <f t="shared" si="338"/>
        <v>2.3932517058300309E-2</v>
      </c>
      <c r="R1486" s="9">
        <f t="shared" si="348"/>
        <v>0.96773502402725808</v>
      </c>
      <c r="S1486" s="9">
        <f t="shared" si="349"/>
        <v>23.584481756475945</v>
      </c>
      <c r="T1486" s="15">
        <f t="shared" si="339"/>
        <v>8.5740916893514818E-2</v>
      </c>
      <c r="U1486" s="15">
        <f t="shared" si="340"/>
        <v>4.7880387204005226E-2</v>
      </c>
      <c r="V1486" s="15">
        <f t="shared" si="341"/>
        <v>3.7860529689509592E-2</v>
      </c>
      <c r="Y1486" s="32"/>
      <c r="Z1486" s="32"/>
    </row>
    <row r="1487" spans="1:26" x14ac:dyDescent="0.25">
      <c r="A1487" s="6">
        <v>1994.03</v>
      </c>
      <c r="B1487" s="7">
        <v>463.81</v>
      </c>
      <c r="C1487" s="8">
        <v>12.71</v>
      </c>
      <c r="D1487" s="7">
        <v>22.71</v>
      </c>
      <c r="E1487" s="7">
        <v>147.19999999999999</v>
      </c>
      <c r="F1487" s="8">
        <f t="shared" si="346"/>
        <v>1994.2083333332214</v>
      </c>
      <c r="G1487" s="9">
        <v>6.48</v>
      </c>
      <c r="H1487" s="8">
        <f t="shared" si="342"/>
        <v>964.57198216711936</v>
      </c>
      <c r="I1487" s="8">
        <f t="shared" si="343"/>
        <v>26.432612262228261</v>
      </c>
      <c r="J1487" s="10">
        <f t="shared" si="347"/>
        <v>366310.61404474062</v>
      </c>
      <c r="K1487" s="8">
        <f t="shared" si="344"/>
        <v>47.229317425271738</v>
      </c>
      <c r="L1487" s="10">
        <f t="shared" si="345"/>
        <v>17936.03856095397</v>
      </c>
      <c r="M1487" s="30">
        <f t="shared" si="336"/>
        <v>20.833375889460406</v>
      </c>
      <c r="N1487" s="11"/>
      <c r="O1487" s="12">
        <f t="shared" si="337"/>
        <v>24.359940418108909</v>
      </c>
      <c r="P1487" s="12"/>
      <c r="Q1487" s="33">
        <f t="shared" si="338"/>
        <v>1.995467848836488E-2</v>
      </c>
      <c r="R1487" s="9">
        <f t="shared" si="348"/>
        <v>0.97038865435690924</v>
      </c>
      <c r="S1487" s="9">
        <f t="shared" si="349"/>
        <v>22.746003445159296</v>
      </c>
      <c r="T1487" s="15">
        <f t="shared" si="339"/>
        <v>8.5257985518339074E-2</v>
      </c>
      <c r="U1487" s="15">
        <f t="shared" si="340"/>
        <v>5.3500739833072242E-2</v>
      </c>
      <c r="V1487" s="15">
        <f t="shared" si="341"/>
        <v>3.1757245685266833E-2</v>
      </c>
      <c r="Y1487" s="32"/>
      <c r="Z1487" s="32"/>
    </row>
    <row r="1488" spans="1:26" x14ac:dyDescent="0.25">
      <c r="A1488" s="6">
        <v>1994.04</v>
      </c>
      <c r="B1488" s="7">
        <v>447.23</v>
      </c>
      <c r="C1488" s="8">
        <v>12.753299999999999</v>
      </c>
      <c r="D1488" s="7">
        <v>23.54</v>
      </c>
      <c r="E1488" s="7">
        <v>147.4</v>
      </c>
      <c r="F1488" s="8">
        <f t="shared" si="346"/>
        <v>1994.2916666665546</v>
      </c>
      <c r="G1488" s="9">
        <v>6.97</v>
      </c>
      <c r="H1488" s="8">
        <f t="shared" si="342"/>
        <v>928.82904901628206</v>
      </c>
      <c r="I1488" s="8">
        <f t="shared" si="343"/>
        <v>26.486674665875164</v>
      </c>
      <c r="J1488" s="10">
        <f t="shared" si="347"/>
        <v>353574.9272887297</v>
      </c>
      <c r="K1488" s="8">
        <f t="shared" si="344"/>
        <v>48.889018656716402</v>
      </c>
      <c r="L1488" s="10">
        <f t="shared" si="345"/>
        <v>18610.454997152909</v>
      </c>
      <c r="M1488" s="30">
        <f t="shared" si="336"/>
        <v>20.055250085063847</v>
      </c>
      <c r="N1488" s="11"/>
      <c r="O1488" s="12">
        <f t="shared" si="337"/>
        <v>23.440099239459382</v>
      </c>
      <c r="P1488" s="12"/>
      <c r="Q1488" s="33">
        <f t="shared" si="338"/>
        <v>1.6553849274837044E-2</v>
      </c>
      <c r="R1488" s="9">
        <f t="shared" si="348"/>
        <v>0.99094149793811337</v>
      </c>
      <c r="S1488" s="9">
        <f t="shared" si="349"/>
        <v>22.042514606387069</v>
      </c>
      <c r="T1488" s="15">
        <f t="shared" si="339"/>
        <v>8.9808068518690165E-2</v>
      </c>
      <c r="U1488" s="15">
        <f t="shared" si="340"/>
        <v>5.232368303426016E-2</v>
      </c>
      <c r="V1488" s="15">
        <f t="shared" si="341"/>
        <v>3.7484385484430005E-2</v>
      </c>
      <c r="Y1488" s="32"/>
      <c r="Z1488" s="32"/>
    </row>
    <row r="1489" spans="1:26" x14ac:dyDescent="0.25">
      <c r="A1489" s="6">
        <v>1994.05</v>
      </c>
      <c r="B1489" s="7">
        <v>450.9</v>
      </c>
      <c r="C1489" s="8">
        <v>12.7967</v>
      </c>
      <c r="D1489" s="7">
        <v>24.37</v>
      </c>
      <c r="E1489" s="7">
        <v>147.5</v>
      </c>
      <c r="F1489" s="8">
        <f t="shared" si="346"/>
        <v>1994.3749999998879</v>
      </c>
      <c r="G1489" s="9">
        <v>7.18</v>
      </c>
      <c r="H1489" s="8">
        <f t="shared" si="342"/>
        <v>935.81620169491509</v>
      </c>
      <c r="I1489" s="8">
        <f t="shared" si="343"/>
        <v>26.558791723728806</v>
      </c>
      <c r="J1489" s="10">
        <f t="shared" si="347"/>
        <v>357077.2139310324</v>
      </c>
      <c r="K1489" s="8">
        <f t="shared" si="344"/>
        <v>50.578489322033889</v>
      </c>
      <c r="L1489" s="10">
        <f t="shared" si="345"/>
        <v>19299.116663338344</v>
      </c>
      <c r="M1489" s="30">
        <f t="shared" si="336"/>
        <v>20.196492421281455</v>
      </c>
      <c r="N1489" s="11"/>
      <c r="O1489" s="12">
        <f t="shared" si="337"/>
        <v>23.593459579734997</v>
      </c>
      <c r="P1489" s="12"/>
      <c r="Q1489" s="33">
        <f t="shared" si="338"/>
        <v>1.3874324550450658E-2</v>
      </c>
      <c r="R1489" s="9">
        <f t="shared" si="348"/>
        <v>1.0116668390942878</v>
      </c>
      <c r="S1489" s="9">
        <f t="shared" si="349"/>
        <v>21.828033735635355</v>
      </c>
      <c r="T1489" s="15">
        <f t="shared" si="339"/>
        <v>8.5278123057876742E-2</v>
      </c>
      <c r="U1489" s="15">
        <f t="shared" si="340"/>
        <v>5.0008874729805752E-2</v>
      </c>
      <c r="V1489" s="15">
        <f t="shared" si="341"/>
        <v>3.526924832807099E-2</v>
      </c>
      <c r="Y1489" s="32"/>
      <c r="Z1489" s="32"/>
    </row>
    <row r="1490" spans="1:26" x14ac:dyDescent="0.25">
      <c r="A1490" s="6">
        <v>1994.06</v>
      </c>
      <c r="B1490" s="7">
        <v>454.83</v>
      </c>
      <c r="C1490" s="8">
        <v>12.84</v>
      </c>
      <c r="D1490" s="7">
        <v>25.2</v>
      </c>
      <c r="E1490" s="7">
        <v>148</v>
      </c>
      <c r="F1490" s="8">
        <f t="shared" si="346"/>
        <v>1994.4583333332212</v>
      </c>
      <c r="G1490" s="9">
        <v>7.1</v>
      </c>
      <c r="H1490" s="8">
        <f t="shared" si="342"/>
        <v>940.7835866554052</v>
      </c>
      <c r="I1490" s="8">
        <f t="shared" si="343"/>
        <v>26.558629054054048</v>
      </c>
      <c r="J1490" s="10">
        <f t="shared" si="347"/>
        <v>359817.10033530171</v>
      </c>
      <c r="K1490" s="8">
        <f t="shared" si="344"/>
        <v>52.124412162162152</v>
      </c>
      <c r="L1490" s="10">
        <f t="shared" si="345"/>
        <v>19935.780244156285</v>
      </c>
      <c r="M1490" s="30">
        <f t="shared" si="336"/>
        <v>20.29076369067031</v>
      </c>
      <c r="N1490" s="11"/>
      <c r="O1490" s="12">
        <f t="shared" si="337"/>
        <v>23.690087234431946</v>
      </c>
      <c r="P1490" s="12"/>
      <c r="Q1490" s="33">
        <f t="shared" si="338"/>
        <v>1.4494740216395303E-2</v>
      </c>
      <c r="R1490" s="9">
        <f t="shared" si="348"/>
        <v>0.99183211848935038</v>
      </c>
      <c r="S1490" s="9">
        <f t="shared" si="349"/>
        <v>22.008094183875812</v>
      </c>
      <c r="T1490" s="15">
        <f t="shared" si="339"/>
        <v>8.7165820727450605E-2</v>
      </c>
      <c r="U1490" s="15">
        <f t="shared" si="340"/>
        <v>4.9143494253137465E-2</v>
      </c>
      <c r="V1490" s="15">
        <f t="shared" si="341"/>
        <v>3.8022326474313139E-2</v>
      </c>
      <c r="Y1490" s="32"/>
      <c r="Z1490" s="32"/>
    </row>
    <row r="1491" spans="1:26" x14ac:dyDescent="0.25">
      <c r="A1491" s="6">
        <v>1994.07</v>
      </c>
      <c r="B1491" s="7">
        <v>451.4</v>
      </c>
      <c r="C1491" s="8">
        <v>12.87</v>
      </c>
      <c r="D1491" s="7">
        <v>25.91</v>
      </c>
      <c r="E1491" s="7">
        <v>148.4</v>
      </c>
      <c r="F1491" s="8">
        <f t="shared" si="346"/>
        <v>1994.5416666665544</v>
      </c>
      <c r="G1491" s="9">
        <v>7.3</v>
      </c>
      <c r="H1491" s="8">
        <f t="shared" si="342"/>
        <v>931.17219339622625</v>
      </c>
      <c r="I1491" s="8">
        <f t="shared" si="343"/>
        <v>26.548928066037728</v>
      </c>
      <c r="J1491" s="10">
        <f t="shared" si="347"/>
        <v>356987.24605462304</v>
      </c>
      <c r="K1491" s="8">
        <f t="shared" si="344"/>
        <v>53.448541273584894</v>
      </c>
      <c r="L1491" s="10">
        <f t="shared" si="345"/>
        <v>20490.783219484456</v>
      </c>
      <c r="M1491" s="30">
        <f t="shared" si="336"/>
        <v>20.067951816142152</v>
      </c>
      <c r="N1491" s="11"/>
      <c r="O1491" s="12">
        <f t="shared" si="337"/>
        <v>23.415889076109881</v>
      </c>
      <c r="P1491" s="12"/>
      <c r="Q1491" s="33">
        <f t="shared" si="338"/>
        <v>1.2922687944643275E-2</v>
      </c>
      <c r="R1491" s="9">
        <f t="shared" si="348"/>
        <v>1.0103198282151835</v>
      </c>
      <c r="S1491" s="9">
        <f t="shared" si="349"/>
        <v>21.769498196694009</v>
      </c>
      <c r="T1491" s="15">
        <f t="shared" si="339"/>
        <v>8.5737172821608088E-2</v>
      </c>
      <c r="U1491" s="15">
        <f t="shared" si="340"/>
        <v>5.2774661185686522E-2</v>
      </c>
      <c r="V1491" s="15">
        <f t="shared" si="341"/>
        <v>3.2962511635921565E-2</v>
      </c>
      <c r="Y1491" s="32"/>
      <c r="Z1491" s="32"/>
    </row>
    <row r="1492" spans="1:26" x14ac:dyDescent="0.25">
      <c r="A1492" s="6">
        <v>1994.08</v>
      </c>
      <c r="B1492" s="7">
        <v>464.24</v>
      </c>
      <c r="C1492" s="8">
        <v>12.9</v>
      </c>
      <c r="D1492" s="7">
        <v>26.62</v>
      </c>
      <c r="E1492" s="7">
        <v>149</v>
      </c>
      <c r="F1492" s="8">
        <f t="shared" si="346"/>
        <v>1994.6249999998877</v>
      </c>
      <c r="G1492" s="9">
        <v>7.24</v>
      </c>
      <c r="H1492" s="8">
        <f t="shared" si="342"/>
        <v>953.80288993288571</v>
      </c>
      <c r="I1492" s="8">
        <f t="shared" si="343"/>
        <v>26.503656040268453</v>
      </c>
      <c r="J1492" s="10">
        <f t="shared" si="347"/>
        <v>366510.00209712051</v>
      </c>
      <c r="K1492" s="8">
        <f t="shared" si="344"/>
        <v>54.692040604026836</v>
      </c>
      <c r="L1492" s="10">
        <f t="shared" si="345"/>
        <v>21016.061209342901</v>
      </c>
      <c r="M1492" s="30">
        <f t="shared" si="336"/>
        <v>20.535549404755642</v>
      </c>
      <c r="N1492" s="11"/>
      <c r="O1492" s="12">
        <f t="shared" si="337"/>
        <v>23.945020932611566</v>
      </c>
      <c r="P1492" s="12"/>
      <c r="Q1492" s="33">
        <f t="shared" si="338"/>
        <v>1.2408744966443182E-2</v>
      </c>
      <c r="R1492" s="9">
        <f t="shared" si="348"/>
        <v>0.99064841438498441</v>
      </c>
      <c r="S1492" s="9">
        <f t="shared" si="349"/>
        <v>21.905588608568678</v>
      </c>
      <c r="T1492" s="15">
        <f t="shared" si="339"/>
        <v>8.1315070024978064E-2</v>
      </c>
      <c r="U1492" s="15">
        <f t="shared" si="340"/>
        <v>5.4303842134975744E-2</v>
      </c>
      <c r="V1492" s="15">
        <f t="shared" si="341"/>
        <v>2.7011227890002321E-2</v>
      </c>
      <c r="Y1492" s="32"/>
      <c r="Z1492" s="32"/>
    </row>
    <row r="1493" spans="1:26" x14ac:dyDescent="0.25">
      <c r="A1493" s="6">
        <v>1994.09</v>
      </c>
      <c r="B1493" s="7">
        <v>466.96</v>
      </c>
      <c r="C1493" s="8">
        <v>12.92</v>
      </c>
      <c r="D1493" s="7">
        <v>27.33</v>
      </c>
      <c r="E1493" s="7">
        <v>149.4</v>
      </c>
      <c r="F1493" s="8">
        <f t="shared" si="346"/>
        <v>1994.7083333332209</v>
      </c>
      <c r="G1493" s="9">
        <v>7.46</v>
      </c>
      <c r="H1493" s="8">
        <f t="shared" si="342"/>
        <v>956.82260642570247</v>
      </c>
      <c r="I1493" s="8">
        <f t="shared" si="343"/>
        <v>26.473676706827302</v>
      </c>
      <c r="J1493" s="10">
        <f t="shared" si="347"/>
        <v>368518.09894163162</v>
      </c>
      <c r="K1493" s="8">
        <f t="shared" si="344"/>
        <v>56.000432228915649</v>
      </c>
      <c r="L1493" s="10">
        <f t="shared" si="345"/>
        <v>21568.441930946534</v>
      </c>
      <c r="M1493" s="30">
        <f t="shared" si="336"/>
        <v>20.576450100818864</v>
      </c>
      <c r="N1493" s="11"/>
      <c r="O1493" s="12">
        <f t="shared" si="337"/>
        <v>23.975369102753429</v>
      </c>
      <c r="P1493" s="12"/>
      <c r="Q1493" s="33">
        <f t="shared" si="338"/>
        <v>9.895185318056457E-3</v>
      </c>
      <c r="R1493" s="9">
        <f t="shared" si="348"/>
        <v>0.98687330677053553</v>
      </c>
      <c r="S1493" s="9">
        <f t="shared" si="349"/>
        <v>21.642635586117823</v>
      </c>
      <c r="T1493" s="15">
        <f t="shared" si="339"/>
        <v>8.3467666640532956E-2</v>
      </c>
      <c r="U1493" s="15">
        <f t="shared" si="340"/>
        <v>5.7006347749036346E-2</v>
      </c>
      <c r="V1493" s="15">
        <f t="shared" si="341"/>
        <v>2.646131889149661E-2</v>
      </c>
      <c r="Y1493" s="32"/>
      <c r="Z1493" s="32"/>
    </row>
    <row r="1494" spans="1:26" x14ac:dyDescent="0.25">
      <c r="A1494" s="6">
        <v>1994.1</v>
      </c>
      <c r="B1494" s="7">
        <v>463.81</v>
      </c>
      <c r="C1494" s="8">
        <v>13.013299999999999</v>
      </c>
      <c r="D1494" s="7">
        <v>28.42</v>
      </c>
      <c r="E1494" s="7">
        <v>149.5</v>
      </c>
      <c r="F1494" s="8">
        <f t="shared" si="346"/>
        <v>1994.7916666665542</v>
      </c>
      <c r="G1494" s="9">
        <v>7.74</v>
      </c>
      <c r="H1494" s="8">
        <f t="shared" si="342"/>
        <v>949.73241321070202</v>
      </c>
      <c r="I1494" s="8">
        <f t="shared" si="343"/>
        <v>26.647016693979925</v>
      </c>
      <c r="J1494" s="10">
        <f t="shared" si="347"/>
        <v>366642.58006126829</v>
      </c>
      <c r="K1494" s="8">
        <f t="shared" si="344"/>
        <v>58.194940133779255</v>
      </c>
      <c r="L1494" s="10">
        <f t="shared" si="345"/>
        <v>22466.057491949825</v>
      </c>
      <c r="M1494" s="30">
        <f t="shared" si="336"/>
        <v>20.395759282410253</v>
      </c>
      <c r="N1494" s="11"/>
      <c r="O1494" s="12">
        <f t="shared" si="337"/>
        <v>23.747831033857761</v>
      </c>
      <c r="P1494" s="12"/>
      <c r="Q1494" s="33">
        <f t="shared" si="338"/>
        <v>7.2995277900827008E-3</v>
      </c>
      <c r="R1494" s="9">
        <f t="shared" si="348"/>
        <v>0.99139596332361246</v>
      </c>
      <c r="S1494" s="9">
        <f t="shared" si="349"/>
        <v>21.344252699708385</v>
      </c>
      <c r="T1494" s="15">
        <f t="shared" si="339"/>
        <v>8.3563299276743441E-2</v>
      </c>
      <c r="U1494" s="15">
        <f t="shared" si="340"/>
        <v>5.8539710698669367E-2</v>
      </c>
      <c r="V1494" s="15">
        <f t="shared" si="341"/>
        <v>2.5023588578074074E-2</v>
      </c>
      <c r="Y1494" s="32"/>
      <c r="Z1494" s="32"/>
    </row>
    <row r="1495" spans="1:26" x14ac:dyDescent="0.25">
      <c r="A1495" s="6">
        <v>1994.11</v>
      </c>
      <c r="B1495" s="7">
        <v>461.01</v>
      </c>
      <c r="C1495" s="8">
        <v>13.0967</v>
      </c>
      <c r="D1495" s="7">
        <v>29.51</v>
      </c>
      <c r="E1495" s="7">
        <v>149.69999999999999</v>
      </c>
      <c r="F1495" s="8">
        <f t="shared" si="346"/>
        <v>1994.8749999998875</v>
      </c>
      <c r="G1495" s="9">
        <v>7.96</v>
      </c>
      <c r="H1495" s="8">
        <f t="shared" si="342"/>
        <v>942.73773396793581</v>
      </c>
      <c r="I1495" s="8">
        <f t="shared" si="343"/>
        <v>26.781964123246489</v>
      </c>
      <c r="J1495" s="10">
        <f t="shared" si="347"/>
        <v>364803.89035821037</v>
      </c>
      <c r="K1495" s="8">
        <f t="shared" si="344"/>
        <v>60.346175851703407</v>
      </c>
      <c r="L1495" s="10">
        <f t="shared" si="345"/>
        <v>23351.690428560742</v>
      </c>
      <c r="M1495" s="30">
        <f t="shared" si="336"/>
        <v>20.20947302039405</v>
      </c>
      <c r="N1495" s="11"/>
      <c r="O1495" s="12">
        <f t="shared" si="337"/>
        <v>23.513754336451782</v>
      </c>
      <c r="P1495" s="12"/>
      <c r="Q1495" s="33">
        <f t="shared" si="338"/>
        <v>5.689940976984123E-3</v>
      </c>
      <c r="R1495" s="9">
        <f t="shared" si="348"/>
        <v>1.0169643925831136</v>
      </c>
      <c r="S1495" s="9">
        <f t="shared" si="349"/>
        <v>21.132335283995836</v>
      </c>
      <c r="T1495" s="15">
        <f t="shared" si="339"/>
        <v>8.9119377079032391E-2</v>
      </c>
      <c r="U1495" s="15">
        <f t="shared" si="340"/>
        <v>5.9129573012722814E-2</v>
      </c>
      <c r="V1495" s="15">
        <f t="shared" si="341"/>
        <v>2.9989804066309578E-2</v>
      </c>
      <c r="Y1495" s="32"/>
      <c r="Z1495" s="32"/>
    </row>
    <row r="1496" spans="1:26" x14ac:dyDescent="0.25">
      <c r="A1496" s="6">
        <v>1994.12</v>
      </c>
      <c r="B1496" s="7">
        <v>455.19</v>
      </c>
      <c r="C1496" s="8">
        <v>13.17</v>
      </c>
      <c r="D1496" s="7">
        <v>30.6</v>
      </c>
      <c r="E1496" s="7">
        <v>149.69999999999999</v>
      </c>
      <c r="F1496" s="8">
        <f t="shared" si="346"/>
        <v>1994.9583333332207</v>
      </c>
      <c r="G1496" s="9">
        <v>7.81</v>
      </c>
      <c r="H1496" s="8">
        <f t="shared" si="342"/>
        <v>930.83618386773537</v>
      </c>
      <c r="I1496" s="8">
        <f t="shared" si="343"/>
        <v>26.931858216432865</v>
      </c>
      <c r="J1496" s="10">
        <f t="shared" si="347"/>
        <v>361066.90770660486</v>
      </c>
      <c r="K1496" s="8">
        <f t="shared" si="344"/>
        <v>62.575160320641274</v>
      </c>
      <c r="L1496" s="10">
        <f t="shared" si="345"/>
        <v>24272.60567196579</v>
      </c>
      <c r="M1496" s="30">
        <f t="shared" si="336"/>
        <v>19.911484108090335</v>
      </c>
      <c r="N1496" s="11"/>
      <c r="O1496" s="12">
        <f t="shared" si="337"/>
        <v>23.150110785223813</v>
      </c>
      <c r="P1496" s="12"/>
      <c r="Q1496" s="33">
        <f t="shared" si="338"/>
        <v>7.9304689773230727E-3</v>
      </c>
      <c r="R1496" s="9">
        <f t="shared" si="348"/>
        <v>1.0085772379629767</v>
      </c>
      <c r="S1496" s="9">
        <f t="shared" si="349"/>
        <v>21.490832515951524</v>
      </c>
      <c r="T1496" s="15">
        <f t="shared" si="339"/>
        <v>9.358123920192174E-2</v>
      </c>
      <c r="U1496" s="15">
        <f t="shared" si="340"/>
        <v>5.7764808949848812E-2</v>
      </c>
      <c r="V1496" s="15">
        <f t="shared" si="341"/>
        <v>3.5816430252072928E-2</v>
      </c>
      <c r="Y1496" s="32"/>
      <c r="Z1496" s="32"/>
    </row>
    <row r="1497" spans="1:26" x14ac:dyDescent="0.25">
      <c r="A1497" s="6">
        <v>1995.01</v>
      </c>
      <c r="B1497" s="7">
        <v>465.25</v>
      </c>
      <c r="C1497" s="8">
        <v>13.18</v>
      </c>
      <c r="D1497" s="7">
        <v>31.25</v>
      </c>
      <c r="E1497" s="7">
        <v>150.30000000000001</v>
      </c>
      <c r="F1497" s="8">
        <f t="shared" si="346"/>
        <v>1995.041666666554</v>
      </c>
      <c r="G1497" s="9">
        <v>7.78</v>
      </c>
      <c r="H1497" s="8">
        <f t="shared" si="342"/>
        <v>947.61024201596774</v>
      </c>
      <c r="I1497" s="8">
        <f t="shared" si="343"/>
        <v>26.844713572854285</v>
      </c>
      <c r="J1497" s="10">
        <f t="shared" si="347"/>
        <v>368441.22938361514</v>
      </c>
      <c r="K1497" s="8">
        <f t="shared" si="344"/>
        <v>63.64926397205587</v>
      </c>
      <c r="L1497" s="10">
        <f t="shared" si="345"/>
        <v>24747.53018428366</v>
      </c>
      <c r="M1497" s="30">
        <f t="shared" si="336"/>
        <v>20.219119422457304</v>
      </c>
      <c r="N1497" s="11"/>
      <c r="O1497" s="12">
        <f t="shared" si="337"/>
        <v>23.488372636558658</v>
      </c>
      <c r="P1497" s="12"/>
      <c r="Q1497" s="33">
        <f t="shared" si="338"/>
        <v>7.6841322003245102E-3</v>
      </c>
      <c r="R1497" s="9">
        <f t="shared" si="348"/>
        <v>1.0281526145343234</v>
      </c>
      <c r="S1497" s="9">
        <f t="shared" si="349"/>
        <v>21.588636897667055</v>
      </c>
      <c r="T1497" s="15">
        <f t="shared" si="339"/>
        <v>8.9664153638161048E-2</v>
      </c>
      <c r="U1497" s="15">
        <f t="shared" si="340"/>
        <v>5.751990297624876E-2</v>
      </c>
      <c r="V1497" s="15">
        <f t="shared" si="341"/>
        <v>3.2144250661912288E-2</v>
      </c>
      <c r="Y1497" s="32"/>
      <c r="Z1497" s="32"/>
    </row>
    <row r="1498" spans="1:26" x14ac:dyDescent="0.25">
      <c r="A1498" s="6">
        <v>1995.02</v>
      </c>
      <c r="B1498" s="7">
        <v>481.92</v>
      </c>
      <c r="C1498" s="8">
        <v>13.18</v>
      </c>
      <c r="D1498" s="7">
        <v>31.9</v>
      </c>
      <c r="E1498" s="7">
        <v>150.9</v>
      </c>
      <c r="F1498" s="8">
        <f t="shared" si="346"/>
        <v>1995.1249999998872</v>
      </c>
      <c r="G1498" s="9">
        <v>7.47</v>
      </c>
      <c r="H1498" s="8">
        <f t="shared" si="342"/>
        <v>977.66046918489053</v>
      </c>
      <c r="I1498" s="8">
        <f t="shared" si="343"/>
        <v>26.737975149105363</v>
      </c>
      <c r="J1498" s="10">
        <f t="shared" si="347"/>
        <v>380991.42124203627</v>
      </c>
      <c r="K1498" s="8">
        <f t="shared" si="344"/>
        <v>64.71482604373756</v>
      </c>
      <c r="L1498" s="10">
        <f t="shared" si="345"/>
        <v>25219.178157414004</v>
      </c>
      <c r="M1498" s="30">
        <f t="shared" si="336"/>
        <v>20.802571764332683</v>
      </c>
      <c r="N1498" s="11"/>
      <c r="O1498" s="12">
        <f t="shared" si="337"/>
        <v>24.144282243906417</v>
      </c>
      <c r="P1498" s="12"/>
      <c r="Q1498" s="33">
        <f t="shared" si="338"/>
        <v>9.3198886486230773E-3</v>
      </c>
      <c r="R1498" s="9">
        <f t="shared" si="348"/>
        <v>1.0253227230664379</v>
      </c>
      <c r="S1498" s="9">
        <f t="shared" si="349"/>
        <v>22.108157353389348</v>
      </c>
      <c r="T1498" s="15">
        <f t="shared" si="339"/>
        <v>8.7208998858727238E-2</v>
      </c>
      <c r="U1498" s="15">
        <f t="shared" si="340"/>
        <v>5.5197207419650729E-2</v>
      </c>
      <c r="V1498" s="15">
        <f t="shared" si="341"/>
        <v>3.2011791439076509E-2</v>
      </c>
      <c r="Y1498" s="32"/>
      <c r="Z1498" s="32"/>
    </row>
    <row r="1499" spans="1:26" x14ac:dyDescent="0.25">
      <c r="A1499" s="6">
        <v>1995.03</v>
      </c>
      <c r="B1499" s="7">
        <v>493.15</v>
      </c>
      <c r="C1499" s="8">
        <v>13.17</v>
      </c>
      <c r="D1499" s="7">
        <v>32.549999999999997</v>
      </c>
      <c r="E1499" s="7">
        <v>151.4</v>
      </c>
      <c r="F1499" s="8">
        <f t="shared" si="346"/>
        <v>1995.2083333332205</v>
      </c>
      <c r="G1499" s="9">
        <v>7.2</v>
      </c>
      <c r="H1499" s="8">
        <f t="shared" si="342"/>
        <v>997.13855102377784</v>
      </c>
      <c r="I1499" s="8">
        <f t="shared" si="343"/>
        <v>26.629452939233811</v>
      </c>
      <c r="J1499" s="10">
        <f t="shared" si="347"/>
        <v>389446.75766703923</v>
      </c>
      <c r="K1499" s="8">
        <f t="shared" si="344"/>
        <v>65.815390521796544</v>
      </c>
      <c r="L1499" s="10">
        <f t="shared" si="345"/>
        <v>25705.144402437647</v>
      </c>
      <c r="M1499" s="30">
        <f t="shared" si="336"/>
        <v>21.152737302036989</v>
      </c>
      <c r="N1499" s="11"/>
      <c r="O1499" s="12">
        <f t="shared" si="337"/>
        <v>24.527320822094762</v>
      </c>
      <c r="P1499" s="12"/>
      <c r="Q1499" s="33">
        <f t="shared" si="338"/>
        <v>1.117661660186179E-2</v>
      </c>
      <c r="R1499" s="9">
        <f t="shared" si="348"/>
        <v>1.0159636566781896</v>
      </c>
      <c r="S1499" s="9">
        <f t="shared" si="349"/>
        <v>22.59313481785582</v>
      </c>
      <c r="T1499" s="15">
        <f t="shared" si="339"/>
        <v>8.3705001216804131E-2</v>
      </c>
      <c r="U1499" s="15">
        <f t="shared" si="340"/>
        <v>4.9657281417052834E-2</v>
      </c>
      <c r="V1499" s="15">
        <f t="shared" si="341"/>
        <v>3.4047719799751297E-2</v>
      </c>
      <c r="Y1499" s="32"/>
      <c r="Z1499" s="32"/>
    </row>
    <row r="1500" spans="1:26" x14ac:dyDescent="0.25">
      <c r="A1500" s="6">
        <v>1995.04</v>
      </c>
      <c r="B1500" s="7">
        <v>507.91</v>
      </c>
      <c r="C1500" s="8">
        <v>13.2433</v>
      </c>
      <c r="D1500" s="7">
        <v>33.176699999999997</v>
      </c>
      <c r="E1500" s="7">
        <v>151.9</v>
      </c>
      <c r="F1500" s="8">
        <f t="shared" si="346"/>
        <v>1995.2916666665537</v>
      </c>
      <c r="G1500" s="9">
        <v>7.06</v>
      </c>
      <c r="H1500" s="8">
        <f t="shared" si="342"/>
        <v>1023.6024919354836</v>
      </c>
      <c r="I1500" s="8">
        <f t="shared" si="343"/>
        <v>26.689521532258055</v>
      </c>
      <c r="J1500" s="10">
        <f t="shared" si="347"/>
        <v>400651.2938274222</v>
      </c>
      <c r="K1500" s="8">
        <f t="shared" si="344"/>
        <v>66.861752661290296</v>
      </c>
      <c r="L1500" s="10">
        <f t="shared" si="345"/>
        <v>26170.55734268716</v>
      </c>
      <c r="M1500" s="30">
        <f t="shared" si="336"/>
        <v>21.642739261879651</v>
      </c>
      <c r="N1500" s="11"/>
      <c r="O1500" s="12">
        <f t="shared" si="337"/>
        <v>25.070444808546686</v>
      </c>
      <c r="P1500" s="12"/>
      <c r="Q1500" s="33">
        <f t="shared" si="338"/>
        <v>1.1362181625356543E-2</v>
      </c>
      <c r="R1500" s="9">
        <f t="shared" si="348"/>
        <v>1.0370731500299206</v>
      </c>
      <c r="S1500" s="9">
        <f t="shared" si="349"/>
        <v>22.878248223945615</v>
      </c>
      <c r="T1500" s="15">
        <f t="shared" si="339"/>
        <v>7.7283159829842463E-2</v>
      </c>
      <c r="U1500" s="15">
        <f t="shared" si="340"/>
        <v>4.9368146274700875E-2</v>
      </c>
      <c r="V1500" s="15">
        <f t="shared" si="341"/>
        <v>2.7915013555141588E-2</v>
      </c>
      <c r="Y1500" s="32"/>
      <c r="Z1500" s="32"/>
    </row>
    <row r="1501" spans="1:26" x14ac:dyDescent="0.25">
      <c r="A1501" s="6">
        <v>1995.05</v>
      </c>
      <c r="B1501" s="7">
        <v>523.80999999999995</v>
      </c>
      <c r="C1501" s="8">
        <v>13.306699999999999</v>
      </c>
      <c r="D1501" s="7">
        <v>33.8033</v>
      </c>
      <c r="E1501" s="7">
        <v>152.19999999999999</v>
      </c>
      <c r="F1501" s="8">
        <f t="shared" si="346"/>
        <v>1995.374999999887</v>
      </c>
      <c r="G1501" s="9">
        <v>6.63</v>
      </c>
      <c r="H1501" s="8">
        <f t="shared" si="342"/>
        <v>1053.5653467477002</v>
      </c>
      <c r="I1501" s="8">
        <f t="shared" si="343"/>
        <v>26.764433667871216</v>
      </c>
      <c r="J1501" s="10">
        <f t="shared" si="347"/>
        <v>413252.13943271991</v>
      </c>
      <c r="K1501" s="8">
        <f t="shared" si="344"/>
        <v>67.990274117936906</v>
      </c>
      <c r="L1501" s="10">
        <f t="shared" si="345"/>
        <v>26668.612750589069</v>
      </c>
      <c r="M1501" s="30">
        <f t="shared" si="336"/>
        <v>22.195426698019951</v>
      </c>
      <c r="N1501" s="11"/>
      <c r="O1501" s="12">
        <f t="shared" si="337"/>
        <v>25.68421771112795</v>
      </c>
      <c r="P1501" s="12"/>
      <c r="Q1501" s="33">
        <f t="shared" si="338"/>
        <v>1.4329172732935457E-2</v>
      </c>
      <c r="R1501" s="9">
        <f t="shared" si="348"/>
        <v>1.0395819290594353</v>
      </c>
      <c r="S1501" s="9">
        <f t="shared" si="349"/>
        <v>23.679650033681522</v>
      </c>
      <c r="T1501" s="15">
        <f t="shared" si="339"/>
        <v>7.5490821436598354E-2</v>
      </c>
      <c r="U1501" s="15">
        <f t="shared" si="340"/>
        <v>4.792778951194876E-2</v>
      </c>
      <c r="V1501" s="15">
        <f t="shared" si="341"/>
        <v>2.7563031924649595E-2</v>
      </c>
      <c r="Y1501" s="32"/>
      <c r="Z1501" s="32"/>
    </row>
    <row r="1502" spans="1:26" x14ac:dyDescent="0.25">
      <c r="A1502" s="6">
        <v>1995.06</v>
      </c>
      <c r="B1502" s="7">
        <v>539.35</v>
      </c>
      <c r="C1502" s="8">
        <v>13.36</v>
      </c>
      <c r="D1502" s="7">
        <v>34.43</v>
      </c>
      <c r="E1502" s="7">
        <v>152.5</v>
      </c>
      <c r="F1502" s="8">
        <f t="shared" si="346"/>
        <v>1995.4583333332203</v>
      </c>
      <c r="G1502" s="9">
        <v>6.17</v>
      </c>
      <c r="H1502" s="8">
        <f t="shared" si="342"/>
        <v>1082.6876532786882</v>
      </c>
      <c r="I1502" s="8">
        <f t="shared" si="343"/>
        <v>26.818776393442615</v>
      </c>
      <c r="J1502" s="10">
        <f t="shared" si="347"/>
        <v>425551.73899017635</v>
      </c>
      <c r="K1502" s="8">
        <f t="shared" si="344"/>
        <v>69.114556229508182</v>
      </c>
      <c r="L1502" s="10">
        <f t="shared" si="345"/>
        <v>27165.562943231245</v>
      </c>
      <c r="M1502" s="30">
        <f t="shared" si="336"/>
        <v>22.71835675952061</v>
      </c>
      <c r="N1502" s="11"/>
      <c r="O1502" s="12">
        <f t="shared" si="337"/>
        <v>26.261521783971123</v>
      </c>
      <c r="P1502" s="12"/>
      <c r="Q1502" s="33">
        <f t="shared" si="338"/>
        <v>1.7806905868943394E-2</v>
      </c>
      <c r="R1502" s="9">
        <f t="shared" si="348"/>
        <v>0.99703757516656621</v>
      </c>
      <c r="S1502" s="9">
        <f t="shared" si="349"/>
        <v>24.568509501608332</v>
      </c>
      <c r="T1502" s="15">
        <f t="shared" si="339"/>
        <v>7.460346255810002E-2</v>
      </c>
      <c r="U1502" s="15">
        <f t="shared" si="340"/>
        <v>4.5564377019249314E-2</v>
      </c>
      <c r="V1502" s="15">
        <f t="shared" si="341"/>
        <v>2.9039085538850706E-2</v>
      </c>
      <c r="Y1502" s="32"/>
      <c r="Z1502" s="32"/>
    </row>
    <row r="1503" spans="1:26" x14ac:dyDescent="0.25">
      <c r="A1503" s="6">
        <v>1995.07</v>
      </c>
      <c r="B1503" s="7">
        <v>557.37</v>
      </c>
      <c r="C1503" s="8">
        <v>13.44</v>
      </c>
      <c r="D1503" s="7">
        <v>34.68</v>
      </c>
      <c r="E1503" s="7">
        <v>152.5</v>
      </c>
      <c r="F1503" s="8">
        <f t="shared" si="346"/>
        <v>1995.5416666665535</v>
      </c>
      <c r="G1503" s="9">
        <v>6.28</v>
      </c>
      <c r="H1503" s="8">
        <f t="shared" si="342"/>
        <v>1118.860883114754</v>
      </c>
      <c r="I1503" s="8">
        <f t="shared" si="343"/>
        <v>26.979367868852457</v>
      </c>
      <c r="J1503" s="10">
        <f t="shared" si="347"/>
        <v>440653.36184040725</v>
      </c>
      <c r="K1503" s="8">
        <f t="shared" si="344"/>
        <v>69.61640459016391</v>
      </c>
      <c r="L1503" s="10">
        <f t="shared" si="345"/>
        <v>27417.798928225991</v>
      </c>
      <c r="M1503" s="30">
        <f t="shared" si="336"/>
        <v>23.376412691512137</v>
      </c>
      <c r="N1503" s="11"/>
      <c r="O1503" s="12">
        <f t="shared" si="337"/>
        <v>26.992759359536368</v>
      </c>
      <c r="P1503" s="12"/>
      <c r="Q1503" s="33">
        <f t="shared" si="338"/>
        <v>1.5275527417729667E-2</v>
      </c>
      <c r="R1503" s="9">
        <f t="shared" si="348"/>
        <v>0.98990604708569518</v>
      </c>
      <c r="S1503" s="9">
        <f t="shared" si="349"/>
        <v>24.495727138940314</v>
      </c>
      <c r="T1503" s="15">
        <f t="shared" si="339"/>
        <v>7.2289126458986441E-2</v>
      </c>
      <c r="U1503" s="15">
        <f t="shared" si="340"/>
        <v>4.4208894671601051E-2</v>
      </c>
      <c r="V1503" s="15">
        <f t="shared" si="341"/>
        <v>2.808023178738539E-2</v>
      </c>
      <c r="Y1503" s="32"/>
      <c r="Z1503" s="32"/>
    </row>
    <row r="1504" spans="1:26" x14ac:dyDescent="0.25">
      <c r="A1504" s="6">
        <v>1995.08</v>
      </c>
      <c r="B1504" s="7">
        <v>559.11</v>
      </c>
      <c r="C1504" s="8">
        <v>13.51</v>
      </c>
      <c r="D1504" s="7">
        <v>34.93</v>
      </c>
      <c r="E1504" s="7">
        <v>152.9</v>
      </c>
      <c r="F1504" s="8">
        <f t="shared" si="346"/>
        <v>1995.6249999998868</v>
      </c>
      <c r="G1504" s="9">
        <v>6.49</v>
      </c>
      <c r="H1504" s="8">
        <f t="shared" si="342"/>
        <v>1119.4175704708957</v>
      </c>
      <c r="I1504" s="8">
        <f t="shared" si="343"/>
        <v>27.048937377370819</v>
      </c>
      <c r="J1504" s="10">
        <f t="shared" si="347"/>
        <v>441760.35670706036</v>
      </c>
      <c r="K1504" s="8">
        <f t="shared" si="344"/>
        <v>69.934817364290367</v>
      </c>
      <c r="L1504" s="10">
        <f t="shared" si="345"/>
        <v>27598.66441268734</v>
      </c>
      <c r="M1504" s="30">
        <f t="shared" si="336"/>
        <v>23.284070256230539</v>
      </c>
      <c r="N1504" s="11"/>
      <c r="O1504" s="12">
        <f t="shared" si="337"/>
        <v>26.857726122313146</v>
      </c>
      <c r="P1504" s="12"/>
      <c r="Q1504" s="33">
        <f t="shared" si="338"/>
        <v>1.3424483051002772E-2</v>
      </c>
      <c r="R1504" s="9">
        <f t="shared" si="348"/>
        <v>1.0268502039316021</v>
      </c>
      <c r="S1504" s="9">
        <f t="shared" si="349"/>
        <v>24.185032272375565</v>
      </c>
      <c r="T1504" s="15">
        <f t="shared" si="339"/>
        <v>7.1806056237028626E-2</v>
      </c>
      <c r="U1504" s="15">
        <f t="shared" si="340"/>
        <v>4.4697445527743351E-2</v>
      </c>
      <c r="V1504" s="15">
        <f t="shared" si="341"/>
        <v>2.7108610709285275E-2</v>
      </c>
      <c r="Y1504" s="32"/>
      <c r="Z1504" s="32"/>
    </row>
    <row r="1505" spans="1:26" x14ac:dyDescent="0.25">
      <c r="A1505" s="6">
        <v>1995.09</v>
      </c>
      <c r="B1505" s="7">
        <v>578.77</v>
      </c>
      <c r="C1505" s="8">
        <v>13.58</v>
      </c>
      <c r="D1505" s="7">
        <v>35.18</v>
      </c>
      <c r="E1505" s="7">
        <v>153.19999999999999</v>
      </c>
      <c r="F1505" s="8">
        <f t="shared" si="346"/>
        <v>1995.70833333322</v>
      </c>
      <c r="G1505" s="9">
        <v>6.2</v>
      </c>
      <c r="H1505" s="8">
        <f t="shared" si="342"/>
        <v>1156.5105298629242</v>
      </c>
      <c r="I1505" s="8">
        <f t="shared" si="343"/>
        <v>27.135844973890332</v>
      </c>
      <c r="J1505" s="10">
        <f t="shared" si="347"/>
        <v>457290.89789551444</v>
      </c>
      <c r="K1505" s="8">
        <f t="shared" si="344"/>
        <v>70.297424608355087</v>
      </c>
      <c r="L1505" s="10">
        <f t="shared" si="345"/>
        <v>27796.004955274457</v>
      </c>
      <c r="M1505" s="30">
        <f t="shared" si="336"/>
        <v>23.946007075299871</v>
      </c>
      <c r="N1505" s="11"/>
      <c r="O1505" s="12">
        <f t="shared" si="337"/>
        <v>27.591422770766521</v>
      </c>
      <c r="P1505" s="12"/>
      <c r="Q1505" s="33">
        <f t="shared" si="338"/>
        <v>1.5053027578776017E-2</v>
      </c>
      <c r="R1505" s="9">
        <f t="shared" si="348"/>
        <v>1.0170817654715301</v>
      </c>
      <c r="S1505" s="9">
        <f t="shared" si="349"/>
        <v>24.785773978968862</v>
      </c>
      <c r="T1505" s="15">
        <f t="shared" si="339"/>
        <v>6.7111903472969248E-2</v>
      </c>
      <c r="U1505" s="15">
        <f t="shared" si="340"/>
        <v>4.1744359265578401E-2</v>
      </c>
      <c r="V1505" s="15">
        <f t="shared" si="341"/>
        <v>2.5367544207390846E-2</v>
      </c>
      <c r="Y1505" s="32"/>
      <c r="Z1505" s="32"/>
    </row>
    <row r="1506" spans="1:26" x14ac:dyDescent="0.25">
      <c r="A1506" s="6">
        <v>1995.1</v>
      </c>
      <c r="B1506" s="7">
        <v>582.91999999999996</v>
      </c>
      <c r="C1506" s="8">
        <v>13.65</v>
      </c>
      <c r="D1506" s="7">
        <v>34.773299999999999</v>
      </c>
      <c r="E1506" s="7">
        <v>153.69999999999999</v>
      </c>
      <c r="F1506" s="8">
        <f t="shared" si="346"/>
        <v>1995.7916666665533</v>
      </c>
      <c r="G1506" s="9">
        <v>6.04</v>
      </c>
      <c r="H1506" s="8">
        <f t="shared" si="342"/>
        <v>1161.0139381912816</v>
      </c>
      <c r="I1506" s="8">
        <f t="shared" si="343"/>
        <v>27.186990078074167</v>
      </c>
      <c r="J1506" s="10">
        <f t="shared" si="347"/>
        <v>459967.39570231619</v>
      </c>
      <c r="K1506" s="8">
        <f t="shared" si="344"/>
        <v>69.258707844827569</v>
      </c>
      <c r="L1506" s="10">
        <f t="shared" si="345"/>
        <v>27438.729570053096</v>
      </c>
      <c r="M1506" s="30">
        <f t="shared" si="336"/>
        <v>23.926762764083279</v>
      </c>
      <c r="N1506" s="11"/>
      <c r="O1506" s="12">
        <f t="shared" si="337"/>
        <v>27.540347277091744</v>
      </c>
      <c r="P1506" s="12"/>
      <c r="Q1506" s="33">
        <f t="shared" si="338"/>
        <v>1.6642280544388328E-2</v>
      </c>
      <c r="R1506" s="9">
        <f t="shared" si="348"/>
        <v>1.0132655333157623</v>
      </c>
      <c r="S1506" s="9">
        <f t="shared" si="349"/>
        <v>25.127151083857772</v>
      </c>
      <c r="T1506" s="15">
        <f t="shared" si="339"/>
        <v>6.3445096153219804E-2</v>
      </c>
      <c r="U1506" s="15">
        <f t="shared" si="340"/>
        <v>3.8297024880978858E-2</v>
      </c>
      <c r="V1506" s="15">
        <f t="shared" si="341"/>
        <v>2.5148071272240946E-2</v>
      </c>
      <c r="Y1506" s="32"/>
      <c r="Z1506" s="32"/>
    </row>
    <row r="1507" spans="1:26" x14ac:dyDescent="0.25">
      <c r="A1507" s="6">
        <v>1995.11</v>
      </c>
      <c r="B1507" s="7">
        <v>595.53</v>
      </c>
      <c r="C1507" s="8">
        <v>13.72</v>
      </c>
      <c r="D1507" s="7">
        <v>34.366700000000002</v>
      </c>
      <c r="E1507" s="7">
        <v>153.6</v>
      </c>
      <c r="F1507" s="8">
        <f t="shared" si="346"/>
        <v>1995.8749999998865</v>
      </c>
      <c r="G1507" s="9">
        <v>5.93</v>
      </c>
      <c r="H1507" s="8">
        <f t="shared" si="342"/>
        <v>1186.901758300781</v>
      </c>
      <c r="I1507" s="8">
        <f t="shared" si="343"/>
        <v>27.344201171874996</v>
      </c>
      <c r="J1507" s="10">
        <f t="shared" si="347"/>
        <v>471126.32571459684</v>
      </c>
      <c r="K1507" s="8">
        <f t="shared" si="344"/>
        <v>68.493437202148428</v>
      </c>
      <c r="L1507" s="10">
        <f t="shared" si="345"/>
        <v>27187.643104353829</v>
      </c>
      <c r="M1507" s="30">
        <f t="shared" si="336"/>
        <v>24.347586881114822</v>
      </c>
      <c r="N1507" s="11"/>
      <c r="O1507" s="12">
        <f t="shared" si="337"/>
        <v>27.996651260629225</v>
      </c>
      <c r="P1507" s="12"/>
      <c r="Q1507" s="33">
        <f t="shared" si="338"/>
        <v>1.6667268345671421E-2</v>
      </c>
      <c r="R1507" s="9">
        <f t="shared" si="348"/>
        <v>1.0215700564770209</v>
      </c>
      <c r="S1507" s="9">
        <f t="shared" si="349"/>
        <v>25.477051974513593</v>
      </c>
      <c r="T1507" s="15">
        <f t="shared" si="339"/>
        <v>6.588973904291473E-2</v>
      </c>
      <c r="U1507" s="15">
        <f t="shared" si="340"/>
        <v>3.7422133948774805E-2</v>
      </c>
      <c r="V1507" s="15">
        <f t="shared" si="341"/>
        <v>2.8467605094139925E-2</v>
      </c>
      <c r="Y1507" s="32"/>
      <c r="Z1507" s="32"/>
    </row>
    <row r="1508" spans="1:26" x14ac:dyDescent="0.25">
      <c r="A1508" s="6">
        <v>1995.12</v>
      </c>
      <c r="B1508" s="7">
        <v>614.57000000000005</v>
      </c>
      <c r="C1508" s="8">
        <v>13.79</v>
      </c>
      <c r="D1508" s="7">
        <v>33.96</v>
      </c>
      <c r="E1508" s="7">
        <v>153.5</v>
      </c>
      <c r="F1508" s="8">
        <f t="shared" si="346"/>
        <v>1995.9583333332198</v>
      </c>
      <c r="G1508" s="9">
        <v>5.71</v>
      </c>
      <c r="H1508" s="8">
        <f t="shared" si="342"/>
        <v>1225.6467600977198</v>
      </c>
      <c r="I1508" s="8">
        <f t="shared" si="343"/>
        <v>27.501617100977196</v>
      </c>
      <c r="J1508" s="10">
        <f t="shared" si="347"/>
        <v>487415.38939307857</v>
      </c>
      <c r="K1508" s="8">
        <f t="shared" si="344"/>
        <v>67.726970032573277</v>
      </c>
      <c r="L1508" s="10">
        <f t="shared" si="345"/>
        <v>26933.671711585248</v>
      </c>
      <c r="M1508" s="30">
        <f t="shared" si="336"/>
        <v>25.027380664939116</v>
      </c>
      <c r="N1508" s="11"/>
      <c r="O1508" s="12">
        <f t="shared" si="337"/>
        <v>28.749997901545367</v>
      </c>
      <c r="P1508" s="12"/>
      <c r="Q1508" s="33">
        <f t="shared" si="338"/>
        <v>1.7399894631425272E-2</v>
      </c>
      <c r="R1508" s="9">
        <f t="shared" si="348"/>
        <v>1.0093056553879096</v>
      </c>
      <c r="S1508" s="9">
        <f t="shared" si="349"/>
        <v>26.04354885992753</v>
      </c>
      <c r="T1508" s="15">
        <f t="shared" si="339"/>
        <v>6.4962553366826992E-2</v>
      </c>
      <c r="U1508" s="15">
        <f t="shared" si="340"/>
        <v>3.6530696378202165E-2</v>
      </c>
      <c r="V1508" s="15">
        <f t="shared" si="341"/>
        <v>2.8431856988624826E-2</v>
      </c>
      <c r="Y1508" s="32"/>
      <c r="Z1508" s="32"/>
    </row>
    <row r="1509" spans="1:26" x14ac:dyDescent="0.25">
      <c r="A1509" s="6">
        <v>1996.01</v>
      </c>
      <c r="B1509" s="7">
        <v>614.41999999999996</v>
      </c>
      <c r="C1509" s="8">
        <v>13.8933</v>
      </c>
      <c r="D1509" s="7">
        <v>33.986699999999999</v>
      </c>
      <c r="E1509" s="7">
        <v>154.4</v>
      </c>
      <c r="F1509" s="8">
        <f t="shared" si="346"/>
        <v>1996.0416666665531</v>
      </c>
      <c r="G1509" s="9">
        <v>5.65</v>
      </c>
      <c r="H1509" s="8">
        <f t="shared" si="342"/>
        <v>1218.2050424222793</v>
      </c>
      <c r="I1509" s="8">
        <f t="shared" si="343"/>
        <v>27.546121734132118</v>
      </c>
      <c r="J1509" s="10">
        <f t="shared" si="347"/>
        <v>485368.84480189014</v>
      </c>
      <c r="K1509" s="8">
        <f t="shared" si="344"/>
        <v>67.385126322862675</v>
      </c>
      <c r="L1509" s="10">
        <f t="shared" si="345"/>
        <v>26848.223231060838</v>
      </c>
      <c r="M1509" s="30">
        <f t="shared" si="336"/>
        <v>24.76246519464403</v>
      </c>
      <c r="N1509" s="11"/>
      <c r="O1509" s="12">
        <f t="shared" si="337"/>
        <v>28.419947350837219</v>
      </c>
      <c r="P1509" s="12"/>
      <c r="Q1509" s="33">
        <f t="shared" si="338"/>
        <v>1.8748642274762389E-2</v>
      </c>
      <c r="R1509" s="9">
        <f t="shared" si="348"/>
        <v>0.99266937736311789</v>
      </c>
      <c r="S1509" s="9">
        <f t="shared" si="349"/>
        <v>26.132680224299655</v>
      </c>
      <c r="T1509" s="15">
        <f t="shared" si="339"/>
        <v>6.6154687065707707E-2</v>
      </c>
      <c r="U1509" s="15">
        <f t="shared" si="340"/>
        <v>3.618809963758407E-2</v>
      </c>
      <c r="V1509" s="15">
        <f t="shared" si="341"/>
        <v>2.9966587428123637E-2</v>
      </c>
      <c r="Y1509" s="32"/>
      <c r="Z1509" s="32"/>
    </row>
    <row r="1510" spans="1:26" x14ac:dyDescent="0.25">
      <c r="A1510" s="6">
        <v>1996.02</v>
      </c>
      <c r="B1510" s="7">
        <v>649.54</v>
      </c>
      <c r="C1510" s="8">
        <v>13.996700000000001</v>
      </c>
      <c r="D1510" s="7">
        <v>34.013300000000001</v>
      </c>
      <c r="E1510" s="7">
        <v>154.9</v>
      </c>
      <c r="F1510" s="8">
        <f t="shared" si="346"/>
        <v>1996.1249999998863</v>
      </c>
      <c r="G1510" s="9">
        <v>5.81</v>
      </c>
      <c r="H1510" s="8">
        <f t="shared" si="342"/>
        <v>1283.6801571981919</v>
      </c>
      <c r="I1510" s="8">
        <f t="shared" si="343"/>
        <v>27.661554417366037</v>
      </c>
      <c r="J1510" s="10">
        <f t="shared" si="347"/>
        <v>512374.49470139778</v>
      </c>
      <c r="K1510" s="8">
        <f t="shared" si="344"/>
        <v>67.220183962233676</v>
      </c>
      <c r="L1510" s="10">
        <f t="shared" si="345"/>
        <v>26830.599194240622</v>
      </c>
      <c r="M1510" s="30">
        <f t="shared" si="336"/>
        <v>25.97606555059339</v>
      </c>
      <c r="N1510" s="11"/>
      <c r="O1510" s="12">
        <f t="shared" si="337"/>
        <v>29.784395328216387</v>
      </c>
      <c r="P1510" s="12"/>
      <c r="Q1510" s="33">
        <f t="shared" si="338"/>
        <v>1.588034021383869E-2</v>
      </c>
      <c r="R1510" s="9">
        <f t="shared" si="348"/>
        <v>0.97093668736869509</v>
      </c>
      <c r="S1510" s="9">
        <f t="shared" si="349"/>
        <v>25.857376379947866</v>
      </c>
      <c r="T1510" s="15">
        <f t="shared" si="339"/>
        <v>6.0167400392254766E-2</v>
      </c>
      <c r="U1510" s="15">
        <f t="shared" si="340"/>
        <v>3.6217308702400697E-2</v>
      </c>
      <c r="V1510" s="15">
        <f t="shared" si="341"/>
        <v>2.3950091689854069E-2</v>
      </c>
      <c r="Y1510" s="32"/>
      <c r="Z1510" s="32"/>
    </row>
    <row r="1511" spans="1:26" x14ac:dyDescent="0.25">
      <c r="A1511" s="6">
        <v>1996.03</v>
      </c>
      <c r="B1511" s="7">
        <v>647.07000000000005</v>
      </c>
      <c r="C1511" s="8">
        <v>14.1</v>
      </c>
      <c r="D1511" s="7">
        <v>34.04</v>
      </c>
      <c r="E1511" s="7">
        <v>155.69999999999999</v>
      </c>
      <c r="F1511" s="8">
        <f t="shared" si="346"/>
        <v>1996.2083333332196</v>
      </c>
      <c r="G1511" s="9">
        <v>6.27</v>
      </c>
      <c r="H1511" s="8">
        <f t="shared" si="342"/>
        <v>1272.2281401734103</v>
      </c>
      <c r="I1511" s="8">
        <f t="shared" si="343"/>
        <v>27.722528901734101</v>
      </c>
      <c r="J1511" s="10">
        <f t="shared" si="347"/>
        <v>508725.58858671691</v>
      </c>
      <c r="K1511" s="8">
        <f t="shared" si="344"/>
        <v>66.927296724470125</v>
      </c>
      <c r="L1511" s="10">
        <f t="shared" si="345"/>
        <v>26762.203525881036</v>
      </c>
      <c r="M1511" s="30">
        <f t="shared" si="336"/>
        <v>25.629930395216117</v>
      </c>
      <c r="N1511" s="11"/>
      <c r="O1511" s="12">
        <f t="shared" si="337"/>
        <v>29.360970049382328</v>
      </c>
      <c r="P1511" s="12"/>
      <c r="Q1511" s="33">
        <f t="shared" si="338"/>
        <v>1.2808924489647405E-2</v>
      </c>
      <c r="R1511" s="9">
        <f t="shared" si="348"/>
        <v>0.9877236786783421</v>
      </c>
      <c r="S1511" s="9">
        <f t="shared" si="349"/>
        <v>24.976879218074121</v>
      </c>
      <c r="T1511" s="15">
        <f t="shared" si="339"/>
        <v>6.1906477646145541E-2</v>
      </c>
      <c r="U1511" s="15">
        <f t="shared" si="340"/>
        <v>3.8399782951773709E-2</v>
      </c>
      <c r="V1511" s="15">
        <f t="shared" si="341"/>
        <v>2.3506694694371832E-2</v>
      </c>
      <c r="Y1511" s="32"/>
      <c r="Z1511" s="32"/>
    </row>
    <row r="1512" spans="1:26" x14ac:dyDescent="0.25">
      <c r="A1512" s="6">
        <v>1996.04</v>
      </c>
      <c r="B1512" s="7">
        <v>647.16999999999996</v>
      </c>
      <c r="C1512" s="8">
        <v>14.156700000000001</v>
      </c>
      <c r="D1512" s="7">
        <v>34.33</v>
      </c>
      <c r="E1512" s="7">
        <v>156.30000000000001</v>
      </c>
      <c r="F1512" s="8">
        <f t="shared" si="346"/>
        <v>1996.2916666665528</v>
      </c>
      <c r="G1512" s="9">
        <v>6.51</v>
      </c>
      <c r="H1512" s="8">
        <f t="shared" si="342"/>
        <v>1267.5402058541263</v>
      </c>
      <c r="I1512" s="8">
        <f t="shared" si="343"/>
        <v>27.727160455854118</v>
      </c>
      <c r="J1512" s="10">
        <f t="shared" si="347"/>
        <v>507774.96311390906</v>
      </c>
      <c r="K1512" s="8">
        <f t="shared" si="344"/>
        <v>67.238369001919366</v>
      </c>
      <c r="L1512" s="10">
        <f t="shared" si="345"/>
        <v>26935.603448399183</v>
      </c>
      <c r="M1512" s="30">
        <f t="shared" si="336"/>
        <v>25.424203848381524</v>
      </c>
      <c r="N1512" s="11"/>
      <c r="O1512" s="12">
        <f t="shared" si="337"/>
        <v>29.100029225042814</v>
      </c>
      <c r="P1512" s="12"/>
      <c r="Q1512" s="33">
        <f t="shared" si="338"/>
        <v>1.1314165557100117E-2</v>
      </c>
      <c r="R1512" s="9">
        <f t="shared" si="348"/>
        <v>0.98882322707635373</v>
      </c>
      <c r="S1512" s="9">
        <f t="shared" si="349"/>
        <v>24.575551549003521</v>
      </c>
      <c r="T1512" s="15">
        <f t="shared" si="339"/>
        <v>6.2051283649494859E-2</v>
      </c>
      <c r="U1512" s="15">
        <f t="shared" si="340"/>
        <v>3.7405899927943409E-2</v>
      </c>
      <c r="V1512" s="15">
        <f t="shared" si="341"/>
        <v>2.464538372155145E-2</v>
      </c>
      <c r="Y1512" s="32"/>
      <c r="Z1512" s="32"/>
    </row>
    <row r="1513" spans="1:26" x14ac:dyDescent="0.25">
      <c r="A1513" s="6">
        <v>1996.05</v>
      </c>
      <c r="B1513" s="7">
        <v>661.23</v>
      </c>
      <c r="C1513" s="8">
        <v>14.2133</v>
      </c>
      <c r="D1513" s="7">
        <v>34.619999999999997</v>
      </c>
      <c r="E1513" s="7">
        <v>156.6</v>
      </c>
      <c r="F1513" s="8">
        <f t="shared" si="346"/>
        <v>1996.3749999998861</v>
      </c>
      <c r="G1513" s="9">
        <v>6.74</v>
      </c>
      <c r="H1513" s="8">
        <f t="shared" si="342"/>
        <v>1292.5969784482756</v>
      </c>
      <c r="I1513" s="8">
        <f t="shared" si="343"/>
        <v>27.784687073754782</v>
      </c>
      <c r="J1513" s="10">
        <f t="shared" si="347"/>
        <v>518740.21619757713</v>
      </c>
      <c r="K1513" s="8">
        <f t="shared" si="344"/>
        <v>67.67646264367815</v>
      </c>
      <c r="L1513" s="10">
        <f t="shared" si="345"/>
        <v>27159.666507508919</v>
      </c>
      <c r="M1513" s="30">
        <f t="shared" si="336"/>
        <v>25.814043827699031</v>
      </c>
      <c r="N1513" s="11"/>
      <c r="O1513" s="12">
        <f t="shared" si="337"/>
        <v>29.519946822343112</v>
      </c>
      <c r="P1513" s="12"/>
      <c r="Q1513" s="33">
        <f t="shared" si="338"/>
        <v>8.3329475039432138E-3</v>
      </c>
      <c r="R1513" s="9">
        <f t="shared" si="348"/>
        <v>0.99343767693066021</v>
      </c>
      <c r="S1513" s="9">
        <f t="shared" si="349"/>
        <v>24.254322787204366</v>
      </c>
      <c r="T1513" s="15">
        <f t="shared" si="339"/>
        <v>5.8425418169186116E-2</v>
      </c>
      <c r="U1513" s="15">
        <f t="shared" si="340"/>
        <v>3.7720411327503145E-2</v>
      </c>
      <c r="V1513" s="15">
        <f t="shared" si="341"/>
        <v>2.0705006841682971E-2</v>
      </c>
      <c r="Y1513" s="32"/>
      <c r="Z1513" s="32"/>
    </row>
    <row r="1514" spans="1:26" x14ac:dyDescent="0.25">
      <c r="A1514" s="6">
        <v>1996.06</v>
      </c>
      <c r="B1514" s="7">
        <v>668.5</v>
      </c>
      <c r="C1514" s="8">
        <v>14.27</v>
      </c>
      <c r="D1514" s="7">
        <v>34.909999999999997</v>
      </c>
      <c r="E1514" s="7">
        <v>156.69999999999999</v>
      </c>
      <c r="F1514" s="8">
        <f t="shared" si="346"/>
        <v>1996.4583333332193</v>
      </c>
      <c r="G1514" s="9">
        <v>6.91</v>
      </c>
      <c r="H1514" s="8">
        <f t="shared" si="342"/>
        <v>1305.9746888959794</v>
      </c>
      <c r="I1514" s="8">
        <f t="shared" si="343"/>
        <v>27.877724473516267</v>
      </c>
      <c r="J1514" s="10">
        <f t="shared" si="347"/>
        <v>525041.22464339749</v>
      </c>
      <c r="K1514" s="8">
        <f t="shared" si="344"/>
        <v>68.199815092533498</v>
      </c>
      <c r="L1514" s="10">
        <f t="shared" si="345"/>
        <v>27418.383174721028</v>
      </c>
      <c r="M1514" s="30">
        <f t="shared" si="336"/>
        <v>25.966673558333849</v>
      </c>
      <c r="N1514" s="11"/>
      <c r="O1514" s="12">
        <f t="shared" si="337"/>
        <v>29.668053217608325</v>
      </c>
      <c r="P1514" s="12"/>
      <c r="Q1514" s="33">
        <f t="shared" si="338"/>
        <v>5.9017874206194337E-3</v>
      </c>
      <c r="R1514" s="9">
        <f t="shared" si="348"/>
        <v>1.0086290442912997</v>
      </c>
      <c r="S1514" s="9">
        <f t="shared" si="349"/>
        <v>24.079781468727699</v>
      </c>
      <c r="T1514" s="15">
        <f t="shared" si="339"/>
        <v>5.4045948003139888E-2</v>
      </c>
      <c r="U1514" s="15">
        <f t="shared" si="340"/>
        <v>3.8706532113629066E-2</v>
      </c>
      <c r="V1514" s="15">
        <f t="shared" si="341"/>
        <v>1.5339415889510821E-2</v>
      </c>
      <c r="Y1514" s="32"/>
      <c r="Z1514" s="32"/>
    </row>
    <row r="1515" spans="1:26" x14ac:dyDescent="0.25">
      <c r="A1515" s="6">
        <v>1996.07</v>
      </c>
      <c r="B1515" s="7">
        <v>644.07000000000005</v>
      </c>
      <c r="C1515" s="8">
        <v>14.4</v>
      </c>
      <c r="D1515" s="7">
        <v>35.273299999999999</v>
      </c>
      <c r="E1515" s="7">
        <v>157</v>
      </c>
      <c r="F1515" s="8">
        <f t="shared" si="346"/>
        <v>1996.5416666665526</v>
      </c>
      <c r="G1515" s="9">
        <v>6.87</v>
      </c>
      <c r="H1515" s="8">
        <f t="shared" si="342"/>
        <v>1255.8441969745222</v>
      </c>
      <c r="I1515" s="8">
        <f t="shared" si="343"/>
        <v>28.077936305732479</v>
      </c>
      <c r="J1515" s="10">
        <f t="shared" si="347"/>
        <v>505827.93596957345</v>
      </c>
      <c r="K1515" s="8">
        <f t="shared" si="344"/>
        <v>68.777879909235651</v>
      </c>
      <c r="L1515" s="10">
        <f t="shared" si="345"/>
        <v>27702.300268349016</v>
      </c>
      <c r="M1515" s="30">
        <f t="shared" si="336"/>
        <v>24.858411332348393</v>
      </c>
      <c r="N1515" s="11"/>
      <c r="O1515" s="12">
        <f t="shared" si="337"/>
        <v>28.379278236095757</v>
      </c>
      <c r="P1515" s="12"/>
      <c r="Q1515" s="33">
        <f t="shared" si="338"/>
        <v>8.2169824330316429E-3</v>
      </c>
      <c r="R1515" s="9">
        <f t="shared" si="348"/>
        <v>1.0224005244474197</v>
      </c>
      <c r="S1515" s="9">
        <f t="shared" si="349"/>
        <v>24.24115760591009</v>
      </c>
      <c r="T1515" s="15">
        <f t="shared" si="339"/>
        <v>5.8431084138947487E-2</v>
      </c>
      <c r="U1515" s="15">
        <f t="shared" si="340"/>
        <v>3.8308181626259152E-2</v>
      </c>
      <c r="V1515" s="15">
        <f t="shared" si="341"/>
        <v>2.0122902512688334E-2</v>
      </c>
      <c r="Y1515" s="32"/>
      <c r="Z1515" s="32"/>
    </row>
    <row r="1516" spans="1:26" x14ac:dyDescent="0.25">
      <c r="A1516" s="6">
        <v>1996.08</v>
      </c>
      <c r="B1516" s="7">
        <v>662.68</v>
      </c>
      <c r="C1516" s="8">
        <v>14.53</v>
      </c>
      <c r="D1516" s="7">
        <v>35.636699999999998</v>
      </c>
      <c r="E1516" s="7">
        <v>157.30000000000001</v>
      </c>
      <c r="F1516" s="8">
        <f t="shared" si="346"/>
        <v>1996.6249999998859</v>
      </c>
      <c r="G1516" s="9">
        <v>6.64</v>
      </c>
      <c r="H1516" s="8">
        <f t="shared" si="342"/>
        <v>1289.6666986649709</v>
      </c>
      <c r="I1516" s="8">
        <f t="shared" si="343"/>
        <v>28.27738445645263</v>
      </c>
      <c r="J1516" s="10">
        <f t="shared" si="347"/>
        <v>520400.06509834086</v>
      </c>
      <c r="K1516" s="8">
        <f t="shared" si="344"/>
        <v>69.353934388111867</v>
      </c>
      <c r="L1516" s="10">
        <f t="shared" si="345"/>
        <v>27985.363976414024</v>
      </c>
      <c r="M1516" s="30">
        <f t="shared" si="336"/>
        <v>25.412529121454945</v>
      </c>
      <c r="N1516" s="11"/>
      <c r="O1516" s="12">
        <f t="shared" si="337"/>
        <v>28.988000554261909</v>
      </c>
      <c r="P1516" s="12"/>
      <c r="Q1516" s="33">
        <f t="shared" si="338"/>
        <v>9.6485459439073842E-3</v>
      </c>
      <c r="R1516" s="9">
        <f t="shared" si="348"/>
        <v>0.99187333063962624</v>
      </c>
      <c r="S1516" s="9">
        <f t="shared" si="349"/>
        <v>24.736904279534137</v>
      </c>
      <c r="T1516" s="15">
        <f t="shared" si="339"/>
        <v>5.7617269958821105E-2</v>
      </c>
      <c r="U1516" s="15">
        <f t="shared" si="340"/>
        <v>3.8132218214649516E-2</v>
      </c>
      <c r="V1516" s="15">
        <f t="shared" si="341"/>
        <v>1.9485051744171589E-2</v>
      </c>
      <c r="Y1516" s="32"/>
      <c r="Z1516" s="32"/>
    </row>
    <row r="1517" spans="1:26" x14ac:dyDescent="0.25">
      <c r="A1517" s="6">
        <v>1996.09</v>
      </c>
      <c r="B1517" s="7">
        <v>674.88</v>
      </c>
      <c r="C1517" s="8">
        <v>14.66</v>
      </c>
      <c r="D1517" s="7">
        <v>36</v>
      </c>
      <c r="E1517" s="7">
        <v>157.80000000000001</v>
      </c>
      <c r="F1517" s="8">
        <f t="shared" si="346"/>
        <v>1996.7083333332191</v>
      </c>
      <c r="G1517" s="9">
        <v>6.83</v>
      </c>
      <c r="H1517" s="8">
        <f t="shared" si="342"/>
        <v>1309.2479543726233</v>
      </c>
      <c r="I1517" s="8">
        <f t="shared" si="343"/>
        <v>28.439981939163495</v>
      </c>
      <c r="J1517" s="10">
        <f t="shared" si="347"/>
        <v>529257.7289643921</v>
      </c>
      <c r="K1517" s="8">
        <f t="shared" si="344"/>
        <v>69.838973384030396</v>
      </c>
      <c r="L1517" s="10">
        <f t="shared" si="345"/>
        <v>28232.097917730727</v>
      </c>
      <c r="M1517" s="30">
        <f t="shared" si="336"/>
        <v>25.680115512876764</v>
      </c>
      <c r="N1517" s="11"/>
      <c r="O1517" s="12">
        <f t="shared" si="337"/>
        <v>29.268886878274618</v>
      </c>
      <c r="P1517" s="12"/>
      <c r="Q1517" s="33">
        <f t="shared" si="338"/>
        <v>7.1960872533973763E-3</v>
      </c>
      <c r="R1517" s="9">
        <f t="shared" si="348"/>
        <v>1.027548871340334</v>
      </c>
      <c r="S1517" s="9">
        <f t="shared" si="349"/>
        <v>24.458132051785139</v>
      </c>
      <c r="T1517" s="15">
        <f t="shared" si="339"/>
        <v>5.8998295684820956E-2</v>
      </c>
      <c r="U1517" s="15">
        <f t="shared" si="340"/>
        <v>4.1545970350526984E-2</v>
      </c>
      <c r="V1517" s="15">
        <f t="shared" si="341"/>
        <v>1.7452325334293972E-2</v>
      </c>
      <c r="Y1517" s="32"/>
      <c r="Z1517" s="32"/>
    </row>
    <row r="1518" spans="1:26" x14ac:dyDescent="0.25">
      <c r="A1518" s="6">
        <v>1996.1</v>
      </c>
      <c r="B1518" s="7">
        <v>701.46</v>
      </c>
      <c r="C1518" s="8">
        <v>14.74</v>
      </c>
      <c r="D1518" s="7">
        <v>36.909999999999997</v>
      </c>
      <c r="E1518" s="7">
        <v>158.30000000000001</v>
      </c>
      <c r="F1518" s="8">
        <f t="shared" si="346"/>
        <v>1996.7916666665524</v>
      </c>
      <c r="G1518" s="9">
        <v>6.53</v>
      </c>
      <c r="H1518" s="8">
        <f t="shared" si="342"/>
        <v>1356.5141891977255</v>
      </c>
      <c r="I1518" s="8">
        <f t="shared" si="343"/>
        <v>28.504860075805425</v>
      </c>
      <c r="J1518" s="10">
        <f t="shared" si="347"/>
        <v>549325.14359849412</v>
      </c>
      <c r="K1518" s="8">
        <f t="shared" si="344"/>
        <v>71.378180827542622</v>
      </c>
      <c r="L1518" s="10">
        <f t="shared" si="345"/>
        <v>28904.842828130499</v>
      </c>
      <c r="M1518" s="30">
        <f t="shared" si="336"/>
        <v>26.483467720897202</v>
      </c>
      <c r="N1518" s="11"/>
      <c r="O1518" s="12">
        <f t="shared" si="337"/>
        <v>30.158081995656261</v>
      </c>
      <c r="P1518" s="12"/>
      <c r="Q1518" s="33">
        <f t="shared" si="338"/>
        <v>9.2487861991769407E-3</v>
      </c>
      <c r="R1518" s="9">
        <f t="shared" si="348"/>
        <v>1.0298410366578001</v>
      </c>
      <c r="S1518" s="9">
        <f t="shared" si="349"/>
        <v>25.052545296386334</v>
      </c>
      <c r="T1518" s="15">
        <f t="shared" si="339"/>
        <v>5.9396314599529543E-2</v>
      </c>
      <c r="U1518" s="15">
        <f t="shared" si="340"/>
        <v>3.9939223342557728E-2</v>
      </c>
      <c r="V1518" s="15">
        <f t="shared" si="341"/>
        <v>1.9457091256971815E-2</v>
      </c>
      <c r="Y1518" s="32"/>
      <c r="Z1518" s="32"/>
    </row>
    <row r="1519" spans="1:26" x14ac:dyDescent="0.25">
      <c r="A1519" s="6">
        <v>1996.11</v>
      </c>
      <c r="B1519" s="7">
        <v>735.67</v>
      </c>
      <c r="C1519" s="8">
        <v>14.82</v>
      </c>
      <c r="D1519" s="7">
        <v>37.82</v>
      </c>
      <c r="E1519" s="7">
        <v>158.6</v>
      </c>
      <c r="F1519" s="8">
        <f t="shared" si="346"/>
        <v>1996.8749999998856</v>
      </c>
      <c r="G1519" s="9">
        <v>6.2</v>
      </c>
      <c r="H1519" s="8">
        <f t="shared" si="342"/>
        <v>1419.9799364754097</v>
      </c>
      <c r="I1519" s="8">
        <f t="shared" si="343"/>
        <v>28.605356557377043</v>
      </c>
      <c r="J1519" s="10">
        <f t="shared" si="347"/>
        <v>575991.13880751363</v>
      </c>
      <c r="K1519" s="8">
        <f t="shared" si="344"/>
        <v>72.999634615384593</v>
      </c>
      <c r="L1519" s="10">
        <f t="shared" si="345"/>
        <v>29611.082237552382</v>
      </c>
      <c r="M1519" s="30">
        <f t="shared" si="336"/>
        <v>27.585612049012799</v>
      </c>
      <c r="N1519" s="11"/>
      <c r="O1519" s="12">
        <f t="shared" si="337"/>
        <v>31.383404541507385</v>
      </c>
      <c r="P1519" s="12"/>
      <c r="Q1519" s="33">
        <f t="shared" si="338"/>
        <v>1.1142512391144298E-2</v>
      </c>
      <c r="R1519" s="9">
        <f t="shared" si="348"/>
        <v>0.99780588803794779</v>
      </c>
      <c r="S1519" s="9">
        <f t="shared" si="349"/>
        <v>25.751336937952779</v>
      </c>
      <c r="T1519" s="15">
        <f t="shared" si="339"/>
        <v>5.6637038066564172E-2</v>
      </c>
      <c r="U1519" s="15">
        <f t="shared" si="340"/>
        <v>3.8707979471459319E-2</v>
      </c>
      <c r="V1519" s="15">
        <f t="shared" si="341"/>
        <v>1.7929058595104852E-2</v>
      </c>
      <c r="Y1519" s="32"/>
      <c r="Z1519" s="32"/>
    </row>
    <row r="1520" spans="1:26" x14ac:dyDescent="0.25">
      <c r="A1520" s="6">
        <v>1996.12</v>
      </c>
      <c r="B1520" s="7">
        <v>743.25</v>
      </c>
      <c r="C1520" s="8">
        <v>14.9</v>
      </c>
      <c r="D1520" s="7">
        <v>38.729999999999997</v>
      </c>
      <c r="E1520" s="7">
        <v>158.6</v>
      </c>
      <c r="F1520" s="8">
        <f t="shared" si="346"/>
        <v>1996.9583333332189</v>
      </c>
      <c r="G1520" s="9">
        <v>6.3</v>
      </c>
      <c r="H1520" s="8">
        <f t="shared" si="342"/>
        <v>1434.610746374527</v>
      </c>
      <c r="I1520" s="8">
        <f t="shared" si="343"/>
        <v>28.759771437578809</v>
      </c>
      <c r="J1520" s="10">
        <f t="shared" si="347"/>
        <v>582898.04248649138</v>
      </c>
      <c r="K1520" s="8">
        <f t="shared" si="344"/>
        <v>74.756103877679678</v>
      </c>
      <c r="L1520" s="10">
        <f t="shared" si="345"/>
        <v>30374.222920284974</v>
      </c>
      <c r="M1520" s="30">
        <f t="shared" si="336"/>
        <v>27.72394616389397</v>
      </c>
      <c r="N1520" s="11"/>
      <c r="O1520" s="12">
        <f t="shared" si="337"/>
        <v>31.5106812583719</v>
      </c>
      <c r="P1520" s="12"/>
      <c r="Q1520" s="33">
        <f t="shared" si="338"/>
        <v>9.8677573517688619E-3</v>
      </c>
      <c r="R1520" s="9">
        <f t="shared" si="348"/>
        <v>0.98489521843778038</v>
      </c>
      <c r="S1520" s="9">
        <f t="shared" si="349"/>
        <v>25.694835621538381</v>
      </c>
      <c r="T1520" s="15">
        <f t="shared" si="339"/>
        <v>5.746816547889666E-2</v>
      </c>
      <c r="U1520" s="15">
        <f t="shared" si="340"/>
        <v>3.9508489099098876E-2</v>
      </c>
      <c r="V1520" s="15">
        <f t="shared" si="341"/>
        <v>1.7959676379797784E-2</v>
      </c>
      <c r="Y1520" s="32"/>
      <c r="Z1520" s="32"/>
    </row>
    <row r="1521" spans="1:26" x14ac:dyDescent="0.25">
      <c r="A1521" s="6">
        <v>1997.01</v>
      </c>
      <c r="B1521" s="7">
        <v>766.22</v>
      </c>
      <c r="C1521" s="8">
        <v>14.9533</v>
      </c>
      <c r="D1521" s="7">
        <v>39.2333</v>
      </c>
      <c r="E1521" s="7">
        <v>159.1</v>
      </c>
      <c r="F1521" s="8">
        <f t="shared" si="346"/>
        <v>1997.0416666665521</v>
      </c>
      <c r="G1521" s="9">
        <v>6.58</v>
      </c>
      <c r="H1521" s="8">
        <f t="shared" si="342"/>
        <v>1474.2992649277182</v>
      </c>
      <c r="I1521" s="8">
        <f t="shared" si="343"/>
        <v>28.771944347894404</v>
      </c>
      <c r="J1521" s="10">
        <f t="shared" si="347"/>
        <v>599998.11812657909</v>
      </c>
      <c r="K1521" s="8">
        <f t="shared" si="344"/>
        <v>75.489579168761765</v>
      </c>
      <c r="L1521" s="10">
        <f t="shared" si="345"/>
        <v>30722.124413217502</v>
      </c>
      <c r="M1521" s="30">
        <f t="shared" si="336"/>
        <v>28.332870129950372</v>
      </c>
      <c r="N1521" s="11"/>
      <c r="O1521" s="12">
        <f t="shared" si="337"/>
        <v>32.170588658522412</v>
      </c>
      <c r="P1521" s="12"/>
      <c r="Q1521" s="33">
        <f t="shared" si="338"/>
        <v>5.9642245539042668E-3</v>
      </c>
      <c r="R1521" s="9">
        <f t="shared" si="348"/>
        <v>1.0171977161380608</v>
      </c>
      <c r="S1521" s="9">
        <f t="shared" si="349"/>
        <v>25.22718987877176</v>
      </c>
      <c r="T1521" s="15">
        <f t="shared" si="339"/>
        <v>5.4822960083678263E-2</v>
      </c>
      <c r="U1521" s="15">
        <f t="shared" si="340"/>
        <v>3.9847663434690705E-2</v>
      </c>
      <c r="V1521" s="15">
        <f t="shared" si="341"/>
        <v>1.4975296648987557E-2</v>
      </c>
      <c r="Y1521" s="32"/>
      <c r="Z1521" s="32"/>
    </row>
    <row r="1522" spans="1:26" x14ac:dyDescent="0.25">
      <c r="A1522" s="6">
        <v>1997.02</v>
      </c>
      <c r="B1522" s="7">
        <v>798.39</v>
      </c>
      <c r="C1522" s="8">
        <v>15.0067</v>
      </c>
      <c r="D1522" s="7">
        <v>39.736699999999999</v>
      </c>
      <c r="E1522" s="7">
        <v>159.6</v>
      </c>
      <c r="F1522" s="8">
        <f t="shared" si="346"/>
        <v>1997.1249999998854</v>
      </c>
      <c r="G1522" s="9">
        <v>6.42</v>
      </c>
      <c r="H1522" s="8">
        <f t="shared" si="342"/>
        <v>1531.3855559210524</v>
      </c>
      <c r="I1522" s="8">
        <f t="shared" si="343"/>
        <v>28.784232796052628</v>
      </c>
      <c r="J1522" s="10">
        <f t="shared" si="347"/>
        <v>624206.82197773084</v>
      </c>
      <c r="K1522" s="8">
        <f t="shared" si="344"/>
        <v>76.218650559210516</v>
      </c>
      <c r="L1522" s="10">
        <f t="shared" si="345"/>
        <v>31067.422215812447</v>
      </c>
      <c r="M1522" s="30">
        <f t="shared" si="336"/>
        <v>29.265634883575949</v>
      </c>
      <c r="N1522" s="11"/>
      <c r="O1522" s="12">
        <f t="shared" si="337"/>
        <v>33.194645513976027</v>
      </c>
      <c r="P1522" s="12"/>
      <c r="Q1522" s="33">
        <f t="shared" si="338"/>
        <v>6.3923569015587253E-3</v>
      </c>
      <c r="R1522" s="9">
        <f t="shared" si="348"/>
        <v>0.98581774150928392</v>
      </c>
      <c r="S1522" s="9">
        <f t="shared" si="349"/>
        <v>25.58064820016612</v>
      </c>
      <c r="T1522" s="15">
        <f t="shared" si="339"/>
        <v>5.1763652515825376E-2</v>
      </c>
      <c r="U1522" s="15">
        <f t="shared" si="340"/>
        <v>3.8585465380945649E-2</v>
      </c>
      <c r="V1522" s="15">
        <f t="shared" si="341"/>
        <v>1.3178187134879726E-2</v>
      </c>
      <c r="Y1522" s="32"/>
      <c r="Z1522" s="32"/>
    </row>
    <row r="1523" spans="1:26" x14ac:dyDescent="0.25">
      <c r="A1523" s="6">
        <v>1997.03</v>
      </c>
      <c r="B1523" s="7">
        <v>792.16</v>
      </c>
      <c r="C1523" s="8">
        <v>15.06</v>
      </c>
      <c r="D1523" s="7">
        <v>40.24</v>
      </c>
      <c r="E1523" s="7">
        <v>160</v>
      </c>
      <c r="F1523" s="8">
        <f t="shared" si="346"/>
        <v>1997.2083333332187</v>
      </c>
      <c r="G1523" s="9">
        <v>6.69</v>
      </c>
      <c r="H1523" s="8">
        <f t="shared" si="342"/>
        <v>1515.6372524999997</v>
      </c>
      <c r="I1523" s="8">
        <f t="shared" si="343"/>
        <v>28.814250937499999</v>
      </c>
      <c r="J1523" s="10">
        <f t="shared" si="347"/>
        <v>618766.41493544844</v>
      </c>
      <c r="K1523" s="8">
        <f t="shared" si="344"/>
        <v>76.991066249999989</v>
      </c>
      <c r="L1523" s="10">
        <f t="shared" si="345"/>
        <v>31431.984115585798</v>
      </c>
      <c r="M1523" s="30">
        <f t="shared" si="336"/>
        <v>28.802458591871662</v>
      </c>
      <c r="N1523" s="11"/>
      <c r="O1523" s="12">
        <f t="shared" si="337"/>
        <v>32.635485590380675</v>
      </c>
      <c r="P1523" s="12"/>
      <c r="Q1523" s="33">
        <f t="shared" si="338"/>
        <v>4.0379858495368931E-3</v>
      </c>
      <c r="R1523" s="9">
        <f t="shared" si="348"/>
        <v>0.99123411896438607</v>
      </c>
      <c r="S1523" s="9">
        <f t="shared" si="349"/>
        <v>25.154812192943712</v>
      </c>
      <c r="T1523" s="15">
        <f t="shared" si="339"/>
        <v>4.9100954367880201E-2</v>
      </c>
      <c r="U1523" s="15">
        <f t="shared" si="340"/>
        <v>4.1108448696112854E-2</v>
      </c>
      <c r="V1523" s="15">
        <f t="shared" si="341"/>
        <v>7.9925056717673471E-3</v>
      </c>
      <c r="Y1523" s="32"/>
      <c r="Z1523" s="32"/>
    </row>
    <row r="1524" spans="1:26" x14ac:dyDescent="0.25">
      <c r="A1524" s="6">
        <v>1997.04</v>
      </c>
      <c r="B1524" s="7">
        <v>763.93</v>
      </c>
      <c r="C1524" s="8">
        <v>15.093299999999999</v>
      </c>
      <c r="D1524" s="7">
        <v>40.343299999999999</v>
      </c>
      <c r="E1524" s="7">
        <v>160.19999999999999</v>
      </c>
      <c r="F1524" s="8">
        <f t="shared" si="346"/>
        <v>1997.2916666665519</v>
      </c>
      <c r="G1524" s="9">
        <v>6.89</v>
      </c>
      <c r="H1524" s="8">
        <f t="shared" si="342"/>
        <v>1459.8001315543067</v>
      </c>
      <c r="I1524" s="8">
        <f t="shared" si="343"/>
        <v>28.84191133426966</v>
      </c>
      <c r="J1524" s="10">
        <f t="shared" si="347"/>
        <v>596951.87152342964</v>
      </c>
      <c r="K1524" s="8">
        <f t="shared" si="344"/>
        <v>77.092344386704113</v>
      </c>
      <c r="L1524" s="10">
        <f t="shared" si="345"/>
        <v>31525.150784013171</v>
      </c>
      <c r="M1524" s="30">
        <f t="shared" si="336"/>
        <v>27.585160338136546</v>
      </c>
      <c r="N1524" s="11"/>
      <c r="O1524" s="12">
        <f t="shared" si="337"/>
        <v>31.225851487505821</v>
      </c>
      <c r="P1524" s="12"/>
      <c r="Q1524" s="33">
        <f t="shared" si="338"/>
        <v>3.1464929094217609E-3</v>
      </c>
      <c r="R1524" s="9">
        <f t="shared" si="348"/>
        <v>1.0187516359065731</v>
      </c>
      <c r="S1524" s="9">
        <f t="shared" si="349"/>
        <v>24.903179127877312</v>
      </c>
      <c r="T1524" s="15">
        <f t="shared" si="339"/>
        <v>5.6510735968787529E-2</v>
      </c>
      <c r="U1524" s="15">
        <f t="shared" si="340"/>
        <v>4.0802830040608917E-2</v>
      </c>
      <c r="V1524" s="15">
        <f t="shared" si="341"/>
        <v>1.5707905928178612E-2</v>
      </c>
      <c r="Y1524" s="32"/>
      <c r="Z1524" s="32"/>
    </row>
    <row r="1525" spans="1:26" x14ac:dyDescent="0.25">
      <c r="A1525" s="6">
        <v>1997.05</v>
      </c>
      <c r="B1525" s="7">
        <v>833.09</v>
      </c>
      <c r="C1525" s="8">
        <v>15.1267</v>
      </c>
      <c r="D1525" s="7">
        <v>40.4467</v>
      </c>
      <c r="E1525" s="7">
        <v>160.1</v>
      </c>
      <c r="F1525" s="8">
        <f t="shared" si="346"/>
        <v>1997.3749999998852</v>
      </c>
      <c r="G1525" s="9">
        <v>6.71</v>
      </c>
      <c r="H1525" s="8">
        <f t="shared" si="342"/>
        <v>1592.9528980324794</v>
      </c>
      <c r="I1525" s="8">
        <f t="shared" si="343"/>
        <v>28.923790470018737</v>
      </c>
      <c r="J1525" s="10">
        <f t="shared" si="347"/>
        <v>652387.29310580483</v>
      </c>
      <c r="K1525" s="8">
        <f t="shared" si="344"/>
        <v>77.338208333853828</v>
      </c>
      <c r="L1525" s="10">
        <f t="shared" si="345"/>
        <v>31673.544428648234</v>
      </c>
      <c r="M1525" s="30">
        <f t="shared" si="336"/>
        <v>29.928362224688779</v>
      </c>
      <c r="N1525" s="11"/>
      <c r="O1525" s="12">
        <f t="shared" si="337"/>
        <v>33.842453512139897</v>
      </c>
      <c r="P1525" s="12"/>
      <c r="Q1525" s="33">
        <f t="shared" si="338"/>
        <v>1.6766740896874271E-3</v>
      </c>
      <c r="R1525" s="9">
        <f t="shared" si="348"/>
        <v>1.0216488236880017</v>
      </c>
      <c r="S1525" s="9">
        <f t="shared" si="349"/>
        <v>25.386000918320235</v>
      </c>
      <c r="T1525" s="15">
        <f t="shared" si="339"/>
        <v>5.0030348621763254E-2</v>
      </c>
      <c r="U1525" s="15">
        <f t="shared" si="340"/>
        <v>3.8087360566939399E-2</v>
      </c>
      <c r="V1525" s="15">
        <f t="shared" si="341"/>
        <v>1.1942988054823855E-2</v>
      </c>
      <c r="Y1525" s="32"/>
      <c r="Z1525" s="32"/>
    </row>
    <row r="1526" spans="1:26" x14ac:dyDescent="0.25">
      <c r="A1526" s="6">
        <v>1997.06</v>
      </c>
      <c r="B1526" s="7">
        <v>876.29</v>
      </c>
      <c r="C1526" s="8">
        <v>15.16</v>
      </c>
      <c r="D1526" s="7">
        <v>40.549999999999997</v>
      </c>
      <c r="E1526" s="7">
        <v>160.30000000000001</v>
      </c>
      <c r="F1526" s="8">
        <f t="shared" si="346"/>
        <v>1997.4583333332184</v>
      </c>
      <c r="G1526" s="9">
        <v>6.49</v>
      </c>
      <c r="H1526" s="8">
        <f t="shared" si="342"/>
        <v>1673.4651713973794</v>
      </c>
      <c r="I1526" s="8">
        <f t="shared" si="343"/>
        <v>28.951296943231434</v>
      </c>
      <c r="J1526" s="10">
        <f t="shared" si="347"/>
        <v>686348.83647778176</v>
      </c>
      <c r="K1526" s="8">
        <f t="shared" si="344"/>
        <v>77.438990174672455</v>
      </c>
      <c r="L1526" s="10">
        <f t="shared" si="345"/>
        <v>31760.541965757962</v>
      </c>
      <c r="M1526" s="30">
        <f t="shared" si="336"/>
        <v>31.256560616381279</v>
      </c>
      <c r="N1526" s="11"/>
      <c r="O1526" s="12">
        <f t="shared" si="337"/>
        <v>35.305910855546195</v>
      </c>
      <c r="P1526" s="12"/>
      <c r="Q1526" s="33">
        <f t="shared" si="338"/>
        <v>2.2205915643268709E-3</v>
      </c>
      <c r="R1526" s="9">
        <f t="shared" si="348"/>
        <v>1.0253536053844921</v>
      </c>
      <c r="S1526" s="9">
        <f t="shared" si="349"/>
        <v>25.903219176623441</v>
      </c>
      <c r="T1526" s="15">
        <f t="shared" si="339"/>
        <v>4.4873943246061643E-2</v>
      </c>
      <c r="U1526" s="15">
        <f t="shared" si="340"/>
        <v>3.3362547263680487E-2</v>
      </c>
      <c r="V1526" s="15">
        <f t="shared" si="341"/>
        <v>1.1511395982381156E-2</v>
      </c>
      <c r="Y1526" s="32"/>
      <c r="Z1526" s="32"/>
    </row>
    <row r="1527" spans="1:26" x14ac:dyDescent="0.25">
      <c r="A1527" s="6">
        <v>1997.07</v>
      </c>
      <c r="B1527" s="7">
        <v>925.29</v>
      </c>
      <c r="C1527" s="8">
        <v>15.216699999999999</v>
      </c>
      <c r="D1527" s="7">
        <v>40.58</v>
      </c>
      <c r="E1527" s="7">
        <v>160.5</v>
      </c>
      <c r="F1527" s="8">
        <f t="shared" si="346"/>
        <v>1997.5416666665517</v>
      </c>
      <c r="G1527" s="9">
        <v>6.22</v>
      </c>
      <c r="H1527" s="8">
        <f t="shared" si="342"/>
        <v>1764.8393425233639</v>
      </c>
      <c r="I1527" s="8">
        <f t="shared" si="343"/>
        <v>29.023366537383168</v>
      </c>
      <c r="J1527" s="10">
        <f t="shared" si="347"/>
        <v>724816.66356964794</v>
      </c>
      <c r="K1527" s="8">
        <f t="shared" si="344"/>
        <v>77.399713084112122</v>
      </c>
      <c r="L1527" s="10">
        <f t="shared" si="345"/>
        <v>31787.936979386261</v>
      </c>
      <c r="M1527" s="30">
        <f t="shared" si="336"/>
        <v>32.766637689669942</v>
      </c>
      <c r="N1527" s="11"/>
      <c r="O1527" s="12">
        <f t="shared" si="337"/>
        <v>36.970389812777483</v>
      </c>
      <c r="P1527" s="12"/>
      <c r="Q1527" s="33">
        <f t="shared" si="338"/>
        <v>3.3019924737657212E-3</v>
      </c>
      <c r="R1527" s="9">
        <f t="shared" si="348"/>
        <v>0.99929471043035822</v>
      </c>
      <c r="S1527" s="9">
        <f t="shared" si="349"/>
        <v>26.526862651480588</v>
      </c>
      <c r="T1527" s="15">
        <f t="shared" si="339"/>
        <v>3.9815058756798916E-2</v>
      </c>
      <c r="U1527" s="15">
        <f t="shared" si="340"/>
        <v>3.2169479999760497E-2</v>
      </c>
      <c r="V1527" s="15">
        <f t="shared" si="341"/>
        <v>7.6455787570384182E-3</v>
      </c>
      <c r="Y1527" s="32"/>
      <c r="Z1527" s="32"/>
    </row>
    <row r="1528" spans="1:26" x14ac:dyDescent="0.25">
      <c r="A1528" s="6">
        <v>1997.08</v>
      </c>
      <c r="B1528" s="7">
        <v>927.24</v>
      </c>
      <c r="C1528" s="8">
        <v>15.273300000000001</v>
      </c>
      <c r="D1528" s="7">
        <v>40.61</v>
      </c>
      <c r="E1528" s="7">
        <v>160.80000000000001</v>
      </c>
      <c r="F1528" s="8">
        <f t="shared" si="346"/>
        <v>1997.6249999998849</v>
      </c>
      <c r="G1528" s="9">
        <v>6.3</v>
      </c>
      <c r="H1528" s="8">
        <f t="shared" si="342"/>
        <v>1765.2590988805966</v>
      </c>
      <c r="I1528" s="8">
        <f t="shared" si="343"/>
        <v>29.076972299440293</v>
      </c>
      <c r="J1528" s="10">
        <f t="shared" si="347"/>
        <v>725984.21228458139</v>
      </c>
      <c r="K1528" s="8">
        <f t="shared" si="344"/>
        <v>77.312423973880584</v>
      </c>
      <c r="L1528" s="10">
        <f t="shared" si="345"/>
        <v>31795.671952112563</v>
      </c>
      <c r="M1528" s="30">
        <f t="shared" si="336"/>
        <v>32.586283486713178</v>
      </c>
      <c r="N1528" s="11"/>
      <c r="O1528" s="12">
        <f t="shared" si="337"/>
        <v>36.726043656284546</v>
      </c>
      <c r="P1528" s="12"/>
      <c r="Q1528" s="33">
        <f t="shared" si="338"/>
        <v>2.3199860163869747E-3</v>
      </c>
      <c r="R1528" s="9">
        <f t="shared" si="348"/>
        <v>1.0119013978832225</v>
      </c>
      <c r="S1528" s="9">
        <f t="shared" si="349"/>
        <v>26.458698021616399</v>
      </c>
      <c r="T1528" s="15">
        <f t="shared" si="339"/>
        <v>3.5386838015265543E-2</v>
      </c>
      <c r="U1528" s="15">
        <f t="shared" si="340"/>
        <v>3.5713621066946422E-2</v>
      </c>
      <c r="V1528" s="15">
        <f t="shared" si="341"/>
        <v>-3.2678305168087896E-4</v>
      </c>
      <c r="Y1528" s="32"/>
      <c r="Z1528" s="32"/>
    </row>
    <row r="1529" spans="1:26" x14ac:dyDescent="0.25">
      <c r="A1529" s="6">
        <v>1997.09</v>
      </c>
      <c r="B1529" s="7">
        <v>937.02</v>
      </c>
      <c r="C1529" s="8">
        <v>15.33</v>
      </c>
      <c r="D1529" s="7">
        <v>40.64</v>
      </c>
      <c r="E1529" s="7">
        <v>161.19999999999999</v>
      </c>
      <c r="F1529" s="8">
        <f t="shared" si="346"/>
        <v>1997.7083333332182</v>
      </c>
      <c r="G1529" s="9">
        <v>6.21</v>
      </c>
      <c r="H1529" s="8">
        <f t="shared" si="342"/>
        <v>1779.4515511786599</v>
      </c>
      <c r="I1529" s="8">
        <f t="shared" si="343"/>
        <v>29.11249736352357</v>
      </c>
      <c r="J1529" s="10">
        <f t="shared" si="347"/>
        <v>732818.76937508886</v>
      </c>
      <c r="K1529" s="8">
        <f t="shared" si="344"/>
        <v>77.177553349875922</v>
      </c>
      <c r="L1529" s="10">
        <f t="shared" si="345"/>
        <v>31783.478247426534</v>
      </c>
      <c r="M1529" s="30">
        <f t="shared" si="336"/>
        <v>32.666581341708635</v>
      </c>
      <c r="N1529" s="11"/>
      <c r="O1529" s="12">
        <f t="shared" si="337"/>
        <v>36.775406598013177</v>
      </c>
      <c r="P1529" s="12"/>
      <c r="Q1529" s="33">
        <f t="shared" si="338"/>
        <v>2.860421720956019E-3</v>
      </c>
      <c r="R1529" s="9">
        <f t="shared" si="348"/>
        <v>1.0185855021571386</v>
      </c>
      <c r="S1529" s="9">
        <f t="shared" si="349"/>
        <v>26.707157798327454</v>
      </c>
      <c r="T1529" s="15">
        <f t="shared" si="339"/>
        <v>3.7270565491730023E-2</v>
      </c>
      <c r="U1529" s="15">
        <f t="shared" si="340"/>
        <v>3.6090559327574212E-2</v>
      </c>
      <c r="V1529" s="15">
        <f t="shared" si="341"/>
        <v>1.1800061641558113E-3</v>
      </c>
      <c r="Y1529" s="32"/>
      <c r="Z1529" s="32"/>
    </row>
    <row r="1530" spans="1:26" x14ac:dyDescent="0.25">
      <c r="A1530" s="6">
        <v>1997.1</v>
      </c>
      <c r="B1530" s="7">
        <v>951.16</v>
      </c>
      <c r="C1530" s="8">
        <v>15.386699999999999</v>
      </c>
      <c r="D1530" s="7">
        <v>40.333300000000001</v>
      </c>
      <c r="E1530" s="7">
        <v>161.6</v>
      </c>
      <c r="F1530" s="8">
        <f t="shared" si="346"/>
        <v>1997.7916666665515</v>
      </c>
      <c r="G1530" s="9">
        <v>6.03</v>
      </c>
      <c r="H1530" s="8">
        <f t="shared" si="342"/>
        <v>1801.8331243811879</v>
      </c>
      <c r="I1530" s="8">
        <f t="shared" si="343"/>
        <v>29.147846560952967</v>
      </c>
      <c r="J1530" s="10">
        <f t="shared" si="347"/>
        <v>743036.3245198034</v>
      </c>
      <c r="K1530" s="8">
        <f t="shared" si="344"/>
        <v>76.405521632116333</v>
      </c>
      <c r="L1530" s="10">
        <f t="shared" si="345"/>
        <v>31507.955536139652</v>
      </c>
      <c r="M1530" s="30">
        <f t="shared" si="336"/>
        <v>32.901498179798125</v>
      </c>
      <c r="N1530" s="11"/>
      <c r="O1530" s="12">
        <f t="shared" si="337"/>
        <v>36.998076390873607</v>
      </c>
      <c r="P1530" s="12"/>
      <c r="Q1530" s="33">
        <f t="shared" si="338"/>
        <v>4.4287152217844759E-3</v>
      </c>
      <c r="R1530" s="9">
        <f t="shared" si="348"/>
        <v>1.0162760017275136</v>
      </c>
      <c r="S1530" s="9">
        <f t="shared" si="349"/>
        <v>27.136188282404262</v>
      </c>
      <c r="T1530" s="15">
        <f t="shared" si="339"/>
        <v>3.8672622302991844E-2</v>
      </c>
      <c r="U1530" s="15">
        <f t="shared" si="340"/>
        <v>3.4526324570650857E-2</v>
      </c>
      <c r="V1530" s="15">
        <f t="shared" si="341"/>
        <v>4.1462977323409866E-3</v>
      </c>
      <c r="Y1530" s="32"/>
      <c r="Z1530" s="32"/>
    </row>
    <row r="1531" spans="1:26" x14ac:dyDescent="0.25">
      <c r="A1531" s="6">
        <v>1997.11</v>
      </c>
      <c r="B1531" s="7">
        <v>938.92</v>
      </c>
      <c r="C1531" s="8">
        <v>15.443300000000001</v>
      </c>
      <c r="D1531" s="7">
        <v>40.026699999999998</v>
      </c>
      <c r="E1531" s="7">
        <v>161.5</v>
      </c>
      <c r="F1531" s="8">
        <f t="shared" si="346"/>
        <v>1997.8749999998847</v>
      </c>
      <c r="G1531" s="9">
        <v>5.88</v>
      </c>
      <c r="H1531" s="8">
        <f t="shared" si="342"/>
        <v>1779.7475684210522</v>
      </c>
      <c r="I1531" s="8">
        <f t="shared" si="343"/>
        <v>29.273181552631574</v>
      </c>
      <c r="J1531" s="10">
        <f t="shared" si="347"/>
        <v>734934.69529986475</v>
      </c>
      <c r="K1531" s="8">
        <f t="shared" si="344"/>
        <v>75.871663184210504</v>
      </c>
      <c r="L1531" s="10">
        <f t="shared" si="345"/>
        <v>31330.689055893043</v>
      </c>
      <c r="M1531" s="30">
        <f t="shared" si="336"/>
        <v>32.336600532812675</v>
      </c>
      <c r="N1531" s="11"/>
      <c r="O1531" s="12">
        <f t="shared" si="337"/>
        <v>36.323017872736003</v>
      </c>
      <c r="P1531" s="12"/>
      <c r="Q1531" s="33">
        <f t="shared" si="338"/>
        <v>6.3059891455734818E-3</v>
      </c>
      <c r="R1531" s="9">
        <f t="shared" si="348"/>
        <v>1.0101670432369692</v>
      </c>
      <c r="S1531" s="9">
        <f t="shared" si="349"/>
        <v>27.594933002169142</v>
      </c>
      <c r="T1531" s="15">
        <f t="shared" si="339"/>
        <v>3.4091709184776775E-2</v>
      </c>
      <c r="U1531" s="15">
        <f t="shared" si="340"/>
        <v>3.5701372442022317E-2</v>
      </c>
      <c r="V1531" s="15">
        <f t="shared" si="341"/>
        <v>-1.6096632572455416E-3</v>
      </c>
      <c r="Y1531" s="32"/>
      <c r="Z1531" s="32"/>
    </row>
    <row r="1532" spans="1:26" x14ac:dyDescent="0.25">
      <c r="A1532" s="6">
        <v>1997.12</v>
      </c>
      <c r="B1532" s="7">
        <v>962.37</v>
      </c>
      <c r="C1532" s="8">
        <v>15.5</v>
      </c>
      <c r="D1532" s="7">
        <v>39.72</v>
      </c>
      <c r="E1532" s="7">
        <v>161.30000000000001</v>
      </c>
      <c r="F1532" s="8">
        <f t="shared" si="346"/>
        <v>1997.958333333218</v>
      </c>
      <c r="G1532" s="9">
        <v>5.81</v>
      </c>
      <c r="H1532" s="8">
        <f t="shared" si="342"/>
        <v>1826.4595299132047</v>
      </c>
      <c r="I1532" s="8">
        <f t="shared" si="343"/>
        <v>29.417087724736508</v>
      </c>
      <c r="J1532" s="10">
        <f t="shared" si="347"/>
        <v>755236.38210131472</v>
      </c>
      <c r="K1532" s="8">
        <f t="shared" si="344"/>
        <v>75.383659640421556</v>
      </c>
      <c r="L1532" s="10">
        <f t="shared" si="345"/>
        <v>31170.952021638477</v>
      </c>
      <c r="M1532" s="30">
        <f t="shared" si="336"/>
        <v>33.030789042905425</v>
      </c>
      <c r="N1532" s="11"/>
      <c r="O1532" s="12">
        <f t="shared" si="337"/>
        <v>37.061292194911466</v>
      </c>
      <c r="P1532" s="12"/>
      <c r="Q1532" s="33">
        <f t="shared" si="338"/>
        <v>6.2279194336666566E-3</v>
      </c>
      <c r="R1532" s="9">
        <f t="shared" si="348"/>
        <v>1.0254066973154938</v>
      </c>
      <c r="S1532" s="9">
        <f t="shared" si="349"/>
        <v>27.910055415241409</v>
      </c>
      <c r="T1532" s="15">
        <f t="shared" si="339"/>
        <v>3.2618370675246089E-2</v>
      </c>
      <c r="U1532" s="15">
        <f t="shared" si="340"/>
        <v>3.5371540550024783E-2</v>
      </c>
      <c r="V1532" s="15">
        <f t="shared" si="341"/>
        <v>-2.7531698747786937E-3</v>
      </c>
      <c r="Y1532" s="32"/>
      <c r="Z1532" s="32"/>
    </row>
    <row r="1533" spans="1:26" x14ac:dyDescent="0.25">
      <c r="A1533" s="6">
        <v>1998.01</v>
      </c>
      <c r="B1533" s="7">
        <v>963.36</v>
      </c>
      <c r="C1533" s="8">
        <v>15.55</v>
      </c>
      <c r="D1533" s="7">
        <v>39.659999999999997</v>
      </c>
      <c r="E1533" s="7">
        <v>161.6</v>
      </c>
      <c r="F1533" s="8">
        <f t="shared" si="346"/>
        <v>1998.0416666665512</v>
      </c>
      <c r="G1533" s="9">
        <v>5.54</v>
      </c>
      <c r="H1533" s="8">
        <f t="shared" si="342"/>
        <v>1824.9442351485147</v>
      </c>
      <c r="I1533" s="8">
        <f t="shared" si="343"/>
        <v>29.457194461633659</v>
      </c>
      <c r="J1533" s="10">
        <f t="shared" si="347"/>
        <v>755624.8511586081</v>
      </c>
      <c r="K1533" s="8">
        <f t="shared" si="344"/>
        <v>75.130053527227702</v>
      </c>
      <c r="L1533" s="10">
        <f t="shared" si="345"/>
        <v>31107.874104125553</v>
      </c>
      <c r="M1533" s="30">
        <f t="shared" si="336"/>
        <v>32.859968415052236</v>
      </c>
      <c r="N1533" s="11"/>
      <c r="O1533" s="12">
        <f t="shared" si="337"/>
        <v>36.828633533555873</v>
      </c>
      <c r="P1533" s="12"/>
      <c r="Q1533" s="33">
        <f t="shared" si="338"/>
        <v>9.0089785032593274E-3</v>
      </c>
      <c r="R1533" s="9">
        <f t="shared" si="348"/>
        <v>1.002334764529083</v>
      </c>
      <c r="S1533" s="9">
        <f t="shared" si="349"/>
        <v>28.566028120708065</v>
      </c>
      <c r="T1533" s="15">
        <f t="shared" si="339"/>
        <v>2.4993227029100673E-2</v>
      </c>
      <c r="U1533" s="15">
        <f t="shared" si="340"/>
        <v>3.583519172047267E-2</v>
      </c>
      <c r="V1533" s="15">
        <f t="shared" si="341"/>
        <v>-1.0841964691371997E-2</v>
      </c>
      <c r="Y1533" s="32"/>
      <c r="Z1533" s="32"/>
    </row>
    <row r="1534" spans="1:26" x14ac:dyDescent="0.25">
      <c r="A1534" s="6">
        <v>1998.02</v>
      </c>
      <c r="B1534" s="7">
        <v>1023.74</v>
      </c>
      <c r="C1534" s="8">
        <v>15.6</v>
      </c>
      <c r="D1534" s="7">
        <v>39.6</v>
      </c>
      <c r="E1534" s="7">
        <v>161.9</v>
      </c>
      <c r="F1534" s="8">
        <f t="shared" si="346"/>
        <v>1998.1249999998845</v>
      </c>
      <c r="G1534" s="9">
        <v>5.57</v>
      </c>
      <c r="H1534" s="8">
        <f t="shared" si="342"/>
        <v>1935.7317285361332</v>
      </c>
      <c r="I1534" s="8">
        <f t="shared" si="343"/>
        <v>29.497152563310678</v>
      </c>
      <c r="J1534" s="10">
        <f t="shared" si="347"/>
        <v>802514.60264402558</v>
      </c>
      <c r="K1534" s="8">
        <f t="shared" si="344"/>
        <v>74.877387276096343</v>
      </c>
      <c r="L1534" s="10">
        <f t="shared" si="345"/>
        <v>31042.626315962461</v>
      </c>
      <c r="M1534" s="30">
        <f t="shared" si="336"/>
        <v>34.709677782269978</v>
      </c>
      <c r="N1534" s="11"/>
      <c r="O1534" s="12">
        <f t="shared" si="337"/>
        <v>38.856044080604221</v>
      </c>
      <c r="P1534" s="12"/>
      <c r="Q1534" s="33">
        <f t="shared" si="338"/>
        <v>7.0112433373187739E-3</v>
      </c>
      <c r="R1534" s="9">
        <f t="shared" si="348"/>
        <v>0.99857857059389832</v>
      </c>
      <c r="S1534" s="9">
        <f t="shared" si="349"/>
        <v>28.579666757850617</v>
      </c>
      <c r="T1534" s="15">
        <f t="shared" si="339"/>
        <v>1.694227331025111E-2</v>
      </c>
      <c r="U1534" s="15">
        <f t="shared" si="340"/>
        <v>3.5807699768704015E-2</v>
      </c>
      <c r="V1534" s="15">
        <f t="shared" si="341"/>
        <v>-1.8865426458452905E-2</v>
      </c>
      <c r="Y1534" s="32"/>
      <c r="Z1534" s="32"/>
    </row>
    <row r="1535" spans="1:26" x14ac:dyDescent="0.25">
      <c r="A1535" s="6">
        <v>1998.03</v>
      </c>
      <c r="B1535" s="7">
        <v>1076.83</v>
      </c>
      <c r="C1535" s="8">
        <v>15.64</v>
      </c>
      <c r="D1535" s="7">
        <v>39.54</v>
      </c>
      <c r="E1535" s="7">
        <v>162.19999999999999</v>
      </c>
      <c r="F1535" s="8">
        <f t="shared" si="346"/>
        <v>1998.2083333332178</v>
      </c>
      <c r="G1535" s="9">
        <v>5.65</v>
      </c>
      <c r="H1535" s="8">
        <f t="shared" si="342"/>
        <v>2032.3506524352647</v>
      </c>
      <c r="I1535" s="8">
        <f t="shared" si="343"/>
        <v>29.518089395807642</v>
      </c>
      <c r="J1535" s="10">
        <f t="shared" si="347"/>
        <v>843590.62278523529</v>
      </c>
      <c r="K1535" s="8">
        <f t="shared" si="344"/>
        <v>74.625655672009856</v>
      </c>
      <c r="L1535" s="10">
        <f t="shared" si="345"/>
        <v>30975.709466608663</v>
      </c>
      <c r="M1535" s="30">
        <f t="shared" si="336"/>
        <v>36.296927736425083</v>
      </c>
      <c r="N1535" s="11"/>
      <c r="O1535" s="12">
        <f t="shared" si="337"/>
        <v>40.583259011780491</v>
      </c>
      <c r="P1535" s="12"/>
      <c r="Q1535" s="33">
        <f t="shared" si="338"/>
        <v>4.6981217356415368E-3</v>
      </c>
      <c r="R1535" s="9">
        <f t="shared" si="348"/>
        <v>1.0054665629566322</v>
      </c>
      <c r="S1535" s="9">
        <f t="shared" si="349"/>
        <v>28.486257866442703</v>
      </c>
      <c r="T1535" s="15">
        <f t="shared" si="339"/>
        <v>8.3194071987044982E-3</v>
      </c>
      <c r="U1535" s="15">
        <f t="shared" si="340"/>
        <v>3.7544313327913637E-2</v>
      </c>
      <c r="V1535" s="15">
        <f t="shared" si="341"/>
        <v>-2.9224906129209138E-2</v>
      </c>
      <c r="Y1535" s="32"/>
      <c r="Z1535" s="32"/>
    </row>
    <row r="1536" spans="1:26" x14ac:dyDescent="0.25">
      <c r="A1536" s="6">
        <v>1998.04</v>
      </c>
      <c r="B1536" s="7">
        <v>1112.2</v>
      </c>
      <c r="C1536" s="8">
        <v>15.75</v>
      </c>
      <c r="D1536" s="7">
        <v>39.35</v>
      </c>
      <c r="E1536" s="7">
        <v>162.5</v>
      </c>
      <c r="F1536" s="8">
        <f>F1535+1/12</f>
        <v>1998.291666666551</v>
      </c>
      <c r="G1536" s="9">
        <v>5.64</v>
      </c>
      <c r="H1536" s="8">
        <f t="shared" si="342"/>
        <v>2095.2308030769227</v>
      </c>
      <c r="I1536" s="8">
        <f t="shared" si="343"/>
        <v>29.670819230769226</v>
      </c>
      <c r="J1536" s="10">
        <f t="shared" si="347"/>
        <v>870717.310190622</v>
      </c>
      <c r="K1536" s="8">
        <f t="shared" si="344"/>
        <v>74.129951538461526</v>
      </c>
      <c r="L1536" s="10">
        <f t="shared" si="345"/>
        <v>30806.263402266657</v>
      </c>
      <c r="M1536" s="30">
        <f t="shared" si="336"/>
        <v>37.276934043028753</v>
      </c>
      <c r="N1536" s="11"/>
      <c r="O1536" s="12">
        <f t="shared" si="337"/>
        <v>41.627397728141119</v>
      </c>
      <c r="P1536" s="12"/>
      <c r="Q1536" s="33">
        <f t="shared" si="338"/>
        <v>3.7338961830540827E-3</v>
      </c>
      <c r="R1536" s="9">
        <f t="shared" si="348"/>
        <v>1.0039421129909039</v>
      </c>
      <c r="S1536" s="9">
        <f t="shared" si="349"/>
        <v>28.589102287320525</v>
      </c>
      <c r="T1536" s="15">
        <f t="shared" si="339"/>
        <v>8.7101083986695915E-3</v>
      </c>
      <c r="U1536" s="15">
        <f t="shared" si="340"/>
        <v>3.5378628329629347E-2</v>
      </c>
      <c r="V1536" s="15">
        <f t="shared" si="341"/>
        <v>-2.6668519930959755E-2</v>
      </c>
      <c r="Y1536" s="32"/>
      <c r="Z1536" s="32"/>
    </row>
    <row r="1537" spans="1:26" x14ac:dyDescent="0.25">
      <c r="A1537" s="6">
        <v>1998.05</v>
      </c>
      <c r="B1537" s="7">
        <v>1108.42</v>
      </c>
      <c r="C1537" s="8">
        <v>15.85</v>
      </c>
      <c r="D1537" s="7">
        <v>39.159999999999997</v>
      </c>
      <c r="E1537" s="7">
        <v>162.80000000000001</v>
      </c>
      <c r="F1537" s="8">
        <f t="shared" si="346"/>
        <v>1998.3749999998843</v>
      </c>
      <c r="G1537" s="9">
        <v>5.65</v>
      </c>
      <c r="H1537" s="8">
        <f t="shared" si="342"/>
        <v>2084.2619382678126</v>
      </c>
      <c r="I1537" s="8">
        <f t="shared" si="343"/>
        <v>29.804182278869767</v>
      </c>
      <c r="J1537" s="10">
        <f t="shared" si="347"/>
        <v>867191.11361788213</v>
      </c>
      <c r="K1537" s="8">
        <f t="shared" si="344"/>
        <v>73.636074324324298</v>
      </c>
      <c r="L1537" s="10">
        <f t="shared" si="345"/>
        <v>30637.487603323883</v>
      </c>
      <c r="M1537" s="30">
        <f t="shared" ref="M1537:M1600" si="350">H1537/AVERAGE(K1417:K1536)</f>
        <v>36.956598518968995</v>
      </c>
      <c r="N1537" s="11"/>
      <c r="O1537" s="12">
        <f t="shared" ref="O1537:O1600" si="351">J1537/AVERAGE(L1417:L1536)</f>
        <v>41.218219323965215</v>
      </c>
      <c r="P1537" s="12"/>
      <c r="Q1537" s="33">
        <f t="shared" ref="Q1537:Q1600" si="352">1/M1537-(G1537/100-(((E1537/E1417)^(1/10))-1))</f>
        <v>3.7046597965648236E-3</v>
      </c>
      <c r="R1537" s="9">
        <f t="shared" si="348"/>
        <v>1.016154071685974</v>
      </c>
      <c r="S1537" s="9">
        <f t="shared" si="349"/>
        <v>28.648913457078731</v>
      </c>
      <c r="T1537" s="15">
        <f t="shared" si="339"/>
        <v>1.0828973340422543E-2</v>
      </c>
      <c r="U1537" s="15">
        <f t="shared" si="340"/>
        <v>3.2902816741121388E-2</v>
      </c>
      <c r="V1537" s="15">
        <f t="shared" si="341"/>
        <v>-2.2073843400698845E-2</v>
      </c>
      <c r="Y1537" s="32"/>
      <c r="Z1537" s="32"/>
    </row>
    <row r="1538" spans="1:26" x14ac:dyDescent="0.25">
      <c r="A1538" s="6">
        <v>1998.06</v>
      </c>
      <c r="B1538" s="7">
        <v>1108.3900000000001</v>
      </c>
      <c r="C1538" s="8">
        <v>15.95</v>
      </c>
      <c r="D1538" s="7">
        <v>38.97</v>
      </c>
      <c r="E1538" s="7">
        <v>163</v>
      </c>
      <c r="F1538" s="8">
        <f t="shared" si="346"/>
        <v>1998.4583333332175</v>
      </c>
      <c r="G1538" s="9">
        <v>5.5</v>
      </c>
      <c r="H1538" s="8">
        <f t="shared" si="342"/>
        <v>2081.6482191717791</v>
      </c>
      <c r="I1538" s="8">
        <f t="shared" si="343"/>
        <v>29.955421012269934</v>
      </c>
      <c r="J1538" s="10">
        <f t="shared" si="347"/>
        <v>867142.25328536169</v>
      </c>
      <c r="K1538" s="8">
        <f t="shared" si="344"/>
        <v>73.188887576687108</v>
      </c>
      <c r="L1538" s="10">
        <f t="shared" si="345"/>
        <v>30487.945227339242</v>
      </c>
      <c r="M1538" s="30">
        <f t="shared" si="350"/>
        <v>36.802293460092024</v>
      </c>
      <c r="N1538" s="11"/>
      <c r="O1538" s="12">
        <f t="shared" si="351"/>
        <v>40.99434126198048</v>
      </c>
      <c r="P1538" s="12"/>
      <c r="Q1538" s="33">
        <f t="shared" si="352"/>
        <v>5.0062995590903943E-3</v>
      </c>
      <c r="R1538" s="9">
        <f t="shared" si="348"/>
        <v>1.0076410700343126</v>
      </c>
      <c r="S1538" s="9">
        <f t="shared" si="349"/>
        <v>29.075990169146962</v>
      </c>
      <c r="T1538" s="15">
        <f t="shared" ref="T1538:T1601" si="353">(($J1658/$J1538)^(1/10)-1)</f>
        <v>5.4499970153114585E-3</v>
      </c>
      <c r="U1538" s="15">
        <f t="shared" ref="U1538:U1601" si="354">(($S1658/$S1538)^(1/10)-1)</f>
        <v>2.8820559133440282E-2</v>
      </c>
      <c r="V1538" s="15">
        <f t="shared" ref="V1538:V1601" si="355">T1538-U1538</f>
        <v>-2.3370562118128824E-2</v>
      </c>
      <c r="Y1538" s="32"/>
      <c r="Z1538" s="32"/>
    </row>
    <row r="1539" spans="1:26" x14ac:dyDescent="0.25">
      <c r="A1539" s="6">
        <v>1998.07</v>
      </c>
      <c r="B1539" s="7">
        <v>1156.58</v>
      </c>
      <c r="C1539" s="8">
        <v>16.0167</v>
      </c>
      <c r="D1539" s="7">
        <v>38.676699999999997</v>
      </c>
      <c r="E1539" s="7">
        <v>163.19999999999999</v>
      </c>
      <c r="F1539" s="8">
        <f t="shared" si="346"/>
        <v>1998.5416666665508</v>
      </c>
      <c r="G1539" s="9">
        <v>5.46</v>
      </c>
      <c r="H1539" s="8">
        <f t="shared" si="342"/>
        <v>2169.4910781249996</v>
      </c>
      <c r="I1539" s="8">
        <f t="shared" si="343"/>
        <v>30.043825546874995</v>
      </c>
      <c r="J1539" s="10">
        <f t="shared" si="347"/>
        <v>904777.46776333754</v>
      </c>
      <c r="K1539" s="8">
        <f t="shared" si="344"/>
        <v>72.549028671874993</v>
      </c>
      <c r="L1539" s="10">
        <f t="shared" si="345"/>
        <v>30256.278586385968</v>
      </c>
      <c r="M1539" s="30">
        <f t="shared" si="350"/>
        <v>38.259645085248557</v>
      </c>
      <c r="N1539" s="11"/>
      <c r="O1539" s="12">
        <f t="shared" si="351"/>
        <v>42.561024955704227</v>
      </c>
      <c r="P1539" s="12"/>
      <c r="Q1539" s="33">
        <f t="shared" si="352"/>
        <v>4.0612600659240862E-3</v>
      </c>
      <c r="R1539" s="9">
        <f t="shared" si="348"/>
        <v>1.0137733237817153</v>
      </c>
      <c r="S1539" s="9">
        <f t="shared" si="349"/>
        <v>29.262257236240583</v>
      </c>
      <c r="T1539" s="15">
        <f t="shared" si="353"/>
        <v>-5.592178187346919E-3</v>
      </c>
      <c r="U1539" s="15">
        <f t="shared" si="354"/>
        <v>2.8726945828110084E-2</v>
      </c>
      <c r="V1539" s="15">
        <f t="shared" si="355"/>
        <v>-3.4319124015457003E-2</v>
      </c>
      <c r="Y1539" s="32"/>
      <c r="Z1539" s="32"/>
    </row>
    <row r="1540" spans="1:26" x14ac:dyDescent="0.25">
      <c r="A1540" s="6">
        <v>1998.08</v>
      </c>
      <c r="B1540" s="7">
        <v>1074.6199999999999</v>
      </c>
      <c r="C1540" s="8">
        <v>16.083300000000001</v>
      </c>
      <c r="D1540" s="7">
        <v>38.383299999999998</v>
      </c>
      <c r="E1540" s="7">
        <v>163.4</v>
      </c>
      <c r="F1540" s="8">
        <f t="shared" si="346"/>
        <v>1998.624999999884</v>
      </c>
      <c r="G1540" s="9">
        <v>5.34</v>
      </c>
      <c r="H1540" s="8">
        <f t="shared" si="342"/>
        <v>2013.2847861077105</v>
      </c>
      <c r="I1540" s="8">
        <f t="shared" si="343"/>
        <v>30.131826320379435</v>
      </c>
      <c r="J1540" s="10">
        <f t="shared" si="347"/>
        <v>840679.4626524566</v>
      </c>
      <c r="K1540" s="8">
        <f t="shared" si="344"/>
        <v>71.91054878059974</v>
      </c>
      <c r="L1540" s="10">
        <f t="shared" si="345"/>
        <v>30027.406914842493</v>
      </c>
      <c r="M1540" s="30">
        <f t="shared" si="350"/>
        <v>35.423401024878324</v>
      </c>
      <c r="N1540" s="11"/>
      <c r="O1540" s="12">
        <f t="shared" si="351"/>
        <v>39.357953737660544</v>
      </c>
      <c r="P1540" s="12"/>
      <c r="Q1540" s="33">
        <f t="shared" si="352"/>
        <v>7.0457419884922406E-3</v>
      </c>
      <c r="R1540" s="9">
        <f t="shared" si="348"/>
        <v>1.0461845002815953</v>
      </c>
      <c r="S1540" s="9">
        <f t="shared" si="349"/>
        <v>29.628985748185016</v>
      </c>
      <c r="T1540" s="15">
        <f t="shared" si="353"/>
        <v>4.237767867738107E-3</v>
      </c>
      <c r="U1540" s="15">
        <f t="shared" si="354"/>
        <v>2.9206508183019952E-2</v>
      </c>
      <c r="V1540" s="15">
        <f t="shared" si="355"/>
        <v>-2.4968740315281845E-2</v>
      </c>
      <c r="Y1540" s="32"/>
      <c r="Z1540" s="32"/>
    </row>
    <row r="1541" spans="1:26" x14ac:dyDescent="0.25">
      <c r="A1541" s="6">
        <v>1998.09</v>
      </c>
      <c r="B1541" s="7">
        <v>1020.64</v>
      </c>
      <c r="C1541" s="8">
        <v>16.14</v>
      </c>
      <c r="D1541" s="7">
        <v>38.090000000000003</v>
      </c>
      <c r="E1541" s="7">
        <v>163.6</v>
      </c>
      <c r="F1541" s="8">
        <f t="shared" si="346"/>
        <v>1998.7083333332173</v>
      </c>
      <c r="G1541" s="9">
        <v>4.8099999999999996</v>
      </c>
      <c r="H1541" s="8">
        <f t="shared" si="342"/>
        <v>1909.8164523227381</v>
      </c>
      <c r="I1541" s="8">
        <f t="shared" si="343"/>
        <v>30.201087102689485</v>
      </c>
      <c r="J1541" s="10">
        <f t="shared" si="347"/>
        <v>798525.50723901484</v>
      </c>
      <c r="K1541" s="8">
        <f t="shared" si="344"/>
        <v>71.273817084352075</v>
      </c>
      <c r="L1541" s="10">
        <f t="shared" si="345"/>
        <v>29800.749109121807</v>
      </c>
      <c r="M1541" s="30">
        <f t="shared" si="350"/>
        <v>33.532356980834898</v>
      </c>
      <c r="N1541" s="11"/>
      <c r="O1541" s="12">
        <f t="shared" si="351"/>
        <v>37.214834941350439</v>
      </c>
      <c r="P1541" s="12"/>
      <c r="Q1541" s="33">
        <f t="shared" si="352"/>
        <v>1.3372572807667803E-2</v>
      </c>
      <c r="R1541" s="9">
        <f t="shared" si="348"/>
        <v>1.0263426633029713</v>
      </c>
      <c r="S1541" s="9">
        <f t="shared" si="349"/>
        <v>30.959491534330347</v>
      </c>
      <c r="T1541" s="15">
        <f t="shared" si="353"/>
        <v>4.5532489155912792E-3</v>
      </c>
      <c r="U1541" s="15">
        <f t="shared" si="354"/>
        <v>2.6851652004713733E-2</v>
      </c>
      <c r="V1541" s="15">
        <f t="shared" si="355"/>
        <v>-2.2298403089122454E-2</v>
      </c>
      <c r="Y1541" s="32"/>
      <c r="Z1541" s="32"/>
    </row>
    <row r="1542" spans="1:26" x14ac:dyDescent="0.25">
      <c r="A1542" s="6">
        <v>1998.1</v>
      </c>
      <c r="B1542" s="7">
        <v>1032.47</v>
      </c>
      <c r="C1542" s="8">
        <v>16.166699999999999</v>
      </c>
      <c r="D1542" s="7">
        <v>37.963299999999997</v>
      </c>
      <c r="E1542" s="7">
        <v>164</v>
      </c>
      <c r="F1542" s="8">
        <f t="shared" si="346"/>
        <v>1998.7916666665506</v>
      </c>
      <c r="G1542" s="9">
        <v>4.53</v>
      </c>
      <c r="H1542" s="8">
        <f t="shared" si="342"/>
        <v>1927.2406092987803</v>
      </c>
      <c r="I1542" s="8">
        <f t="shared" si="343"/>
        <v>30.17726496493902</v>
      </c>
      <c r="J1542" s="10">
        <f t="shared" si="347"/>
        <v>806862.29971938301</v>
      </c>
      <c r="K1542" s="8">
        <f t="shared" si="344"/>
        <v>70.863476346036563</v>
      </c>
      <c r="L1542" s="10">
        <f t="shared" si="345"/>
        <v>29667.840753665332</v>
      </c>
      <c r="M1542" s="30">
        <f t="shared" si="350"/>
        <v>33.773102879048146</v>
      </c>
      <c r="N1542" s="11"/>
      <c r="O1542" s="12">
        <f t="shared" si="351"/>
        <v>37.440000309890834</v>
      </c>
      <c r="P1542" s="12"/>
      <c r="Q1542" s="33">
        <f t="shared" si="352"/>
        <v>1.5868041795129757E-2</v>
      </c>
      <c r="R1542" s="9">
        <f t="shared" si="348"/>
        <v>0.9801733688787897</v>
      </c>
      <c r="S1542" s="9">
        <f t="shared" si="349"/>
        <v>31.697546881226376</v>
      </c>
      <c r="T1542" s="15">
        <f t="shared" si="353"/>
        <v>-1.7876654765095035E-2</v>
      </c>
      <c r="U1542" s="15">
        <f t="shared" si="354"/>
        <v>2.4774110136735361E-2</v>
      </c>
      <c r="V1542" s="15">
        <f t="shared" si="355"/>
        <v>-4.2650764901830396E-2</v>
      </c>
      <c r="Y1542" s="32"/>
      <c r="Z1542" s="32"/>
    </row>
    <row r="1543" spans="1:26" x14ac:dyDescent="0.25">
      <c r="A1543" s="6">
        <v>1998.11</v>
      </c>
      <c r="B1543" s="7">
        <v>1144.43</v>
      </c>
      <c r="C1543" s="8">
        <v>16.183299999999999</v>
      </c>
      <c r="D1543" s="7">
        <v>37.8367</v>
      </c>
      <c r="E1543" s="7">
        <v>164</v>
      </c>
      <c r="F1543" s="8">
        <f t="shared" si="346"/>
        <v>1998.8749999998838</v>
      </c>
      <c r="G1543" s="9">
        <v>4.83</v>
      </c>
      <c r="H1543" s="8">
        <f t="shared" si="342"/>
        <v>2136.2286269817068</v>
      </c>
      <c r="I1543" s="8">
        <f t="shared" si="343"/>
        <v>30.20825104115853</v>
      </c>
      <c r="J1543" s="10">
        <f t="shared" si="347"/>
        <v>895411.54986499122</v>
      </c>
      <c r="K1543" s="8">
        <f t="shared" si="344"/>
        <v>70.627160849085357</v>
      </c>
      <c r="L1543" s="10">
        <f t="shared" si="345"/>
        <v>29603.748755954246</v>
      </c>
      <c r="M1543" s="30">
        <f t="shared" si="350"/>
        <v>37.36939188392094</v>
      </c>
      <c r="N1543" s="11"/>
      <c r="O1543" s="12">
        <f t="shared" si="351"/>
        <v>41.37557700054434</v>
      </c>
      <c r="P1543" s="12"/>
      <c r="Q1543" s="33">
        <f t="shared" si="352"/>
        <v>9.9327678693949539E-3</v>
      </c>
      <c r="R1543" s="9">
        <f t="shared" si="348"/>
        <v>1.0183036055450048</v>
      </c>
      <c r="S1543" s="9">
        <f t="shared" si="349"/>
        <v>31.069091311765035</v>
      </c>
      <c r="T1543" s="15">
        <f t="shared" si="353"/>
        <v>-3.4893972974395338E-2</v>
      </c>
      <c r="U1543" s="15">
        <f t="shared" si="354"/>
        <v>3.1517825110099373E-2</v>
      </c>
      <c r="V1543" s="15">
        <f t="shared" si="355"/>
        <v>-6.6411798084494711E-2</v>
      </c>
      <c r="Y1543" s="32"/>
      <c r="Z1543" s="32"/>
    </row>
    <row r="1544" spans="1:26" x14ac:dyDescent="0.25">
      <c r="A1544" s="6">
        <v>1998.12</v>
      </c>
      <c r="B1544" s="7">
        <v>1190.05</v>
      </c>
      <c r="C1544" s="8">
        <v>16.2</v>
      </c>
      <c r="D1544" s="7">
        <v>37.71</v>
      </c>
      <c r="E1544" s="7">
        <v>163.9</v>
      </c>
      <c r="F1544" s="8">
        <f t="shared" si="346"/>
        <v>1998.9583333332171</v>
      </c>
      <c r="G1544" s="9">
        <v>4.6500000000000004</v>
      </c>
      <c r="H1544" s="8">
        <f t="shared" si="342"/>
        <v>2222.7396667175099</v>
      </c>
      <c r="I1544" s="8">
        <f t="shared" si="343"/>
        <v>30.257873703477721</v>
      </c>
      <c r="J1544" s="10">
        <f t="shared" si="347"/>
        <v>932730.00630845851</v>
      </c>
      <c r="K1544" s="8">
        <f t="shared" si="344"/>
        <v>70.433606009762045</v>
      </c>
      <c r="L1544" s="10">
        <f t="shared" si="345"/>
        <v>29556.109859158842</v>
      </c>
      <c r="M1544" s="30">
        <f t="shared" si="350"/>
        <v>38.820274780098138</v>
      </c>
      <c r="N1544" s="11"/>
      <c r="O1544" s="12">
        <f t="shared" si="351"/>
        <v>42.927339874933097</v>
      </c>
      <c r="P1544" s="12"/>
      <c r="Q1544" s="33">
        <f t="shared" si="352"/>
        <v>1.0498406616905279E-2</v>
      </c>
      <c r="R1544" s="9">
        <f t="shared" si="348"/>
        <v>0.99834006113103491</v>
      </c>
      <c r="S1544" s="9">
        <f t="shared" si="349"/>
        <v>31.657070795725929</v>
      </c>
      <c r="T1544" s="15">
        <f t="shared" si="353"/>
        <v>-3.8166768158641728E-2</v>
      </c>
      <c r="U1544" s="15">
        <f t="shared" si="354"/>
        <v>4.0594708274683811E-2</v>
      </c>
      <c r="V1544" s="15">
        <f t="shared" si="355"/>
        <v>-7.8761476433325539E-2</v>
      </c>
      <c r="Y1544" s="32"/>
      <c r="Z1544" s="32"/>
    </row>
    <row r="1545" spans="1:26" x14ac:dyDescent="0.25">
      <c r="A1545" s="6">
        <v>1999.01</v>
      </c>
      <c r="B1545" s="7">
        <v>1248.77</v>
      </c>
      <c r="C1545" s="8">
        <v>16.283333330000001</v>
      </c>
      <c r="D1545" s="7">
        <v>37.933333330000004</v>
      </c>
      <c r="E1545" s="7">
        <v>164.3</v>
      </c>
      <c r="F1545" s="8">
        <f t="shared" si="346"/>
        <v>1999.0416666665503</v>
      </c>
      <c r="G1545" s="9">
        <v>4.72</v>
      </c>
      <c r="H1545" s="8">
        <f t="shared" si="342"/>
        <v>2326.7366900486909</v>
      </c>
      <c r="I1545" s="8">
        <f t="shared" si="343"/>
        <v>30.339477321847681</v>
      </c>
      <c r="J1545" s="10">
        <f t="shared" si="347"/>
        <v>977431.30779464135</v>
      </c>
      <c r="K1545" s="8">
        <f t="shared" si="344"/>
        <v>70.678250145949931</v>
      </c>
      <c r="L1545" s="10">
        <f t="shared" si="345"/>
        <v>29690.998026659803</v>
      </c>
      <c r="M1545" s="30">
        <f t="shared" si="350"/>
        <v>40.576957677208107</v>
      </c>
      <c r="N1545" s="11"/>
      <c r="O1545" s="12">
        <f t="shared" si="351"/>
        <v>44.811053449635239</v>
      </c>
      <c r="P1545" s="12"/>
      <c r="Q1545" s="33">
        <f t="shared" si="352"/>
        <v>8.4223959044217415E-3</v>
      </c>
      <c r="R1545" s="9">
        <f t="shared" si="348"/>
        <v>0.98207602249948156</v>
      </c>
      <c r="S1545" s="9">
        <f t="shared" si="349"/>
        <v>31.527578543663534</v>
      </c>
      <c r="T1545" s="15">
        <f t="shared" si="353"/>
        <v>-4.4131510629577098E-2</v>
      </c>
      <c r="U1545" s="15">
        <f t="shared" si="354"/>
        <v>3.9864790661499283E-2</v>
      </c>
      <c r="V1545" s="15">
        <f t="shared" si="355"/>
        <v>-8.3996301291076381E-2</v>
      </c>
      <c r="Y1545" s="32"/>
      <c r="Z1545" s="32"/>
    </row>
    <row r="1546" spans="1:26" x14ac:dyDescent="0.25">
      <c r="A1546" s="6">
        <v>1999.02</v>
      </c>
      <c r="B1546" s="7">
        <v>1246.58</v>
      </c>
      <c r="C1546" s="8">
        <v>16.366666670000001</v>
      </c>
      <c r="D1546" s="7">
        <v>38.15666667</v>
      </c>
      <c r="E1546" s="7">
        <v>164.5</v>
      </c>
      <c r="F1546" s="8">
        <f t="shared" si="346"/>
        <v>1999.1249999998836</v>
      </c>
      <c r="G1546" s="9">
        <v>5</v>
      </c>
      <c r="H1546" s="8">
        <f t="shared" ref="H1546:H1609" si="356">B1546*$E$1841/E1546</f>
        <v>2319.8323340425527</v>
      </c>
      <c r="I1546" s="8">
        <f t="shared" ref="I1546:I1609" si="357">C1546*$E$1841/E1546</f>
        <v>30.457670218969145</v>
      </c>
      <c r="J1546" s="10">
        <f t="shared" si="347"/>
        <v>975597.1178598986</v>
      </c>
      <c r="K1546" s="8">
        <f t="shared" ref="K1546:K1609" si="358">D1546*$E$1841/E1546</f>
        <v>71.007932984926583</v>
      </c>
      <c r="L1546" s="10">
        <f t="shared" ref="L1546:L1609" si="359">K1546*(J1546/H1546)</f>
        <v>29862.130012027192</v>
      </c>
      <c r="M1546" s="30">
        <f t="shared" si="350"/>
        <v>40.400159229259941</v>
      </c>
      <c r="N1546" s="11"/>
      <c r="O1546" s="12">
        <f t="shared" si="351"/>
        <v>44.557734535378323</v>
      </c>
      <c r="P1546" s="12"/>
      <c r="Q1546" s="33">
        <f t="shared" si="352"/>
        <v>5.4309156548103116E-3</v>
      </c>
      <c r="R1546" s="9">
        <f t="shared" si="348"/>
        <v>0.98639993308584573</v>
      </c>
      <c r="S1546" s="9">
        <f t="shared" si="349"/>
        <v>30.924834583912087</v>
      </c>
      <c r="T1546" s="15">
        <f t="shared" si="353"/>
        <v>-5.1036317712708779E-2</v>
      </c>
      <c r="U1546" s="15">
        <f t="shared" si="354"/>
        <v>3.8396062874973103E-2</v>
      </c>
      <c r="V1546" s="15">
        <f t="shared" si="355"/>
        <v>-8.9432380587681881E-2</v>
      </c>
      <c r="Y1546" s="32"/>
      <c r="Z1546" s="32"/>
    </row>
    <row r="1547" spans="1:26" x14ac:dyDescent="0.25">
      <c r="A1547" s="6">
        <v>1999.03</v>
      </c>
      <c r="B1547" s="7">
        <v>1281.6600000000001</v>
      </c>
      <c r="C1547" s="8">
        <v>16.45</v>
      </c>
      <c r="D1547" s="7">
        <v>38.380000000000003</v>
      </c>
      <c r="E1547" s="7">
        <v>165</v>
      </c>
      <c r="F1547" s="8">
        <f t="shared" ref="F1547:F1610" si="360">F1546+1/12</f>
        <v>1999.2083333332168</v>
      </c>
      <c r="G1547" s="9">
        <v>5.23</v>
      </c>
      <c r="H1547" s="8">
        <f t="shared" si="356"/>
        <v>2377.8871009090903</v>
      </c>
      <c r="I1547" s="8">
        <f t="shared" si="357"/>
        <v>30.519984090909087</v>
      </c>
      <c r="J1547" s="10">
        <f t="shared" ref="J1547:J1610" si="361">J1546*((H1547+(I1547/12))/H1546)</f>
        <v>1001081.4296965013</v>
      </c>
      <c r="K1547" s="8">
        <f t="shared" si="358"/>
        <v>71.207111818181815</v>
      </c>
      <c r="L1547" s="10">
        <f t="shared" si="359"/>
        <v>29977.923374180147</v>
      </c>
      <c r="M1547" s="30">
        <f t="shared" si="350"/>
        <v>41.35610363271298</v>
      </c>
      <c r="N1547" s="11"/>
      <c r="O1547" s="12">
        <f t="shared" si="351"/>
        <v>45.551555032015003</v>
      </c>
      <c r="P1547" s="12"/>
      <c r="Q1547" s="33">
        <f t="shared" si="352"/>
        <v>2.2799872986621582E-3</v>
      </c>
      <c r="R1547" s="9">
        <f t="shared" ref="R1547:R1610" si="362">((G1547/G1548+G1547/1200+((1+G1548/1200)^(-119))*(1-G1547/G1548)))</f>
        <v>1.0082294761276307</v>
      </c>
      <c r="S1547" s="9">
        <f t="shared" ref="S1547:S1610" si="363">S1546*R1546*E1546/E1547</f>
        <v>30.41181762861245</v>
      </c>
      <c r="T1547" s="15">
        <f t="shared" si="353"/>
        <v>-5.9238835834665604E-2</v>
      </c>
      <c r="U1547" s="15">
        <f t="shared" si="354"/>
        <v>4.0577916699655603E-2</v>
      </c>
      <c r="V1547" s="15">
        <f t="shared" si="355"/>
        <v>-9.9816752534321207E-2</v>
      </c>
      <c r="Y1547" s="32"/>
      <c r="Z1547" s="32"/>
    </row>
    <row r="1548" spans="1:26" x14ac:dyDescent="0.25">
      <c r="A1548" s="6">
        <v>1999.04</v>
      </c>
      <c r="B1548" s="7">
        <v>1334.76</v>
      </c>
      <c r="C1548" s="8">
        <f>C1547*2/3+C1550/3</f>
        <v>16.45</v>
      </c>
      <c r="D1548" s="7">
        <v>39.26</v>
      </c>
      <c r="E1548" s="7">
        <v>166.2</v>
      </c>
      <c r="F1548" s="8">
        <f t="shared" si="360"/>
        <v>1999.2916666665501</v>
      </c>
      <c r="G1548" s="9">
        <v>5.18</v>
      </c>
      <c r="H1548" s="8">
        <f t="shared" si="356"/>
        <v>2458.5243194945842</v>
      </c>
      <c r="I1548" s="8">
        <f t="shared" si="357"/>
        <v>30.299623194945845</v>
      </c>
      <c r="J1548" s="10">
        <f t="shared" si="361"/>
        <v>1036092.3943516746</v>
      </c>
      <c r="K1548" s="8">
        <f t="shared" si="358"/>
        <v>72.313872743682296</v>
      </c>
      <c r="L1548" s="10">
        <f t="shared" si="359"/>
        <v>30475.132160273566</v>
      </c>
      <c r="M1548" s="30">
        <f t="shared" si="350"/>
        <v>42.704509516892131</v>
      </c>
      <c r="N1548" s="11"/>
      <c r="O1548" s="12">
        <f t="shared" si="351"/>
        <v>46.972581259880634</v>
      </c>
      <c r="P1548" s="12"/>
      <c r="Q1548" s="33">
        <f t="shared" si="352"/>
        <v>2.091343199128487E-3</v>
      </c>
      <c r="R1548" s="9">
        <f t="shared" si="362"/>
        <v>0.97689662580156367</v>
      </c>
      <c r="S1548" s="9">
        <f t="shared" si="363"/>
        <v>30.440704017476065</v>
      </c>
      <c r="T1548" s="15">
        <f t="shared" si="353"/>
        <v>-5.1751402296685955E-2</v>
      </c>
      <c r="U1548" s="15">
        <f t="shared" si="354"/>
        <v>3.9478127632609272E-2</v>
      </c>
      <c r="V1548" s="15">
        <f t="shared" si="355"/>
        <v>-9.1229529929295228E-2</v>
      </c>
      <c r="Y1548" s="32"/>
      <c r="Z1548" s="32"/>
    </row>
    <row r="1549" spans="1:26" x14ac:dyDescent="0.25">
      <c r="A1549" s="6">
        <v>1999.05</v>
      </c>
      <c r="B1549" s="7">
        <v>1332.07</v>
      </c>
      <c r="C1549" s="8">
        <f>C1547/3+C1550*2/3</f>
        <v>16.45</v>
      </c>
      <c r="D1549" s="7">
        <v>40.14</v>
      </c>
      <c r="E1549" s="7">
        <v>166.2</v>
      </c>
      <c r="F1549" s="8">
        <f t="shared" si="360"/>
        <v>1999.3749999998834</v>
      </c>
      <c r="G1549" s="9">
        <v>5.54</v>
      </c>
      <c r="H1549" s="8">
        <f t="shared" si="356"/>
        <v>2453.5695482851984</v>
      </c>
      <c r="I1549" s="8">
        <f t="shared" si="357"/>
        <v>30.299623194945845</v>
      </c>
      <c r="J1549" s="10">
        <f t="shared" si="361"/>
        <v>1035068.4061064355</v>
      </c>
      <c r="K1549" s="8">
        <f t="shared" si="358"/>
        <v>73.934764440433199</v>
      </c>
      <c r="L1549" s="10">
        <f t="shared" si="359"/>
        <v>31190.287162921104</v>
      </c>
      <c r="M1549" s="30">
        <f t="shared" si="350"/>
        <v>42.556676709518037</v>
      </c>
      <c r="N1549" s="11"/>
      <c r="O1549" s="12">
        <f t="shared" si="351"/>
        <v>46.746674800852077</v>
      </c>
      <c r="P1549" s="12"/>
      <c r="Q1549" s="33">
        <f t="shared" si="352"/>
        <v>-2.0114592557857053E-3</v>
      </c>
      <c r="R1549" s="9">
        <f t="shared" si="362"/>
        <v>0.97763854915039472</v>
      </c>
      <c r="S1549" s="9">
        <f t="shared" si="363"/>
        <v>29.737421041696468</v>
      </c>
      <c r="T1549" s="15">
        <f t="shared" si="353"/>
        <v>-4.5803686968186819E-2</v>
      </c>
      <c r="U1549" s="15">
        <f t="shared" si="354"/>
        <v>3.8657947073440502E-2</v>
      </c>
      <c r="V1549" s="15">
        <f t="shared" si="355"/>
        <v>-8.446163404162732E-2</v>
      </c>
      <c r="Y1549" s="32"/>
      <c r="Z1549" s="32"/>
    </row>
    <row r="1550" spans="1:26" x14ac:dyDescent="0.25">
      <c r="A1550" s="6">
        <v>1999.06</v>
      </c>
      <c r="B1550" s="7">
        <v>1322.55</v>
      </c>
      <c r="C1550" s="8">
        <v>16.45</v>
      </c>
      <c r="D1550" s="7">
        <v>41.02</v>
      </c>
      <c r="E1550" s="7">
        <v>166.2</v>
      </c>
      <c r="F1550" s="8">
        <f t="shared" si="360"/>
        <v>1999.4583333332166</v>
      </c>
      <c r="G1550" s="9">
        <v>5.9</v>
      </c>
      <c r="H1550" s="8">
        <f t="shared" si="356"/>
        <v>2436.0344472021657</v>
      </c>
      <c r="I1550" s="8">
        <f t="shared" si="357"/>
        <v>30.299623194945845</v>
      </c>
      <c r="J1550" s="10">
        <f t="shared" si="361"/>
        <v>1028736.1976243268</v>
      </c>
      <c r="K1550" s="8">
        <f t="shared" si="358"/>
        <v>75.555656137184116</v>
      </c>
      <c r="L1550" s="10">
        <f t="shared" si="359"/>
        <v>31907.117936221613</v>
      </c>
      <c r="M1550" s="30">
        <f t="shared" si="350"/>
        <v>42.180675911746924</v>
      </c>
      <c r="N1550" s="11"/>
      <c r="O1550" s="12">
        <f t="shared" si="351"/>
        <v>46.271432553211689</v>
      </c>
      <c r="P1550" s="12"/>
      <c r="Q1550" s="33">
        <f t="shared" si="352"/>
        <v>-5.6512336740967735E-3</v>
      </c>
      <c r="R1550" s="9">
        <f t="shared" si="362"/>
        <v>1.0132009123986316</v>
      </c>
      <c r="S1550" s="9">
        <f t="shared" si="363"/>
        <v>29.072449162678552</v>
      </c>
      <c r="T1550" s="15">
        <f t="shared" si="353"/>
        <v>-4.3336952718496136E-2</v>
      </c>
      <c r="U1550" s="15">
        <f t="shared" si="354"/>
        <v>3.6648666554767173E-2</v>
      </c>
      <c r="V1550" s="15">
        <f t="shared" si="355"/>
        <v>-7.9985619273263309E-2</v>
      </c>
      <c r="Y1550" s="32"/>
      <c r="Z1550" s="32"/>
    </row>
    <row r="1551" spans="1:26" x14ac:dyDescent="0.25">
      <c r="A1551" s="6">
        <v>1999.07</v>
      </c>
      <c r="B1551" s="7">
        <v>1380.99</v>
      </c>
      <c r="C1551" s="8">
        <f>C1550*2/3+C1553/3</f>
        <v>16.513333333333335</v>
      </c>
      <c r="D1551" s="7">
        <v>42</v>
      </c>
      <c r="E1551" s="7">
        <v>166.7</v>
      </c>
      <c r="F1551" s="8">
        <f t="shared" si="360"/>
        <v>1999.5416666665499</v>
      </c>
      <c r="G1551" s="9">
        <v>5.79</v>
      </c>
      <c r="H1551" s="8">
        <f t="shared" si="356"/>
        <v>2536.0468879724053</v>
      </c>
      <c r="I1551" s="8">
        <f t="shared" si="357"/>
        <v>30.325047690461908</v>
      </c>
      <c r="J1551" s="10">
        <f t="shared" si="361"/>
        <v>1072038.5919488731</v>
      </c>
      <c r="K1551" s="8">
        <f t="shared" si="358"/>
        <v>77.128704259148165</v>
      </c>
      <c r="L1551" s="10">
        <f t="shared" si="359"/>
        <v>32603.871760007441</v>
      </c>
      <c r="M1551" s="30">
        <f t="shared" si="350"/>
        <v>43.828035992805404</v>
      </c>
      <c r="N1551" s="11"/>
      <c r="O1551" s="12">
        <f t="shared" si="351"/>
        <v>48.011997893801663</v>
      </c>
      <c r="P1551" s="12"/>
      <c r="Q1551" s="33">
        <f t="shared" si="352"/>
        <v>-5.3816357714892744E-3</v>
      </c>
      <c r="R1551" s="9">
        <f t="shared" si="362"/>
        <v>0.99360431801886107</v>
      </c>
      <c r="S1551" s="9">
        <f t="shared" si="363"/>
        <v>29.367880991442046</v>
      </c>
      <c r="T1551" s="15">
        <f t="shared" si="353"/>
        <v>-4.5916336862990903E-2</v>
      </c>
      <c r="U1551" s="15">
        <f t="shared" si="354"/>
        <v>3.7456967290067089E-2</v>
      </c>
      <c r="V1551" s="15">
        <f t="shared" si="355"/>
        <v>-8.3373304153057992E-2</v>
      </c>
      <c r="Y1551" s="32"/>
      <c r="Z1551" s="32"/>
    </row>
    <row r="1552" spans="1:26" x14ac:dyDescent="0.25">
      <c r="A1552" s="6">
        <v>1999.08</v>
      </c>
      <c r="B1552" s="7">
        <v>1327.49</v>
      </c>
      <c r="C1552" s="8">
        <f>C1550/3+C1553*2/3</f>
        <v>16.576666666666668</v>
      </c>
      <c r="D1552" s="7">
        <v>42.98</v>
      </c>
      <c r="E1552" s="7">
        <v>167.1</v>
      </c>
      <c r="F1552" s="8">
        <f t="shared" si="360"/>
        <v>1999.6249999998831</v>
      </c>
      <c r="G1552" s="9">
        <v>5.94</v>
      </c>
      <c r="H1552" s="8">
        <f t="shared" si="356"/>
        <v>2431.9640632854575</v>
      </c>
      <c r="I1552" s="8">
        <f t="shared" si="357"/>
        <v>30.368483093955714</v>
      </c>
      <c r="J1552" s="10">
        <f t="shared" si="361"/>
        <v>1029110.4466327092</v>
      </c>
      <c r="K1552" s="8">
        <f t="shared" si="358"/>
        <v>78.7394371633752</v>
      </c>
      <c r="L1552" s="10">
        <f t="shared" si="359"/>
        <v>33319.397506778834</v>
      </c>
      <c r="M1552" s="30">
        <f t="shared" si="350"/>
        <v>41.930712159940455</v>
      </c>
      <c r="N1552" s="11"/>
      <c r="O1552" s="12">
        <f t="shared" si="351"/>
        <v>45.873455189594402</v>
      </c>
      <c r="P1552" s="12"/>
      <c r="Q1552" s="33">
        <f t="shared" si="352"/>
        <v>-5.7678415593804648E-3</v>
      </c>
      <c r="R1552" s="9">
        <f t="shared" si="362"/>
        <v>1.0064474367630161</v>
      </c>
      <c r="S1552" s="9">
        <f t="shared" si="363"/>
        <v>29.110202847430358</v>
      </c>
      <c r="T1552" s="15">
        <f t="shared" si="353"/>
        <v>-3.4720920127680577E-2</v>
      </c>
      <c r="U1552" s="15">
        <f t="shared" si="354"/>
        <v>3.8187504413065954E-2</v>
      </c>
      <c r="V1552" s="15">
        <f t="shared" si="355"/>
        <v>-7.290842454074653E-2</v>
      </c>
      <c r="Y1552" s="32"/>
      <c r="Z1552" s="32"/>
    </row>
    <row r="1553" spans="1:26" x14ac:dyDescent="0.25">
      <c r="A1553" s="6">
        <v>1999.09</v>
      </c>
      <c r="B1553" s="7">
        <v>1318.17</v>
      </c>
      <c r="C1553" s="8">
        <v>16.64</v>
      </c>
      <c r="D1553" s="7">
        <v>43.96</v>
      </c>
      <c r="E1553" s="7">
        <v>167.9</v>
      </c>
      <c r="F1553" s="8">
        <f t="shared" si="360"/>
        <v>1999.7083333332164</v>
      </c>
      <c r="G1553" s="9">
        <v>5.92</v>
      </c>
      <c r="H1553" s="8">
        <f t="shared" si="356"/>
        <v>2403.3834822811195</v>
      </c>
      <c r="I1553" s="8">
        <f t="shared" si="357"/>
        <v>30.339259082787372</v>
      </c>
      <c r="J1553" s="10">
        <f t="shared" si="361"/>
        <v>1018086.145664732</v>
      </c>
      <c r="K1553" s="8">
        <f t="shared" si="358"/>
        <v>80.151071471113738</v>
      </c>
      <c r="L1553" s="10">
        <f t="shared" si="359"/>
        <v>33952.424166398574</v>
      </c>
      <c r="M1553" s="30">
        <f t="shared" si="350"/>
        <v>41.323451334715017</v>
      </c>
      <c r="N1553" s="11"/>
      <c r="O1553" s="12">
        <f t="shared" si="351"/>
        <v>45.151839247065304</v>
      </c>
      <c r="P1553" s="12"/>
      <c r="Q1553" s="33">
        <f t="shared" si="352"/>
        <v>-5.0555837075532753E-3</v>
      </c>
      <c r="R1553" s="9">
        <f t="shared" si="362"/>
        <v>0.990828492437972</v>
      </c>
      <c r="S1553" s="9">
        <f t="shared" si="363"/>
        <v>29.158292188753521</v>
      </c>
      <c r="T1553" s="15">
        <f t="shared" si="353"/>
        <v>-3.0274958780496797E-2</v>
      </c>
      <c r="U1553" s="15">
        <f t="shared" si="354"/>
        <v>3.990330227619121E-2</v>
      </c>
      <c r="V1553" s="15">
        <f t="shared" si="355"/>
        <v>-7.0178261056688007E-2</v>
      </c>
      <c r="Y1553" s="32"/>
      <c r="Z1553" s="32"/>
    </row>
    <row r="1554" spans="1:26" x14ac:dyDescent="0.25">
      <c r="A1554" s="6">
        <v>1999.1</v>
      </c>
      <c r="B1554" s="7">
        <v>1300.01</v>
      </c>
      <c r="C1554" s="8">
        <f>C1553*2/3+C1556/3</f>
        <v>16.656666666666666</v>
      </c>
      <c r="D1554" s="7">
        <f>(2*D1553+D1556)/3</f>
        <v>45.363333333333337</v>
      </c>
      <c r="E1554" s="7">
        <v>168.2</v>
      </c>
      <c r="F1554" s="8">
        <f t="shared" si="360"/>
        <v>1999.7916666665496</v>
      </c>
      <c r="G1554" s="9">
        <v>6.11</v>
      </c>
      <c r="H1554" s="8">
        <f t="shared" si="356"/>
        <v>2366.0452513376931</v>
      </c>
      <c r="I1554" s="8">
        <f t="shared" si="357"/>
        <v>30.315479934601662</v>
      </c>
      <c r="J1554" s="10">
        <f t="shared" si="361"/>
        <v>1003339.6205907927</v>
      </c>
      <c r="K1554" s="8">
        <f t="shared" si="358"/>
        <v>82.562210612366229</v>
      </c>
      <c r="L1554" s="10">
        <f t="shared" si="359"/>
        <v>35011.138110784013</v>
      </c>
      <c r="M1554" s="30">
        <f t="shared" si="350"/>
        <v>40.552854399539868</v>
      </c>
      <c r="N1554" s="11"/>
      <c r="O1554" s="12">
        <f t="shared" si="351"/>
        <v>44.256041105624881</v>
      </c>
      <c r="P1554" s="12"/>
      <c r="Q1554" s="33">
        <f t="shared" si="352"/>
        <v>-6.8050214315522016E-3</v>
      </c>
      <c r="R1554" s="9">
        <f t="shared" si="362"/>
        <v>1.0110518898476173</v>
      </c>
      <c r="S1554" s="9">
        <f t="shared" si="363"/>
        <v>28.839337202700428</v>
      </c>
      <c r="T1554" s="15">
        <f t="shared" si="353"/>
        <v>-2.6647623354783989E-2</v>
      </c>
      <c r="U1554" s="15">
        <f t="shared" si="354"/>
        <v>4.1329379205632177E-2</v>
      </c>
      <c r="V1554" s="15">
        <f t="shared" si="355"/>
        <v>-6.7977002560416167E-2</v>
      </c>
      <c r="Y1554" s="32"/>
      <c r="Z1554" s="32"/>
    </row>
    <row r="1555" spans="1:26" x14ac:dyDescent="0.25">
      <c r="A1555" s="6">
        <v>1999.11</v>
      </c>
      <c r="B1555" s="7">
        <v>1391</v>
      </c>
      <c r="C1555" s="8">
        <f>C1553/3+C1556*2/3</f>
        <v>16.673333333333332</v>
      </c>
      <c r="D1555" s="7">
        <f>(D1553+2*D1556)/3</f>
        <v>46.766666666666673</v>
      </c>
      <c r="E1555" s="7">
        <v>168.3</v>
      </c>
      <c r="F1555" s="8">
        <f t="shared" si="360"/>
        <v>1999.8749999998829</v>
      </c>
      <c r="G1555" s="9">
        <v>6.03</v>
      </c>
      <c r="H1555" s="8">
        <f t="shared" si="356"/>
        <v>2530.1446969696963</v>
      </c>
      <c r="I1555" s="8">
        <f t="shared" si="357"/>
        <v>30.327782828282817</v>
      </c>
      <c r="J1555" s="10">
        <f t="shared" si="361"/>
        <v>1073998.9754508673</v>
      </c>
      <c r="K1555" s="8">
        <f t="shared" si="358"/>
        <v>85.065732323232311</v>
      </c>
      <c r="L1555" s="10">
        <f t="shared" si="359"/>
        <v>36108.808113049774</v>
      </c>
      <c r="M1555" s="30">
        <f t="shared" si="350"/>
        <v>43.208290714613916</v>
      </c>
      <c r="N1555" s="11"/>
      <c r="O1555" s="12">
        <f t="shared" si="351"/>
        <v>47.094097588396934</v>
      </c>
      <c r="P1555" s="12"/>
      <c r="Q1555" s="33">
        <f t="shared" si="352"/>
        <v>-7.7049171202844685E-3</v>
      </c>
      <c r="R1555" s="9">
        <f t="shared" si="362"/>
        <v>0.98660661022704421</v>
      </c>
      <c r="S1555" s="9">
        <f t="shared" si="363"/>
        <v>29.140741326446619</v>
      </c>
      <c r="T1555" s="15">
        <f t="shared" si="353"/>
        <v>-3.1315639368536319E-2</v>
      </c>
      <c r="U1555" s="15">
        <f t="shared" si="354"/>
        <v>4.0379893697501723E-2</v>
      </c>
      <c r="V1555" s="15">
        <f t="shared" si="355"/>
        <v>-7.1695533066038042E-2</v>
      </c>
      <c r="Y1555" s="32"/>
      <c r="Z1555" s="32"/>
    </row>
    <row r="1556" spans="1:26" x14ac:dyDescent="0.25">
      <c r="A1556" s="6">
        <v>1999.12</v>
      </c>
      <c r="B1556" s="7">
        <v>1428.68</v>
      </c>
      <c r="C1556" s="8">
        <v>16.690000000000001</v>
      </c>
      <c r="D1556" s="7">
        <v>48.17</v>
      </c>
      <c r="E1556" s="7">
        <v>168.3</v>
      </c>
      <c r="F1556" s="8">
        <f t="shared" si="360"/>
        <v>1999.9583333332162</v>
      </c>
      <c r="G1556" s="9">
        <v>6.28</v>
      </c>
      <c r="H1556" s="8">
        <f t="shared" si="356"/>
        <v>2598.6823333333327</v>
      </c>
      <c r="I1556" s="8">
        <f t="shared" si="357"/>
        <v>30.35809848484848</v>
      </c>
      <c r="J1556" s="10">
        <f t="shared" si="361"/>
        <v>1104165.7870756062</v>
      </c>
      <c r="K1556" s="8">
        <f t="shared" si="358"/>
        <v>87.618310606060589</v>
      </c>
      <c r="L1556" s="10">
        <f t="shared" si="359"/>
        <v>37228.536805605145</v>
      </c>
      <c r="M1556" s="30">
        <f t="shared" si="350"/>
        <v>44.197939761040551</v>
      </c>
      <c r="N1556" s="11"/>
      <c r="O1556" s="12">
        <f t="shared" si="351"/>
        <v>48.110968682995193</v>
      </c>
      <c r="P1556" s="12"/>
      <c r="Q1556" s="33">
        <f t="shared" si="352"/>
        <v>-1.0886526695300769E-2</v>
      </c>
      <c r="R1556" s="9">
        <f t="shared" si="362"/>
        <v>0.97770689842364</v>
      </c>
      <c r="S1556" s="9">
        <f t="shared" si="363"/>
        <v>28.750448019588639</v>
      </c>
      <c r="T1556" s="15">
        <f t="shared" si="353"/>
        <v>-3.1699264549284289E-2</v>
      </c>
      <c r="U1556" s="15">
        <f t="shared" si="354"/>
        <v>4.0604818376882568E-2</v>
      </c>
      <c r="V1556" s="15">
        <f t="shared" si="355"/>
        <v>-7.2304082926166857E-2</v>
      </c>
      <c r="Y1556" s="32"/>
      <c r="Z1556" s="32"/>
    </row>
    <row r="1557" spans="1:26" x14ac:dyDescent="0.25">
      <c r="A1557" s="6">
        <v>2000.01</v>
      </c>
      <c r="B1557" s="7">
        <v>1425.59</v>
      </c>
      <c r="C1557" s="8">
        <f>C1556*2/3+C1559/3</f>
        <v>16.713333333333335</v>
      </c>
      <c r="D1557" s="7">
        <f>(2*D1556+D1559)/3</f>
        <v>49.096666666666671</v>
      </c>
      <c r="E1557" s="7">
        <v>168.8</v>
      </c>
      <c r="F1557" s="8">
        <f t="shared" si="360"/>
        <v>2000.0416666665494</v>
      </c>
      <c r="G1557" s="9">
        <v>6.66</v>
      </c>
      <c r="H1557" s="8">
        <f t="shared" si="356"/>
        <v>2585.3809403139803</v>
      </c>
      <c r="I1557" s="8">
        <f t="shared" si="357"/>
        <v>30.310491409952601</v>
      </c>
      <c r="J1557" s="10">
        <f t="shared" si="361"/>
        <v>1099587.3286111862</v>
      </c>
      <c r="K1557" s="8">
        <f t="shared" si="358"/>
        <v>89.039335456161126</v>
      </c>
      <c r="L1557" s="10">
        <f t="shared" si="359"/>
        <v>37869.283976258164</v>
      </c>
      <c r="M1557" s="30">
        <f t="shared" si="350"/>
        <v>43.772578146937988</v>
      </c>
      <c r="N1557" s="11"/>
      <c r="O1557" s="12">
        <f t="shared" si="351"/>
        <v>47.587687272921556</v>
      </c>
      <c r="P1557" s="12"/>
      <c r="Q1557" s="33">
        <f t="shared" si="352"/>
        <v>-1.5216742165251377E-2</v>
      </c>
      <c r="R1557" s="9">
        <f t="shared" si="362"/>
        <v>1.0157545650431981</v>
      </c>
      <c r="S1557" s="9">
        <f t="shared" si="363"/>
        <v>28.026248590901467</v>
      </c>
      <c r="T1557" s="15">
        <f t="shared" si="353"/>
        <v>-3.0322393887708188E-2</v>
      </c>
      <c r="U1557" s="15">
        <f t="shared" si="354"/>
        <v>4.200688755726012E-2</v>
      </c>
      <c r="V1557" s="15">
        <f t="shared" si="355"/>
        <v>-7.2329281444968307E-2</v>
      </c>
      <c r="Y1557" s="32"/>
      <c r="Z1557" s="32"/>
    </row>
    <row r="1558" spans="1:26" x14ac:dyDescent="0.25">
      <c r="A1558" s="6">
        <v>2000.02</v>
      </c>
      <c r="B1558" s="7">
        <v>1388.87</v>
      </c>
      <c r="C1558" s="8">
        <f>C1556/3+C1559*2/3</f>
        <v>16.736666666666668</v>
      </c>
      <c r="D1558" s="7">
        <f>(D1556+2*D1559)/3</f>
        <v>50.023333333333333</v>
      </c>
      <c r="E1558" s="7">
        <v>169.8</v>
      </c>
      <c r="F1558" s="8">
        <f t="shared" si="360"/>
        <v>2000.1249999998827</v>
      </c>
      <c r="G1558" s="9">
        <v>6.52</v>
      </c>
      <c r="H1558" s="8">
        <f t="shared" si="356"/>
        <v>2503.9534801236741</v>
      </c>
      <c r="I1558" s="8">
        <f t="shared" si="357"/>
        <v>30.174051383981148</v>
      </c>
      <c r="J1558" s="10">
        <f t="shared" si="361"/>
        <v>1066024.8910504412</v>
      </c>
      <c r="K1558" s="8">
        <f t="shared" si="358"/>
        <v>90.185618227326245</v>
      </c>
      <c r="L1558" s="10">
        <f t="shared" si="359"/>
        <v>38395.327472439159</v>
      </c>
      <c r="M1558" s="30">
        <f t="shared" si="350"/>
        <v>42.185635887917307</v>
      </c>
      <c r="N1558" s="11"/>
      <c r="O1558" s="12">
        <f t="shared" si="351"/>
        <v>45.807695321871776</v>
      </c>
      <c r="P1558" s="12"/>
      <c r="Q1558" s="33">
        <f t="shared" si="352"/>
        <v>-1.2833071579527879E-2</v>
      </c>
      <c r="R1558" s="9">
        <f t="shared" si="362"/>
        <v>1.0246055812918504</v>
      </c>
      <c r="S1558" s="9">
        <f t="shared" si="363"/>
        <v>28.300135118343523</v>
      </c>
      <c r="T1558" s="15">
        <f t="shared" si="353"/>
        <v>-3.0194094269185734E-2</v>
      </c>
      <c r="U1558" s="15">
        <f t="shared" si="354"/>
        <v>4.1635084203392791E-2</v>
      </c>
      <c r="V1558" s="15">
        <f t="shared" si="355"/>
        <v>-7.1829178472578525E-2</v>
      </c>
      <c r="Y1558" s="32"/>
      <c r="Z1558" s="32"/>
    </row>
    <row r="1559" spans="1:26" x14ac:dyDescent="0.25">
      <c r="A1559" s="6">
        <v>2000.03</v>
      </c>
      <c r="B1559" s="7">
        <v>1442.21</v>
      </c>
      <c r="C1559" s="34">
        <v>16.760000000000002</v>
      </c>
      <c r="D1559" s="7">
        <v>50.95</v>
      </c>
      <c r="E1559" s="7">
        <v>171.2</v>
      </c>
      <c r="F1559" s="8">
        <f t="shared" si="360"/>
        <v>2000.2083333332159</v>
      </c>
      <c r="G1559" s="9">
        <v>6.26</v>
      </c>
      <c r="H1559" s="8">
        <f t="shared" si="356"/>
        <v>2578.8559683119156</v>
      </c>
      <c r="I1559" s="8">
        <f t="shared" si="357"/>
        <v>29.969023948598132</v>
      </c>
      <c r="J1559" s="10">
        <f t="shared" si="361"/>
        <v>1098976.8719569219</v>
      </c>
      <c r="K1559" s="8">
        <f t="shared" si="358"/>
        <v>91.105117552570093</v>
      </c>
      <c r="L1559" s="10">
        <f t="shared" si="359"/>
        <v>38824.354030415248</v>
      </c>
      <c r="M1559" s="30">
        <f t="shared" si="350"/>
        <v>43.220748439965867</v>
      </c>
      <c r="N1559" s="11"/>
      <c r="O1559" s="12">
        <f t="shared" si="351"/>
        <v>46.876009335888156</v>
      </c>
      <c r="P1559" s="12"/>
      <c r="Q1559" s="33">
        <f t="shared" si="352"/>
        <v>-1.0517110844577904E-2</v>
      </c>
      <c r="R1559" s="9">
        <f t="shared" si="362"/>
        <v>1.025368573243759</v>
      </c>
      <c r="S1559" s="9">
        <f t="shared" si="363"/>
        <v>28.759355675396574</v>
      </c>
      <c r="T1559" s="15">
        <f t="shared" si="353"/>
        <v>-2.7943646299565028E-2</v>
      </c>
      <c r="U1559" s="15">
        <f t="shared" si="354"/>
        <v>3.9509100222647753E-2</v>
      </c>
      <c r="V1559" s="15">
        <f t="shared" si="355"/>
        <v>-6.7452746522212781E-2</v>
      </c>
      <c r="Y1559" s="32"/>
      <c r="Z1559" s="32"/>
    </row>
    <row r="1560" spans="1:26" x14ac:dyDescent="0.25">
      <c r="A1560" s="6">
        <v>2000.04</v>
      </c>
      <c r="B1560" s="7">
        <v>1461.36</v>
      </c>
      <c r="C1560" s="8">
        <f>C1559*2/3+C1562/3</f>
        <v>16.740000000000002</v>
      </c>
      <c r="D1560" s="7">
        <f>(2*D1559+D1562)/3</f>
        <v>51.273333333333333</v>
      </c>
      <c r="E1560" s="7">
        <v>171.3</v>
      </c>
      <c r="F1560" s="8">
        <f t="shared" si="360"/>
        <v>2000.2916666665492</v>
      </c>
      <c r="G1560" s="9">
        <v>5.99</v>
      </c>
      <c r="H1560" s="8">
        <f t="shared" si="356"/>
        <v>2611.5731663747806</v>
      </c>
      <c r="I1560" s="8">
        <f t="shared" si="357"/>
        <v>29.915787215411555</v>
      </c>
      <c r="J1560" s="10">
        <f t="shared" si="361"/>
        <v>1113981.6548205141</v>
      </c>
      <c r="K1560" s="8">
        <f t="shared" si="358"/>
        <v>91.629756859311129</v>
      </c>
      <c r="L1560" s="10">
        <f t="shared" si="359"/>
        <v>39085.203313920247</v>
      </c>
      <c r="M1560" s="30">
        <f t="shared" si="350"/>
        <v>43.528574288507741</v>
      </c>
      <c r="N1560" s="11"/>
      <c r="O1560" s="12">
        <f t="shared" si="351"/>
        <v>47.155406855244706</v>
      </c>
      <c r="P1560" s="12"/>
      <c r="Q1560" s="33">
        <f t="shared" si="352"/>
        <v>-8.0804165599423078E-3</v>
      </c>
      <c r="R1560" s="9">
        <f t="shared" si="362"/>
        <v>0.97207430184040122</v>
      </c>
      <c r="S1560" s="9">
        <f t="shared" si="363"/>
        <v>29.471724703823998</v>
      </c>
      <c r="T1560" s="15">
        <f t="shared" si="353"/>
        <v>-2.5532618944741348E-2</v>
      </c>
      <c r="U1560" s="15">
        <f t="shared" si="354"/>
        <v>3.6084676941174454E-2</v>
      </c>
      <c r="V1560" s="15">
        <f t="shared" si="355"/>
        <v>-6.1617295885915802E-2</v>
      </c>
      <c r="Y1560" s="32"/>
      <c r="Z1560" s="32"/>
    </row>
    <row r="1561" spans="1:26" x14ac:dyDescent="0.25">
      <c r="A1561" s="6">
        <v>2000.05</v>
      </c>
      <c r="B1561" s="7">
        <v>1418.48</v>
      </c>
      <c r="C1561" s="8">
        <f>C1559/3+C1562*2/3</f>
        <v>16.72</v>
      </c>
      <c r="D1561" s="7">
        <f>(D1559+2*D1562)/3</f>
        <v>51.596666666666671</v>
      </c>
      <c r="E1561" s="7">
        <v>171.5</v>
      </c>
      <c r="F1561" s="8">
        <f t="shared" si="360"/>
        <v>2000.3749999998824</v>
      </c>
      <c r="G1561" s="9">
        <v>6.44</v>
      </c>
      <c r="H1561" s="8">
        <f t="shared" si="356"/>
        <v>2531.9867999999997</v>
      </c>
      <c r="I1561" s="8">
        <f t="shared" si="357"/>
        <v>29.845199999999995</v>
      </c>
      <c r="J1561" s="10">
        <f t="shared" si="361"/>
        <v>1081094.5163526116</v>
      </c>
      <c r="K1561" s="8">
        <f t="shared" si="358"/>
        <v>92.100049999999982</v>
      </c>
      <c r="L1561" s="10">
        <f t="shared" si="359"/>
        <v>39324.398930832242</v>
      </c>
      <c r="M1561" s="30">
        <f t="shared" si="350"/>
        <v>41.966050503324318</v>
      </c>
      <c r="N1561" s="11"/>
      <c r="O1561" s="12">
        <f t="shared" si="351"/>
        <v>45.41303810500991</v>
      </c>
      <c r="P1561" s="12"/>
      <c r="Q1561" s="33">
        <f t="shared" si="352"/>
        <v>-1.1844161384851969E-2</v>
      </c>
      <c r="R1561" s="9">
        <f t="shared" si="362"/>
        <v>1.0306182214763959</v>
      </c>
      <c r="S1561" s="9">
        <f t="shared" si="363"/>
        <v>28.615296645571608</v>
      </c>
      <c r="T1561" s="15">
        <f t="shared" si="353"/>
        <v>-2.8590545078801655E-2</v>
      </c>
      <c r="U1561" s="15">
        <f t="shared" si="354"/>
        <v>4.3079974604339544E-2</v>
      </c>
      <c r="V1561" s="15">
        <f t="shared" si="355"/>
        <v>-7.1670519683141198E-2</v>
      </c>
      <c r="Y1561" s="32"/>
      <c r="Z1561" s="32"/>
    </row>
    <row r="1562" spans="1:26" x14ac:dyDescent="0.25">
      <c r="A1562" s="6">
        <v>2000.06</v>
      </c>
      <c r="B1562" s="7">
        <v>1461.96</v>
      </c>
      <c r="C1562" s="8">
        <v>16.7</v>
      </c>
      <c r="D1562" s="7">
        <v>51.92</v>
      </c>
      <c r="E1562" s="7">
        <v>172.4</v>
      </c>
      <c r="F1562" s="8">
        <f t="shared" si="360"/>
        <v>2000.4583333332157</v>
      </c>
      <c r="G1562" s="9">
        <v>6.1</v>
      </c>
      <c r="H1562" s="8">
        <f t="shared" si="356"/>
        <v>2595.9754054524356</v>
      </c>
      <c r="I1562" s="8">
        <f t="shared" si="357"/>
        <v>29.653881960556838</v>
      </c>
      <c r="J1562" s="10">
        <f t="shared" si="361"/>
        <v>1109471.1589803258</v>
      </c>
      <c r="K1562" s="8">
        <f t="shared" si="358"/>
        <v>92.193386310904856</v>
      </c>
      <c r="L1562" s="10">
        <f t="shared" si="359"/>
        <v>39401.722738145036</v>
      </c>
      <c r="M1562" s="30">
        <f t="shared" si="350"/>
        <v>42.781971567071444</v>
      </c>
      <c r="N1562" s="11"/>
      <c r="O1562" s="12">
        <f t="shared" si="351"/>
        <v>46.245587485836126</v>
      </c>
      <c r="P1562" s="12"/>
      <c r="Q1562" s="33">
        <f t="shared" si="352"/>
        <v>-8.9160247760850936E-3</v>
      </c>
      <c r="R1562" s="9">
        <f t="shared" si="362"/>
        <v>1.008805131658411</v>
      </c>
      <c r="S1562" s="9">
        <f t="shared" si="363"/>
        <v>29.337488470435968</v>
      </c>
      <c r="T1562" s="15">
        <f t="shared" si="353"/>
        <v>-3.4498868432314311E-2</v>
      </c>
      <c r="U1562" s="15">
        <f t="shared" si="354"/>
        <v>4.280322546387505E-2</v>
      </c>
      <c r="V1562" s="15">
        <f t="shared" si="355"/>
        <v>-7.7302093896189361E-2</v>
      </c>
      <c r="Y1562" s="32"/>
      <c r="Z1562" s="32"/>
    </row>
    <row r="1563" spans="1:26" x14ac:dyDescent="0.25">
      <c r="A1563" s="6">
        <v>2000.07</v>
      </c>
      <c r="B1563" s="7">
        <v>1473</v>
      </c>
      <c r="C1563" s="8">
        <f>C1562*2/3+C1565/3</f>
        <v>16.583333333333332</v>
      </c>
      <c r="D1563" s="7">
        <f>(2*D1562+D1565)/3</f>
        <v>52.513333333333343</v>
      </c>
      <c r="E1563" s="7">
        <v>172.8</v>
      </c>
      <c r="F1563" s="8">
        <f t="shared" si="360"/>
        <v>2000.541666666549</v>
      </c>
      <c r="G1563" s="9">
        <v>6.05</v>
      </c>
      <c r="H1563" s="8">
        <f t="shared" si="356"/>
        <v>2609.5243489583327</v>
      </c>
      <c r="I1563" s="8">
        <f t="shared" si="357"/>
        <v>29.378555410879617</v>
      </c>
      <c r="J1563" s="10">
        <f t="shared" si="361"/>
        <v>1116308.0433657642</v>
      </c>
      <c r="K1563" s="8">
        <f t="shared" si="358"/>
        <v>93.031107928240729</v>
      </c>
      <c r="L1563" s="10">
        <f t="shared" si="359"/>
        <v>39797.051177153771</v>
      </c>
      <c r="M1563" s="30">
        <f t="shared" si="350"/>
        <v>42.758093618269577</v>
      </c>
      <c r="N1563" s="11"/>
      <c r="O1563" s="12">
        <f t="shared" si="351"/>
        <v>46.170728131840356</v>
      </c>
      <c r="P1563" s="12"/>
      <c r="Q1563" s="33">
        <f t="shared" si="352"/>
        <v>-8.5597583707810419E-3</v>
      </c>
      <c r="R1563" s="9">
        <f t="shared" si="362"/>
        <v>1.0215803230975278</v>
      </c>
      <c r="S1563" s="9">
        <f t="shared" si="363"/>
        <v>29.52730010200327</v>
      </c>
      <c r="T1563" s="15">
        <f t="shared" si="353"/>
        <v>-3.5265021397115182E-2</v>
      </c>
      <c r="U1563" s="15">
        <f t="shared" si="354"/>
        <v>4.4065954567946708E-2</v>
      </c>
      <c r="V1563" s="15">
        <f t="shared" si="355"/>
        <v>-7.933097596506189E-2</v>
      </c>
      <c r="Y1563" s="32"/>
      <c r="Z1563" s="32"/>
    </row>
    <row r="1564" spans="1:26" x14ac:dyDescent="0.25">
      <c r="A1564" s="6">
        <v>2000.08</v>
      </c>
      <c r="B1564" s="7">
        <v>1485.46</v>
      </c>
      <c r="C1564" s="8">
        <f>C1562/3+C1565*2/3</f>
        <v>16.466666666666669</v>
      </c>
      <c r="D1564" s="7">
        <f>(D1562+2*D1565)/3</f>
        <v>53.106666666666662</v>
      </c>
      <c r="E1564" s="7">
        <v>172.8</v>
      </c>
      <c r="F1564" s="8">
        <f t="shared" si="360"/>
        <v>2000.6249999998822</v>
      </c>
      <c r="G1564" s="9">
        <v>5.83</v>
      </c>
      <c r="H1564" s="8">
        <f t="shared" si="356"/>
        <v>2631.5981258680549</v>
      </c>
      <c r="I1564" s="8">
        <f t="shared" si="357"/>
        <v>29.171872106481477</v>
      </c>
      <c r="J1564" s="10">
        <f t="shared" si="361"/>
        <v>1126790.7459620233</v>
      </c>
      <c r="K1564" s="8">
        <f t="shared" si="358"/>
        <v>94.08224016203701</v>
      </c>
      <c r="L1564" s="10">
        <f t="shared" si="359"/>
        <v>40283.885496001138</v>
      </c>
      <c r="M1564" s="30">
        <f t="shared" si="350"/>
        <v>42.869565494419476</v>
      </c>
      <c r="N1564" s="11"/>
      <c r="O1564" s="12">
        <f t="shared" si="351"/>
        <v>46.242113523646935</v>
      </c>
      <c r="P1564" s="12"/>
      <c r="Q1564" s="33">
        <f t="shared" si="352"/>
        <v>-7.3623325775988464E-3</v>
      </c>
      <c r="R1564" s="9">
        <f t="shared" si="362"/>
        <v>1.0071166550043771</v>
      </c>
      <c r="S1564" s="9">
        <f t="shared" si="363"/>
        <v>30.164508778402165</v>
      </c>
      <c r="T1564" s="15">
        <f t="shared" si="353"/>
        <v>-3.5469471616875858E-2</v>
      </c>
      <c r="U1564" s="15">
        <f t="shared" si="354"/>
        <v>4.472352262242163E-2</v>
      </c>
      <c r="V1564" s="15">
        <f t="shared" si="355"/>
        <v>-8.0192994239297488E-2</v>
      </c>
      <c r="Y1564" s="32"/>
      <c r="Z1564" s="32"/>
    </row>
    <row r="1565" spans="1:26" x14ac:dyDescent="0.25">
      <c r="A1565" s="6">
        <v>2000.09</v>
      </c>
      <c r="B1565" s="7">
        <v>1468.05</v>
      </c>
      <c r="C1565" s="8">
        <v>16.350000000000001</v>
      </c>
      <c r="D1565" s="7">
        <v>53.7</v>
      </c>
      <c r="E1565" s="7">
        <v>173.7</v>
      </c>
      <c r="F1565" s="8">
        <f t="shared" si="360"/>
        <v>2000.7083333332155</v>
      </c>
      <c r="G1565" s="9">
        <v>5.8</v>
      </c>
      <c r="H1565" s="8">
        <f t="shared" si="356"/>
        <v>2587.2796567357509</v>
      </c>
      <c r="I1565" s="8">
        <f t="shared" si="357"/>
        <v>28.815110103626942</v>
      </c>
      <c r="J1565" s="10">
        <f t="shared" si="361"/>
        <v>1108842.7455390799</v>
      </c>
      <c r="K1565" s="8">
        <f t="shared" si="358"/>
        <v>94.640453367875637</v>
      </c>
      <c r="L1565" s="10">
        <f t="shared" si="359"/>
        <v>40560.509134871827</v>
      </c>
      <c r="M1565" s="30">
        <f t="shared" si="350"/>
        <v>41.898007924884723</v>
      </c>
      <c r="N1565" s="11"/>
      <c r="O1565" s="12">
        <f t="shared" si="351"/>
        <v>45.14750150162299</v>
      </c>
      <c r="P1565" s="12"/>
      <c r="Q1565" s="33">
        <f t="shared" si="352"/>
        <v>-6.8429212984665658E-3</v>
      </c>
      <c r="R1565" s="9">
        <f t="shared" si="362"/>
        <v>1.0093622130195519</v>
      </c>
      <c r="S1565" s="9">
        <f t="shared" si="363"/>
        <v>30.221774107279153</v>
      </c>
      <c r="T1565" s="15">
        <f t="shared" si="353"/>
        <v>-3.0766711712898798E-2</v>
      </c>
      <c r="U1565" s="15">
        <f t="shared" si="354"/>
        <v>4.5152595927564709E-2</v>
      </c>
      <c r="V1565" s="15">
        <f t="shared" si="355"/>
        <v>-7.5919307640463507E-2</v>
      </c>
      <c r="Y1565" s="32"/>
      <c r="Z1565" s="32"/>
    </row>
    <row r="1566" spans="1:26" x14ac:dyDescent="0.25">
      <c r="A1566" s="6">
        <v>2000.1</v>
      </c>
      <c r="B1566" s="7">
        <v>1390.14</v>
      </c>
      <c r="C1566" s="8">
        <f>C1565*2/3+C1568/3</f>
        <v>16.323333333333334</v>
      </c>
      <c r="D1566" s="7">
        <f>(2*D1565+D1568)/3</f>
        <v>52.466666666666669</v>
      </c>
      <c r="E1566" s="7">
        <v>174</v>
      </c>
      <c r="F1566" s="8">
        <f t="shared" si="360"/>
        <v>2000.7916666665487</v>
      </c>
      <c r="G1566" s="9">
        <v>5.74</v>
      </c>
      <c r="H1566" s="8">
        <f t="shared" si="356"/>
        <v>2445.7476025862065</v>
      </c>
      <c r="I1566" s="8">
        <f t="shared" si="357"/>
        <v>28.718512787356318</v>
      </c>
      <c r="J1566" s="10">
        <f t="shared" si="361"/>
        <v>1049211.3492102267</v>
      </c>
      <c r="K1566" s="8">
        <f t="shared" si="358"/>
        <v>92.307410919540217</v>
      </c>
      <c r="L1566" s="10">
        <f t="shared" si="359"/>
        <v>39599.336845135425</v>
      </c>
      <c r="M1566" s="30">
        <f t="shared" si="350"/>
        <v>39.369699044201354</v>
      </c>
      <c r="N1566" s="11"/>
      <c r="O1566" s="12">
        <f t="shared" si="351"/>
        <v>42.382640229890022</v>
      </c>
      <c r="P1566" s="12"/>
      <c r="Q1566" s="33">
        <f t="shared" si="352"/>
        <v>-5.15024963216466E-3</v>
      </c>
      <c r="R1566" s="9">
        <f t="shared" si="362"/>
        <v>1.0062943229539354</v>
      </c>
      <c r="S1566" s="9">
        <f t="shared" si="363"/>
        <v>30.452122454999756</v>
      </c>
      <c r="T1566" s="15">
        <f t="shared" si="353"/>
        <v>-2.1143194194269355E-2</v>
      </c>
      <c r="U1566" s="15">
        <f t="shared" si="354"/>
        <v>4.5459424163707851E-2</v>
      </c>
      <c r="V1566" s="15">
        <f t="shared" si="355"/>
        <v>-6.6602618357977206E-2</v>
      </c>
      <c r="Y1566" s="32"/>
      <c r="Z1566" s="32"/>
    </row>
    <row r="1567" spans="1:26" x14ac:dyDescent="0.25">
      <c r="A1567" s="6">
        <v>2000.11</v>
      </c>
      <c r="B1567" s="7">
        <v>1378.04</v>
      </c>
      <c r="C1567" s="8">
        <f>C1565/3+C1568*2/3</f>
        <v>16.296666666666667</v>
      </c>
      <c r="D1567" s="7">
        <f>(D1565+2*D1568)/3</f>
        <v>51.233333333333327</v>
      </c>
      <c r="E1567" s="7">
        <v>174.1</v>
      </c>
      <c r="F1567" s="8">
        <f t="shared" si="360"/>
        <v>2000.874999999882</v>
      </c>
      <c r="G1567" s="9">
        <v>5.72</v>
      </c>
      <c r="H1567" s="8">
        <f t="shared" si="356"/>
        <v>2423.0668587018949</v>
      </c>
      <c r="I1567" s="8">
        <f t="shared" si="357"/>
        <v>28.655128230901777</v>
      </c>
      <c r="J1567" s="10">
        <f t="shared" si="361"/>
        <v>1040505.8501677152</v>
      </c>
      <c r="K1567" s="8">
        <f t="shared" si="358"/>
        <v>90.085768236645578</v>
      </c>
      <c r="L1567" s="10">
        <f t="shared" si="359"/>
        <v>38684.351003545569</v>
      </c>
      <c r="M1567" s="30">
        <f t="shared" si="350"/>
        <v>38.782142456784761</v>
      </c>
      <c r="N1567" s="11"/>
      <c r="O1567" s="12">
        <f t="shared" si="351"/>
        <v>41.713360280388045</v>
      </c>
      <c r="P1567" s="12"/>
      <c r="Q1567" s="33">
        <f t="shared" si="352"/>
        <v>-4.7369133566431895E-3</v>
      </c>
      <c r="R1567" s="9">
        <f t="shared" si="362"/>
        <v>1.0418281855632676</v>
      </c>
      <c r="S1567" s="9">
        <f t="shared" si="363"/>
        <v>30.626196685901153</v>
      </c>
      <c r="T1567" s="15">
        <f t="shared" si="353"/>
        <v>-1.7954377618989881E-2</v>
      </c>
      <c r="U1567" s="15">
        <f t="shared" si="354"/>
        <v>4.3035104829429294E-2</v>
      </c>
      <c r="V1567" s="15">
        <f t="shared" si="355"/>
        <v>-6.0989482448419174E-2</v>
      </c>
      <c r="Y1567" s="32"/>
      <c r="Z1567" s="32"/>
    </row>
    <row r="1568" spans="1:26" x14ac:dyDescent="0.25">
      <c r="A1568" s="6">
        <v>2000.12</v>
      </c>
      <c r="B1568" s="7">
        <v>1330.93</v>
      </c>
      <c r="C1568" s="34">
        <v>16.27</v>
      </c>
      <c r="D1568" s="7">
        <v>50</v>
      </c>
      <c r="E1568" s="7">
        <v>174</v>
      </c>
      <c r="F1568" s="8">
        <f t="shared" si="360"/>
        <v>2000.9583333332153</v>
      </c>
      <c r="G1568" s="9">
        <v>5.24</v>
      </c>
      <c r="H1568" s="8">
        <f t="shared" si="356"/>
        <v>2341.5762849137927</v>
      </c>
      <c r="I1568" s="8">
        <f t="shared" si="357"/>
        <v>28.624680603448269</v>
      </c>
      <c r="J1568" s="10">
        <f t="shared" si="361"/>
        <v>1006536.7476800175</v>
      </c>
      <c r="K1568" s="8">
        <f t="shared" si="358"/>
        <v>87.967672413793082</v>
      </c>
      <c r="L1568" s="10">
        <f t="shared" si="359"/>
        <v>37813.286486893281</v>
      </c>
      <c r="M1568" s="30">
        <f t="shared" si="350"/>
        <v>37.274238004497178</v>
      </c>
      <c r="N1568" s="11"/>
      <c r="O1568" s="12">
        <f t="shared" si="351"/>
        <v>40.059879473596084</v>
      </c>
      <c r="P1568" s="12"/>
      <c r="Q1568" s="33">
        <f t="shared" si="352"/>
        <v>1.0472183525711484E-3</v>
      </c>
      <c r="R1568" s="9">
        <f t="shared" si="362"/>
        <v>1.010566145799292</v>
      </c>
      <c r="S1568" s="9">
        <f t="shared" si="363"/>
        <v>31.925572415311777</v>
      </c>
      <c r="T1568" s="15">
        <f t="shared" si="353"/>
        <v>-1.1258910007135969E-2</v>
      </c>
      <c r="U1568" s="15">
        <f t="shared" si="354"/>
        <v>3.4031954457221625E-2</v>
      </c>
      <c r="V1568" s="15">
        <f t="shared" si="355"/>
        <v>-4.5290864464357594E-2</v>
      </c>
      <c r="Y1568" s="32"/>
      <c r="Z1568" s="32"/>
    </row>
    <row r="1569" spans="1:26" x14ac:dyDescent="0.25">
      <c r="A1569" s="6">
        <v>2001.01</v>
      </c>
      <c r="B1569" s="7">
        <v>1335.63</v>
      </c>
      <c r="C1569" s="8">
        <f>C1568*2/3+C1571/3</f>
        <v>16.169999999999998</v>
      </c>
      <c r="D1569" s="7">
        <f>(2*D1568+D1571)/3</f>
        <v>48.48</v>
      </c>
      <c r="E1569" s="7">
        <v>175.1</v>
      </c>
      <c r="F1569" s="8">
        <f t="shared" si="360"/>
        <v>2001.0416666665485</v>
      </c>
      <c r="G1569" s="9">
        <v>5.16</v>
      </c>
      <c r="H1569" s="8">
        <f t="shared" si="356"/>
        <v>2335.0832257281554</v>
      </c>
      <c r="I1569" s="8">
        <f t="shared" si="357"/>
        <v>28.27002669902912</v>
      </c>
      <c r="J1569" s="10">
        <f t="shared" si="361"/>
        <v>1004758.3441143672</v>
      </c>
      <c r="K1569" s="8">
        <f t="shared" si="358"/>
        <v>84.757631067961142</v>
      </c>
      <c r="L1569" s="10">
        <f t="shared" si="359"/>
        <v>36470.193483722665</v>
      </c>
      <c r="M1569" s="30">
        <f t="shared" si="350"/>
        <v>36.978867997029809</v>
      </c>
      <c r="N1569" s="11"/>
      <c r="O1569" s="12">
        <f t="shared" si="351"/>
        <v>39.712809789447157</v>
      </c>
      <c r="P1569" s="12"/>
      <c r="Q1569" s="33">
        <f t="shared" si="352"/>
        <v>2.0964838742171775E-3</v>
      </c>
      <c r="R1569" s="9">
        <f t="shared" si="362"/>
        <v>1.0089623559485503</v>
      </c>
      <c r="S1569" s="9">
        <f t="shared" si="363"/>
        <v>32.060223096875731</v>
      </c>
      <c r="T1569" s="15">
        <f t="shared" si="353"/>
        <v>-8.1823413419263025E-3</v>
      </c>
      <c r="U1569" s="15">
        <f t="shared" si="354"/>
        <v>3.2518510247690147E-2</v>
      </c>
      <c r="V1569" s="15">
        <f t="shared" si="355"/>
        <v>-4.0700851589616449E-2</v>
      </c>
      <c r="Y1569" s="32"/>
      <c r="Z1569" s="32"/>
    </row>
    <row r="1570" spans="1:26" x14ac:dyDescent="0.25">
      <c r="A1570" s="6">
        <v>2001.02</v>
      </c>
      <c r="B1570" s="7">
        <v>1305.75</v>
      </c>
      <c r="C1570" s="8">
        <f>C1568/3+C1571*2/3</f>
        <v>16.07</v>
      </c>
      <c r="D1570" s="7">
        <f>(D1568+2*D1571)/3</f>
        <v>46.96</v>
      </c>
      <c r="E1570" s="7">
        <v>175.8</v>
      </c>
      <c r="F1570" s="8">
        <f t="shared" si="360"/>
        <v>2001.1249999998818</v>
      </c>
      <c r="G1570" s="9">
        <v>5.0999999999999996</v>
      </c>
      <c r="H1570" s="8">
        <f t="shared" si="356"/>
        <v>2273.7541702218423</v>
      </c>
      <c r="I1570" s="8">
        <f t="shared" si="357"/>
        <v>27.983327218430027</v>
      </c>
      <c r="J1570" s="10">
        <f t="shared" si="361"/>
        <v>979372.59362936264</v>
      </c>
      <c r="K1570" s="8">
        <f t="shared" si="358"/>
        <v>81.773307167235487</v>
      </c>
      <c r="L1570" s="10">
        <f t="shared" si="359"/>
        <v>35222.161207608558</v>
      </c>
      <c r="M1570" s="30">
        <f t="shared" si="350"/>
        <v>35.834662651431266</v>
      </c>
      <c r="N1570" s="11"/>
      <c r="O1570" s="12">
        <f t="shared" si="351"/>
        <v>38.458570743648075</v>
      </c>
      <c r="P1570" s="12"/>
      <c r="Q1570" s="33">
        <f t="shared" si="352"/>
        <v>3.8171588679033162E-3</v>
      </c>
      <c r="R1570" s="9">
        <f t="shared" si="362"/>
        <v>1.0207257495686799</v>
      </c>
      <c r="S1570" s="9">
        <f t="shared" si="363"/>
        <v>32.21875680166827</v>
      </c>
      <c r="T1570" s="15">
        <f t="shared" si="353"/>
        <v>-3.04056232005534E-3</v>
      </c>
      <c r="U1570" s="15">
        <f t="shared" si="354"/>
        <v>3.0151305495649705E-2</v>
      </c>
      <c r="V1570" s="15">
        <f t="shared" si="355"/>
        <v>-3.3191867815705045E-2</v>
      </c>
      <c r="Y1570" s="32"/>
      <c r="Z1570" s="32"/>
    </row>
    <row r="1571" spans="1:26" x14ac:dyDescent="0.25">
      <c r="A1571" s="6">
        <v>2001.03</v>
      </c>
      <c r="B1571" s="7">
        <v>1185.8499999999999</v>
      </c>
      <c r="C1571" s="8">
        <v>15.97</v>
      </c>
      <c r="D1571" s="7">
        <v>45.44</v>
      </c>
      <c r="E1571" s="7">
        <v>176.2</v>
      </c>
      <c r="F1571" s="8">
        <f t="shared" si="360"/>
        <v>2001.208333333215</v>
      </c>
      <c r="G1571" s="9">
        <v>4.8899999999999997</v>
      </c>
      <c r="H1571" s="8">
        <f t="shared" si="356"/>
        <v>2060.2797722758223</v>
      </c>
      <c r="I1571" s="8">
        <f t="shared" si="357"/>
        <v>27.746062287173661</v>
      </c>
      <c r="J1571" s="10">
        <f t="shared" si="361"/>
        <v>888418.83101529907</v>
      </c>
      <c r="K1571" s="8">
        <f t="shared" si="358"/>
        <v>78.9468422247446</v>
      </c>
      <c r="L1571" s="10">
        <f t="shared" si="359"/>
        <v>34042.882051975539</v>
      </c>
      <c r="M1571" s="30">
        <f t="shared" si="350"/>
        <v>32.325837236178728</v>
      </c>
      <c r="N1571" s="11"/>
      <c r="O1571" s="12">
        <f t="shared" si="351"/>
        <v>34.675224630315945</v>
      </c>
      <c r="P1571" s="12"/>
      <c r="Q1571" s="33">
        <f t="shared" si="352"/>
        <v>9.0273687409000644E-3</v>
      </c>
      <c r="R1571" s="9">
        <f t="shared" si="362"/>
        <v>0.98468394676896842</v>
      </c>
      <c r="S1571" s="9">
        <f t="shared" si="363"/>
        <v>32.811857445494709</v>
      </c>
      <c r="T1571" s="15">
        <f t="shared" si="353"/>
        <v>4.6247634573561847E-3</v>
      </c>
      <c r="U1571" s="15">
        <f t="shared" si="354"/>
        <v>2.9037043477599056E-2</v>
      </c>
      <c r="V1571" s="15">
        <f t="shared" si="355"/>
        <v>-2.4412280020242871E-2</v>
      </c>
      <c r="Y1571" s="32"/>
      <c r="Z1571" s="32"/>
    </row>
    <row r="1572" spans="1:26" x14ac:dyDescent="0.25">
      <c r="A1572" s="6">
        <v>2001.04</v>
      </c>
      <c r="B1572" s="7">
        <v>1189.8399999999999</v>
      </c>
      <c r="C1572" s="8">
        <f>C1571*2/3+C1574/3</f>
        <v>15.876666666666665</v>
      </c>
      <c r="D1572" s="7">
        <f>(2*D1571+D1574)/3</f>
        <v>42.556666666666665</v>
      </c>
      <c r="E1572" s="7">
        <v>176.9</v>
      </c>
      <c r="F1572" s="8">
        <f t="shared" si="360"/>
        <v>2001.2916666665483</v>
      </c>
      <c r="G1572" s="9">
        <v>5.14</v>
      </c>
      <c r="H1572" s="8">
        <f t="shared" si="356"/>
        <v>2059.0319084228372</v>
      </c>
      <c r="I1572" s="8">
        <f t="shared" si="357"/>
        <v>27.474755652911238</v>
      </c>
      <c r="J1572" s="10">
        <f t="shared" si="361"/>
        <v>888868.02491858217</v>
      </c>
      <c r="K1572" s="8">
        <f t="shared" si="358"/>
        <v>73.644804833239093</v>
      </c>
      <c r="L1572" s="10">
        <f t="shared" si="359"/>
        <v>31791.888192629645</v>
      </c>
      <c r="M1572" s="30">
        <f t="shared" si="350"/>
        <v>32.173901168360672</v>
      </c>
      <c r="N1572" s="11"/>
      <c r="O1572" s="12">
        <f t="shared" si="351"/>
        <v>34.496099624617543</v>
      </c>
      <c r="P1572" s="12"/>
      <c r="Q1572" s="33">
        <f t="shared" si="352"/>
        <v>6.9286425381250502E-3</v>
      </c>
      <c r="R1572" s="9">
        <f t="shared" si="362"/>
        <v>0.98511167417526413</v>
      </c>
      <c r="S1572" s="9">
        <f t="shared" si="363"/>
        <v>32.18146012968986</v>
      </c>
      <c r="T1572" s="15">
        <f t="shared" si="353"/>
        <v>6.1390162450452035E-3</v>
      </c>
      <c r="U1572" s="15">
        <f t="shared" si="354"/>
        <v>3.0234437620741295E-2</v>
      </c>
      <c r="V1572" s="15">
        <f t="shared" si="355"/>
        <v>-2.4095421375696091E-2</v>
      </c>
      <c r="Y1572" s="32"/>
      <c r="Z1572" s="32"/>
    </row>
    <row r="1573" spans="1:26" x14ac:dyDescent="0.25">
      <c r="A1573" s="6">
        <v>2001.05</v>
      </c>
      <c r="B1573" s="7">
        <v>1270.3699999999999</v>
      </c>
      <c r="C1573" s="8">
        <f>C1571/3+C1574*2/3</f>
        <v>15.783333333333331</v>
      </c>
      <c r="D1573" s="7">
        <f>(D1571+2*D1574)/3</f>
        <v>39.673333333333332</v>
      </c>
      <c r="E1573" s="7">
        <v>177.7</v>
      </c>
      <c r="F1573" s="8">
        <f t="shared" si="360"/>
        <v>2001.3749999998815</v>
      </c>
      <c r="G1573" s="9">
        <v>5.39</v>
      </c>
      <c r="H1573" s="8">
        <f t="shared" si="356"/>
        <v>2188.4929216375913</v>
      </c>
      <c r="I1573" s="8">
        <f t="shared" si="357"/>
        <v>27.190277855936966</v>
      </c>
      <c r="J1573" s="10">
        <f t="shared" si="361"/>
        <v>945733.48777149932</v>
      </c>
      <c r="K1573" s="8">
        <f t="shared" si="358"/>
        <v>68.346079628587489</v>
      </c>
      <c r="L1573" s="10">
        <f t="shared" si="359"/>
        <v>29535.017282252105</v>
      </c>
      <c r="M1573" s="30">
        <f t="shared" si="350"/>
        <v>34.074643217140014</v>
      </c>
      <c r="N1573" s="11"/>
      <c r="O1573" s="12">
        <f t="shared" si="351"/>
        <v>36.517428561211993</v>
      </c>
      <c r="P1573" s="12"/>
      <c r="Q1573" s="33">
        <f t="shared" si="352"/>
        <v>2.8549355130883559E-3</v>
      </c>
      <c r="R1573" s="9">
        <f t="shared" si="362"/>
        <v>1.0129694813165779</v>
      </c>
      <c r="S1573" s="9">
        <f t="shared" si="363"/>
        <v>31.559609130183045</v>
      </c>
      <c r="T1573" s="15">
        <f t="shared" si="353"/>
        <v>1.0869349603415124E-4</v>
      </c>
      <c r="U1573" s="15">
        <f t="shared" si="354"/>
        <v>3.456839659122668E-2</v>
      </c>
      <c r="V1573" s="15">
        <f t="shared" si="355"/>
        <v>-3.4459703095192529E-2</v>
      </c>
      <c r="Y1573" s="32"/>
      <c r="Z1573" s="32"/>
    </row>
    <row r="1574" spans="1:26" x14ac:dyDescent="0.25">
      <c r="A1574" s="6">
        <v>2001.06</v>
      </c>
      <c r="B1574" s="7">
        <v>1238.71</v>
      </c>
      <c r="C1574" s="8">
        <v>15.69</v>
      </c>
      <c r="D1574" s="7">
        <v>36.79</v>
      </c>
      <c r="E1574" s="7">
        <v>178</v>
      </c>
      <c r="F1574" s="8">
        <f t="shared" si="360"/>
        <v>2001.4583333332148</v>
      </c>
      <c r="G1574" s="9">
        <v>5.28</v>
      </c>
      <c r="H1574" s="8">
        <f t="shared" si="356"/>
        <v>2130.3550310393252</v>
      </c>
      <c r="I1574" s="8">
        <f t="shared" si="357"/>
        <v>26.983935252808983</v>
      </c>
      <c r="J1574" s="10">
        <f t="shared" si="361"/>
        <v>921581.56328598538</v>
      </c>
      <c r="K1574" s="8">
        <f t="shared" si="358"/>
        <v>63.272082724719091</v>
      </c>
      <c r="L1574" s="10">
        <f t="shared" si="359"/>
        <v>27371.205296874494</v>
      </c>
      <c r="M1574" s="30">
        <f t="shared" si="350"/>
        <v>33.068534411112751</v>
      </c>
      <c r="N1574" s="11"/>
      <c r="O1574" s="12">
        <f t="shared" si="351"/>
        <v>35.42685932267451</v>
      </c>
      <c r="P1574" s="12"/>
      <c r="Q1574" s="33">
        <f t="shared" si="352"/>
        <v>4.7185158539475545E-3</v>
      </c>
      <c r="R1574" s="9">
        <f t="shared" si="362"/>
        <v>1.00748845990805</v>
      </c>
      <c r="S1574" s="9">
        <f t="shared" si="363"/>
        <v>31.915040687406314</v>
      </c>
      <c r="T1574" s="15">
        <f t="shared" si="353"/>
        <v>-9.2617412017770295E-4</v>
      </c>
      <c r="U1574" s="15">
        <f t="shared" si="354"/>
        <v>3.5285994928146991E-2</v>
      </c>
      <c r="V1574" s="15">
        <f t="shared" si="355"/>
        <v>-3.6212169048324694E-2</v>
      </c>
      <c r="Y1574" s="32"/>
      <c r="Z1574" s="32"/>
    </row>
    <row r="1575" spans="1:26" x14ac:dyDescent="0.25">
      <c r="A1575" s="6">
        <v>2001.07</v>
      </c>
      <c r="B1575" s="7">
        <v>1204.45</v>
      </c>
      <c r="C1575" s="8">
        <f>C1574*2/3+C1577/3</f>
        <v>15.706666666666667</v>
      </c>
      <c r="D1575" s="7">
        <f>(2*D1574+D1577)/3</f>
        <v>33.963333333333331</v>
      </c>
      <c r="E1575" s="7">
        <v>177.5</v>
      </c>
      <c r="F1575" s="8">
        <f t="shared" si="360"/>
        <v>2001.5416666665481</v>
      </c>
      <c r="G1575" s="9">
        <v>5.24</v>
      </c>
      <c r="H1575" s="8">
        <f t="shared" si="356"/>
        <v>2077.2691119718306</v>
      </c>
      <c r="I1575" s="8">
        <f t="shared" si="357"/>
        <v>27.08869070422535</v>
      </c>
      <c r="J1575" s="10">
        <f t="shared" si="361"/>
        <v>899593.38114123384</v>
      </c>
      <c r="K1575" s="8">
        <f t="shared" si="358"/>
        <v>58.575269436619706</v>
      </c>
      <c r="L1575" s="10">
        <f t="shared" si="359"/>
        <v>25366.922552335178</v>
      </c>
      <c r="M1575" s="30">
        <f t="shared" si="350"/>
        <v>32.163038687444327</v>
      </c>
      <c r="N1575" s="11"/>
      <c r="O1575" s="12">
        <f t="shared" si="351"/>
        <v>34.448593957650374</v>
      </c>
      <c r="P1575" s="12"/>
      <c r="Q1575" s="33">
        <f t="shared" si="352"/>
        <v>5.5300455517572449E-3</v>
      </c>
      <c r="R1575" s="9">
        <f t="shared" si="362"/>
        <v>1.0254723068263334</v>
      </c>
      <c r="S1575" s="9">
        <f t="shared" si="363"/>
        <v>32.244609937071992</v>
      </c>
      <c r="T1575" s="15">
        <f t="shared" si="353"/>
        <v>4.4659785179836931E-3</v>
      </c>
      <c r="U1575" s="15">
        <f t="shared" si="354"/>
        <v>3.4389590017319671E-2</v>
      </c>
      <c r="V1575" s="15">
        <f t="shared" si="355"/>
        <v>-2.9923611499335978E-2</v>
      </c>
      <c r="Y1575" s="32"/>
      <c r="Z1575" s="32"/>
    </row>
    <row r="1576" spans="1:26" x14ac:dyDescent="0.25">
      <c r="A1576" s="6">
        <v>2001.08</v>
      </c>
      <c r="B1576" s="7">
        <v>1178.5</v>
      </c>
      <c r="C1576" s="8">
        <f>C1574/3+C1577*2/3</f>
        <v>15.723333333333333</v>
      </c>
      <c r="D1576" s="7">
        <f>(D1574+2*D1577)/3</f>
        <v>31.136666666666667</v>
      </c>
      <c r="E1576" s="7">
        <v>177.5</v>
      </c>
      <c r="F1576" s="8">
        <f t="shared" si="360"/>
        <v>2001.6249999998813</v>
      </c>
      <c r="G1576" s="9">
        <v>4.97</v>
      </c>
      <c r="H1576" s="8">
        <f t="shared" si="356"/>
        <v>2032.5141338028166</v>
      </c>
      <c r="I1576" s="8">
        <f t="shared" si="357"/>
        <v>27.11743507042253</v>
      </c>
      <c r="J1576" s="10">
        <f t="shared" si="361"/>
        <v>881190.18381110835</v>
      </c>
      <c r="K1576" s="8">
        <f t="shared" si="358"/>
        <v>53.700224929577452</v>
      </c>
      <c r="L1576" s="10">
        <f t="shared" si="359"/>
        <v>23281.565569168612</v>
      </c>
      <c r="M1576" s="30">
        <f t="shared" si="350"/>
        <v>31.404318760780118</v>
      </c>
      <c r="N1576" s="11"/>
      <c r="O1576" s="12">
        <f t="shared" si="351"/>
        <v>33.631390163183092</v>
      </c>
      <c r="P1576" s="12"/>
      <c r="Q1576" s="33">
        <f t="shared" si="352"/>
        <v>8.6801283126884746E-3</v>
      </c>
      <c r="R1576" s="9">
        <f t="shared" si="362"/>
        <v>1.0231098784795749</v>
      </c>
      <c r="S1576" s="9">
        <f t="shared" si="363"/>
        <v>33.065954534884526</v>
      </c>
      <c r="T1576" s="15">
        <f t="shared" si="353"/>
        <v>-4.721467214606756E-3</v>
      </c>
      <c r="U1576" s="15">
        <f t="shared" si="354"/>
        <v>3.7976183851412326E-2</v>
      </c>
      <c r="V1576" s="15">
        <f t="shared" si="355"/>
        <v>-4.2697651066019082E-2</v>
      </c>
      <c r="Y1576" s="32"/>
      <c r="Z1576" s="32"/>
    </row>
    <row r="1577" spans="1:26" x14ac:dyDescent="0.25">
      <c r="A1577" s="6">
        <v>2001.09</v>
      </c>
      <c r="B1577" s="7">
        <v>1044.6400000000001</v>
      </c>
      <c r="C1577" s="8">
        <v>15.74</v>
      </c>
      <c r="D1577" s="7">
        <v>28.31</v>
      </c>
      <c r="E1577" s="7">
        <v>178.3</v>
      </c>
      <c r="F1577" s="8">
        <f t="shared" si="360"/>
        <v>2001.7083333332146</v>
      </c>
      <c r="G1577" s="9">
        <v>4.7300000000000004</v>
      </c>
      <c r="H1577" s="8">
        <f t="shared" si="356"/>
        <v>1793.5671991026359</v>
      </c>
      <c r="I1577" s="8">
        <f t="shared" si="357"/>
        <v>27.024379416713398</v>
      </c>
      <c r="J1577" s="10">
        <f t="shared" si="361"/>
        <v>778571.84444249189</v>
      </c>
      <c r="K1577" s="8">
        <f t="shared" si="358"/>
        <v>48.606110628154788</v>
      </c>
      <c r="L1577" s="10">
        <f t="shared" si="359"/>
        <v>21099.487781596479</v>
      </c>
      <c r="M1577" s="30">
        <f t="shared" si="350"/>
        <v>27.66739258686248</v>
      </c>
      <c r="N1577" s="11"/>
      <c r="O1577" s="12">
        <f t="shared" si="351"/>
        <v>29.631910124299605</v>
      </c>
      <c r="P1577" s="12"/>
      <c r="Q1577" s="33">
        <f t="shared" si="352"/>
        <v>1.5392721950809561E-2</v>
      </c>
      <c r="R1577" s="9">
        <f t="shared" si="362"/>
        <v>1.0166806203414818</v>
      </c>
      <c r="S1577" s="9">
        <f t="shared" si="363"/>
        <v>33.678315136648578</v>
      </c>
      <c r="T1577" s="15">
        <f t="shared" si="353"/>
        <v>6.7289873996549954E-3</v>
      </c>
      <c r="U1577" s="15">
        <f t="shared" si="354"/>
        <v>3.9053959337747912E-2</v>
      </c>
      <c r="V1577" s="15">
        <f t="shared" si="355"/>
        <v>-3.2324971938092917E-2</v>
      </c>
      <c r="Y1577" s="32"/>
      <c r="Z1577" s="32"/>
    </row>
    <row r="1578" spans="1:26" x14ac:dyDescent="0.25">
      <c r="A1578" s="6">
        <v>2001.1</v>
      </c>
      <c r="B1578" s="7">
        <v>1076.5899999999999</v>
      </c>
      <c r="C1578" s="8">
        <f>C1577*2/3+C1580/3</f>
        <v>15.740000000000002</v>
      </c>
      <c r="D1578" s="7">
        <f>(2*D1577+D1580)/3</f>
        <v>27.103333333333335</v>
      </c>
      <c r="E1578" s="7">
        <v>177.7</v>
      </c>
      <c r="F1578" s="8">
        <f t="shared" si="360"/>
        <v>2001.7916666665478</v>
      </c>
      <c r="G1578" s="9">
        <v>4.57</v>
      </c>
      <c r="H1578" s="8">
        <f t="shared" si="356"/>
        <v>1854.6640699212151</v>
      </c>
      <c r="I1578" s="8">
        <f t="shared" si="357"/>
        <v>27.115626617895327</v>
      </c>
      <c r="J1578" s="10">
        <f t="shared" si="361"/>
        <v>806074.35008970601</v>
      </c>
      <c r="K1578" s="8">
        <f t="shared" si="358"/>
        <v>46.691478193584686</v>
      </c>
      <c r="L1578" s="10">
        <f t="shared" si="359"/>
        <v>20293.056597155217</v>
      </c>
      <c r="M1578" s="30">
        <f t="shared" si="350"/>
        <v>28.577373113360078</v>
      </c>
      <c r="N1578" s="11"/>
      <c r="O1578" s="12">
        <f t="shared" si="351"/>
        <v>30.610210495719649</v>
      </c>
      <c r="P1578" s="12"/>
      <c r="Q1578" s="33">
        <f t="shared" si="352"/>
        <v>1.534636915070705E-2</v>
      </c>
      <c r="R1578" s="9">
        <f t="shared" si="362"/>
        <v>0.99746228642444223</v>
      </c>
      <c r="S1578" s="9">
        <f t="shared" si="363"/>
        <v>34.35570120979331</v>
      </c>
      <c r="T1578" s="15">
        <f t="shared" si="353"/>
        <v>6.4392071284102848E-3</v>
      </c>
      <c r="U1578" s="15">
        <f t="shared" si="354"/>
        <v>3.5790086566631629E-2</v>
      </c>
      <c r="V1578" s="15">
        <f t="shared" si="355"/>
        <v>-2.9350879438221344E-2</v>
      </c>
      <c r="Y1578" s="32"/>
      <c r="Z1578" s="32"/>
    </row>
    <row r="1579" spans="1:26" x14ac:dyDescent="0.25">
      <c r="A1579" s="6">
        <v>2001.11</v>
      </c>
      <c r="B1579" s="7">
        <v>1129.68</v>
      </c>
      <c r="C1579" s="8">
        <f>C1577/3+C1580*2/3</f>
        <v>15.740000000000002</v>
      </c>
      <c r="D1579" s="7">
        <f>(D1577+2*D1580)/3</f>
        <v>25.896666666666665</v>
      </c>
      <c r="E1579" s="7">
        <v>177.4</v>
      </c>
      <c r="F1579" s="8">
        <f t="shared" si="360"/>
        <v>2001.8749999998811</v>
      </c>
      <c r="G1579" s="9">
        <v>4.6500000000000004</v>
      </c>
      <c r="H1579" s="8">
        <f t="shared" si="356"/>
        <v>1949.4143979706873</v>
      </c>
      <c r="I1579" s="8">
        <f t="shared" si="357"/>
        <v>27.161481679819612</v>
      </c>
      <c r="J1579" s="10">
        <f t="shared" si="361"/>
        <v>848238.49444656761</v>
      </c>
      <c r="K1579" s="8">
        <f t="shared" si="358"/>
        <v>44.688172632468984</v>
      </c>
      <c r="L1579" s="10">
        <f t="shared" si="359"/>
        <v>19444.930904785375</v>
      </c>
      <c r="M1579" s="30">
        <f t="shared" si="350"/>
        <v>30.005103811056792</v>
      </c>
      <c r="N1579" s="11"/>
      <c r="O1579" s="12">
        <f t="shared" si="351"/>
        <v>32.143096534852369</v>
      </c>
      <c r="P1579" s="12"/>
      <c r="Q1579" s="33">
        <f t="shared" si="352"/>
        <v>1.2409781134990888E-2</v>
      </c>
      <c r="R1579" s="9">
        <f t="shared" si="362"/>
        <v>0.96966877558180731</v>
      </c>
      <c r="S1579" s="9">
        <f t="shared" si="363"/>
        <v>34.326467548102443</v>
      </c>
      <c r="T1579" s="15">
        <f t="shared" si="353"/>
        <v>3.1638813101841912E-3</v>
      </c>
      <c r="U1579" s="15">
        <f t="shared" si="354"/>
        <v>3.7444765406320579E-2</v>
      </c>
      <c r="V1579" s="15">
        <f t="shared" si="355"/>
        <v>-3.4280884096136388E-2</v>
      </c>
      <c r="Y1579" s="32"/>
      <c r="Z1579" s="32"/>
    </row>
    <row r="1580" spans="1:26" x14ac:dyDescent="0.25">
      <c r="A1580" s="6">
        <v>2001.12</v>
      </c>
      <c r="B1580" s="7">
        <v>1144.93</v>
      </c>
      <c r="C1580" s="8">
        <v>15.74</v>
      </c>
      <c r="D1580" s="7">
        <v>24.69</v>
      </c>
      <c r="E1580" s="7">
        <v>176.7</v>
      </c>
      <c r="F1580" s="8">
        <f t="shared" si="360"/>
        <v>2001.9583333332143</v>
      </c>
      <c r="G1580" s="9">
        <v>5.09</v>
      </c>
      <c r="H1580" s="8">
        <f t="shared" si="356"/>
        <v>1983.5572075551781</v>
      </c>
      <c r="I1580" s="8">
        <f t="shared" si="357"/>
        <v>27.269082342954157</v>
      </c>
      <c r="J1580" s="10">
        <f t="shared" si="361"/>
        <v>864083.66443346546</v>
      </c>
      <c r="K1580" s="8">
        <f t="shared" si="358"/>
        <v>42.774691426146006</v>
      </c>
      <c r="L1580" s="10">
        <f t="shared" si="359"/>
        <v>18633.650681580762</v>
      </c>
      <c r="M1580" s="30">
        <f t="shared" si="350"/>
        <v>30.499953255020433</v>
      </c>
      <c r="N1580" s="11"/>
      <c r="O1580" s="12">
        <f t="shared" si="351"/>
        <v>32.677962674930122</v>
      </c>
      <c r="P1580" s="12"/>
      <c r="Q1580" s="33">
        <f t="shared" si="352"/>
        <v>6.9892836391996366E-3</v>
      </c>
      <c r="R1580" s="9">
        <f t="shared" si="362"/>
        <v>1.008137626359966</v>
      </c>
      <c r="S1580" s="9">
        <f t="shared" si="363"/>
        <v>33.417164043949072</v>
      </c>
      <c r="T1580" s="15">
        <f t="shared" si="353"/>
        <v>3.1054556620517815E-3</v>
      </c>
      <c r="U1580" s="15">
        <f t="shared" si="354"/>
        <v>4.0944894595170922E-2</v>
      </c>
      <c r="V1580" s="15">
        <f t="shared" si="355"/>
        <v>-3.7839438933119141E-2</v>
      </c>
      <c r="Y1580" s="32"/>
      <c r="Z1580" s="32"/>
    </row>
    <row r="1581" spans="1:26" x14ac:dyDescent="0.25">
      <c r="A1581" s="6">
        <v>2002.01</v>
      </c>
      <c r="B1581" s="7">
        <v>1140.21</v>
      </c>
      <c r="C1581" s="8">
        <f>C1580*2/3+C1583/3</f>
        <v>15.736666666666668</v>
      </c>
      <c r="D1581" s="7">
        <f>(2*D1580+D1583)/3</f>
        <v>24.693333333333332</v>
      </c>
      <c r="E1581" s="7">
        <v>177.1</v>
      </c>
      <c r="F1581" s="8">
        <f t="shared" si="360"/>
        <v>2002.0416666665476</v>
      </c>
      <c r="G1581" s="9">
        <v>5.04</v>
      </c>
      <c r="H1581" s="8">
        <f t="shared" si="356"/>
        <v>1970.9183330039525</v>
      </c>
      <c r="I1581" s="8">
        <f t="shared" si="357"/>
        <v>27.201730237154148</v>
      </c>
      <c r="J1581" s="10">
        <f t="shared" si="361"/>
        <v>859565.35219428199</v>
      </c>
      <c r="K1581" s="8">
        <f t="shared" si="358"/>
        <v>42.683841897233194</v>
      </c>
      <c r="L1581" s="10">
        <f t="shared" si="359"/>
        <v>18615.460102540292</v>
      </c>
      <c r="M1581" s="30">
        <f t="shared" si="350"/>
        <v>30.277204433095978</v>
      </c>
      <c r="N1581" s="11"/>
      <c r="O1581" s="12">
        <f t="shared" si="351"/>
        <v>32.44567789769129</v>
      </c>
      <c r="P1581" s="12"/>
      <c r="Q1581" s="33">
        <f t="shared" si="352"/>
        <v>7.8137269027388698E-3</v>
      </c>
      <c r="R1581" s="9">
        <f t="shared" si="362"/>
        <v>1.0143899309217241</v>
      </c>
      <c r="S1581" s="9">
        <f t="shared" si="363"/>
        <v>33.61300986765773</v>
      </c>
      <c r="T1581" s="15">
        <f t="shared" si="353"/>
        <v>7.8905068108026111E-3</v>
      </c>
      <c r="U1581" s="15">
        <f t="shared" si="354"/>
        <v>4.0145010048437957E-2</v>
      </c>
      <c r="V1581" s="15">
        <f t="shared" si="355"/>
        <v>-3.2254503237635346E-2</v>
      </c>
      <c r="Y1581" s="32"/>
      <c r="Z1581" s="32"/>
    </row>
    <row r="1582" spans="1:26" x14ac:dyDescent="0.25">
      <c r="A1582" s="6">
        <v>2002.02</v>
      </c>
      <c r="B1582" s="7">
        <v>1100.67</v>
      </c>
      <c r="C1582" s="8">
        <f>C1580/3+C1583*2/3</f>
        <v>15.733333333333334</v>
      </c>
      <c r="D1582" s="7">
        <f>(D1580+2*D1583)/3</f>
        <v>24.696666666666669</v>
      </c>
      <c r="E1582" s="7">
        <v>177.8</v>
      </c>
      <c r="F1582" s="8">
        <f t="shared" si="360"/>
        <v>2002.1249999998809</v>
      </c>
      <c r="G1582" s="9">
        <v>4.91</v>
      </c>
      <c r="H1582" s="8">
        <f t="shared" si="356"/>
        <v>1895.080739173228</v>
      </c>
      <c r="I1582" s="8">
        <f t="shared" si="357"/>
        <v>27.08889763779527</v>
      </c>
      <c r="J1582" s="10">
        <f t="shared" si="361"/>
        <v>827475.24619055213</v>
      </c>
      <c r="K1582" s="8">
        <f t="shared" si="358"/>
        <v>42.52153444881889</v>
      </c>
      <c r="L1582" s="10">
        <f t="shared" si="359"/>
        <v>18566.764180077593</v>
      </c>
      <c r="M1582" s="30">
        <f t="shared" si="350"/>
        <v>29.085704152008407</v>
      </c>
      <c r="N1582" s="11"/>
      <c r="O1582" s="12">
        <f t="shared" si="351"/>
        <v>31.1763856379747</v>
      </c>
      <c r="P1582" s="12"/>
      <c r="Q1582" s="33">
        <f t="shared" si="352"/>
        <v>1.0500638782444623E-2</v>
      </c>
      <c r="R1582" s="9">
        <f t="shared" si="362"/>
        <v>0.97557538102605568</v>
      </c>
      <c r="S1582" s="9">
        <f t="shared" si="363"/>
        <v>33.962459786237453</v>
      </c>
      <c r="T1582" s="15">
        <f t="shared" si="353"/>
        <v>1.5422889034006682E-2</v>
      </c>
      <c r="U1582" s="15">
        <f t="shared" si="354"/>
        <v>3.8783770458147959E-2</v>
      </c>
      <c r="V1582" s="15">
        <f t="shared" si="355"/>
        <v>-2.3360881424141278E-2</v>
      </c>
      <c r="Y1582" s="32"/>
      <c r="Z1582" s="32"/>
    </row>
    <row r="1583" spans="1:26" x14ac:dyDescent="0.25">
      <c r="A1583" s="6">
        <v>2002.03</v>
      </c>
      <c r="B1583" s="7">
        <v>1153.79</v>
      </c>
      <c r="C1583" s="8">
        <v>15.73</v>
      </c>
      <c r="D1583" s="7">
        <v>24.7</v>
      </c>
      <c r="E1583" s="7">
        <v>178.8</v>
      </c>
      <c r="F1583" s="8">
        <f t="shared" si="360"/>
        <v>2002.2083333332141</v>
      </c>
      <c r="G1583" s="9">
        <v>5.28</v>
      </c>
      <c r="H1583" s="8">
        <f t="shared" si="356"/>
        <v>1975.4297999161067</v>
      </c>
      <c r="I1583" s="8">
        <f t="shared" si="357"/>
        <v>26.931686661073819</v>
      </c>
      <c r="J1583" s="10">
        <f t="shared" si="361"/>
        <v>863539.12783818028</v>
      </c>
      <c r="K1583" s="8">
        <f t="shared" si="358"/>
        <v>42.289425335570456</v>
      </c>
      <c r="L1583" s="10">
        <f t="shared" si="359"/>
        <v>18486.393934427455</v>
      </c>
      <c r="M1583" s="30">
        <f t="shared" si="350"/>
        <v>30.292130640918653</v>
      </c>
      <c r="N1583" s="11"/>
      <c r="O1583" s="12">
        <f t="shared" si="351"/>
        <v>32.475809252848002</v>
      </c>
      <c r="P1583" s="12"/>
      <c r="Q1583" s="33">
        <f t="shared" si="352"/>
        <v>5.4898769415986579E-3</v>
      </c>
      <c r="R1583" s="9">
        <f t="shared" si="362"/>
        <v>1.0098121952753996</v>
      </c>
      <c r="S1583" s="9">
        <f t="shared" si="363"/>
        <v>32.947632377824029</v>
      </c>
      <c r="T1583" s="15">
        <f t="shared" si="353"/>
        <v>1.3213994035882193E-2</v>
      </c>
      <c r="U1583" s="15">
        <f t="shared" si="354"/>
        <v>3.9453964822458554E-2</v>
      </c>
      <c r="V1583" s="15">
        <f t="shared" si="355"/>
        <v>-2.6239970786576361E-2</v>
      </c>
      <c r="Y1583" s="32"/>
      <c r="Z1583" s="32"/>
    </row>
    <row r="1584" spans="1:26" x14ac:dyDescent="0.25">
      <c r="A1584" s="6">
        <v>2002.04</v>
      </c>
      <c r="B1584" s="7">
        <v>1111.93</v>
      </c>
      <c r="C1584" s="8">
        <f>C1583*2/3+C1586/3</f>
        <v>15.833333333333332</v>
      </c>
      <c r="D1584" s="7">
        <f>(2*D1583+D1586)/3</f>
        <v>25.38</v>
      </c>
      <c r="E1584" s="7">
        <v>179.8</v>
      </c>
      <c r="F1584" s="8">
        <f t="shared" si="360"/>
        <v>2002.2916666665474</v>
      </c>
      <c r="G1584" s="9">
        <v>5.21</v>
      </c>
      <c r="H1584" s="8">
        <f t="shared" si="356"/>
        <v>1893.1721416852054</v>
      </c>
      <c r="I1584" s="8">
        <f t="shared" si="357"/>
        <v>26.957835094549488</v>
      </c>
      <c r="J1584" s="10">
        <f t="shared" si="361"/>
        <v>828563.05444603611</v>
      </c>
      <c r="K1584" s="8">
        <f t="shared" si="358"/>
        <v>43.211990823136809</v>
      </c>
      <c r="L1584" s="10">
        <f t="shared" si="359"/>
        <v>18912.099072639823</v>
      </c>
      <c r="M1584" s="30">
        <f t="shared" si="350"/>
        <v>29.005883253118661</v>
      </c>
      <c r="N1584" s="11"/>
      <c r="O1584" s="12">
        <f t="shared" si="351"/>
        <v>31.104690399704154</v>
      </c>
      <c r="P1584" s="12"/>
      <c r="Q1584" s="33">
        <f t="shared" si="352"/>
        <v>8.0785808107927473E-3</v>
      </c>
      <c r="R1584" s="9">
        <f t="shared" si="362"/>
        <v>1.0082163411245575</v>
      </c>
      <c r="S1584" s="9">
        <f t="shared" si="363"/>
        <v>33.085876926180333</v>
      </c>
      <c r="T1584" s="15">
        <f t="shared" si="353"/>
        <v>1.7068177540057849E-2</v>
      </c>
      <c r="U1584" s="15">
        <f t="shared" si="354"/>
        <v>4.000361897021687E-2</v>
      </c>
      <c r="V1584" s="15">
        <f t="shared" si="355"/>
        <v>-2.293544143015902E-2</v>
      </c>
      <c r="Y1584" s="32"/>
      <c r="Z1584" s="32"/>
    </row>
    <row r="1585" spans="1:26" x14ac:dyDescent="0.25">
      <c r="A1585" s="6">
        <v>2002.05</v>
      </c>
      <c r="B1585" s="7">
        <v>1079.25</v>
      </c>
      <c r="C1585" s="8">
        <f>C1583/3+C1586*2/3</f>
        <v>15.936666666666667</v>
      </c>
      <c r="D1585" s="7">
        <f>(D1583+2*D1586)/3</f>
        <v>26.06</v>
      </c>
      <c r="E1585" s="7">
        <v>179.8</v>
      </c>
      <c r="F1585" s="8">
        <f t="shared" si="360"/>
        <v>2002.3749999998806</v>
      </c>
      <c r="G1585" s="9">
        <v>5.16</v>
      </c>
      <c r="H1585" s="8">
        <f t="shared" si="356"/>
        <v>1837.5311700500552</v>
      </c>
      <c r="I1585" s="8">
        <f t="shared" si="357"/>
        <v>27.133770439377081</v>
      </c>
      <c r="J1585" s="10">
        <f t="shared" si="361"/>
        <v>805200.91577569593</v>
      </c>
      <c r="K1585" s="8">
        <f t="shared" si="358"/>
        <v>44.369758898776404</v>
      </c>
      <c r="L1585" s="10">
        <f t="shared" si="359"/>
        <v>19442.70175132234</v>
      </c>
      <c r="M1585" s="30">
        <f t="shared" si="350"/>
        <v>28.128107508688316</v>
      </c>
      <c r="N1585" s="11"/>
      <c r="O1585" s="12">
        <f t="shared" si="351"/>
        <v>30.171984137541518</v>
      </c>
      <c r="P1585" s="12"/>
      <c r="Q1585" s="33">
        <f t="shared" si="352"/>
        <v>9.5075054739182929E-3</v>
      </c>
      <c r="R1585" s="9">
        <f t="shared" si="362"/>
        <v>1.0223118312731163</v>
      </c>
      <c r="S1585" s="9">
        <f t="shared" si="363"/>
        <v>33.357721777410958</v>
      </c>
      <c r="T1585" s="15">
        <f t="shared" si="353"/>
        <v>1.6905259625435543E-2</v>
      </c>
      <c r="U1585" s="15">
        <f t="shared" si="354"/>
        <v>4.1783162308777655E-2</v>
      </c>
      <c r="V1585" s="15">
        <f t="shared" si="355"/>
        <v>-2.4877902683342112E-2</v>
      </c>
      <c r="Y1585" s="32"/>
      <c r="Z1585" s="32"/>
    </row>
    <row r="1586" spans="1:26" x14ac:dyDescent="0.25">
      <c r="A1586" s="6">
        <v>2002.06</v>
      </c>
      <c r="B1586" s="7">
        <v>1014.02</v>
      </c>
      <c r="C1586" s="8">
        <v>16.04</v>
      </c>
      <c r="D1586" s="7">
        <v>26.74</v>
      </c>
      <c r="E1586" s="7">
        <v>179.9</v>
      </c>
      <c r="F1586" s="8">
        <f t="shared" si="360"/>
        <v>2002.4583333332139</v>
      </c>
      <c r="G1586" s="9">
        <v>4.93</v>
      </c>
      <c r="H1586" s="8">
        <f t="shared" si="356"/>
        <v>1725.5108813229569</v>
      </c>
      <c r="I1586" s="8">
        <f t="shared" si="357"/>
        <v>27.294525291828787</v>
      </c>
      <c r="J1586" s="10">
        <f t="shared" si="361"/>
        <v>757110.64346969931</v>
      </c>
      <c r="K1586" s="8">
        <f t="shared" si="358"/>
        <v>45.50221984435796</v>
      </c>
      <c r="L1586" s="10">
        <f t="shared" si="359"/>
        <v>19965.226135953686</v>
      </c>
      <c r="M1586" s="30">
        <f t="shared" si="350"/>
        <v>26.387672541183338</v>
      </c>
      <c r="N1586" s="11"/>
      <c r="O1586" s="12">
        <f t="shared" si="351"/>
        <v>28.315227417431345</v>
      </c>
      <c r="P1586" s="12">
        <f>E1841/E1586</f>
        <v>1.7016536964980542</v>
      </c>
      <c r="Q1586" s="33">
        <f t="shared" si="352"/>
        <v>1.3843029904263171E-2</v>
      </c>
      <c r="R1586" s="9">
        <f t="shared" si="362"/>
        <v>1.0263194975144518</v>
      </c>
      <c r="S1586" s="9">
        <f t="shared" si="363"/>
        <v>34.083037554186035</v>
      </c>
      <c r="T1586" s="15">
        <f t="shared" si="353"/>
        <v>2.2153703784095979E-2</v>
      </c>
      <c r="U1586" s="15">
        <f t="shared" si="354"/>
        <v>4.1551593814674881E-2</v>
      </c>
      <c r="V1586" s="15">
        <f t="shared" si="355"/>
        <v>-1.9397890030578901E-2</v>
      </c>
      <c r="Y1586" s="32"/>
      <c r="Z1586" s="32"/>
    </row>
    <row r="1587" spans="1:26" x14ac:dyDescent="0.25">
      <c r="A1587" s="6">
        <v>2002.07</v>
      </c>
      <c r="B1587" s="7">
        <v>903.59</v>
      </c>
      <c r="C1587" s="8">
        <f>C1586*2/3+C1589/3</f>
        <v>15.96</v>
      </c>
      <c r="D1587" s="7">
        <f>(2*D1586+D1589)/3</f>
        <v>27.84</v>
      </c>
      <c r="E1587" s="7">
        <v>180.1</v>
      </c>
      <c r="F1587" s="8">
        <f t="shared" si="360"/>
        <v>2002.5416666665471</v>
      </c>
      <c r="G1587" s="9">
        <v>4.6500000000000004</v>
      </c>
      <c r="H1587" s="8">
        <f t="shared" si="356"/>
        <v>1535.8897708217655</v>
      </c>
      <c r="I1587" s="8">
        <f t="shared" si="357"/>
        <v>27.128233759022759</v>
      </c>
      <c r="J1587" s="10">
        <f t="shared" si="361"/>
        <v>674901.61599888268</v>
      </c>
      <c r="K1587" s="8">
        <f t="shared" si="358"/>
        <v>47.321430316490826</v>
      </c>
      <c r="L1587" s="10">
        <f t="shared" si="359"/>
        <v>20794.011652861245</v>
      </c>
      <c r="M1587" s="30">
        <f t="shared" si="350"/>
        <v>23.463120467431427</v>
      </c>
      <c r="N1587" s="11"/>
      <c r="O1587" s="12">
        <f t="shared" si="351"/>
        <v>25.189619576345265</v>
      </c>
      <c r="P1587" s="12">
        <f>834*P1586</f>
        <v>1419.1791828793771</v>
      </c>
      <c r="Q1587" s="33">
        <f t="shared" si="352"/>
        <v>2.1261397043573535E-2</v>
      </c>
      <c r="R1587" s="9">
        <f t="shared" si="362"/>
        <v>1.0353744093209243</v>
      </c>
      <c r="S1587" s="9">
        <f t="shared" si="363"/>
        <v>34.941240794838841</v>
      </c>
      <c r="T1587" s="15">
        <f t="shared" si="353"/>
        <v>3.7123546768372817E-2</v>
      </c>
      <c r="U1587" s="15">
        <f t="shared" si="354"/>
        <v>4.0130129867655073E-2</v>
      </c>
      <c r="V1587" s="15">
        <f t="shared" si="355"/>
        <v>-3.0065830992822562E-3</v>
      </c>
      <c r="Y1587" s="32"/>
      <c r="Z1587" s="32"/>
    </row>
    <row r="1588" spans="1:26" x14ac:dyDescent="0.25">
      <c r="A1588" s="6">
        <v>2002.08</v>
      </c>
      <c r="B1588" s="7">
        <v>912.55</v>
      </c>
      <c r="C1588" s="8">
        <f>C1586/3+C1589*2/3</f>
        <v>15.879999999999999</v>
      </c>
      <c r="D1588" s="7">
        <f>(D1586+2*D1589)/3</f>
        <v>28.939999999999998</v>
      </c>
      <c r="E1588" s="7">
        <v>180.7</v>
      </c>
      <c r="F1588" s="8">
        <f t="shared" si="360"/>
        <v>2002.6249999998804</v>
      </c>
      <c r="G1588" s="9">
        <v>4.26</v>
      </c>
      <c r="H1588" s="8">
        <f t="shared" si="356"/>
        <v>1545.9692868013278</v>
      </c>
      <c r="I1588" s="8">
        <f t="shared" si="357"/>
        <v>26.902627006087432</v>
      </c>
      <c r="J1588" s="10">
        <f t="shared" si="361"/>
        <v>680315.89375793212</v>
      </c>
      <c r="K1588" s="8">
        <f t="shared" si="358"/>
        <v>49.027835362479237</v>
      </c>
      <c r="L1588" s="10">
        <f t="shared" si="359"/>
        <v>21575.082971184653</v>
      </c>
      <c r="M1588" s="30">
        <f t="shared" si="350"/>
        <v>23.588713528842359</v>
      </c>
      <c r="N1588" s="11"/>
      <c r="O1588" s="12">
        <f t="shared" si="351"/>
        <v>25.335997073986565</v>
      </c>
      <c r="P1588" s="12"/>
      <c r="Q1588" s="33">
        <f t="shared" si="352"/>
        <v>2.4983992645496875E-2</v>
      </c>
      <c r="R1588" s="9">
        <f t="shared" si="362"/>
        <v>1.0356261870042687</v>
      </c>
      <c r="S1588" s="9">
        <f t="shared" si="363"/>
        <v>36.057142808280304</v>
      </c>
      <c r="T1588" s="15">
        <f t="shared" si="353"/>
        <v>3.9179176192104093E-2</v>
      </c>
      <c r="U1588" s="15">
        <f t="shared" si="354"/>
        <v>3.4995989194479771E-2</v>
      </c>
      <c r="V1588" s="15">
        <f t="shared" si="355"/>
        <v>4.1831869976243219E-3</v>
      </c>
      <c r="Y1588" s="32"/>
      <c r="Z1588" s="32"/>
    </row>
    <row r="1589" spans="1:26" x14ac:dyDescent="0.25">
      <c r="A1589" s="6">
        <v>2002.09</v>
      </c>
      <c r="B1589" s="7">
        <v>867.81</v>
      </c>
      <c r="C1589" s="8">
        <v>15.8</v>
      </c>
      <c r="D1589" s="7">
        <v>30.04</v>
      </c>
      <c r="E1589" s="7">
        <v>181</v>
      </c>
      <c r="F1589" s="8">
        <f t="shared" si="360"/>
        <v>2002.7083333332137</v>
      </c>
      <c r="G1589" s="9">
        <v>3.87</v>
      </c>
      <c r="H1589" s="8">
        <f t="shared" si="356"/>
        <v>1467.7376009668503</v>
      </c>
      <c r="I1589" s="8">
        <f t="shared" si="357"/>
        <v>26.722732044198892</v>
      </c>
      <c r="J1589" s="10">
        <f t="shared" si="361"/>
        <v>646869.38993736473</v>
      </c>
      <c r="K1589" s="8">
        <f t="shared" si="358"/>
        <v>50.807017127071809</v>
      </c>
      <c r="L1589" s="10">
        <f t="shared" si="359"/>
        <v>22391.948091999904</v>
      </c>
      <c r="M1589" s="30">
        <f t="shared" si="350"/>
        <v>22.365036801224317</v>
      </c>
      <c r="N1589" s="11"/>
      <c r="O1589" s="12">
        <f t="shared" si="351"/>
        <v>24.033754017347928</v>
      </c>
      <c r="P1589" s="12"/>
      <c r="Q1589" s="33">
        <f t="shared" si="352"/>
        <v>3.1082925210663789E-2</v>
      </c>
      <c r="R1589" s="9">
        <f t="shared" si="362"/>
        <v>0.99748650991017018</v>
      </c>
      <c r="S1589" s="9">
        <f t="shared" si="363"/>
        <v>37.279828965027377</v>
      </c>
      <c r="T1589" s="15">
        <f t="shared" si="353"/>
        <v>4.7080767227534182E-2</v>
      </c>
      <c r="U1589" s="15">
        <f t="shared" si="354"/>
        <v>3.0859464967863071E-2</v>
      </c>
      <c r="V1589" s="15">
        <f t="shared" si="355"/>
        <v>1.6221302259671111E-2</v>
      </c>
      <c r="Y1589" s="32"/>
      <c r="Z1589" s="32"/>
    </row>
    <row r="1590" spans="1:26" x14ac:dyDescent="0.25">
      <c r="A1590" s="6">
        <v>2002.1</v>
      </c>
      <c r="B1590" s="7">
        <v>854.63</v>
      </c>
      <c r="C1590" s="8">
        <f>C1589*2/3+C1592/3</f>
        <v>15.89</v>
      </c>
      <c r="D1590" s="7">
        <f>(2*D1589+D1592)/3</f>
        <v>29.223333333333333</v>
      </c>
      <c r="E1590" s="7">
        <v>181.3</v>
      </c>
      <c r="F1590" s="8">
        <f t="shared" si="360"/>
        <v>2002.7916666665469</v>
      </c>
      <c r="G1590" s="9">
        <v>3.94</v>
      </c>
      <c r="H1590" s="8">
        <f t="shared" si="356"/>
        <v>1443.0543040540535</v>
      </c>
      <c r="I1590" s="8">
        <f t="shared" si="357"/>
        <v>26.830479729729721</v>
      </c>
      <c r="J1590" s="10">
        <f t="shared" si="361"/>
        <v>636976.23791787773</v>
      </c>
      <c r="K1590" s="8">
        <f t="shared" si="358"/>
        <v>49.343993243243226</v>
      </c>
      <c r="L1590" s="10">
        <f t="shared" si="359"/>
        <v>21780.851276092322</v>
      </c>
      <c r="M1590" s="30">
        <f t="shared" si="350"/>
        <v>21.956233863659069</v>
      </c>
      <c r="N1590" s="11"/>
      <c r="O1590" s="12">
        <f t="shared" si="351"/>
        <v>23.606572751994396</v>
      </c>
      <c r="P1590" s="12"/>
      <c r="Q1590" s="33">
        <f t="shared" si="352"/>
        <v>3.1023120090339119E-2</v>
      </c>
      <c r="R1590" s="9">
        <f t="shared" si="362"/>
        <v>0.99431179749023912</v>
      </c>
      <c r="S1590" s="9">
        <f t="shared" si="363"/>
        <v>37.124594008116681</v>
      </c>
      <c r="T1590" s="15">
        <f t="shared" si="353"/>
        <v>4.851198970971593E-2</v>
      </c>
      <c r="U1590" s="15">
        <f t="shared" si="354"/>
        <v>3.1196084467564056E-2</v>
      </c>
      <c r="V1590" s="15">
        <f t="shared" si="355"/>
        <v>1.7315905242151874E-2</v>
      </c>
      <c r="Y1590" s="32"/>
      <c r="Z1590" s="32"/>
    </row>
    <row r="1591" spans="1:26" x14ac:dyDescent="0.25">
      <c r="A1591" s="6">
        <v>2002.11</v>
      </c>
      <c r="B1591" s="7">
        <v>909.93</v>
      </c>
      <c r="C1591" s="8">
        <f>C1589/3+C1592*2/3</f>
        <v>15.98</v>
      </c>
      <c r="D1591" s="7">
        <f>(D1589+2*D1592)/3</f>
        <v>28.406666666666666</v>
      </c>
      <c r="E1591" s="7">
        <v>181.3</v>
      </c>
      <c r="F1591" s="8">
        <f t="shared" si="360"/>
        <v>2002.8749999998802</v>
      </c>
      <c r="G1591" s="9">
        <v>4.05</v>
      </c>
      <c r="H1591" s="8">
        <f t="shared" si="356"/>
        <v>1536.4291013513509</v>
      </c>
      <c r="I1591" s="8">
        <f t="shared" si="357"/>
        <v>26.98244594594594</v>
      </c>
      <c r="J1591" s="10">
        <f t="shared" si="361"/>
        <v>679185.17743597634</v>
      </c>
      <c r="K1591" s="8">
        <f t="shared" si="358"/>
        <v>47.965040540540528</v>
      </c>
      <c r="L1591" s="10">
        <f t="shared" si="359"/>
        <v>21203.155122223288</v>
      </c>
      <c r="M1591" s="30">
        <f t="shared" si="350"/>
        <v>23.348396502725116</v>
      </c>
      <c r="N1591" s="11"/>
      <c r="O1591" s="12">
        <f t="shared" si="351"/>
        <v>25.114358041300335</v>
      </c>
      <c r="P1591" s="12"/>
      <c r="Q1591" s="33">
        <f t="shared" si="352"/>
        <v>2.7063021565630299E-2</v>
      </c>
      <c r="R1591" s="9">
        <f t="shared" si="362"/>
        <v>1.0050077075830828</v>
      </c>
      <c r="S1591" s="9">
        <f t="shared" si="363"/>
        <v>36.913421799305858</v>
      </c>
      <c r="T1591" s="15">
        <f t="shared" si="353"/>
        <v>3.9308477859257618E-2</v>
      </c>
      <c r="U1591" s="15">
        <f t="shared" si="354"/>
        <v>3.3363706824877992E-2</v>
      </c>
      <c r="V1591" s="15">
        <f t="shared" si="355"/>
        <v>5.9447710343796256E-3</v>
      </c>
      <c r="Y1591" s="32"/>
      <c r="Z1591" s="32"/>
    </row>
    <row r="1592" spans="1:26" x14ac:dyDescent="0.25">
      <c r="A1592" s="6">
        <v>2002.12</v>
      </c>
      <c r="B1592" s="7">
        <v>899.18</v>
      </c>
      <c r="C1592" s="8">
        <v>16.07</v>
      </c>
      <c r="D1592" s="7">
        <v>27.59</v>
      </c>
      <c r="E1592" s="7">
        <v>180.9</v>
      </c>
      <c r="F1592" s="8">
        <f t="shared" si="360"/>
        <v>2002.9583333332134</v>
      </c>
      <c r="G1592" s="9">
        <v>4.03</v>
      </c>
      <c r="H1592" s="8">
        <f t="shared" si="356"/>
        <v>1521.6347454394688</v>
      </c>
      <c r="I1592" s="8">
        <f t="shared" si="357"/>
        <v>27.194410862354886</v>
      </c>
      <c r="J1592" s="10">
        <f t="shared" si="361"/>
        <v>673647.05193856324</v>
      </c>
      <c r="K1592" s="8">
        <f t="shared" si="358"/>
        <v>46.689097429519066</v>
      </c>
      <c r="L1592" s="10">
        <f t="shared" si="359"/>
        <v>20669.857162064283</v>
      </c>
      <c r="M1592" s="30">
        <f t="shared" si="350"/>
        <v>23.101442537685614</v>
      </c>
      <c r="N1592" s="11"/>
      <c r="O1592" s="12">
        <f t="shared" si="351"/>
        <v>24.860432504266157</v>
      </c>
      <c r="P1592" s="12"/>
      <c r="Q1592" s="33">
        <f t="shared" si="352"/>
        <v>2.7566733863023996E-2</v>
      </c>
      <c r="R1592" s="9">
        <f t="shared" si="362"/>
        <v>1.0017271449982252</v>
      </c>
      <c r="S1592" s="9">
        <f t="shared" si="363"/>
        <v>37.180303876894627</v>
      </c>
      <c r="T1592" s="15">
        <f t="shared" si="353"/>
        <v>4.2685327215542523E-2</v>
      </c>
      <c r="U1592" s="15">
        <f t="shared" si="354"/>
        <v>3.2380151210893438E-2</v>
      </c>
      <c r="V1592" s="15">
        <f t="shared" si="355"/>
        <v>1.0305176004649086E-2</v>
      </c>
      <c r="Y1592" s="32"/>
      <c r="Z1592" s="32"/>
    </row>
    <row r="1593" spans="1:26" x14ac:dyDescent="0.25">
      <c r="A1593" s="6">
        <v>2003.01</v>
      </c>
      <c r="B1593" s="7">
        <v>895.84</v>
      </c>
      <c r="C1593" s="8">
        <f>C1592*2/3+C1595/3</f>
        <v>16.119999999999997</v>
      </c>
      <c r="D1593" s="7">
        <f>(2*D1592+D1595)/3</f>
        <v>28.5</v>
      </c>
      <c r="E1593" s="7">
        <v>181.7</v>
      </c>
      <c r="F1593" s="8">
        <f t="shared" si="360"/>
        <v>2003.0416666665467</v>
      </c>
      <c r="G1593" s="9">
        <v>4.05</v>
      </c>
      <c r="H1593" s="8">
        <f t="shared" si="356"/>
        <v>1509.3079779856905</v>
      </c>
      <c r="I1593" s="8">
        <f t="shared" si="357"/>
        <v>27.158917446340116</v>
      </c>
      <c r="J1593" s="10">
        <f t="shared" si="361"/>
        <v>669191.8017416785</v>
      </c>
      <c r="K1593" s="8">
        <f t="shared" si="358"/>
        <v>48.016696477710511</v>
      </c>
      <c r="L1593" s="10">
        <f t="shared" si="359"/>
        <v>21289.478422081887</v>
      </c>
      <c r="M1593" s="30">
        <f t="shared" si="350"/>
        <v>22.898348576613198</v>
      </c>
      <c r="N1593" s="11"/>
      <c r="O1593" s="12">
        <f t="shared" si="351"/>
        <v>24.653867027835652</v>
      </c>
      <c r="P1593" s="12"/>
      <c r="Q1593" s="33">
        <f t="shared" si="352"/>
        <v>2.7698583136729522E-2</v>
      </c>
      <c r="R1593" s="9">
        <f t="shared" si="362"/>
        <v>1.0156947309972999</v>
      </c>
      <c r="S1593" s="9">
        <f t="shared" si="363"/>
        <v>37.08053717768712</v>
      </c>
      <c r="T1593" s="15">
        <f t="shared" si="353"/>
        <v>4.7440395385840217E-2</v>
      </c>
      <c r="U1593" s="15">
        <f t="shared" si="354"/>
        <v>3.0718331825776879E-2</v>
      </c>
      <c r="V1593" s="15">
        <f t="shared" si="355"/>
        <v>1.6722063560063338E-2</v>
      </c>
      <c r="Y1593" s="32"/>
      <c r="Z1593" s="32"/>
    </row>
    <row r="1594" spans="1:26" x14ac:dyDescent="0.25">
      <c r="A1594" s="6">
        <v>2003.02</v>
      </c>
      <c r="B1594" s="7">
        <v>837.03</v>
      </c>
      <c r="C1594" s="8">
        <f>C1592/3+C1595*2/3</f>
        <v>16.169999999999998</v>
      </c>
      <c r="D1594" s="7">
        <f>(D1592+2*D1595)/3</f>
        <v>29.41</v>
      </c>
      <c r="E1594" s="7">
        <v>183.1</v>
      </c>
      <c r="F1594" s="8">
        <f t="shared" si="360"/>
        <v>2003.1249999998799</v>
      </c>
      <c r="G1594" s="9">
        <v>3.9</v>
      </c>
      <c r="H1594" s="8">
        <f t="shared" si="356"/>
        <v>1399.4423884489347</v>
      </c>
      <c r="I1594" s="8">
        <f t="shared" si="357"/>
        <v>27.034853495357719</v>
      </c>
      <c r="J1594" s="10">
        <f t="shared" si="361"/>
        <v>621478.85801613296</v>
      </c>
      <c r="K1594" s="8">
        <f t="shared" si="358"/>
        <v>49.170998225013641</v>
      </c>
      <c r="L1594" s="10">
        <f t="shared" si="359"/>
        <v>21836.365738688539</v>
      </c>
      <c r="M1594" s="30">
        <f t="shared" si="350"/>
        <v>21.214102123415266</v>
      </c>
      <c r="N1594" s="11"/>
      <c r="O1594" s="12">
        <f t="shared" si="351"/>
        <v>22.853826114365571</v>
      </c>
      <c r="P1594" s="12"/>
      <c r="Q1594" s="33">
        <f t="shared" si="352"/>
        <v>3.3093626579452161E-2</v>
      </c>
      <c r="R1594" s="9">
        <f t="shared" si="362"/>
        <v>1.0106729743502778</v>
      </c>
      <c r="S1594" s="9">
        <f t="shared" si="363"/>
        <v>37.374535132192285</v>
      </c>
      <c r="T1594" s="15">
        <f t="shared" si="353"/>
        <v>5.6792613215519427E-2</v>
      </c>
      <c r="U1594" s="15">
        <f t="shared" si="354"/>
        <v>2.8579602659118741E-2</v>
      </c>
      <c r="V1594" s="15">
        <f t="shared" si="355"/>
        <v>2.8213010556400686E-2</v>
      </c>
      <c r="Y1594" s="32"/>
      <c r="Z1594" s="32"/>
    </row>
    <row r="1595" spans="1:26" x14ac:dyDescent="0.25">
      <c r="A1595" s="6">
        <v>2003.03</v>
      </c>
      <c r="B1595" s="7">
        <v>846.63</v>
      </c>
      <c r="C1595" s="8">
        <v>16.22</v>
      </c>
      <c r="D1595" s="7">
        <v>30.32</v>
      </c>
      <c r="E1595" s="7">
        <v>184.2</v>
      </c>
      <c r="F1595" s="8">
        <f t="shared" si="360"/>
        <v>2003.2083333332132</v>
      </c>
      <c r="G1595" s="9">
        <v>3.81</v>
      </c>
      <c r="H1595" s="8">
        <f t="shared" si="356"/>
        <v>1407.0397683224753</v>
      </c>
      <c r="I1595" s="8">
        <f t="shared" si="357"/>
        <v>26.956504071661232</v>
      </c>
      <c r="J1595" s="10">
        <f t="shared" si="361"/>
        <v>625850.37469932437</v>
      </c>
      <c r="K1595" s="8">
        <f t="shared" si="358"/>
        <v>50.389716612377839</v>
      </c>
      <c r="L1595" s="10">
        <f t="shared" si="359"/>
        <v>22413.313207521012</v>
      </c>
      <c r="M1595" s="30">
        <f t="shared" si="350"/>
        <v>21.309719026990969</v>
      </c>
      <c r="N1595" s="11"/>
      <c r="O1595" s="12">
        <f t="shared" si="351"/>
        <v>22.969623651201289</v>
      </c>
      <c r="P1595" s="12"/>
      <c r="Q1595" s="33">
        <f t="shared" si="352"/>
        <v>3.4038561227224706E-2</v>
      </c>
      <c r="R1595" s="9">
        <f t="shared" si="362"/>
        <v>0.99088969647979586</v>
      </c>
      <c r="S1595" s="9">
        <f t="shared" si="363"/>
        <v>37.54785834246389</v>
      </c>
      <c r="T1595" s="15">
        <f t="shared" si="353"/>
        <v>5.8617724612823663E-2</v>
      </c>
      <c r="U1595" s="15">
        <f t="shared" si="354"/>
        <v>2.8189574612293988E-2</v>
      </c>
      <c r="V1595" s="15">
        <f t="shared" si="355"/>
        <v>3.0428150000529675E-2</v>
      </c>
      <c r="Y1595" s="32"/>
      <c r="Z1595" s="32"/>
    </row>
    <row r="1596" spans="1:26" x14ac:dyDescent="0.25">
      <c r="A1596" s="6">
        <v>2003.04</v>
      </c>
      <c r="B1596" s="7">
        <v>890.03</v>
      </c>
      <c r="C1596" s="8">
        <f>C1595*2/3+C1598/3</f>
        <v>16.203333333333333</v>
      </c>
      <c r="D1596" s="7">
        <f>(2*D1595+D1598)/3</f>
        <v>31.73</v>
      </c>
      <c r="E1596" s="7">
        <v>183.8</v>
      </c>
      <c r="F1596" s="8">
        <f t="shared" si="360"/>
        <v>2003.2916666665465</v>
      </c>
      <c r="G1596" s="9">
        <v>3.96</v>
      </c>
      <c r="H1596" s="8">
        <f t="shared" si="356"/>
        <v>1482.3866094940147</v>
      </c>
      <c r="I1596" s="8">
        <f t="shared" si="357"/>
        <v>26.987409820457014</v>
      </c>
      <c r="J1596" s="10">
        <f t="shared" si="361"/>
        <v>660364.93255711359</v>
      </c>
      <c r="K1596" s="8">
        <f t="shared" si="358"/>
        <v>52.847799646354716</v>
      </c>
      <c r="L1596" s="10">
        <f t="shared" si="359"/>
        <v>23542.329258606132</v>
      </c>
      <c r="M1596" s="30">
        <f t="shared" si="350"/>
        <v>22.427939577730879</v>
      </c>
      <c r="N1596" s="11"/>
      <c r="O1596" s="12">
        <f t="shared" si="351"/>
        <v>24.186166302446409</v>
      </c>
      <c r="P1596" s="12"/>
      <c r="Q1596" s="33">
        <f t="shared" si="352"/>
        <v>2.9690936600992972E-2</v>
      </c>
      <c r="R1596" s="9">
        <f t="shared" si="362"/>
        <v>1.0358298898509803</v>
      </c>
      <c r="S1596" s="9">
        <f t="shared" si="363"/>
        <v>37.286756110851371</v>
      </c>
      <c r="T1596" s="15">
        <f t="shared" si="353"/>
        <v>5.4582850447928877E-2</v>
      </c>
      <c r="U1596" s="15">
        <f t="shared" si="354"/>
        <v>3.1035894362941185E-2</v>
      </c>
      <c r="V1596" s="15">
        <f t="shared" si="355"/>
        <v>2.3546956084987691E-2</v>
      </c>
      <c r="Y1596" s="32"/>
      <c r="Z1596" s="32"/>
    </row>
    <row r="1597" spans="1:26" x14ac:dyDescent="0.25">
      <c r="A1597" s="6">
        <v>2003.05</v>
      </c>
      <c r="B1597" s="7">
        <v>935.96</v>
      </c>
      <c r="C1597" s="8">
        <f>C1595/3+C1598*2/3</f>
        <v>16.186666666666667</v>
      </c>
      <c r="D1597" s="7">
        <f>(D1595+2*D1598)/3</f>
        <v>33.139999999999993</v>
      </c>
      <c r="E1597" s="7">
        <v>183.5</v>
      </c>
      <c r="F1597" s="8">
        <f t="shared" si="360"/>
        <v>2003.3749999998797</v>
      </c>
      <c r="G1597" s="9">
        <v>3.57</v>
      </c>
      <c r="H1597" s="8">
        <f t="shared" si="356"/>
        <v>1561.4337596730243</v>
      </c>
      <c r="I1597" s="8">
        <f t="shared" si="357"/>
        <v>27.003726430517705</v>
      </c>
      <c r="J1597" s="10">
        <f t="shared" si="361"/>
        <v>696580.85073811701</v>
      </c>
      <c r="K1597" s="8">
        <f t="shared" si="358"/>
        <v>55.286459673024495</v>
      </c>
      <c r="L1597" s="10">
        <f t="shared" si="359"/>
        <v>24664.183718814042</v>
      </c>
      <c r="M1597" s="30">
        <f t="shared" si="350"/>
        <v>23.591080453481464</v>
      </c>
      <c r="N1597" s="11"/>
      <c r="O1597" s="12">
        <f t="shared" si="351"/>
        <v>25.450023010176363</v>
      </c>
      <c r="P1597" s="12"/>
      <c r="Q1597" s="33">
        <f t="shared" si="352"/>
        <v>3.108303120914517E-2</v>
      </c>
      <c r="R1597" s="9">
        <f t="shared" si="362"/>
        <v>1.0232207089359318</v>
      </c>
      <c r="S1597" s="9">
        <f t="shared" si="363"/>
        <v>38.685879913582632</v>
      </c>
      <c r="T1597" s="15">
        <f t="shared" si="353"/>
        <v>5.3484219096966434E-2</v>
      </c>
      <c r="U1597" s="15">
        <f t="shared" si="354"/>
        <v>2.5629169711678612E-2</v>
      </c>
      <c r="V1597" s="15">
        <f t="shared" si="355"/>
        <v>2.7855049385287822E-2</v>
      </c>
      <c r="Y1597" s="32"/>
      <c r="Z1597" s="32"/>
    </row>
    <row r="1598" spans="1:26" x14ac:dyDescent="0.25">
      <c r="A1598" s="6">
        <v>2003.06</v>
      </c>
      <c r="B1598" s="7">
        <v>988</v>
      </c>
      <c r="C1598" s="8">
        <v>16.170000000000002</v>
      </c>
      <c r="D1598" s="7">
        <v>34.549999999999997</v>
      </c>
      <c r="E1598" s="7">
        <v>183.7</v>
      </c>
      <c r="F1598" s="8">
        <f t="shared" si="360"/>
        <v>2003.458333333213</v>
      </c>
      <c r="G1598" s="9">
        <v>3.33</v>
      </c>
      <c r="H1598" s="8">
        <f t="shared" si="356"/>
        <v>1646.4560152422425</v>
      </c>
      <c r="I1598" s="8">
        <f t="shared" si="357"/>
        <v>26.946552395209579</v>
      </c>
      <c r="J1598" s="10">
        <f t="shared" si="361"/>
        <v>735512.42827413895</v>
      </c>
      <c r="K1598" s="8">
        <f t="shared" si="358"/>
        <v>57.575966929776797</v>
      </c>
      <c r="L1598" s="10">
        <f t="shared" si="359"/>
        <v>25720.601616266697</v>
      </c>
      <c r="M1598" s="30">
        <f t="shared" si="350"/>
        <v>24.832223259531045</v>
      </c>
      <c r="N1598" s="11"/>
      <c r="O1598" s="12">
        <f t="shared" si="351"/>
        <v>26.796570516909878</v>
      </c>
      <c r="P1598" s="12"/>
      <c r="Q1598" s="33">
        <f t="shared" si="352"/>
        <v>3.1333994639806316E-2</v>
      </c>
      <c r="R1598" s="9">
        <f t="shared" si="362"/>
        <v>0.94958828459829892</v>
      </c>
      <c r="S1598" s="9">
        <f t="shared" si="363"/>
        <v>39.541096907599318</v>
      </c>
      <c r="T1598" s="15">
        <f t="shared" si="353"/>
        <v>4.6344699938422496E-2</v>
      </c>
      <c r="U1598" s="15">
        <f t="shared" si="354"/>
        <v>1.9908768324140791E-2</v>
      </c>
      <c r="V1598" s="15">
        <f t="shared" si="355"/>
        <v>2.6435931614281705E-2</v>
      </c>
      <c r="Y1598" s="32"/>
      <c r="Z1598" s="32"/>
    </row>
    <row r="1599" spans="1:26" x14ac:dyDescent="0.25">
      <c r="A1599" s="6">
        <v>2003.07</v>
      </c>
      <c r="B1599" s="7">
        <v>992.54</v>
      </c>
      <c r="C1599" s="8">
        <f>C1598*2/3+C1601/3</f>
        <v>16.310000000000002</v>
      </c>
      <c r="D1599" s="7">
        <f>(2*D1598+D1601)/3</f>
        <v>35.893333333333331</v>
      </c>
      <c r="E1599" s="7">
        <v>183.9</v>
      </c>
      <c r="F1599" s="8">
        <f t="shared" si="360"/>
        <v>2003.5416666665462</v>
      </c>
      <c r="G1599" s="9">
        <v>3.98</v>
      </c>
      <c r="H1599" s="8">
        <f t="shared" si="356"/>
        <v>1652.2228866231644</v>
      </c>
      <c r="I1599" s="8">
        <f t="shared" si="357"/>
        <v>27.150296492659052</v>
      </c>
      <c r="J1599" s="10">
        <f t="shared" si="361"/>
        <v>739099.35714442772</v>
      </c>
      <c r="K1599" s="8">
        <f t="shared" si="358"/>
        <v>59.749518216421947</v>
      </c>
      <c r="L1599" s="10">
        <f t="shared" si="359"/>
        <v>26728.131453077276</v>
      </c>
      <c r="M1599" s="30">
        <f t="shared" si="350"/>
        <v>24.867329101268762</v>
      </c>
      <c r="N1599" s="11"/>
      <c r="O1599" s="12">
        <f t="shared" si="351"/>
        <v>26.84191090752109</v>
      </c>
      <c r="P1599" s="12"/>
      <c r="Q1599" s="33">
        <f t="shared" si="352"/>
        <v>2.488861521116166E-2</v>
      </c>
      <c r="R1599" s="9">
        <f t="shared" si="362"/>
        <v>0.96568817971770871</v>
      </c>
      <c r="S1599" s="9">
        <f t="shared" si="363"/>
        <v>37.506927405499859</v>
      </c>
      <c r="T1599" s="15">
        <f t="shared" si="353"/>
        <v>4.9151232024463143E-2</v>
      </c>
      <c r="U1599" s="15">
        <f t="shared" si="354"/>
        <v>2.2932504535952747E-2</v>
      </c>
      <c r="V1599" s="15">
        <f t="shared" si="355"/>
        <v>2.6218727488510396E-2</v>
      </c>
      <c r="Y1599" s="32"/>
      <c r="Z1599" s="32"/>
    </row>
    <row r="1600" spans="1:26" x14ac:dyDescent="0.25">
      <c r="A1600" s="6">
        <v>2003.08</v>
      </c>
      <c r="B1600" s="7">
        <v>989.53</v>
      </c>
      <c r="C1600" s="8">
        <f>C1598/3+C1601*2/3</f>
        <v>16.450000000000003</v>
      </c>
      <c r="D1600" s="7">
        <f>(D1598+2*D1601)/3</f>
        <v>37.236666666666665</v>
      </c>
      <c r="E1600" s="7">
        <v>184.6</v>
      </c>
      <c r="F1600" s="8">
        <f t="shared" si="360"/>
        <v>2003.6249999998795</v>
      </c>
      <c r="G1600" s="9">
        <v>4.45</v>
      </c>
      <c r="H1600" s="8">
        <f t="shared" si="356"/>
        <v>1640.9661163326109</v>
      </c>
      <c r="I1600" s="8">
        <f t="shared" si="357"/>
        <v>27.279509073672809</v>
      </c>
      <c r="J1600" s="10">
        <f t="shared" si="361"/>
        <v>735080.72093575995</v>
      </c>
      <c r="K1600" s="8">
        <f t="shared" si="358"/>
        <v>61.750637459371603</v>
      </c>
      <c r="L1600" s="10">
        <f t="shared" si="359"/>
        <v>27661.572442046137</v>
      </c>
      <c r="M1600" s="30">
        <f t="shared" si="350"/>
        <v>24.642251409932143</v>
      </c>
      <c r="N1600" s="11"/>
      <c r="O1600" s="12">
        <f t="shared" si="351"/>
        <v>26.606108883763628</v>
      </c>
      <c r="P1600" s="12"/>
      <c r="Q1600" s="33">
        <f t="shared" si="352"/>
        <v>2.0661744197436209E-2</v>
      </c>
      <c r="R1600" s="9">
        <f t="shared" si="362"/>
        <v>1.0182397843694471</v>
      </c>
      <c r="S1600" s="9">
        <f t="shared" si="363"/>
        <v>36.082650854337139</v>
      </c>
      <c r="T1600" s="15">
        <f t="shared" si="353"/>
        <v>4.9863920737950096E-2</v>
      </c>
      <c r="U1600" s="15">
        <f t="shared" si="354"/>
        <v>2.5566053596593363E-2</v>
      </c>
      <c r="V1600" s="15">
        <f t="shared" si="355"/>
        <v>2.4297867141356733E-2</v>
      </c>
      <c r="Y1600" s="32"/>
      <c r="Z1600" s="32"/>
    </row>
    <row r="1601" spans="1:26" x14ac:dyDescent="0.25">
      <c r="A1601" s="6">
        <v>2003.09</v>
      </c>
      <c r="B1601" s="7">
        <v>1019.44</v>
      </c>
      <c r="C1601" s="8">
        <v>16.59</v>
      </c>
      <c r="D1601" s="7">
        <v>38.58</v>
      </c>
      <c r="E1601" s="7">
        <v>185.2</v>
      </c>
      <c r="F1601" s="8">
        <f t="shared" si="360"/>
        <v>2003.7083333332127</v>
      </c>
      <c r="G1601" s="9">
        <v>4.2699999999999996</v>
      </c>
      <c r="H1601" s="8">
        <f t="shared" si="356"/>
        <v>1685.0897332613388</v>
      </c>
      <c r="I1601" s="8">
        <f t="shared" si="357"/>
        <v>27.422544411447078</v>
      </c>
      <c r="J1601" s="10">
        <f t="shared" si="361"/>
        <v>755869.83724497375</v>
      </c>
      <c r="K1601" s="8">
        <f t="shared" si="358"/>
        <v>63.771052645788323</v>
      </c>
      <c r="L1601" s="10">
        <f t="shared" si="359"/>
        <v>28605.36992948196</v>
      </c>
      <c r="M1601" s="30">
        <f t="shared" ref="M1601:M1664" si="364">H1601/AVERAGE(K1481:K1600)</f>
        <v>25.243686752606234</v>
      </c>
      <c r="N1601" s="11"/>
      <c r="O1601" s="12">
        <f t="shared" ref="O1601:O1664" si="365">J1601/AVERAGE(L1481:L1600)</f>
        <v>27.261410549557123</v>
      </c>
      <c r="P1601" s="12"/>
      <c r="Q1601" s="33">
        <f t="shared" ref="Q1601:Q1664" si="366">1/M1601-(G1601/100-(((E1601/E1481)^(1/10))-1))</f>
        <v>2.1615329750958194E-2</v>
      </c>
      <c r="R1601" s="9">
        <f t="shared" si="362"/>
        <v>1.0019452235199675</v>
      </c>
      <c r="S1601" s="9">
        <f t="shared" si="363"/>
        <v>36.621759986223132</v>
      </c>
      <c r="T1601" s="15">
        <f t="shared" si="353"/>
        <v>4.8061961055922531E-2</v>
      </c>
      <c r="U1601" s="15">
        <f t="shared" si="354"/>
        <v>2.3540634193147669E-2</v>
      </c>
      <c r="V1601" s="15">
        <f t="shared" si="355"/>
        <v>2.4521326862774862E-2</v>
      </c>
      <c r="Y1601" s="32"/>
      <c r="Z1601" s="32"/>
    </row>
    <row r="1602" spans="1:26" x14ac:dyDescent="0.25">
      <c r="A1602" s="6">
        <v>2003.1</v>
      </c>
      <c r="B1602" s="7">
        <v>1038.73</v>
      </c>
      <c r="C1602" s="8">
        <f>C1601*2/3+C1604/3</f>
        <v>16.856666666666669</v>
      </c>
      <c r="D1602" s="7">
        <f>(2*D1601+D1604)/3</f>
        <v>41.966666666666669</v>
      </c>
      <c r="E1602" s="7">
        <v>185</v>
      </c>
      <c r="F1602" s="8">
        <f t="shared" si="360"/>
        <v>2003.791666666546</v>
      </c>
      <c r="G1602" s="9">
        <v>4.29</v>
      </c>
      <c r="H1602" s="8">
        <f t="shared" si="356"/>
        <v>1718.8314490540538</v>
      </c>
      <c r="I1602" s="8">
        <f t="shared" si="357"/>
        <v>27.893455270270266</v>
      </c>
      <c r="J1602" s="10">
        <f t="shared" si="361"/>
        <v>772047.80676856439</v>
      </c>
      <c r="K1602" s="8">
        <f t="shared" si="358"/>
        <v>69.444058108108095</v>
      </c>
      <c r="L1602" s="10">
        <f t="shared" si="359"/>
        <v>31192.199086757308</v>
      </c>
      <c r="M1602" s="30">
        <f t="shared" si="364"/>
        <v>25.682756070579668</v>
      </c>
      <c r="N1602" s="11"/>
      <c r="O1602" s="12">
        <f t="shared" si="365"/>
        <v>27.74090541797263</v>
      </c>
      <c r="P1602" s="12"/>
      <c r="Q1602" s="33">
        <f t="shared" si="366"/>
        <v>2.0204667534416597E-2</v>
      </c>
      <c r="R1602" s="9">
        <f t="shared" si="362"/>
        <v>1.0027688186955976</v>
      </c>
      <c r="S1602" s="9">
        <f t="shared" si="363"/>
        <v>36.732665600491032</v>
      </c>
      <c r="T1602" s="15">
        <f t="shared" ref="T1602:T1665" si="367">(($J1722/$J1602)^(1/10)-1)</f>
        <v>4.8309882762154421E-2</v>
      </c>
      <c r="U1602" s="15">
        <f t="shared" ref="U1602:U1665" si="368">(($S1722/$S1602)^(1/10)-1)</f>
        <v>2.5415094467890587E-2</v>
      </c>
      <c r="V1602" s="15">
        <f t="shared" ref="V1602:V1665" si="369">T1602-U1602</f>
        <v>2.2894788294263835E-2</v>
      </c>
      <c r="Y1602" s="32"/>
      <c r="Z1602" s="32"/>
    </row>
    <row r="1603" spans="1:26" x14ac:dyDescent="0.25">
      <c r="A1603" s="6">
        <v>2003.11</v>
      </c>
      <c r="B1603" s="7">
        <v>1049.9000000000001</v>
      </c>
      <c r="C1603" s="8">
        <f>C1601/3+C1604*2/3</f>
        <v>17.123333333333335</v>
      </c>
      <c r="D1603" s="7">
        <f>(D1601+2*D1604)/3</f>
        <v>45.353333333333332</v>
      </c>
      <c r="E1603" s="7">
        <v>184.5</v>
      </c>
      <c r="F1603" s="8">
        <f t="shared" si="360"/>
        <v>2003.8749999998793</v>
      </c>
      <c r="G1603" s="9">
        <v>4.3</v>
      </c>
      <c r="H1603" s="8">
        <f t="shared" si="356"/>
        <v>1742.0231016260161</v>
      </c>
      <c r="I1603" s="8">
        <f t="shared" si="357"/>
        <v>28.411507994579942</v>
      </c>
      <c r="J1603" s="10">
        <f t="shared" si="361"/>
        <v>783528.27200977935</v>
      </c>
      <c r="K1603" s="8">
        <f t="shared" si="358"/>
        <v>75.25150433604334</v>
      </c>
      <c r="L1603" s="10">
        <f t="shared" si="359"/>
        <v>33846.670060529752</v>
      </c>
      <c r="M1603" s="30">
        <f t="shared" si="364"/>
        <v>25.946798218420103</v>
      </c>
      <c r="N1603" s="11"/>
      <c r="O1603" s="12">
        <f t="shared" si="365"/>
        <v>28.030020810957996</v>
      </c>
      <c r="P1603" s="12"/>
      <c r="Q1603" s="33">
        <f t="shared" si="366"/>
        <v>1.9361050279535441E-2</v>
      </c>
      <c r="R1603" s="9">
        <f t="shared" si="362"/>
        <v>1.0060052418393521</v>
      </c>
      <c r="S1603" s="9">
        <f t="shared" si="363"/>
        <v>36.934193837250888</v>
      </c>
      <c r="T1603" s="15">
        <f t="shared" si="367"/>
        <v>5.095144598184298E-2</v>
      </c>
      <c r="U1603" s="15">
        <f t="shared" si="368"/>
        <v>2.4395523633293781E-2</v>
      </c>
      <c r="V1603" s="15">
        <f t="shared" si="369"/>
        <v>2.6555922348549199E-2</v>
      </c>
      <c r="Y1603" s="32"/>
      <c r="Z1603" s="32"/>
    </row>
    <row r="1604" spans="1:26" x14ac:dyDescent="0.25">
      <c r="A1604" s="6">
        <v>2003.12</v>
      </c>
      <c r="B1604" s="7">
        <v>1080.6400000000001</v>
      </c>
      <c r="C1604" s="8">
        <v>17.39</v>
      </c>
      <c r="D1604" s="7">
        <v>48.74</v>
      </c>
      <c r="E1604" s="7">
        <v>184.3</v>
      </c>
      <c r="F1604" s="8">
        <f t="shared" si="360"/>
        <v>2003.9583333332125</v>
      </c>
      <c r="G1604" s="9">
        <v>4.2699999999999996</v>
      </c>
      <c r="H1604" s="8">
        <f t="shared" si="356"/>
        <v>1794.9735301139442</v>
      </c>
      <c r="I1604" s="8">
        <f t="shared" si="357"/>
        <v>28.885280656538249</v>
      </c>
      <c r="J1604" s="10">
        <f t="shared" si="361"/>
        <v>808427.01983050711</v>
      </c>
      <c r="K1604" s="8">
        <f t="shared" si="358"/>
        <v>80.958515192620709</v>
      </c>
      <c r="L1604" s="10">
        <f t="shared" si="359"/>
        <v>36462.404636640247</v>
      </c>
      <c r="M1604" s="30">
        <f t="shared" si="364"/>
        <v>26.635170511081512</v>
      </c>
      <c r="N1604" s="11"/>
      <c r="O1604" s="12">
        <f t="shared" si="365"/>
        <v>28.775402120617272</v>
      </c>
      <c r="P1604" s="12"/>
      <c r="Q1604" s="33">
        <f t="shared" si="366"/>
        <v>1.8553955987951586E-2</v>
      </c>
      <c r="R1604" s="9">
        <f t="shared" si="362"/>
        <v>1.0133000624235571</v>
      </c>
      <c r="S1604" s="9">
        <f t="shared" si="363"/>
        <v>37.196313810768032</v>
      </c>
      <c r="T1604" s="15">
        <f t="shared" si="367"/>
        <v>4.9262203353877876E-2</v>
      </c>
      <c r="U1604" s="15">
        <f t="shared" si="368"/>
        <v>2.2317682409381812E-2</v>
      </c>
      <c r="V1604" s="15">
        <f t="shared" si="369"/>
        <v>2.6944520944496064E-2</v>
      </c>
      <c r="Y1604" s="32"/>
      <c r="Z1604" s="32"/>
    </row>
    <row r="1605" spans="1:26" x14ac:dyDescent="0.25">
      <c r="A1605" s="6">
        <v>2004.01</v>
      </c>
      <c r="B1605" s="7">
        <v>1132.52</v>
      </c>
      <c r="C1605" s="8">
        <f>C1604*2/3+C1607/3</f>
        <v>17.600000000000001</v>
      </c>
      <c r="D1605" s="7">
        <f>(2*D1604+D1607)/3</f>
        <v>49.826666666666675</v>
      </c>
      <c r="E1605" s="7">
        <v>185.2</v>
      </c>
      <c r="F1605" s="8">
        <f t="shared" si="360"/>
        <v>2004.0416666665458</v>
      </c>
      <c r="G1605" s="9">
        <v>4.1500000000000004</v>
      </c>
      <c r="H1605" s="8">
        <f t="shared" si="356"/>
        <v>1872.0060275377966</v>
      </c>
      <c r="I1605" s="8">
        <f t="shared" si="357"/>
        <v>29.092030237580989</v>
      </c>
      <c r="J1605" s="10">
        <f t="shared" si="361"/>
        <v>844213.09124249278</v>
      </c>
      <c r="K1605" s="8">
        <f t="shared" si="358"/>
        <v>82.361300755939524</v>
      </c>
      <c r="L1605" s="10">
        <f t="shared" si="359"/>
        <v>37142.235274411003</v>
      </c>
      <c r="M1605" s="30">
        <f t="shared" si="364"/>
        <v>27.658540355736552</v>
      </c>
      <c r="N1605" s="11"/>
      <c r="O1605" s="12">
        <f t="shared" si="365"/>
        <v>29.879678114424969</v>
      </c>
      <c r="P1605" s="12"/>
      <c r="Q1605" s="33">
        <f t="shared" si="366"/>
        <v>1.8583060527543431E-2</v>
      </c>
      <c r="R1605" s="9">
        <f t="shared" si="362"/>
        <v>1.0091595293478566</v>
      </c>
      <c r="S1605" s="9">
        <f t="shared" si="363"/>
        <v>37.507863367739567</v>
      </c>
      <c r="T1605" s="15">
        <f t="shared" si="367"/>
        <v>4.5347647935747082E-2</v>
      </c>
      <c r="U1605" s="15">
        <f t="shared" si="368"/>
        <v>2.1683578182034369E-2</v>
      </c>
      <c r="V1605" s="15">
        <f t="shared" si="369"/>
        <v>2.3664069753712713E-2</v>
      </c>
      <c r="Y1605" s="32"/>
      <c r="Z1605" s="32"/>
    </row>
    <row r="1606" spans="1:26" x14ac:dyDescent="0.25">
      <c r="A1606" s="6">
        <v>2004.02</v>
      </c>
      <c r="B1606" s="7">
        <v>1143.3599999999999</v>
      </c>
      <c r="C1606" s="8">
        <f>C1604/3+C1607*2/3</f>
        <v>17.810000000000002</v>
      </c>
      <c r="D1606" s="7">
        <f>(D1604+2*D1607)/3</f>
        <v>50.913333333333334</v>
      </c>
      <c r="E1606" s="7">
        <v>186.2</v>
      </c>
      <c r="F1606" s="8">
        <f t="shared" si="360"/>
        <v>2004.124999999879</v>
      </c>
      <c r="G1606" s="9">
        <v>4.08</v>
      </c>
      <c r="H1606" s="8">
        <f t="shared" si="356"/>
        <v>1879.7741052631577</v>
      </c>
      <c r="I1606" s="8">
        <f t="shared" si="357"/>
        <v>29.281046052631577</v>
      </c>
      <c r="J1606" s="10">
        <f t="shared" si="361"/>
        <v>848816.63755395927</v>
      </c>
      <c r="K1606" s="8">
        <f t="shared" si="358"/>
        <v>83.705539473684198</v>
      </c>
      <c r="L1606" s="10">
        <f t="shared" si="359"/>
        <v>37797.442980919317</v>
      </c>
      <c r="M1606" s="30">
        <f t="shared" si="364"/>
        <v>27.6508620367402</v>
      </c>
      <c r="N1606" s="11"/>
      <c r="O1606" s="12">
        <f t="shared" si="365"/>
        <v>29.869912101543235</v>
      </c>
      <c r="P1606" s="12"/>
      <c r="Q1606" s="33">
        <f t="shared" si="366"/>
        <v>1.9494926722588707E-2</v>
      </c>
      <c r="R1606" s="9">
        <f t="shared" si="362"/>
        <v>1.0240001099502261</v>
      </c>
      <c r="S1606" s="9">
        <f t="shared" si="363"/>
        <v>37.648134081683594</v>
      </c>
      <c r="T1606" s="15">
        <f t="shared" si="367"/>
        <v>4.4259838515704475E-2</v>
      </c>
      <c r="U1606" s="15">
        <f t="shared" si="368"/>
        <v>2.2488257235787845E-2</v>
      </c>
      <c r="V1606" s="15">
        <f t="shared" si="369"/>
        <v>2.177158127991663E-2</v>
      </c>
      <c r="Y1606" s="32"/>
      <c r="Z1606" s="32"/>
    </row>
    <row r="1607" spans="1:26" x14ac:dyDescent="0.25">
      <c r="A1607" s="6">
        <v>2004.03</v>
      </c>
      <c r="B1607" s="7">
        <v>1123.98</v>
      </c>
      <c r="C1607" s="8">
        <v>18.02</v>
      </c>
      <c r="D1607" s="7">
        <v>52</v>
      </c>
      <c r="E1607" s="7">
        <v>187.4</v>
      </c>
      <c r="F1607" s="8">
        <f t="shared" si="360"/>
        <v>2004.2083333332123</v>
      </c>
      <c r="G1607" s="9">
        <v>3.83</v>
      </c>
      <c r="H1607" s="8">
        <f t="shared" si="356"/>
        <v>1836.0789084845246</v>
      </c>
      <c r="I1607" s="8">
        <f t="shared" si="357"/>
        <v>29.436593116328705</v>
      </c>
      <c r="J1607" s="10">
        <f t="shared" si="361"/>
        <v>830193.64410860592</v>
      </c>
      <c r="K1607" s="8">
        <f t="shared" si="358"/>
        <v>84.944663820704363</v>
      </c>
      <c r="L1607" s="10">
        <f t="shared" si="359"/>
        <v>38408.218556956097</v>
      </c>
      <c r="M1607" s="30">
        <f t="shared" si="364"/>
        <v>26.886530384035847</v>
      </c>
      <c r="N1607" s="11"/>
      <c r="O1607" s="12">
        <f t="shared" si="365"/>
        <v>29.043714557354278</v>
      </c>
      <c r="P1607" s="12"/>
      <c r="Q1607" s="33">
        <f t="shared" si="366"/>
        <v>2.3332519821487534E-2</v>
      </c>
      <c r="R1607" s="9">
        <f t="shared" si="362"/>
        <v>0.96136718753835781</v>
      </c>
      <c r="S1607" s="9">
        <f t="shared" si="363"/>
        <v>38.304830941055897</v>
      </c>
      <c r="T1607" s="15">
        <f t="shared" si="367"/>
        <v>4.8722280256294548E-2</v>
      </c>
      <c r="U1607" s="15">
        <f t="shared" si="368"/>
        <v>2.0208304528105625E-2</v>
      </c>
      <c r="V1607" s="15">
        <f t="shared" si="369"/>
        <v>2.8513975728188923E-2</v>
      </c>
      <c r="Y1607" s="32"/>
      <c r="Z1607" s="32"/>
    </row>
    <row r="1608" spans="1:26" x14ac:dyDescent="0.25">
      <c r="A1608" s="6">
        <v>2004.04</v>
      </c>
      <c r="B1608" s="7">
        <v>1133.3599999999999</v>
      </c>
      <c r="C1608" s="8">
        <f>C1607*2/3+C1610/3</f>
        <v>18.213333333333335</v>
      </c>
      <c r="D1608" s="7">
        <f>(2*D1607+D1610)/3</f>
        <v>53.383333333333333</v>
      </c>
      <c r="E1608" s="7">
        <v>188</v>
      </c>
      <c r="F1608" s="8">
        <f t="shared" si="360"/>
        <v>2004.2916666665456</v>
      </c>
      <c r="G1608" s="9">
        <v>4.3499999999999996</v>
      </c>
      <c r="H1608" s="8">
        <f t="shared" si="356"/>
        <v>1845.4928904255314</v>
      </c>
      <c r="I1608" s="8">
        <f t="shared" si="357"/>
        <v>29.657458510638296</v>
      </c>
      <c r="J1608" s="10">
        <f t="shared" si="361"/>
        <v>835567.7127596006</v>
      </c>
      <c r="K1608" s="8">
        <f t="shared" si="358"/>
        <v>86.926097739361694</v>
      </c>
      <c r="L1608" s="10">
        <f t="shared" si="359"/>
        <v>39356.7707814081</v>
      </c>
      <c r="M1608" s="30">
        <f t="shared" si="364"/>
        <v>26.900577508444865</v>
      </c>
      <c r="N1608" s="11"/>
      <c r="O1608" s="12">
        <f t="shared" si="365"/>
        <v>29.058291817756949</v>
      </c>
      <c r="P1608" s="12"/>
      <c r="Q1608" s="33">
        <f t="shared" si="366"/>
        <v>1.8301491150888145E-2</v>
      </c>
      <c r="R1608" s="9">
        <f t="shared" si="362"/>
        <v>0.97436889454975573</v>
      </c>
      <c r="S1608" s="9">
        <f t="shared" si="363"/>
        <v>36.707480970964106</v>
      </c>
      <c r="T1608" s="15">
        <f t="shared" si="367"/>
        <v>4.7913877518050985E-2</v>
      </c>
      <c r="U1608" s="15">
        <f t="shared" si="368"/>
        <v>2.4546717452787581E-2</v>
      </c>
      <c r="V1608" s="15">
        <f t="shared" si="369"/>
        <v>2.3367160065263404E-2</v>
      </c>
      <c r="Y1608" s="32"/>
      <c r="Z1608" s="32"/>
    </row>
    <row r="1609" spans="1:26" x14ac:dyDescent="0.25">
      <c r="A1609" s="6">
        <v>2004.05</v>
      </c>
      <c r="B1609" s="7">
        <v>1102.78</v>
      </c>
      <c r="C1609" s="8">
        <f>C1607/3+C1610*2/3</f>
        <v>18.406666666666666</v>
      </c>
      <c r="D1609" s="7">
        <f>(D1607+2*D1610)/3</f>
        <v>54.766666666666673</v>
      </c>
      <c r="E1609" s="7">
        <v>189.1</v>
      </c>
      <c r="F1609" s="8">
        <f t="shared" si="360"/>
        <v>2004.3749999998788</v>
      </c>
      <c r="G1609" s="9">
        <v>4.72</v>
      </c>
      <c r="H1609" s="8">
        <f t="shared" si="356"/>
        <v>1785.2526940772075</v>
      </c>
      <c r="I1609" s="8">
        <f t="shared" si="357"/>
        <v>29.797920941300891</v>
      </c>
      <c r="J1609" s="10">
        <f t="shared" si="361"/>
        <v>809417.56341891631</v>
      </c>
      <c r="K1609" s="8">
        <f t="shared" si="358"/>
        <v>88.659877049180324</v>
      </c>
      <c r="L1609" s="10">
        <f t="shared" si="359"/>
        <v>40197.593255145468</v>
      </c>
      <c r="M1609" s="30">
        <f t="shared" si="364"/>
        <v>25.902814292943741</v>
      </c>
      <c r="N1609" s="11"/>
      <c r="O1609" s="12">
        <f t="shared" si="365"/>
        <v>27.980644843237346</v>
      </c>
      <c r="P1609" s="12"/>
      <c r="Q1609" s="33">
        <f t="shared" si="366"/>
        <v>1.6561827151167802E-2</v>
      </c>
      <c r="R1609" s="9">
        <f t="shared" si="362"/>
        <v>1.003142991174462</v>
      </c>
      <c r="S1609" s="9">
        <f t="shared" si="363"/>
        <v>35.558572179864008</v>
      </c>
      <c r="T1609" s="15">
        <f t="shared" si="367"/>
        <v>5.2485493028402885E-2</v>
      </c>
      <c r="U1609" s="15">
        <f t="shared" si="368"/>
        <v>2.9021302805778193E-2</v>
      </c>
      <c r="V1609" s="15">
        <f t="shared" si="369"/>
        <v>2.3464190222624692E-2</v>
      </c>
      <c r="Y1609" s="32"/>
      <c r="Z1609" s="32"/>
    </row>
    <row r="1610" spans="1:26" x14ac:dyDescent="0.25">
      <c r="A1610" s="6">
        <v>2004.06</v>
      </c>
      <c r="B1610" s="7">
        <v>1132.76</v>
      </c>
      <c r="C1610" s="8">
        <v>18.600000000000001</v>
      </c>
      <c r="D1610" s="7">
        <v>56.15</v>
      </c>
      <c r="E1610" s="7">
        <v>189.7</v>
      </c>
      <c r="F1610" s="8">
        <f t="shared" si="360"/>
        <v>2004.4583333332121</v>
      </c>
      <c r="G1610" s="9">
        <v>4.7300000000000004</v>
      </c>
      <c r="H1610" s="8">
        <f t="shared" ref="H1610:H1673" si="370">B1610*$E$1841/E1610</f>
        <v>1827.9862250922506</v>
      </c>
      <c r="I1610" s="8">
        <f t="shared" ref="I1610:I1673" si="371">C1610*$E$1841/E1610</f>
        <v>30.015664206642068</v>
      </c>
      <c r="J1610" s="10">
        <f t="shared" si="361"/>
        <v>829926.63261352712</v>
      </c>
      <c r="K1610" s="8">
        <f t="shared" ref="K1610:K1673" si="372">D1610*$E$1841/E1610</f>
        <v>90.611803505535036</v>
      </c>
      <c r="L1610" s="10">
        <f t="shared" ref="L1610:L1673" si="373">K1610*(J1610/H1610)</f>
        <v>41138.79411459581</v>
      </c>
      <c r="M1610" s="30">
        <f t="shared" si="364"/>
        <v>26.401285366474895</v>
      </c>
      <c r="N1610" s="11"/>
      <c r="O1610" s="12">
        <f t="shared" si="365"/>
        <v>28.517933395288193</v>
      </c>
      <c r="P1610" s="12"/>
      <c r="Q1610" s="33">
        <f t="shared" si="366"/>
        <v>1.5710763876718478E-2</v>
      </c>
      <c r="R1610" s="9">
        <f t="shared" si="362"/>
        <v>1.0223131387990259</v>
      </c>
      <c r="S1610" s="9">
        <f t="shared" si="363"/>
        <v>35.557511164384714</v>
      </c>
      <c r="T1610" s="15">
        <f t="shared" si="367"/>
        <v>5.2969389762604679E-2</v>
      </c>
      <c r="U1610" s="15">
        <f t="shared" si="368"/>
        <v>2.8692954784053093E-2</v>
      </c>
      <c r="V1610" s="15">
        <f t="shared" si="369"/>
        <v>2.4276434978551586E-2</v>
      </c>
      <c r="Y1610" s="32"/>
      <c r="Z1610" s="32"/>
    </row>
    <row r="1611" spans="1:26" x14ac:dyDescent="0.25">
      <c r="A1611" s="6">
        <v>2004.07</v>
      </c>
      <c r="B1611" s="7">
        <v>1105.8499999999999</v>
      </c>
      <c r="C1611" s="8">
        <f>C1610*2/3+C1613/3</f>
        <v>18.786666666666669</v>
      </c>
      <c r="D1611" s="7">
        <f>(2*D1610+D1613)/3</f>
        <v>56.69</v>
      </c>
      <c r="E1611" s="7">
        <v>189.4</v>
      </c>
      <c r="F1611" s="8">
        <f t="shared" ref="F1611:F1674" si="374">F1610+1/12</f>
        <v>2004.5416666665453</v>
      </c>
      <c r="G1611" s="9">
        <v>4.5</v>
      </c>
      <c r="H1611" s="8">
        <f t="shared" si="370"/>
        <v>1787.3869898363246</v>
      </c>
      <c r="I1611" s="8">
        <f t="shared" si="371"/>
        <v>30.364917106652584</v>
      </c>
      <c r="J1611" s="10">
        <f t="shared" ref="J1611:J1674" si="375">J1610*((H1611+(I1611/12))/H1610)</f>
        <v>812642.95086657384</v>
      </c>
      <c r="K1611" s="8">
        <f t="shared" si="372"/>
        <v>91.628130807814131</v>
      </c>
      <c r="L1611" s="10">
        <f t="shared" si="373"/>
        <v>41659.1118909672</v>
      </c>
      <c r="M1611" s="30">
        <f t="shared" si="364"/>
        <v>25.695888646268539</v>
      </c>
      <c r="N1611" s="11"/>
      <c r="O1611" s="12">
        <f t="shared" si="365"/>
        <v>27.755514536330782</v>
      </c>
      <c r="P1611" s="12"/>
      <c r="Q1611" s="33">
        <f t="shared" si="366"/>
        <v>1.8611708650646763E-2</v>
      </c>
      <c r="R1611" s="9">
        <f t="shared" ref="R1611:R1674" si="376">((G1611/G1612+G1611/1200+((1+G1612/1200)^(-119))*(1-G1611/G1612)))</f>
        <v>1.0215024325059134</v>
      </c>
      <c r="S1611" s="9">
        <f t="shared" ref="S1611:S1674" si="377">S1610*R1610*E1610/E1611</f>
        <v>36.408488846628138</v>
      </c>
      <c r="T1611" s="15">
        <f t="shared" si="367"/>
        <v>5.6798486103663004E-2</v>
      </c>
      <c r="U1611" s="15">
        <f t="shared" si="368"/>
        <v>2.7062114127473391E-2</v>
      </c>
      <c r="V1611" s="15">
        <f t="shared" si="369"/>
        <v>2.9736371976189613E-2</v>
      </c>
      <c r="Y1611" s="32"/>
      <c r="Z1611" s="32"/>
    </row>
    <row r="1612" spans="1:26" x14ac:dyDescent="0.25">
      <c r="A1612" s="6">
        <v>2004.08</v>
      </c>
      <c r="B1612" s="7">
        <v>1088.94</v>
      </c>
      <c r="C1612" s="8">
        <f>C1610/3+C1613*2/3</f>
        <v>18.973333333333333</v>
      </c>
      <c r="D1612" s="7">
        <f>(D1610+2*D1613)/3</f>
        <v>57.23</v>
      </c>
      <c r="E1612" s="7">
        <v>189.5</v>
      </c>
      <c r="F1612" s="8">
        <f t="shared" si="374"/>
        <v>2004.6249999998786</v>
      </c>
      <c r="G1612" s="9">
        <v>4.28</v>
      </c>
      <c r="H1612" s="8">
        <f t="shared" si="370"/>
        <v>1759.126542744063</v>
      </c>
      <c r="I1612" s="8">
        <f t="shared" si="371"/>
        <v>30.650443799472288</v>
      </c>
      <c r="J1612" s="10">
        <f t="shared" si="375"/>
        <v>800955.5000540542</v>
      </c>
      <c r="K1612" s="8">
        <f t="shared" si="372"/>
        <v>92.452120448548783</v>
      </c>
      <c r="L1612" s="10">
        <f t="shared" si="373"/>
        <v>42094.774062935991</v>
      </c>
      <c r="M1612" s="30">
        <f t="shared" si="364"/>
        <v>25.174462226477758</v>
      </c>
      <c r="N1612" s="11"/>
      <c r="O1612" s="12">
        <f t="shared" si="365"/>
        <v>27.192500070259676</v>
      </c>
      <c r="P1612" s="12"/>
      <c r="Q1612" s="33">
        <f t="shared" si="366"/>
        <v>2.1258461039960035E-2</v>
      </c>
      <c r="R1612" s="9">
        <f t="shared" si="376"/>
        <v>1.0157551489126513</v>
      </c>
      <c r="S1612" s="9">
        <f t="shared" si="377"/>
        <v>37.171733873243511</v>
      </c>
      <c r="T1612" s="15">
        <f t="shared" si="367"/>
        <v>5.8056338623077242E-2</v>
      </c>
      <c r="U1612" s="15">
        <f t="shared" si="368"/>
        <v>2.6398072139799389E-2</v>
      </c>
      <c r="V1612" s="15">
        <f t="shared" si="369"/>
        <v>3.1658266483277853E-2</v>
      </c>
      <c r="Y1612" s="32"/>
      <c r="Z1612" s="32"/>
    </row>
    <row r="1613" spans="1:26" x14ac:dyDescent="0.25">
      <c r="A1613" s="6">
        <v>2004.09</v>
      </c>
      <c r="B1613" s="7">
        <v>1117.6600000000001</v>
      </c>
      <c r="C1613" s="8">
        <v>19.16</v>
      </c>
      <c r="D1613" s="7">
        <v>57.77</v>
      </c>
      <c r="E1613" s="7">
        <v>189.9</v>
      </c>
      <c r="F1613" s="8">
        <f t="shared" si="374"/>
        <v>2004.7083333332118</v>
      </c>
      <c r="G1613" s="9">
        <v>4.13</v>
      </c>
      <c r="H1613" s="8">
        <f t="shared" si="370"/>
        <v>1801.7191240126378</v>
      </c>
      <c r="I1613" s="8">
        <f t="shared" si="371"/>
        <v>30.886797788309632</v>
      </c>
      <c r="J1613" s="10">
        <f t="shared" si="375"/>
        <v>821520.44553324627</v>
      </c>
      <c r="K1613" s="8">
        <f t="shared" si="372"/>
        <v>93.127886650868859</v>
      </c>
      <c r="L1613" s="10">
        <f t="shared" si="373"/>
        <v>42463.035393997852</v>
      </c>
      <c r="M1613" s="30">
        <f t="shared" si="364"/>
        <v>25.668406776357681</v>
      </c>
      <c r="N1613" s="11"/>
      <c r="O1613" s="12">
        <f t="shared" si="365"/>
        <v>27.725340561354159</v>
      </c>
      <c r="P1613" s="12"/>
      <c r="Q1613" s="33">
        <f t="shared" si="366"/>
        <v>2.1935435271590718E-2</v>
      </c>
      <c r="R1613" s="9">
        <f t="shared" si="376"/>
        <v>1.005882764876544</v>
      </c>
      <c r="S1613" s="9">
        <f t="shared" si="377"/>
        <v>37.677848996082801</v>
      </c>
      <c r="T1613" s="15">
        <f t="shared" si="367"/>
        <v>5.7161161741678956E-2</v>
      </c>
      <c r="U1613" s="15">
        <f t="shared" si="368"/>
        <v>2.4149939721528568E-2</v>
      </c>
      <c r="V1613" s="15">
        <f t="shared" si="369"/>
        <v>3.3011222020150388E-2</v>
      </c>
      <c r="Y1613" s="32"/>
      <c r="Z1613" s="32"/>
    </row>
    <row r="1614" spans="1:26" x14ac:dyDescent="0.25">
      <c r="A1614" s="6">
        <v>2004.1</v>
      </c>
      <c r="B1614" s="7">
        <v>1117.21</v>
      </c>
      <c r="C1614" s="8">
        <f>C1613*2/3+C1616/3</f>
        <v>19.253333333333334</v>
      </c>
      <c r="D1614" s="7">
        <f>(2*D1613+D1616)/3</f>
        <v>58.03</v>
      </c>
      <c r="E1614" s="7">
        <v>190.9</v>
      </c>
      <c r="F1614" s="8">
        <f t="shared" si="374"/>
        <v>2004.7916666665451</v>
      </c>
      <c r="G1614" s="9">
        <v>4.0999999999999996</v>
      </c>
      <c r="H1614" s="8">
        <f t="shared" si="370"/>
        <v>1791.5594776060761</v>
      </c>
      <c r="I1614" s="8">
        <f t="shared" si="371"/>
        <v>30.874671555788364</v>
      </c>
      <c r="J1614" s="10">
        <f t="shared" si="375"/>
        <v>818061.15157432947</v>
      </c>
      <c r="K1614" s="8">
        <f t="shared" si="372"/>
        <v>93.056987035096896</v>
      </c>
      <c r="L1614" s="10">
        <f t="shared" si="373"/>
        <v>42491.643134109385</v>
      </c>
      <c r="M1614" s="30">
        <f t="shared" si="364"/>
        <v>25.41165566548932</v>
      </c>
      <c r="N1614" s="11"/>
      <c r="O1614" s="12">
        <f t="shared" si="365"/>
        <v>27.44730222524278</v>
      </c>
      <c r="P1614" s="12"/>
      <c r="Q1614" s="33">
        <f t="shared" si="366"/>
        <v>2.309859127393879E-2</v>
      </c>
      <c r="R1614" s="9">
        <f t="shared" si="376"/>
        <v>0.99612392858819443</v>
      </c>
      <c r="S1614" s="9">
        <f t="shared" si="377"/>
        <v>37.700968284107141</v>
      </c>
      <c r="T1614" s="15">
        <f t="shared" si="367"/>
        <v>5.5041188283035725E-2</v>
      </c>
      <c r="U1614" s="15">
        <f t="shared" si="368"/>
        <v>2.6625031104431818E-2</v>
      </c>
      <c r="V1614" s="15">
        <f t="shared" si="369"/>
        <v>2.8416157178603907E-2</v>
      </c>
      <c r="Y1614" s="32"/>
      <c r="Z1614" s="32"/>
    </row>
    <row r="1615" spans="1:26" x14ac:dyDescent="0.25">
      <c r="A1615" s="6">
        <v>2004.11</v>
      </c>
      <c r="B1615" s="7">
        <v>1168.94</v>
      </c>
      <c r="C1615" s="8">
        <f>C1613/3+C1616*2/3</f>
        <v>19.346666666666668</v>
      </c>
      <c r="D1615" s="7">
        <f>(D1613+2*D1616)/3</f>
        <v>58.29</v>
      </c>
      <c r="E1615" s="7">
        <v>191</v>
      </c>
      <c r="F1615" s="8">
        <f t="shared" si="374"/>
        <v>2004.8749999998784</v>
      </c>
      <c r="G1615" s="9">
        <v>4.1900000000000004</v>
      </c>
      <c r="H1615" s="8">
        <f t="shared" si="370"/>
        <v>1873.5323552356019</v>
      </c>
      <c r="I1615" s="8">
        <f t="shared" si="371"/>
        <v>31.008097905759158</v>
      </c>
      <c r="J1615" s="10">
        <f t="shared" si="375"/>
        <v>856671.48197428812</v>
      </c>
      <c r="K1615" s="8">
        <f t="shared" si="372"/>
        <v>93.424984162303659</v>
      </c>
      <c r="L1615" s="10">
        <f t="shared" si="373"/>
        <v>42718.514794840841</v>
      </c>
      <c r="M1615" s="30">
        <f t="shared" si="364"/>
        <v>26.465310814818036</v>
      </c>
      <c r="N1615" s="11"/>
      <c r="O1615" s="12">
        <f t="shared" si="365"/>
        <v>28.582705258099516</v>
      </c>
      <c r="P1615" s="12"/>
      <c r="Q1615" s="33">
        <f t="shared" si="366"/>
        <v>2.0548552436493533E-2</v>
      </c>
      <c r="R1615" s="9">
        <f t="shared" si="376"/>
        <v>1.0002564602904038</v>
      </c>
      <c r="S1615" s="9">
        <f t="shared" si="377"/>
        <v>37.535174420608257</v>
      </c>
      <c r="T1615" s="15">
        <f t="shared" si="367"/>
        <v>5.660356170077252E-2</v>
      </c>
      <c r="U1615" s="15">
        <f t="shared" si="368"/>
        <v>2.7558012304415236E-2</v>
      </c>
      <c r="V1615" s="15">
        <f t="shared" si="369"/>
        <v>2.9045549396357284E-2</v>
      </c>
      <c r="Y1615" s="32"/>
      <c r="Z1615" s="32"/>
    </row>
    <row r="1616" spans="1:26" x14ac:dyDescent="0.25">
      <c r="A1616" s="6">
        <v>2004.12</v>
      </c>
      <c r="B1616" s="7">
        <v>1199.21</v>
      </c>
      <c r="C1616" s="8">
        <v>19.440000000000001</v>
      </c>
      <c r="D1616" s="7">
        <v>58.55</v>
      </c>
      <c r="E1616" s="7">
        <v>190.3</v>
      </c>
      <c r="F1616" s="8">
        <f t="shared" si="374"/>
        <v>2004.9583333332116</v>
      </c>
      <c r="G1616" s="9">
        <v>4.2300000000000004</v>
      </c>
      <c r="H1616" s="8">
        <f t="shared" si="370"/>
        <v>1929.118020362585</v>
      </c>
      <c r="I1616" s="8">
        <f t="shared" si="371"/>
        <v>31.272299527062525</v>
      </c>
      <c r="J1616" s="10">
        <f t="shared" si="375"/>
        <v>883279.59538455238</v>
      </c>
      <c r="K1616" s="8">
        <f t="shared" si="372"/>
        <v>94.186889779295811</v>
      </c>
      <c r="L1616" s="10">
        <f t="shared" si="373"/>
        <v>43125.074265362644</v>
      </c>
      <c r="M1616" s="30">
        <f t="shared" si="364"/>
        <v>27.144808694741215</v>
      </c>
      <c r="N1616" s="11"/>
      <c r="O1616" s="12">
        <f t="shared" si="365"/>
        <v>29.312639184857186</v>
      </c>
      <c r="P1616" s="12"/>
      <c r="Q1616" s="33">
        <f t="shared" si="366"/>
        <v>1.8826546160026048E-2</v>
      </c>
      <c r="R1616" s="9">
        <f t="shared" si="376"/>
        <v>1.0043341768892575</v>
      </c>
      <c r="S1616" s="9">
        <f t="shared" si="377"/>
        <v>37.682905591944504</v>
      </c>
      <c r="T1616" s="15">
        <f t="shared" si="367"/>
        <v>5.464333817142597E-2</v>
      </c>
      <c r="U1616" s="15">
        <f t="shared" si="368"/>
        <v>2.902830085357011E-2</v>
      </c>
      <c r="V1616" s="15">
        <f t="shared" si="369"/>
        <v>2.561503731785586E-2</v>
      </c>
      <c r="Y1616" s="32"/>
      <c r="Z1616" s="32"/>
    </row>
    <row r="1617" spans="1:26" x14ac:dyDescent="0.25">
      <c r="A1617" s="6">
        <v>2005.01</v>
      </c>
      <c r="B1617" s="7">
        <v>1181.4100000000001</v>
      </c>
      <c r="C1617" s="8">
        <f>C1616*2/3+C1619/3</f>
        <v>19.703333333333333</v>
      </c>
      <c r="D1617" s="7">
        <f>(2*D1616+D1619)/3</f>
        <v>59.106666666666662</v>
      </c>
      <c r="E1617" s="7">
        <v>190.7</v>
      </c>
      <c r="F1617" s="8">
        <f t="shared" si="374"/>
        <v>2005.0416666665449</v>
      </c>
      <c r="G1617" s="9">
        <v>4.22</v>
      </c>
      <c r="H1617" s="8">
        <f t="shared" si="370"/>
        <v>1896.497586654431</v>
      </c>
      <c r="I1617" s="8">
        <f t="shared" si="371"/>
        <v>31.629429339276349</v>
      </c>
      <c r="J1617" s="10">
        <f t="shared" si="375"/>
        <v>869550.6128071798</v>
      </c>
      <c r="K1617" s="8">
        <f t="shared" si="372"/>
        <v>94.882937073938095</v>
      </c>
      <c r="L1617" s="10">
        <f t="shared" si="373"/>
        <v>43504.150312753147</v>
      </c>
      <c r="M1617" s="30">
        <f t="shared" si="364"/>
        <v>26.587250697970365</v>
      </c>
      <c r="N1617" s="11"/>
      <c r="O1617" s="12">
        <f t="shared" si="365"/>
        <v>28.70735652406562</v>
      </c>
      <c r="P1617" s="12"/>
      <c r="Q1617" s="33">
        <f t="shared" si="366"/>
        <v>1.9504478510848466E-2</v>
      </c>
      <c r="R1617" s="9">
        <f t="shared" si="376"/>
        <v>1.0075719517031356</v>
      </c>
      <c r="S1617" s="9">
        <f t="shared" si="377"/>
        <v>37.766846163516355</v>
      </c>
      <c r="T1617" s="15">
        <f t="shared" si="367"/>
        <v>5.5618116303462584E-2</v>
      </c>
      <c r="U1617" s="15">
        <f t="shared" si="368"/>
        <v>3.2499554491798088E-2</v>
      </c>
      <c r="V1617" s="15">
        <f t="shared" si="369"/>
        <v>2.3118561811664495E-2</v>
      </c>
      <c r="Y1617" s="32"/>
      <c r="Z1617" s="32"/>
    </row>
    <row r="1618" spans="1:26" x14ac:dyDescent="0.25">
      <c r="A1618" s="6">
        <v>2005.02</v>
      </c>
      <c r="B1618" s="7">
        <v>1199.6300000000001</v>
      </c>
      <c r="C1618" s="8">
        <f>C1616/3+C1619*2/3</f>
        <v>19.966666666666669</v>
      </c>
      <c r="D1618" s="7">
        <f>(D1616+2*D1619)/3</f>
        <v>59.663333333333334</v>
      </c>
      <c r="E1618" s="7">
        <v>191.8</v>
      </c>
      <c r="F1618" s="8">
        <f t="shared" si="374"/>
        <v>2005.1249999998781</v>
      </c>
      <c r="G1618" s="9">
        <v>4.17</v>
      </c>
      <c r="H1618" s="8">
        <f t="shared" si="370"/>
        <v>1914.701422445255</v>
      </c>
      <c r="I1618" s="8">
        <f t="shared" si="371"/>
        <v>31.8683302919708</v>
      </c>
      <c r="J1618" s="10">
        <f t="shared" si="375"/>
        <v>879114.77845980285</v>
      </c>
      <c r="K1618" s="8">
        <f t="shared" si="372"/>
        <v>95.227252737226252</v>
      </c>
      <c r="L1618" s="10">
        <f t="shared" si="373"/>
        <v>43722.579516606536</v>
      </c>
      <c r="M1618" s="30">
        <f t="shared" si="364"/>
        <v>26.744863128101169</v>
      </c>
      <c r="N1618" s="11"/>
      <c r="O1618" s="12">
        <f t="shared" si="365"/>
        <v>28.874110081209494</v>
      </c>
      <c r="P1618" s="12"/>
      <c r="Q1618" s="33">
        <f t="shared" si="366"/>
        <v>1.9963856578660892E-2</v>
      </c>
      <c r="R1618" s="9">
        <f t="shared" si="376"/>
        <v>0.97711593128835439</v>
      </c>
      <c r="S1618" s="9">
        <f t="shared" si="377"/>
        <v>37.834576648445463</v>
      </c>
      <c r="T1618" s="15">
        <f t="shared" si="367"/>
        <v>5.6951922024699675E-2</v>
      </c>
      <c r="U1618" s="15">
        <f t="shared" si="368"/>
        <v>3.1098001625380567E-2</v>
      </c>
      <c r="V1618" s="15">
        <f t="shared" si="369"/>
        <v>2.5853920399319108E-2</v>
      </c>
      <c r="Y1618" s="32"/>
      <c r="Z1618" s="32"/>
    </row>
    <row r="1619" spans="1:26" x14ac:dyDescent="0.25">
      <c r="A1619" s="6">
        <v>2005.03</v>
      </c>
      <c r="B1619" s="7">
        <v>1194.9000000000001</v>
      </c>
      <c r="C1619" s="8">
        <v>20.23</v>
      </c>
      <c r="D1619" s="7">
        <v>60.22</v>
      </c>
      <c r="E1619" s="7">
        <v>193.3</v>
      </c>
      <c r="F1619" s="8">
        <f t="shared" si="374"/>
        <v>2005.2083333332114</v>
      </c>
      <c r="G1619" s="9">
        <v>4.5</v>
      </c>
      <c r="H1619" s="8">
        <f t="shared" si="370"/>
        <v>1892.3525594930156</v>
      </c>
      <c r="I1619" s="8">
        <f t="shared" si="371"/>
        <v>32.038072038282458</v>
      </c>
      <c r="J1619" s="10">
        <f t="shared" si="375"/>
        <v>870079.36422579596</v>
      </c>
      <c r="K1619" s="8">
        <f t="shared" si="372"/>
        <v>95.369881272633179</v>
      </c>
      <c r="L1619" s="10">
        <f t="shared" si="373"/>
        <v>43849.844600951903</v>
      </c>
      <c r="M1619" s="30">
        <f t="shared" si="364"/>
        <v>26.339142131057919</v>
      </c>
      <c r="N1619" s="11"/>
      <c r="O1619" s="12">
        <f t="shared" si="365"/>
        <v>28.433346549933525</v>
      </c>
      <c r="P1619" s="12"/>
      <c r="Q1619" s="33">
        <f t="shared" si="366"/>
        <v>1.7699015247125027E-2</v>
      </c>
      <c r="R1619" s="9">
        <f t="shared" si="376"/>
        <v>1.0166250288760423</v>
      </c>
      <c r="S1619" s="9">
        <f t="shared" si="377"/>
        <v>36.681891490201565</v>
      </c>
      <c r="T1619" s="15">
        <f t="shared" si="367"/>
        <v>5.7477220687164543E-2</v>
      </c>
      <c r="U1619" s="15">
        <f t="shared" si="368"/>
        <v>3.3293118542925937E-2</v>
      </c>
      <c r="V1619" s="15">
        <f t="shared" si="369"/>
        <v>2.4184102144238606E-2</v>
      </c>
      <c r="Y1619" s="32"/>
      <c r="Z1619" s="32"/>
    </row>
    <row r="1620" spans="1:26" x14ac:dyDescent="0.25">
      <c r="A1620" s="6">
        <v>2005.04</v>
      </c>
      <c r="B1620" s="7">
        <v>1164.43</v>
      </c>
      <c r="C1620" s="8">
        <f>C1619*2/3+C1622/3</f>
        <v>20.463333333333331</v>
      </c>
      <c r="D1620" s="7">
        <f>(2*D1619+D1622)/3</f>
        <v>61.233333333333327</v>
      </c>
      <c r="E1620" s="7">
        <v>194.6</v>
      </c>
      <c r="F1620" s="8">
        <f t="shared" si="374"/>
        <v>2005.2916666665446</v>
      </c>
      <c r="G1620" s="9">
        <v>4.34</v>
      </c>
      <c r="H1620" s="8">
        <f t="shared" si="370"/>
        <v>1831.778236510791</v>
      </c>
      <c r="I1620" s="8">
        <f t="shared" si="371"/>
        <v>32.191105215827328</v>
      </c>
      <c r="J1620" s="10">
        <f t="shared" si="375"/>
        <v>843461.49106780253</v>
      </c>
      <c r="K1620" s="8">
        <f t="shared" si="372"/>
        <v>96.326861510791346</v>
      </c>
      <c r="L1620" s="10">
        <f t="shared" si="373"/>
        <v>44354.713152688535</v>
      </c>
      <c r="M1620" s="30">
        <f t="shared" si="364"/>
        <v>25.408922569114459</v>
      </c>
      <c r="N1620" s="11"/>
      <c r="O1620" s="12">
        <f t="shared" si="365"/>
        <v>27.427971644284629</v>
      </c>
      <c r="P1620" s="12"/>
      <c r="Q1620" s="33">
        <f t="shared" si="366"/>
        <v>2.1038014357879539E-2</v>
      </c>
      <c r="R1620" s="9">
        <f t="shared" si="376"/>
        <v>1.0198604266323901</v>
      </c>
      <c r="S1620" s="9">
        <f t="shared" si="377"/>
        <v>37.04260644820792</v>
      </c>
      <c r="T1620" s="15">
        <f t="shared" si="367"/>
        <v>6.1481775762652902E-2</v>
      </c>
      <c r="U1620" s="15">
        <f t="shared" si="368"/>
        <v>3.3173380546325903E-2</v>
      </c>
      <c r="V1620" s="15">
        <f t="shared" si="369"/>
        <v>2.8308395216326998E-2</v>
      </c>
      <c r="Y1620" s="32"/>
      <c r="Z1620" s="32"/>
    </row>
    <row r="1621" spans="1:26" x14ac:dyDescent="0.25">
      <c r="A1621" s="6">
        <v>2005.05</v>
      </c>
      <c r="B1621" s="7">
        <v>1178.28</v>
      </c>
      <c r="C1621" s="8">
        <f>C1619/3+C1622*2/3</f>
        <v>20.696666666666665</v>
      </c>
      <c r="D1621" s="7">
        <f>(D1619+2*D1622)/3</f>
        <v>62.24666666666667</v>
      </c>
      <c r="E1621" s="7">
        <v>194.4</v>
      </c>
      <c r="F1621" s="8">
        <f t="shared" si="374"/>
        <v>2005.3749999998779</v>
      </c>
      <c r="G1621" s="9">
        <v>4.1399999999999997</v>
      </c>
      <c r="H1621" s="8">
        <f t="shared" si="370"/>
        <v>1855.4727916666664</v>
      </c>
      <c r="I1621" s="8">
        <f t="shared" si="371"/>
        <v>32.591660622427973</v>
      </c>
      <c r="J1621" s="10">
        <f t="shared" si="375"/>
        <v>855622.4950219763</v>
      </c>
      <c r="K1621" s="8">
        <f t="shared" si="372"/>
        <v>98.021689557613144</v>
      </c>
      <c r="L1621" s="10">
        <f t="shared" si="373"/>
        <v>45201.181586833867</v>
      </c>
      <c r="M1621" s="30">
        <f t="shared" si="364"/>
        <v>25.650230187182959</v>
      </c>
      <c r="N1621" s="11"/>
      <c r="O1621" s="12">
        <f t="shared" si="365"/>
        <v>27.686995391999123</v>
      </c>
      <c r="P1621" s="12"/>
      <c r="Q1621" s="33">
        <f t="shared" si="366"/>
        <v>2.2360152666665641E-2</v>
      </c>
      <c r="R1621" s="9">
        <f t="shared" si="376"/>
        <v>1.0148949310235778</v>
      </c>
      <c r="S1621" s="9">
        <f t="shared" si="377"/>
        <v>37.817154967713208</v>
      </c>
      <c r="T1621" s="15">
        <f t="shared" si="367"/>
        <v>6.0458400466879558E-2</v>
      </c>
      <c r="U1621" s="15">
        <f t="shared" si="368"/>
        <v>2.8273076400222363E-2</v>
      </c>
      <c r="V1621" s="15">
        <f t="shared" si="369"/>
        <v>3.2185324066657195E-2</v>
      </c>
      <c r="Y1621" s="32"/>
      <c r="Z1621" s="32"/>
    </row>
    <row r="1622" spans="1:26" x14ac:dyDescent="0.25">
      <c r="A1622" s="6">
        <v>2005.06</v>
      </c>
      <c r="B1622" s="7">
        <v>1202.25</v>
      </c>
      <c r="C1622" s="8">
        <v>20.93</v>
      </c>
      <c r="D1622" s="7">
        <v>63.26</v>
      </c>
      <c r="E1622" s="7">
        <v>194.5</v>
      </c>
      <c r="F1622" s="8">
        <f t="shared" si="374"/>
        <v>2005.4583333332112</v>
      </c>
      <c r="G1622" s="9">
        <v>4</v>
      </c>
      <c r="H1622" s="8">
        <f t="shared" si="370"/>
        <v>1892.2456908740357</v>
      </c>
      <c r="I1622" s="8">
        <f t="shared" si="371"/>
        <v>32.942152056555265</v>
      </c>
      <c r="J1622" s="10">
        <f t="shared" si="375"/>
        <v>873845.64392254897</v>
      </c>
      <c r="K1622" s="8">
        <f t="shared" si="372"/>
        <v>99.566198714652927</v>
      </c>
      <c r="L1622" s="10">
        <f t="shared" si="373"/>
        <v>45980.016996914484</v>
      </c>
      <c r="M1622" s="30">
        <f t="shared" si="364"/>
        <v>26.068394871883985</v>
      </c>
      <c r="N1622" s="11"/>
      <c r="O1622" s="12">
        <f t="shared" si="365"/>
        <v>28.136067840768263</v>
      </c>
      <c r="P1622" s="12"/>
      <c r="Q1622" s="33">
        <f t="shared" si="366"/>
        <v>2.2985694371145338E-2</v>
      </c>
      <c r="R1622" s="9">
        <f t="shared" si="376"/>
        <v>0.98874108437880004</v>
      </c>
      <c r="S1622" s="9">
        <f t="shared" si="377"/>
        <v>38.360706009003827</v>
      </c>
      <c r="T1622" s="15">
        <f t="shared" si="367"/>
        <v>5.739561952077854E-2</v>
      </c>
      <c r="U1622" s="15">
        <f t="shared" si="368"/>
        <v>2.5178020891750252E-2</v>
      </c>
      <c r="V1622" s="15">
        <f t="shared" si="369"/>
        <v>3.2217598629028288E-2</v>
      </c>
      <c r="Y1622" s="32"/>
      <c r="Z1622" s="32"/>
    </row>
    <row r="1623" spans="1:26" x14ac:dyDescent="0.25">
      <c r="A1623" s="6">
        <v>2005.07</v>
      </c>
      <c r="B1623" s="7">
        <v>1222.24</v>
      </c>
      <c r="C1623" s="8">
        <f>C1622*2/3+C1625/3</f>
        <v>21.11</v>
      </c>
      <c r="D1623" s="7">
        <f>(2*D1622+D1625)/3</f>
        <v>64.33</v>
      </c>
      <c r="E1623" s="7">
        <v>195.4</v>
      </c>
      <c r="F1623" s="8">
        <f t="shared" si="374"/>
        <v>2005.5416666665444</v>
      </c>
      <c r="G1623" s="9">
        <v>4.18</v>
      </c>
      <c r="H1623" s="8">
        <f t="shared" si="370"/>
        <v>1914.8478792221081</v>
      </c>
      <c r="I1623" s="8">
        <f t="shared" si="371"/>
        <v>33.072423362333666</v>
      </c>
      <c r="J1623" s="10">
        <f t="shared" si="375"/>
        <v>885556.15982544923</v>
      </c>
      <c r="K1623" s="8">
        <f t="shared" si="372"/>
        <v>100.78394101842373</v>
      </c>
      <c r="L1623" s="10">
        <f t="shared" si="373"/>
        <v>46609.362941460888</v>
      </c>
      <c r="M1623" s="30">
        <f t="shared" si="364"/>
        <v>26.28787109125474</v>
      </c>
      <c r="N1623" s="11"/>
      <c r="O1623" s="12">
        <f t="shared" si="365"/>
        <v>28.369905062639276</v>
      </c>
      <c r="P1623" s="12"/>
      <c r="Q1623" s="33">
        <f t="shared" si="366"/>
        <v>2.1338558472624558E-2</v>
      </c>
      <c r="R1623" s="9">
        <f t="shared" si="376"/>
        <v>0.9970219160367334</v>
      </c>
      <c r="S1623" s="9">
        <f t="shared" si="377"/>
        <v>37.754108383126542</v>
      </c>
      <c r="T1623" s="15">
        <f t="shared" si="367"/>
        <v>5.5898816439845511E-2</v>
      </c>
      <c r="U1623" s="15">
        <f t="shared" si="368"/>
        <v>2.7370579299674125E-2</v>
      </c>
      <c r="V1623" s="15">
        <f t="shared" si="369"/>
        <v>2.8528237140171386E-2</v>
      </c>
      <c r="Y1623" s="32"/>
      <c r="Z1623" s="32"/>
    </row>
    <row r="1624" spans="1:26" x14ac:dyDescent="0.25">
      <c r="A1624" s="6">
        <v>2005.08</v>
      </c>
      <c r="B1624" s="7">
        <v>1224.27</v>
      </c>
      <c r="C1624" s="8">
        <f>C1622/3+C1625*2/3</f>
        <v>21.29</v>
      </c>
      <c r="D1624" s="7">
        <f>(D1622+2*D1625)/3</f>
        <v>65.399999999999991</v>
      </c>
      <c r="E1624" s="7">
        <v>196.4</v>
      </c>
      <c r="F1624" s="8">
        <f t="shared" si="374"/>
        <v>2005.6249999998777</v>
      </c>
      <c r="G1624" s="9">
        <v>4.26</v>
      </c>
      <c r="H1624" s="8">
        <f t="shared" si="370"/>
        <v>1908.2622934063131</v>
      </c>
      <c r="I1624" s="8">
        <f t="shared" si="371"/>
        <v>33.184595086558033</v>
      </c>
      <c r="J1624" s="10">
        <f t="shared" si="375"/>
        <v>883789.43765423808</v>
      </c>
      <c r="K1624" s="8">
        <f t="shared" si="372"/>
        <v>101.93858706720974</v>
      </c>
      <c r="L1624" s="10">
        <f t="shared" si="373"/>
        <v>47211.668359583397</v>
      </c>
      <c r="M1624" s="30">
        <f t="shared" si="364"/>
        <v>26.104381410936142</v>
      </c>
      <c r="N1624" s="11"/>
      <c r="O1624" s="12">
        <f t="shared" si="365"/>
        <v>28.168980742317441</v>
      </c>
      <c r="P1624" s="12"/>
      <c r="Q1624" s="33">
        <f t="shared" si="366"/>
        <v>2.1060729884604709E-2</v>
      </c>
      <c r="R1624" s="9">
        <f t="shared" si="376"/>
        <v>1.0084095692450887</v>
      </c>
      <c r="S1624" s="9">
        <f t="shared" si="377"/>
        <v>37.450015263136507</v>
      </c>
      <c r="T1624" s="15">
        <f t="shared" si="367"/>
        <v>5.3671331073348982E-2</v>
      </c>
      <c r="U1624" s="15">
        <f t="shared" si="368"/>
        <v>2.9910745051840548E-2</v>
      </c>
      <c r="V1624" s="15">
        <f t="shared" si="369"/>
        <v>2.3760586021508434E-2</v>
      </c>
      <c r="Y1624" s="32"/>
      <c r="Z1624" s="32"/>
    </row>
    <row r="1625" spans="1:26" x14ac:dyDescent="0.25">
      <c r="A1625" s="6">
        <v>2005.09</v>
      </c>
      <c r="B1625" s="7">
        <v>1225.92</v>
      </c>
      <c r="C1625" s="8">
        <v>21.47</v>
      </c>
      <c r="D1625" s="7">
        <v>66.47</v>
      </c>
      <c r="E1625" s="7">
        <v>198.8</v>
      </c>
      <c r="F1625" s="8">
        <f t="shared" si="374"/>
        <v>2005.7083333332109</v>
      </c>
      <c r="G1625" s="9">
        <v>4.2</v>
      </c>
      <c r="H1625" s="8">
        <f t="shared" si="370"/>
        <v>1887.7657183098588</v>
      </c>
      <c r="I1625" s="8">
        <f t="shared" si="371"/>
        <v>33.061154049295766</v>
      </c>
      <c r="J1625" s="10">
        <f t="shared" si="375"/>
        <v>875572.67849221942</v>
      </c>
      <c r="K1625" s="8">
        <f t="shared" si="372"/>
        <v>102.35560827464785</v>
      </c>
      <c r="L1625" s="10">
        <f t="shared" si="373"/>
        <v>47473.9917281534</v>
      </c>
      <c r="M1625" s="30">
        <f t="shared" si="364"/>
        <v>25.730122990164464</v>
      </c>
      <c r="N1625" s="11"/>
      <c r="O1625" s="12">
        <f t="shared" si="365"/>
        <v>27.762463408465582</v>
      </c>
      <c r="P1625" s="12"/>
      <c r="Q1625" s="33">
        <f t="shared" si="366"/>
        <v>2.3262867961467405E-2</v>
      </c>
      <c r="R1625" s="9">
        <f t="shared" si="376"/>
        <v>0.98269385516983099</v>
      </c>
      <c r="S1625" s="9">
        <f t="shared" si="377"/>
        <v>37.309038824996478</v>
      </c>
      <c r="T1625" s="15">
        <f t="shared" si="367"/>
        <v>4.9968023993407051E-2</v>
      </c>
      <c r="U1625" s="15">
        <f t="shared" si="368"/>
        <v>3.0645968380443867E-2</v>
      </c>
      <c r="V1625" s="15">
        <f t="shared" si="369"/>
        <v>1.9322055612963185E-2</v>
      </c>
      <c r="Y1625" s="32"/>
      <c r="Z1625" s="32"/>
    </row>
    <row r="1626" spans="1:26" x14ac:dyDescent="0.25">
      <c r="A1626" s="6">
        <v>2005.1</v>
      </c>
      <c r="B1626" s="7">
        <v>1191.96</v>
      </c>
      <c r="C1626" s="8">
        <f>C1625*2/3+C1628/3</f>
        <v>21.72</v>
      </c>
      <c r="D1626" s="7">
        <f>(2*D1625+D1628)/3</f>
        <v>67.589999999999989</v>
      </c>
      <c r="E1626" s="7">
        <v>199.2</v>
      </c>
      <c r="F1626" s="8">
        <f t="shared" si="374"/>
        <v>2005.7916666665442</v>
      </c>
      <c r="G1626" s="9">
        <v>4.46</v>
      </c>
      <c r="H1626" s="8">
        <f t="shared" si="370"/>
        <v>1831.7858177710841</v>
      </c>
      <c r="I1626" s="8">
        <f t="shared" si="371"/>
        <v>33.378962349397582</v>
      </c>
      <c r="J1626" s="10">
        <f t="shared" si="375"/>
        <v>850898.53837926988</v>
      </c>
      <c r="K1626" s="8">
        <f t="shared" si="372"/>
        <v>103.8712737198795</v>
      </c>
      <c r="L1626" s="10">
        <f t="shared" si="373"/>
        <v>48250.136085988495</v>
      </c>
      <c r="M1626" s="30">
        <f t="shared" si="364"/>
        <v>24.876538723647947</v>
      </c>
      <c r="N1626" s="11"/>
      <c r="O1626" s="12">
        <f t="shared" si="365"/>
        <v>26.840542701863473</v>
      </c>
      <c r="P1626" s="12"/>
      <c r="Q1626" s="33">
        <f t="shared" si="366"/>
        <v>2.1868312584124673E-2</v>
      </c>
      <c r="R1626" s="9">
        <f t="shared" si="376"/>
        <v>0.99733837244767443</v>
      </c>
      <c r="S1626" s="9">
        <f t="shared" si="377"/>
        <v>36.589741984380517</v>
      </c>
      <c r="T1626" s="15">
        <f t="shared" si="367"/>
        <v>5.7482359500422575E-2</v>
      </c>
      <c r="U1626" s="15">
        <f t="shared" si="368"/>
        <v>3.3807301290092795E-2</v>
      </c>
      <c r="V1626" s="15">
        <f t="shared" si="369"/>
        <v>2.367505821032978E-2</v>
      </c>
      <c r="Y1626" s="32"/>
      <c r="Z1626" s="32"/>
    </row>
    <row r="1627" spans="1:26" x14ac:dyDescent="0.25">
      <c r="A1627" s="6">
        <v>2005.11</v>
      </c>
      <c r="B1627" s="7">
        <v>1237.3699999999999</v>
      </c>
      <c r="C1627" s="8">
        <f>C1625/3+C1628*2/3</f>
        <v>21.97</v>
      </c>
      <c r="D1627" s="7">
        <f>(D1625+2*D1628)/3</f>
        <v>68.709999999999994</v>
      </c>
      <c r="E1627" s="7">
        <v>197.6</v>
      </c>
      <c r="F1627" s="8">
        <f t="shared" si="374"/>
        <v>2005.8749999998774</v>
      </c>
      <c r="G1627" s="9">
        <v>4.54</v>
      </c>
      <c r="H1627" s="8">
        <f t="shared" si="370"/>
        <v>1916.9685459261129</v>
      </c>
      <c r="I1627" s="8">
        <f t="shared" si="371"/>
        <v>34.036544407894731</v>
      </c>
      <c r="J1627" s="10">
        <f t="shared" si="375"/>
        <v>891785.04849762272</v>
      </c>
      <c r="K1627" s="8">
        <f t="shared" si="372"/>
        <v>106.44747229251008</v>
      </c>
      <c r="L1627" s="10">
        <f t="shared" si="373"/>
        <v>49519.990530133793</v>
      </c>
      <c r="M1627" s="30">
        <f t="shared" si="364"/>
        <v>25.931783309069008</v>
      </c>
      <c r="N1627" s="11"/>
      <c r="O1627" s="12">
        <f t="shared" si="365"/>
        <v>27.977205472367231</v>
      </c>
      <c r="P1627" s="12"/>
      <c r="Q1627" s="33">
        <f t="shared" si="366"/>
        <v>1.8671943606583967E-2</v>
      </c>
      <c r="R1627" s="9">
        <f t="shared" si="376"/>
        <v>1.0093824010189034</v>
      </c>
      <c r="S1627" s="9">
        <f t="shared" si="377"/>
        <v>36.787838364480244</v>
      </c>
      <c r="T1627" s="15">
        <f t="shared" si="367"/>
        <v>5.5801809035166627E-2</v>
      </c>
      <c r="U1627" s="15">
        <f t="shared" si="368"/>
        <v>3.1892122594934902E-2</v>
      </c>
      <c r="V1627" s="15">
        <f t="shared" si="369"/>
        <v>2.3909686440231726E-2</v>
      </c>
      <c r="Y1627" s="32"/>
      <c r="Z1627" s="32"/>
    </row>
    <row r="1628" spans="1:26" x14ac:dyDescent="0.25">
      <c r="A1628" s="6">
        <v>2005.12</v>
      </c>
      <c r="B1628" s="7">
        <v>1262.07</v>
      </c>
      <c r="C1628" s="8">
        <v>22.22</v>
      </c>
      <c r="D1628" s="7">
        <v>69.83</v>
      </c>
      <c r="E1628" s="7">
        <v>196.8</v>
      </c>
      <c r="F1628" s="8">
        <f t="shared" si="374"/>
        <v>2005.9583333332107</v>
      </c>
      <c r="G1628" s="9">
        <v>4.47</v>
      </c>
      <c r="H1628" s="8">
        <f t="shared" si="370"/>
        <v>1963.1825910823165</v>
      </c>
      <c r="I1628" s="8">
        <f t="shared" si="371"/>
        <v>34.563785823170718</v>
      </c>
      <c r="J1628" s="10">
        <f t="shared" si="375"/>
        <v>914624.03397740773</v>
      </c>
      <c r="K1628" s="8">
        <f t="shared" si="372"/>
        <v>108.62237461890241</v>
      </c>
      <c r="L1628" s="10">
        <f t="shared" si="373"/>
        <v>50605.906401897184</v>
      </c>
      <c r="M1628" s="30">
        <f t="shared" si="364"/>
        <v>26.443803114292393</v>
      </c>
      <c r="N1628" s="11"/>
      <c r="O1628" s="12">
        <f t="shared" si="365"/>
        <v>28.527159043907666</v>
      </c>
      <c r="P1628" s="12"/>
      <c r="Q1628" s="33">
        <f t="shared" si="366"/>
        <v>1.82760880558126E-2</v>
      </c>
      <c r="R1628" s="9">
        <f t="shared" si="376"/>
        <v>1.0077335841687871</v>
      </c>
      <c r="S1628" s="9">
        <f t="shared" si="377"/>
        <v>37.283943757352425</v>
      </c>
      <c r="T1628" s="15">
        <f t="shared" si="367"/>
        <v>5.2329286893485483E-2</v>
      </c>
      <c r="U1628" s="15">
        <f t="shared" si="368"/>
        <v>3.124029164453046E-2</v>
      </c>
      <c r="V1628" s="15">
        <f t="shared" si="369"/>
        <v>2.1088995248955023E-2</v>
      </c>
      <c r="Y1628" s="32"/>
      <c r="Z1628" s="32"/>
    </row>
    <row r="1629" spans="1:26" x14ac:dyDescent="0.25">
      <c r="A1629" s="6">
        <v>2006.01</v>
      </c>
      <c r="B1629" s="7">
        <v>1278.73</v>
      </c>
      <c r="C1629" s="8">
        <f>C1628*2/3+C1631/3</f>
        <v>22.406666666666666</v>
      </c>
      <c r="D1629" s="7">
        <f>(2*D1628+D1631)/3</f>
        <v>70.776666666666657</v>
      </c>
      <c r="E1629" s="7">
        <v>198.3</v>
      </c>
      <c r="F1629" s="8">
        <f t="shared" si="374"/>
        <v>2006.041666666544</v>
      </c>
      <c r="G1629" s="9">
        <v>4.42</v>
      </c>
      <c r="H1629" s="8">
        <f t="shared" si="370"/>
        <v>1974.0515283661116</v>
      </c>
      <c r="I1629" s="8">
        <f t="shared" si="371"/>
        <v>34.590503530005037</v>
      </c>
      <c r="J1629" s="10">
        <f t="shared" si="375"/>
        <v>921030.68890446937</v>
      </c>
      <c r="K1629" s="8">
        <f t="shared" si="372"/>
        <v>109.26214838628336</v>
      </c>
      <c r="L1629" s="10">
        <f t="shared" si="373"/>
        <v>50978.300390514007</v>
      </c>
      <c r="M1629" s="30">
        <f t="shared" si="364"/>
        <v>26.468702626685708</v>
      </c>
      <c r="N1629" s="11"/>
      <c r="O1629" s="12">
        <f t="shared" si="365"/>
        <v>28.551311891344501</v>
      </c>
      <c r="P1629" s="12"/>
      <c r="Q1629" s="33">
        <f t="shared" si="366"/>
        <v>1.8919623016402418E-2</v>
      </c>
      <c r="R1629" s="9">
        <f t="shared" si="376"/>
        <v>0.99174056426319435</v>
      </c>
      <c r="S1629" s="9">
        <f t="shared" si="377"/>
        <v>37.288074390470527</v>
      </c>
      <c r="T1629" s="15">
        <f t="shared" si="367"/>
        <v>4.4469015754845742E-2</v>
      </c>
      <c r="U1629" s="15">
        <f t="shared" si="368"/>
        <v>3.2624382721495815E-2</v>
      </c>
      <c r="V1629" s="15">
        <f t="shared" si="369"/>
        <v>1.1844633033349927E-2</v>
      </c>
      <c r="Y1629" s="32"/>
      <c r="Z1629" s="32"/>
    </row>
    <row r="1630" spans="1:26" x14ac:dyDescent="0.25">
      <c r="A1630" s="6">
        <v>2006.02</v>
      </c>
      <c r="B1630" s="7">
        <v>1276.6500000000001</v>
      </c>
      <c r="C1630" s="8">
        <f>C1628/3+C1631*2/3</f>
        <v>22.593333333333334</v>
      </c>
      <c r="D1630" s="7">
        <f>(D1628+2*D1631)/3</f>
        <v>71.723333333333343</v>
      </c>
      <c r="E1630" s="7">
        <v>198.7</v>
      </c>
      <c r="F1630" s="8">
        <f t="shared" si="374"/>
        <v>2006.1249999998772</v>
      </c>
      <c r="G1630" s="9">
        <v>4.57</v>
      </c>
      <c r="H1630" s="8">
        <f t="shared" si="370"/>
        <v>1966.8730391293404</v>
      </c>
      <c r="I1630" s="8">
        <f t="shared" si="371"/>
        <v>34.808458228485151</v>
      </c>
      <c r="J1630" s="10">
        <f t="shared" si="375"/>
        <v>919034.80853258912</v>
      </c>
      <c r="K1630" s="8">
        <f t="shared" si="372"/>
        <v>110.50067803220936</v>
      </c>
      <c r="L1630" s="10">
        <f t="shared" si="373"/>
        <v>51632.193567006681</v>
      </c>
      <c r="M1630" s="30">
        <f t="shared" si="364"/>
        <v>26.249624763583277</v>
      </c>
      <c r="N1630" s="11"/>
      <c r="O1630" s="12">
        <f t="shared" si="365"/>
        <v>28.312953220671467</v>
      </c>
      <c r="P1630" s="12"/>
      <c r="Q1630" s="33">
        <f t="shared" si="366"/>
        <v>1.76100583715008E-2</v>
      </c>
      <c r="R1630" s="9">
        <f t="shared" si="376"/>
        <v>0.99194775004269375</v>
      </c>
      <c r="S1630" s="9">
        <f t="shared" si="377"/>
        <v>36.905651857911145</v>
      </c>
      <c r="T1630" s="15">
        <f t="shared" si="367"/>
        <v>4.4034553541299593E-2</v>
      </c>
      <c r="U1630" s="15">
        <f t="shared" si="368"/>
        <v>3.6654461497916957E-2</v>
      </c>
      <c r="V1630" s="15">
        <f t="shared" si="369"/>
        <v>7.3800920433826356E-3</v>
      </c>
      <c r="Y1630" s="32"/>
      <c r="Z1630" s="32"/>
    </row>
    <row r="1631" spans="1:26" x14ac:dyDescent="0.25">
      <c r="A1631" s="6">
        <v>2006.03</v>
      </c>
      <c r="B1631" s="7">
        <v>1293.74</v>
      </c>
      <c r="C1631" s="8">
        <v>22.78</v>
      </c>
      <c r="D1631" s="7">
        <v>72.67</v>
      </c>
      <c r="E1631" s="7">
        <v>199.8</v>
      </c>
      <c r="F1631" s="8">
        <f t="shared" si="374"/>
        <v>2006.2083333332105</v>
      </c>
      <c r="G1631" s="9">
        <v>4.72</v>
      </c>
      <c r="H1631" s="8">
        <f t="shared" si="370"/>
        <v>1982.2291884384379</v>
      </c>
      <c r="I1631" s="8">
        <f t="shared" si="371"/>
        <v>34.902825075075071</v>
      </c>
      <c r="J1631" s="10">
        <f t="shared" si="375"/>
        <v>927569.12230686529</v>
      </c>
      <c r="K1631" s="8">
        <f t="shared" si="372"/>
        <v>111.34276989489486</v>
      </c>
      <c r="L1631" s="10">
        <f t="shared" si="373"/>
        <v>52102.005130891754</v>
      </c>
      <c r="M1631" s="30">
        <f t="shared" si="364"/>
        <v>26.327837778667668</v>
      </c>
      <c r="N1631" s="11"/>
      <c r="O1631" s="12">
        <f t="shared" si="365"/>
        <v>28.395073733976652</v>
      </c>
      <c r="P1631" s="12"/>
      <c r="Q1631" s="33">
        <f t="shared" si="366"/>
        <v>1.6034756518481331E-2</v>
      </c>
      <c r="R1631" s="9">
        <f t="shared" si="376"/>
        <v>0.98284699774077244</v>
      </c>
      <c r="S1631" s="9">
        <f t="shared" si="377"/>
        <v>36.406930145351232</v>
      </c>
      <c r="T1631" s="15">
        <f t="shared" si="367"/>
        <v>4.9073877031978519E-2</v>
      </c>
      <c r="U1631" s="15">
        <f t="shared" si="368"/>
        <v>3.6739079420016418E-2</v>
      </c>
      <c r="V1631" s="15">
        <f t="shared" si="369"/>
        <v>1.2334797611962101E-2</v>
      </c>
      <c r="Y1631" s="32"/>
      <c r="Z1631" s="32"/>
    </row>
    <row r="1632" spans="1:26" x14ac:dyDescent="0.25">
      <c r="A1632" s="6">
        <v>2006.04</v>
      </c>
      <c r="B1632" s="7">
        <v>1302.17</v>
      </c>
      <c r="C1632" s="8">
        <f>C1631*2/3+C1634/3</f>
        <v>23</v>
      </c>
      <c r="D1632" s="7">
        <f>(2*D1631+D1634)/3</f>
        <v>73.276666666666657</v>
      </c>
      <c r="E1632" s="7">
        <v>201.5</v>
      </c>
      <c r="F1632" s="8">
        <f t="shared" si="374"/>
        <v>2006.2916666665437</v>
      </c>
      <c r="G1632" s="9">
        <v>4.99</v>
      </c>
      <c r="H1632" s="8">
        <f t="shared" si="370"/>
        <v>1978.3128867245655</v>
      </c>
      <c r="I1632" s="8">
        <f t="shared" si="371"/>
        <v>34.942593052109174</v>
      </c>
      <c r="J1632" s="10">
        <f t="shared" si="375"/>
        <v>927099.11206881935</v>
      </c>
      <c r="K1632" s="8">
        <f t="shared" si="372"/>
        <v>111.32507580645158</v>
      </c>
      <c r="L1632" s="10">
        <f t="shared" si="373"/>
        <v>52170.402176389798</v>
      </c>
      <c r="M1632" s="30">
        <f t="shared" si="364"/>
        <v>26.147280943874513</v>
      </c>
      <c r="N1632" s="11"/>
      <c r="O1632" s="12">
        <f t="shared" si="365"/>
        <v>28.198403856607385</v>
      </c>
      <c r="P1632" s="12"/>
      <c r="Q1632" s="33">
        <f t="shared" si="366"/>
        <v>1.4071468701830264E-2</v>
      </c>
      <c r="R1632" s="9">
        <f t="shared" si="376"/>
        <v>0.9948378771081009</v>
      </c>
      <c r="S1632" s="9">
        <f t="shared" si="377"/>
        <v>35.480555382954016</v>
      </c>
      <c r="T1632" s="15">
        <f t="shared" si="367"/>
        <v>5.1563544330343936E-2</v>
      </c>
      <c r="U1632" s="15">
        <f t="shared" si="368"/>
        <v>3.9837100654124269E-2</v>
      </c>
      <c r="V1632" s="15">
        <f t="shared" si="369"/>
        <v>1.1726443676219667E-2</v>
      </c>
      <c r="Y1632" s="32"/>
      <c r="Z1632" s="32"/>
    </row>
    <row r="1633" spans="1:26" x14ac:dyDescent="0.25">
      <c r="A1633" s="6">
        <v>2006.05</v>
      </c>
      <c r="B1633" s="7">
        <v>1290.01</v>
      </c>
      <c r="C1633" s="8">
        <f>C1631/3+C1634*2/3</f>
        <v>23.22</v>
      </c>
      <c r="D1633" s="7">
        <f>(D1631+2*D1634)/3</f>
        <v>73.883333333333326</v>
      </c>
      <c r="E1633" s="7">
        <v>202.5</v>
      </c>
      <c r="F1633" s="8">
        <f t="shared" si="374"/>
        <v>2006.374999999877</v>
      </c>
      <c r="G1633" s="35">
        <v>5.1100000000000003</v>
      </c>
      <c r="H1633" s="8">
        <f t="shared" si="370"/>
        <v>1950.1606729629625</v>
      </c>
      <c r="I1633" s="8">
        <f t="shared" si="371"/>
        <v>35.102619999999995</v>
      </c>
      <c r="J1633" s="10">
        <f t="shared" si="375"/>
        <v>915276.95531158592</v>
      </c>
      <c r="K1633" s="8">
        <f t="shared" si="372"/>
        <v>111.69244506172836</v>
      </c>
      <c r="L1633" s="10">
        <f t="shared" si="373"/>
        <v>52421.076101428931</v>
      </c>
      <c r="M1633" s="30">
        <f t="shared" si="364"/>
        <v>25.650640708757326</v>
      </c>
      <c r="N1633" s="11"/>
      <c r="O1633" s="12">
        <f t="shared" si="365"/>
        <v>27.661895284857216</v>
      </c>
      <c r="P1633" s="12"/>
      <c r="Q1633" s="33">
        <f t="shared" si="366"/>
        <v>1.3923101060018143E-2</v>
      </c>
      <c r="R1633" s="9">
        <f t="shared" si="376"/>
        <v>1.0042583333333333</v>
      </c>
      <c r="S1633" s="9">
        <f t="shared" si="377"/>
        <v>35.123092245691687</v>
      </c>
      <c r="T1633" s="15">
        <f t="shared" si="367"/>
        <v>5.2168960402368292E-2</v>
      </c>
      <c r="U1633" s="15">
        <f t="shared" si="368"/>
        <v>4.0627215816082529E-2</v>
      </c>
      <c r="V1633" s="15">
        <f t="shared" si="369"/>
        <v>1.1541744586285763E-2</v>
      </c>
      <c r="Y1633" s="32"/>
      <c r="Z1633" s="32"/>
    </row>
    <row r="1634" spans="1:26" x14ac:dyDescent="0.25">
      <c r="A1634" s="6">
        <v>2006.06</v>
      </c>
      <c r="B1634" s="7">
        <v>1253.17</v>
      </c>
      <c r="C1634" s="8">
        <v>23.44</v>
      </c>
      <c r="D1634" s="7">
        <v>74.489999999999995</v>
      </c>
      <c r="E1634" s="7">
        <v>202.9</v>
      </c>
      <c r="F1634" s="8">
        <f t="shared" si="374"/>
        <v>2006.4583333332102</v>
      </c>
      <c r="G1634" s="35">
        <v>5.1100000000000003</v>
      </c>
      <c r="H1634" s="8">
        <f t="shared" si="370"/>
        <v>1890.7333621241987</v>
      </c>
      <c r="I1634" s="8">
        <f t="shared" si="371"/>
        <v>35.365345490389352</v>
      </c>
      <c r="J1634" s="10">
        <f t="shared" si="375"/>
        <v>888768.87060268968</v>
      </c>
      <c r="K1634" s="8">
        <f t="shared" si="372"/>
        <v>112.38756764415966</v>
      </c>
      <c r="L1634" s="10">
        <f t="shared" si="373"/>
        <v>52829.538826491502</v>
      </c>
      <c r="M1634" s="30">
        <f t="shared" si="364"/>
        <v>24.749582241646369</v>
      </c>
      <c r="N1634" s="11"/>
      <c r="O1634" s="12">
        <f t="shared" si="365"/>
        <v>26.690943997751596</v>
      </c>
      <c r="P1634" s="12"/>
      <c r="Q1634" s="33">
        <f t="shared" si="366"/>
        <v>1.5479427109228186E-2</v>
      </c>
      <c r="R1634" s="9">
        <f t="shared" si="376"/>
        <v>1.0058131617159785</v>
      </c>
      <c r="S1634" s="9">
        <f t="shared" si="377"/>
        <v>35.20312105093484</v>
      </c>
      <c r="T1634" s="15">
        <f t="shared" si="367"/>
        <v>5.6040329891980933E-2</v>
      </c>
      <c r="U1634" s="15">
        <f t="shared" si="368"/>
        <v>4.1809899439735343E-2</v>
      </c>
      <c r="V1634" s="15">
        <f t="shared" si="369"/>
        <v>1.423043045224559E-2</v>
      </c>
      <c r="Y1634" s="32"/>
      <c r="Z1634" s="32"/>
    </row>
    <row r="1635" spans="1:26" x14ac:dyDescent="0.25">
      <c r="A1635" s="6">
        <v>2006.07</v>
      </c>
      <c r="B1635" s="7">
        <v>1260.24</v>
      </c>
      <c r="C1635" s="8">
        <f>C1634*2/3+C1637/3</f>
        <v>23.66</v>
      </c>
      <c r="D1635" s="7">
        <f>(2*D1634+D1637)/3</f>
        <v>75.849999999999994</v>
      </c>
      <c r="E1635" s="7">
        <v>203.5</v>
      </c>
      <c r="F1635" s="8">
        <f t="shared" si="374"/>
        <v>2006.5416666665435</v>
      </c>
      <c r="G1635" s="35">
        <v>5.09</v>
      </c>
      <c r="H1635" s="8">
        <f t="shared" si="370"/>
        <v>1895.794204422604</v>
      </c>
      <c r="I1635" s="8">
        <f t="shared" si="371"/>
        <v>35.592022850122845</v>
      </c>
      <c r="J1635" s="10">
        <f t="shared" si="375"/>
        <v>892542.01461090543</v>
      </c>
      <c r="K1635" s="8">
        <f t="shared" si="372"/>
        <v>114.10206818181815</v>
      </c>
      <c r="L1635" s="10">
        <f t="shared" si="373"/>
        <v>53719.38028330887</v>
      </c>
      <c r="M1635" s="30">
        <f t="shared" si="364"/>
        <v>24.6967867668533</v>
      </c>
      <c r="N1635" s="11"/>
      <c r="O1635" s="12">
        <f t="shared" si="365"/>
        <v>26.634874022226978</v>
      </c>
      <c r="P1635" s="12"/>
      <c r="Q1635" s="33">
        <f t="shared" si="366"/>
        <v>1.5872540365558525E-2</v>
      </c>
      <c r="R1635" s="9">
        <f t="shared" si="376"/>
        <v>1.020724969466718</v>
      </c>
      <c r="S1635" s="9">
        <f t="shared" si="377"/>
        <v>35.303366135199511</v>
      </c>
      <c r="T1635" s="15">
        <f t="shared" si="367"/>
        <v>5.9195500626261444E-2</v>
      </c>
      <c r="U1635" s="15">
        <f t="shared" si="368"/>
        <v>4.3158297370433418E-2</v>
      </c>
      <c r="V1635" s="15">
        <f t="shared" si="369"/>
        <v>1.6037203255828025E-2</v>
      </c>
      <c r="Y1635" s="32"/>
      <c r="Z1635" s="32"/>
    </row>
    <row r="1636" spans="1:26" x14ac:dyDescent="0.25">
      <c r="A1636" s="6">
        <v>2006.08</v>
      </c>
      <c r="B1636" s="7">
        <v>1287.1500000000001</v>
      </c>
      <c r="C1636" s="8">
        <f>C1634/3+C1637*2/3</f>
        <v>23.88</v>
      </c>
      <c r="D1636" s="7">
        <f>(D1634+2*D1637)/3</f>
        <v>77.209999999999994</v>
      </c>
      <c r="E1636" s="7">
        <v>203.9</v>
      </c>
      <c r="F1636" s="8">
        <f t="shared" si="374"/>
        <v>2006.6249999998768</v>
      </c>
      <c r="G1636" s="35">
        <v>4.88</v>
      </c>
      <c r="H1636" s="8">
        <f t="shared" si="370"/>
        <v>1932.4767612800388</v>
      </c>
      <c r="I1636" s="8">
        <f t="shared" si="371"/>
        <v>35.852499754781746</v>
      </c>
      <c r="J1636" s="10">
        <f t="shared" si="375"/>
        <v>911218.81946276024</v>
      </c>
      <c r="K1636" s="8">
        <f t="shared" si="372"/>
        <v>115.92007981853847</v>
      </c>
      <c r="L1636" s="10">
        <f t="shared" si="373"/>
        <v>54659.678398570264</v>
      </c>
      <c r="M1636" s="30">
        <f t="shared" si="364"/>
        <v>25.051393562010951</v>
      </c>
      <c r="N1636" s="11"/>
      <c r="O1636" s="12">
        <f t="shared" si="365"/>
        <v>27.017418909973326</v>
      </c>
      <c r="P1636" s="12"/>
      <c r="Q1636" s="33">
        <f t="shared" si="366"/>
        <v>1.7404992388477432E-2</v>
      </c>
      <c r="R1636" s="9">
        <f t="shared" si="376"/>
        <v>1.0167179555100156</v>
      </c>
      <c r="S1636" s="9">
        <f t="shared" si="377"/>
        <v>35.964335751379402</v>
      </c>
      <c r="T1636" s="15">
        <f t="shared" si="367"/>
        <v>5.816868740755532E-2</v>
      </c>
      <c r="U1636" s="15">
        <f t="shared" si="368"/>
        <v>4.0685207513848187E-2</v>
      </c>
      <c r="V1636" s="15">
        <f t="shared" si="369"/>
        <v>1.7483479893707132E-2</v>
      </c>
      <c r="Y1636" s="32"/>
      <c r="Z1636" s="32"/>
    </row>
    <row r="1637" spans="1:26" x14ac:dyDescent="0.25">
      <c r="A1637" s="6">
        <v>2006.09</v>
      </c>
      <c r="B1637" s="7">
        <v>1317.74</v>
      </c>
      <c r="C1637" s="8">
        <v>24.1</v>
      </c>
      <c r="D1637" s="7">
        <v>78.569999999999993</v>
      </c>
      <c r="E1637" s="7">
        <v>202.9</v>
      </c>
      <c r="F1637" s="8">
        <f t="shared" si="374"/>
        <v>2006.70833333321</v>
      </c>
      <c r="G1637" s="35">
        <v>4.72</v>
      </c>
      <c r="H1637" s="8">
        <f t="shared" si="370"/>
        <v>1988.1540258748148</v>
      </c>
      <c r="I1637" s="8">
        <f t="shared" si="371"/>
        <v>36.361127402661403</v>
      </c>
      <c r="J1637" s="10">
        <f t="shared" si="375"/>
        <v>938901.04106511234</v>
      </c>
      <c r="K1637" s="8">
        <f t="shared" si="372"/>
        <v>118.54331037456872</v>
      </c>
      <c r="L1637" s="10">
        <f t="shared" si="373"/>
        <v>55981.798227636609</v>
      </c>
      <c r="M1637" s="30">
        <f t="shared" si="364"/>
        <v>25.644156440797378</v>
      </c>
      <c r="N1637" s="11"/>
      <c r="O1637" s="12">
        <f t="shared" si="365"/>
        <v>27.655917575274088</v>
      </c>
      <c r="P1637" s="12"/>
      <c r="Q1637" s="33">
        <f t="shared" si="366"/>
        <v>1.7252358568579713E-2</v>
      </c>
      <c r="R1637" s="9">
        <f t="shared" si="376"/>
        <v>1.003142991174462</v>
      </c>
      <c r="S1637" s="9">
        <f t="shared" si="377"/>
        <v>36.745800731186186</v>
      </c>
      <c r="T1637" s="15">
        <f t="shared" si="367"/>
        <v>5.429051574434407E-2</v>
      </c>
      <c r="U1637" s="15">
        <f t="shared" si="368"/>
        <v>3.766992760079213E-2</v>
      </c>
      <c r="V1637" s="15">
        <f t="shared" si="369"/>
        <v>1.662058814355194E-2</v>
      </c>
      <c r="Y1637" s="32"/>
      <c r="Z1637" s="32"/>
    </row>
    <row r="1638" spans="1:26" x14ac:dyDescent="0.25">
      <c r="A1638" s="6">
        <v>2006.1</v>
      </c>
      <c r="B1638" s="7">
        <v>1363.38</v>
      </c>
      <c r="C1638" s="8">
        <f>C1637*2/3+C1640/3</f>
        <v>24.36</v>
      </c>
      <c r="D1638" s="7">
        <f>D1637*2/3+D1640/3</f>
        <v>79.55</v>
      </c>
      <c r="E1638" s="7">
        <v>201.8</v>
      </c>
      <c r="F1638" s="8">
        <f t="shared" si="374"/>
        <v>2006.7916666665433</v>
      </c>
      <c r="G1638" s="35">
        <v>4.7300000000000004</v>
      </c>
      <c r="H1638" s="8">
        <f t="shared" si="370"/>
        <v>2068.2265161050541</v>
      </c>
      <c r="I1638" s="8">
        <f t="shared" si="371"/>
        <v>36.953745787908808</v>
      </c>
      <c r="J1638" s="10">
        <f t="shared" si="375"/>
        <v>978169.36197372782</v>
      </c>
      <c r="K1638" s="8">
        <f t="shared" si="372"/>
        <v>120.67612797324081</v>
      </c>
      <c r="L1638" s="10">
        <f t="shared" si="373"/>
        <v>57073.869900548678</v>
      </c>
      <c r="M1638" s="30">
        <f t="shared" si="364"/>
        <v>26.538040282101708</v>
      </c>
      <c r="N1638" s="11"/>
      <c r="O1638" s="12">
        <f t="shared" si="365"/>
        <v>28.617660202008327</v>
      </c>
      <c r="P1638" s="12"/>
      <c r="Q1638" s="33">
        <f t="shared" si="366"/>
        <v>1.4957394479780749E-2</v>
      </c>
      <c r="R1638" s="9">
        <f t="shared" si="376"/>
        <v>1.0142777659341806</v>
      </c>
      <c r="S1638" s="9">
        <f t="shared" si="377"/>
        <v>37.06222120835708</v>
      </c>
      <c r="T1638" s="15">
        <f t="shared" si="367"/>
        <v>4.9317312443853512E-2</v>
      </c>
      <c r="U1638" s="15">
        <f t="shared" si="368"/>
        <v>3.5561620213159228E-2</v>
      </c>
      <c r="V1638" s="15">
        <f t="shared" si="369"/>
        <v>1.3755692230694283E-2</v>
      </c>
      <c r="Y1638" s="32"/>
      <c r="Z1638" s="32"/>
    </row>
    <row r="1639" spans="1:26" x14ac:dyDescent="0.25">
      <c r="A1639" s="6">
        <v>2006.11</v>
      </c>
      <c r="B1639" s="7">
        <v>1388.64</v>
      </c>
      <c r="C1639" s="8">
        <f>C1637/3+C1640*2/3</f>
        <v>24.619999999999997</v>
      </c>
      <c r="D1639" s="7">
        <f>D1637/3+D1640*2/3</f>
        <v>80.53</v>
      </c>
      <c r="E1639" s="7">
        <v>201.5</v>
      </c>
      <c r="F1639" s="8">
        <f t="shared" si="374"/>
        <v>2006.8749999998765</v>
      </c>
      <c r="G1639" s="35">
        <v>4.5999999999999996</v>
      </c>
      <c r="H1639" s="8">
        <f t="shared" si="370"/>
        <v>2109.6818441687342</v>
      </c>
      <c r="I1639" s="8">
        <f t="shared" si="371"/>
        <v>37.403766997518602</v>
      </c>
      <c r="J1639" s="10">
        <f t="shared" si="375"/>
        <v>999249.87050180242</v>
      </c>
      <c r="K1639" s="8">
        <f t="shared" si="372"/>
        <v>122.34465297766747</v>
      </c>
      <c r="L1639" s="10">
        <f t="shared" si="373"/>
        <v>57948.490661013755</v>
      </c>
      <c r="M1639" s="30">
        <f t="shared" si="364"/>
        <v>26.928020270856482</v>
      </c>
      <c r="N1639" s="11"/>
      <c r="O1639" s="12">
        <f t="shared" si="365"/>
        <v>29.034995488566963</v>
      </c>
      <c r="P1639" s="12"/>
      <c r="Q1639" s="33">
        <f t="shared" si="366"/>
        <v>1.5365317992929881E-2</v>
      </c>
      <c r="R1639" s="9">
        <f t="shared" si="376"/>
        <v>1.0070195403693385</v>
      </c>
      <c r="S1639" s="9">
        <f t="shared" si="377"/>
        <v>37.647354253221607</v>
      </c>
      <c r="T1639" s="15">
        <f t="shared" si="367"/>
        <v>4.849740791736834E-2</v>
      </c>
      <c r="U1639" s="15">
        <f t="shared" si="368"/>
        <v>3.0694994606734971E-2</v>
      </c>
      <c r="V1639" s="15">
        <f t="shared" si="369"/>
        <v>1.7802413310633369E-2</v>
      </c>
      <c r="Y1639" s="32"/>
      <c r="Z1639" s="32"/>
    </row>
    <row r="1640" spans="1:26" x14ac:dyDescent="0.25">
      <c r="A1640" s="6">
        <v>2006.12</v>
      </c>
      <c r="B1640" s="7">
        <v>1416.42</v>
      </c>
      <c r="C1640" s="8">
        <v>24.88</v>
      </c>
      <c r="D1640" s="7">
        <v>81.510000000000005</v>
      </c>
      <c r="E1640" s="7">
        <v>201.8</v>
      </c>
      <c r="F1640" s="8">
        <f t="shared" si="374"/>
        <v>2006.9583333332098</v>
      </c>
      <c r="G1640" s="35">
        <v>4.5599999999999996</v>
      </c>
      <c r="H1640" s="8">
        <f t="shared" si="370"/>
        <v>2148.6873813181364</v>
      </c>
      <c r="I1640" s="8">
        <f t="shared" si="371"/>
        <v>37.742577799801772</v>
      </c>
      <c r="J1640" s="10">
        <f t="shared" si="375"/>
        <v>1019214.5554897549</v>
      </c>
      <c r="K1640" s="8">
        <f t="shared" si="372"/>
        <v>123.64941786422197</v>
      </c>
      <c r="L1640" s="10">
        <f t="shared" si="373"/>
        <v>58652.220681697458</v>
      </c>
      <c r="M1640" s="30">
        <f t="shared" si="364"/>
        <v>27.28268978757168</v>
      </c>
      <c r="N1640" s="11"/>
      <c r="O1640" s="12">
        <f t="shared" si="365"/>
        <v>29.413282471660686</v>
      </c>
      <c r="P1640" s="12"/>
      <c r="Q1640" s="33">
        <f t="shared" si="366"/>
        <v>1.5434945553057973E-2</v>
      </c>
      <c r="R1640" s="9">
        <f t="shared" si="376"/>
        <v>0.98801493244040206</v>
      </c>
      <c r="S1640" s="9">
        <f t="shared" si="377"/>
        <v>37.855261185849741</v>
      </c>
      <c r="T1640" s="15">
        <f t="shared" si="367"/>
        <v>5.0449354769950938E-2</v>
      </c>
      <c r="U1640" s="15">
        <f t="shared" si="368"/>
        <v>2.7072773311626941E-2</v>
      </c>
      <c r="V1640" s="15">
        <f t="shared" si="369"/>
        <v>2.3376581458323997E-2</v>
      </c>
      <c r="Y1640" s="32"/>
      <c r="Z1640" s="32"/>
    </row>
    <row r="1641" spans="1:26" x14ac:dyDescent="0.25">
      <c r="A1641" s="6">
        <v>2007.01</v>
      </c>
      <c r="B1641" s="7">
        <v>1424.16</v>
      </c>
      <c r="C1641" s="8">
        <f>C1640*2/3+C1643/3</f>
        <v>25.083333333333332</v>
      </c>
      <c r="D1641" s="7">
        <f>D1640*2/3+D1643/3</f>
        <v>82.056666666666672</v>
      </c>
      <c r="E1641" s="7">
        <v>202.416</v>
      </c>
      <c r="F1641" s="8">
        <f t="shared" si="374"/>
        <v>2007.0416666665431</v>
      </c>
      <c r="G1641" s="35">
        <v>4.76</v>
      </c>
      <c r="H1641" s="8">
        <f t="shared" si="370"/>
        <v>2153.8541439411902</v>
      </c>
      <c r="I1641" s="8">
        <f t="shared" si="371"/>
        <v>37.935233010236338</v>
      </c>
      <c r="J1641" s="10">
        <f t="shared" si="375"/>
        <v>1023164.8981725189</v>
      </c>
      <c r="K1641" s="8">
        <f t="shared" si="372"/>
        <v>124.0998845199984</v>
      </c>
      <c r="L1641" s="10">
        <f t="shared" si="373"/>
        <v>58952.295384209865</v>
      </c>
      <c r="M1641" s="30">
        <f t="shared" si="364"/>
        <v>27.207536656807129</v>
      </c>
      <c r="N1641" s="11"/>
      <c r="O1641" s="12">
        <f t="shared" si="365"/>
        <v>29.327838512792749</v>
      </c>
      <c r="P1641" s="12"/>
      <c r="Q1641" s="33">
        <f t="shared" si="366"/>
        <v>1.3525971882152814E-2</v>
      </c>
      <c r="R1641" s="9">
        <f t="shared" si="376"/>
        <v>1.007129488877504</v>
      </c>
      <c r="S1641" s="9">
        <f t="shared" si="377"/>
        <v>37.287741475929344</v>
      </c>
      <c r="T1641" s="15">
        <f t="shared" si="367"/>
        <v>5.093299693814024E-2</v>
      </c>
      <c r="U1641" s="15">
        <f t="shared" si="368"/>
        <v>2.8781727149737479E-2</v>
      </c>
      <c r="V1641" s="15">
        <f t="shared" si="369"/>
        <v>2.2151269788402761E-2</v>
      </c>
      <c r="Y1641" s="32"/>
      <c r="Z1641" s="32"/>
    </row>
    <row r="1642" spans="1:26" x14ac:dyDescent="0.25">
      <c r="A1642" s="6">
        <v>2007.02</v>
      </c>
      <c r="B1642" s="7">
        <v>1444.8</v>
      </c>
      <c r="C1642" s="8">
        <f>C1640/3+C1643*2/3</f>
        <v>25.286666666666665</v>
      </c>
      <c r="D1642" s="7">
        <f>D1640/3+D1643*2/3</f>
        <v>82.603333333333339</v>
      </c>
      <c r="E1642" s="7">
        <v>203.499</v>
      </c>
      <c r="F1642" s="8">
        <f t="shared" si="374"/>
        <v>2007.1249999998763</v>
      </c>
      <c r="G1642" s="35">
        <v>4.72</v>
      </c>
      <c r="H1642" s="8">
        <f t="shared" si="370"/>
        <v>2173.4407146963863</v>
      </c>
      <c r="I1642" s="8">
        <f t="shared" si="371"/>
        <v>38.039224025670883</v>
      </c>
      <c r="J1642" s="10">
        <f t="shared" si="375"/>
        <v>1033975.1279657101</v>
      </c>
      <c r="K1642" s="8">
        <f t="shared" si="372"/>
        <v>124.2617994437319</v>
      </c>
      <c r="L1642" s="10">
        <f t="shared" si="373"/>
        <v>59115.304646821394</v>
      </c>
      <c r="M1642" s="30">
        <f t="shared" si="364"/>
        <v>27.315181413516612</v>
      </c>
      <c r="N1642" s="11"/>
      <c r="O1642" s="12">
        <f t="shared" si="365"/>
        <v>29.439186629440353</v>
      </c>
      <c r="P1642" s="12"/>
      <c r="Q1642" s="33">
        <f t="shared" si="366"/>
        <v>1.4006346214000473E-2</v>
      </c>
      <c r="R1642" s="9">
        <f t="shared" si="376"/>
        <v>1.0166781614773537</v>
      </c>
      <c r="S1642" s="9">
        <f t="shared" si="377"/>
        <v>37.35372784037164</v>
      </c>
      <c r="T1642" s="15">
        <f t="shared" si="367"/>
        <v>5.2173303801448467E-2</v>
      </c>
      <c r="U1642" s="15">
        <f t="shared" si="368"/>
        <v>2.8575207773221756E-2</v>
      </c>
      <c r="V1642" s="15">
        <f t="shared" si="369"/>
        <v>2.3598096028226712E-2</v>
      </c>
      <c r="Y1642" s="32"/>
      <c r="Z1642" s="32"/>
    </row>
    <row r="1643" spans="1:26" x14ac:dyDescent="0.25">
      <c r="A1643" s="6">
        <v>2007.03</v>
      </c>
      <c r="B1643" s="7">
        <v>1406.95</v>
      </c>
      <c r="C1643" s="8">
        <v>25.49</v>
      </c>
      <c r="D1643" s="7">
        <v>83.15</v>
      </c>
      <c r="E1643" s="7">
        <v>205.352</v>
      </c>
      <c r="F1643" s="8">
        <f t="shared" si="374"/>
        <v>2007.2083333332096</v>
      </c>
      <c r="G1643" s="35">
        <v>4.5599999999999996</v>
      </c>
      <c r="H1643" s="8">
        <f t="shared" si="370"/>
        <v>2097.403902202072</v>
      </c>
      <c r="I1643" s="8">
        <f t="shared" si="371"/>
        <v>37.999094116443949</v>
      </c>
      <c r="J1643" s="10">
        <f t="shared" si="375"/>
        <v>999308.4375413357</v>
      </c>
      <c r="K1643" s="8">
        <f t="shared" si="372"/>
        <v>123.95546001499862</v>
      </c>
      <c r="L1643" s="10">
        <f t="shared" si="373"/>
        <v>59058.599510687709</v>
      </c>
      <c r="M1643" s="30">
        <f t="shared" si="364"/>
        <v>26.227605554650886</v>
      </c>
      <c r="N1643" s="11"/>
      <c r="O1643" s="12">
        <f t="shared" si="365"/>
        <v>28.264070221688115</v>
      </c>
      <c r="P1643" s="12"/>
      <c r="Q1643" s="33">
        <f t="shared" si="366"/>
        <v>1.7796929020727589E-2</v>
      </c>
      <c r="R1643" s="9">
        <f t="shared" si="376"/>
        <v>0.99350663721547228</v>
      </c>
      <c r="S1643" s="9">
        <f t="shared" si="377"/>
        <v>37.634035266290617</v>
      </c>
      <c r="T1643" s="15">
        <f t="shared" si="367"/>
        <v>5.7514955366564591E-2</v>
      </c>
      <c r="U1643" s="15">
        <f t="shared" si="368"/>
        <v>2.7388173170267205E-2</v>
      </c>
      <c r="V1643" s="15">
        <f t="shared" si="369"/>
        <v>3.0126782196297386E-2</v>
      </c>
      <c r="Y1643" s="32"/>
      <c r="Z1643" s="32"/>
    </row>
    <row r="1644" spans="1:26" x14ac:dyDescent="0.25">
      <c r="A1644" s="6">
        <v>2007.04</v>
      </c>
      <c r="B1644" s="7">
        <v>1463.64</v>
      </c>
      <c r="C1644" s="8">
        <f>C1643*2/3+C1646/3</f>
        <v>25.716666666666669</v>
      </c>
      <c r="D1644" s="7">
        <f>D1643*2/3+D1646/3</f>
        <v>83.740000000000009</v>
      </c>
      <c r="E1644" s="7">
        <v>206.68600000000001</v>
      </c>
      <c r="F1644" s="8">
        <f t="shared" si="374"/>
        <v>2007.2916666665428</v>
      </c>
      <c r="G1644" s="35">
        <v>4.6900000000000004</v>
      </c>
      <c r="H1644" s="8">
        <f t="shared" si="370"/>
        <v>2167.8316581674612</v>
      </c>
      <c r="I1644" s="8">
        <f t="shared" si="371"/>
        <v>38.089560371771668</v>
      </c>
      <c r="J1644" s="10">
        <f t="shared" si="375"/>
        <v>1034376.0683481187</v>
      </c>
      <c r="K1644" s="8">
        <f t="shared" si="372"/>
        <v>124.02928524428359</v>
      </c>
      <c r="L1644" s="10">
        <f t="shared" si="373"/>
        <v>59180.298409083836</v>
      </c>
      <c r="M1644" s="30">
        <f t="shared" si="364"/>
        <v>26.97626831418907</v>
      </c>
      <c r="N1644" s="11"/>
      <c r="O1644" s="12">
        <f t="shared" si="365"/>
        <v>29.066642443029892</v>
      </c>
      <c r="P1644" s="12"/>
      <c r="Q1644" s="33">
        <f t="shared" si="366"/>
        <v>1.597472166937363E-2</v>
      </c>
      <c r="R1644" s="9">
        <f t="shared" si="376"/>
        <v>0.99917063690325691</v>
      </c>
      <c r="S1644" s="9">
        <f t="shared" si="377"/>
        <v>37.148342148132507</v>
      </c>
      <c r="T1644" s="15">
        <f t="shared" si="367"/>
        <v>5.3400499961718362E-2</v>
      </c>
      <c r="U1644" s="15">
        <f t="shared" si="368"/>
        <v>3.025673094563075E-2</v>
      </c>
      <c r="V1644" s="15">
        <f t="shared" si="369"/>
        <v>2.3143769016087612E-2</v>
      </c>
      <c r="Y1644" s="32"/>
      <c r="Z1644" s="32"/>
    </row>
    <row r="1645" spans="1:26" x14ac:dyDescent="0.25">
      <c r="A1645" s="6">
        <v>2007.05</v>
      </c>
      <c r="B1645" s="7">
        <v>1511.14</v>
      </c>
      <c r="C1645" s="8">
        <f>C1643/3+C1646*2/3</f>
        <v>25.943333333333335</v>
      </c>
      <c r="D1645" s="7">
        <f>D1643/3+D1646*2/3</f>
        <v>84.330000000000013</v>
      </c>
      <c r="E1645" s="7">
        <v>207.94900000000001</v>
      </c>
      <c r="F1645" s="8">
        <f t="shared" si="374"/>
        <v>2007.3749999998761</v>
      </c>
      <c r="G1645" s="35">
        <v>4.75</v>
      </c>
      <c r="H1645" s="8">
        <f t="shared" si="370"/>
        <v>2224.5911754805261</v>
      </c>
      <c r="I1645" s="8">
        <f t="shared" si="371"/>
        <v>38.191901740330557</v>
      </c>
      <c r="J1645" s="10">
        <f t="shared" si="375"/>
        <v>1062977.3446002514</v>
      </c>
      <c r="K1645" s="8">
        <f t="shared" si="372"/>
        <v>124.14453579964318</v>
      </c>
      <c r="L1645" s="10">
        <f t="shared" si="373"/>
        <v>59320.03617807696</v>
      </c>
      <c r="M1645" s="30">
        <f t="shared" si="364"/>
        <v>27.548490451851258</v>
      </c>
      <c r="N1645" s="11"/>
      <c r="O1645" s="12">
        <f t="shared" si="365"/>
        <v>29.678159305539186</v>
      </c>
      <c r="P1645" s="12"/>
      <c r="Q1645" s="33">
        <f t="shared" si="366"/>
        <v>1.529394924756413E-2</v>
      </c>
      <c r="R1645" s="9">
        <f t="shared" si="376"/>
        <v>0.97676125696679006</v>
      </c>
      <c r="S1645" s="9">
        <f t="shared" si="377"/>
        <v>36.892095467328467</v>
      </c>
      <c r="T1645" s="15">
        <f t="shared" si="367"/>
        <v>5.2206843600241193E-2</v>
      </c>
      <c r="U1645" s="15">
        <f t="shared" si="368"/>
        <v>3.107944176870836E-2</v>
      </c>
      <c r="V1645" s="15">
        <f t="shared" si="369"/>
        <v>2.1127401831532833E-2</v>
      </c>
      <c r="Y1645" s="32"/>
      <c r="Z1645" s="32"/>
    </row>
    <row r="1646" spans="1:26" x14ac:dyDescent="0.25">
      <c r="A1646" s="6">
        <v>2007.06</v>
      </c>
      <c r="B1646" s="7">
        <v>1514.19</v>
      </c>
      <c r="C1646" s="8">
        <v>26.17</v>
      </c>
      <c r="D1646" s="7">
        <v>84.92</v>
      </c>
      <c r="E1646" s="7">
        <v>208.352</v>
      </c>
      <c r="F1646" s="8">
        <f t="shared" si="374"/>
        <v>2007.4583333332093</v>
      </c>
      <c r="G1646" s="35">
        <v>5.0999999999999996</v>
      </c>
      <c r="H1646" s="8">
        <f t="shared" si="370"/>
        <v>2224.7696169223232</v>
      </c>
      <c r="I1646" s="8">
        <f t="shared" si="371"/>
        <v>38.451066824412528</v>
      </c>
      <c r="J1646" s="10">
        <f t="shared" si="375"/>
        <v>1064593.7001470318</v>
      </c>
      <c r="K1646" s="8">
        <f t="shared" si="372"/>
        <v>124.77128753263705</v>
      </c>
      <c r="L1646" s="10">
        <f t="shared" si="373"/>
        <v>59705.385068245036</v>
      </c>
      <c r="M1646" s="30">
        <f t="shared" si="364"/>
        <v>27.418262740410601</v>
      </c>
      <c r="N1646" s="11"/>
      <c r="O1646" s="12">
        <f t="shared" si="365"/>
        <v>29.533318152944684</v>
      </c>
      <c r="P1646" s="12"/>
      <c r="Q1646" s="33">
        <f t="shared" si="366"/>
        <v>1.2036950871557858E-2</v>
      </c>
      <c r="R1646" s="9">
        <f t="shared" si="376"/>
        <v>1.0120561824406615</v>
      </c>
      <c r="S1646" s="9">
        <f t="shared" si="377"/>
        <v>35.965070127674252</v>
      </c>
      <c r="T1646" s="15">
        <f t="shared" si="367"/>
        <v>5.3806547068823596E-2</v>
      </c>
      <c r="U1646" s="15">
        <f t="shared" si="368"/>
        <v>3.4817484239501928E-2</v>
      </c>
      <c r="V1646" s="15">
        <f t="shared" si="369"/>
        <v>1.8989062829321668E-2</v>
      </c>
      <c r="Y1646" s="32"/>
      <c r="Z1646" s="32"/>
    </row>
    <row r="1647" spans="1:26" x14ac:dyDescent="0.25">
      <c r="A1647" s="6">
        <v>2007.07</v>
      </c>
      <c r="B1647" s="36">
        <v>1520.71</v>
      </c>
      <c r="C1647" s="8">
        <f>C1646*2/3+C1649/3</f>
        <v>26.440000000000005</v>
      </c>
      <c r="D1647" s="7">
        <f>D1646*2/3+D1649/3</f>
        <v>82.813333333333333</v>
      </c>
      <c r="E1647" s="7">
        <v>208.29900000000001</v>
      </c>
      <c r="F1647" s="8">
        <f t="shared" si="374"/>
        <v>2007.5416666665426</v>
      </c>
      <c r="G1647" s="35">
        <v>5</v>
      </c>
      <c r="H1647" s="8">
        <f t="shared" si="370"/>
        <v>2234.9178369795341</v>
      </c>
      <c r="I1647" s="8">
        <f t="shared" si="371"/>
        <v>38.857657021877202</v>
      </c>
      <c r="J1647" s="10">
        <f t="shared" si="375"/>
        <v>1070999.3218518044</v>
      </c>
      <c r="K1647" s="8">
        <f t="shared" si="372"/>
        <v>121.7069630675135</v>
      </c>
      <c r="L1647" s="10">
        <f t="shared" si="373"/>
        <v>58323.430397832206</v>
      </c>
      <c r="M1647" s="30">
        <f t="shared" si="364"/>
        <v>27.410088167204318</v>
      </c>
      <c r="N1647" s="11"/>
      <c r="O1647" s="12">
        <f t="shared" si="365"/>
        <v>29.520310708990646</v>
      </c>
      <c r="P1647" s="12"/>
      <c r="Q1647" s="33">
        <f t="shared" si="366"/>
        <v>1.2893722157572639E-2</v>
      </c>
      <c r="R1647" s="9">
        <f t="shared" si="376"/>
        <v>1.0303200256980465</v>
      </c>
      <c r="S1647" s="9">
        <f t="shared" si="377"/>
        <v>36.407932922943466</v>
      </c>
      <c r="T1647" s="15">
        <f t="shared" si="367"/>
        <v>5.4284274856436721E-2</v>
      </c>
      <c r="U1647" s="15">
        <f t="shared" si="368"/>
        <v>3.2618065999610479E-2</v>
      </c>
      <c r="V1647" s="15">
        <f t="shared" si="369"/>
        <v>2.1666208856826241E-2</v>
      </c>
      <c r="Y1647" s="32"/>
      <c r="Z1647" s="32"/>
    </row>
    <row r="1648" spans="1:26" x14ac:dyDescent="0.25">
      <c r="A1648" s="6">
        <v>2007.08</v>
      </c>
      <c r="B1648" s="7">
        <v>1454.62</v>
      </c>
      <c r="C1648" s="8">
        <f>C1646/3+C1649*2/3</f>
        <v>26.71</v>
      </c>
      <c r="D1648" s="7">
        <f>D1646/3+D1649*2/3</f>
        <v>80.706666666666663</v>
      </c>
      <c r="E1648" s="7">
        <v>207.917</v>
      </c>
      <c r="F1648" s="8">
        <f t="shared" si="374"/>
        <v>2007.6249999998759</v>
      </c>
      <c r="G1648" s="35">
        <v>4.67</v>
      </c>
      <c r="H1648" s="8">
        <f t="shared" si="370"/>
        <v>2141.7160888720014</v>
      </c>
      <c r="I1648" s="8">
        <f t="shared" si="371"/>
        <v>39.326584766998366</v>
      </c>
      <c r="J1648" s="10">
        <f t="shared" si="375"/>
        <v>1027906.4116977946</v>
      </c>
      <c r="K1648" s="8">
        <f t="shared" si="372"/>
        <v>118.82881197785652</v>
      </c>
      <c r="L1648" s="10">
        <f t="shared" si="373"/>
        <v>57031.320986527986</v>
      </c>
      <c r="M1648" s="30">
        <f t="shared" si="364"/>
        <v>26.148607189312312</v>
      </c>
      <c r="N1648" s="11"/>
      <c r="O1648" s="12">
        <f t="shared" si="365"/>
        <v>28.160884339006941</v>
      </c>
      <c r="P1648" s="12"/>
      <c r="Q1648" s="33">
        <f t="shared" si="366"/>
        <v>1.7573749248513813E-2</v>
      </c>
      <c r="R1648" s="9">
        <f t="shared" si="376"/>
        <v>1.0158620078148781</v>
      </c>
      <c r="S1648" s="9">
        <f t="shared" si="377"/>
        <v>37.580741790845678</v>
      </c>
      <c r="T1648" s="15">
        <f t="shared" si="367"/>
        <v>5.8569534818487146E-2</v>
      </c>
      <c r="U1648" s="15">
        <f t="shared" si="368"/>
        <v>3.0241430147207815E-2</v>
      </c>
      <c r="V1648" s="15">
        <f t="shared" si="369"/>
        <v>2.8328104671279331E-2</v>
      </c>
      <c r="Y1648" s="32"/>
      <c r="Z1648" s="32"/>
    </row>
    <row r="1649" spans="1:26" x14ac:dyDescent="0.25">
      <c r="A1649" s="6">
        <v>2007.09</v>
      </c>
      <c r="B1649" s="7">
        <v>1497.12</v>
      </c>
      <c r="C1649" s="8">
        <v>26.98</v>
      </c>
      <c r="D1649" s="7">
        <v>78.599999999999994</v>
      </c>
      <c r="E1649" s="7">
        <v>208.49</v>
      </c>
      <c r="F1649" s="8">
        <f t="shared" si="374"/>
        <v>2007.7083333332091</v>
      </c>
      <c r="G1649" s="35">
        <v>4.5199999999999996</v>
      </c>
      <c r="H1649" s="8">
        <f t="shared" si="370"/>
        <v>2198.2330222072992</v>
      </c>
      <c r="I1649" s="8">
        <f t="shared" si="371"/>
        <v>39.614945321118512</v>
      </c>
      <c r="J1649" s="10">
        <f t="shared" si="375"/>
        <v>1056615.8610137959</v>
      </c>
      <c r="K1649" s="8">
        <f t="shared" si="372"/>
        <v>115.40899563528224</v>
      </c>
      <c r="L1649" s="10">
        <f t="shared" si="373"/>
        <v>55473.179621997151</v>
      </c>
      <c r="M1649" s="30">
        <f t="shared" si="364"/>
        <v>26.725743047696906</v>
      </c>
      <c r="N1649" s="11"/>
      <c r="O1649" s="12">
        <f t="shared" si="365"/>
        <v>28.781596977212057</v>
      </c>
      <c r="P1649" s="12"/>
      <c r="Q1649" s="33">
        <f t="shared" si="366"/>
        <v>1.8275363450433922E-2</v>
      </c>
      <c r="R1649" s="9">
        <f t="shared" si="376"/>
        <v>1.0029690120248937</v>
      </c>
      <c r="S1649" s="9">
        <f t="shared" si="377"/>
        <v>38.071925110472762</v>
      </c>
      <c r="T1649" s="15">
        <f t="shared" si="367"/>
        <v>5.6832789146238794E-2</v>
      </c>
      <c r="U1649" s="15">
        <f t="shared" si="368"/>
        <v>2.8641865372378561E-2</v>
      </c>
      <c r="V1649" s="15">
        <f t="shared" si="369"/>
        <v>2.8190923773860233E-2</v>
      </c>
      <c r="Y1649" s="32"/>
      <c r="Z1649" s="32"/>
    </row>
    <row r="1650" spans="1:26" x14ac:dyDescent="0.25">
      <c r="A1650" s="6">
        <v>2007.1</v>
      </c>
      <c r="B1650" s="7">
        <v>1539.66</v>
      </c>
      <c r="C1650" s="8">
        <f>C1649*2/3+C1652/3</f>
        <v>27.230000000000004</v>
      </c>
      <c r="D1650" s="7">
        <f>D1649*2/3+D1652/3</f>
        <v>74.460000000000008</v>
      </c>
      <c r="E1650" s="7">
        <v>208.93600000000001</v>
      </c>
      <c r="F1650" s="8">
        <f t="shared" si="374"/>
        <v>2007.7916666665424</v>
      </c>
      <c r="G1650" s="35">
        <v>4.53</v>
      </c>
      <c r="H1650" s="8">
        <f t="shared" si="370"/>
        <v>2255.8691017823635</v>
      </c>
      <c r="I1650" s="8">
        <f t="shared" si="371"/>
        <v>39.896675656660413</v>
      </c>
      <c r="J1650" s="10">
        <f t="shared" si="375"/>
        <v>1085917.6457745554</v>
      </c>
      <c r="K1650" s="8">
        <f t="shared" si="372"/>
        <v>109.09682223264539</v>
      </c>
      <c r="L1650" s="10">
        <f t="shared" si="373"/>
        <v>52516.417848338853</v>
      </c>
      <c r="M1650" s="30">
        <f t="shared" si="364"/>
        <v>27.320648130462011</v>
      </c>
      <c r="N1650" s="11"/>
      <c r="O1650" s="12">
        <f t="shared" si="365"/>
        <v>29.421547626363022</v>
      </c>
      <c r="P1650" s="12"/>
      <c r="Q1650" s="33">
        <f t="shared" si="366"/>
        <v>1.7325578710255848E-2</v>
      </c>
      <c r="R1650" s="9">
        <f t="shared" si="376"/>
        <v>1.0346238087857089</v>
      </c>
      <c r="S1650" s="9">
        <f t="shared" si="377"/>
        <v>38.103450542963607</v>
      </c>
      <c r="T1650" s="15">
        <f t="shared" si="367"/>
        <v>5.6861010367949438E-2</v>
      </c>
      <c r="U1650" s="15">
        <f t="shared" si="368"/>
        <v>2.7349383691839924E-2</v>
      </c>
      <c r="V1650" s="15">
        <f t="shared" si="369"/>
        <v>2.9511626676109515E-2</v>
      </c>
      <c r="Y1650" s="32"/>
      <c r="Z1650" s="32"/>
    </row>
    <row r="1651" spans="1:26" x14ac:dyDescent="0.25">
      <c r="A1651" s="6">
        <v>2007.11</v>
      </c>
      <c r="B1651" s="7">
        <v>1463.39</v>
      </c>
      <c r="C1651" s="8">
        <f>C1649/3+C1652*2/3</f>
        <v>27.480000000000004</v>
      </c>
      <c r="D1651" s="7">
        <f>D1649/3+D1652*2/3</f>
        <v>70.320000000000007</v>
      </c>
      <c r="E1651" s="7">
        <v>210.17699999999999</v>
      </c>
      <c r="F1651" s="8">
        <f t="shared" si="374"/>
        <v>2007.8749999998756</v>
      </c>
      <c r="G1651" s="35">
        <v>4.1500000000000004</v>
      </c>
      <c r="H1651" s="8">
        <f t="shared" si="370"/>
        <v>2131.4602559985151</v>
      </c>
      <c r="I1651" s="8">
        <f t="shared" si="371"/>
        <v>40.02523444525329</v>
      </c>
      <c r="J1651" s="10">
        <f t="shared" si="375"/>
        <v>1027636.0053224489</v>
      </c>
      <c r="K1651" s="8">
        <f t="shared" si="372"/>
        <v>102.42265233588832</v>
      </c>
      <c r="L1651" s="10">
        <f t="shared" si="373"/>
        <v>49380.796571163271</v>
      </c>
      <c r="M1651" s="30">
        <f t="shared" si="364"/>
        <v>25.729053579498377</v>
      </c>
      <c r="N1651" s="11"/>
      <c r="O1651" s="12">
        <f t="shared" si="365"/>
        <v>27.711039143379502</v>
      </c>
      <c r="P1651" s="12"/>
      <c r="Q1651" s="33">
        <f t="shared" si="366"/>
        <v>2.4061140157559051E-2</v>
      </c>
      <c r="R1651" s="9">
        <f t="shared" si="376"/>
        <v>1.007526830349796</v>
      </c>
      <c r="S1651" s="9">
        <f t="shared" si="377"/>
        <v>39.18996371967102</v>
      </c>
      <c r="T1651" s="15">
        <f t="shared" si="367"/>
        <v>6.4382786384730606E-2</v>
      </c>
      <c r="U1651" s="15">
        <f t="shared" si="368"/>
        <v>2.4754117422086885E-2</v>
      </c>
      <c r="V1651" s="15">
        <f t="shared" si="369"/>
        <v>3.9628668962643721E-2</v>
      </c>
      <c r="Y1651" s="32"/>
      <c r="Z1651" s="32"/>
    </row>
    <row r="1652" spans="1:26" x14ac:dyDescent="0.25">
      <c r="A1652" s="6">
        <v>2007.12</v>
      </c>
      <c r="B1652" s="7">
        <v>1479.22</v>
      </c>
      <c r="C1652" s="8">
        <v>27.73</v>
      </c>
      <c r="D1652" s="7">
        <v>66.180000000000007</v>
      </c>
      <c r="E1652" s="7">
        <v>210.036</v>
      </c>
      <c r="F1652" s="8">
        <f t="shared" si="374"/>
        <v>2007.9583333332089</v>
      </c>
      <c r="G1652" s="35">
        <v>4.0999999999999996</v>
      </c>
      <c r="H1652" s="8">
        <f t="shared" si="370"/>
        <v>2155.963361280923</v>
      </c>
      <c r="I1652" s="8">
        <f t="shared" si="371"/>
        <v>40.416478960749579</v>
      </c>
      <c r="J1652" s="10">
        <f t="shared" si="375"/>
        <v>1041073.4561180585</v>
      </c>
      <c r="K1652" s="8">
        <f t="shared" si="372"/>
        <v>96.457359452665244</v>
      </c>
      <c r="L1652" s="10">
        <f t="shared" si="373"/>
        <v>46577.413316405342</v>
      </c>
      <c r="M1652" s="30">
        <f t="shared" si="364"/>
        <v>25.955510105240229</v>
      </c>
      <c r="N1652" s="11"/>
      <c r="O1652" s="12">
        <f t="shared" si="365"/>
        <v>27.959981545763839</v>
      </c>
      <c r="P1652" s="12"/>
      <c r="Q1652" s="33">
        <f t="shared" si="366"/>
        <v>2.4280362312110386E-2</v>
      </c>
      <c r="R1652" s="9">
        <f t="shared" si="376"/>
        <v>1.0332059347690226</v>
      </c>
      <c r="S1652" s="9">
        <f t="shared" si="377"/>
        <v>39.511446700794252</v>
      </c>
      <c r="T1652" s="15">
        <f t="shared" si="367"/>
        <v>6.6090525626558039E-2</v>
      </c>
      <c r="U1652" s="15">
        <f t="shared" si="368"/>
        <v>2.3726298391638645E-2</v>
      </c>
      <c r="V1652" s="15">
        <f t="shared" si="369"/>
        <v>4.2364227234919394E-2</v>
      </c>
      <c r="Y1652" s="32"/>
      <c r="Z1652" s="32"/>
    </row>
    <row r="1653" spans="1:26" x14ac:dyDescent="0.25">
      <c r="A1653" s="6">
        <v>2008.01</v>
      </c>
      <c r="B1653" s="7">
        <v>1378.76</v>
      </c>
      <c r="C1653" s="8">
        <f>C1652*2/3+C1655/3</f>
        <v>27.92</v>
      </c>
      <c r="D1653" s="7">
        <f>D1652*2/3+D1655/3</f>
        <v>64.25</v>
      </c>
      <c r="E1653" s="7">
        <v>211.08</v>
      </c>
      <c r="F1653" s="8">
        <f t="shared" si="374"/>
        <v>2008.0416666665421</v>
      </c>
      <c r="G1653" s="9">
        <v>3.74</v>
      </c>
      <c r="H1653" s="8">
        <f t="shared" si="370"/>
        <v>1999.6037137578164</v>
      </c>
      <c r="I1653" s="8">
        <f t="shared" si="371"/>
        <v>40.492134735645251</v>
      </c>
      <c r="J1653" s="10">
        <f t="shared" si="375"/>
        <v>967199.7804563879</v>
      </c>
      <c r="K1653" s="8">
        <f t="shared" si="372"/>
        <v>93.181219798180763</v>
      </c>
      <c r="L1653" s="10">
        <f t="shared" si="373"/>
        <v>45071.358245324009</v>
      </c>
      <c r="M1653" s="30">
        <f t="shared" si="364"/>
        <v>24.02231776083682</v>
      </c>
      <c r="N1653" s="11"/>
      <c r="O1653" s="12">
        <f t="shared" si="365"/>
        <v>25.886705943137223</v>
      </c>
      <c r="P1653" s="12"/>
      <c r="Q1653" s="33">
        <f t="shared" si="366"/>
        <v>3.1299207454085549E-2</v>
      </c>
      <c r="R1653" s="9">
        <f t="shared" si="376"/>
        <v>1.0031166666666667</v>
      </c>
      <c r="S1653" s="9">
        <f t="shared" si="377"/>
        <v>40.621548708280386</v>
      </c>
      <c r="T1653" s="15">
        <f t="shared" si="367"/>
        <v>7.8491894040190857E-2</v>
      </c>
      <c r="U1653" s="15">
        <f t="shared" si="368"/>
        <v>1.8929027834309498E-2</v>
      </c>
      <c r="V1653" s="15">
        <f t="shared" si="369"/>
        <v>5.956286620588136E-2</v>
      </c>
      <c r="Y1653" s="32"/>
      <c r="Z1653" s="32"/>
    </row>
    <row r="1654" spans="1:26" x14ac:dyDescent="0.25">
      <c r="A1654" s="6">
        <v>2008.02</v>
      </c>
      <c r="B1654" s="7">
        <v>1354.87</v>
      </c>
      <c r="C1654" s="8">
        <f>C1652/3+C1655*2/3</f>
        <v>28.11</v>
      </c>
      <c r="D1654" s="7">
        <f>D1652/3+D1655*2/3</f>
        <v>62.32</v>
      </c>
      <c r="E1654" s="7">
        <v>211.69300000000001</v>
      </c>
      <c r="F1654" s="8">
        <f t="shared" si="374"/>
        <v>2008.1249999998754</v>
      </c>
      <c r="G1654" s="35">
        <v>3.74</v>
      </c>
      <c r="H1654" s="8">
        <f t="shared" si="370"/>
        <v>1959.2663239927626</v>
      </c>
      <c r="I1654" s="8">
        <f t="shared" si="371"/>
        <v>40.649638981921925</v>
      </c>
      <c r="J1654" s="10">
        <f t="shared" si="375"/>
        <v>949327.26195644145</v>
      </c>
      <c r="K1654" s="8">
        <f t="shared" si="372"/>
        <v>90.120437614847887</v>
      </c>
      <c r="L1654" s="10">
        <f t="shared" si="373"/>
        <v>43666.237325444825</v>
      </c>
      <c r="M1654" s="30">
        <f t="shared" si="364"/>
        <v>23.495263401811787</v>
      </c>
      <c r="N1654" s="11"/>
      <c r="O1654" s="12">
        <f t="shared" si="365"/>
        <v>25.329469431905366</v>
      </c>
      <c r="P1654" s="12"/>
      <c r="Q1654" s="33">
        <f t="shared" si="366"/>
        <v>3.2340374978085361E-2</v>
      </c>
      <c r="R1654" s="9">
        <f t="shared" si="376"/>
        <v>1.0223551030241986</v>
      </c>
      <c r="S1654" s="9">
        <f t="shared" si="377"/>
        <v>40.630157998168791</v>
      </c>
      <c r="T1654" s="15">
        <f t="shared" si="367"/>
        <v>7.6858818213123792E-2</v>
      </c>
      <c r="U1654" s="15">
        <f t="shared" si="368"/>
        <v>1.6183304288415634E-2</v>
      </c>
      <c r="V1654" s="15">
        <f t="shared" si="369"/>
        <v>6.0675513924708158E-2</v>
      </c>
      <c r="Y1654" s="32"/>
      <c r="Z1654" s="32"/>
    </row>
    <row r="1655" spans="1:26" x14ac:dyDescent="0.25">
      <c r="A1655" s="6">
        <v>2008.03</v>
      </c>
      <c r="B1655" s="7">
        <v>1316.94</v>
      </c>
      <c r="C1655" s="8">
        <v>28.3</v>
      </c>
      <c r="D1655" s="7">
        <v>60.39</v>
      </c>
      <c r="E1655" s="7">
        <v>213.52799999999999</v>
      </c>
      <c r="F1655" s="8">
        <f t="shared" si="374"/>
        <v>2008.2083333332087</v>
      </c>
      <c r="G1655" s="35">
        <v>3.51</v>
      </c>
      <c r="H1655" s="8">
        <f t="shared" si="370"/>
        <v>1888.0500442564908</v>
      </c>
      <c r="I1655" s="8">
        <f t="shared" si="371"/>
        <v>40.572703579858377</v>
      </c>
      <c r="J1655" s="10">
        <f t="shared" si="375"/>
        <v>916458.92551496148</v>
      </c>
      <c r="K1655" s="8">
        <f t="shared" si="372"/>
        <v>86.578995377655374</v>
      </c>
      <c r="L1655" s="10">
        <f t="shared" si="373"/>
        <v>42025.418403153162</v>
      </c>
      <c r="M1655" s="30">
        <f t="shared" si="364"/>
        <v>22.606810842249335</v>
      </c>
      <c r="N1655" s="11"/>
      <c r="O1655" s="12">
        <f t="shared" si="365"/>
        <v>24.384051798830338</v>
      </c>
      <c r="P1655" s="12"/>
      <c r="Q1655" s="33">
        <f t="shared" si="366"/>
        <v>3.7009681686571747E-2</v>
      </c>
      <c r="R1655" s="9">
        <f t="shared" si="376"/>
        <v>0.98881826703656417</v>
      </c>
      <c r="S1655" s="9">
        <f t="shared" si="377"/>
        <v>41.181479532704643</v>
      </c>
      <c r="T1655" s="15">
        <f t="shared" si="367"/>
        <v>8.0486857466501638E-2</v>
      </c>
      <c r="U1655" s="15">
        <f t="shared" si="368"/>
        <v>1.5001668304679638E-2</v>
      </c>
      <c r="V1655" s="15">
        <f t="shared" si="369"/>
        <v>6.5485189161821999E-2</v>
      </c>
      <c r="Y1655" s="32"/>
      <c r="Z1655" s="32"/>
    </row>
    <row r="1656" spans="1:26" x14ac:dyDescent="0.25">
      <c r="A1656" s="6">
        <v>2008.04</v>
      </c>
      <c r="B1656" s="7">
        <v>1370.47</v>
      </c>
      <c r="C1656" s="8">
        <f>C1655*2/3+C1658/3</f>
        <v>28.436666666666667</v>
      </c>
      <c r="D1656" s="7">
        <f>D1655*2/3+D1658/3</f>
        <v>57.383333333333326</v>
      </c>
      <c r="E1656" s="7">
        <v>214.82300000000001</v>
      </c>
      <c r="F1656" s="8">
        <f t="shared" si="374"/>
        <v>2008.2916666665419</v>
      </c>
      <c r="G1656" s="35">
        <v>3.68</v>
      </c>
      <c r="H1656" s="8">
        <f t="shared" si="370"/>
        <v>1952.9498932842384</v>
      </c>
      <c r="I1656" s="8">
        <f t="shared" si="371"/>
        <v>40.522875460262625</v>
      </c>
      <c r="J1656" s="10">
        <f t="shared" si="375"/>
        <v>949600.44207856758</v>
      </c>
      <c r="K1656" s="8">
        <f t="shared" si="372"/>
        <v>81.77251213789954</v>
      </c>
      <c r="L1656" s="10">
        <f t="shared" si="373"/>
        <v>39760.986158963802</v>
      </c>
      <c r="M1656" s="30">
        <f t="shared" si="364"/>
        <v>23.356040643201609</v>
      </c>
      <c r="N1656" s="11"/>
      <c r="O1656" s="12">
        <f t="shared" si="365"/>
        <v>25.204092441252218</v>
      </c>
      <c r="P1656" s="12"/>
      <c r="Q1656" s="33">
        <f t="shared" si="366"/>
        <v>3.4322355344470305E-2</v>
      </c>
      <c r="R1656" s="9">
        <f t="shared" si="376"/>
        <v>0.98662501786302048</v>
      </c>
      <c r="S1656" s="9">
        <f t="shared" si="377"/>
        <v>40.475524141405373</v>
      </c>
      <c r="T1656" s="15">
        <f t="shared" si="367"/>
        <v>7.4425037507496627E-2</v>
      </c>
      <c r="U1656" s="15">
        <f t="shared" si="368"/>
        <v>1.633261635775618E-2</v>
      </c>
      <c r="V1656" s="15">
        <f t="shared" si="369"/>
        <v>5.8092421149740447E-2</v>
      </c>
      <c r="Y1656" s="32"/>
      <c r="Z1656" s="32"/>
    </row>
    <row r="1657" spans="1:26" x14ac:dyDescent="0.25">
      <c r="A1657" s="6">
        <v>2008.05</v>
      </c>
      <c r="B1657" s="7">
        <v>1403.22</v>
      </c>
      <c r="C1657" s="8">
        <f>C1655/3+C1658*2/3</f>
        <v>28.573333333333334</v>
      </c>
      <c r="D1657" s="7">
        <f>D1655/3+D1658*2/3</f>
        <v>54.376666666666665</v>
      </c>
      <c r="E1657" s="7">
        <v>216.63200000000001</v>
      </c>
      <c r="F1657" s="8">
        <f t="shared" si="374"/>
        <v>2008.3749999998752</v>
      </c>
      <c r="G1657" s="35">
        <v>3.88</v>
      </c>
      <c r="H1657" s="8">
        <f t="shared" si="370"/>
        <v>1982.9214084253476</v>
      </c>
      <c r="I1657" s="8">
        <f t="shared" si="371"/>
        <v>40.377613187340735</v>
      </c>
      <c r="J1657" s="10">
        <f t="shared" si="375"/>
        <v>965809.85981513362</v>
      </c>
      <c r="K1657" s="8">
        <f t="shared" si="372"/>
        <v>76.840877732744914</v>
      </c>
      <c r="L1657" s="10">
        <f t="shared" si="373"/>
        <v>37426.434066324298</v>
      </c>
      <c r="M1657" s="30">
        <f t="shared" si="364"/>
        <v>23.696432116623178</v>
      </c>
      <c r="N1657" s="11"/>
      <c r="O1657" s="12">
        <f t="shared" si="365"/>
        <v>25.583647878051796</v>
      </c>
      <c r="P1657" s="12"/>
      <c r="Q1657" s="33">
        <f t="shared" si="366"/>
        <v>3.2380178781063008E-2</v>
      </c>
      <c r="R1657" s="9">
        <f t="shared" si="376"/>
        <v>0.9853319464608985</v>
      </c>
      <c r="S1657" s="9">
        <f t="shared" si="377"/>
        <v>39.600691816464042</v>
      </c>
      <c r="T1657" s="15">
        <f t="shared" si="367"/>
        <v>7.4248898963235055E-2</v>
      </c>
      <c r="U1657" s="15">
        <f t="shared" si="368"/>
        <v>1.7448841256749503E-2</v>
      </c>
      <c r="V1657" s="15">
        <f t="shared" si="369"/>
        <v>5.6800057706485552E-2</v>
      </c>
      <c r="Y1657" s="32"/>
      <c r="Z1657" s="32"/>
    </row>
    <row r="1658" spans="1:26" x14ac:dyDescent="0.25">
      <c r="A1658" s="6">
        <v>2008.06</v>
      </c>
      <c r="B1658" s="7">
        <v>1341.25</v>
      </c>
      <c r="C1658" s="8">
        <v>28.71</v>
      </c>
      <c r="D1658" s="7">
        <v>51.37</v>
      </c>
      <c r="E1658" s="7">
        <v>218.815</v>
      </c>
      <c r="F1658" s="8">
        <f t="shared" si="374"/>
        <v>2008.4583333332084</v>
      </c>
      <c r="G1658" s="35">
        <v>4.0999999999999996</v>
      </c>
      <c r="H1658" s="8">
        <f t="shared" si="370"/>
        <v>1876.4413288622804</v>
      </c>
      <c r="I1658" s="8">
        <f t="shared" si="371"/>
        <v>40.165987363754759</v>
      </c>
      <c r="J1658" s="10">
        <f t="shared" si="375"/>
        <v>915577.51841189316</v>
      </c>
      <c r="K1658" s="8">
        <f t="shared" si="372"/>
        <v>71.867877773461586</v>
      </c>
      <c r="L1658" s="10">
        <f t="shared" si="373"/>
        <v>35066.704283928389</v>
      </c>
      <c r="M1658" s="30">
        <f t="shared" si="364"/>
        <v>22.416812802281939</v>
      </c>
      <c r="N1658" s="11"/>
      <c r="O1658" s="12">
        <f t="shared" si="365"/>
        <v>24.216735515654364</v>
      </c>
      <c r="P1658" s="12"/>
      <c r="Q1658" s="33">
        <f t="shared" si="366"/>
        <v>3.349488625530591E-2</v>
      </c>
      <c r="R1658" s="9">
        <f t="shared" si="376"/>
        <v>1.0107706962630596</v>
      </c>
      <c r="S1658" s="9">
        <f t="shared" si="377"/>
        <v>38.630546846548732</v>
      </c>
      <c r="T1658" s="15">
        <f t="shared" si="367"/>
        <v>8.2091352218717439E-2</v>
      </c>
      <c r="U1658" s="15">
        <f t="shared" si="368"/>
        <v>2.064221025532742E-2</v>
      </c>
      <c r="V1658" s="15">
        <f t="shared" si="369"/>
        <v>6.1449141963390019E-2</v>
      </c>
      <c r="Y1658" s="32"/>
      <c r="Z1658" s="32"/>
    </row>
    <row r="1659" spans="1:26" x14ac:dyDescent="0.25">
      <c r="A1659" s="6">
        <v>2008.07</v>
      </c>
      <c r="B1659" s="7">
        <v>1257.33</v>
      </c>
      <c r="C1659" s="8">
        <f>C1658*2/3+C1661/3</f>
        <v>28.756666666666668</v>
      </c>
      <c r="D1659" s="7">
        <f>D1658*2/3+D1661/3</f>
        <v>49.563333333333333</v>
      </c>
      <c r="E1659" s="7">
        <v>219.964</v>
      </c>
      <c r="F1659" s="8">
        <f t="shared" si="374"/>
        <v>2008.5416666665417</v>
      </c>
      <c r="G1659" s="35">
        <v>4.01</v>
      </c>
      <c r="H1659" s="8">
        <f t="shared" si="370"/>
        <v>1749.8467457174806</v>
      </c>
      <c r="I1659" s="8">
        <f t="shared" si="371"/>
        <v>40.0211237975305</v>
      </c>
      <c r="J1659" s="10">
        <f t="shared" si="375"/>
        <v>855435.15436527575</v>
      </c>
      <c r="K1659" s="8">
        <f t="shared" si="372"/>
        <v>68.978102439490087</v>
      </c>
      <c r="L1659" s="10">
        <f t="shared" si="373"/>
        <v>33720.835183171977</v>
      </c>
      <c r="M1659" s="30">
        <f t="shared" si="364"/>
        <v>20.907206462661581</v>
      </c>
      <c r="N1659" s="11"/>
      <c r="O1659" s="12">
        <f t="shared" si="365"/>
        <v>22.603177385642248</v>
      </c>
      <c r="P1659" s="12"/>
      <c r="Q1659" s="33">
        <f t="shared" si="366"/>
        <v>3.8029082463546776E-2</v>
      </c>
      <c r="R1659" s="9">
        <f t="shared" si="376"/>
        <v>1.0132020522151037</v>
      </c>
      <c r="S1659" s="9">
        <f t="shared" si="377"/>
        <v>38.842661485403084</v>
      </c>
      <c r="T1659" s="15">
        <f t="shared" si="367"/>
        <v>9.1172768943963201E-2</v>
      </c>
      <c r="U1659" s="15">
        <f t="shared" si="368"/>
        <v>2.0498899592648057E-2</v>
      </c>
      <c r="V1659" s="15">
        <f t="shared" si="369"/>
        <v>7.0673869351315144E-2</v>
      </c>
      <c r="Y1659" s="32"/>
      <c r="Z1659" s="32"/>
    </row>
    <row r="1660" spans="1:26" x14ac:dyDescent="0.25">
      <c r="A1660" s="6">
        <v>2008.08</v>
      </c>
      <c r="B1660" s="7">
        <v>1281.47</v>
      </c>
      <c r="C1660" s="8">
        <f>C1658/3+C1661*2/3</f>
        <v>28.803333333333335</v>
      </c>
      <c r="D1660" s="7">
        <f>D1658/3+D1661*2/3</f>
        <v>47.756666666666668</v>
      </c>
      <c r="E1660" s="7">
        <v>219.08600000000001</v>
      </c>
      <c r="F1660" s="8">
        <f t="shared" si="374"/>
        <v>2008.6249999998749</v>
      </c>
      <c r="G1660" s="35">
        <v>3.89</v>
      </c>
      <c r="H1660" s="8">
        <f t="shared" si="370"/>
        <v>1790.5900305131313</v>
      </c>
      <c r="I1660" s="8">
        <f t="shared" si="371"/>
        <v>40.246717841395608</v>
      </c>
      <c r="J1660" s="10">
        <f t="shared" si="375"/>
        <v>876992.6286516852</v>
      </c>
      <c r="K1660" s="8">
        <f t="shared" si="372"/>
        <v>66.73009217841394</v>
      </c>
      <c r="L1660" s="10">
        <f t="shared" si="373"/>
        <v>32682.969274069867</v>
      </c>
      <c r="M1660" s="30">
        <f t="shared" si="364"/>
        <v>21.401617360047926</v>
      </c>
      <c r="N1660" s="11"/>
      <c r="O1660" s="12">
        <f t="shared" si="365"/>
        <v>23.155126607759264</v>
      </c>
      <c r="P1660" s="12"/>
      <c r="Q1660" s="33">
        <f t="shared" si="366"/>
        <v>3.7586008022024407E-2</v>
      </c>
      <c r="R1660" s="9">
        <f t="shared" si="376"/>
        <v>1.0198300499840234</v>
      </c>
      <c r="S1660" s="9">
        <f t="shared" si="377"/>
        <v>39.513183663016513</v>
      </c>
      <c r="T1660" s="15">
        <f t="shared" si="367"/>
        <v>9.103986829691868E-2</v>
      </c>
      <c r="U1660" s="15">
        <f t="shared" si="368"/>
        <v>1.8942279635364212E-2</v>
      </c>
      <c r="V1660" s="15">
        <f t="shared" si="369"/>
        <v>7.2097588661554468E-2</v>
      </c>
      <c r="Y1660" s="32"/>
      <c r="Z1660" s="32"/>
    </row>
    <row r="1661" spans="1:26" x14ac:dyDescent="0.25">
      <c r="A1661" s="6">
        <v>2008.09</v>
      </c>
      <c r="B1661" s="7">
        <v>1216.95</v>
      </c>
      <c r="C1661" s="8">
        <v>28.85</v>
      </c>
      <c r="D1661" s="7">
        <f>45.95</f>
        <v>45.95</v>
      </c>
      <c r="E1661" s="7">
        <v>218.78299999999999</v>
      </c>
      <c r="F1661" s="8">
        <f t="shared" si="374"/>
        <v>2008.7083333332082</v>
      </c>
      <c r="G1661" s="35">
        <v>3.69</v>
      </c>
      <c r="H1661" s="8">
        <f t="shared" si="370"/>
        <v>1702.7916297198592</v>
      </c>
      <c r="I1661" s="8">
        <f t="shared" si="371"/>
        <v>40.367754235932402</v>
      </c>
      <c r="J1661" s="10">
        <f t="shared" si="375"/>
        <v>835638.45835050929</v>
      </c>
      <c r="K1661" s="8">
        <f t="shared" si="372"/>
        <v>64.294568705063909</v>
      </c>
      <c r="L1661" s="10">
        <f t="shared" si="373"/>
        <v>31552.312881552982</v>
      </c>
      <c r="M1661" s="30">
        <f t="shared" si="364"/>
        <v>20.362733946097514</v>
      </c>
      <c r="N1661" s="11"/>
      <c r="O1661" s="12">
        <f t="shared" si="365"/>
        <v>22.050373871028626</v>
      </c>
      <c r="P1661" s="12"/>
      <c r="Q1661" s="33">
        <f t="shared" si="366"/>
        <v>4.1701440614025406E-2</v>
      </c>
      <c r="R1661" s="9">
        <f t="shared" si="376"/>
        <v>0.99317770086629609</v>
      </c>
      <c r="S1661" s="9">
        <f t="shared" si="377"/>
        <v>40.352540381592689</v>
      </c>
      <c r="T1661" s="15">
        <f t="shared" si="367"/>
        <v>9.8024277924335435E-2</v>
      </c>
      <c r="U1661" s="15">
        <f t="shared" si="368"/>
        <v>1.5968976270918533E-2</v>
      </c>
      <c r="V1661" s="15">
        <f t="shared" si="369"/>
        <v>8.2055301653416901E-2</v>
      </c>
      <c r="Y1661" s="32"/>
      <c r="Z1661" s="32"/>
    </row>
    <row r="1662" spans="1:26" x14ac:dyDescent="0.25">
      <c r="A1662" s="6">
        <v>2008.1</v>
      </c>
      <c r="B1662" s="7">
        <v>968.8</v>
      </c>
      <c r="C1662" s="8">
        <f>C1661*2/3+C1664/3</f>
        <v>28.696666666666665</v>
      </c>
      <c r="D1662" s="7">
        <f>D1661*2/3+D1664/3</f>
        <v>35.593333333333334</v>
      </c>
      <c r="E1662" s="7">
        <v>216.57300000000001</v>
      </c>
      <c r="F1662" s="8">
        <f t="shared" si="374"/>
        <v>2008.7916666665415</v>
      </c>
      <c r="G1662" s="9">
        <v>3.81</v>
      </c>
      <c r="H1662" s="8">
        <f t="shared" si="370"/>
        <v>1369.4057985067386</v>
      </c>
      <c r="I1662" s="8">
        <f t="shared" si="371"/>
        <v>40.5629456349591</v>
      </c>
      <c r="J1662" s="10">
        <f t="shared" si="375"/>
        <v>673689.4834409029</v>
      </c>
      <c r="K1662" s="8">
        <f t="shared" si="372"/>
        <v>50.311433789068801</v>
      </c>
      <c r="L1662" s="10">
        <f t="shared" si="373"/>
        <v>24751.088302305125</v>
      </c>
      <c r="M1662" s="30">
        <f t="shared" si="364"/>
        <v>16.387356548789832</v>
      </c>
      <c r="N1662" s="11"/>
      <c r="O1662" s="12">
        <f t="shared" si="365"/>
        <v>17.770107910955765</v>
      </c>
      <c r="P1662" s="12"/>
      <c r="Q1662" s="33">
        <f t="shared" si="366"/>
        <v>5.1118977736672816E-2</v>
      </c>
      <c r="R1662" s="9">
        <f t="shared" si="376"/>
        <v>1.0265737057388291</v>
      </c>
      <c r="S1662" s="9">
        <f t="shared" si="377"/>
        <v>40.486207960340771</v>
      </c>
      <c r="T1662" s="15">
        <f t="shared" si="367"/>
        <v>0.11734462068573026</v>
      </c>
      <c r="U1662" s="15">
        <f t="shared" si="368"/>
        <v>1.4406924360982343E-2</v>
      </c>
      <c r="V1662" s="15">
        <f t="shared" si="369"/>
        <v>0.10293769632474792</v>
      </c>
      <c r="Y1662" s="32"/>
      <c r="Z1662" s="32"/>
    </row>
    <row r="1663" spans="1:26" x14ac:dyDescent="0.25">
      <c r="A1663" s="6">
        <v>2008.11</v>
      </c>
      <c r="B1663" s="7">
        <v>883.04</v>
      </c>
      <c r="C1663" s="8">
        <f>C1661/3+C1664*2/3</f>
        <v>28.543333333333333</v>
      </c>
      <c r="D1663" s="7">
        <f>D1661/3+D1664*2/3</f>
        <v>25.236666666666668</v>
      </c>
      <c r="E1663" s="7">
        <v>212.42500000000001</v>
      </c>
      <c r="F1663" s="8">
        <f t="shared" si="374"/>
        <v>2008.8749999998747</v>
      </c>
      <c r="G1663" s="9">
        <v>3.53</v>
      </c>
      <c r="H1663" s="8">
        <f t="shared" si="370"/>
        <v>1272.5565616099798</v>
      </c>
      <c r="I1663" s="8">
        <f t="shared" si="371"/>
        <v>41.13404389784629</v>
      </c>
      <c r="J1663" s="10">
        <f t="shared" si="375"/>
        <v>627730.1230284248</v>
      </c>
      <c r="K1663" s="8">
        <f t="shared" si="372"/>
        <v>36.368778039307983</v>
      </c>
      <c r="L1663" s="10">
        <f t="shared" si="373"/>
        <v>17940.088638673235</v>
      </c>
      <c r="M1663" s="30">
        <f t="shared" si="364"/>
        <v>15.259659405704582</v>
      </c>
      <c r="N1663" s="11"/>
      <c r="O1663" s="12">
        <f t="shared" si="365"/>
        <v>16.575738507639603</v>
      </c>
      <c r="P1663" s="12"/>
      <c r="Q1663" s="33">
        <f t="shared" si="366"/>
        <v>5.6442109765604778E-2</v>
      </c>
      <c r="R1663" s="9">
        <f t="shared" si="376"/>
        <v>1.1007174876584529</v>
      </c>
      <c r="S1663" s="9">
        <f t="shared" si="377"/>
        <v>42.373654710520576</v>
      </c>
      <c r="T1663" s="15">
        <f t="shared" si="367"/>
        <v>0.1232877349303918</v>
      </c>
      <c r="U1663" s="15">
        <f t="shared" si="368"/>
        <v>1.0656217325840434E-2</v>
      </c>
      <c r="V1663" s="15">
        <f t="shared" si="369"/>
        <v>0.11263151760455137</v>
      </c>
      <c r="Y1663" s="32"/>
      <c r="Z1663" s="32"/>
    </row>
    <row r="1664" spans="1:26" x14ac:dyDescent="0.25">
      <c r="A1664" s="6">
        <v>2008.12</v>
      </c>
      <c r="B1664" s="7">
        <v>877.56</v>
      </c>
      <c r="C1664" s="8">
        <v>28.39</v>
      </c>
      <c r="D1664" s="7">
        <v>14.88</v>
      </c>
      <c r="E1664" s="7">
        <v>210.22800000000001</v>
      </c>
      <c r="F1664" s="8">
        <f t="shared" si="374"/>
        <v>2008.958333333208</v>
      </c>
      <c r="G1664" s="9">
        <v>2.42</v>
      </c>
      <c r="H1664" s="8">
        <f t="shared" si="370"/>
        <v>1277.8756821165589</v>
      </c>
      <c r="I1664" s="8">
        <f t="shared" si="371"/>
        <v>41.340638378332088</v>
      </c>
      <c r="J1664" s="10">
        <f t="shared" si="375"/>
        <v>632053.33820322191</v>
      </c>
      <c r="K1664" s="8">
        <f t="shared" si="372"/>
        <v>21.667794965466062</v>
      </c>
      <c r="L1664" s="10">
        <f t="shared" si="373"/>
        <v>10717.163125557161</v>
      </c>
      <c r="M1664" s="30">
        <f t="shared" si="364"/>
        <v>15.376080747423769</v>
      </c>
      <c r="N1664" s="11"/>
      <c r="O1664" s="12">
        <f t="shared" si="365"/>
        <v>16.732842670212037</v>
      </c>
      <c r="P1664" s="12"/>
      <c r="Q1664" s="33">
        <f t="shared" si="366"/>
        <v>6.6042129114535067E-2</v>
      </c>
      <c r="R1664" s="9">
        <f t="shared" si="376"/>
        <v>0.99325011039598909</v>
      </c>
      <c r="S1664" s="9">
        <f t="shared" si="377"/>
        <v>47.128851670167116</v>
      </c>
      <c r="T1664" s="15">
        <f t="shared" si="367"/>
        <v>0.11646979702600335</v>
      </c>
      <c r="U1664" s="15">
        <f t="shared" si="368"/>
        <v>3.0158747949355913E-3</v>
      </c>
      <c r="V1664" s="15">
        <f t="shared" si="369"/>
        <v>0.11345392223106776</v>
      </c>
      <c r="Y1664" s="32"/>
      <c r="Z1664" s="32"/>
    </row>
    <row r="1665" spans="1:26" x14ac:dyDescent="0.25">
      <c r="A1665" s="6">
        <v>2009.01</v>
      </c>
      <c r="B1665" s="7">
        <v>865.58</v>
      </c>
      <c r="C1665" s="8">
        <f>C1664*2/3+C1667/3</f>
        <v>28.013333333333335</v>
      </c>
      <c r="D1665" s="7">
        <f>D1664*2/3+D1667/3</f>
        <v>12.206666666666667</v>
      </c>
      <c r="E1665" s="7">
        <v>211.143</v>
      </c>
      <c r="F1665" s="8">
        <f t="shared" si="374"/>
        <v>2009.0416666665412</v>
      </c>
      <c r="G1665" s="9">
        <v>2.52</v>
      </c>
      <c r="H1665" s="8">
        <f t="shared" si="370"/>
        <v>1254.9686300279902</v>
      </c>
      <c r="I1665" s="8">
        <f t="shared" si="371"/>
        <v>40.615372993658319</v>
      </c>
      <c r="J1665" s="10">
        <f t="shared" si="375"/>
        <v>622397.29569970828</v>
      </c>
      <c r="K1665" s="8">
        <f t="shared" si="372"/>
        <v>17.697940968916797</v>
      </c>
      <c r="L1665" s="10">
        <f t="shared" si="373"/>
        <v>8777.2318247199637</v>
      </c>
      <c r="M1665" s="30">
        <f t="shared" ref="M1665:M1728" si="378">H1665/AVERAGE(K1545:K1664)</f>
        <v>15.174651936879666</v>
      </c>
      <c r="N1665" s="11"/>
      <c r="O1665" s="12">
        <f t="shared" ref="O1665:O1728" si="379">J1665/AVERAGE(L1545:L1664)</f>
        <v>16.545978292697008</v>
      </c>
      <c r="P1665" s="12"/>
      <c r="Q1665" s="33">
        <f t="shared" ref="Q1665:Q1728" si="380">1/M1665-(G1665/100-(((E1665/E1545)^(1/10))-1))</f>
        <v>6.6100784914300645E-2</v>
      </c>
      <c r="R1665" s="9">
        <f t="shared" si="376"/>
        <v>0.97192494277408814</v>
      </c>
      <c r="S1665" s="9">
        <f t="shared" si="377"/>
        <v>46.607880176717003</v>
      </c>
      <c r="T1665" s="15">
        <f t="shared" si="367"/>
        <v>0.11990380141313706</v>
      </c>
      <c r="U1665" s="15">
        <f t="shared" si="368"/>
        <v>5.216205961303011E-3</v>
      </c>
      <c r="V1665" s="15">
        <f t="shared" si="369"/>
        <v>0.11468759545183405</v>
      </c>
      <c r="Y1665" s="32"/>
      <c r="Z1665" s="32"/>
    </row>
    <row r="1666" spans="1:26" x14ac:dyDescent="0.25">
      <c r="A1666" s="6">
        <v>2009.02</v>
      </c>
      <c r="B1666" s="7">
        <v>805.23</v>
      </c>
      <c r="C1666" s="8">
        <f>C1664/3+C1667*2/3</f>
        <v>27.63666666666667</v>
      </c>
      <c r="D1666" s="7">
        <f>D1664/3+D1667*2/3</f>
        <v>9.5333333333333332</v>
      </c>
      <c r="E1666" s="7">
        <v>212.19300000000001</v>
      </c>
      <c r="F1666" s="8">
        <f t="shared" si="374"/>
        <v>2009.1249999998745</v>
      </c>
      <c r="G1666" s="9">
        <v>2.87</v>
      </c>
      <c r="H1666" s="8">
        <f t="shared" si="370"/>
        <v>1161.692642193663</v>
      </c>
      <c r="I1666" s="8">
        <f t="shared" si="371"/>
        <v>39.870983844895918</v>
      </c>
      <c r="J1666" s="10">
        <f t="shared" si="375"/>
        <v>577785.21919142175</v>
      </c>
      <c r="K1666" s="8">
        <f t="shared" si="372"/>
        <v>13.753589892220759</v>
      </c>
      <c r="L1666" s="10">
        <f t="shared" si="373"/>
        <v>6840.5537419431566</v>
      </c>
      <c r="M1666" s="30">
        <f t="shared" si="378"/>
        <v>14.122181801918897</v>
      </c>
      <c r="N1666" s="11"/>
      <c r="O1666" s="12">
        <f t="shared" si="379"/>
        <v>15.431495098996713</v>
      </c>
      <c r="P1666" s="12"/>
      <c r="Q1666" s="33">
        <f t="shared" si="380"/>
        <v>6.78959919812928E-2</v>
      </c>
      <c r="R1666" s="9">
        <f t="shared" si="376"/>
        <v>1.0067126526027683</v>
      </c>
      <c r="S1666" s="9">
        <f t="shared" si="377"/>
        <v>45.075205296060268</v>
      </c>
      <c r="T1666" s="15">
        <f t="shared" ref="T1666:T1685" si="381">(($J1786/$J1666)^(1/10)-1)</f>
        <v>0.13419728561579247</v>
      </c>
      <c r="U1666" s="15">
        <f t="shared" ref="U1666:U1716" si="382">(($S1786/$S1666)^(1/10)-1)</f>
        <v>8.647385664905638E-3</v>
      </c>
      <c r="V1666" s="15">
        <f t="shared" ref="V1666:V1717" si="383">T1666-U1666</f>
        <v>0.12554989995088683</v>
      </c>
      <c r="Y1666" s="32"/>
      <c r="Z1666" s="32"/>
    </row>
    <row r="1667" spans="1:26" x14ac:dyDescent="0.25">
      <c r="A1667" s="6">
        <v>2009.03</v>
      </c>
      <c r="B1667" s="7">
        <v>757.13</v>
      </c>
      <c r="C1667" s="8">
        <v>27.26</v>
      </c>
      <c r="D1667" s="7">
        <v>6.86</v>
      </c>
      <c r="E1667" s="7">
        <v>212.709</v>
      </c>
      <c r="F1667" s="8">
        <f>F1666+1/12</f>
        <v>2009.2083333332077</v>
      </c>
      <c r="G1667" s="9">
        <v>2.82</v>
      </c>
      <c r="H1667" s="8">
        <f t="shared" si="370"/>
        <v>1089.6497753973736</v>
      </c>
      <c r="I1667" s="8">
        <f t="shared" si="371"/>
        <v>39.232170006910842</v>
      </c>
      <c r="J1667" s="10">
        <f t="shared" si="375"/>
        <v>543579.68024111562</v>
      </c>
      <c r="K1667" s="8">
        <f t="shared" si="372"/>
        <v>9.8728058051140266</v>
      </c>
      <c r="L1667" s="10">
        <f t="shared" si="373"/>
        <v>4925.1206615165866</v>
      </c>
      <c r="M1667" s="30">
        <f t="shared" si="378"/>
        <v>13.323667656863927</v>
      </c>
      <c r="N1667" s="11"/>
      <c r="O1667" s="12">
        <f t="shared" si="379"/>
        <v>14.592703772466322</v>
      </c>
      <c r="P1667" s="12"/>
      <c r="Q1667" s="33">
        <f t="shared" si="380"/>
        <v>7.2577640954996622E-2</v>
      </c>
      <c r="R1667" s="9">
        <f t="shared" si="376"/>
        <v>0.99289340879634969</v>
      </c>
      <c r="S1667" s="9">
        <f t="shared" si="377"/>
        <v>45.267699831066764</v>
      </c>
      <c r="T1667" s="15">
        <f t="shared" si="381"/>
        <v>0.14270204314620294</v>
      </c>
      <c r="U1667" s="15">
        <f t="shared" si="382"/>
        <v>8.8387323571454957E-3</v>
      </c>
      <c r="V1667" s="15">
        <f t="shared" si="383"/>
        <v>0.13386331078905744</v>
      </c>
      <c r="Y1667" s="32"/>
      <c r="Z1667" s="32"/>
    </row>
    <row r="1668" spans="1:26" x14ac:dyDescent="0.25">
      <c r="A1668" s="6">
        <v>2009.04</v>
      </c>
      <c r="B1668" s="7">
        <v>848.15</v>
      </c>
      <c r="C1668" s="8">
        <f>C1667*2/3+C1670/3</f>
        <v>26.703333333333333</v>
      </c>
      <c r="D1668" s="7">
        <f>D1667*2/3+D1670/3</f>
        <v>7.0766666666666662</v>
      </c>
      <c r="E1668" s="7">
        <v>213.24</v>
      </c>
      <c r="F1668" s="8">
        <f t="shared" si="374"/>
        <v>2009.291666666541</v>
      </c>
      <c r="G1668" s="9">
        <v>2.93</v>
      </c>
      <c r="H1668" s="8">
        <f t="shared" si="370"/>
        <v>1217.6047604811477</v>
      </c>
      <c r="I1668" s="8">
        <f t="shared" si="371"/>
        <v>38.335324868692545</v>
      </c>
      <c r="J1668" s="10">
        <f t="shared" si="375"/>
        <v>609004.60556075338</v>
      </c>
      <c r="K1668" s="8">
        <f t="shared" si="372"/>
        <v>10.159267843744136</v>
      </c>
      <c r="L1668" s="10">
        <f t="shared" si="373"/>
        <v>5081.3212191455104</v>
      </c>
      <c r="M1668" s="30">
        <f t="shared" si="378"/>
        <v>14.981866453039245</v>
      </c>
      <c r="N1668" s="11"/>
      <c r="O1668" s="12">
        <f t="shared" si="379"/>
        <v>16.441219972398436</v>
      </c>
      <c r="P1668" s="12"/>
      <c r="Q1668" s="33">
        <f t="shared" si="380"/>
        <v>6.2683163948465404E-2</v>
      </c>
      <c r="R1668" s="9">
        <f t="shared" si="376"/>
        <v>0.9720157544991832</v>
      </c>
      <c r="S1668" s="9">
        <f t="shared" si="377"/>
        <v>44.834078422500028</v>
      </c>
      <c r="T1668" s="15">
        <f t="shared" si="381"/>
        <v>0.13332895853557436</v>
      </c>
      <c r="U1668" s="15">
        <f t="shared" si="382"/>
        <v>9.8455428084029961E-3</v>
      </c>
      <c r="V1668" s="15">
        <f t="shared" si="383"/>
        <v>0.12348341572717136</v>
      </c>
      <c r="Y1668" s="32"/>
      <c r="Z1668" s="32"/>
    </row>
    <row r="1669" spans="1:26" x14ac:dyDescent="0.25">
      <c r="A1669" s="6">
        <v>2009.05</v>
      </c>
      <c r="B1669" s="7">
        <v>902.41</v>
      </c>
      <c r="C1669" s="8">
        <f>C1667/3+C1670*2/3</f>
        <v>26.146666666666668</v>
      </c>
      <c r="D1669" s="7">
        <f>D1667/3+D1670*2/3</f>
        <v>7.293333333333333</v>
      </c>
      <c r="E1669" s="7">
        <v>213.85599999999999</v>
      </c>
      <c r="F1669" s="8">
        <f t="shared" si="374"/>
        <v>2009.3749999998743</v>
      </c>
      <c r="G1669" s="9">
        <v>3.29</v>
      </c>
      <c r="H1669" s="8">
        <f t="shared" si="370"/>
        <v>1291.7688410659507</v>
      </c>
      <c r="I1669" s="8">
        <f t="shared" si="371"/>
        <v>37.428052988927128</v>
      </c>
      <c r="J1669" s="10">
        <f t="shared" si="375"/>
        <v>647658.98358624487</v>
      </c>
      <c r="K1669" s="8">
        <f t="shared" si="372"/>
        <v>10.440155525213225</v>
      </c>
      <c r="L1669" s="10">
        <f t="shared" si="373"/>
        <v>5234.4198907617883</v>
      </c>
      <c r="M1669" s="30">
        <f t="shared" si="378"/>
        <v>15.996355755263155</v>
      </c>
      <c r="N1669" s="11"/>
      <c r="O1669" s="12">
        <f t="shared" si="379"/>
        <v>17.585230774696505</v>
      </c>
      <c r="P1669" s="12"/>
      <c r="Q1669" s="33">
        <f t="shared" si="380"/>
        <v>5.5145826881175114E-2</v>
      </c>
      <c r="R1669" s="9">
        <f t="shared" si="376"/>
        <v>0.96712671402633488</v>
      </c>
      <c r="S1669" s="9">
        <f t="shared" si="377"/>
        <v>43.453902503117028</v>
      </c>
      <c r="T1669" s="15">
        <f t="shared" si="381"/>
        <v>0.12440077540897709</v>
      </c>
      <c r="U1669" s="15">
        <f t="shared" si="382"/>
        <v>1.4158755547390545E-2</v>
      </c>
      <c r="V1669" s="15">
        <f t="shared" si="383"/>
        <v>0.11024201986158655</v>
      </c>
      <c r="Y1669" s="32"/>
      <c r="Z1669" s="32"/>
    </row>
    <row r="1670" spans="1:26" x14ac:dyDescent="0.25">
      <c r="A1670" s="6">
        <v>2009.06</v>
      </c>
      <c r="B1670" s="7">
        <v>926.12</v>
      </c>
      <c r="C1670" s="8">
        <v>25.59</v>
      </c>
      <c r="D1670" s="7">
        <v>7.51</v>
      </c>
      <c r="E1670" s="7">
        <v>215.69300000000001</v>
      </c>
      <c r="F1670" s="8">
        <f t="shared" si="374"/>
        <v>2009.4583333332075</v>
      </c>
      <c r="G1670" s="9">
        <v>3.72</v>
      </c>
      <c r="H1670" s="8">
        <f t="shared" si="370"/>
        <v>1314.4181790785974</v>
      </c>
      <c r="I1670" s="8">
        <f t="shared" si="371"/>
        <v>36.319225589147528</v>
      </c>
      <c r="J1670" s="10">
        <f t="shared" si="375"/>
        <v>660532.22589425615</v>
      </c>
      <c r="K1670" s="8">
        <f t="shared" si="372"/>
        <v>10.658748893102693</v>
      </c>
      <c r="L1670" s="10">
        <f t="shared" si="373"/>
        <v>5356.322092672508</v>
      </c>
      <c r="M1670" s="30">
        <f t="shared" si="378"/>
        <v>16.38418281621534</v>
      </c>
      <c r="N1670" s="11"/>
      <c r="O1670" s="12">
        <f t="shared" si="379"/>
        <v>18.040717081299722</v>
      </c>
      <c r="P1670" s="12"/>
      <c r="Q1670" s="33">
        <f t="shared" si="380"/>
        <v>5.0243597361463214E-2</v>
      </c>
      <c r="R1670" s="9">
        <f t="shared" si="376"/>
        <v>1.0164518630076158</v>
      </c>
      <c r="S1670" s="9">
        <f t="shared" si="377"/>
        <v>41.667510513244387</v>
      </c>
      <c r="T1670" s="15">
        <f t="shared" si="381"/>
        <v>0.12373531710759544</v>
      </c>
      <c r="U1670" s="15">
        <f t="shared" si="382"/>
        <v>2.1664392570096558E-2</v>
      </c>
      <c r="V1670" s="15">
        <f t="shared" si="383"/>
        <v>0.10207092453749889</v>
      </c>
      <c r="Y1670" s="32"/>
      <c r="Z1670" s="32"/>
    </row>
    <row r="1671" spans="1:26" x14ac:dyDescent="0.25">
      <c r="A1671" s="6">
        <v>2009.07</v>
      </c>
      <c r="B1671" s="7">
        <v>935.82</v>
      </c>
      <c r="C1671" s="8">
        <f>C1670*2/3+C1673/3</f>
        <v>25.026666666666664</v>
      </c>
      <c r="D1671" s="7">
        <f>D1670*2/3+D1673/3</f>
        <v>9.1866666666666674</v>
      </c>
      <c r="E1671" s="7">
        <v>215.351</v>
      </c>
      <c r="F1671" s="8">
        <f t="shared" si="374"/>
        <v>2009.5416666665408</v>
      </c>
      <c r="G1671" s="9">
        <v>3.56</v>
      </c>
      <c r="H1671" s="8">
        <f t="shared" si="370"/>
        <v>1330.2944358280199</v>
      </c>
      <c r="I1671" s="8">
        <f t="shared" si="371"/>
        <v>35.576110164336349</v>
      </c>
      <c r="J1671" s="10">
        <f t="shared" si="375"/>
        <v>670000.32618679851</v>
      </c>
      <c r="K1671" s="8">
        <f t="shared" si="372"/>
        <v>13.059104903158099</v>
      </c>
      <c r="L1671" s="10">
        <f t="shared" si="373"/>
        <v>6577.1939723836385</v>
      </c>
      <c r="M1671" s="30">
        <f t="shared" si="378"/>
        <v>16.694620816995617</v>
      </c>
      <c r="N1671" s="11"/>
      <c r="O1671" s="12">
        <f t="shared" si="379"/>
        <v>18.410569541960587</v>
      </c>
      <c r="P1671" s="12"/>
      <c r="Q1671" s="33">
        <f t="shared" si="380"/>
        <v>5.0237564816960852E-2</v>
      </c>
      <c r="R1671" s="9">
        <f t="shared" si="376"/>
        <v>1.0004667153457725</v>
      </c>
      <c r="S1671" s="9">
        <f t="shared" si="377"/>
        <v>42.420279728848818</v>
      </c>
      <c r="T1671" s="15">
        <f t="shared" si="381"/>
        <v>0.12617285794027766</v>
      </c>
      <c r="U1671" s="15">
        <f t="shared" si="382"/>
        <v>2.3778419341503154E-2</v>
      </c>
      <c r="V1671" s="15">
        <f t="shared" si="383"/>
        <v>0.10239443859877451</v>
      </c>
      <c r="Y1671" s="32"/>
      <c r="Z1671" s="32"/>
    </row>
    <row r="1672" spans="1:26" x14ac:dyDescent="0.25">
      <c r="A1672" s="6">
        <v>2009.08</v>
      </c>
      <c r="B1672" s="7">
        <v>1009.73</v>
      </c>
      <c r="C1672" s="8">
        <f>C1670/3+C1673*2/3</f>
        <v>24.463333333333331</v>
      </c>
      <c r="D1672" s="7">
        <f>D1670/3+D1673*2/3</f>
        <v>10.863333333333333</v>
      </c>
      <c r="E1672" s="7">
        <v>215.834</v>
      </c>
      <c r="F1672" s="8">
        <f t="shared" si="374"/>
        <v>2009.624999999874</v>
      </c>
      <c r="G1672" s="9">
        <v>3.59</v>
      </c>
      <c r="H1672" s="8">
        <f t="shared" si="370"/>
        <v>1432.1474863784201</v>
      </c>
      <c r="I1672" s="8">
        <f t="shared" si="371"/>
        <v>34.697494718163021</v>
      </c>
      <c r="J1672" s="10">
        <f t="shared" si="375"/>
        <v>722754.70366398699</v>
      </c>
      <c r="K1672" s="8">
        <f t="shared" si="372"/>
        <v>15.407975921309893</v>
      </c>
      <c r="L1672" s="10">
        <f t="shared" si="373"/>
        <v>7775.8660871088769</v>
      </c>
      <c r="M1672" s="30">
        <f t="shared" si="378"/>
        <v>18.094069801576083</v>
      </c>
      <c r="N1672" s="11"/>
      <c r="O1672" s="12">
        <f t="shared" si="379"/>
        <v>19.979249781377383</v>
      </c>
      <c r="P1672" s="12"/>
      <c r="Q1672" s="33">
        <f t="shared" si="380"/>
        <v>4.5288721336082277E-2</v>
      </c>
      <c r="R1672" s="9">
        <f t="shared" si="376"/>
        <v>1.0189667410869547</v>
      </c>
      <c r="S1672" s="9">
        <f t="shared" si="377"/>
        <v>42.345104205505407</v>
      </c>
      <c r="T1672" s="15">
        <f t="shared" si="381"/>
        <v>0.1141228756118684</v>
      </c>
      <c r="U1672" s="15">
        <f t="shared" si="382"/>
        <v>2.4104218349018547E-2</v>
      </c>
      <c r="V1672" s="15">
        <f t="shared" si="383"/>
        <v>9.0018657262849855E-2</v>
      </c>
      <c r="Y1672" s="32"/>
      <c r="Z1672" s="32"/>
    </row>
    <row r="1673" spans="1:26" x14ac:dyDescent="0.25">
      <c r="A1673" s="6">
        <v>2009.09</v>
      </c>
      <c r="B1673" s="7">
        <v>1044.55</v>
      </c>
      <c r="C1673" s="8">
        <v>23.9</v>
      </c>
      <c r="D1673" s="7">
        <v>12.54</v>
      </c>
      <c r="E1673" s="7">
        <v>215.96899999999999</v>
      </c>
      <c r="F1673" s="8">
        <f t="shared" si="374"/>
        <v>2009.7083333332073</v>
      </c>
      <c r="G1673" s="9">
        <v>3.4</v>
      </c>
      <c r="H1673" s="8">
        <f t="shared" si="370"/>
        <v>1480.6082360199841</v>
      </c>
      <c r="I1673" s="8">
        <f t="shared" si="371"/>
        <v>33.877302992559109</v>
      </c>
      <c r="J1673" s="10">
        <f t="shared" si="375"/>
        <v>748635.87170441286</v>
      </c>
      <c r="K1673" s="8">
        <f t="shared" si="372"/>
        <v>17.774953118271601</v>
      </c>
      <c r="L1673" s="10">
        <f t="shared" si="373"/>
        <v>8987.5006760550823</v>
      </c>
      <c r="M1673" s="30">
        <f t="shared" si="378"/>
        <v>18.831902264840089</v>
      </c>
      <c r="N1673" s="11"/>
      <c r="O1673" s="12">
        <f t="shared" si="379"/>
        <v>20.817180576489964</v>
      </c>
      <c r="P1673" s="12"/>
      <c r="Q1673" s="33">
        <f t="shared" si="380"/>
        <v>4.4597619535909995E-2</v>
      </c>
      <c r="R1673" s="9">
        <f t="shared" si="376"/>
        <v>1.0036745227795021</v>
      </c>
      <c r="S1673" s="9">
        <f t="shared" si="377"/>
        <v>43.121281304336676</v>
      </c>
      <c r="T1673" s="15">
        <f t="shared" si="381"/>
        <v>0.11350254571629592</v>
      </c>
      <c r="U1673" s="15">
        <f t="shared" si="382"/>
        <v>2.1650823143270381E-2</v>
      </c>
      <c r="V1673" s="15">
        <f t="shared" si="383"/>
        <v>9.185172257302554E-2</v>
      </c>
      <c r="Y1673" s="32"/>
      <c r="Z1673" s="32"/>
    </row>
    <row r="1674" spans="1:26" x14ac:dyDescent="0.25">
      <c r="A1674" s="6">
        <v>2009.1</v>
      </c>
      <c r="B1674" s="7">
        <v>1067.6600000000001</v>
      </c>
      <c r="C1674" s="8">
        <f>C1673*2/3+C1676/3</f>
        <v>23.403333333333332</v>
      </c>
      <c r="D1674" s="7">
        <f>D1673*2/3+D1676/3</f>
        <v>25.349999999999998</v>
      </c>
      <c r="E1674" s="7">
        <v>216.17699999999999</v>
      </c>
      <c r="F1674" s="8">
        <f t="shared" si="374"/>
        <v>2009.7916666665406</v>
      </c>
      <c r="G1674" s="9">
        <v>3.39</v>
      </c>
      <c r="H1674" s="8">
        <f t="shared" ref="H1674:H1737" si="384">B1674*$E$1841/E1674</f>
        <v>1511.9096233641876</v>
      </c>
      <c r="I1674" s="8">
        <f t="shared" ref="I1674:I1737" si="385">C1674*$E$1841/E1674</f>
        <v>33.141379170772097</v>
      </c>
      <c r="J1674" s="10">
        <f t="shared" si="375"/>
        <v>765859.13816569082</v>
      </c>
      <c r="K1674" s="8">
        <f t="shared" ref="K1674:K1737" si="386">D1674*$E$1841/E1674</f>
        <v>35.898047086415289</v>
      </c>
      <c r="L1674" s="10">
        <f t="shared" ref="L1674:L1737" si="387">K1674*(J1674/H1674)</f>
        <v>18184.187056272836</v>
      </c>
      <c r="M1674" s="30">
        <f t="shared" si="378"/>
        <v>19.358008443486845</v>
      </c>
      <c r="N1674" s="11"/>
      <c r="O1674" s="12">
        <f t="shared" si="379"/>
        <v>21.42001871830508</v>
      </c>
      <c r="P1674" s="12"/>
      <c r="Q1674" s="33">
        <f t="shared" si="380"/>
        <v>4.3170097780186524E-2</v>
      </c>
      <c r="R1674" s="9">
        <f t="shared" si="376"/>
        <v>1.0019842066094584</v>
      </c>
      <c r="S1674" s="9">
        <f t="shared" si="377"/>
        <v>43.238088780194055</v>
      </c>
      <c r="T1674" s="15">
        <f t="shared" si="381"/>
        <v>0.11073097359151762</v>
      </c>
      <c r="U1674" s="15">
        <f t="shared" si="382"/>
        <v>2.1192844126104893E-2</v>
      </c>
      <c r="V1674" s="15">
        <f t="shared" si="383"/>
        <v>8.953812946541273E-2</v>
      </c>
      <c r="Y1674" s="32"/>
      <c r="Z1674" s="32"/>
    </row>
    <row r="1675" spans="1:26" x14ac:dyDescent="0.25">
      <c r="A1675" s="6">
        <v>2009.11</v>
      </c>
      <c r="B1675" s="7">
        <v>1088.07</v>
      </c>
      <c r="C1675" s="8">
        <f>C1673/3+C1676*2/3</f>
        <v>22.906666666666666</v>
      </c>
      <c r="D1675" s="7">
        <f>D1673/3+D1676*2/3</f>
        <v>38.159999999999997</v>
      </c>
      <c r="E1675" s="7">
        <v>216.33</v>
      </c>
      <c r="F1675" s="8">
        <f t="shared" ref="F1675:F1738" si="388">F1674+1/12</f>
        <v>2009.8749999998738</v>
      </c>
      <c r="G1675" s="9">
        <v>3.4</v>
      </c>
      <c r="H1675" s="8">
        <f t="shared" si="384"/>
        <v>1539.7224098599359</v>
      </c>
      <c r="I1675" s="8">
        <f t="shared" si="385"/>
        <v>32.415109323718383</v>
      </c>
      <c r="J1675" s="10">
        <f t="shared" ref="J1675:J1738" si="389">J1674*((H1675+(I1675/12))/H1674)</f>
        <v>781316.05457700661</v>
      </c>
      <c r="K1675" s="8">
        <f t="shared" si="386"/>
        <v>54.000024961863801</v>
      </c>
      <c r="L1675" s="10">
        <f t="shared" si="387"/>
        <v>27401.748639939127</v>
      </c>
      <c r="M1675" s="30">
        <f t="shared" si="378"/>
        <v>19.812761079966069</v>
      </c>
      <c r="N1675" s="11"/>
      <c r="O1675" s="12">
        <f t="shared" si="379"/>
        <v>21.938367056892965</v>
      </c>
      <c r="P1675" s="12"/>
      <c r="Q1675" s="33">
        <f t="shared" si="380"/>
        <v>4.1896014709401824E-2</v>
      </c>
      <c r="R1675" s="9">
        <f t="shared" ref="R1675:R1738" si="390">((G1675/G1676+G1675/1200+((1+G1676/1200)^(-119))*(1-G1675/G1676)))</f>
        <v>0.98700030830100394</v>
      </c>
      <c r="S1675" s="9">
        <f t="shared" ref="S1675:S1738" si="391">S1674*R1674*E1674/E1675</f>
        <v>43.29324114446721</v>
      </c>
      <c r="T1675" s="15">
        <f t="shared" si="381"/>
        <v>0.11339393605862647</v>
      </c>
      <c r="U1675" s="15">
        <f t="shared" si="382"/>
        <v>2.0333961691598956E-2</v>
      </c>
      <c r="V1675" s="15">
        <f t="shared" si="383"/>
        <v>9.3059974367027509E-2</v>
      </c>
      <c r="Y1675" s="32"/>
      <c r="Z1675" s="32"/>
    </row>
    <row r="1676" spans="1:26" x14ac:dyDescent="0.25">
      <c r="A1676" s="6">
        <v>2009.12</v>
      </c>
      <c r="B1676" s="7">
        <v>1110.3800000000001</v>
      </c>
      <c r="C1676" s="8">
        <v>22.41</v>
      </c>
      <c r="D1676" s="7">
        <v>50.97</v>
      </c>
      <c r="E1676" s="7">
        <v>215.94900000000001</v>
      </c>
      <c r="F1676" s="8">
        <f t="shared" si="388"/>
        <v>2009.9583333332071</v>
      </c>
      <c r="G1676" s="9">
        <v>3.59</v>
      </c>
      <c r="H1676" s="8">
        <f t="shared" si="384"/>
        <v>1574.0654203075726</v>
      </c>
      <c r="I1676" s="8">
        <f t="shared" si="385"/>
        <v>31.768228956837021</v>
      </c>
      <c r="J1676" s="10">
        <f t="shared" si="389"/>
        <v>800086.42784859403</v>
      </c>
      <c r="K1676" s="8">
        <f t="shared" si="386"/>
        <v>72.254646583221017</v>
      </c>
      <c r="L1676" s="10">
        <f t="shared" si="387"/>
        <v>36726.530761939903</v>
      </c>
      <c r="M1676" s="30">
        <f t="shared" si="378"/>
        <v>20.322376500216549</v>
      </c>
      <c r="N1676" s="11"/>
      <c r="O1676" s="12">
        <f t="shared" si="379"/>
        <v>22.511278992034374</v>
      </c>
      <c r="P1676" s="12"/>
      <c r="Q1676" s="33">
        <f t="shared" si="380"/>
        <v>3.8549596504990992E-2</v>
      </c>
      <c r="R1676" s="9">
        <f t="shared" si="390"/>
        <v>0.99140152775318757</v>
      </c>
      <c r="S1676" s="9">
        <f t="shared" si="391"/>
        <v>42.805831909740633</v>
      </c>
      <c r="T1676" s="15">
        <f t="shared" si="381"/>
        <v>0.11356901199859681</v>
      </c>
      <c r="U1676" s="15">
        <f t="shared" si="382"/>
        <v>2.1274266242021111E-2</v>
      </c>
      <c r="V1676" s="15">
        <f t="shared" si="383"/>
        <v>9.2294745756575702E-2</v>
      </c>
      <c r="Y1676" s="32"/>
      <c r="Z1676" s="32"/>
    </row>
    <row r="1677" spans="1:26" x14ac:dyDescent="0.25">
      <c r="A1677" s="6">
        <v>2010.01</v>
      </c>
      <c r="B1677" s="7">
        <v>1123.58</v>
      </c>
      <c r="C1677" s="8">
        <f>C1676*2/3+C1679/3</f>
        <v>22.24</v>
      </c>
      <c r="D1677" s="7">
        <f>D1676*2/3+D1679/3</f>
        <v>54.289999999999992</v>
      </c>
      <c r="E1677" s="7">
        <v>216.68700000000001</v>
      </c>
      <c r="F1677" s="8">
        <f t="shared" si="388"/>
        <v>2010.0416666665403</v>
      </c>
      <c r="G1677" s="9">
        <v>3.73</v>
      </c>
      <c r="H1677" s="8">
        <f t="shared" si="384"/>
        <v>1587.3528935746026</v>
      </c>
      <c r="I1677" s="8">
        <f t="shared" si="385"/>
        <v>31.419861828351483</v>
      </c>
      <c r="J1677" s="10">
        <f t="shared" si="389"/>
        <v>808171.2320811972</v>
      </c>
      <c r="K1677" s="8">
        <f t="shared" si="386"/>
        <v>76.698934292320232</v>
      </c>
      <c r="L1677" s="10">
        <f t="shared" si="387"/>
        <v>39049.837296577185</v>
      </c>
      <c r="M1677" s="30">
        <f t="shared" si="378"/>
        <v>20.527859801454422</v>
      </c>
      <c r="N1677" s="11"/>
      <c r="O1677" s="12">
        <f t="shared" si="379"/>
        <v>22.741430277197455</v>
      </c>
      <c r="P1677" s="12"/>
      <c r="Q1677" s="33">
        <f t="shared" si="380"/>
        <v>3.6702678750251252E-2</v>
      </c>
      <c r="R1677" s="9">
        <f t="shared" si="390"/>
        <v>1.0064260099968045</v>
      </c>
      <c r="S1677" s="9">
        <f t="shared" si="391"/>
        <v>42.293231152403486</v>
      </c>
      <c r="T1677" s="15">
        <f t="shared" si="381"/>
        <v>0.1156869295242009</v>
      </c>
      <c r="U1677" s="15">
        <f t="shared" si="382"/>
        <v>2.3192198999803626E-2</v>
      </c>
      <c r="V1677" s="15">
        <f t="shared" si="383"/>
        <v>9.2494730524397273E-2</v>
      </c>
      <c r="Y1677" s="32"/>
      <c r="Z1677" s="32"/>
    </row>
    <row r="1678" spans="1:26" x14ac:dyDescent="0.25">
      <c r="A1678" s="6">
        <v>2010.02</v>
      </c>
      <c r="B1678" s="7">
        <v>1089.1600000000001</v>
      </c>
      <c r="C1678" s="8">
        <f>C1676/3+C1679*2/3</f>
        <v>22.07</v>
      </c>
      <c r="D1678" s="7">
        <f>D1676/3+D1679*2/3</f>
        <v>57.61</v>
      </c>
      <c r="E1678" s="7">
        <v>216.74100000000001</v>
      </c>
      <c r="F1678" s="8">
        <f t="shared" si="388"/>
        <v>2010.1249999998736</v>
      </c>
      <c r="G1678" s="9">
        <v>3.69</v>
      </c>
      <c r="H1678" s="8">
        <f t="shared" si="384"/>
        <v>1538.342205212673</v>
      </c>
      <c r="I1678" s="8">
        <f t="shared" si="385"/>
        <v>31.171923747698859</v>
      </c>
      <c r="J1678" s="10">
        <f t="shared" si="389"/>
        <v>784540.90122325381</v>
      </c>
      <c r="K1678" s="8">
        <f t="shared" si="386"/>
        <v>81.369031586086592</v>
      </c>
      <c r="L1678" s="10">
        <f t="shared" si="387"/>
        <v>41497.485511285435</v>
      </c>
      <c r="M1678" s="30">
        <f t="shared" si="378"/>
        <v>19.920539306600453</v>
      </c>
      <c r="N1678" s="11"/>
      <c r="O1678" s="12">
        <f t="shared" si="379"/>
        <v>22.070377804640174</v>
      </c>
      <c r="P1678" s="12"/>
      <c r="Q1678" s="33">
        <f t="shared" si="380"/>
        <v>3.8007944073646042E-2</v>
      </c>
      <c r="R1678" s="9">
        <f t="shared" si="390"/>
        <v>0.99976353173900601</v>
      </c>
      <c r="S1678" s="9">
        <f t="shared" si="391"/>
        <v>42.554403007216735</v>
      </c>
      <c r="T1678" s="15">
        <f t="shared" si="381"/>
        <v>0.11883422247401376</v>
      </c>
      <c r="U1678" s="15">
        <f t="shared" si="382"/>
        <v>2.4851064787257959E-2</v>
      </c>
      <c r="V1678" s="15">
        <f t="shared" si="383"/>
        <v>9.3983157686755803E-2</v>
      </c>
      <c r="Y1678" s="32"/>
      <c r="Z1678" s="32"/>
    </row>
    <row r="1679" spans="1:26" x14ac:dyDescent="0.25">
      <c r="A1679" s="6">
        <v>2010.03</v>
      </c>
      <c r="B1679" s="7">
        <v>1152.05</v>
      </c>
      <c r="C1679" s="8">
        <v>21.9</v>
      </c>
      <c r="D1679" s="7">
        <v>60.93</v>
      </c>
      <c r="E1679" s="7">
        <v>217.631</v>
      </c>
      <c r="F1679" s="8">
        <f t="shared" si="388"/>
        <v>2010.2083333332068</v>
      </c>
      <c r="G1679" s="9">
        <v>3.73</v>
      </c>
      <c r="H1679" s="8">
        <f t="shared" si="384"/>
        <v>1620.5144780614892</v>
      </c>
      <c r="I1679" s="8">
        <f t="shared" si="385"/>
        <v>30.805318405925618</v>
      </c>
      <c r="J1679" s="10">
        <f t="shared" si="389"/>
        <v>827757.23596322385</v>
      </c>
      <c r="K1679" s="8">
        <f t="shared" si="386"/>
        <v>85.706303674568403</v>
      </c>
      <c r="L1679" s="10">
        <f t="shared" si="387"/>
        <v>43778.69744129094</v>
      </c>
      <c r="M1679" s="30">
        <f t="shared" si="378"/>
        <v>21.004601209715368</v>
      </c>
      <c r="N1679" s="11"/>
      <c r="O1679" s="12">
        <f t="shared" si="379"/>
        <v>23.269199472972961</v>
      </c>
      <c r="P1679" s="12"/>
      <c r="Q1679" s="33">
        <f t="shared" si="380"/>
        <v>3.4595708150527073E-2</v>
      </c>
      <c r="R1679" s="9">
        <f t="shared" si="390"/>
        <v>0.9932295149287379</v>
      </c>
      <c r="S1679" s="9">
        <f t="shared" si="391"/>
        <v>42.370355548114091</v>
      </c>
      <c r="T1679" s="15">
        <f t="shared" si="381"/>
        <v>8.9995831852772934E-2</v>
      </c>
      <c r="U1679" s="15">
        <f t="shared" si="382"/>
        <v>3.1617360277725215E-2</v>
      </c>
      <c r="V1679" s="15">
        <f t="shared" si="383"/>
        <v>5.8378471575047719E-2</v>
      </c>
      <c r="Y1679" s="32"/>
      <c r="Z1679" s="32"/>
    </row>
    <row r="1680" spans="1:26" x14ac:dyDescent="0.25">
      <c r="A1680" s="6">
        <v>2010.04</v>
      </c>
      <c r="B1680" s="7">
        <v>1197.32</v>
      </c>
      <c r="C1680" s="8">
        <f>C1679*2/3+C1682/3</f>
        <v>21.946666666666665</v>
      </c>
      <c r="D1680" s="7">
        <f>D1679*2/3+D1682/3</f>
        <v>62.986666666666665</v>
      </c>
      <c r="E1680" s="7">
        <v>218.00899999999999</v>
      </c>
      <c r="F1680" s="8">
        <f t="shared" si="388"/>
        <v>2010.2916666665401</v>
      </c>
      <c r="G1680" s="9">
        <v>3.85</v>
      </c>
      <c r="H1680" s="8">
        <f t="shared" si="384"/>
        <v>1681.2726919530844</v>
      </c>
      <c r="I1680" s="8">
        <f t="shared" si="385"/>
        <v>30.817435060020454</v>
      </c>
      <c r="J1680" s="10">
        <f t="shared" si="389"/>
        <v>860104.26616547024</v>
      </c>
      <c r="K1680" s="8">
        <f t="shared" si="386"/>
        <v>88.445664169827836</v>
      </c>
      <c r="L1680" s="10">
        <f t="shared" si="387"/>
        <v>45246.968823324096</v>
      </c>
      <c r="M1680" s="30">
        <f t="shared" si="378"/>
        <v>21.804845599625164</v>
      </c>
      <c r="N1680" s="11"/>
      <c r="O1680" s="12">
        <f t="shared" si="379"/>
        <v>24.150482266532837</v>
      </c>
      <c r="P1680" s="12"/>
      <c r="Q1680" s="33">
        <f t="shared" si="380"/>
        <v>3.176640457611752E-2</v>
      </c>
      <c r="R1680" s="9">
        <f t="shared" si="390"/>
        <v>1.039328421597483</v>
      </c>
      <c r="S1680" s="9">
        <f t="shared" si="391"/>
        <v>42.010520249699262</v>
      </c>
      <c r="T1680" s="15">
        <f t="shared" si="381"/>
        <v>9.1157985758824056E-2</v>
      </c>
      <c r="U1680" s="15">
        <f t="shared" si="382"/>
        <v>3.5327636286682118E-2</v>
      </c>
      <c r="V1680" s="15">
        <f t="shared" si="383"/>
        <v>5.5830349472141938E-2</v>
      </c>
      <c r="Y1680" s="32"/>
      <c r="Z1680" s="32"/>
    </row>
    <row r="1681" spans="1:26" x14ac:dyDescent="0.25">
      <c r="A1681" s="6">
        <v>2010.05</v>
      </c>
      <c r="B1681" s="7">
        <v>1125.06</v>
      </c>
      <c r="C1681" s="8">
        <f>C1679/3+C1682*2/3</f>
        <v>21.993333333333332</v>
      </c>
      <c r="D1681" s="7">
        <f>D1679/3+D1682*2/3</f>
        <v>65.043333333333322</v>
      </c>
      <c r="E1681" s="7">
        <v>218.178</v>
      </c>
      <c r="F1681" s="8">
        <f t="shared" si="388"/>
        <v>2010.3749999998734</v>
      </c>
      <c r="G1681" s="9">
        <v>3.42</v>
      </c>
      <c r="H1681" s="8">
        <f t="shared" si="384"/>
        <v>1578.5817321178117</v>
      </c>
      <c r="I1681" s="8">
        <f t="shared" si="385"/>
        <v>30.859042387408437</v>
      </c>
      <c r="J1681" s="10">
        <f t="shared" si="389"/>
        <v>808885.26984847337</v>
      </c>
      <c r="K1681" s="8">
        <f t="shared" si="386"/>
        <v>91.262881798348104</v>
      </c>
      <c r="L1681" s="10">
        <f t="shared" si="387"/>
        <v>46764.256337597573</v>
      </c>
      <c r="M1681" s="30">
        <f t="shared" si="378"/>
        <v>20.480068638423411</v>
      </c>
      <c r="N1681" s="11"/>
      <c r="O1681" s="12">
        <f t="shared" si="379"/>
        <v>22.679628014583443</v>
      </c>
      <c r="P1681" s="12"/>
      <c r="Q1681" s="33">
        <f t="shared" si="380"/>
        <v>3.8992847915187659E-2</v>
      </c>
      <c r="R1681" s="9">
        <f t="shared" si="390"/>
        <v>1.0215228025568179</v>
      </c>
      <c r="S1681" s="9">
        <f t="shared" si="391"/>
        <v>43.628906688575761</v>
      </c>
      <c r="T1681" s="15">
        <f t="shared" si="381"/>
        <v>0.10417436781651523</v>
      </c>
      <c r="U1681" s="15">
        <f t="shared" si="382"/>
        <v>3.1377276679924737E-2</v>
      </c>
      <c r="V1681" s="15">
        <f t="shared" si="383"/>
        <v>7.2797091136590497E-2</v>
      </c>
      <c r="Y1681" s="32"/>
      <c r="Z1681" s="32"/>
    </row>
    <row r="1682" spans="1:26" x14ac:dyDescent="0.25">
      <c r="A1682" s="6">
        <v>2010.06</v>
      </c>
      <c r="B1682" s="7">
        <v>1083.3599999999999</v>
      </c>
      <c r="C1682" s="8">
        <v>22.04</v>
      </c>
      <c r="D1682" s="7">
        <v>67.099999999999994</v>
      </c>
      <c r="E1682" s="7">
        <v>217.965</v>
      </c>
      <c r="F1682" s="8">
        <f t="shared" si="388"/>
        <v>2010.4583333332066</v>
      </c>
      <c r="G1682" s="9">
        <v>3.2</v>
      </c>
      <c r="H1682" s="8">
        <f t="shared" si="384"/>
        <v>1521.5575363016994</v>
      </c>
      <c r="I1682" s="8">
        <f t="shared" si="385"/>
        <v>30.954740898768144</v>
      </c>
      <c r="J1682" s="10">
        <f t="shared" si="389"/>
        <v>780987.14989106741</v>
      </c>
      <c r="K1682" s="8">
        <f t="shared" si="386"/>
        <v>94.240613171839485</v>
      </c>
      <c r="L1682" s="10">
        <f t="shared" si="387"/>
        <v>48371.951851361155</v>
      </c>
      <c r="M1682" s="30">
        <f t="shared" si="378"/>
        <v>19.74203985373946</v>
      </c>
      <c r="N1682" s="11"/>
      <c r="O1682" s="12">
        <f t="shared" si="379"/>
        <v>21.859418086479792</v>
      </c>
      <c r="P1682" s="12"/>
      <c r="Q1682" s="33">
        <f t="shared" si="380"/>
        <v>4.2382194886901613E-2</v>
      </c>
      <c r="R1682" s="9">
        <f t="shared" si="390"/>
        <v>1.0189388850860499</v>
      </c>
      <c r="S1682" s="9">
        <f t="shared" si="391"/>
        <v>44.611475748375675</v>
      </c>
      <c r="T1682" s="15">
        <f t="shared" si="381"/>
        <v>0.11445705377866244</v>
      </c>
      <c r="U1682" s="15">
        <f t="shared" si="382"/>
        <v>2.7987409428008148E-2</v>
      </c>
      <c r="V1682" s="15">
        <f t="shared" si="383"/>
        <v>8.6469644350654296E-2</v>
      </c>
      <c r="Y1682" s="32"/>
      <c r="Z1682" s="32"/>
    </row>
    <row r="1683" spans="1:26" x14ac:dyDescent="0.25">
      <c r="A1683" s="6">
        <v>2010.07</v>
      </c>
      <c r="B1683" s="7">
        <v>1079.8</v>
      </c>
      <c r="C1683" s="8">
        <f>C1682*2/3+C1685/3</f>
        <v>22.143333333333334</v>
      </c>
      <c r="D1683" s="7">
        <f>D1682*2/3+D1685/3</f>
        <v>68.686666666666667</v>
      </c>
      <c r="E1683" s="7">
        <v>218.011</v>
      </c>
      <c r="F1683" s="8">
        <f t="shared" si="388"/>
        <v>2010.5416666665399</v>
      </c>
      <c r="G1683" s="9">
        <v>3.01</v>
      </c>
      <c r="H1683" s="8">
        <f t="shared" si="384"/>
        <v>1516.2375958093853</v>
      </c>
      <c r="I1683" s="8">
        <f t="shared" si="385"/>
        <v>31.093308479847344</v>
      </c>
      <c r="J1683" s="10">
        <f t="shared" si="389"/>
        <v>779586.49152118026</v>
      </c>
      <c r="K1683" s="8">
        <f t="shared" si="386"/>
        <v>96.448700065593016</v>
      </c>
      <c r="L1683" s="10">
        <f t="shared" si="387"/>
        <v>49589.921727126763</v>
      </c>
      <c r="M1683" s="30">
        <f t="shared" si="378"/>
        <v>19.668660470717711</v>
      </c>
      <c r="N1683" s="11"/>
      <c r="O1683" s="12">
        <f t="shared" si="379"/>
        <v>21.774656015068221</v>
      </c>
      <c r="P1683" s="12"/>
      <c r="Q1683" s="33">
        <f t="shared" si="380"/>
        <v>4.4255547690110739E-2</v>
      </c>
      <c r="R1683" s="9">
        <f t="shared" si="390"/>
        <v>1.0294520196577643</v>
      </c>
      <c r="S1683" s="9">
        <f t="shared" si="391"/>
        <v>45.446776134510152</v>
      </c>
      <c r="T1683" s="15">
        <f t="shared" si="381"/>
        <v>0.1179078523833712</v>
      </c>
      <c r="U1683" s="15">
        <f t="shared" si="382"/>
        <v>2.6706010440047612E-2</v>
      </c>
      <c r="V1683" s="15">
        <f t="shared" si="383"/>
        <v>9.1201841943323592E-2</v>
      </c>
      <c r="Y1683" s="32"/>
      <c r="Z1683" s="32"/>
    </row>
    <row r="1684" spans="1:26" x14ac:dyDescent="0.25">
      <c r="A1684" s="6">
        <v>2010.08</v>
      </c>
      <c r="B1684" s="7">
        <v>1087.28</v>
      </c>
      <c r="C1684" s="8">
        <f>C1682/3+C1685*2/3</f>
        <v>22.246666666666666</v>
      </c>
      <c r="D1684" s="7">
        <f>D1682/3+D1685*2/3</f>
        <v>70.273333333333326</v>
      </c>
      <c r="E1684" s="7">
        <v>218.31200000000001</v>
      </c>
      <c r="F1684" s="8">
        <f t="shared" si="388"/>
        <v>2010.6249999998731</v>
      </c>
      <c r="G1684" s="9">
        <v>2.7</v>
      </c>
      <c r="H1684" s="8">
        <f t="shared" si="384"/>
        <v>1524.6358798416941</v>
      </c>
      <c r="I1684" s="8">
        <f t="shared" si="385"/>
        <v>31.195337177983795</v>
      </c>
      <c r="J1684" s="10">
        <f t="shared" si="389"/>
        <v>785241.15327237477</v>
      </c>
      <c r="K1684" s="8">
        <f t="shared" si="386"/>
        <v>98.540620075854719</v>
      </c>
      <c r="L1684" s="10">
        <f t="shared" si="387"/>
        <v>50751.888484070972</v>
      </c>
      <c r="M1684" s="30">
        <f t="shared" si="378"/>
        <v>19.770299174358581</v>
      </c>
      <c r="N1684" s="11"/>
      <c r="O1684" s="12">
        <f t="shared" si="379"/>
        <v>21.882717641224726</v>
      </c>
      <c r="P1684" s="12"/>
      <c r="Q1684" s="33">
        <f t="shared" si="380"/>
        <v>4.7235393545863237E-2</v>
      </c>
      <c r="R1684" s="9">
        <f t="shared" si="390"/>
        <v>1.006606134301999</v>
      </c>
      <c r="S1684" s="9">
        <f t="shared" si="391"/>
        <v>46.720769780709809</v>
      </c>
      <c r="T1684" s="15">
        <f t="shared" si="381"/>
        <v>0.12316107219014549</v>
      </c>
      <c r="U1684" s="15">
        <f t="shared" si="382"/>
        <v>2.330691784663852E-2</v>
      </c>
      <c r="V1684" s="15">
        <f t="shared" si="383"/>
        <v>9.9854154343506973E-2</v>
      </c>
      <c r="Y1684" s="32"/>
      <c r="Z1684" s="32"/>
    </row>
    <row r="1685" spans="1:26" x14ac:dyDescent="0.25">
      <c r="A1685" s="6">
        <v>2010.09</v>
      </c>
      <c r="B1685" s="7">
        <v>1122.08</v>
      </c>
      <c r="C1685" s="8">
        <v>22.35</v>
      </c>
      <c r="D1685" s="7">
        <v>71.86</v>
      </c>
      <c r="E1685" s="7">
        <v>218.43899999999999</v>
      </c>
      <c r="F1685" s="8">
        <f t="shared" si="388"/>
        <v>2010.7083333332064</v>
      </c>
      <c r="G1685" s="9">
        <v>2.65</v>
      </c>
      <c r="H1685" s="8">
        <f t="shared" si="384"/>
        <v>1572.5193083652641</v>
      </c>
      <c r="I1685" s="8">
        <f t="shared" si="385"/>
        <v>31.322014956120469</v>
      </c>
      <c r="J1685" s="10">
        <f t="shared" si="389"/>
        <v>811247.13307579304</v>
      </c>
      <c r="K1685" s="8">
        <f t="shared" si="386"/>
        <v>100.70693488800076</v>
      </c>
      <c r="L1685" s="10">
        <f t="shared" si="387"/>
        <v>51953.710058842946</v>
      </c>
      <c r="M1685" s="30">
        <f t="shared" si="378"/>
        <v>20.381395233204035</v>
      </c>
      <c r="N1685" s="11"/>
      <c r="O1685" s="12">
        <f t="shared" si="379"/>
        <v>22.552614727121693</v>
      </c>
      <c r="P1685" s="12"/>
      <c r="Q1685" s="33">
        <f t="shared" si="380"/>
        <v>4.574669553427986E-2</v>
      </c>
      <c r="R1685" s="9">
        <f t="shared" si="390"/>
        <v>1.0118423248854442</v>
      </c>
      <c r="S1685" s="9">
        <f t="shared" si="391"/>
        <v>47.002070653156359</v>
      </c>
      <c r="T1685" s="15">
        <f t="shared" si="381"/>
        <v>0.11864716983627455</v>
      </c>
      <c r="U1685" s="15">
        <f t="shared" si="382"/>
        <v>2.2311539911794798E-2</v>
      </c>
      <c r="V1685" s="15">
        <f t="shared" si="383"/>
        <v>9.6335629924479749E-2</v>
      </c>
      <c r="Y1685" s="32"/>
      <c r="Z1685" s="32"/>
    </row>
    <row r="1686" spans="1:26" x14ac:dyDescent="0.25">
      <c r="A1686" s="6">
        <v>2010.1</v>
      </c>
      <c r="B1686" s="7">
        <v>1171.58</v>
      </c>
      <c r="C1686" s="8">
        <f>C1685*2/3+C1688/3</f>
        <v>22.476666666666667</v>
      </c>
      <c r="D1686" s="7">
        <f>D1685*2/3+D1688/3</f>
        <v>73.69</v>
      </c>
      <c r="E1686" s="7">
        <v>218.71100000000001</v>
      </c>
      <c r="F1686" s="8">
        <f t="shared" si="388"/>
        <v>2010.7916666665396</v>
      </c>
      <c r="G1686" s="9">
        <v>2.54</v>
      </c>
      <c r="H1686" s="8">
        <f t="shared" si="384"/>
        <v>1639.848276721335</v>
      </c>
      <c r="I1686" s="8">
        <f t="shared" si="385"/>
        <v>31.460355331922027</v>
      </c>
      <c r="J1686" s="10">
        <f t="shared" si="389"/>
        <v>847333.98799641919</v>
      </c>
      <c r="K1686" s="8">
        <f t="shared" si="386"/>
        <v>103.14312254527661</v>
      </c>
      <c r="L1686" s="10">
        <f t="shared" si="387"/>
        <v>53295.585086341634</v>
      </c>
      <c r="M1686" s="30">
        <f t="shared" si="378"/>
        <v>21.240127651759426</v>
      </c>
      <c r="N1686" s="11"/>
      <c r="O1686" s="12">
        <f t="shared" si="379"/>
        <v>23.493816810047193</v>
      </c>
      <c r="P1686" s="12"/>
      <c r="Q1686" s="33">
        <f t="shared" si="380"/>
        <v>4.4813802887339063E-2</v>
      </c>
      <c r="R1686" s="9">
        <f t="shared" si="390"/>
        <v>0.98304994184036232</v>
      </c>
      <c r="S1686" s="9">
        <f t="shared" si="391"/>
        <v>47.499538072109083</v>
      </c>
      <c r="T1686" s="15">
        <f t="shared" ref="T1686:T1721" si="392">(J1806/J1686)^(1/10)-1</f>
        <v>0.1156499808974365</v>
      </c>
      <c r="U1686" s="15">
        <f t="shared" si="382"/>
        <v>2.01756368609185E-2</v>
      </c>
      <c r="V1686" s="15">
        <f t="shared" si="383"/>
        <v>9.5474344036518E-2</v>
      </c>
      <c r="Y1686" s="32"/>
      <c r="Z1686" s="32"/>
    </row>
    <row r="1687" spans="1:26" x14ac:dyDescent="0.25">
      <c r="A1687" s="6">
        <v>2010.11</v>
      </c>
      <c r="B1687" s="7">
        <v>1198.8900000000001</v>
      </c>
      <c r="C1687" s="8">
        <f>C1685/3+C1688*2/3</f>
        <v>22.603333333333335</v>
      </c>
      <c r="D1687" s="7">
        <f>D1685/3+D1688*2/3</f>
        <v>75.52</v>
      </c>
      <c r="E1687" s="7">
        <v>218.803</v>
      </c>
      <c r="F1687" s="8">
        <f t="shared" si="388"/>
        <v>2010.8749999998729</v>
      </c>
      <c r="G1687" s="9">
        <v>2.76</v>
      </c>
      <c r="H1687" s="8">
        <f t="shared" si="384"/>
        <v>1677.3682192428805</v>
      </c>
      <c r="I1687" s="8">
        <f t="shared" si="385"/>
        <v>31.624346672577612</v>
      </c>
      <c r="J1687" s="10">
        <f t="shared" si="389"/>
        <v>868082.83103950496</v>
      </c>
      <c r="K1687" s="8">
        <f t="shared" si="386"/>
        <v>105.66010886505209</v>
      </c>
      <c r="L1687" s="10">
        <f t="shared" si="387"/>
        <v>54681.926949180823</v>
      </c>
      <c r="M1687" s="30">
        <f t="shared" si="378"/>
        <v>21.700723827760619</v>
      </c>
      <c r="N1687" s="11"/>
      <c r="O1687" s="12">
        <f t="shared" si="379"/>
        <v>23.993185849903512</v>
      </c>
      <c r="P1687" s="12"/>
      <c r="Q1687" s="33">
        <f t="shared" si="380"/>
        <v>4.1598763705560919E-2</v>
      </c>
      <c r="R1687" s="9">
        <f t="shared" si="390"/>
        <v>0.95750629597564929</v>
      </c>
      <c r="S1687" s="9">
        <f t="shared" si="391"/>
        <v>46.674784558024029</v>
      </c>
      <c r="T1687" s="15">
        <f t="shared" si="392"/>
        <v>0.11734634061825466</v>
      </c>
      <c r="U1687" s="15">
        <f t="shared" si="382"/>
        <v>2.1315070488141297E-2</v>
      </c>
      <c r="V1687" s="15">
        <f t="shared" si="383"/>
        <v>9.6031270130113366E-2</v>
      </c>
      <c r="Y1687" s="32"/>
      <c r="Z1687" s="32"/>
    </row>
    <row r="1688" spans="1:26" x14ac:dyDescent="0.25">
      <c r="A1688" s="6">
        <v>2010.12</v>
      </c>
      <c r="B1688" s="7">
        <v>1241.53</v>
      </c>
      <c r="C1688" s="8">
        <v>22.73</v>
      </c>
      <c r="D1688" s="7">
        <v>77.349999999999994</v>
      </c>
      <c r="E1688" s="7">
        <v>219.179</v>
      </c>
      <c r="F1688" s="8">
        <f t="shared" si="388"/>
        <v>2010.9583333332062</v>
      </c>
      <c r="G1688" s="9">
        <v>3.29</v>
      </c>
      <c r="H1688" s="8">
        <f t="shared" si="384"/>
        <v>1734.0460312119314</v>
      </c>
      <c r="I1688" s="8">
        <f t="shared" si="385"/>
        <v>31.747010776579867</v>
      </c>
      <c r="J1688" s="10">
        <f t="shared" si="389"/>
        <v>898784.27221966186</v>
      </c>
      <c r="K1688" s="8">
        <f t="shared" si="386"/>
        <v>108.03481229953597</v>
      </c>
      <c r="L1688" s="10">
        <f t="shared" si="387"/>
        <v>55996.201023085094</v>
      </c>
      <c r="M1688" s="30">
        <f t="shared" si="378"/>
        <v>22.396379773044213</v>
      </c>
      <c r="N1688" s="11"/>
      <c r="O1688" s="12">
        <f t="shared" si="379"/>
        <v>24.750553777970637</v>
      </c>
      <c r="P1688" s="12"/>
      <c r="Q1688" s="33">
        <f t="shared" si="380"/>
        <v>3.5101900448263765E-2</v>
      </c>
      <c r="R1688" s="9">
        <f t="shared" si="390"/>
        <v>0.99432977220497754</v>
      </c>
      <c r="S1688" s="9">
        <f t="shared" si="391"/>
        <v>44.614732301828184</v>
      </c>
      <c r="T1688" s="15">
        <f t="shared" si="392"/>
        <v>0.11801886562262798</v>
      </c>
      <c r="U1688" s="15">
        <f t="shared" si="382"/>
        <v>2.5329539767073417E-2</v>
      </c>
      <c r="V1688" s="15">
        <f t="shared" si="383"/>
        <v>9.2689325855554561E-2</v>
      </c>
      <c r="Y1688" s="32"/>
      <c r="Z1688" s="32"/>
    </row>
    <row r="1689" spans="1:26" x14ac:dyDescent="0.25">
      <c r="A1689" s="6">
        <v>2011.01</v>
      </c>
      <c r="B1689" s="7">
        <v>1282.6199999999999</v>
      </c>
      <c r="C1689" s="8">
        <f>C1688*2/3+C1691/3</f>
        <v>22.963333333333335</v>
      </c>
      <c r="D1689" s="7">
        <f>D1688*2/3+D1691/3</f>
        <v>78.67</v>
      </c>
      <c r="E1689" s="7">
        <v>220.22300000000001</v>
      </c>
      <c r="F1689" s="8">
        <f t="shared" si="388"/>
        <v>2011.0416666665394</v>
      </c>
      <c r="G1689" s="9">
        <v>3.39</v>
      </c>
      <c r="H1689" s="8">
        <f t="shared" si="384"/>
        <v>1782.9438980033867</v>
      </c>
      <c r="I1689" s="8">
        <f t="shared" si="385"/>
        <v>31.920861240651519</v>
      </c>
      <c r="J1689" s="10">
        <f t="shared" si="389"/>
        <v>925507.59066280932</v>
      </c>
      <c r="K1689" s="8">
        <f t="shared" si="386"/>
        <v>109.3575622210214</v>
      </c>
      <c r="L1689" s="10">
        <f t="shared" si="387"/>
        <v>56766.370520842669</v>
      </c>
      <c r="M1689" s="30">
        <f t="shared" si="378"/>
        <v>22.978299430554983</v>
      </c>
      <c r="N1689" s="11"/>
      <c r="O1689" s="12">
        <f t="shared" si="379"/>
        <v>25.380551443716648</v>
      </c>
      <c r="P1689" s="12"/>
      <c r="Q1689" s="33">
        <f t="shared" si="380"/>
        <v>3.2812539448880594E-2</v>
      </c>
      <c r="R1689" s="9">
        <f t="shared" si="390"/>
        <v>0.98698454237292954</v>
      </c>
      <c r="S1689" s="9">
        <f t="shared" si="391"/>
        <v>44.151453078433043</v>
      </c>
      <c r="T1689" s="15">
        <f t="shared" si="392"/>
        <v>0.11735056505854025</v>
      </c>
      <c r="U1689" s="15">
        <f t="shared" si="382"/>
        <v>2.4589398477465663E-2</v>
      </c>
      <c r="V1689" s="15">
        <f t="shared" si="383"/>
        <v>9.2761166581074583E-2</v>
      </c>
      <c r="Y1689" s="32"/>
      <c r="Z1689" s="32"/>
    </row>
    <row r="1690" spans="1:26" x14ac:dyDescent="0.25">
      <c r="A1690" s="6">
        <v>2011.02</v>
      </c>
      <c r="B1690" s="7">
        <v>1321.12</v>
      </c>
      <c r="C1690" s="8">
        <f>C1688/3+C1691*2/3</f>
        <v>23.196666666666665</v>
      </c>
      <c r="D1690" s="7">
        <f>D1688/3+D1691*2/3</f>
        <v>79.990000000000009</v>
      </c>
      <c r="E1690" s="7">
        <v>221.309</v>
      </c>
      <c r="F1690" s="8">
        <f t="shared" si="388"/>
        <v>2011.1249999998727</v>
      </c>
      <c r="G1690" s="9">
        <v>3.58</v>
      </c>
      <c r="H1690" s="8">
        <f t="shared" si="384"/>
        <v>1827.4501389459981</v>
      </c>
      <c r="I1690" s="8">
        <f t="shared" si="385"/>
        <v>32.086980534004482</v>
      </c>
      <c r="J1690" s="10">
        <f t="shared" si="389"/>
        <v>949998.31779316138</v>
      </c>
      <c r="K1690" s="8">
        <f t="shared" si="386"/>
        <v>110.64682739969905</v>
      </c>
      <c r="L1690" s="10">
        <f t="shared" si="387"/>
        <v>57519.654111870979</v>
      </c>
      <c r="M1690" s="30">
        <f t="shared" si="378"/>
        <v>23.489828703298535</v>
      </c>
      <c r="N1690" s="11"/>
      <c r="O1690" s="12">
        <f t="shared" si="379"/>
        <v>25.931891523572478</v>
      </c>
      <c r="P1690" s="12"/>
      <c r="Q1690" s="33">
        <f t="shared" si="380"/>
        <v>3.0059945553653086E-2</v>
      </c>
      <c r="R1690" s="9">
        <f t="shared" si="390"/>
        <v>1.0172700924103824</v>
      </c>
      <c r="S1690" s="9">
        <f t="shared" si="391"/>
        <v>43.362963112026527</v>
      </c>
      <c r="T1690" s="15">
        <f t="shared" si="392"/>
        <v>0.11657182162075608</v>
      </c>
      <c r="U1690" s="15">
        <f t="shared" si="382"/>
        <v>2.4237185033735509E-2</v>
      </c>
      <c r="V1690" s="15">
        <f t="shared" si="383"/>
        <v>9.2334636587020569E-2</v>
      </c>
      <c r="Y1690" s="32"/>
      <c r="Z1690" s="32"/>
    </row>
    <row r="1691" spans="1:26" x14ac:dyDescent="0.25">
      <c r="A1691" s="6">
        <v>2011.03</v>
      </c>
      <c r="B1691" s="7">
        <v>1304.49</v>
      </c>
      <c r="C1691" s="8">
        <v>23.43</v>
      </c>
      <c r="D1691" s="7">
        <v>81.31</v>
      </c>
      <c r="E1691" s="7">
        <v>223.46700000000001</v>
      </c>
      <c r="F1691" s="8">
        <f t="shared" si="388"/>
        <v>2011.2083333332059</v>
      </c>
      <c r="G1691" s="9">
        <v>3.41</v>
      </c>
      <c r="H1691" s="8">
        <f t="shared" si="384"/>
        <v>1787.0211819866017</v>
      </c>
      <c r="I1691" s="8">
        <f t="shared" si="385"/>
        <v>32.096762944864331</v>
      </c>
      <c r="J1691" s="10">
        <f t="shared" si="389"/>
        <v>930371.81685423048</v>
      </c>
      <c r="K1691" s="8">
        <f t="shared" si="386"/>
        <v>111.3865896306837</v>
      </c>
      <c r="L1691" s="10">
        <f t="shared" si="387"/>
        <v>57990.887188416535</v>
      </c>
      <c r="M1691" s="30">
        <f t="shared" si="378"/>
        <v>22.899336430143642</v>
      </c>
      <c r="N1691" s="11"/>
      <c r="O1691" s="12">
        <f t="shared" si="379"/>
        <v>25.267990036105882</v>
      </c>
      <c r="P1691" s="12"/>
      <c r="Q1691" s="33">
        <f t="shared" si="380"/>
        <v>3.3618415146610417E-2</v>
      </c>
      <c r="R1691" s="9">
        <f t="shared" si="390"/>
        <v>0.99864955434184033</v>
      </c>
      <c r="S1691" s="9">
        <f t="shared" si="391"/>
        <v>43.685861509861702</v>
      </c>
      <c r="T1691" s="15">
        <f t="shared" si="392"/>
        <v>0.11903020592699298</v>
      </c>
      <c r="U1691" s="15">
        <f t="shared" si="382"/>
        <v>1.953879574426054E-2</v>
      </c>
      <c r="V1691" s="15">
        <f t="shared" si="383"/>
        <v>9.9491410182732443E-2</v>
      </c>
      <c r="Y1691" s="32"/>
      <c r="Z1691" s="32"/>
    </row>
    <row r="1692" spans="1:26" x14ac:dyDescent="0.25">
      <c r="A1692" s="6">
        <v>2011.04</v>
      </c>
      <c r="B1692" s="7">
        <v>1331.51</v>
      </c>
      <c r="C1692" s="8">
        <f>C1691*2/3+C1694/3</f>
        <v>23.733333333333334</v>
      </c>
      <c r="D1692" s="7">
        <f>D1691*2/3+D1694/3</f>
        <v>82.163333333333341</v>
      </c>
      <c r="E1692" s="7">
        <v>224.90600000000001</v>
      </c>
      <c r="F1692" s="8">
        <f t="shared" si="388"/>
        <v>2011.2916666665392</v>
      </c>
      <c r="G1692" s="9">
        <v>3.46</v>
      </c>
      <c r="H1692" s="8">
        <f t="shared" si="384"/>
        <v>1812.3652882759905</v>
      </c>
      <c r="I1692" s="8">
        <f t="shared" si="385"/>
        <v>32.304278231794612</v>
      </c>
      <c r="J1692" s="10">
        <f t="shared" si="389"/>
        <v>944968.18816784001</v>
      </c>
      <c r="K1692" s="8">
        <f t="shared" si="386"/>
        <v>111.8354149066721</v>
      </c>
      <c r="L1692" s="10">
        <f t="shared" si="387"/>
        <v>58311.042526027064</v>
      </c>
      <c r="M1692" s="30">
        <f t="shared" si="378"/>
        <v>23.143929447285949</v>
      </c>
      <c r="N1692" s="11"/>
      <c r="O1692" s="12">
        <f t="shared" si="379"/>
        <v>25.526061033561682</v>
      </c>
      <c r="P1692" s="12"/>
      <c r="Q1692" s="33">
        <f t="shared" si="380"/>
        <v>3.29082239694833E-2</v>
      </c>
      <c r="R1692" s="9">
        <f t="shared" si="390"/>
        <v>1.0275324139969944</v>
      </c>
      <c r="S1692" s="9">
        <f t="shared" si="391"/>
        <v>43.347731465568302</v>
      </c>
      <c r="T1692" s="15">
        <f t="shared" si="392"/>
        <v>0.12292232877039755</v>
      </c>
      <c r="U1692" s="15">
        <f t="shared" si="382"/>
        <v>1.9353414887507636E-2</v>
      </c>
      <c r="V1692" s="15">
        <f t="shared" si="383"/>
        <v>0.10356891388288991</v>
      </c>
      <c r="Y1692" s="32"/>
      <c r="Z1692" s="32"/>
    </row>
    <row r="1693" spans="1:26" x14ac:dyDescent="0.25">
      <c r="A1693" s="6">
        <v>2011.05</v>
      </c>
      <c r="B1693" s="7">
        <v>1338.31</v>
      </c>
      <c r="C1693" s="8">
        <f>C1691/3+C1694*2/3</f>
        <v>24.036666666666665</v>
      </c>
      <c r="D1693" s="7">
        <f>D1691/3+D1694*2/3</f>
        <v>83.016666666666666</v>
      </c>
      <c r="E1693" s="7">
        <v>225.964</v>
      </c>
      <c r="F1693" s="8">
        <f t="shared" si="388"/>
        <v>2011.3749999998724</v>
      </c>
      <c r="G1693" s="9">
        <v>3.17</v>
      </c>
      <c r="H1693" s="8">
        <f t="shared" si="384"/>
        <v>1813.0918842160695</v>
      </c>
      <c r="I1693" s="8">
        <f t="shared" si="385"/>
        <v>32.563968928678896</v>
      </c>
      <c r="J1693" s="10">
        <f t="shared" si="389"/>
        <v>946761.94150032976</v>
      </c>
      <c r="K1693" s="8">
        <f t="shared" si="386"/>
        <v>112.46784720132408</v>
      </c>
      <c r="L1693" s="10">
        <f t="shared" si="387"/>
        <v>58728.561028624936</v>
      </c>
      <c r="M1693" s="30">
        <f t="shared" si="378"/>
        <v>23.059491506095341</v>
      </c>
      <c r="N1693" s="11"/>
      <c r="O1693" s="12">
        <f t="shared" si="379"/>
        <v>25.42275141049593</v>
      </c>
      <c r="P1693" s="12"/>
      <c r="Q1693" s="33">
        <f t="shared" si="380"/>
        <v>3.5984982522714572E-2</v>
      </c>
      <c r="R1693" s="9">
        <f t="shared" si="390"/>
        <v>1.0172079264743594</v>
      </c>
      <c r="S1693" s="9">
        <f t="shared" si="391"/>
        <v>44.33265005467247</v>
      </c>
      <c r="T1693" s="15">
        <f t="shared" si="392"/>
        <v>0.12266336224044849</v>
      </c>
      <c r="U1693" s="15">
        <f t="shared" si="382"/>
        <v>1.6578487443136503E-2</v>
      </c>
      <c r="V1693" s="15">
        <f t="shared" si="383"/>
        <v>0.10608487479731199</v>
      </c>
      <c r="Y1693" s="32"/>
      <c r="Z1693" s="32"/>
    </row>
    <row r="1694" spans="1:26" x14ac:dyDescent="0.25">
      <c r="A1694" s="6">
        <v>2011.06</v>
      </c>
      <c r="B1694" s="7">
        <v>1287.29</v>
      </c>
      <c r="C1694" s="8">
        <v>24.34</v>
      </c>
      <c r="D1694" s="7">
        <v>83.87</v>
      </c>
      <c r="E1694" s="7">
        <v>225.72200000000001</v>
      </c>
      <c r="F1694" s="8">
        <f t="shared" si="388"/>
        <v>2011.4583333332057</v>
      </c>
      <c r="G1694" s="9">
        <v>3</v>
      </c>
      <c r="H1694" s="8">
        <f t="shared" si="384"/>
        <v>1745.8416524530169</v>
      </c>
      <c r="I1694" s="8">
        <f t="shared" si="385"/>
        <v>33.010266389629713</v>
      </c>
      <c r="J1694" s="10">
        <f t="shared" si="389"/>
        <v>913081.59954014805</v>
      </c>
      <c r="K1694" s="8">
        <f t="shared" si="386"/>
        <v>113.7457289276189</v>
      </c>
      <c r="L1694" s="10">
        <f t="shared" si="387"/>
        <v>59489.434201642383</v>
      </c>
      <c r="M1694" s="30">
        <f t="shared" si="378"/>
        <v>22.10083128661099</v>
      </c>
      <c r="N1694" s="11"/>
      <c r="O1694" s="12">
        <f t="shared" si="379"/>
        <v>24.359226657703818</v>
      </c>
      <c r="P1694" s="12"/>
      <c r="Q1694" s="33">
        <f t="shared" si="380"/>
        <v>3.928355398486965E-2</v>
      </c>
      <c r="R1694" s="9">
        <f t="shared" si="390"/>
        <v>1.0024999999999999</v>
      </c>
      <c r="S1694" s="9">
        <f t="shared" si="391"/>
        <v>45.143870635489286</v>
      </c>
      <c r="T1694" s="15">
        <f t="shared" si="392"/>
        <v>0.12771753734754654</v>
      </c>
      <c r="U1694" s="15">
        <f t="shared" si="382"/>
        <v>1.4863335423374924E-2</v>
      </c>
      <c r="V1694" s="15">
        <f t="shared" si="383"/>
        <v>0.11285420192417162</v>
      </c>
      <c r="Y1694" s="32"/>
      <c r="Z1694" s="32"/>
    </row>
    <row r="1695" spans="1:26" x14ac:dyDescent="0.25">
      <c r="A1695" s="6">
        <v>2011.07</v>
      </c>
      <c r="B1695" s="7">
        <v>1325.19</v>
      </c>
      <c r="C1695" s="8">
        <f>C1694*2/3+C1697/3</f>
        <v>24.619999999999997</v>
      </c>
      <c r="D1695" s="7">
        <f>D1694*2/3+D1697/3</f>
        <v>84.906666666666666</v>
      </c>
      <c r="E1695" s="7">
        <v>225.922</v>
      </c>
      <c r="F1695" s="8">
        <f t="shared" si="388"/>
        <v>2011.541666666539</v>
      </c>
      <c r="G1695" s="9">
        <v>3</v>
      </c>
      <c r="H1695" s="8">
        <f t="shared" si="384"/>
        <v>1795.6511615734632</v>
      </c>
      <c r="I1695" s="8">
        <f t="shared" si="385"/>
        <v>33.36044763236869</v>
      </c>
      <c r="J1695" s="10">
        <f t="shared" si="389"/>
        <v>940586.12556612852</v>
      </c>
      <c r="K1695" s="8">
        <f t="shared" si="386"/>
        <v>115.04973220846131</v>
      </c>
      <c r="L1695" s="10">
        <f t="shared" si="387"/>
        <v>60264.590462299559</v>
      </c>
      <c r="M1695" s="30">
        <f t="shared" si="378"/>
        <v>22.610981701156625</v>
      </c>
      <c r="N1695" s="11"/>
      <c r="O1695" s="12">
        <f t="shared" si="379"/>
        <v>24.915089078411956</v>
      </c>
      <c r="P1695" s="12"/>
      <c r="Q1695" s="33">
        <f t="shared" si="380"/>
        <v>3.8641504124610912E-2</v>
      </c>
      <c r="R1695" s="9">
        <f t="shared" si="390"/>
        <v>1.0645164336237931</v>
      </c>
      <c r="S1695" s="9">
        <f t="shared" si="391"/>
        <v>45.216666280852998</v>
      </c>
      <c r="T1695" s="15">
        <f t="shared" si="392"/>
        <v>0.127238653575799</v>
      </c>
      <c r="U1695" s="15">
        <f t="shared" si="382"/>
        <v>1.6208166046813854E-2</v>
      </c>
      <c r="V1695" s="15">
        <f t="shared" si="383"/>
        <v>0.11103048752898514</v>
      </c>
      <c r="Y1695" s="32"/>
      <c r="Z1695" s="32"/>
    </row>
    <row r="1696" spans="1:26" x14ac:dyDescent="0.25">
      <c r="A1696" s="6">
        <v>2011.08</v>
      </c>
      <c r="B1696" s="7">
        <v>1185.31</v>
      </c>
      <c r="C1696" s="8">
        <f>C1694/3+C1697*2/3</f>
        <v>24.9</v>
      </c>
      <c r="D1696" s="7">
        <f>D1694/3+D1697*2/3</f>
        <v>85.943333333333342</v>
      </c>
      <c r="E1696" s="7">
        <v>226.54499999999999</v>
      </c>
      <c r="F1696" s="8">
        <f t="shared" si="388"/>
        <v>2011.6249999998722</v>
      </c>
      <c r="G1696" s="9">
        <v>2.2999999999999998</v>
      </c>
      <c r="H1696" s="8">
        <f t="shared" si="384"/>
        <v>1601.6949702045949</v>
      </c>
      <c r="I1696" s="8">
        <f t="shared" si="385"/>
        <v>33.647066807918947</v>
      </c>
      <c r="J1696" s="10">
        <f t="shared" si="389"/>
        <v>840458.00710619439</v>
      </c>
      <c r="K1696" s="8">
        <f t="shared" si="386"/>
        <v>116.13417985389216</v>
      </c>
      <c r="L1696" s="10">
        <f t="shared" si="387"/>
        <v>60939.132089830266</v>
      </c>
      <c r="M1696" s="30">
        <f t="shared" si="378"/>
        <v>20.049852721660496</v>
      </c>
      <c r="N1696" s="11"/>
      <c r="O1696" s="12">
        <f t="shared" si="379"/>
        <v>22.092618712120785</v>
      </c>
      <c r="P1696" s="12"/>
      <c r="Q1696" s="33">
        <f t="shared" si="380"/>
        <v>5.1573026527262554E-2</v>
      </c>
      <c r="R1696" s="9">
        <f t="shared" si="390"/>
        <v>1.0307073647848104</v>
      </c>
      <c r="S1696" s="9">
        <f t="shared" si="391"/>
        <v>48.001515882157548</v>
      </c>
      <c r="T1696" s="15">
        <f t="shared" si="392"/>
        <v>0.1422302518538705</v>
      </c>
      <c r="U1696" s="15">
        <f t="shared" si="382"/>
        <v>1.0430351899859192E-2</v>
      </c>
      <c r="V1696" s="15">
        <f t="shared" si="383"/>
        <v>0.13179989995401131</v>
      </c>
      <c r="Y1696" s="32"/>
      <c r="Z1696" s="32"/>
    </row>
    <row r="1697" spans="1:26" x14ac:dyDescent="0.25">
      <c r="A1697" s="6">
        <v>2011.09</v>
      </c>
      <c r="B1697" s="7">
        <v>1173.8800000000001</v>
      </c>
      <c r="C1697" s="8">
        <v>25.18</v>
      </c>
      <c r="D1697" s="7">
        <v>86.98</v>
      </c>
      <c r="E1697" s="7">
        <v>226.88900000000001</v>
      </c>
      <c r="F1697" s="8">
        <f t="shared" si="388"/>
        <v>2011.7083333332055</v>
      </c>
      <c r="G1697" s="9">
        <v>1.98</v>
      </c>
      <c r="H1697" s="8">
        <f t="shared" si="384"/>
        <v>1583.8447421426333</v>
      </c>
      <c r="I1697" s="8">
        <f t="shared" si="385"/>
        <v>33.973839410460613</v>
      </c>
      <c r="J1697" s="10">
        <f t="shared" si="389"/>
        <v>832577.04232132039</v>
      </c>
      <c r="K1697" s="8">
        <f t="shared" si="386"/>
        <v>117.35681302310819</v>
      </c>
      <c r="L1697" s="10">
        <f t="shared" si="387"/>
        <v>61690.761526824244</v>
      </c>
      <c r="M1697" s="30">
        <f t="shared" si="378"/>
        <v>19.69811456887771</v>
      </c>
      <c r="N1697" s="11"/>
      <c r="O1697" s="12">
        <f t="shared" si="379"/>
        <v>21.70640003107507</v>
      </c>
      <c r="P1697" s="12"/>
      <c r="Q1697" s="33">
        <f t="shared" si="380"/>
        <v>5.5358354551440614E-2</v>
      </c>
      <c r="R1697" s="9">
        <f t="shared" si="390"/>
        <v>0.98647982816789093</v>
      </c>
      <c r="S1697" s="9">
        <f t="shared" si="391"/>
        <v>49.400503148048266</v>
      </c>
      <c r="T1697" s="15">
        <f t="shared" si="392"/>
        <v>0.14290119686247293</v>
      </c>
      <c r="U1697" s="15">
        <f t="shared" si="382"/>
        <v>6.5234102391205084E-3</v>
      </c>
      <c r="V1697" s="15">
        <f t="shared" si="383"/>
        <v>0.13637778662335243</v>
      </c>
      <c r="Y1697" s="32"/>
      <c r="Z1697" s="32"/>
    </row>
    <row r="1698" spans="1:26" x14ac:dyDescent="0.25">
      <c r="A1698" s="6">
        <v>2011.1</v>
      </c>
      <c r="B1698" s="7">
        <v>1207.22</v>
      </c>
      <c r="C1698" s="8">
        <f>C1697*2/3+C1700/3</f>
        <v>25.596666666666664</v>
      </c>
      <c r="D1698" s="7">
        <f>D1697*2/3+D1700/3</f>
        <v>86.97</v>
      </c>
      <c r="E1698" s="7">
        <v>226.42099999999999</v>
      </c>
      <c r="F1698" s="8">
        <f t="shared" si="388"/>
        <v>2011.7916666665387</v>
      </c>
      <c r="G1698" s="9">
        <v>2.15</v>
      </c>
      <c r="H1698" s="8">
        <f t="shared" si="384"/>
        <v>1632.1950726743542</v>
      </c>
      <c r="I1698" s="8">
        <f t="shared" si="385"/>
        <v>34.607406446398514</v>
      </c>
      <c r="J1698" s="10">
        <f t="shared" si="389"/>
        <v>859509.28199281439</v>
      </c>
      <c r="K1698" s="8">
        <f t="shared" si="386"/>
        <v>117.58586294999137</v>
      </c>
      <c r="L1698" s="10">
        <f t="shared" si="387"/>
        <v>61920.380920557203</v>
      </c>
      <c r="M1698" s="30">
        <f t="shared" si="378"/>
        <v>20.155824786688747</v>
      </c>
      <c r="N1698" s="11"/>
      <c r="O1698" s="12">
        <f t="shared" si="379"/>
        <v>22.212668163493937</v>
      </c>
      <c r="P1698" s="12"/>
      <c r="Q1698" s="33">
        <f t="shared" si="380"/>
        <v>5.2639316240052053E-2</v>
      </c>
      <c r="R1698" s="9">
        <f t="shared" si="390"/>
        <v>1.0143693635798472</v>
      </c>
      <c r="S1698" s="9">
        <f t="shared" si="391"/>
        <v>48.833327513485166</v>
      </c>
      <c r="T1698" s="15">
        <f t="shared" si="392"/>
        <v>0.13884072918840951</v>
      </c>
      <c r="U1698" s="15">
        <f t="shared" si="382"/>
        <v>5.0132943302627631E-3</v>
      </c>
      <c r="V1698" s="15">
        <f t="shared" si="383"/>
        <v>0.13382743485814674</v>
      </c>
      <c r="Y1698" s="32"/>
      <c r="Z1698" s="32"/>
    </row>
    <row r="1699" spans="1:26" x14ac:dyDescent="0.25">
      <c r="A1699" s="6">
        <v>2011.11</v>
      </c>
      <c r="B1699" s="7">
        <v>1226.42</v>
      </c>
      <c r="C1699" s="8">
        <f>C1697/3+C1700*2/3</f>
        <v>26.013333333333335</v>
      </c>
      <c r="D1699" s="7">
        <f>D1697/3+D1700*2/3</f>
        <v>86.960000000000008</v>
      </c>
      <c r="E1699" s="7">
        <v>226.23</v>
      </c>
      <c r="F1699" s="8">
        <f t="shared" si="388"/>
        <v>2011.874999999872</v>
      </c>
      <c r="G1699" s="9">
        <v>2.0099999999999998</v>
      </c>
      <c r="H1699" s="8">
        <f t="shared" si="384"/>
        <v>1659.5539431109933</v>
      </c>
      <c r="I1699" s="8">
        <f t="shared" si="385"/>
        <v>35.200445122220749</v>
      </c>
      <c r="J1699" s="10">
        <f t="shared" si="389"/>
        <v>875461.08985599573</v>
      </c>
      <c r="K1699" s="8">
        <f t="shared" si="386"/>
        <v>117.67160588781329</v>
      </c>
      <c r="L1699" s="10">
        <f t="shared" si="387"/>
        <v>62075.061050763507</v>
      </c>
      <c r="M1699" s="30">
        <f t="shared" si="378"/>
        <v>20.345246797645821</v>
      </c>
      <c r="N1699" s="11"/>
      <c r="O1699" s="12">
        <f t="shared" si="379"/>
        <v>22.423888769998204</v>
      </c>
      <c r="P1699" s="12"/>
      <c r="Q1699" s="33">
        <f t="shared" si="380"/>
        <v>5.3664048821724597E-2</v>
      </c>
      <c r="R1699" s="9">
        <f t="shared" si="390"/>
        <v>1.0043741279485761</v>
      </c>
      <c r="S1699" s="9">
        <f t="shared" si="391"/>
        <v>49.576852466966351</v>
      </c>
      <c r="T1699" s="15">
        <f t="shared" si="392"/>
        <v>0.14147135410418965</v>
      </c>
      <c r="U1699" s="15">
        <f t="shared" si="382"/>
        <v>3.3198404340519794E-3</v>
      </c>
      <c r="V1699" s="15">
        <f t="shared" si="383"/>
        <v>0.13815151367013767</v>
      </c>
      <c r="Y1699" s="32"/>
      <c r="Z1699" s="32"/>
    </row>
    <row r="1700" spans="1:26" x14ac:dyDescent="0.25">
      <c r="A1700" s="6">
        <v>2011.12</v>
      </c>
      <c r="B1700" s="7">
        <v>1243.32</v>
      </c>
      <c r="C1700" s="8">
        <v>26.43</v>
      </c>
      <c r="D1700" s="7">
        <v>86.95</v>
      </c>
      <c r="E1700" s="7">
        <v>225.672</v>
      </c>
      <c r="F1700" s="8">
        <f t="shared" si="388"/>
        <v>2011.9583333332052</v>
      </c>
      <c r="G1700" s="9">
        <v>1.98</v>
      </c>
      <c r="H1700" s="8">
        <f t="shared" si="384"/>
        <v>1686.5824883016055</v>
      </c>
      <c r="I1700" s="8">
        <f t="shared" si="385"/>
        <v>35.852696945123888</v>
      </c>
      <c r="J1700" s="10">
        <f t="shared" si="389"/>
        <v>891295.51120801037</v>
      </c>
      <c r="K1700" s="8">
        <f t="shared" si="386"/>
        <v>117.94899732798041</v>
      </c>
      <c r="L1700" s="10">
        <f t="shared" si="387"/>
        <v>62331.61591507939</v>
      </c>
      <c r="M1700" s="30">
        <f t="shared" si="378"/>
        <v>20.523575499431697</v>
      </c>
      <c r="N1700" s="11"/>
      <c r="O1700" s="12">
        <f t="shared" si="379"/>
        <v>22.62360881526482</v>
      </c>
      <c r="P1700" s="12"/>
      <c r="Q1700" s="33">
        <f t="shared" si="380"/>
        <v>5.3689049554547064E-2</v>
      </c>
      <c r="R1700" s="9">
        <f t="shared" si="390"/>
        <v>1.0025501440208808</v>
      </c>
      <c r="S1700" s="9">
        <f t="shared" si="391"/>
        <v>49.916828638275653</v>
      </c>
      <c r="T1700" s="15">
        <f t="shared" si="392"/>
        <v>0.13938028915548362</v>
      </c>
      <c r="U1700" s="15">
        <f t="shared" si="382"/>
        <v>3.2849756444806033E-3</v>
      </c>
      <c r="V1700" s="15">
        <f t="shared" si="383"/>
        <v>0.13609531351100301</v>
      </c>
      <c r="Y1700" s="32"/>
      <c r="Z1700" s="32"/>
    </row>
    <row r="1701" spans="1:26" x14ac:dyDescent="0.25">
      <c r="A1701" s="6">
        <v>2012.01</v>
      </c>
      <c r="B1701" s="7">
        <v>1300.58</v>
      </c>
      <c r="C1701" s="8">
        <f>C1700*2/3+C1703/3</f>
        <v>26.736666666666668</v>
      </c>
      <c r="D1701" s="7">
        <f>D1700*2/3+D1703/3</f>
        <v>87.48</v>
      </c>
      <c r="E1701" s="7">
        <v>226.66499999999999</v>
      </c>
      <c r="F1701" s="8">
        <f t="shared" si="388"/>
        <v>2012.0416666665385</v>
      </c>
      <c r="G1701" s="9">
        <v>1.97</v>
      </c>
      <c r="H1701" s="8">
        <f t="shared" si="384"/>
        <v>1756.5274918933223</v>
      </c>
      <c r="I1701" s="8">
        <f t="shared" si="385"/>
        <v>36.109804888271235</v>
      </c>
      <c r="J1701" s="10">
        <f t="shared" si="389"/>
        <v>929849.04205181182</v>
      </c>
      <c r="K1701" s="8">
        <f t="shared" si="386"/>
        <v>118.14807623585466</v>
      </c>
      <c r="L1701" s="10">
        <f t="shared" si="387"/>
        <v>62543.783695499318</v>
      </c>
      <c r="M1701" s="30">
        <f t="shared" si="378"/>
        <v>21.213008091803452</v>
      </c>
      <c r="N1701" s="11"/>
      <c r="O1701" s="12">
        <f t="shared" si="379"/>
        <v>23.386046013731427</v>
      </c>
      <c r="P1701" s="12"/>
      <c r="Q1701" s="33">
        <f t="shared" si="380"/>
        <v>5.2423716122966424E-2</v>
      </c>
      <c r="R1701" s="9">
        <f t="shared" si="390"/>
        <v>1.0016416666666668</v>
      </c>
      <c r="S1701" s="9">
        <f t="shared" si="391"/>
        <v>49.824884709754606</v>
      </c>
      <c r="T1701" s="15">
        <f t="shared" si="392"/>
        <v>0.13126854152476009</v>
      </c>
      <c r="U1701" s="15">
        <f t="shared" si="382"/>
        <v>7.9281946645526347E-5</v>
      </c>
      <c r="V1701" s="15">
        <f t="shared" si="383"/>
        <v>0.13118925957811456</v>
      </c>
      <c r="Y1701" s="32"/>
      <c r="Z1701" s="32"/>
    </row>
    <row r="1702" spans="1:26" x14ac:dyDescent="0.25">
      <c r="A1702" s="6">
        <v>2012.02</v>
      </c>
      <c r="B1702" s="7">
        <v>1352.49</v>
      </c>
      <c r="C1702" s="8">
        <f>C1700/3+C1703*2/3</f>
        <v>27.043333333333337</v>
      </c>
      <c r="D1702" s="7">
        <f>D1700/3+D1703*2/3</f>
        <v>88.01</v>
      </c>
      <c r="E1702" s="7">
        <v>227.66300000000001</v>
      </c>
      <c r="F1702" s="8">
        <f t="shared" si="388"/>
        <v>2012.1249999998718</v>
      </c>
      <c r="G1702" s="9">
        <v>1.97</v>
      </c>
      <c r="H1702" s="8">
        <f t="shared" si="384"/>
        <v>1818.628334314315</v>
      </c>
      <c r="I1702" s="8">
        <f t="shared" si="385"/>
        <v>36.36387127025472</v>
      </c>
      <c r="J1702" s="10">
        <f t="shared" si="389"/>
        <v>964327.38166644191</v>
      </c>
      <c r="K1702" s="8">
        <f t="shared" si="386"/>
        <v>118.34281932066254</v>
      </c>
      <c r="L1702" s="10">
        <f t="shared" si="387"/>
        <v>62751.260904305069</v>
      </c>
      <c r="M1702" s="30">
        <f t="shared" si="378"/>
        <v>21.797435963717529</v>
      </c>
      <c r="N1702" s="11"/>
      <c r="O1702" s="12">
        <f t="shared" si="379"/>
        <v>24.031932260644222</v>
      </c>
      <c r="P1702" s="12"/>
      <c r="Q1702" s="33">
        <f t="shared" si="380"/>
        <v>5.1205760095649283E-2</v>
      </c>
      <c r="R1702" s="9">
        <f t="shared" si="390"/>
        <v>0.98381158299933291</v>
      </c>
      <c r="S1702" s="9">
        <f t="shared" si="391"/>
        <v>49.687906026101899</v>
      </c>
      <c r="T1702" s="15">
        <f t="shared" si="392"/>
        <v>0.12282176668922729</v>
      </c>
      <c r="U1702" s="15">
        <f t="shared" si="382"/>
        <v>-1.9490135365755057E-3</v>
      </c>
      <c r="V1702" s="15">
        <f t="shared" si="383"/>
        <v>0.12477078022580279</v>
      </c>
      <c r="Y1702" s="32"/>
      <c r="Z1702" s="32"/>
    </row>
    <row r="1703" spans="1:26" x14ac:dyDescent="0.25">
      <c r="A1703" s="6">
        <v>2012.03</v>
      </c>
      <c r="B1703" s="7">
        <v>1389.24</v>
      </c>
      <c r="C1703" s="8">
        <v>27.35</v>
      </c>
      <c r="D1703" s="7">
        <v>88.54</v>
      </c>
      <c r="E1703" s="7">
        <v>229.392</v>
      </c>
      <c r="F1703" s="8">
        <f t="shared" si="388"/>
        <v>2012.208333333205</v>
      </c>
      <c r="G1703" s="9">
        <v>2.17</v>
      </c>
      <c r="H1703" s="8">
        <f t="shared" si="384"/>
        <v>1853.9642537664781</v>
      </c>
      <c r="I1703" s="8">
        <f t="shared" si="385"/>
        <v>36.499037128583382</v>
      </c>
      <c r="J1703" s="10">
        <f t="shared" si="389"/>
        <v>984677.04798441636</v>
      </c>
      <c r="K1703" s="8">
        <f t="shared" si="386"/>
        <v>118.15812604624396</v>
      </c>
      <c r="L1703" s="10">
        <f t="shared" si="387"/>
        <v>62756.115450563055</v>
      </c>
      <c r="M1703" s="30">
        <f t="shared" si="378"/>
        <v>22.053943972904708</v>
      </c>
      <c r="N1703" s="11"/>
      <c r="O1703" s="12">
        <f t="shared" si="379"/>
        <v>24.315942005487816</v>
      </c>
      <c r="P1703" s="12"/>
      <c r="Q1703" s="33">
        <f t="shared" si="380"/>
        <v>4.8872819302674703E-2</v>
      </c>
      <c r="R1703" s="9">
        <f t="shared" si="390"/>
        <v>1.0125684261707941</v>
      </c>
      <c r="S1703" s="9">
        <f t="shared" si="391"/>
        <v>48.515086812518632</v>
      </c>
      <c r="T1703" s="15">
        <f t="shared" si="392"/>
        <v>0.11799260850579585</v>
      </c>
      <c r="U1703" s="15">
        <f t="shared" si="382"/>
        <v>-2.5243235935009656E-3</v>
      </c>
      <c r="V1703" s="15">
        <f t="shared" si="383"/>
        <v>0.12051693209929681</v>
      </c>
      <c r="Y1703" s="32"/>
      <c r="Z1703" s="32"/>
    </row>
    <row r="1704" spans="1:26" x14ac:dyDescent="0.25">
      <c r="A1704" s="6">
        <v>2012.04</v>
      </c>
      <c r="B1704" s="7">
        <v>1386.43</v>
      </c>
      <c r="C1704" s="8">
        <f>C1703*2/3+C1706/3</f>
        <v>27.673333333333332</v>
      </c>
      <c r="D1704" s="7">
        <f>D1703*2/3+D1706/3</f>
        <v>88.333333333333343</v>
      </c>
      <c r="E1704" s="7">
        <v>230.08500000000001</v>
      </c>
      <c r="F1704" s="8">
        <f t="shared" si="388"/>
        <v>2012.2916666665383</v>
      </c>
      <c r="G1704" s="9">
        <v>2.0499999999999998</v>
      </c>
      <c r="H1704" s="8">
        <f t="shared" si="384"/>
        <v>1844.6415447551988</v>
      </c>
      <c r="I1704" s="8">
        <f t="shared" si="385"/>
        <v>36.819298737423118</v>
      </c>
      <c r="J1704" s="10">
        <f t="shared" si="389"/>
        <v>981355.19444267161</v>
      </c>
      <c r="K1704" s="8">
        <f t="shared" si="386"/>
        <v>117.52727252971727</v>
      </c>
      <c r="L1704" s="10">
        <f t="shared" si="387"/>
        <v>62524.884421934512</v>
      </c>
      <c r="M1704" s="30">
        <f t="shared" si="378"/>
        <v>21.779246906824888</v>
      </c>
      <c r="N1704" s="11"/>
      <c r="O1704" s="12">
        <f t="shared" si="379"/>
        <v>24.015130965765515</v>
      </c>
      <c r="P1704" s="12"/>
      <c r="Q1704" s="33">
        <f t="shared" si="380"/>
        <v>5.0382220122844462E-2</v>
      </c>
      <c r="R1704" s="9">
        <f t="shared" si="390"/>
        <v>1.0243977858120352</v>
      </c>
      <c r="S1704" s="9">
        <f t="shared" si="391"/>
        <v>48.976884486240564</v>
      </c>
      <c r="T1704" s="15">
        <f t="shared" si="392"/>
        <v>0.11788165486930313</v>
      </c>
      <c r="U1704" s="15">
        <f t="shared" si="382"/>
        <v>-9.3262172199778393E-3</v>
      </c>
      <c r="V1704" s="15">
        <f t="shared" si="383"/>
        <v>0.12720787208928097</v>
      </c>
      <c r="Y1704" s="32"/>
      <c r="Z1704" s="32"/>
    </row>
    <row r="1705" spans="1:26" x14ac:dyDescent="0.25">
      <c r="A1705" s="6">
        <v>2012.05</v>
      </c>
      <c r="B1705" s="7">
        <v>1341.27</v>
      </c>
      <c r="C1705" s="8">
        <f>C1703/3+C1706*2/3</f>
        <v>27.996666666666666</v>
      </c>
      <c r="D1705" s="7">
        <f>D1703/3+D1706*2/3</f>
        <v>88.126666666666665</v>
      </c>
      <c r="E1705" s="7">
        <v>229.815</v>
      </c>
      <c r="F1705" s="8">
        <f t="shared" si="388"/>
        <v>2012.3749999998715</v>
      </c>
      <c r="G1705" s="9">
        <v>1.8</v>
      </c>
      <c r="H1705" s="8">
        <f t="shared" si="384"/>
        <v>1786.6528813393379</v>
      </c>
      <c r="I1705" s="8">
        <f t="shared" si="385"/>
        <v>37.293255770946182</v>
      </c>
      <c r="J1705" s="10">
        <f t="shared" si="389"/>
        <v>952158.38452981925</v>
      </c>
      <c r="K1705" s="8">
        <f t="shared" si="386"/>
        <v>117.39005787263666</v>
      </c>
      <c r="L1705" s="10">
        <f t="shared" si="387"/>
        <v>62560.516948363264</v>
      </c>
      <c r="M1705" s="30">
        <f t="shared" si="378"/>
        <v>20.941467419743475</v>
      </c>
      <c r="N1705" s="11"/>
      <c r="O1705" s="12">
        <f t="shared" si="379"/>
        <v>23.095237989596889</v>
      </c>
      <c r="P1705" s="12"/>
      <c r="Q1705" s="33">
        <f t="shared" si="380"/>
        <v>5.459875443949011E-2</v>
      </c>
      <c r="R1705" s="9">
        <f t="shared" si="390"/>
        <v>1.0179797396872907</v>
      </c>
      <c r="S1705" s="9">
        <f t="shared" si="391"/>
        <v>50.230756780313044</v>
      </c>
      <c r="T1705" s="15">
        <f t="shared" si="392"/>
        <v>0.11088943740564594</v>
      </c>
      <c r="U1705" s="15">
        <f t="shared" si="382"/>
        <v>-1.3963687404937475E-2</v>
      </c>
      <c r="V1705" s="15">
        <f t="shared" si="383"/>
        <v>0.12485312481058342</v>
      </c>
      <c r="Y1705" s="32"/>
      <c r="Z1705" s="32"/>
    </row>
    <row r="1706" spans="1:26" x14ac:dyDescent="0.25">
      <c r="A1706" s="6">
        <v>2012.06</v>
      </c>
      <c r="B1706" s="7">
        <v>1323.48</v>
      </c>
      <c r="C1706" s="8">
        <v>28.32</v>
      </c>
      <c r="D1706" s="7">
        <v>87.92</v>
      </c>
      <c r="E1706" s="7">
        <v>229.47800000000001</v>
      </c>
      <c r="F1706" s="8">
        <f t="shared" si="388"/>
        <v>2012.4583333332048</v>
      </c>
      <c r="G1706" s="9">
        <v>1.62</v>
      </c>
      <c r="H1706" s="8">
        <f t="shared" si="384"/>
        <v>1765.5445127637504</v>
      </c>
      <c r="I1706" s="8">
        <f t="shared" si="385"/>
        <v>37.779354883692548</v>
      </c>
      <c r="J1706" s="10">
        <f t="shared" si="389"/>
        <v>942586.93978601112</v>
      </c>
      <c r="K1706" s="8">
        <f t="shared" si="386"/>
        <v>117.28675428581386</v>
      </c>
      <c r="L1706" s="10">
        <f t="shared" si="387"/>
        <v>62616.921862050127</v>
      </c>
      <c r="M1706" s="30">
        <f t="shared" si="378"/>
        <v>20.547504086856083</v>
      </c>
      <c r="N1706" s="11"/>
      <c r="O1706" s="12">
        <f t="shared" si="379"/>
        <v>22.665536337915768</v>
      </c>
      <c r="P1706" s="12"/>
      <c r="Q1706" s="33">
        <f t="shared" si="380"/>
        <v>5.7106964442697777E-2</v>
      </c>
      <c r="R1706" s="9">
        <f t="shared" si="390"/>
        <v>1.009626024902085</v>
      </c>
      <c r="S1706" s="9">
        <f t="shared" si="391"/>
        <v>51.208985408177099</v>
      </c>
      <c r="T1706" s="15">
        <f t="shared" si="392"/>
        <v>0.10669827465301562</v>
      </c>
      <c r="U1706" s="15">
        <f t="shared" si="382"/>
        <v>-1.8990050147513204E-2</v>
      </c>
      <c r="V1706" s="15">
        <f t="shared" si="383"/>
        <v>0.12568832480052883</v>
      </c>
      <c r="Y1706" s="32"/>
      <c r="Z1706" s="32"/>
    </row>
    <row r="1707" spans="1:26" x14ac:dyDescent="0.25">
      <c r="A1707" s="6">
        <v>2012.07</v>
      </c>
      <c r="B1707" s="7">
        <v>1359.78</v>
      </c>
      <c r="C1707" s="8">
        <f>C1706*2/3+C1709/3</f>
        <v>28.743333333333332</v>
      </c>
      <c r="D1707" s="7">
        <f>D1706*2/3+D1709/3</f>
        <v>87.446666666666673</v>
      </c>
      <c r="E1707" s="7">
        <v>229.10400000000001</v>
      </c>
      <c r="F1707" s="8">
        <f t="shared" si="388"/>
        <v>2012.541666666538</v>
      </c>
      <c r="G1707" s="9">
        <v>1.53</v>
      </c>
      <c r="H1707" s="8">
        <f t="shared" si="384"/>
        <v>1816.930529148334</v>
      </c>
      <c r="I1707" s="8">
        <f t="shared" si="385"/>
        <v>38.406683318492902</v>
      </c>
      <c r="J1707" s="10">
        <f t="shared" si="389"/>
        <v>971729.55881061126</v>
      </c>
      <c r="K1707" s="8">
        <f t="shared" si="386"/>
        <v>116.84575323870381</v>
      </c>
      <c r="L1707" s="10">
        <f t="shared" si="387"/>
        <v>62491.366853063424</v>
      </c>
      <c r="M1707" s="30">
        <f t="shared" si="378"/>
        <v>20.999341293380557</v>
      </c>
      <c r="N1707" s="11"/>
      <c r="O1707" s="12">
        <f t="shared" si="379"/>
        <v>23.168289603671184</v>
      </c>
      <c r="P1707" s="12"/>
      <c r="Q1707" s="33">
        <f t="shared" si="380"/>
        <v>5.6678853537401999E-2</v>
      </c>
      <c r="R1707" s="9">
        <f t="shared" si="390"/>
        <v>0.98758185677390697</v>
      </c>
      <c r="S1707" s="9">
        <f t="shared" si="391"/>
        <v>51.786324997243128</v>
      </c>
      <c r="T1707" s="15">
        <f t="shared" si="392"/>
        <v>0.10385926245499966</v>
      </c>
      <c r="U1707" s="15">
        <f t="shared" si="382"/>
        <v>-1.7820101163145141E-2</v>
      </c>
      <c r="V1707" s="15">
        <f t="shared" si="383"/>
        <v>0.1216793636181448</v>
      </c>
      <c r="Y1707" s="32"/>
      <c r="Z1707" s="32"/>
    </row>
    <row r="1708" spans="1:26" x14ac:dyDescent="0.25">
      <c r="A1708" s="6">
        <v>2012.08</v>
      </c>
      <c r="B1708" s="7">
        <v>1403.45</v>
      </c>
      <c r="C1708" s="8">
        <f>C1706/3+C1709*2/3</f>
        <v>29.166666666666664</v>
      </c>
      <c r="D1708" s="7">
        <f>D1706/3+D1709*2/3</f>
        <v>86.973333333333329</v>
      </c>
      <c r="E1708" s="7">
        <v>230.37899999999999</v>
      </c>
      <c r="F1708" s="8">
        <f t="shared" si="388"/>
        <v>2012.6249999998713</v>
      </c>
      <c r="G1708" s="9">
        <v>1.68</v>
      </c>
      <c r="H1708" s="8">
        <f t="shared" si="384"/>
        <v>1864.9036582110346</v>
      </c>
      <c r="I1708" s="8">
        <f t="shared" si="385"/>
        <v>38.756652082003995</v>
      </c>
      <c r="J1708" s="10">
        <f t="shared" si="389"/>
        <v>999113.83251271944</v>
      </c>
      <c r="K1708" s="8">
        <f t="shared" si="386"/>
        <v>115.57012184270266</v>
      </c>
      <c r="L1708" s="10">
        <f t="shared" si="387"/>
        <v>61916.178270029515</v>
      </c>
      <c r="M1708" s="30">
        <f t="shared" si="378"/>
        <v>21.410428453442933</v>
      </c>
      <c r="N1708" s="11"/>
      <c r="O1708" s="12">
        <f t="shared" si="379"/>
        <v>23.625464836831142</v>
      </c>
      <c r="P1708" s="12"/>
      <c r="Q1708" s="33">
        <f t="shared" si="380"/>
        <v>5.4492344264520584E-2</v>
      </c>
      <c r="R1708" s="9">
        <f t="shared" si="390"/>
        <v>0.99775557799757064</v>
      </c>
      <c r="S1708" s="9">
        <f t="shared" si="391"/>
        <v>50.860189993820796</v>
      </c>
      <c r="T1708" s="15">
        <f t="shared" si="392"/>
        <v>0.10773537236902442</v>
      </c>
      <c r="U1708" s="15">
        <f t="shared" si="382"/>
        <v>-1.5773679081037995E-2</v>
      </c>
      <c r="V1708" s="15">
        <f t="shared" si="383"/>
        <v>0.12350905145006241</v>
      </c>
      <c r="Y1708" s="32"/>
      <c r="Z1708" s="32"/>
    </row>
    <row r="1709" spans="1:26" x14ac:dyDescent="0.25">
      <c r="A1709" s="6">
        <v>2012.09</v>
      </c>
      <c r="B1709" s="7">
        <v>1443.42</v>
      </c>
      <c r="C1709" s="8">
        <v>29.59</v>
      </c>
      <c r="D1709" s="7">
        <v>86.5</v>
      </c>
      <c r="E1709" s="7">
        <v>231.40700000000001</v>
      </c>
      <c r="F1709" s="8">
        <f t="shared" si="388"/>
        <v>2012.7083333332046</v>
      </c>
      <c r="G1709" s="9">
        <v>1.72</v>
      </c>
      <c r="H1709" s="8">
        <f t="shared" si="384"/>
        <v>1909.4952013119739</v>
      </c>
      <c r="I1709" s="8">
        <f t="shared" si="385"/>
        <v>39.144506108285391</v>
      </c>
      <c r="J1709" s="10">
        <f t="shared" si="389"/>
        <v>1024751.1777850604</v>
      </c>
      <c r="K1709" s="8">
        <f t="shared" si="386"/>
        <v>114.43054337163522</v>
      </c>
      <c r="L1709" s="10">
        <f t="shared" si="387"/>
        <v>61410.384280672086</v>
      </c>
      <c r="M1709" s="30">
        <f t="shared" si="378"/>
        <v>21.783690301727678</v>
      </c>
      <c r="N1709" s="11"/>
      <c r="O1709" s="12">
        <f t="shared" si="379"/>
        <v>24.040589108752922</v>
      </c>
      <c r="P1709" s="12"/>
      <c r="Q1709" s="33">
        <f t="shared" si="380"/>
        <v>5.3578290187035291E-2</v>
      </c>
      <c r="R1709" s="9">
        <f t="shared" si="390"/>
        <v>0.99870399172195323</v>
      </c>
      <c r="S1709" s="9">
        <f t="shared" si="391"/>
        <v>50.520604602725506</v>
      </c>
      <c r="T1709" s="15">
        <f t="shared" si="392"/>
        <v>9.638058344793432E-2</v>
      </c>
      <c r="U1709" s="15">
        <f t="shared" si="382"/>
        <v>-2.0303581951340743E-2</v>
      </c>
      <c r="V1709" s="15">
        <f t="shared" si="383"/>
        <v>0.11668416539927506</v>
      </c>
      <c r="Y1709" s="32"/>
      <c r="Z1709" s="32"/>
    </row>
    <row r="1710" spans="1:26" x14ac:dyDescent="0.25">
      <c r="A1710" s="6">
        <v>2012.1</v>
      </c>
      <c r="B1710" s="37">
        <v>1437.82</v>
      </c>
      <c r="C1710" s="8">
        <f>C1709*2/3+C1712/3</f>
        <v>30.143333333333331</v>
      </c>
      <c r="D1710" s="7">
        <f>D1709*2/3+D1712/3</f>
        <v>86.50333333333333</v>
      </c>
      <c r="E1710" s="7">
        <v>231.31700000000001</v>
      </c>
      <c r="F1710" s="38">
        <f t="shared" si="388"/>
        <v>2012.7916666665378</v>
      </c>
      <c r="G1710" s="9">
        <v>1.75</v>
      </c>
      <c r="H1710" s="8">
        <f t="shared" si="384"/>
        <v>1902.8270384364309</v>
      </c>
      <c r="I1710" s="8">
        <f t="shared" si="385"/>
        <v>39.892023824448692</v>
      </c>
      <c r="J1710" s="10">
        <f t="shared" si="389"/>
        <v>1022956.6766913543</v>
      </c>
      <c r="K1710" s="8">
        <f t="shared" si="386"/>
        <v>114.47947697315801</v>
      </c>
      <c r="L1710" s="10">
        <f t="shared" si="387"/>
        <v>61543.977959265496</v>
      </c>
      <c r="M1710" s="30">
        <f t="shared" si="378"/>
        <v>21.577109654528787</v>
      </c>
      <c r="N1710" s="11"/>
      <c r="O1710" s="12">
        <f t="shared" si="379"/>
        <v>23.816813659366247</v>
      </c>
      <c r="P1710" s="12"/>
      <c r="Q1710" s="33">
        <f t="shared" si="380"/>
        <v>5.3508222372874677E-2</v>
      </c>
      <c r="R1710" s="9">
        <f t="shared" si="390"/>
        <v>1.0106004066436509</v>
      </c>
      <c r="S1710" s="9">
        <f t="shared" si="391"/>
        <v>50.47476038422527</v>
      </c>
      <c r="T1710" s="15">
        <f t="shared" si="392"/>
        <v>9.2693827456812317E-2</v>
      </c>
      <c r="U1710" s="15">
        <f t="shared" si="382"/>
        <v>-2.4064601069763936E-2</v>
      </c>
      <c r="V1710" s="15">
        <f t="shared" si="383"/>
        <v>0.11675842852657625</v>
      </c>
      <c r="Y1710" s="32"/>
      <c r="Z1710" s="32"/>
    </row>
    <row r="1711" spans="1:26" x14ac:dyDescent="0.25">
      <c r="A1711" s="6">
        <v>2012.11</v>
      </c>
      <c r="B1711" s="37">
        <v>1394.51</v>
      </c>
      <c r="C1711" s="8">
        <f>C1709/3+C1712*2/3</f>
        <v>30.696666666666665</v>
      </c>
      <c r="D1711" s="7">
        <f>D1709/3+D1712*2/3</f>
        <v>86.506666666666675</v>
      </c>
      <c r="E1711" s="7">
        <v>230.221</v>
      </c>
      <c r="F1711" s="38">
        <f t="shared" si="388"/>
        <v>2012.8749999998711</v>
      </c>
      <c r="G1711" s="9">
        <v>1.65</v>
      </c>
      <c r="H1711" s="8">
        <f t="shared" si="384"/>
        <v>1854.295915772236</v>
      </c>
      <c r="I1711" s="8">
        <f t="shared" si="385"/>
        <v>40.817709179440612</v>
      </c>
      <c r="J1711" s="10">
        <f t="shared" si="389"/>
        <v>998695.05297055759</v>
      </c>
      <c r="K1711" s="8">
        <f t="shared" si="386"/>
        <v>115.02890526928472</v>
      </c>
      <c r="L1711" s="10">
        <f t="shared" si="387"/>
        <v>61952.786318472463</v>
      </c>
      <c r="M1711" s="30">
        <f t="shared" si="378"/>
        <v>20.898162059573696</v>
      </c>
      <c r="N1711" s="11"/>
      <c r="O1711" s="12">
        <f t="shared" si="379"/>
        <v>23.073935342391621</v>
      </c>
      <c r="P1711" s="12"/>
      <c r="Q1711" s="33">
        <f t="shared" si="380"/>
        <v>5.5527377657510549E-2</v>
      </c>
      <c r="R1711" s="9">
        <f t="shared" si="390"/>
        <v>0.99499726149574863</v>
      </c>
      <c r="S1711" s="9">
        <f t="shared" si="391"/>
        <v>51.252652882237626</v>
      </c>
      <c r="T1711" s="15">
        <f t="shared" si="392"/>
        <v>0.10108790636910037</v>
      </c>
      <c r="U1711" s="15">
        <f t="shared" si="382"/>
        <v>-2.4418648856516456E-2</v>
      </c>
      <c r="V1711" s="15">
        <f t="shared" si="383"/>
        <v>0.12550655522561682</v>
      </c>
      <c r="Y1711" s="32"/>
      <c r="Z1711" s="32"/>
    </row>
    <row r="1712" spans="1:26" x14ac:dyDescent="0.25">
      <c r="A1712" s="6">
        <v>2012.12</v>
      </c>
      <c r="B1712" s="7">
        <v>1422.29</v>
      </c>
      <c r="C1712" s="8">
        <v>31.25</v>
      </c>
      <c r="D1712" s="7">
        <v>86.51</v>
      </c>
      <c r="E1712" s="7">
        <v>229.601</v>
      </c>
      <c r="F1712" s="38">
        <f t="shared" si="388"/>
        <v>2012.9583333332043</v>
      </c>
      <c r="G1712" s="9">
        <v>1.72</v>
      </c>
      <c r="H1712" s="8">
        <f t="shared" si="384"/>
        <v>1896.3422719195471</v>
      </c>
      <c r="I1712" s="8">
        <f t="shared" si="385"/>
        <v>41.665691242633955</v>
      </c>
      <c r="J1712" s="10">
        <f t="shared" si="389"/>
        <v>1023210.61031498</v>
      </c>
      <c r="K1712" s="8">
        <f t="shared" si="386"/>
        <v>115.34396638080844</v>
      </c>
      <c r="L1712" s="10">
        <f t="shared" si="387"/>
        <v>62236.217577532661</v>
      </c>
      <c r="M1712" s="30">
        <f t="shared" si="378"/>
        <v>21.238261139845619</v>
      </c>
      <c r="N1712" s="11"/>
      <c r="O1712" s="12">
        <f t="shared" si="379"/>
        <v>23.456313867189632</v>
      </c>
      <c r="P1712" s="12"/>
      <c r="Q1712" s="33">
        <f t="shared" si="380"/>
        <v>5.4011137971734784E-2</v>
      </c>
      <c r="R1712" s="9">
        <f t="shared" si="390"/>
        <v>0.98428092591792593</v>
      </c>
      <c r="S1712" s="9">
        <f t="shared" si="391"/>
        <v>51.133956304185233</v>
      </c>
      <c r="T1712" s="15">
        <f t="shared" si="392"/>
        <v>9.8771828705218834E-2</v>
      </c>
      <c r="U1712" s="15">
        <f t="shared" si="382"/>
        <v>-2.1411373169075598E-2</v>
      </c>
      <c r="V1712" s="15">
        <f t="shared" si="383"/>
        <v>0.12018320187429443</v>
      </c>
      <c r="Y1712" s="32"/>
      <c r="Z1712" s="32"/>
    </row>
    <row r="1713" spans="1:26" x14ac:dyDescent="0.25">
      <c r="A1713" s="6">
        <v>2013.01</v>
      </c>
      <c r="B1713" s="7">
        <v>1480.4</v>
      </c>
      <c r="C1713" s="8">
        <f>C1712*2/3+C1715/3</f>
        <v>31.536666666666665</v>
      </c>
      <c r="D1713" s="7">
        <f>D1712*2/3+D1715/3</f>
        <v>86.906666666666666</v>
      </c>
      <c r="E1713" s="7">
        <v>230.28</v>
      </c>
      <c r="F1713" s="38">
        <f t="shared" si="388"/>
        <v>2013.0416666665376</v>
      </c>
      <c r="G1713" s="9">
        <v>1.91</v>
      </c>
      <c r="H1713" s="8">
        <f t="shared" si="384"/>
        <v>1968.0004820218862</v>
      </c>
      <c r="I1713" s="8">
        <f t="shared" si="385"/>
        <v>41.923922724509282</v>
      </c>
      <c r="J1713" s="10">
        <f t="shared" si="389"/>
        <v>1063760.3529667649</v>
      </c>
      <c r="K1713" s="8">
        <f t="shared" si="386"/>
        <v>115.53118203925654</v>
      </c>
      <c r="L1713" s="10">
        <f t="shared" si="387"/>
        <v>62447.896790393344</v>
      </c>
      <c r="M1713" s="30">
        <f t="shared" si="378"/>
        <v>21.900475413821813</v>
      </c>
      <c r="N1713" s="11"/>
      <c r="O1713" s="12">
        <f t="shared" si="379"/>
        <v>24.193771416596871</v>
      </c>
      <c r="P1713" s="12"/>
      <c r="Q1713" s="33">
        <f t="shared" si="380"/>
        <v>5.0537938236435119E-2</v>
      </c>
      <c r="R1713" s="9">
        <f t="shared" si="390"/>
        <v>0.99529370145332274</v>
      </c>
      <c r="S1713" s="9">
        <f t="shared" si="391"/>
        <v>50.18177508306858</v>
      </c>
      <c r="T1713" s="15">
        <f t="shared" si="392"/>
        <v>9.5135580101542105E-2</v>
      </c>
      <c r="U1713" s="15">
        <f t="shared" si="382"/>
        <v>-1.9323204210377476E-2</v>
      </c>
      <c r="V1713" s="15">
        <f t="shared" si="383"/>
        <v>0.11445878431191958</v>
      </c>
      <c r="Y1713" s="32"/>
      <c r="Z1713" s="32"/>
    </row>
    <row r="1714" spans="1:26" x14ac:dyDescent="0.25">
      <c r="A1714" s="6">
        <v>2013.02</v>
      </c>
      <c r="B1714" s="7">
        <v>1512.31</v>
      </c>
      <c r="C1714" s="8">
        <f>C1712/3+C1715*2/3</f>
        <v>31.823333333333331</v>
      </c>
      <c r="D1714" s="7">
        <f>D1712/3+D1715*2/3</f>
        <v>87.303333333333342</v>
      </c>
      <c r="E1714" s="7">
        <v>232.166</v>
      </c>
      <c r="F1714" s="38">
        <f t="shared" si="388"/>
        <v>2013.1249999998709</v>
      </c>
      <c r="G1714" s="9">
        <v>1.98</v>
      </c>
      <c r="H1714" s="8">
        <f t="shared" si="384"/>
        <v>1994.0890549219089</v>
      </c>
      <c r="I1714" s="8">
        <f t="shared" si="385"/>
        <v>41.961344361362116</v>
      </c>
      <c r="J1714" s="10">
        <f t="shared" si="389"/>
        <v>1079752.0787538071</v>
      </c>
      <c r="K1714" s="8">
        <f t="shared" si="386"/>
        <v>115.11569814270823</v>
      </c>
      <c r="L1714" s="10">
        <f t="shared" si="387"/>
        <v>62332.428965492014</v>
      </c>
      <c r="M1714" s="30">
        <f t="shared" si="378"/>
        <v>22.052724336861949</v>
      </c>
      <c r="N1714" s="11"/>
      <c r="O1714" s="12">
        <f t="shared" si="379"/>
        <v>24.367396962422969</v>
      </c>
      <c r="P1714" s="12"/>
      <c r="Q1714" s="33">
        <f t="shared" si="380"/>
        <v>4.9571974966961654E-2</v>
      </c>
      <c r="R1714" s="9">
        <f t="shared" si="390"/>
        <v>1.0034511580252754</v>
      </c>
      <c r="S1714" s="9">
        <f t="shared" si="391"/>
        <v>49.539871656185113</v>
      </c>
      <c r="T1714" s="15">
        <f t="shared" si="392"/>
        <v>9.6286685089266522E-2</v>
      </c>
      <c r="U1714" s="15">
        <f t="shared" si="382"/>
        <v>-2.0113744427384672E-2</v>
      </c>
      <c r="V1714" s="15">
        <f t="shared" si="383"/>
        <v>0.11640042951665119</v>
      </c>
      <c r="Y1714" s="32"/>
      <c r="Z1714" s="32"/>
    </row>
    <row r="1715" spans="1:26" x14ac:dyDescent="0.25">
      <c r="A1715" s="6">
        <v>2013.03</v>
      </c>
      <c r="B1715" s="7">
        <v>1550.83</v>
      </c>
      <c r="C1715" s="8">
        <v>32.11</v>
      </c>
      <c r="D1715" s="7">
        <v>87.7</v>
      </c>
      <c r="E1715" s="7">
        <v>232.773</v>
      </c>
      <c r="F1715" s="38">
        <f t="shared" si="388"/>
        <v>2013.2083333332041</v>
      </c>
      <c r="G1715" s="9">
        <v>1.96</v>
      </c>
      <c r="H1715" s="8">
        <f t="shared" si="384"/>
        <v>2039.5480181335461</v>
      </c>
      <c r="I1715" s="8">
        <f t="shared" si="385"/>
        <v>42.22892700184299</v>
      </c>
      <c r="J1715" s="10">
        <f t="shared" si="389"/>
        <v>1106272.5297193122</v>
      </c>
      <c r="K1715" s="8">
        <f t="shared" si="386"/>
        <v>115.33718150300936</v>
      </c>
      <c r="L1715" s="10">
        <f t="shared" si="387"/>
        <v>62560.113523973414</v>
      </c>
      <c r="M1715" s="30">
        <f t="shared" si="378"/>
        <v>22.419207114602578</v>
      </c>
      <c r="N1715" s="11"/>
      <c r="O1715" s="12">
        <f t="shared" si="379"/>
        <v>24.777200805369691</v>
      </c>
      <c r="P1715" s="12"/>
      <c r="Q1715" s="33">
        <f t="shared" si="380"/>
        <v>4.8684797595349015E-2</v>
      </c>
      <c r="R1715" s="9">
        <f t="shared" si="390"/>
        <v>1.019820122666715</v>
      </c>
      <c r="S1715" s="9">
        <f t="shared" si="391"/>
        <v>49.581211079830545</v>
      </c>
      <c r="T1715" s="15">
        <f t="shared" si="392"/>
        <v>9.0467538915607326E-2</v>
      </c>
      <c r="U1715" s="15">
        <f t="shared" si="382"/>
        <v>-1.9433599980491545E-2</v>
      </c>
      <c r="V1715" s="15">
        <f t="shared" si="383"/>
        <v>0.10990113889609887</v>
      </c>
      <c r="Y1715" s="32"/>
      <c r="Z1715" s="32"/>
    </row>
    <row r="1716" spans="1:26" x14ac:dyDescent="0.25">
      <c r="A1716" s="6">
        <v>2013.04</v>
      </c>
      <c r="B1716" s="7">
        <v>1570.7</v>
      </c>
      <c r="C1716" s="8">
        <f>C1715*2/3+C1718/3</f>
        <v>32.49666666666667</v>
      </c>
      <c r="D1716" s="7">
        <f>D1715*2/3+D1718/3</f>
        <v>88.783333333333331</v>
      </c>
      <c r="E1716" s="7">
        <v>232.53100000000001</v>
      </c>
      <c r="F1716" s="38">
        <f t="shared" si="388"/>
        <v>2013.2916666665374</v>
      </c>
      <c r="G1716" s="9">
        <v>1.76</v>
      </c>
      <c r="H1716" s="8">
        <f t="shared" si="384"/>
        <v>2067.8295119790473</v>
      </c>
      <c r="I1716" s="8">
        <f t="shared" si="385"/>
        <v>42.781922947908015</v>
      </c>
      <c r="J1716" s="10">
        <f t="shared" si="389"/>
        <v>1123546.4934952497</v>
      </c>
      <c r="K1716" s="8">
        <f t="shared" si="386"/>
        <v>116.88342575828597</v>
      </c>
      <c r="L1716" s="10">
        <f t="shared" si="387"/>
        <v>63508.119212762838</v>
      </c>
      <c r="M1716" s="30">
        <f t="shared" si="378"/>
        <v>22.595655396105592</v>
      </c>
      <c r="N1716" s="11"/>
      <c r="O1716" s="12">
        <f t="shared" si="379"/>
        <v>24.976932098870428</v>
      </c>
      <c r="P1716" s="12"/>
      <c r="Q1716" s="33">
        <f t="shared" si="380"/>
        <v>5.0452547188244726E-2</v>
      </c>
      <c r="R1716" s="9">
        <f t="shared" si="390"/>
        <v>0.98613460955449705</v>
      </c>
      <c r="S1716" s="9">
        <f t="shared" si="391"/>
        <v>50.616539718281743</v>
      </c>
      <c r="T1716" s="15">
        <f t="shared" si="392"/>
        <v>9.2444602239405649E-2</v>
      </c>
      <c r="U1716" s="15">
        <f t="shared" si="382"/>
        <v>-2.0082681848827222E-2</v>
      </c>
      <c r="V1716" s="15">
        <f t="shared" si="383"/>
        <v>0.11252728408823287</v>
      </c>
      <c r="Y1716" s="32"/>
      <c r="Z1716" s="32"/>
    </row>
    <row r="1717" spans="1:26" x14ac:dyDescent="0.25">
      <c r="A1717" s="6">
        <v>2013.05</v>
      </c>
      <c r="B1717" s="7">
        <v>1639.84</v>
      </c>
      <c r="C1717" s="8">
        <f>C1715/3+C1718*2/3</f>
        <v>32.88333333333334</v>
      </c>
      <c r="D1717" s="7">
        <f>D1715/3+D1718*2/3</f>
        <v>89.866666666666674</v>
      </c>
      <c r="E1717" s="7">
        <v>232.94499999999999</v>
      </c>
      <c r="F1717" s="38">
        <f t="shared" si="388"/>
        <v>2013.3749999998706</v>
      </c>
      <c r="G1717" s="9">
        <v>1.93</v>
      </c>
      <c r="H1717" s="8">
        <f t="shared" si="384"/>
        <v>2155.0156457532889</v>
      </c>
      <c r="I1717" s="8">
        <f t="shared" si="385"/>
        <v>43.214031745691045</v>
      </c>
      <c r="J1717" s="10">
        <f t="shared" si="389"/>
        <v>1172875.3938933157</v>
      </c>
      <c r="K1717" s="8">
        <f t="shared" si="386"/>
        <v>118.09937109618149</v>
      </c>
      <c r="L1717" s="10">
        <f t="shared" si="387"/>
        <v>64276.028188448865</v>
      </c>
      <c r="M1717" s="30">
        <f t="shared" si="378"/>
        <v>23.411841781842408</v>
      </c>
      <c r="N1717" s="11"/>
      <c r="O1717" s="12">
        <f t="shared" si="379"/>
        <v>25.881910504712494</v>
      </c>
      <c r="P1717" s="12"/>
      <c r="Q1717" s="33">
        <f t="shared" si="380"/>
        <v>4.7559095488884796E-2</v>
      </c>
      <c r="R1717" s="9">
        <f t="shared" si="390"/>
        <v>0.96882821841789979</v>
      </c>
      <c r="S1717" s="9">
        <f t="shared" si="391"/>
        <v>49.826011014749959</v>
      </c>
      <c r="T1717" s="15">
        <f t="shared" si="392"/>
        <v>8.828702183228887E-2</v>
      </c>
      <c r="U1717" s="15">
        <f>(($S1837/$S1717)^(1/10)-1)</f>
        <v>-1.9404900566528327E-2</v>
      </c>
      <c r="V1717" s="15">
        <f t="shared" si="383"/>
        <v>0.1076919223988172</v>
      </c>
      <c r="Y1717" s="32"/>
      <c r="Z1717" s="32"/>
    </row>
    <row r="1718" spans="1:26" x14ac:dyDescent="0.25">
      <c r="A1718" s="6">
        <v>2013.06</v>
      </c>
      <c r="B1718" s="7">
        <v>1618.77</v>
      </c>
      <c r="C1718" s="8">
        <v>33.270000000000003</v>
      </c>
      <c r="D1718" s="7">
        <v>90.95</v>
      </c>
      <c r="E1718" s="7">
        <v>233.50399999999999</v>
      </c>
      <c r="F1718" s="38">
        <f t="shared" si="388"/>
        <v>2013.4583333332039</v>
      </c>
      <c r="G1718" s="9">
        <v>2.2999999999999998</v>
      </c>
      <c r="H1718" s="8">
        <f t="shared" si="384"/>
        <v>2122.2335085266204</v>
      </c>
      <c r="I1718" s="8">
        <f t="shared" si="385"/>
        <v>43.617505160511165</v>
      </c>
      <c r="J1718" s="10">
        <f t="shared" si="389"/>
        <v>1157011.8413629136</v>
      </c>
      <c r="K1718" s="8">
        <f t="shared" si="386"/>
        <v>119.23691296508838</v>
      </c>
      <c r="L1718" s="10">
        <f t="shared" si="387"/>
        <v>65006.286854807651</v>
      </c>
      <c r="M1718" s="30">
        <f t="shared" si="378"/>
        <v>22.925333173915337</v>
      </c>
      <c r="N1718" s="11"/>
      <c r="O1718" s="12">
        <f t="shared" si="379"/>
        <v>25.347211669351648</v>
      </c>
      <c r="P1718" s="12"/>
      <c r="Q1718" s="33">
        <f t="shared" si="380"/>
        <v>4.4899452656777139E-2</v>
      </c>
      <c r="R1718" s="9">
        <f t="shared" si="390"/>
        <v>0.97744062666193965</v>
      </c>
      <c r="S1718" s="9">
        <f t="shared" si="391"/>
        <v>48.157282063143434</v>
      </c>
      <c r="T1718" s="15">
        <f t="shared" si="392"/>
        <v>9.4687106207306915E-2</v>
      </c>
      <c r="U1718" s="15">
        <f>(($S1838/$S1718)^(1/10)-1)</f>
        <v>-1.7554058565415032E-2</v>
      </c>
      <c r="V1718" s="15">
        <f>T1718-U1718</f>
        <v>0.11224116477272195</v>
      </c>
      <c r="Y1718" s="32"/>
      <c r="Z1718" s="32"/>
    </row>
    <row r="1719" spans="1:26" x14ac:dyDescent="0.25">
      <c r="A1719" s="6">
        <v>2013.07</v>
      </c>
      <c r="B1719" s="7">
        <v>1668.68</v>
      </c>
      <c r="C1719" s="8">
        <f>C1718*2/3+C1721/3</f>
        <v>33.646666666666668</v>
      </c>
      <c r="D1719" s="7">
        <f>D1718*2/3+D1721/3</f>
        <v>92.09</v>
      </c>
      <c r="E1719" s="7">
        <v>233.596</v>
      </c>
      <c r="F1719" s="38">
        <f t="shared" si="388"/>
        <v>2013.5416666665371</v>
      </c>
      <c r="G1719" s="9">
        <v>2.58</v>
      </c>
      <c r="H1719" s="8">
        <f t="shared" si="384"/>
        <v>2186.8047256802338</v>
      </c>
      <c r="I1719" s="8">
        <f t="shared" si="385"/>
        <v>44.093948312471092</v>
      </c>
      <c r="J1719" s="10">
        <f t="shared" si="389"/>
        <v>1194218.4435432099</v>
      </c>
      <c r="K1719" s="8">
        <f t="shared" si="386"/>
        <v>120.68392213479682</v>
      </c>
      <c r="L1719" s="10">
        <f t="shared" si="387"/>
        <v>65905.731755575791</v>
      </c>
      <c r="M1719" s="30">
        <f t="shared" si="378"/>
        <v>23.492460177159643</v>
      </c>
      <c r="N1719" s="11"/>
      <c r="O1719" s="12">
        <f t="shared" si="379"/>
        <v>25.976012306614169</v>
      </c>
      <c r="P1719" s="12"/>
      <c r="Q1719" s="33">
        <f t="shared" si="380"/>
        <v>4.0975328731904306E-2</v>
      </c>
      <c r="R1719" s="9">
        <f t="shared" si="390"/>
        <v>0.98827007178827742</v>
      </c>
      <c r="S1719" s="9">
        <f t="shared" si="391"/>
        <v>47.052345450094542</v>
      </c>
      <c r="T1719" s="15">
        <f t="shared" si="392"/>
        <v>9.503766049937723E-2</v>
      </c>
      <c r="U1719" s="15">
        <f>(($S1839/$S1719)^(1/10)-1)</f>
        <v>-1.6367659498454534E-2</v>
      </c>
      <c r="V1719" s="15">
        <f>T1719-U1719</f>
        <v>0.11140531999783176</v>
      </c>
      <c r="Y1719" s="32"/>
      <c r="Z1719" s="32"/>
    </row>
    <row r="1720" spans="1:26" x14ac:dyDescent="0.25">
      <c r="A1720" s="6">
        <v>2013.08</v>
      </c>
      <c r="B1720" s="7">
        <v>1670.09</v>
      </c>
      <c r="C1720" s="8">
        <f>C1718/3+C1721*2/3</f>
        <v>34.023333333333333</v>
      </c>
      <c r="D1720" s="7">
        <f>D1718/3+D1721*2/3</f>
        <v>93.23</v>
      </c>
      <c r="E1720" s="7">
        <v>233.87700000000001</v>
      </c>
      <c r="F1720" s="38">
        <f t="shared" si="388"/>
        <v>2013.6249999998704</v>
      </c>
      <c r="G1720" s="9">
        <v>2.74</v>
      </c>
      <c r="H1720" s="8">
        <f t="shared" si="384"/>
        <v>2186.0228944060332</v>
      </c>
      <c r="I1720" s="8">
        <f t="shared" si="385"/>
        <v>44.533998533417126</v>
      </c>
      <c r="J1720" s="10">
        <f t="shared" si="389"/>
        <v>1195818.1594053416</v>
      </c>
      <c r="K1720" s="8">
        <f t="shared" si="386"/>
        <v>122.03109679446887</v>
      </c>
      <c r="L1720" s="10">
        <f t="shared" si="387"/>
        <v>66754.562329790613</v>
      </c>
      <c r="M1720" s="30">
        <f t="shared" si="378"/>
        <v>23.356649094916101</v>
      </c>
      <c r="N1720" s="11"/>
      <c r="O1720" s="12">
        <f t="shared" si="379"/>
        <v>25.827397250944156</v>
      </c>
      <c r="P1720" s="12"/>
      <c r="Q1720" s="33">
        <f t="shared" si="380"/>
        <v>3.935689013580905E-2</v>
      </c>
      <c r="R1720" s="9">
        <f t="shared" si="390"/>
        <v>0.99623107360015073</v>
      </c>
      <c r="S1720" s="9">
        <f t="shared" si="391"/>
        <v>46.444555194675061</v>
      </c>
      <c r="T1720" s="15">
        <f t="shared" si="392"/>
        <v>9.3548971291788741E-2</v>
      </c>
      <c r="U1720" s="15">
        <f>(($S1840/$S1720)^(1/10)-1)</f>
        <v>-1.7033808280126461E-2</v>
      </c>
      <c r="V1720" s="15">
        <f>T1720-U1720</f>
        <v>0.1105827795719152</v>
      </c>
      <c r="Y1720" s="32"/>
      <c r="Z1720" s="32"/>
    </row>
    <row r="1721" spans="1:26" x14ac:dyDescent="0.25">
      <c r="A1721" s="6">
        <v>2013.09</v>
      </c>
      <c r="B1721" s="7">
        <v>1687.17</v>
      </c>
      <c r="C1721" s="8">
        <v>34.4</v>
      </c>
      <c r="D1721" s="7">
        <v>94.37</v>
      </c>
      <c r="E1721" s="7">
        <v>234.149</v>
      </c>
      <c r="F1721" s="38">
        <f t="shared" si="388"/>
        <v>2013.7083333332037</v>
      </c>
      <c r="G1721" s="9">
        <v>2.81</v>
      </c>
      <c r="H1721" s="8">
        <f t="shared" si="384"/>
        <v>2205.8139653596636</v>
      </c>
      <c r="I1721" s="8">
        <f t="shared" si="385"/>
        <v>44.974721224519421</v>
      </c>
      <c r="J1721" s="10">
        <f t="shared" si="389"/>
        <v>1208694.6581565675</v>
      </c>
      <c r="K1721" s="8">
        <f t="shared" si="386"/>
        <v>123.37978028947377</v>
      </c>
      <c r="L1721" s="10">
        <f t="shared" si="387"/>
        <v>67607.007527537411</v>
      </c>
      <c r="M1721" s="30">
        <f t="shared" si="378"/>
        <v>23.442287167960608</v>
      </c>
      <c r="N1721" s="11"/>
      <c r="O1721" s="12">
        <f t="shared" si="379"/>
        <v>25.923107076121418</v>
      </c>
      <c r="P1721" s="12"/>
      <c r="Q1721" s="33">
        <f t="shared" si="380"/>
        <v>3.8287251690726387E-2</v>
      </c>
      <c r="R1721" s="9">
        <f t="shared" si="390"/>
        <v>1.0189187020214248</v>
      </c>
      <c r="S1721" s="9">
        <f t="shared" si="391"/>
        <v>46.215759948362788</v>
      </c>
      <c r="T1721" s="15">
        <f t="shared" si="392"/>
        <v>9.3749498537053944E-2</v>
      </c>
      <c r="U1721" s="15">
        <f>(($S1841/$S1721)^(1/10)-1)</f>
        <v>-1.5617214317258044E-2</v>
      </c>
      <c r="V1721" s="15">
        <f>T1721-U1721</f>
        <v>0.10936671285431199</v>
      </c>
      <c r="Y1721" s="32"/>
      <c r="Z1721" s="32"/>
    </row>
    <row r="1722" spans="1:26" x14ac:dyDescent="0.25">
      <c r="A1722" s="6">
        <v>2013.1</v>
      </c>
      <c r="B1722" s="7">
        <v>1720.03</v>
      </c>
      <c r="C1722" s="8">
        <f>C1721*2/3+C1724/3</f>
        <v>34.596666666666664</v>
      </c>
      <c r="D1722" s="7">
        <f>D1721*2/3+D1724/3</f>
        <v>96.313333333333333</v>
      </c>
      <c r="E1722" s="7">
        <v>233.54599999999999</v>
      </c>
      <c r="F1722" s="38">
        <f t="shared" si="388"/>
        <v>2013.7916666665369</v>
      </c>
      <c r="G1722" s="9">
        <v>2.62</v>
      </c>
      <c r="H1722" s="8">
        <f t="shared" si="384"/>
        <v>2254.5814692822823</v>
      </c>
      <c r="I1722" s="8">
        <f t="shared" si="385"/>
        <v>45.34862971320424</v>
      </c>
      <c r="J1722" s="10">
        <f t="shared" si="389"/>
        <v>1237487.9938689463</v>
      </c>
      <c r="K1722" s="8">
        <f t="shared" si="386"/>
        <v>126.24562163342551</v>
      </c>
      <c r="L1722" s="10">
        <f t="shared" si="387"/>
        <v>69293.322587104747</v>
      </c>
      <c r="M1722" s="30">
        <f t="shared" si="378"/>
        <v>23.834737887631437</v>
      </c>
      <c r="N1722" s="11"/>
      <c r="O1722" s="12">
        <f t="shared" si="379"/>
        <v>26.35691895458956</v>
      </c>
      <c r="P1722" s="12"/>
      <c r="Q1722" s="33">
        <f t="shared" si="380"/>
        <v>3.9331513230855555E-2</v>
      </c>
      <c r="R1722" s="9">
        <f t="shared" si="390"/>
        <v>0.99350010533486743</v>
      </c>
      <c r="S1722" s="9">
        <f t="shared" si="391"/>
        <v>47.211685603120436</v>
      </c>
      <c r="T1722" s="15"/>
      <c r="U1722" s="15"/>
      <c r="Y1722" s="32"/>
      <c r="Z1722" s="32"/>
    </row>
    <row r="1723" spans="1:26" x14ac:dyDescent="0.25">
      <c r="A1723" s="6">
        <v>2013.11</v>
      </c>
      <c r="B1723" s="7">
        <v>1783.54</v>
      </c>
      <c r="C1723" s="8">
        <f>C1721/3+C1724*2/3</f>
        <v>34.793333333333337</v>
      </c>
      <c r="D1723" s="7">
        <f>D1721/3+D1724*2/3</f>
        <v>98.256666666666661</v>
      </c>
      <c r="E1723" s="7">
        <v>233.06899999999999</v>
      </c>
      <c r="F1723" s="38">
        <f t="shared" si="388"/>
        <v>2013.8749999998702</v>
      </c>
      <c r="G1723" s="9">
        <v>2.72</v>
      </c>
      <c r="H1723" s="8">
        <f t="shared" si="384"/>
        <v>2342.6137382062821</v>
      </c>
      <c r="I1723" s="8">
        <f t="shared" si="385"/>
        <v>45.6997547936448</v>
      </c>
      <c r="J1723" s="10">
        <f t="shared" si="389"/>
        <v>1287897.1801879762</v>
      </c>
      <c r="K1723" s="8">
        <f t="shared" si="386"/>
        <v>129.05649281972291</v>
      </c>
      <c r="L1723" s="10">
        <f t="shared" si="387"/>
        <v>70951.301307887625</v>
      </c>
      <c r="M1723" s="30">
        <f t="shared" si="378"/>
        <v>24.642077092412066</v>
      </c>
      <c r="N1723" s="11"/>
      <c r="O1723" s="12">
        <f t="shared" si="379"/>
        <v>27.246316008132876</v>
      </c>
      <c r="P1723" s="12"/>
      <c r="Q1723" s="33">
        <f t="shared" si="380"/>
        <v>3.702468601214938E-2</v>
      </c>
      <c r="R1723" s="9">
        <f t="shared" si="390"/>
        <v>0.98677017693488689</v>
      </c>
      <c r="S1723" s="9">
        <f t="shared" si="391"/>
        <v>47.000810211486936</v>
      </c>
      <c r="T1723" s="15"/>
      <c r="U1723" s="15"/>
      <c r="Y1723" s="32"/>
      <c r="Z1723" s="32"/>
    </row>
    <row r="1724" spans="1:26" x14ac:dyDescent="0.25">
      <c r="A1724" s="6">
        <v>2013.12</v>
      </c>
      <c r="B1724" s="7">
        <v>1807.78</v>
      </c>
      <c r="C1724" s="8">
        <v>34.99</v>
      </c>
      <c r="D1724" s="7">
        <v>100.2</v>
      </c>
      <c r="E1724" s="7">
        <v>233.04900000000001</v>
      </c>
      <c r="F1724" s="38">
        <f t="shared" si="388"/>
        <v>2013.9583333332034</v>
      </c>
      <c r="G1724" s="9">
        <v>2.9</v>
      </c>
      <c r="H1724" s="8">
        <f t="shared" si="384"/>
        <v>2374.6558532754907</v>
      </c>
      <c r="I1724" s="8">
        <f t="shared" si="385"/>
        <v>45.96201324614136</v>
      </c>
      <c r="J1724" s="10">
        <f t="shared" si="389"/>
        <v>1307618.6610120218</v>
      </c>
      <c r="K1724" s="8">
        <f t="shared" si="386"/>
        <v>131.62028371715817</v>
      </c>
      <c r="L1724" s="10">
        <f t="shared" si="387"/>
        <v>72477.50823297337</v>
      </c>
      <c r="M1724" s="30">
        <f t="shared" si="378"/>
        <v>24.861869296461947</v>
      </c>
      <c r="N1724" s="11"/>
      <c r="O1724" s="12">
        <f t="shared" si="379"/>
        <v>27.483753598662695</v>
      </c>
      <c r="P1724" s="12"/>
      <c r="Q1724" s="33">
        <f t="shared" si="380"/>
        <v>3.496817330504106E-2</v>
      </c>
      <c r="R1724" s="9">
        <f t="shared" si="390"/>
        <v>1.0058668846418555</v>
      </c>
      <c r="S1724" s="9">
        <f t="shared" si="391"/>
        <v>46.382978001290546</v>
      </c>
      <c r="T1724" s="15"/>
      <c r="U1724" s="15"/>
      <c r="Y1724" s="32"/>
      <c r="Z1724" s="32"/>
    </row>
    <row r="1725" spans="1:26" x14ac:dyDescent="0.25">
      <c r="A1725" s="6">
        <v>2014.01</v>
      </c>
      <c r="B1725" s="7">
        <v>1822.36</v>
      </c>
      <c r="C1725" s="8">
        <f>C1724*2/3+C1727/3</f>
        <v>35.403333333333336</v>
      </c>
      <c r="D1725" s="7">
        <f>D1724*2/3+D1727/3</f>
        <v>100.41666666666666</v>
      </c>
      <c r="E1725" s="7">
        <v>233.916</v>
      </c>
      <c r="F1725" s="38">
        <f t="shared" si="388"/>
        <v>2014.0416666665367</v>
      </c>
      <c r="G1725" s="9">
        <v>2.86</v>
      </c>
      <c r="H1725" s="8">
        <f t="shared" si="384"/>
        <v>2384.9352370081565</v>
      </c>
      <c r="I1725" s="8">
        <f t="shared" si="385"/>
        <v>46.332589155936319</v>
      </c>
      <c r="J1725" s="10">
        <f t="shared" si="389"/>
        <v>1315405.1761891469</v>
      </c>
      <c r="K1725" s="8">
        <f t="shared" si="386"/>
        <v>131.41599174489986</v>
      </c>
      <c r="L1725" s="10">
        <f t="shared" si="387"/>
        <v>72482.167688598027</v>
      </c>
      <c r="M1725" s="30">
        <f t="shared" si="378"/>
        <v>24.859609093632724</v>
      </c>
      <c r="N1725" s="11"/>
      <c r="O1725" s="12">
        <f t="shared" si="379"/>
        <v>27.474102609349295</v>
      </c>
      <c r="P1725" s="12"/>
      <c r="Q1725" s="33">
        <f t="shared" si="380"/>
        <v>3.5253275788467688E-2</v>
      </c>
      <c r="R1725" s="9">
        <f t="shared" si="390"/>
        <v>1.0154143860838949</v>
      </c>
      <c r="S1725" s="9">
        <f t="shared" si="391"/>
        <v>46.482176374067258</v>
      </c>
      <c r="T1725" s="15"/>
      <c r="U1725" s="15"/>
      <c r="Y1725" s="32"/>
      <c r="Z1725" s="32"/>
    </row>
    <row r="1726" spans="1:26" x14ac:dyDescent="0.25">
      <c r="A1726" s="6">
        <v>2014.02</v>
      </c>
      <c r="B1726" s="7">
        <v>1817.04</v>
      </c>
      <c r="C1726" s="8">
        <f>C1724/3+C1727*2/3</f>
        <v>35.816666666666663</v>
      </c>
      <c r="D1726" s="7">
        <f>D1724/3+D1727*2/3</f>
        <v>100.63333333333333</v>
      </c>
      <c r="E1726" s="7">
        <v>234.78100000000001</v>
      </c>
      <c r="F1726" s="38">
        <f t="shared" si="388"/>
        <v>2014.1249999998699</v>
      </c>
      <c r="G1726" s="9">
        <v>2.71</v>
      </c>
      <c r="H1726" s="8">
        <f t="shared" si="384"/>
        <v>2369.2117871548376</v>
      </c>
      <c r="I1726" s="8">
        <f t="shared" si="385"/>
        <v>46.700825982511347</v>
      </c>
      <c r="J1726" s="10">
        <f t="shared" si="389"/>
        <v>1308879.4231775103</v>
      </c>
      <c r="K1726" s="8">
        <f t="shared" si="386"/>
        <v>131.21432632964334</v>
      </c>
      <c r="L1726" s="10">
        <f t="shared" si="387"/>
        <v>72489.818213007675</v>
      </c>
      <c r="M1726" s="30">
        <f t="shared" si="378"/>
        <v>24.590930877894142</v>
      </c>
      <c r="N1726" s="11"/>
      <c r="O1726" s="12">
        <f t="shared" si="379"/>
        <v>27.170675136889407</v>
      </c>
      <c r="P1726" s="12"/>
      <c r="Q1726" s="33">
        <f t="shared" si="380"/>
        <v>3.7019397023219033E-2</v>
      </c>
      <c r="R1726" s="9">
        <f t="shared" si="390"/>
        <v>1.0013900105334868</v>
      </c>
      <c r="S1726" s="9">
        <f t="shared" si="391"/>
        <v>47.024777256091646</v>
      </c>
      <c r="T1726" s="15"/>
      <c r="U1726" s="15"/>
      <c r="Y1726" s="32"/>
      <c r="Z1726" s="32"/>
    </row>
    <row r="1727" spans="1:26" x14ac:dyDescent="0.25">
      <c r="A1727" s="6">
        <v>2014.03</v>
      </c>
      <c r="B1727" s="7">
        <v>1863.52</v>
      </c>
      <c r="C1727" s="8">
        <v>36.229999999999997</v>
      </c>
      <c r="D1727" s="7">
        <v>100.85</v>
      </c>
      <c r="E1727" s="7">
        <v>236.29300000000001</v>
      </c>
      <c r="F1727" s="38">
        <f t="shared" si="388"/>
        <v>2014.2083333332032</v>
      </c>
      <c r="G1727" s="9">
        <v>2.72</v>
      </c>
      <c r="H1727" s="8">
        <f t="shared" si="384"/>
        <v>2414.268382051097</v>
      </c>
      <c r="I1727" s="8">
        <f t="shared" si="385"/>
        <v>46.937485769785802</v>
      </c>
      <c r="J1727" s="10">
        <f t="shared" si="389"/>
        <v>1335931.9965526019</v>
      </c>
      <c r="K1727" s="8">
        <f t="shared" si="386"/>
        <v>130.65540822199554</v>
      </c>
      <c r="L1727" s="10">
        <f t="shared" si="387"/>
        <v>72297.985453512651</v>
      </c>
      <c r="M1727" s="30">
        <f t="shared" si="378"/>
        <v>24.956039153965389</v>
      </c>
      <c r="N1727" s="11"/>
      <c r="O1727" s="12">
        <f t="shared" si="379"/>
        <v>27.566812365082843</v>
      </c>
      <c r="P1727" s="12"/>
      <c r="Q1727" s="33">
        <f t="shared" si="380"/>
        <v>3.6323988184061066E-2</v>
      </c>
      <c r="R1727" s="9">
        <f t="shared" si="390"/>
        <v>1.0031354035167042</v>
      </c>
      <c r="S1727" s="9">
        <f t="shared" si="391"/>
        <v>46.788820125589524</v>
      </c>
      <c r="T1727" s="15"/>
      <c r="U1727" s="15"/>
      <c r="Y1727" s="32"/>
      <c r="Z1727" s="32"/>
    </row>
    <row r="1728" spans="1:26" x14ac:dyDescent="0.25">
      <c r="A1728" s="6">
        <v>2014.04</v>
      </c>
      <c r="B1728" s="7">
        <v>1864.26</v>
      </c>
      <c r="C1728" s="8">
        <f>C1727*2/3+C1730/3</f>
        <v>36.61333333333333</v>
      </c>
      <c r="D1728" s="7">
        <f>D1727*2/3+D1730/3</f>
        <v>101.60666666666667</v>
      </c>
      <c r="E1728" s="7">
        <v>237.072</v>
      </c>
      <c r="F1728" s="38">
        <f t="shared" si="388"/>
        <v>2014.2916666665365</v>
      </c>
      <c r="G1728" s="9">
        <v>2.71</v>
      </c>
      <c r="H1728" s="8">
        <f t="shared" si="384"/>
        <v>2407.2908363282036</v>
      </c>
      <c r="I1728" s="8">
        <f t="shared" si="385"/>
        <v>47.278245427549422</v>
      </c>
      <c r="J1728" s="10">
        <f t="shared" si="389"/>
        <v>1334251.0940130039</v>
      </c>
      <c r="K1728" s="8">
        <f t="shared" si="386"/>
        <v>131.20315705777145</v>
      </c>
      <c r="L1728" s="10">
        <f t="shared" si="387"/>
        <v>72719.902888553421</v>
      </c>
      <c r="M1728" s="30">
        <f t="shared" si="378"/>
        <v>24.786315396962639</v>
      </c>
      <c r="N1728" s="11"/>
      <c r="O1728" s="12">
        <f t="shared" si="379"/>
        <v>27.372610571113668</v>
      </c>
      <c r="P1728" s="12"/>
      <c r="Q1728" s="33">
        <f t="shared" si="380"/>
        <v>3.6708065945364889E-2</v>
      </c>
      <c r="R1728" s="9">
        <f t="shared" si="390"/>
        <v>1.0153830378430897</v>
      </c>
      <c r="S1728" s="9">
        <f t="shared" si="391"/>
        <v>46.781295512448587</v>
      </c>
      <c r="T1728" s="15"/>
      <c r="U1728" s="15"/>
      <c r="Y1728" s="32"/>
      <c r="Z1728" s="32"/>
    </row>
    <row r="1729" spans="1:26" x14ac:dyDescent="0.25">
      <c r="A1729" s="6">
        <v>2014.05</v>
      </c>
      <c r="B1729" s="7">
        <v>1889.77</v>
      </c>
      <c r="C1729" s="8">
        <f>C1727/3+C1730*2/3</f>
        <v>36.99666666666667</v>
      </c>
      <c r="D1729" s="7">
        <f>D1727/3+D1730*2/3</f>
        <v>102.36333333333334</v>
      </c>
      <c r="E1729" s="7">
        <v>237.9</v>
      </c>
      <c r="F1729" s="38">
        <f t="shared" si="388"/>
        <v>2014.3749999998697</v>
      </c>
      <c r="G1729" s="9">
        <v>2.56</v>
      </c>
      <c r="H1729" s="8">
        <f t="shared" si="384"/>
        <v>2431.7384013240849</v>
      </c>
      <c r="I1729" s="8">
        <f t="shared" si="385"/>
        <v>47.606965426649843</v>
      </c>
      <c r="J1729" s="10">
        <f t="shared" si="389"/>
        <v>1350000.1234107693</v>
      </c>
      <c r="K1729" s="8">
        <f t="shared" si="386"/>
        <v>131.72018211433374</v>
      </c>
      <c r="L1729" s="10">
        <f t="shared" si="387"/>
        <v>73125.572229815138</v>
      </c>
      <c r="M1729" s="30">
        <f t="shared" ref="M1729:M1792" si="393">H1729/AVERAGE(K1609:K1728)</f>
        <v>24.943274109902593</v>
      </c>
      <c r="N1729" s="11"/>
      <c r="O1729" s="12">
        <f t="shared" ref="O1729:O1792" si="394">J1729/AVERAGE(L1609:L1728)</f>
        <v>27.538632386895749</v>
      </c>
      <c r="P1729" s="12"/>
      <c r="Q1729" s="33">
        <f t="shared" ref="Q1729:Q1792" si="395">1/M1729-(G1729/100-(((E1729/E1609)^(1/10))-1))</f>
        <v>3.77139623445997E-2</v>
      </c>
      <c r="R1729" s="9">
        <f t="shared" si="390"/>
        <v>0.99864009586182401</v>
      </c>
      <c r="S1729" s="9">
        <f t="shared" si="391"/>
        <v>47.335609137407339</v>
      </c>
      <c r="T1729" s="15"/>
      <c r="U1729" s="15"/>
      <c r="Y1729" s="32"/>
      <c r="Z1729" s="32"/>
    </row>
    <row r="1730" spans="1:26" x14ac:dyDescent="0.25">
      <c r="A1730" s="6">
        <v>2014.06</v>
      </c>
      <c r="B1730" s="7">
        <v>1947.09</v>
      </c>
      <c r="C1730" s="8">
        <v>37.380000000000003</v>
      </c>
      <c r="D1730" s="7">
        <v>103.12</v>
      </c>
      <c r="E1730" s="7">
        <v>238.34299999999999</v>
      </c>
      <c r="F1730" s="38">
        <f t="shared" si="388"/>
        <v>2014.458333333203</v>
      </c>
      <c r="G1730" s="9">
        <v>2.6</v>
      </c>
      <c r="H1730" s="8">
        <f t="shared" si="384"/>
        <v>2500.8403602161584</v>
      </c>
      <c r="I1730" s="8">
        <f t="shared" si="385"/>
        <v>48.010832917266285</v>
      </c>
      <c r="J1730" s="10">
        <f t="shared" si="389"/>
        <v>1390583.7948186132</v>
      </c>
      <c r="K1730" s="8">
        <f t="shared" si="386"/>
        <v>132.44722018267791</v>
      </c>
      <c r="L1730" s="10">
        <f t="shared" si="387"/>
        <v>73646.8272764461</v>
      </c>
      <c r="M1730" s="30">
        <f t="shared" si="393"/>
        <v>25.558007623511294</v>
      </c>
      <c r="N1730" s="11"/>
      <c r="O1730" s="12">
        <f t="shared" si="394"/>
        <v>28.20860107272215</v>
      </c>
      <c r="P1730" s="12"/>
      <c r="Q1730" s="33">
        <f t="shared" si="395"/>
        <v>3.6215896801316864E-2</v>
      </c>
      <c r="R1730" s="9">
        <f t="shared" si="390"/>
        <v>1.0074215711496362</v>
      </c>
      <c r="S1730" s="9">
        <f t="shared" si="391"/>
        <v>47.183375811246862</v>
      </c>
      <c r="T1730" s="15"/>
      <c r="U1730" s="15"/>
      <c r="Y1730" s="32"/>
      <c r="Z1730" s="32"/>
    </row>
    <row r="1731" spans="1:26" x14ac:dyDescent="0.25">
      <c r="A1731" s="6">
        <v>2014.07</v>
      </c>
      <c r="B1731" s="7">
        <v>1973.1</v>
      </c>
      <c r="C1731" s="8">
        <f>C1730*2/3+C1733/3</f>
        <v>37.75</v>
      </c>
      <c r="D1731" s="7">
        <f>D1730*2/3+D1733/3</f>
        <v>104.06666666666666</v>
      </c>
      <c r="E1731" s="7">
        <v>238.25</v>
      </c>
      <c r="F1731" s="38">
        <f t="shared" si="388"/>
        <v>2014.5416666665362</v>
      </c>
      <c r="G1731" s="9">
        <v>2.54</v>
      </c>
      <c r="H1731" s="8">
        <f t="shared" si="384"/>
        <v>2535.2368111227697</v>
      </c>
      <c r="I1731" s="8">
        <f t="shared" si="385"/>
        <v>48.504986883525696</v>
      </c>
      <c r="J1731" s="10">
        <f t="shared" si="389"/>
        <v>1411957.4107202955</v>
      </c>
      <c r="K1731" s="8">
        <f t="shared" si="386"/>
        <v>133.71529275970616</v>
      </c>
      <c r="L1731" s="10">
        <f t="shared" si="387"/>
        <v>74470.478540853845</v>
      </c>
      <c r="M1731" s="30">
        <f t="shared" si="393"/>
        <v>25.817545976158748</v>
      </c>
      <c r="N1731" s="11"/>
      <c r="O1731" s="12">
        <f t="shared" si="394"/>
        <v>28.485636237139374</v>
      </c>
      <c r="P1731" s="12"/>
      <c r="Q1731" s="33">
        <f t="shared" si="395"/>
        <v>3.6544567621686549E-2</v>
      </c>
      <c r="R1731" s="9">
        <f t="shared" si="390"/>
        <v>1.0126870256928058</v>
      </c>
      <c r="S1731" s="9">
        <f t="shared" si="391"/>
        <v>47.55210513631738</v>
      </c>
      <c r="T1731" s="15"/>
      <c r="U1731" s="15"/>
      <c r="Y1731" s="32"/>
      <c r="Z1731" s="32"/>
    </row>
    <row r="1732" spans="1:26" x14ac:dyDescent="0.25">
      <c r="A1732" s="6">
        <v>2014.08</v>
      </c>
      <c r="B1732" s="7">
        <v>1961.53</v>
      </c>
      <c r="C1732" s="8">
        <f>C1730/3+C1733*2/3</f>
        <v>38.120000000000005</v>
      </c>
      <c r="D1732" s="7">
        <f>D1730/3+D1733*2/3</f>
        <v>105.01333333333334</v>
      </c>
      <c r="E1732" s="7">
        <v>237.852</v>
      </c>
      <c r="F1732" s="38">
        <f t="shared" si="388"/>
        <v>2014.6249999998695</v>
      </c>
      <c r="G1732" s="9">
        <v>2.42</v>
      </c>
      <c r="H1732" s="8">
        <f t="shared" si="384"/>
        <v>2524.5878742873715</v>
      </c>
      <c r="I1732" s="8">
        <f t="shared" si="385"/>
        <v>49.062359366328636</v>
      </c>
      <c r="J1732" s="10">
        <f t="shared" si="389"/>
        <v>1408303.7026790977</v>
      </c>
      <c r="K1732" s="8">
        <f t="shared" si="386"/>
        <v>135.15744748835408</v>
      </c>
      <c r="L1732" s="10">
        <f t="shared" si="387"/>
        <v>75395.566809586206</v>
      </c>
      <c r="M1732" s="30">
        <f t="shared" si="393"/>
        <v>25.617606421799401</v>
      </c>
      <c r="N1732" s="11"/>
      <c r="O1732" s="12">
        <f t="shared" si="394"/>
        <v>28.256055533515134</v>
      </c>
      <c r="P1732" s="12"/>
      <c r="Q1732" s="33">
        <f t="shared" si="395"/>
        <v>3.7821815914264686E-2</v>
      </c>
      <c r="R1732" s="9">
        <f t="shared" si="390"/>
        <v>0.99237806645546012</v>
      </c>
      <c r="S1732" s="9">
        <f t="shared" si="391"/>
        <v>48.235978801818128</v>
      </c>
      <c r="T1732" s="15"/>
      <c r="U1732" s="15"/>
      <c r="Y1732" s="32"/>
      <c r="Z1732" s="32"/>
    </row>
    <row r="1733" spans="1:26" x14ac:dyDescent="0.25">
      <c r="A1733" s="6">
        <v>2014.09</v>
      </c>
      <c r="B1733" s="7">
        <v>1993.23</v>
      </c>
      <c r="C1733" s="8">
        <v>38.49</v>
      </c>
      <c r="D1733" s="7">
        <v>105.96</v>
      </c>
      <c r="E1733" s="7">
        <v>238.03100000000001</v>
      </c>
      <c r="F1733" s="38">
        <f t="shared" si="388"/>
        <v>2014.7083333332027</v>
      </c>
      <c r="G1733" s="9">
        <v>2.5299999999999998</v>
      </c>
      <c r="H1733" s="8">
        <f t="shared" si="384"/>
        <v>2563.4581916851162</v>
      </c>
      <c r="I1733" s="8">
        <f t="shared" si="385"/>
        <v>49.501314849746457</v>
      </c>
      <c r="J1733" s="10">
        <f t="shared" si="389"/>
        <v>1432288.0605280711</v>
      </c>
      <c r="K1733" s="8">
        <f t="shared" si="386"/>
        <v>136.27330011637136</v>
      </c>
      <c r="L1733" s="10">
        <f t="shared" si="387"/>
        <v>76140.356553711521</v>
      </c>
      <c r="M1733" s="30">
        <f t="shared" si="393"/>
        <v>25.918436892606202</v>
      </c>
      <c r="N1733" s="11"/>
      <c r="O1733" s="12">
        <f t="shared" si="394"/>
        <v>28.578155878854144</v>
      </c>
      <c r="P1733" s="12"/>
      <c r="Q1733" s="33">
        <f t="shared" si="395"/>
        <v>3.6129997383744908E-2</v>
      </c>
      <c r="R1733" s="9">
        <f t="shared" si="390"/>
        <v>1.0224851615240083</v>
      </c>
      <c r="S1733" s="9">
        <f t="shared" si="391"/>
        <v>47.832330256389731</v>
      </c>
      <c r="T1733" s="15"/>
      <c r="U1733" s="15"/>
      <c r="Y1733" s="32"/>
      <c r="Z1733" s="32"/>
    </row>
    <row r="1734" spans="1:26" x14ac:dyDescent="0.25">
      <c r="A1734" s="6">
        <v>2014.1</v>
      </c>
      <c r="B1734" s="7">
        <v>1937.27</v>
      </c>
      <c r="C1734" s="8">
        <f>C1733*2/3+C1736/3</f>
        <v>38.806666666666665</v>
      </c>
      <c r="D1734" s="7">
        <f>D1733*2/3+D1736/3</f>
        <v>104.74333333333334</v>
      </c>
      <c r="E1734" s="7">
        <v>237.43299999999999</v>
      </c>
      <c r="F1734" s="38">
        <f t="shared" si="388"/>
        <v>2014.791666666536</v>
      </c>
      <c r="G1734" s="9">
        <v>2.2999999999999998</v>
      </c>
      <c r="H1734" s="8">
        <f t="shared" si="384"/>
        <v>2497.7640931336414</v>
      </c>
      <c r="I1734" s="8">
        <f t="shared" si="385"/>
        <v>50.034274300539508</v>
      </c>
      <c r="J1734" s="10">
        <f t="shared" si="389"/>
        <v>1397912.2647846069</v>
      </c>
      <c r="K1734" s="8">
        <f t="shared" si="386"/>
        <v>135.04784412865945</v>
      </c>
      <c r="L1734" s="10">
        <f t="shared" si="387"/>
        <v>75581.612434554321</v>
      </c>
      <c r="M1734" s="30">
        <f t="shared" si="393"/>
        <v>25.162748283083261</v>
      </c>
      <c r="N1734" s="11"/>
      <c r="O1734" s="12">
        <f t="shared" si="394"/>
        <v>27.736945618288242</v>
      </c>
      <c r="P1734" s="12"/>
      <c r="Q1734" s="33">
        <f t="shared" si="395"/>
        <v>3.8794517149685917E-2</v>
      </c>
      <c r="R1734" s="9">
        <f t="shared" si="390"/>
        <v>0.99926264515940255</v>
      </c>
      <c r="S1734" s="9">
        <f t="shared" si="391"/>
        <v>49.031027490766135</v>
      </c>
      <c r="T1734" s="15"/>
      <c r="U1734" s="15"/>
      <c r="Y1734" s="32"/>
      <c r="Z1734" s="32"/>
    </row>
    <row r="1735" spans="1:26" x14ac:dyDescent="0.25">
      <c r="A1735" s="6">
        <v>2014.11</v>
      </c>
      <c r="B1735" s="7">
        <v>2044.57</v>
      </c>
      <c r="C1735" s="8">
        <f>C1733/3+C1736*2/3</f>
        <v>39.123333333333335</v>
      </c>
      <c r="D1735" s="7">
        <f>D1733/3+D1736*2/3</f>
        <v>103.52666666666667</v>
      </c>
      <c r="E1735" s="7">
        <v>236.15100000000001</v>
      </c>
      <c r="F1735" s="38">
        <f t="shared" si="388"/>
        <v>2014.8749999998693</v>
      </c>
      <c r="G1735" s="9">
        <v>2.33</v>
      </c>
      <c r="H1735" s="8">
        <f t="shared" si="384"/>
        <v>2650.419022892132</v>
      </c>
      <c r="I1735" s="8">
        <f t="shared" si="385"/>
        <v>50.716398511969032</v>
      </c>
      <c r="J1735" s="10">
        <f t="shared" si="389"/>
        <v>1485713.3060509001</v>
      </c>
      <c r="K1735" s="8">
        <f t="shared" si="386"/>
        <v>134.20379185351743</v>
      </c>
      <c r="L1735" s="10">
        <f t="shared" si="387"/>
        <v>75228.994946498715</v>
      </c>
      <c r="M1735" s="30">
        <f t="shared" si="393"/>
        <v>26.606817147143431</v>
      </c>
      <c r="N1735" s="11"/>
      <c r="O1735" s="12">
        <f t="shared" si="394"/>
        <v>29.318654523381468</v>
      </c>
      <c r="P1735" s="12"/>
      <c r="Q1735" s="33">
        <f t="shared" si="395"/>
        <v>3.5730893913858877E-2</v>
      </c>
      <c r="R1735" s="9">
        <f t="shared" si="390"/>
        <v>1.0126191447923387</v>
      </c>
      <c r="S1735" s="9">
        <f t="shared" si="391"/>
        <v>49.260854165077269</v>
      </c>
      <c r="T1735" s="15"/>
      <c r="U1735" s="15"/>
      <c r="Y1735" s="32"/>
      <c r="Z1735" s="32"/>
    </row>
    <row r="1736" spans="1:26" x14ac:dyDescent="0.25">
      <c r="A1736" s="6">
        <v>2014.12</v>
      </c>
      <c r="B1736" s="7">
        <v>2054.27</v>
      </c>
      <c r="C1736" s="8">
        <v>39.44</v>
      </c>
      <c r="D1736" s="7">
        <v>102.31</v>
      </c>
      <c r="E1736" s="7">
        <v>234.81200000000001</v>
      </c>
      <c r="F1736" s="38">
        <f t="shared" si="388"/>
        <v>2014.9583333332025</v>
      </c>
      <c r="G1736" s="9">
        <v>2.21</v>
      </c>
      <c r="H1736" s="8">
        <f t="shared" si="384"/>
        <v>2678.1788810835897</v>
      </c>
      <c r="I1736" s="8">
        <f t="shared" si="385"/>
        <v>51.418447949849224</v>
      </c>
      <c r="J1736" s="10">
        <f t="shared" si="389"/>
        <v>1503676.2317754326</v>
      </c>
      <c r="K1736" s="8">
        <f t="shared" si="386"/>
        <v>133.38289578471284</v>
      </c>
      <c r="L1736" s="10">
        <f t="shared" si="387"/>
        <v>74888.459293541993</v>
      </c>
      <c r="M1736" s="30">
        <f t="shared" si="393"/>
        <v>26.794085482572566</v>
      </c>
      <c r="N1736" s="11"/>
      <c r="O1736" s="12">
        <f t="shared" si="394"/>
        <v>29.515332882231395</v>
      </c>
      <c r="P1736" s="12"/>
      <c r="Q1736" s="33">
        <f t="shared" si="395"/>
        <v>3.6462452421064523E-2</v>
      </c>
      <c r="R1736" s="9">
        <f t="shared" si="390"/>
        <v>1.0316759538025049</v>
      </c>
      <c r="S1736" s="9">
        <f t="shared" si="391"/>
        <v>50.166935603599093</v>
      </c>
      <c r="T1736" s="15"/>
      <c r="U1736" s="15"/>
      <c r="Y1736" s="32"/>
      <c r="Z1736" s="32"/>
    </row>
    <row r="1737" spans="1:26" x14ac:dyDescent="0.25">
      <c r="A1737" s="6">
        <v>2015.01</v>
      </c>
      <c r="B1737" s="7">
        <v>2028.18</v>
      </c>
      <c r="C1737" s="8">
        <f>C1736*2/3+C1739/3</f>
        <v>39.896666666666668</v>
      </c>
      <c r="D1737" s="7">
        <f>D1736*2/3+D1739/3</f>
        <v>101.28999999999999</v>
      </c>
      <c r="E1737" s="7">
        <v>233.70699999999999</v>
      </c>
      <c r="F1737" s="38">
        <f t="shared" si="388"/>
        <v>2015.0416666665358</v>
      </c>
      <c r="G1737" s="9">
        <v>1.88</v>
      </c>
      <c r="H1737" s="8">
        <f t="shared" si="384"/>
        <v>2656.666993072522</v>
      </c>
      <c r="I1737" s="8">
        <f t="shared" si="385"/>
        <v>52.259739010812673</v>
      </c>
      <c r="J1737" s="10">
        <f t="shared" si="389"/>
        <v>1494043.4034384994</v>
      </c>
      <c r="K1737" s="8">
        <f t="shared" si="386"/>
        <v>132.67747425194793</v>
      </c>
      <c r="L1737" s="10">
        <f t="shared" si="387"/>
        <v>74614.509725115917</v>
      </c>
      <c r="M1737" s="30">
        <f t="shared" si="393"/>
        <v>26.492295420383137</v>
      </c>
      <c r="N1737" s="11"/>
      <c r="O1737" s="12">
        <f t="shared" si="394"/>
        <v>29.174671165351548</v>
      </c>
      <c r="P1737" s="12"/>
      <c r="Q1737" s="33">
        <f t="shared" si="395"/>
        <v>3.9491690665337316E-2</v>
      </c>
      <c r="R1737" s="9">
        <f t="shared" si="390"/>
        <v>0.99256957350474684</v>
      </c>
      <c r="S1737" s="9">
        <f t="shared" si="391"/>
        <v>52.000730981532968</v>
      </c>
      <c r="T1737" s="15"/>
      <c r="U1737" s="15"/>
      <c r="Y1737" s="32"/>
      <c r="Z1737" s="32"/>
    </row>
    <row r="1738" spans="1:26" x14ac:dyDescent="0.25">
      <c r="A1738" s="6">
        <v>2015.02</v>
      </c>
      <c r="B1738" s="7">
        <v>2082.1999999999998</v>
      </c>
      <c r="C1738" s="8">
        <f>C1736/3+C1739*2/3</f>
        <v>40.353333333333332</v>
      </c>
      <c r="D1738" s="7">
        <f>D1736/3+D1739*2/3</f>
        <v>100.27000000000001</v>
      </c>
      <c r="E1738" s="7">
        <v>234.72200000000001</v>
      </c>
      <c r="F1738" s="38">
        <f t="shared" si="388"/>
        <v>2015.124999999869</v>
      </c>
      <c r="G1738" s="9">
        <v>1.98</v>
      </c>
      <c r="H1738" s="8">
        <f t="shared" ref="H1738:H1801" si="396">B1738*$E$1841/E1738</f>
        <v>2715.6324524330898</v>
      </c>
      <c r="I1738" s="8">
        <f t="shared" ref="I1738:I1801" si="397">C1738*$E$1841/E1738</f>
        <v>52.62934471417249</v>
      </c>
      <c r="J1738" s="10">
        <f t="shared" si="389"/>
        <v>1529670.5631879054</v>
      </c>
      <c r="K1738" s="8">
        <f t="shared" ref="K1738:K1801" si="398">D1738*$E$1841/E1738</f>
        <v>130.77344443639709</v>
      </c>
      <c r="L1738" s="10">
        <f t="shared" ref="L1738:L1801" si="399">K1738*(J1738/H1738)</f>
        <v>73662.504740587508</v>
      </c>
      <c r="M1738" s="30">
        <f t="shared" si="393"/>
        <v>26.995513699383249</v>
      </c>
      <c r="N1738" s="11"/>
      <c r="O1738" s="12">
        <f t="shared" si="394"/>
        <v>29.719916695619283</v>
      </c>
      <c r="P1738" s="12"/>
      <c r="Q1738" s="33">
        <f t="shared" si="395"/>
        <v>3.764335535539709E-2</v>
      </c>
      <c r="R1738" s="9">
        <f t="shared" si="390"/>
        <v>0.99626735737370631</v>
      </c>
      <c r="S1738" s="9">
        <f t="shared" si="391"/>
        <v>51.391149302171641</v>
      </c>
      <c r="T1738" s="15"/>
      <c r="U1738" s="15"/>
      <c r="Y1738" s="32"/>
      <c r="Z1738" s="32"/>
    </row>
    <row r="1739" spans="1:26" x14ac:dyDescent="0.25">
      <c r="A1739" s="6">
        <v>2015.03</v>
      </c>
      <c r="B1739" s="7">
        <v>2079.9899999999998</v>
      </c>
      <c r="C1739" s="8">
        <v>40.81</v>
      </c>
      <c r="D1739" s="7">
        <v>99.25</v>
      </c>
      <c r="E1739" s="7">
        <v>236.119</v>
      </c>
      <c r="F1739" s="38">
        <f t="shared" ref="F1739:F1802" si="400">F1738+1/12</f>
        <v>2015.2083333332023</v>
      </c>
      <c r="G1739" s="9">
        <v>2.04</v>
      </c>
      <c r="H1739" s="8">
        <f t="shared" si="396"/>
        <v>2696.7001330896701</v>
      </c>
      <c r="I1739" s="8">
        <f t="shared" si="397"/>
        <v>52.910029582541</v>
      </c>
      <c r="J1739" s="10">
        <f t="shared" ref="J1739:J1802" si="401">J1738*((H1739+(I1739/12))/H1738)</f>
        <v>1521489.9143878638</v>
      </c>
      <c r="K1739" s="8">
        <f t="shared" si="398"/>
        <v>128.67729566447426</v>
      </c>
      <c r="L1739" s="10">
        <f t="shared" si="399"/>
        <v>72600.288464365454</v>
      </c>
      <c r="M1739" s="30">
        <f t="shared" si="393"/>
        <v>26.728605452928488</v>
      </c>
      <c r="N1739" s="11"/>
      <c r="O1739" s="12">
        <f t="shared" si="394"/>
        <v>29.418369171807687</v>
      </c>
      <c r="P1739" s="12"/>
      <c r="Q1739" s="33">
        <f t="shared" si="395"/>
        <v>3.7223880316747768E-2</v>
      </c>
      <c r="R1739" s="9">
        <f t="shared" ref="R1739:R1802" si="402">((G1739/G1740+G1739/1200+((1+G1740/1200)^(-119))*(1-G1739/G1740)))</f>
        <v>1.0107144985822074</v>
      </c>
      <c r="S1739" s="9">
        <f t="shared" ref="S1739:S1802" si="403">S1738*R1738*E1738/E1739</f>
        <v>50.896403284317735</v>
      </c>
      <c r="T1739" s="15"/>
      <c r="U1739" s="15"/>
      <c r="Y1739" s="32"/>
      <c r="Z1739" s="32"/>
    </row>
    <row r="1740" spans="1:26" x14ac:dyDescent="0.25">
      <c r="A1740" s="6">
        <v>2015.04</v>
      </c>
      <c r="B1740" s="7">
        <v>2094.86</v>
      </c>
      <c r="C1740" s="8">
        <f>C1739*2/3+C1742/3</f>
        <v>41.120000000000005</v>
      </c>
      <c r="D1740" s="7">
        <f>D1739*2/3+D1742/3</f>
        <v>97.803333333333342</v>
      </c>
      <c r="E1740" s="7">
        <v>236.59899999999999</v>
      </c>
      <c r="F1740" s="38">
        <f t="shared" si="400"/>
        <v>2015.2916666665355</v>
      </c>
      <c r="G1740" s="9">
        <v>1.94</v>
      </c>
      <c r="H1740" s="8">
        <f t="shared" si="396"/>
        <v>2710.4689988123364</v>
      </c>
      <c r="I1740" s="8">
        <f t="shared" si="397"/>
        <v>53.203786998254429</v>
      </c>
      <c r="J1740" s="10">
        <f t="shared" si="401"/>
        <v>1531759.852116643</v>
      </c>
      <c r="K1740" s="8">
        <f t="shared" si="398"/>
        <v>126.54444830705117</v>
      </c>
      <c r="L1740" s="10">
        <f t="shared" si="399"/>
        <v>71513.714235405423</v>
      </c>
      <c r="M1740" s="30">
        <f t="shared" si="393"/>
        <v>26.791371680192338</v>
      </c>
      <c r="N1740" s="11"/>
      <c r="O1740" s="12">
        <f t="shared" si="394"/>
        <v>29.480373846198781</v>
      </c>
      <c r="P1740" s="12"/>
      <c r="Q1740" s="33">
        <f t="shared" si="395"/>
        <v>3.7659701264943529E-2</v>
      </c>
      <c r="R1740" s="9">
        <f t="shared" si="402"/>
        <v>0.97847099852944608</v>
      </c>
      <c r="S1740" s="9">
        <f t="shared" si="403"/>
        <v>51.337370357985399</v>
      </c>
      <c r="T1740" s="15"/>
      <c r="U1740" s="15"/>
      <c r="Y1740" s="32"/>
      <c r="Z1740" s="32"/>
    </row>
    <row r="1741" spans="1:26" x14ac:dyDescent="0.25">
      <c r="A1741" s="6">
        <v>2015.05</v>
      </c>
      <c r="B1741" s="7">
        <v>2111.94</v>
      </c>
      <c r="C1741" s="8">
        <f>C1739/3+C1742*2/3</f>
        <v>41.43</v>
      </c>
      <c r="D1741" s="7">
        <f>D1739/3+D1742*2/3</f>
        <v>96.356666666666669</v>
      </c>
      <c r="E1741" s="7">
        <v>237.80500000000001</v>
      </c>
      <c r="F1741" s="38">
        <f t="shared" si="400"/>
        <v>2015.3749999998688</v>
      </c>
      <c r="G1741" s="9">
        <v>2.2000000000000002</v>
      </c>
      <c r="H1741" s="8">
        <f t="shared" si="396"/>
        <v>2718.7103397741844</v>
      </c>
      <c r="I1741" s="8">
        <f t="shared" si="397"/>
        <v>53.333034734341155</v>
      </c>
      <c r="J1741" s="10">
        <f t="shared" si="401"/>
        <v>1538928.9208908211</v>
      </c>
      <c r="K1741" s="8">
        <f t="shared" si="398"/>
        <v>124.04039223313217</v>
      </c>
      <c r="L1741" s="10">
        <f t="shared" si="399"/>
        <v>70213.197843674483</v>
      </c>
      <c r="M1741" s="30">
        <f t="shared" si="393"/>
        <v>26.806111379650833</v>
      </c>
      <c r="N1741" s="11"/>
      <c r="O1741" s="12">
        <f t="shared" si="394"/>
        <v>29.489896186353274</v>
      </c>
      <c r="P1741" s="12"/>
      <c r="Q1741" s="33">
        <f t="shared" si="395"/>
        <v>3.566268687821994E-2</v>
      </c>
      <c r="R1741" s="9">
        <f t="shared" si="402"/>
        <v>0.98769891518516217</v>
      </c>
      <c r="S1741" s="9">
        <f t="shared" si="403"/>
        <v>49.977381725373014</v>
      </c>
      <c r="T1741" s="15"/>
      <c r="U1741" s="15"/>
      <c r="Y1741" s="32"/>
      <c r="Z1741" s="32"/>
    </row>
    <row r="1742" spans="1:26" x14ac:dyDescent="0.25">
      <c r="A1742" s="6">
        <v>2015.06</v>
      </c>
      <c r="B1742" s="7">
        <v>2099.29</v>
      </c>
      <c r="C1742" s="8">
        <v>41.74</v>
      </c>
      <c r="D1742" s="7">
        <v>94.91</v>
      </c>
      <c r="E1742" s="7">
        <v>238.63800000000001</v>
      </c>
      <c r="F1742" s="38">
        <f t="shared" si="400"/>
        <v>2015.4583333332021</v>
      </c>
      <c r="G1742" s="9">
        <v>2.36</v>
      </c>
      <c r="H1742" s="8">
        <f t="shared" si="396"/>
        <v>2692.9927315641257</v>
      </c>
      <c r="I1742" s="8">
        <f t="shared" si="397"/>
        <v>53.544539637442483</v>
      </c>
      <c r="J1742" s="10">
        <f t="shared" si="401"/>
        <v>1526897.1863872495</v>
      </c>
      <c r="K1742" s="8">
        <f t="shared" si="398"/>
        <v>121.75161133180798</v>
      </c>
      <c r="L1742" s="10">
        <f t="shared" si="399"/>
        <v>69031.82121575097</v>
      </c>
      <c r="M1742" s="30">
        <f t="shared" si="393"/>
        <v>26.495895292784848</v>
      </c>
      <c r="N1742" s="11"/>
      <c r="O1742" s="12">
        <f t="shared" si="394"/>
        <v>29.142936079173264</v>
      </c>
      <c r="P1742" s="12"/>
      <c r="Q1742" s="33">
        <f t="shared" si="395"/>
        <v>3.4803820835284591E-2</v>
      </c>
      <c r="R1742" s="9">
        <f t="shared" si="402"/>
        <v>1.0055070611790184</v>
      </c>
      <c r="S1742" s="9">
        <f t="shared" si="403"/>
        <v>49.19029849313543</v>
      </c>
      <c r="T1742" s="15"/>
      <c r="U1742" s="15"/>
      <c r="Y1742" s="32"/>
      <c r="Z1742" s="32"/>
    </row>
    <row r="1743" spans="1:26" x14ac:dyDescent="0.25">
      <c r="A1743" s="6">
        <v>2015.07</v>
      </c>
      <c r="B1743" s="7">
        <v>2094.14</v>
      </c>
      <c r="C1743" s="8">
        <f>C1742*2/3+C1745/3</f>
        <v>41.99666666666667</v>
      </c>
      <c r="D1743" s="7">
        <f>D1742*2/3+D1745/3</f>
        <v>93.493333333333339</v>
      </c>
      <c r="E1743" s="7">
        <v>238.654</v>
      </c>
      <c r="F1743" s="38">
        <f t="shared" si="400"/>
        <v>2015.5416666665353</v>
      </c>
      <c r="G1743" s="9">
        <v>2.3199999999999998</v>
      </c>
      <c r="H1743" s="8">
        <f t="shared" si="396"/>
        <v>2686.2061513739545</v>
      </c>
      <c r="I1743" s="8">
        <f t="shared" si="397"/>
        <v>53.870182670309312</v>
      </c>
      <c r="J1743" s="10">
        <f t="shared" si="401"/>
        <v>1525594.5868812576</v>
      </c>
      <c r="K1743" s="8">
        <f t="shared" si="398"/>
        <v>119.92625474536356</v>
      </c>
      <c r="L1743" s="10">
        <f t="shared" si="399"/>
        <v>68110.500369038564</v>
      </c>
      <c r="M1743" s="30">
        <f t="shared" si="393"/>
        <v>26.381136336399692</v>
      </c>
      <c r="N1743" s="11"/>
      <c r="O1743" s="12">
        <f t="shared" si="394"/>
        <v>29.011703864238932</v>
      </c>
      <c r="P1743" s="12"/>
      <c r="Q1743" s="33">
        <f t="shared" si="395"/>
        <v>3.4903750808582511E-2</v>
      </c>
      <c r="R1743" s="9">
        <f t="shared" si="402"/>
        <v>1.0153058960838337</v>
      </c>
      <c r="S1743" s="9">
        <f t="shared" si="403"/>
        <v>49.45787646622945</v>
      </c>
      <c r="T1743" s="15"/>
      <c r="U1743" s="15"/>
      <c r="Y1743" s="32"/>
      <c r="Z1743" s="32"/>
    </row>
    <row r="1744" spans="1:26" x14ac:dyDescent="0.25">
      <c r="A1744" s="6">
        <v>2015.08</v>
      </c>
      <c r="B1744" s="7">
        <v>2039.87</v>
      </c>
      <c r="C1744" s="8">
        <f>C1742/3+C1745*2/3</f>
        <v>42.25333333333333</v>
      </c>
      <c r="D1744" s="7">
        <f>D1742/3+D1745*2/3</f>
        <v>92.076666666666668</v>
      </c>
      <c r="E1744" s="7">
        <v>238.316</v>
      </c>
      <c r="F1744" s="38">
        <f t="shared" si="400"/>
        <v>2015.6249999998686</v>
      </c>
      <c r="G1744" s="9">
        <v>2.17</v>
      </c>
      <c r="H1744" s="8">
        <f t="shared" si="396"/>
        <v>2620.3037287676857</v>
      </c>
      <c r="I1744" s="8">
        <f t="shared" si="397"/>
        <v>54.276285687910161</v>
      </c>
      <c r="J1744" s="10">
        <f t="shared" si="401"/>
        <v>1490734.984424537</v>
      </c>
      <c r="K1744" s="8">
        <f t="shared" si="398"/>
        <v>118.27657301649907</v>
      </c>
      <c r="L1744" s="10">
        <f t="shared" si="399"/>
        <v>67289.537200506224</v>
      </c>
      <c r="M1744" s="30">
        <f t="shared" si="393"/>
        <v>25.693658417057698</v>
      </c>
      <c r="N1744" s="11"/>
      <c r="O1744" s="12">
        <f t="shared" si="394"/>
        <v>28.252525181771929</v>
      </c>
      <c r="P1744" s="12"/>
      <c r="Q1744" s="33">
        <f t="shared" si="395"/>
        <v>3.6752837833655239E-2</v>
      </c>
      <c r="R1744" s="9">
        <f t="shared" si="402"/>
        <v>1.0018083333333334</v>
      </c>
      <c r="S1744" s="9">
        <f t="shared" si="403"/>
        <v>50.286092584231355</v>
      </c>
      <c r="T1744" s="15"/>
      <c r="U1744" s="15"/>
      <c r="Y1744" s="32"/>
      <c r="Z1744" s="32"/>
    </row>
    <row r="1745" spans="1:26" x14ac:dyDescent="0.25">
      <c r="A1745" s="6">
        <v>2015.09</v>
      </c>
      <c r="B1745" s="7">
        <v>1944.41</v>
      </c>
      <c r="C1745" s="8">
        <v>42.51</v>
      </c>
      <c r="D1745" s="7">
        <v>90.66</v>
      </c>
      <c r="E1745" s="7">
        <v>237.94499999999999</v>
      </c>
      <c r="F1745" s="38">
        <f t="shared" si="400"/>
        <v>2015.7083333332018</v>
      </c>
      <c r="G1745" s="9">
        <v>2.17</v>
      </c>
      <c r="H1745" s="8">
        <f t="shared" si="396"/>
        <v>2501.5754576687887</v>
      </c>
      <c r="I1745" s="8">
        <f t="shared" si="397"/>
        <v>54.691126205635747</v>
      </c>
      <c r="J1745" s="10">
        <f t="shared" si="401"/>
        <v>1425781.3605750925</v>
      </c>
      <c r="K1745" s="8">
        <f t="shared" si="398"/>
        <v>116.63837924730502</v>
      </c>
      <c r="L1745" s="10">
        <f t="shared" si="399"/>
        <v>66478.437237896273</v>
      </c>
      <c r="M1745" s="30">
        <f t="shared" si="393"/>
        <v>24.496752170486435</v>
      </c>
      <c r="N1745" s="11"/>
      <c r="O1745" s="12">
        <f t="shared" si="394"/>
        <v>26.936105268538281</v>
      </c>
      <c r="P1745" s="12"/>
      <c r="Q1745" s="33">
        <f t="shared" si="395"/>
        <v>3.7258269041931788E-2</v>
      </c>
      <c r="R1745" s="9">
        <f t="shared" si="402"/>
        <v>1.0107664318974605</v>
      </c>
      <c r="S1745" s="9">
        <f t="shared" si="403"/>
        <v>50.45557364769126</v>
      </c>
      <c r="T1745" s="15"/>
      <c r="U1745" s="15"/>
      <c r="Y1745" s="32"/>
      <c r="Z1745" s="32"/>
    </row>
    <row r="1746" spans="1:26" x14ac:dyDescent="0.25">
      <c r="A1746" s="6">
        <v>2015.1</v>
      </c>
      <c r="B1746" s="7">
        <v>2024.81</v>
      </c>
      <c r="C1746" s="8">
        <f>C1745*2/3+C1748/3</f>
        <v>42.803333333333335</v>
      </c>
      <c r="D1746" s="7">
        <f>D1745*2/3+D1748/3</f>
        <v>89.283333333333331</v>
      </c>
      <c r="E1746" s="7">
        <v>237.83799999999999</v>
      </c>
      <c r="F1746" s="38">
        <f t="shared" si="400"/>
        <v>2015.7916666665351</v>
      </c>
      <c r="G1746" s="9">
        <v>2.0699999999999998</v>
      </c>
      <c r="H1746" s="8">
        <f t="shared" si="396"/>
        <v>2606.1858209159168</v>
      </c>
      <c r="I1746" s="8">
        <f t="shared" si="397"/>
        <v>55.093287973326376</v>
      </c>
      <c r="J1746" s="10">
        <f t="shared" si="401"/>
        <v>1488021.10666012</v>
      </c>
      <c r="K1746" s="8">
        <f t="shared" si="398"/>
        <v>114.91890961494798</v>
      </c>
      <c r="L1746" s="10">
        <f t="shared" si="399"/>
        <v>65613.803010144678</v>
      </c>
      <c r="M1746" s="30">
        <f t="shared" si="393"/>
        <v>25.491441046066747</v>
      </c>
      <c r="N1746" s="11"/>
      <c r="O1746" s="12">
        <f t="shared" si="394"/>
        <v>28.028090261451563</v>
      </c>
      <c r="P1746" s="12"/>
      <c r="Q1746" s="33">
        <f t="shared" si="395"/>
        <v>3.6414970181741113E-2</v>
      </c>
      <c r="R1746" s="9">
        <f t="shared" si="402"/>
        <v>0.98485958803942653</v>
      </c>
      <c r="S1746" s="9">
        <f t="shared" si="403"/>
        <v>51.02174379432018</v>
      </c>
      <c r="T1746" s="15"/>
      <c r="U1746" s="15"/>
      <c r="Y1746" s="32"/>
      <c r="Z1746" s="32"/>
    </row>
    <row r="1747" spans="1:26" x14ac:dyDescent="0.25">
      <c r="A1747" s="6">
        <v>2015.11</v>
      </c>
      <c r="B1747" s="7">
        <v>2080.62</v>
      </c>
      <c r="C1747" s="8">
        <f>C1745/3+C1748*2/3</f>
        <v>43.096666666666664</v>
      </c>
      <c r="D1747" s="7">
        <f>D1745/3+D1748*2/3</f>
        <v>87.906666666666666</v>
      </c>
      <c r="E1747" s="7">
        <v>237.33600000000001</v>
      </c>
      <c r="F1747" s="38">
        <f t="shared" si="400"/>
        <v>2015.8749999998684</v>
      </c>
      <c r="G1747" s="9">
        <v>2.2599999999999998</v>
      </c>
      <c r="H1747" s="8">
        <f t="shared" si="396"/>
        <v>2683.6847298766297</v>
      </c>
      <c r="I1747" s="8">
        <f t="shared" si="397"/>
        <v>55.588173833720951</v>
      </c>
      <c r="J1747" s="10">
        <f t="shared" si="401"/>
        <v>1534914.5563230813</v>
      </c>
      <c r="K1747" s="8">
        <f t="shared" si="398"/>
        <v>113.38628821586272</v>
      </c>
      <c r="L1747" s="10">
        <f t="shared" si="399"/>
        <v>64850.487962486026</v>
      </c>
      <c r="M1747" s="30">
        <f t="shared" si="393"/>
        <v>26.225851890971931</v>
      </c>
      <c r="N1747" s="11"/>
      <c r="O1747" s="12">
        <f t="shared" si="394"/>
        <v>28.83278313703525</v>
      </c>
      <c r="P1747" s="12"/>
      <c r="Q1747" s="33">
        <f t="shared" si="395"/>
        <v>3.4022422553502671E-2</v>
      </c>
      <c r="R1747" s="9">
        <f t="shared" si="402"/>
        <v>1.0036603474335184</v>
      </c>
      <c r="S1747" s="9">
        <f t="shared" si="403"/>
        <v>50.355538020405099</v>
      </c>
      <c r="T1747" s="15"/>
      <c r="U1747" s="15"/>
      <c r="Y1747" s="32"/>
      <c r="Z1747" s="32"/>
    </row>
    <row r="1748" spans="1:26" x14ac:dyDescent="0.25">
      <c r="A1748" s="6">
        <v>2015.12</v>
      </c>
      <c r="B1748" s="7">
        <v>2054.08</v>
      </c>
      <c r="C1748" s="8">
        <v>43.39</v>
      </c>
      <c r="D1748" s="7">
        <v>86.53</v>
      </c>
      <c r="E1748" s="7">
        <v>236.52500000000001</v>
      </c>
      <c r="F1748" s="38">
        <f t="shared" si="400"/>
        <v>2015.9583333332016</v>
      </c>
      <c r="G1748" s="9">
        <v>2.2400000000000002</v>
      </c>
      <c r="H1748" s="8">
        <f t="shared" si="396"/>
        <v>2658.5366248810901</v>
      </c>
      <c r="I1748" s="8">
        <f t="shared" si="397"/>
        <v>56.158428178839436</v>
      </c>
      <c r="J1748" s="10">
        <f t="shared" si="401"/>
        <v>1523207.8930927925</v>
      </c>
      <c r="K1748" s="8">
        <f t="shared" si="398"/>
        <v>111.99328855300705</v>
      </c>
      <c r="L1748" s="10">
        <f t="shared" si="399"/>
        <v>64166.526614990325</v>
      </c>
      <c r="M1748" s="30">
        <f t="shared" si="393"/>
        <v>25.965424037124176</v>
      </c>
      <c r="N1748" s="11"/>
      <c r="O1748" s="12">
        <f t="shared" si="394"/>
        <v>28.544376783609184</v>
      </c>
      <c r="P1748" s="12"/>
      <c r="Q1748" s="33">
        <f t="shared" si="395"/>
        <v>3.4669421198152708E-2</v>
      </c>
      <c r="R1748" s="9">
        <f t="shared" si="402"/>
        <v>1.0152908634069941</v>
      </c>
      <c r="S1748" s="9">
        <f t="shared" si="403"/>
        <v>50.713148503829032</v>
      </c>
      <c r="T1748" s="15"/>
      <c r="U1748" s="15"/>
      <c r="Y1748" s="32"/>
      <c r="Z1748" s="32"/>
    </row>
    <row r="1749" spans="1:26" x14ac:dyDescent="0.25">
      <c r="A1749" s="6">
        <v>2016.01</v>
      </c>
      <c r="B1749" s="7">
        <v>1918.6</v>
      </c>
      <c r="C1749" s="8">
        <f>C1748*2/3+C1751/3</f>
        <v>43.553333333333335</v>
      </c>
      <c r="D1749" s="7">
        <f>D1748*2/3+D1751/3</f>
        <v>86.5</v>
      </c>
      <c r="E1749" s="7">
        <v>236.916</v>
      </c>
      <c r="F1749" s="38">
        <f t="shared" si="400"/>
        <v>2016.0416666665349</v>
      </c>
      <c r="G1749" s="9">
        <v>2.09</v>
      </c>
      <c r="H1749" s="8">
        <f t="shared" si="396"/>
        <v>2479.0905700754693</v>
      </c>
      <c r="I1749" s="8">
        <f t="shared" si="397"/>
        <v>56.276794517888192</v>
      </c>
      <c r="J1749" s="10">
        <f t="shared" si="401"/>
        <v>1423081.3022310915</v>
      </c>
      <c r="K1749" s="8">
        <f t="shared" si="398"/>
        <v>111.76969368890238</v>
      </c>
      <c r="L1749" s="10">
        <f t="shared" si="399"/>
        <v>64159.560431037957</v>
      </c>
      <c r="M1749" s="30">
        <f t="shared" si="393"/>
        <v>24.206167203878476</v>
      </c>
      <c r="N1749" s="11"/>
      <c r="O1749" s="12">
        <f t="shared" si="394"/>
        <v>26.611684960823304</v>
      </c>
      <c r="P1749" s="12"/>
      <c r="Q1749" s="33">
        <f t="shared" si="395"/>
        <v>3.8363476058954779E-2</v>
      </c>
      <c r="R1749" s="9">
        <f t="shared" si="402"/>
        <v>1.0299038708817461</v>
      </c>
      <c r="S1749" s="9">
        <f t="shared" si="403"/>
        <v>51.403620891290167</v>
      </c>
      <c r="T1749" s="15"/>
      <c r="U1749" s="15"/>
      <c r="Y1749" s="32"/>
      <c r="Z1749" s="32"/>
    </row>
    <row r="1750" spans="1:26" x14ac:dyDescent="0.25">
      <c r="A1750" s="6">
        <v>2016.02</v>
      </c>
      <c r="B1750" s="7">
        <v>1904.42</v>
      </c>
      <c r="C1750" s="8">
        <f>C1748/3+C1751*2/3</f>
        <v>43.716666666666669</v>
      </c>
      <c r="D1750" s="7">
        <f>D1748/3+D1751*2/3</f>
        <v>86.47</v>
      </c>
      <c r="E1750" s="7">
        <v>237.11099999999999</v>
      </c>
      <c r="F1750" s="38">
        <f t="shared" si="400"/>
        <v>2016.1249999998681</v>
      </c>
      <c r="G1750" s="9">
        <v>1.78</v>
      </c>
      <c r="H1750" s="8">
        <f t="shared" si="396"/>
        <v>2458.7443583384993</v>
      </c>
      <c r="I1750" s="8">
        <f t="shared" si="397"/>
        <v>56.441387683405651</v>
      </c>
      <c r="J1750" s="10">
        <f t="shared" si="401"/>
        <v>1414101.8306972673</v>
      </c>
      <c r="K1750" s="8">
        <f t="shared" si="398"/>
        <v>111.63904215747053</v>
      </c>
      <c r="L1750" s="10">
        <f t="shared" si="399"/>
        <v>64207.152466573913</v>
      </c>
      <c r="M1750" s="30">
        <f t="shared" si="393"/>
        <v>24.00260677728976</v>
      </c>
      <c r="N1750" s="11"/>
      <c r="O1750" s="12">
        <f t="shared" si="394"/>
        <v>26.389562040454294</v>
      </c>
      <c r="P1750" s="12"/>
      <c r="Q1750" s="33">
        <f t="shared" si="395"/>
        <v>4.1692460653196026E-2</v>
      </c>
      <c r="R1750" s="9">
        <f t="shared" si="402"/>
        <v>0.99154338121189667</v>
      </c>
      <c r="S1750" s="9">
        <f t="shared" si="403"/>
        <v>52.89724964840763</v>
      </c>
      <c r="T1750" s="15"/>
      <c r="U1750" s="15"/>
      <c r="Y1750" s="32"/>
      <c r="Z1750" s="32"/>
    </row>
    <row r="1751" spans="1:26" x14ac:dyDescent="0.25">
      <c r="A1751" s="6">
        <v>2016.03</v>
      </c>
      <c r="B1751" s="7">
        <v>2021.95</v>
      </c>
      <c r="C1751" s="8">
        <v>43.88</v>
      </c>
      <c r="D1751" s="7">
        <v>86.44</v>
      </c>
      <c r="E1751" s="7">
        <v>238.13200000000001</v>
      </c>
      <c r="F1751" s="38">
        <f t="shared" si="400"/>
        <v>2016.2083333332014</v>
      </c>
      <c r="G1751" s="9">
        <v>1.89</v>
      </c>
      <c r="H1751" s="8">
        <f t="shared" si="396"/>
        <v>2599.2915636075786</v>
      </c>
      <c r="I1751" s="8">
        <f t="shared" si="397"/>
        <v>56.409364134177679</v>
      </c>
      <c r="J1751" s="10">
        <f t="shared" si="401"/>
        <v>1497638.5520586008</v>
      </c>
      <c r="K1751" s="8">
        <f t="shared" si="398"/>
        <v>111.1218194110829</v>
      </c>
      <c r="L1751" s="10">
        <f t="shared" si="399"/>
        <v>64025.260980709434</v>
      </c>
      <c r="M1751" s="30">
        <f t="shared" si="393"/>
        <v>25.372298620187912</v>
      </c>
      <c r="N1751" s="11"/>
      <c r="O1751" s="12">
        <f t="shared" si="394"/>
        <v>27.893951322288942</v>
      </c>
      <c r="P1751" s="12"/>
      <c r="Q1751" s="33">
        <f t="shared" si="395"/>
        <v>3.8218811175538901E-2</v>
      </c>
      <c r="R1751" s="9">
        <f t="shared" si="402"/>
        <v>1.0088321078779696</v>
      </c>
      <c r="S1751" s="9">
        <f t="shared" si="403"/>
        <v>52.225036757425741</v>
      </c>
      <c r="T1751" s="15"/>
      <c r="U1751" s="15"/>
      <c r="Y1751" s="32"/>
      <c r="Z1751" s="32"/>
    </row>
    <row r="1752" spans="1:26" x14ac:dyDescent="0.25">
      <c r="A1752" s="6">
        <v>2016.04</v>
      </c>
      <c r="B1752" s="7">
        <v>2075.54</v>
      </c>
      <c r="C1752" s="8">
        <f>C1751*2/3+C1754/3</f>
        <v>44.073333333333338</v>
      </c>
      <c r="D1752" s="7">
        <f>D1751*2/3+D1754/3</f>
        <v>86.6</v>
      </c>
      <c r="E1752" s="7">
        <v>239.261</v>
      </c>
      <c r="F1752" s="38">
        <f t="shared" si="400"/>
        <v>2016.2916666665346</v>
      </c>
      <c r="G1752" s="9">
        <v>1.81</v>
      </c>
      <c r="H1752" s="8">
        <f t="shared" si="396"/>
        <v>2655.5931445158212</v>
      </c>
      <c r="I1752" s="8">
        <f t="shared" si="397"/>
        <v>56.390549859776563</v>
      </c>
      <c r="J1752" s="10">
        <f t="shared" si="401"/>
        <v>1532785.4902381909</v>
      </c>
      <c r="K1752" s="8">
        <f t="shared" si="398"/>
        <v>110.80218464354823</v>
      </c>
      <c r="L1752" s="10">
        <f t="shared" si="399"/>
        <v>63954.066630673136</v>
      </c>
      <c r="M1752" s="30">
        <f t="shared" si="393"/>
        <v>25.922337543673883</v>
      </c>
      <c r="N1752" s="11"/>
      <c r="O1752" s="12">
        <f t="shared" si="394"/>
        <v>28.495838319794842</v>
      </c>
      <c r="P1752" s="12"/>
      <c r="Q1752" s="33">
        <f t="shared" si="395"/>
        <v>3.7801695835920884E-2</v>
      </c>
      <c r="R1752" s="9">
        <f t="shared" si="402"/>
        <v>1.0015083333333332</v>
      </c>
      <c r="S1752" s="9">
        <f t="shared" si="403"/>
        <v>52.437683294830734</v>
      </c>
      <c r="T1752" s="15"/>
      <c r="U1752" s="15"/>
      <c r="Y1752" s="32"/>
      <c r="Z1752" s="32"/>
    </row>
    <row r="1753" spans="1:26" x14ac:dyDescent="0.25">
      <c r="A1753" s="6">
        <v>2016.05</v>
      </c>
      <c r="B1753" s="7">
        <v>2065.5500000000002</v>
      </c>
      <c r="C1753" s="8">
        <f>C1751/3+C1754*2/3</f>
        <v>44.266666666666666</v>
      </c>
      <c r="D1753" s="7">
        <f>D1751/3+D1754*2/3</f>
        <v>86.759999999999991</v>
      </c>
      <c r="E1753" s="7">
        <v>240.22900000000001</v>
      </c>
      <c r="F1753" s="38">
        <f t="shared" si="400"/>
        <v>2016.3749999998679</v>
      </c>
      <c r="G1753" s="9">
        <v>1.81</v>
      </c>
      <c r="H1753" s="8">
        <f t="shared" si="396"/>
        <v>2632.1620521460768</v>
      </c>
      <c r="I1753" s="8">
        <f t="shared" si="397"/>
        <v>56.409692418484013</v>
      </c>
      <c r="J1753" s="10">
        <f t="shared" si="401"/>
        <v>1521974.5312527216</v>
      </c>
      <c r="K1753" s="8">
        <f t="shared" si="398"/>
        <v>110.55959896598658</v>
      </c>
      <c r="L1753" s="10">
        <f t="shared" si="399"/>
        <v>63928.014490806861</v>
      </c>
      <c r="M1753" s="30">
        <f t="shared" si="393"/>
        <v>25.694709923449977</v>
      </c>
      <c r="N1753" s="11"/>
      <c r="O1753" s="12">
        <f t="shared" si="394"/>
        <v>28.243292837964646</v>
      </c>
      <c r="P1753" s="12"/>
      <c r="Q1753" s="33">
        <f t="shared" si="395"/>
        <v>3.8050579748610744E-2</v>
      </c>
      <c r="R1753" s="9">
        <f t="shared" si="402"/>
        <v>1.0170574109450992</v>
      </c>
      <c r="S1753" s="9">
        <f t="shared" si="403"/>
        <v>52.305161050733084</v>
      </c>
      <c r="T1753" s="15"/>
      <c r="U1753" s="15"/>
      <c r="Y1753" s="32"/>
      <c r="Z1753" s="32"/>
    </row>
    <row r="1754" spans="1:26" x14ac:dyDescent="0.25">
      <c r="A1754" s="6">
        <v>2016.06</v>
      </c>
      <c r="B1754" s="7">
        <v>2083.89</v>
      </c>
      <c r="C1754" s="8">
        <v>44.46</v>
      </c>
      <c r="D1754" s="7">
        <v>86.92</v>
      </c>
      <c r="E1754" s="7">
        <v>241.018</v>
      </c>
      <c r="F1754" s="38">
        <f t="shared" si="400"/>
        <v>2016.4583333332012</v>
      </c>
      <c r="G1754" s="9">
        <v>1.64</v>
      </c>
      <c r="H1754" s="8">
        <f t="shared" si="396"/>
        <v>2646.8398043922025</v>
      </c>
      <c r="I1754" s="8">
        <f t="shared" si="397"/>
        <v>56.470589955936894</v>
      </c>
      <c r="J1754" s="10">
        <f t="shared" si="401"/>
        <v>1533182.5791679579</v>
      </c>
      <c r="K1754" s="8">
        <f t="shared" si="398"/>
        <v>110.40089246446321</v>
      </c>
      <c r="L1754" s="10">
        <f t="shared" si="399"/>
        <v>63949.742923704653</v>
      </c>
      <c r="M1754" s="30">
        <f t="shared" si="393"/>
        <v>25.840372927670511</v>
      </c>
      <c r="N1754" s="11"/>
      <c r="O1754" s="12">
        <f t="shared" si="394"/>
        <v>28.400742884581788</v>
      </c>
      <c r="P1754" s="12"/>
      <c r="Q1754" s="33">
        <f t="shared" si="395"/>
        <v>3.9664015774759066E-2</v>
      </c>
      <c r="R1754" s="9">
        <f t="shared" si="402"/>
        <v>1.0142593049193578</v>
      </c>
      <c r="S1754" s="9">
        <f t="shared" si="403"/>
        <v>53.023204059830036</v>
      </c>
      <c r="T1754" s="15"/>
      <c r="U1754" s="15"/>
      <c r="Y1754" s="32"/>
      <c r="Z1754" s="32"/>
    </row>
    <row r="1755" spans="1:26" x14ac:dyDescent="0.25">
      <c r="A1755" s="6">
        <v>2016.07</v>
      </c>
      <c r="B1755" s="7">
        <v>2148.9</v>
      </c>
      <c r="C1755" s="8">
        <f>C1754*2/3+C1757/3</f>
        <v>44.65</v>
      </c>
      <c r="D1755" s="7">
        <f>D1754*2/3+D1757/3</f>
        <v>87.643333333333331</v>
      </c>
      <c r="E1755" s="7">
        <v>240.62799999999999</v>
      </c>
      <c r="F1755" s="38">
        <f t="shared" si="400"/>
        <v>2016.5416666665344</v>
      </c>
      <c r="G1755" s="9">
        <v>1.5</v>
      </c>
      <c r="H1755" s="8">
        <f t="shared" si="396"/>
        <v>2733.8355667254013</v>
      </c>
      <c r="I1755" s="8">
        <f t="shared" si="397"/>
        <v>56.803833614541936</v>
      </c>
      <c r="J1755" s="10">
        <f t="shared" si="401"/>
        <v>1586316.8644571421</v>
      </c>
      <c r="K1755" s="8">
        <f t="shared" si="398"/>
        <v>111.50005205129909</v>
      </c>
      <c r="L1755" s="10">
        <f t="shared" si="399"/>
        <v>64698.263169019257</v>
      </c>
      <c r="M1755" s="30">
        <f t="shared" si="393"/>
        <v>26.694003256096302</v>
      </c>
      <c r="N1755" s="11"/>
      <c r="O1755" s="12">
        <f t="shared" si="394"/>
        <v>29.334649115975473</v>
      </c>
      <c r="P1755" s="12"/>
      <c r="Q1755" s="33">
        <f t="shared" si="395"/>
        <v>3.9361427411852341E-2</v>
      </c>
      <c r="R1755" s="9">
        <f t="shared" si="402"/>
        <v>0.99574070049945806</v>
      </c>
      <c r="S1755" s="9">
        <f t="shared" si="403"/>
        <v>53.866441344053619</v>
      </c>
      <c r="T1755" s="15"/>
      <c r="U1755" s="15"/>
      <c r="Y1755" s="32"/>
      <c r="Z1755" s="32"/>
    </row>
    <row r="1756" spans="1:26" x14ac:dyDescent="0.25">
      <c r="A1756" s="6">
        <v>2016.08</v>
      </c>
      <c r="B1756" s="7">
        <v>2170.9499999999998</v>
      </c>
      <c r="C1756" s="8">
        <f>C1754/3+C1757*2/3</f>
        <v>44.84</v>
      </c>
      <c r="D1756" s="7">
        <f>D1754/3+D1757*2/3</f>
        <v>88.366666666666674</v>
      </c>
      <c r="E1756" s="7">
        <v>240.84899999999999</v>
      </c>
      <c r="F1756" s="38">
        <f t="shared" si="400"/>
        <v>2016.6249999998677</v>
      </c>
      <c r="G1756" s="9">
        <v>1.56</v>
      </c>
      <c r="H1756" s="8">
        <f t="shared" si="396"/>
        <v>2759.3533546952649</v>
      </c>
      <c r="I1756" s="8">
        <f t="shared" si="397"/>
        <v>56.993207777487136</v>
      </c>
      <c r="J1756" s="10">
        <f t="shared" si="401"/>
        <v>1603879.517166046</v>
      </c>
      <c r="K1756" s="8">
        <f t="shared" si="398"/>
        <v>112.31712296916324</v>
      </c>
      <c r="L1756" s="10">
        <f t="shared" si="399"/>
        <v>65284.546703934349</v>
      </c>
      <c r="M1756" s="30">
        <f t="shared" si="393"/>
        <v>26.948872433723864</v>
      </c>
      <c r="N1756" s="11"/>
      <c r="O1756" s="12">
        <f t="shared" si="394"/>
        <v>29.609327744137754</v>
      </c>
      <c r="P1756" s="12"/>
      <c r="Q1756" s="33">
        <f t="shared" si="395"/>
        <v>3.8300806050264369E-2</v>
      </c>
      <c r="R1756" s="9">
        <f t="shared" si="402"/>
        <v>0.99489432651798682</v>
      </c>
      <c r="S1756" s="9">
        <f t="shared" si="403"/>
        <v>53.587791396307523</v>
      </c>
      <c r="T1756" s="15"/>
      <c r="U1756" s="15"/>
      <c r="Y1756" s="32"/>
      <c r="Z1756" s="32"/>
    </row>
    <row r="1757" spans="1:26" x14ac:dyDescent="0.25">
      <c r="A1757" s="6">
        <v>2016.09</v>
      </c>
      <c r="B1757" s="7">
        <v>2157.69</v>
      </c>
      <c r="C1757" s="8">
        <v>45.03</v>
      </c>
      <c r="D1757" s="7">
        <v>89.09</v>
      </c>
      <c r="E1757" s="7">
        <v>241.428</v>
      </c>
      <c r="F1757" s="38">
        <f t="shared" si="400"/>
        <v>2016.7083333332009</v>
      </c>
      <c r="G1757" s="9">
        <v>1.63</v>
      </c>
      <c r="H1757" s="8">
        <f t="shared" si="396"/>
        <v>2735.9222852154676</v>
      </c>
      <c r="I1757" s="8">
        <f t="shared" si="397"/>
        <v>57.097442405189113</v>
      </c>
      <c r="J1757" s="10">
        <f t="shared" si="401"/>
        <v>1593025.8289918611</v>
      </c>
      <c r="K1757" s="8">
        <f t="shared" si="398"/>
        <v>112.96493768328445</v>
      </c>
      <c r="L1757" s="10">
        <f t="shared" si="399"/>
        <v>65775.283337682849</v>
      </c>
      <c r="M1757" s="30">
        <f t="shared" si="393"/>
        <v>26.727873346478539</v>
      </c>
      <c r="N1757" s="11"/>
      <c r="O1757" s="12">
        <f t="shared" si="394"/>
        <v>29.360965010602914</v>
      </c>
      <c r="P1757" s="12"/>
      <c r="Q1757" s="33">
        <f t="shared" si="395"/>
        <v>3.8651942503325015E-2</v>
      </c>
      <c r="R1757" s="9">
        <f t="shared" si="402"/>
        <v>0.98953692026663531</v>
      </c>
      <c r="S1757" s="9">
        <f t="shared" si="403"/>
        <v>53.186329913648542</v>
      </c>
      <c r="T1757" s="15"/>
      <c r="U1757" s="15"/>
      <c r="Y1757" s="32"/>
      <c r="Z1757" s="32"/>
    </row>
    <row r="1758" spans="1:26" x14ac:dyDescent="0.25">
      <c r="A1758" s="6">
        <v>2016.1</v>
      </c>
      <c r="B1758" s="7">
        <v>2143.02</v>
      </c>
      <c r="C1758" s="8">
        <f>C1757*2/3+C1760/3</f>
        <v>45.25333333333333</v>
      </c>
      <c r="D1758" s="7">
        <f>D1757*2/3+D1760/3</f>
        <v>90.91</v>
      </c>
      <c r="E1758" s="7">
        <v>241.72900000000001</v>
      </c>
      <c r="F1758" s="38">
        <f t="shared" si="400"/>
        <v>2016.7916666665342</v>
      </c>
      <c r="G1758" s="9">
        <v>1.76</v>
      </c>
      <c r="H1758" s="8">
        <f t="shared" si="396"/>
        <v>2713.9373225802442</v>
      </c>
      <c r="I1758" s="8">
        <f t="shared" si="397"/>
        <v>57.309175978058057</v>
      </c>
      <c r="J1758" s="10">
        <f t="shared" si="401"/>
        <v>1583005.5528271459</v>
      </c>
      <c r="K1758" s="8">
        <f t="shared" si="398"/>
        <v>115.12913645032243</v>
      </c>
      <c r="L1758" s="10">
        <f t="shared" si="399"/>
        <v>67153.379253350795</v>
      </c>
      <c r="M1758" s="30">
        <f t="shared" si="393"/>
        <v>26.525143085070596</v>
      </c>
      <c r="N1758" s="11"/>
      <c r="O1758" s="12">
        <f t="shared" si="394"/>
        <v>29.132461051587651</v>
      </c>
      <c r="P1758" s="12"/>
      <c r="Q1758" s="33">
        <f t="shared" si="395"/>
        <v>3.8318053948397796E-2</v>
      </c>
      <c r="R1758" s="9">
        <f t="shared" si="402"/>
        <v>0.96754053622219582</v>
      </c>
      <c r="S1758" s="9">
        <f t="shared" si="403"/>
        <v>52.564302636886822</v>
      </c>
      <c r="T1758" s="15"/>
      <c r="U1758" s="15"/>
      <c r="Y1758" s="32"/>
      <c r="Z1758" s="32"/>
    </row>
    <row r="1759" spans="1:26" x14ac:dyDescent="0.25">
      <c r="A1759" s="6">
        <v>2016.11</v>
      </c>
      <c r="B1759" s="7">
        <v>2164.9899999999998</v>
      </c>
      <c r="C1759" s="8">
        <f>C1757/3+C1760*2/3</f>
        <v>45.476666666666667</v>
      </c>
      <c r="D1759" s="7">
        <f>D1757/3+D1760*2/3</f>
        <v>92.73</v>
      </c>
      <c r="E1759" s="7">
        <v>241.35300000000001</v>
      </c>
      <c r="F1759" s="38">
        <f t="shared" si="400"/>
        <v>2016.8749999998674</v>
      </c>
      <c r="G1759" s="9">
        <v>2.14</v>
      </c>
      <c r="H1759" s="8">
        <f t="shared" si="396"/>
        <v>2746.0316475245791</v>
      </c>
      <c r="I1759" s="8">
        <f t="shared" si="397"/>
        <v>57.681728733431932</v>
      </c>
      <c r="J1759" s="10">
        <f t="shared" si="401"/>
        <v>1604529.5217812476</v>
      </c>
      <c r="K1759" s="8">
        <f t="shared" si="398"/>
        <v>117.61694727225265</v>
      </c>
      <c r="L1759" s="10">
        <f t="shared" si="399"/>
        <v>68724.577275079835</v>
      </c>
      <c r="M1759" s="30">
        <f t="shared" si="393"/>
        <v>26.850953531056259</v>
      </c>
      <c r="N1759" s="11"/>
      <c r="O1759" s="12">
        <f t="shared" si="394"/>
        <v>29.482997451792802</v>
      </c>
      <c r="P1759" s="12"/>
      <c r="Q1759" s="33">
        <f t="shared" si="395"/>
        <v>3.4053579702832945E-2</v>
      </c>
      <c r="R1759" s="9">
        <f t="shared" si="402"/>
        <v>0.97105630787266772</v>
      </c>
      <c r="S1759" s="9">
        <f t="shared" si="403"/>
        <v>50.937324574501631</v>
      </c>
      <c r="T1759" s="15"/>
      <c r="U1759" s="15"/>
      <c r="Y1759" s="32"/>
      <c r="Z1759" s="32"/>
    </row>
    <row r="1760" spans="1:26" x14ac:dyDescent="0.25">
      <c r="A1760" s="6">
        <v>2016.12</v>
      </c>
      <c r="B1760" s="7">
        <v>2246.63</v>
      </c>
      <c r="C1760" s="8">
        <v>45.7</v>
      </c>
      <c r="D1760" s="7">
        <v>94.55</v>
      </c>
      <c r="E1760" s="7">
        <v>241.43199999999999</v>
      </c>
      <c r="F1760" s="38">
        <f t="shared" si="400"/>
        <v>2016.9583333332007</v>
      </c>
      <c r="G1760" s="9">
        <v>2.4900000000000002</v>
      </c>
      <c r="H1760" s="8">
        <f t="shared" si="396"/>
        <v>2848.6498282124985</v>
      </c>
      <c r="I1760" s="8">
        <f t="shared" si="397"/>
        <v>57.946033458696434</v>
      </c>
      <c r="J1760" s="10">
        <f t="shared" si="401"/>
        <v>1667311.7226541126</v>
      </c>
      <c r="K1760" s="8">
        <f t="shared" si="398"/>
        <v>119.88615893916298</v>
      </c>
      <c r="L1760" s="10">
        <f t="shared" si="399"/>
        <v>70169.241653920035</v>
      </c>
      <c r="M1760" s="30">
        <f t="shared" si="393"/>
        <v>27.865098223923525</v>
      </c>
      <c r="N1760" s="11"/>
      <c r="O1760" s="12">
        <f t="shared" si="394"/>
        <v>30.586141859448865</v>
      </c>
      <c r="P1760" s="12"/>
      <c r="Q1760" s="33">
        <f t="shared" si="395"/>
        <v>2.9079989463697952E-2</v>
      </c>
      <c r="R1760" s="9">
        <f t="shared" si="402"/>
        <v>1.007357647465936</v>
      </c>
      <c r="S1760" s="9">
        <f t="shared" si="403"/>
        <v>49.4468253305144</v>
      </c>
      <c r="T1760" s="15"/>
      <c r="U1760" s="15"/>
      <c r="Y1760" s="32"/>
      <c r="Z1760" s="32"/>
    </row>
    <row r="1761" spans="1:26" x14ac:dyDescent="0.25">
      <c r="A1761" s="6">
        <v>2017.01</v>
      </c>
      <c r="B1761" s="7">
        <v>2275.12</v>
      </c>
      <c r="C1761" s="8">
        <f>C1760*2/3+C1763/3</f>
        <v>45.926666666666669</v>
      </c>
      <c r="D1761" s="7">
        <f>D1760*2/3+D1763/3</f>
        <v>96.463333333333338</v>
      </c>
      <c r="E1761" s="7">
        <v>242.839</v>
      </c>
      <c r="F1761" s="38">
        <f t="shared" si="400"/>
        <v>2017.041666666534</v>
      </c>
      <c r="G1761" s="9">
        <v>2.4300000000000002</v>
      </c>
      <c r="H1761" s="8">
        <f t="shared" si="396"/>
        <v>2868.0598989453911</v>
      </c>
      <c r="I1761" s="8">
        <f t="shared" si="397"/>
        <v>57.896036674504501</v>
      </c>
      <c r="J1761" s="10">
        <f t="shared" si="401"/>
        <v>1681496.2905350784</v>
      </c>
      <c r="K1761" s="8">
        <f t="shared" si="398"/>
        <v>121.60352774883768</v>
      </c>
      <c r="L1761" s="10">
        <f t="shared" si="399"/>
        <v>71294.145879183867</v>
      </c>
      <c r="M1761" s="30">
        <f t="shared" si="393"/>
        <v>28.063573742124461</v>
      </c>
      <c r="N1761" s="11"/>
      <c r="O1761" s="12">
        <f t="shared" si="394"/>
        <v>30.792138471115777</v>
      </c>
      <c r="P1761" s="12"/>
      <c r="Q1761" s="33">
        <f t="shared" si="395"/>
        <v>2.9707513831380636E-2</v>
      </c>
      <c r="R1761" s="9">
        <f t="shared" si="402"/>
        <v>1.0029058632521781</v>
      </c>
      <c r="S1761" s="9">
        <f t="shared" si="403"/>
        <v>49.522036685233282</v>
      </c>
      <c r="T1761" s="15"/>
      <c r="U1761" s="15"/>
      <c r="Y1761" s="32"/>
      <c r="Z1761" s="32"/>
    </row>
    <row r="1762" spans="1:26" x14ac:dyDescent="0.25">
      <c r="A1762" s="6">
        <v>2017.02</v>
      </c>
      <c r="B1762" s="7">
        <v>2329.91</v>
      </c>
      <c r="C1762" s="8">
        <f>C1760/3+C1763*2/3</f>
        <v>46.153333333333336</v>
      </c>
      <c r="D1762" s="7">
        <f>D1760/3+D1763*2/3</f>
        <v>98.376666666666665</v>
      </c>
      <c r="E1762" s="7">
        <v>243.60300000000001</v>
      </c>
      <c r="F1762" s="38">
        <f t="shared" si="400"/>
        <v>2017.1249999998672</v>
      </c>
      <c r="G1762" s="9">
        <v>2.42</v>
      </c>
      <c r="H1762" s="8">
        <f t="shared" si="396"/>
        <v>2927.9176509525737</v>
      </c>
      <c r="I1762" s="8">
        <f t="shared" si="397"/>
        <v>57.99930440101312</v>
      </c>
      <c r="J1762" s="10">
        <f t="shared" si="401"/>
        <v>1719423.5746201042</v>
      </c>
      <c r="K1762" s="8">
        <f t="shared" si="398"/>
        <v>123.62656874094323</v>
      </c>
      <c r="L1762" s="10">
        <f t="shared" si="399"/>
        <v>72599.868604027812</v>
      </c>
      <c r="M1762" s="30">
        <f t="shared" si="393"/>
        <v>28.655106525184127</v>
      </c>
      <c r="N1762" s="11"/>
      <c r="O1762" s="12">
        <f t="shared" si="394"/>
        <v>31.427485362109667</v>
      </c>
      <c r="P1762" s="12"/>
      <c r="Q1762" s="33">
        <f t="shared" si="395"/>
        <v>2.8848426114245401E-2</v>
      </c>
      <c r="R1762" s="9">
        <f t="shared" si="402"/>
        <v>0.99674665450456046</v>
      </c>
      <c r="S1762" s="9">
        <f t="shared" si="403"/>
        <v>49.510176125895683</v>
      </c>
      <c r="T1762" s="15"/>
      <c r="U1762" s="15"/>
      <c r="Y1762" s="32"/>
      <c r="Z1762" s="32"/>
    </row>
    <row r="1763" spans="1:26" x14ac:dyDescent="0.25">
      <c r="A1763" s="6">
        <v>2017.03</v>
      </c>
      <c r="B1763" s="7">
        <v>2366.8200000000002</v>
      </c>
      <c r="C1763" s="8">
        <v>46.38</v>
      </c>
      <c r="D1763" s="7">
        <v>100.29</v>
      </c>
      <c r="E1763" s="7">
        <v>243.80099999999999</v>
      </c>
      <c r="F1763" s="38">
        <f t="shared" si="400"/>
        <v>2017.2083333332005</v>
      </c>
      <c r="G1763" s="9">
        <v>2.48</v>
      </c>
      <c r="H1763" s="8">
        <f t="shared" si="396"/>
        <v>2971.8856343903426</v>
      </c>
      <c r="I1763" s="8">
        <f t="shared" si="397"/>
        <v>58.236813835874337</v>
      </c>
      <c r="J1763" s="10">
        <f t="shared" si="401"/>
        <v>1748093.8025694601</v>
      </c>
      <c r="K1763" s="8">
        <f t="shared" si="398"/>
        <v>125.92863431651223</v>
      </c>
      <c r="L1763" s="10">
        <f t="shared" si="399"/>
        <v>74072.522397009976</v>
      </c>
      <c r="M1763" s="30">
        <f t="shared" si="393"/>
        <v>29.086921742464643</v>
      </c>
      <c r="N1763" s="11"/>
      <c r="O1763" s="12">
        <f t="shared" si="394"/>
        <v>31.886026295005646</v>
      </c>
      <c r="P1763" s="12"/>
      <c r="Q1763" s="33">
        <f t="shared" si="395"/>
        <v>2.689051103307533E-2</v>
      </c>
      <c r="R1763" s="9">
        <f t="shared" si="402"/>
        <v>1.0180137495984991</v>
      </c>
      <c r="S1763" s="9">
        <f t="shared" si="403"/>
        <v>49.309024147523175</v>
      </c>
      <c r="T1763" s="15"/>
      <c r="U1763" s="15"/>
      <c r="Y1763" s="32"/>
      <c r="Z1763" s="32"/>
    </row>
    <row r="1764" spans="1:26" x14ac:dyDescent="0.25">
      <c r="A1764" s="6">
        <v>2017.04</v>
      </c>
      <c r="B1764" s="7">
        <v>2359.31</v>
      </c>
      <c r="C1764" s="8">
        <f>C1763*2/3+C1766/3</f>
        <v>46.660000000000004</v>
      </c>
      <c r="D1764" s="7">
        <f>D1763*2/3+D1766/3</f>
        <v>101.53333333333333</v>
      </c>
      <c r="E1764" s="7">
        <v>244.524</v>
      </c>
      <c r="F1764" s="38">
        <f t="shared" si="400"/>
        <v>2017.2916666665337</v>
      </c>
      <c r="G1764" s="9">
        <v>2.2999999999999998</v>
      </c>
      <c r="H1764" s="8">
        <f t="shared" si="396"/>
        <v>2953.6964552559252</v>
      </c>
      <c r="I1764" s="8">
        <f t="shared" si="397"/>
        <v>58.415162315355538</v>
      </c>
      <c r="J1764" s="10">
        <f t="shared" si="401"/>
        <v>1740258.106455317</v>
      </c>
      <c r="K1764" s="8">
        <f t="shared" si="398"/>
        <v>127.11286213214242</v>
      </c>
      <c r="L1764" s="10">
        <f t="shared" si="399"/>
        <v>74892.322928637266</v>
      </c>
      <c r="M1764" s="30">
        <f t="shared" si="393"/>
        <v>28.904245956275155</v>
      </c>
      <c r="N1764" s="11"/>
      <c r="O1764" s="12">
        <f t="shared" si="394"/>
        <v>31.670821333081474</v>
      </c>
      <c r="P1764" s="12"/>
      <c r="Q1764" s="33">
        <f t="shared" si="395"/>
        <v>2.8550370848229603E-2</v>
      </c>
      <c r="R1764" s="9">
        <f t="shared" si="402"/>
        <v>1.0019166666666666</v>
      </c>
      <c r="S1764" s="9">
        <f t="shared" si="403"/>
        <v>50.048843047509614</v>
      </c>
      <c r="T1764" s="15"/>
      <c r="U1764" s="15"/>
      <c r="Y1764" s="32"/>
      <c r="Z1764" s="32"/>
    </row>
    <row r="1765" spans="1:26" x14ac:dyDescent="0.25">
      <c r="A1765" s="6">
        <v>2017.05</v>
      </c>
      <c r="B1765" s="7">
        <v>2395.35</v>
      </c>
      <c r="C1765" s="8">
        <f>C1763/3+C1766*2/3</f>
        <v>46.94</v>
      </c>
      <c r="D1765" s="7">
        <f>D1763/3+D1766*2/3</f>
        <v>102.77666666666667</v>
      </c>
      <c r="E1765" s="7">
        <v>244.733</v>
      </c>
      <c r="F1765" s="38">
        <f t="shared" si="400"/>
        <v>2017.374999999867</v>
      </c>
      <c r="G1765" s="9">
        <v>2.2999999999999998</v>
      </c>
      <c r="H1765" s="8">
        <f t="shared" si="396"/>
        <v>2996.2551316128183</v>
      </c>
      <c r="I1765" s="8">
        <f t="shared" si="397"/>
        <v>58.71551793178687</v>
      </c>
      <c r="J1765" s="10">
        <f t="shared" si="401"/>
        <v>1768215.6490754383</v>
      </c>
      <c r="K1765" s="8">
        <f t="shared" si="398"/>
        <v>128.55954867140923</v>
      </c>
      <c r="L1765" s="10">
        <f t="shared" si="399"/>
        <v>75868.3742917778</v>
      </c>
      <c r="M1765" s="30">
        <f t="shared" si="393"/>
        <v>29.313344980271431</v>
      </c>
      <c r="N1765" s="11"/>
      <c r="O1765" s="12">
        <f t="shared" si="394"/>
        <v>32.103121568918993</v>
      </c>
      <c r="P1765" s="12"/>
      <c r="Q1765" s="33">
        <f t="shared" si="395"/>
        <v>2.7535015841958353E-2</v>
      </c>
      <c r="R1765" s="9">
        <f t="shared" si="402"/>
        <v>1.0117137776044203</v>
      </c>
      <c r="S1765" s="9">
        <f t="shared" si="403"/>
        <v>50.101946769210365</v>
      </c>
      <c r="T1765" s="15"/>
      <c r="U1765" s="15"/>
      <c r="Y1765" s="32"/>
      <c r="Z1765" s="32"/>
    </row>
    <row r="1766" spans="1:26" x14ac:dyDescent="0.25">
      <c r="A1766" s="6">
        <v>2017.06</v>
      </c>
      <c r="B1766" s="7">
        <v>2433.9899999999998</v>
      </c>
      <c r="C1766" s="8">
        <v>47.22</v>
      </c>
      <c r="D1766" s="7">
        <v>104.02</v>
      </c>
      <c r="E1766" s="7">
        <v>244.95500000000001</v>
      </c>
      <c r="F1766" s="38">
        <f t="shared" si="400"/>
        <v>2017.4583333332002</v>
      </c>
      <c r="G1766" s="9">
        <v>2.19</v>
      </c>
      <c r="H1766" s="8">
        <f t="shared" si="396"/>
        <v>3041.8292083239767</v>
      </c>
      <c r="I1766" s="8">
        <f t="shared" si="397"/>
        <v>59.0122289808332</v>
      </c>
      <c r="J1766" s="10">
        <f t="shared" si="401"/>
        <v>1798012.9529126242</v>
      </c>
      <c r="K1766" s="8">
        <f t="shared" si="398"/>
        <v>129.99686697556689</v>
      </c>
      <c r="L1766" s="10">
        <f t="shared" si="399"/>
        <v>76840.622747821966</v>
      </c>
      <c r="M1766" s="30">
        <f t="shared" si="393"/>
        <v>29.748503240632747</v>
      </c>
      <c r="N1766" s="11"/>
      <c r="O1766" s="12">
        <f t="shared" si="394"/>
        <v>32.562583794402144</v>
      </c>
      <c r="P1766" s="12"/>
      <c r="Q1766" s="33">
        <f t="shared" si="395"/>
        <v>2.8031372275517278E-2</v>
      </c>
      <c r="R1766" s="9">
        <f t="shared" si="402"/>
        <v>0.9903187178348567</v>
      </c>
      <c r="S1766" s="9">
        <f t="shared" si="403"/>
        <v>50.642891106865946</v>
      </c>
      <c r="T1766" s="15"/>
      <c r="U1766" s="15"/>
      <c r="Y1766" s="32"/>
      <c r="Z1766" s="32"/>
    </row>
    <row r="1767" spans="1:26" x14ac:dyDescent="0.25">
      <c r="A1767" s="6">
        <v>2017.07</v>
      </c>
      <c r="B1767" s="7">
        <v>2454.1</v>
      </c>
      <c r="C1767" s="8">
        <f>C1766*2/3+C1769/3</f>
        <v>47.536666666666669</v>
      </c>
      <c r="D1767" s="7">
        <f>D1766*2/3+D1769/3</f>
        <v>105.03999999999999</v>
      </c>
      <c r="E1767" s="7">
        <v>244.786</v>
      </c>
      <c r="F1767" s="38">
        <f t="shared" si="400"/>
        <v>2017.5416666665335</v>
      </c>
      <c r="G1767" s="9">
        <v>2.3199999999999998</v>
      </c>
      <c r="H1767" s="8">
        <f t="shared" si="396"/>
        <v>3069.0786962898201</v>
      </c>
      <c r="I1767" s="8">
        <f t="shared" si="397"/>
        <v>59.448991874535295</v>
      </c>
      <c r="J1767" s="10">
        <f t="shared" si="401"/>
        <v>1817048.3533716772</v>
      </c>
      <c r="K1767" s="8">
        <f t="shared" si="398"/>
        <v>131.36222087864499</v>
      </c>
      <c r="L1767" s="10">
        <f t="shared" si="399"/>
        <v>77773.016192559779</v>
      </c>
      <c r="M1767" s="30">
        <f t="shared" si="393"/>
        <v>30.002220744018562</v>
      </c>
      <c r="N1767" s="11"/>
      <c r="O1767" s="12">
        <f t="shared" si="394"/>
        <v>32.822440838488504</v>
      </c>
      <c r="P1767" s="12"/>
      <c r="Q1767" s="33">
        <f t="shared" si="395"/>
        <v>2.6402816566006154E-2</v>
      </c>
      <c r="R1767" s="9">
        <f t="shared" si="402"/>
        <v>1.0117210216151993</v>
      </c>
      <c r="S1767" s="9">
        <f t="shared" si="403"/>
        <v>50.187228293382596</v>
      </c>
      <c r="T1767" s="15"/>
      <c r="U1767" s="15"/>
      <c r="Y1767" s="32"/>
      <c r="Z1767" s="32"/>
    </row>
    <row r="1768" spans="1:26" x14ac:dyDescent="0.25">
      <c r="A1768" s="6">
        <v>2017.08</v>
      </c>
      <c r="B1768" s="7">
        <v>2456.2199999999998</v>
      </c>
      <c r="C1768" s="8">
        <f>C1766/3+C1769*2/3</f>
        <v>47.853333333333339</v>
      </c>
      <c r="D1768" s="7">
        <f>D1766/3+D1769*2/3</f>
        <v>106.06</v>
      </c>
      <c r="E1768" s="7">
        <v>245.51900000000001</v>
      </c>
      <c r="F1768" s="38">
        <f t="shared" si="400"/>
        <v>2017.6249999998668</v>
      </c>
      <c r="G1768" s="9">
        <v>2.21</v>
      </c>
      <c r="H1768" s="8">
        <f t="shared" si="396"/>
        <v>3062.5592644561107</v>
      </c>
      <c r="I1768" s="8">
        <f t="shared" si="397"/>
        <v>59.666344763541716</v>
      </c>
      <c r="J1768" s="10">
        <f t="shared" si="401"/>
        <v>1816132.3118823967</v>
      </c>
      <c r="K1768" s="8">
        <f t="shared" si="398"/>
        <v>132.24183321861037</v>
      </c>
      <c r="L1768" s="10">
        <f t="shared" si="399"/>
        <v>78420.904071397119</v>
      </c>
      <c r="M1768" s="30">
        <f t="shared" si="393"/>
        <v>29.914959397497487</v>
      </c>
      <c r="N1768" s="11"/>
      <c r="O1768" s="12">
        <f t="shared" si="394"/>
        <v>32.710126862242049</v>
      </c>
      <c r="P1768" s="12"/>
      <c r="Q1768" s="33">
        <f t="shared" si="395"/>
        <v>2.8090568896086642E-2</v>
      </c>
      <c r="R1768" s="9">
        <f t="shared" si="402"/>
        <v>1.0027318846719444</v>
      </c>
      <c r="S1768" s="9">
        <f t="shared" si="403"/>
        <v>50.62388307804467</v>
      </c>
      <c r="T1768" s="15"/>
      <c r="U1768" s="15"/>
      <c r="Y1768" s="32"/>
      <c r="Z1768" s="32"/>
    </row>
    <row r="1769" spans="1:26" x14ac:dyDescent="0.25">
      <c r="A1769" s="6">
        <v>2017.09</v>
      </c>
      <c r="B1769" s="7">
        <v>2492.84</v>
      </c>
      <c r="C1769" s="8">
        <v>48.17</v>
      </c>
      <c r="D1769" s="7">
        <v>107.08</v>
      </c>
      <c r="E1769" s="7">
        <v>246.81899999999999</v>
      </c>
      <c r="F1769" s="38">
        <f t="shared" si="400"/>
        <v>2017.7083333332</v>
      </c>
      <c r="G1769" s="9">
        <v>2.2000000000000002</v>
      </c>
      <c r="H1769" s="8">
        <f t="shared" si="396"/>
        <v>3091.8481847021499</v>
      </c>
      <c r="I1769" s="8">
        <f t="shared" si="397"/>
        <v>59.744840044729123</v>
      </c>
      <c r="J1769" s="10">
        <f t="shared" si="401"/>
        <v>1836453.4203424763</v>
      </c>
      <c r="K1769" s="8">
        <f t="shared" si="398"/>
        <v>132.81041046272773</v>
      </c>
      <c r="L1769" s="10">
        <f t="shared" si="399"/>
        <v>78884.899251565424</v>
      </c>
      <c r="M1769" s="30">
        <f t="shared" si="393"/>
        <v>30.168114410678903</v>
      </c>
      <c r="N1769" s="11"/>
      <c r="O1769" s="12">
        <f t="shared" si="394"/>
        <v>32.970280770701351</v>
      </c>
      <c r="P1769" s="12"/>
      <c r="Q1769" s="33">
        <f t="shared" si="395"/>
        <v>2.8167211336622037E-2</v>
      </c>
      <c r="R1769" s="9">
        <f t="shared" si="402"/>
        <v>0.98769891518516217</v>
      </c>
      <c r="S1769" s="9">
        <f t="shared" si="403"/>
        <v>50.494816387392703</v>
      </c>
      <c r="T1769" s="15"/>
      <c r="U1769" s="15"/>
      <c r="Y1769" s="32"/>
      <c r="Z1769" s="32"/>
    </row>
    <row r="1770" spans="1:26" x14ac:dyDescent="0.25">
      <c r="A1770" s="6">
        <v>2017.1</v>
      </c>
      <c r="B1770" s="7">
        <v>2557</v>
      </c>
      <c r="C1770" s="8">
        <f>C1769*2/3+C1772/3</f>
        <v>48.423333333333332</v>
      </c>
      <c r="D1770" s="7">
        <f>D1769*2/3+D1772/3</f>
        <v>108.01333333333334</v>
      </c>
      <c r="E1770" s="7">
        <v>246.66300000000001</v>
      </c>
      <c r="F1770" s="38">
        <f t="shared" si="400"/>
        <v>2017.7916666665333</v>
      </c>
      <c r="G1770" s="9">
        <v>2.36</v>
      </c>
      <c r="H1770" s="8">
        <f t="shared" si="396"/>
        <v>3173.4310273531087</v>
      </c>
      <c r="I1770" s="8">
        <f t="shared" si="397"/>
        <v>60.097031070732115</v>
      </c>
      <c r="J1770" s="10">
        <f t="shared" si="401"/>
        <v>1887885.5080291461</v>
      </c>
      <c r="K1770" s="8">
        <f t="shared" si="398"/>
        <v>134.05274281104175</v>
      </c>
      <c r="L1770" s="10">
        <f t="shared" si="399"/>
        <v>79748.457831021311</v>
      </c>
      <c r="M1770" s="30">
        <f t="shared" si="393"/>
        <v>30.920393290333838</v>
      </c>
      <c r="N1770" s="11"/>
      <c r="O1770" s="12">
        <f t="shared" si="394"/>
        <v>33.775350452959337</v>
      </c>
      <c r="P1770" s="12"/>
      <c r="Q1770" s="33">
        <f t="shared" si="395"/>
        <v>2.5479157179329279E-2</v>
      </c>
      <c r="R1770" s="9">
        <f t="shared" si="402"/>
        <v>1.0028504917557177</v>
      </c>
      <c r="S1770" s="9">
        <f t="shared" si="403"/>
        <v>49.905217566999767</v>
      </c>
      <c r="T1770" s="15"/>
      <c r="U1770" s="15"/>
      <c r="Y1770" s="32"/>
      <c r="Z1770" s="32"/>
    </row>
    <row r="1771" spans="1:26" x14ac:dyDescent="0.25">
      <c r="A1771" s="6">
        <v>2017.11</v>
      </c>
      <c r="B1771" s="7">
        <v>2593.61</v>
      </c>
      <c r="C1771" s="8">
        <f>C1769/3+C1772*2/3</f>
        <v>48.676666666666662</v>
      </c>
      <c r="D1771" s="7">
        <f>D1769/3+D1772*2/3</f>
        <v>108.94666666666666</v>
      </c>
      <c r="E1771" s="7">
        <v>246.66900000000001</v>
      </c>
      <c r="F1771" s="38">
        <f t="shared" si="400"/>
        <v>2017.8749999998665</v>
      </c>
      <c r="G1771" s="9">
        <v>2.35</v>
      </c>
      <c r="H1771" s="8">
        <f t="shared" si="396"/>
        <v>3218.7885193315733</v>
      </c>
      <c r="I1771" s="8">
        <f t="shared" si="397"/>
        <v>60.409967507064103</v>
      </c>
      <c r="J1771" s="10">
        <f t="shared" si="401"/>
        <v>1917863.6850085058</v>
      </c>
      <c r="K1771" s="8">
        <f t="shared" si="398"/>
        <v>135.20779141278388</v>
      </c>
      <c r="L1771" s="10">
        <f t="shared" si="399"/>
        <v>80561.401136919842</v>
      </c>
      <c r="M1771" s="30">
        <f t="shared" si="393"/>
        <v>31.298913333880268</v>
      </c>
      <c r="N1771" s="11"/>
      <c r="O1771" s="12">
        <f t="shared" si="394"/>
        <v>34.172935972227101</v>
      </c>
      <c r="P1771" s="12"/>
      <c r="Q1771" s="33">
        <f t="shared" si="395"/>
        <v>2.4588565855586081E-2</v>
      </c>
      <c r="R1771" s="9">
        <f t="shared" si="402"/>
        <v>0.99754979283024348</v>
      </c>
      <c r="S1771" s="9">
        <f t="shared" si="403"/>
        <v>50.04625461881735</v>
      </c>
      <c r="T1771" s="15"/>
      <c r="U1771" s="15"/>
      <c r="Y1771" s="32"/>
      <c r="Z1771" s="32"/>
    </row>
    <row r="1772" spans="1:26" x14ac:dyDescent="0.25">
      <c r="A1772" s="6">
        <v>2017.12</v>
      </c>
      <c r="B1772" s="7">
        <v>2664.34</v>
      </c>
      <c r="C1772" s="8">
        <v>48.93</v>
      </c>
      <c r="D1772" s="7">
        <v>109.88</v>
      </c>
      <c r="E1772" s="7">
        <v>246.524</v>
      </c>
      <c r="F1772" s="38">
        <f t="shared" si="400"/>
        <v>2017.9583333331998</v>
      </c>
      <c r="G1772" s="9">
        <v>2.4</v>
      </c>
      <c r="H1772" s="8">
        <f t="shared" si="396"/>
        <v>3308.5125316399208</v>
      </c>
      <c r="I1772" s="8">
        <f t="shared" si="397"/>
        <v>60.760082486897815</v>
      </c>
      <c r="J1772" s="10">
        <f t="shared" si="401"/>
        <v>1974341.2137731167</v>
      </c>
      <c r="K1772" s="8">
        <f t="shared" si="398"/>
        <v>136.44630827018867</v>
      </c>
      <c r="L1772" s="10">
        <f t="shared" si="399"/>
        <v>81423.771954551616</v>
      </c>
      <c r="M1772" s="30">
        <f t="shared" si="393"/>
        <v>32.086132007705999</v>
      </c>
      <c r="N1772" s="11"/>
      <c r="O1772" s="12">
        <f t="shared" si="394"/>
        <v>35.017141106605777</v>
      </c>
      <c r="P1772" s="12"/>
      <c r="Q1772" s="33">
        <f t="shared" si="395"/>
        <v>2.3313129772496808E-2</v>
      </c>
      <c r="R1772" s="9">
        <f t="shared" si="402"/>
        <v>0.98626540285410402</v>
      </c>
      <c r="S1772" s="9">
        <f t="shared" si="403"/>
        <v>49.952994909684698</v>
      </c>
      <c r="T1772" s="15"/>
      <c r="U1772" s="15"/>
      <c r="Y1772" s="32"/>
      <c r="Z1772" s="32"/>
    </row>
    <row r="1773" spans="1:26" x14ac:dyDescent="0.25">
      <c r="A1773" s="6">
        <v>2018.01</v>
      </c>
      <c r="B1773" s="7">
        <v>2789.8</v>
      </c>
      <c r="C1773" s="8">
        <f>C1772*2/3+C1775/3</f>
        <v>49.286666666666662</v>
      </c>
      <c r="D1773" s="7">
        <f>D1772*2/3+D1775/3</f>
        <v>111.73333333333332</v>
      </c>
      <c r="E1773" s="7">
        <v>247.86699999999999</v>
      </c>
      <c r="F1773" s="38">
        <f t="shared" si="400"/>
        <v>2018.041666666533</v>
      </c>
      <c r="G1773" s="9">
        <v>2.58</v>
      </c>
      <c r="H1773" s="8">
        <f t="shared" si="396"/>
        <v>3445.5353052241726</v>
      </c>
      <c r="I1773" s="8">
        <f t="shared" si="397"/>
        <v>60.87137073511196</v>
      </c>
      <c r="J1773" s="10">
        <f t="shared" si="401"/>
        <v>2059136.0506557806</v>
      </c>
      <c r="K1773" s="8">
        <f t="shared" si="398"/>
        <v>137.99596557831413</v>
      </c>
      <c r="L1773" s="10">
        <f t="shared" si="399"/>
        <v>82469.759382968608</v>
      </c>
      <c r="M1773" s="30">
        <f t="shared" si="393"/>
        <v>33.30734382803066</v>
      </c>
      <c r="N1773" s="11"/>
      <c r="O1773" s="12">
        <f t="shared" si="394"/>
        <v>36.333940411695849</v>
      </c>
      <c r="P1773" s="12"/>
      <c r="Q1773" s="33">
        <f t="shared" si="395"/>
        <v>2.0418663333554899E-2</v>
      </c>
      <c r="R1773" s="9">
        <f t="shared" si="402"/>
        <v>0.97799847417367836</v>
      </c>
      <c r="S1773" s="9">
        <f t="shared" si="403"/>
        <v>48.999971277655213</v>
      </c>
      <c r="T1773" s="15"/>
      <c r="U1773" s="15"/>
      <c r="Y1773" s="32"/>
      <c r="Z1773" s="32"/>
    </row>
    <row r="1774" spans="1:26" x14ac:dyDescent="0.25">
      <c r="A1774" s="6">
        <v>2018.02</v>
      </c>
      <c r="B1774" s="7">
        <v>2705.16</v>
      </c>
      <c r="C1774" s="8">
        <f>C1772/3+C1775*2/3</f>
        <v>49.643333333333331</v>
      </c>
      <c r="D1774" s="7">
        <f>D1772/3+D1775*2/3</f>
        <v>113.58666666666666</v>
      </c>
      <c r="E1774" s="7">
        <v>248.99100000000001</v>
      </c>
      <c r="F1774" s="38">
        <f t="shared" si="400"/>
        <v>2018.1249999998663</v>
      </c>
      <c r="G1774" s="9">
        <v>2.86</v>
      </c>
      <c r="H1774" s="8">
        <f t="shared" si="396"/>
        <v>3325.9188802004883</v>
      </c>
      <c r="I1774" s="8">
        <f t="shared" si="397"/>
        <v>61.035095746432582</v>
      </c>
      <c r="J1774" s="10">
        <f t="shared" si="401"/>
        <v>1990690.0255948754</v>
      </c>
      <c r="K1774" s="8">
        <f t="shared" si="398"/>
        <v>139.65164323208467</v>
      </c>
      <c r="L1774" s="10">
        <f t="shared" si="399"/>
        <v>83586.865240467581</v>
      </c>
      <c r="M1774" s="30">
        <f t="shared" si="393"/>
        <v>32.03538233925029</v>
      </c>
      <c r="N1774" s="11"/>
      <c r="O1774" s="12">
        <f t="shared" si="394"/>
        <v>34.934084784156298</v>
      </c>
      <c r="P1774" s="12"/>
      <c r="Q1774" s="33">
        <f t="shared" si="395"/>
        <v>1.8975837596655443E-2</v>
      </c>
      <c r="R1774" s="9">
        <f t="shared" si="402"/>
        <v>1.0041100839387809</v>
      </c>
      <c r="S1774" s="9">
        <f t="shared" si="403"/>
        <v>47.705567186833449</v>
      </c>
      <c r="T1774" s="15"/>
      <c r="U1774" s="15"/>
      <c r="Y1774" s="32"/>
      <c r="Z1774" s="32"/>
    </row>
    <row r="1775" spans="1:26" x14ac:dyDescent="0.25">
      <c r="A1775" s="6">
        <v>2018.03</v>
      </c>
      <c r="B1775" s="7">
        <v>2702.77</v>
      </c>
      <c r="C1775" s="8">
        <v>50</v>
      </c>
      <c r="D1775" s="7">
        <v>115.44</v>
      </c>
      <c r="E1775" s="7">
        <v>249.554</v>
      </c>
      <c r="F1775" s="38">
        <f t="shared" si="400"/>
        <v>2018.2083333331996</v>
      </c>
      <c r="G1775" s="9">
        <v>2.84</v>
      </c>
      <c r="H1775" s="8">
        <f t="shared" si="396"/>
        <v>3315.4837156487165</v>
      </c>
      <c r="I1775" s="8">
        <f t="shared" si="397"/>
        <v>61.334921499955904</v>
      </c>
      <c r="J1775" s="10">
        <f t="shared" si="401"/>
        <v>1987503.4546051675</v>
      </c>
      <c r="K1775" s="8">
        <f t="shared" si="398"/>
        <v>141.6100667590982</v>
      </c>
      <c r="L1775" s="10">
        <f t="shared" si="399"/>
        <v>84889.723801736938</v>
      </c>
      <c r="M1775" s="30">
        <f t="shared" si="393"/>
        <v>31.808409057643122</v>
      </c>
      <c r="N1775" s="11"/>
      <c r="O1775" s="12">
        <f t="shared" si="394"/>
        <v>34.675728647302478</v>
      </c>
      <c r="P1775" s="12"/>
      <c r="Q1775" s="33">
        <f t="shared" si="395"/>
        <v>1.8751132383798625E-2</v>
      </c>
      <c r="R1775" s="9">
        <f t="shared" si="402"/>
        <v>0.99978023319015985</v>
      </c>
      <c r="S1775" s="9">
        <f t="shared" si="403"/>
        <v>47.793573784582307</v>
      </c>
      <c r="T1775" s="15"/>
      <c r="U1775" s="15"/>
      <c r="Y1775" s="32"/>
      <c r="Z1775" s="32"/>
    </row>
    <row r="1776" spans="1:26" x14ac:dyDescent="0.25">
      <c r="A1776" s="6">
        <v>2018.04</v>
      </c>
      <c r="B1776" s="7">
        <v>2653.63</v>
      </c>
      <c r="C1776" s="8">
        <f>C1775*2/3+C1778/3</f>
        <v>50.33</v>
      </c>
      <c r="D1776" s="7">
        <f>D1775*2/3+D1778/3</f>
        <v>117.78666666666666</v>
      </c>
      <c r="E1776" s="7">
        <v>250.54599999999999</v>
      </c>
      <c r="F1776" s="38">
        <f t="shared" si="400"/>
        <v>2018.2916666665328</v>
      </c>
      <c r="G1776" s="9">
        <v>2.87</v>
      </c>
      <c r="H1776" s="8">
        <f t="shared" si="396"/>
        <v>3242.3152547835521</v>
      </c>
      <c r="I1776" s="8">
        <f t="shared" si="397"/>
        <v>61.495282602795484</v>
      </c>
      <c r="J1776" s="10">
        <f t="shared" si="401"/>
        <v>1946713.8122930154</v>
      </c>
      <c r="K1776" s="8">
        <f t="shared" si="398"/>
        <v>143.9166372642149</v>
      </c>
      <c r="L1776" s="10">
        <f t="shared" si="399"/>
        <v>86408.780012267453</v>
      </c>
      <c r="M1776" s="30">
        <f t="shared" si="393"/>
        <v>30.97017929332522</v>
      </c>
      <c r="N1776" s="11"/>
      <c r="O1776" s="12">
        <f t="shared" si="394"/>
        <v>33.753721250693459</v>
      </c>
      <c r="P1776" s="12"/>
      <c r="Q1776" s="33">
        <f t="shared" si="395"/>
        <v>1.9090860063881391E-2</v>
      </c>
      <c r="R1776" s="9">
        <f t="shared" si="402"/>
        <v>0.993298828410901</v>
      </c>
      <c r="S1776" s="9">
        <f t="shared" si="403"/>
        <v>47.593880311248526</v>
      </c>
      <c r="T1776" s="15"/>
      <c r="U1776" s="15"/>
      <c r="Y1776" s="32"/>
      <c r="Z1776" s="32"/>
    </row>
    <row r="1777" spans="1:26" x14ac:dyDescent="0.25">
      <c r="A1777" s="6">
        <v>2018.05</v>
      </c>
      <c r="B1777" s="7">
        <v>2701.49</v>
      </c>
      <c r="C1777" s="8">
        <f>C1775/3+C1778*2/3</f>
        <v>50.66</v>
      </c>
      <c r="D1777" s="7">
        <f>D1775/3+D1778*2/3</f>
        <v>120.13333333333333</v>
      </c>
      <c r="E1777" s="7">
        <v>251.58799999999999</v>
      </c>
      <c r="F1777" s="38">
        <f t="shared" si="400"/>
        <v>2018.3749999998661</v>
      </c>
      <c r="G1777" s="9">
        <v>2.976</v>
      </c>
      <c r="H1777" s="8">
        <f t="shared" si="396"/>
        <v>3287.1217227172992</v>
      </c>
      <c r="I1777" s="8">
        <f t="shared" si="397"/>
        <v>61.6421258168116</v>
      </c>
      <c r="J1777" s="10">
        <f t="shared" si="401"/>
        <v>1976700.2038616552</v>
      </c>
      <c r="K1777" s="8">
        <f t="shared" si="398"/>
        <v>146.17595831279709</v>
      </c>
      <c r="L1777" s="10">
        <f t="shared" si="399"/>
        <v>87902.448089972633</v>
      </c>
      <c r="M1777" s="30">
        <f t="shared" si="393"/>
        <v>31.243615074864607</v>
      </c>
      <c r="N1777" s="11"/>
      <c r="O1777" s="12">
        <f t="shared" si="394"/>
        <v>34.044187061418896</v>
      </c>
      <c r="P1777" s="12"/>
      <c r="Q1777" s="33">
        <f t="shared" si="395"/>
        <v>1.7318266255325291E-2</v>
      </c>
      <c r="R1777" s="9">
        <f t="shared" si="402"/>
        <v>1.0081593472990933</v>
      </c>
      <c r="S1777" s="9">
        <f t="shared" si="403"/>
        <v>47.079147290191592</v>
      </c>
      <c r="T1777" s="15"/>
      <c r="U1777" s="15"/>
      <c r="Y1777" s="32"/>
      <c r="Z1777" s="32"/>
    </row>
    <row r="1778" spans="1:26" x14ac:dyDescent="0.25">
      <c r="A1778" s="6">
        <v>2018.06</v>
      </c>
      <c r="B1778" s="7">
        <v>2754.35</v>
      </c>
      <c r="C1778" s="8">
        <v>50.99</v>
      </c>
      <c r="D1778" s="7">
        <v>122.48</v>
      </c>
      <c r="E1778" s="7">
        <v>251.989</v>
      </c>
      <c r="F1778" s="38">
        <f t="shared" si="400"/>
        <v>2018.4583333331993</v>
      </c>
      <c r="G1778" s="9">
        <v>2.91</v>
      </c>
      <c r="H1778" s="8">
        <f t="shared" si="396"/>
        <v>3346.1074873307957</v>
      </c>
      <c r="I1778" s="8">
        <f t="shared" si="397"/>
        <v>61.944931028735368</v>
      </c>
      <c r="J1778" s="10">
        <f t="shared" si="401"/>
        <v>2015275.3049527314</v>
      </c>
      <c r="K1778" s="8">
        <f t="shared" si="398"/>
        <v>148.79417831730748</v>
      </c>
      <c r="L1778" s="10">
        <f t="shared" si="399"/>
        <v>89614.943398845659</v>
      </c>
      <c r="M1778" s="30">
        <f t="shared" si="393"/>
        <v>31.630556496454599</v>
      </c>
      <c r="N1778" s="11"/>
      <c r="O1778" s="12">
        <f t="shared" si="394"/>
        <v>34.458919633674277</v>
      </c>
      <c r="P1778" s="12"/>
      <c r="Q1778" s="33">
        <f t="shared" si="395"/>
        <v>1.6730979295013715E-2</v>
      </c>
      <c r="R1778" s="9">
        <f t="shared" si="402"/>
        <v>1.0041476505871525</v>
      </c>
      <c r="S1778" s="9">
        <f t="shared" si="403"/>
        <v>47.387752216668503</v>
      </c>
      <c r="T1778" s="15"/>
      <c r="U1778" s="15"/>
      <c r="Y1778" s="32"/>
      <c r="Z1778" s="32"/>
    </row>
    <row r="1779" spans="1:26" x14ac:dyDescent="0.25">
      <c r="A1779" s="6">
        <v>2018.07</v>
      </c>
      <c r="B1779" s="7">
        <v>2793.64</v>
      </c>
      <c r="C1779" s="8">
        <f>C1778*2/3+C1781/3</f>
        <v>51.44</v>
      </c>
      <c r="D1779" s="7">
        <f>D1778*2/3+D1781/3</f>
        <v>125.11666666666667</v>
      </c>
      <c r="E1779" s="7">
        <v>252.006</v>
      </c>
      <c r="F1779" s="38">
        <f t="shared" si="400"/>
        <v>2018.5416666665326</v>
      </c>
      <c r="G1779" s="9">
        <v>2.89</v>
      </c>
      <c r="H1779" s="8">
        <f t="shared" si="396"/>
        <v>3393.6097914335364</v>
      </c>
      <c r="I1779" s="8">
        <f t="shared" si="397"/>
        <v>62.487395538201454</v>
      </c>
      <c r="J1779" s="10">
        <f t="shared" si="401"/>
        <v>2047020.9465817125</v>
      </c>
      <c r="K1779" s="8">
        <f t="shared" si="398"/>
        <v>151.98706528812806</v>
      </c>
      <c r="L1779" s="10">
        <f t="shared" si="399"/>
        <v>91678.397156809282</v>
      </c>
      <c r="M1779" s="30">
        <f t="shared" si="393"/>
        <v>31.886366962158977</v>
      </c>
      <c r="N1779" s="11"/>
      <c r="O1779" s="12">
        <f t="shared" si="394"/>
        <v>34.73177757132531</v>
      </c>
      <c r="P1779" s="12"/>
      <c r="Q1779" s="33">
        <f t="shared" si="395"/>
        <v>1.6153150850947942E-2</v>
      </c>
      <c r="R1779" s="9">
        <f t="shared" si="402"/>
        <v>1.0024083333333333</v>
      </c>
      <c r="S1779" s="9">
        <f t="shared" si="403"/>
        <v>47.581090079413954</v>
      </c>
      <c r="T1779" s="15"/>
      <c r="U1779" s="15"/>
      <c r="Y1779" s="32"/>
      <c r="Z1779" s="32"/>
    </row>
    <row r="1780" spans="1:26" x14ac:dyDescent="0.25">
      <c r="A1780" s="6">
        <v>2018.08</v>
      </c>
      <c r="B1780" s="7">
        <v>2857.82</v>
      </c>
      <c r="C1780" s="8">
        <f>C1778/3+C1781*2/3</f>
        <v>51.89</v>
      </c>
      <c r="D1780" s="7">
        <f>D1778/3+D1781*2/3</f>
        <v>127.75333333333333</v>
      </c>
      <c r="E1780" s="7">
        <v>252.14599999999999</v>
      </c>
      <c r="F1780" s="38">
        <f>F1779+1/12</f>
        <v>2018.6249999998658</v>
      </c>
      <c r="G1780" s="9">
        <v>2.89</v>
      </c>
      <c r="H1780" s="8">
        <f t="shared" si="396"/>
        <v>3469.6457292600317</v>
      </c>
      <c r="I1780" s="8">
        <f t="shared" si="397"/>
        <v>62.999040139443011</v>
      </c>
      <c r="J1780" s="10">
        <f t="shared" si="401"/>
        <v>2096052.468731228</v>
      </c>
      <c r="K1780" s="8">
        <f t="shared" si="398"/>
        <v>155.10382298350953</v>
      </c>
      <c r="L1780" s="10">
        <f t="shared" si="399"/>
        <v>93699.984506363864</v>
      </c>
      <c r="M1780" s="30">
        <f t="shared" si="393"/>
        <v>32.390276880301116</v>
      </c>
      <c r="N1780" s="11"/>
      <c r="O1780" s="12">
        <f t="shared" si="394"/>
        <v>35.27462940829561</v>
      </c>
      <c r="P1780" s="12"/>
      <c r="Q1780" s="33">
        <f t="shared" si="395"/>
        <v>1.6127083652587602E-2</v>
      </c>
      <c r="R1780" s="9">
        <f t="shared" si="402"/>
        <v>0.99298310639894383</v>
      </c>
      <c r="S1780" s="9">
        <f t="shared" si="403"/>
        <v>47.669198946914648</v>
      </c>
      <c r="T1780" s="15"/>
      <c r="U1780" s="15"/>
      <c r="Y1780" s="32"/>
      <c r="Z1780" s="32"/>
    </row>
    <row r="1781" spans="1:26" x14ac:dyDescent="0.25">
      <c r="A1781" s="6">
        <v>2018.09</v>
      </c>
      <c r="B1781" s="7">
        <v>2901.5</v>
      </c>
      <c r="C1781" s="8">
        <v>52.34</v>
      </c>
      <c r="D1781" s="7">
        <v>130.38999999999999</v>
      </c>
      <c r="E1781" s="7">
        <v>252.43899999999999</v>
      </c>
      <c r="F1781" s="38">
        <f t="shared" si="400"/>
        <v>2018.7083333331991</v>
      </c>
      <c r="G1781" s="9">
        <v>3</v>
      </c>
      <c r="H1781" s="8">
        <f t="shared" si="396"/>
        <v>3518.5884164095082</v>
      </c>
      <c r="I1781" s="8">
        <f t="shared" si="397"/>
        <v>63.471624233973351</v>
      </c>
      <c r="J1781" s="10">
        <f t="shared" si="401"/>
        <v>2128814.630534438</v>
      </c>
      <c r="K1781" s="8">
        <f t="shared" si="398"/>
        <v>158.12122819770318</v>
      </c>
      <c r="L1781" s="10">
        <f t="shared" si="399"/>
        <v>95666.427597927046</v>
      </c>
      <c r="M1781" s="30">
        <f t="shared" si="393"/>
        <v>32.622891120500185</v>
      </c>
      <c r="N1781" s="11"/>
      <c r="O1781" s="12">
        <f t="shared" si="394"/>
        <v>35.522018512241381</v>
      </c>
      <c r="P1781" s="12"/>
      <c r="Q1781" s="33">
        <f t="shared" si="395"/>
        <v>1.5065111583944919E-2</v>
      </c>
      <c r="R1781" s="9">
        <f t="shared" si="402"/>
        <v>0.98973841038753507</v>
      </c>
      <c r="S1781" s="9">
        <f t="shared" si="403"/>
        <v>47.27976896800547</v>
      </c>
      <c r="T1781" s="15"/>
      <c r="U1781" s="15"/>
      <c r="Y1781" s="32"/>
      <c r="Z1781" s="32"/>
    </row>
    <row r="1782" spans="1:26" x14ac:dyDescent="0.25">
      <c r="A1782" s="6">
        <v>2018.1</v>
      </c>
      <c r="B1782" s="7">
        <v>2785.46</v>
      </c>
      <c r="C1782" s="8">
        <f>C1781*2/3+C1784/3</f>
        <v>52.81</v>
      </c>
      <c r="D1782" s="7">
        <f>D1781*2/3+D1784/3</f>
        <v>131.05666666666667</v>
      </c>
      <c r="E1782" s="7">
        <v>252.88499999999999</v>
      </c>
      <c r="F1782" s="38">
        <f t="shared" si="400"/>
        <v>2018.7916666665324</v>
      </c>
      <c r="G1782" s="9">
        <v>3.15</v>
      </c>
      <c r="H1782" s="8">
        <f t="shared" si="396"/>
        <v>3371.9117628566337</v>
      </c>
      <c r="I1782" s="8">
        <f t="shared" si="397"/>
        <v>63.92863663325226</v>
      </c>
      <c r="J1782" s="10">
        <f t="shared" si="401"/>
        <v>2043295.566538031</v>
      </c>
      <c r="K1782" s="8">
        <f t="shared" si="398"/>
        <v>158.64938499713307</v>
      </c>
      <c r="L1782" s="10">
        <f t="shared" si="399"/>
        <v>96137.623934737028</v>
      </c>
      <c r="M1782" s="30">
        <f t="shared" si="393"/>
        <v>31.0379610780065</v>
      </c>
      <c r="N1782" s="11"/>
      <c r="O1782" s="12">
        <f t="shared" si="394"/>
        <v>33.793743849936071</v>
      </c>
      <c r="P1782" s="12"/>
      <c r="Q1782" s="33">
        <f t="shared" si="395"/>
        <v>1.6340087128316708E-2</v>
      </c>
      <c r="R1782" s="9">
        <f t="shared" si="402"/>
        <v>1.0051809433745449</v>
      </c>
      <c r="S1782" s="9">
        <f t="shared" si="403"/>
        <v>46.712074196252551</v>
      </c>
      <c r="T1782" s="15"/>
      <c r="U1782" s="15"/>
      <c r="Y1782" s="32"/>
      <c r="Z1782" s="32"/>
    </row>
    <row r="1783" spans="1:26" x14ac:dyDescent="0.25">
      <c r="A1783" s="6">
        <v>2018.11</v>
      </c>
      <c r="B1783" s="7">
        <v>2723.23</v>
      </c>
      <c r="C1783" s="8">
        <f>C1781/3+C1784*2/3</f>
        <v>53.28</v>
      </c>
      <c r="D1783" s="7">
        <f>D1781/3+D1784*2/3</f>
        <v>131.72333333333333</v>
      </c>
      <c r="E1783" s="7">
        <v>252.03800000000001</v>
      </c>
      <c r="F1783" s="38">
        <f t="shared" si="400"/>
        <v>2018.8749999998656</v>
      </c>
      <c r="G1783" s="9">
        <v>3.12</v>
      </c>
      <c r="H1783" s="8">
        <f t="shared" si="396"/>
        <v>3307.6583365405213</v>
      </c>
      <c r="I1783" s="8">
        <f t="shared" si="397"/>
        <v>64.714341488188268</v>
      </c>
      <c r="J1783" s="10">
        <f t="shared" si="401"/>
        <v>2007627.5126276147</v>
      </c>
      <c r="K1783" s="8">
        <f t="shared" si="398"/>
        <v>159.9922818186146</v>
      </c>
      <c r="L1783" s="10">
        <f t="shared" si="399"/>
        <v>97109.457539399213</v>
      </c>
      <c r="M1783" s="30">
        <f t="shared" si="393"/>
        <v>30.195583406705246</v>
      </c>
      <c r="N1783" s="11"/>
      <c r="O1783" s="12">
        <f t="shared" si="394"/>
        <v>32.880333947031986</v>
      </c>
      <c r="P1783" s="12"/>
      <c r="Q1783" s="33">
        <f t="shared" si="395"/>
        <v>1.9163540746558332E-2</v>
      </c>
      <c r="R1783" s="9">
        <f t="shared" si="402"/>
        <v>1.0276497972023233</v>
      </c>
      <c r="S1783" s="9">
        <f t="shared" si="403"/>
        <v>47.111880916102173</v>
      </c>
      <c r="T1783" s="15"/>
      <c r="U1783" s="15"/>
      <c r="Y1783" s="32"/>
      <c r="Z1783" s="32"/>
    </row>
    <row r="1784" spans="1:26" x14ac:dyDescent="0.25">
      <c r="A1784" s="6">
        <v>2018.12</v>
      </c>
      <c r="B1784" s="7">
        <v>2567.31</v>
      </c>
      <c r="C1784" s="8">
        <v>53.75</v>
      </c>
      <c r="D1784" s="7">
        <v>132.38999999999999</v>
      </c>
      <c r="E1784" s="7">
        <v>251.233</v>
      </c>
      <c r="F1784" s="38">
        <f t="shared" si="400"/>
        <v>2018.9583333331989</v>
      </c>
      <c r="G1784" s="9">
        <v>2.83</v>
      </c>
      <c r="H1784" s="8">
        <f t="shared" si="396"/>
        <v>3128.2681495862403</v>
      </c>
      <c r="I1784" s="8">
        <f t="shared" si="397"/>
        <v>65.494394148061744</v>
      </c>
      <c r="J1784" s="10">
        <f t="shared" si="401"/>
        <v>1902056.9618043895</v>
      </c>
      <c r="K1784" s="8">
        <f t="shared" si="398"/>
        <v>161.31726216301197</v>
      </c>
      <c r="L1784" s="10">
        <f t="shared" si="399"/>
        <v>98084.501354835636</v>
      </c>
      <c r="M1784" s="30">
        <f t="shared" si="393"/>
        <v>28.291857012072875</v>
      </c>
      <c r="N1784" s="11"/>
      <c r="O1784" s="12">
        <f t="shared" si="394"/>
        <v>30.818335095022313</v>
      </c>
      <c r="P1784" s="12"/>
      <c r="Q1784" s="33">
        <f t="shared" si="395"/>
        <v>2.5024375553964872E-2</v>
      </c>
      <c r="R1784" s="9">
        <f t="shared" si="402"/>
        <v>1.0127831755337824</v>
      </c>
      <c r="S1784" s="9">
        <f t="shared" si="403"/>
        <v>48.569644507754305</v>
      </c>
      <c r="T1784" s="15"/>
      <c r="U1784" s="15"/>
      <c r="Y1784" s="32"/>
      <c r="Z1784" s="32"/>
    </row>
    <row r="1785" spans="1:26" x14ac:dyDescent="0.25">
      <c r="A1785" s="6">
        <v>2019.01</v>
      </c>
      <c r="B1785" s="7">
        <v>2607.39</v>
      </c>
      <c r="C1785" s="8">
        <f>C1784*2/3+C1787/3</f>
        <v>54.146666666666668</v>
      </c>
      <c r="D1785" s="7">
        <f>D1784*2/3+D1787/3</f>
        <v>133.05666666666664</v>
      </c>
      <c r="E1785" s="7">
        <v>251.71199999999999</v>
      </c>
      <c r="F1785" s="38">
        <f t="shared" si="400"/>
        <v>2019.0416666665321</v>
      </c>
      <c r="G1785" s="9">
        <v>2.71</v>
      </c>
      <c r="H1785" s="8">
        <f t="shared" si="396"/>
        <v>3171.0597119922763</v>
      </c>
      <c r="I1785" s="8">
        <f t="shared" si="397"/>
        <v>65.852179077676055</v>
      </c>
      <c r="J1785" s="10">
        <f t="shared" si="401"/>
        <v>1931411.8213502665</v>
      </c>
      <c r="K1785" s="8">
        <f t="shared" si="398"/>
        <v>161.82106822479656</v>
      </c>
      <c r="L1785" s="10">
        <f t="shared" si="399"/>
        <v>98561.097077714468</v>
      </c>
      <c r="M1785" s="30">
        <f t="shared" si="393"/>
        <v>28.38016446354758</v>
      </c>
      <c r="N1785" s="11"/>
      <c r="O1785" s="12">
        <f t="shared" si="394"/>
        <v>30.92910569429332</v>
      </c>
      <c r="P1785" s="12"/>
      <c r="Q1785" s="33">
        <f t="shared" si="395"/>
        <v>2.5866221302712586E-2</v>
      </c>
      <c r="R1785" s="9">
        <f t="shared" si="402"/>
        <v>1.0048682752251044</v>
      </c>
      <c r="S1785" s="9">
        <f t="shared" si="403"/>
        <v>49.096910792719015</v>
      </c>
      <c r="T1785" s="15"/>
      <c r="U1785" s="15"/>
      <c r="Y1785" s="32"/>
      <c r="Z1785" s="32"/>
    </row>
    <row r="1786" spans="1:26" x14ac:dyDescent="0.25">
      <c r="A1786" s="6">
        <v>2019.02</v>
      </c>
      <c r="B1786" s="7">
        <v>2754.86</v>
      </c>
      <c r="C1786" s="8">
        <f>C1784/3+C1787*2/3</f>
        <v>54.543333333333337</v>
      </c>
      <c r="D1786" s="7">
        <f>D1784/3+D1787*2/3</f>
        <v>133.7233333333333</v>
      </c>
      <c r="E1786" s="7">
        <v>252.77600000000001</v>
      </c>
      <c r="F1786" s="38">
        <f t="shared" si="400"/>
        <v>2019.1249999998654</v>
      </c>
      <c r="G1786" s="9">
        <v>2.68</v>
      </c>
      <c r="H1786" s="8">
        <f t="shared" si="396"/>
        <v>3336.3072627543752</v>
      </c>
      <c r="I1786" s="8">
        <f t="shared" si="397"/>
        <v>66.0553781806817</v>
      </c>
      <c r="J1786" s="10">
        <f t="shared" si="401"/>
        <v>2035412.6227019567</v>
      </c>
      <c r="K1786" s="8">
        <f t="shared" si="398"/>
        <v>161.94729612384077</v>
      </c>
      <c r="L1786" s="10">
        <f t="shared" si="399"/>
        <v>98800.723309514025</v>
      </c>
      <c r="M1786" s="30">
        <f t="shared" si="393"/>
        <v>29.541548965131213</v>
      </c>
      <c r="N1786" s="11"/>
      <c r="O1786" s="12">
        <f t="shared" si="394"/>
        <v>32.2086400106895</v>
      </c>
      <c r="P1786" s="12"/>
      <c r="Q1786" s="33">
        <f t="shared" si="395"/>
        <v>2.4705412201290359E-2</v>
      </c>
      <c r="R1786" s="9">
        <f t="shared" si="402"/>
        <v>1.0118535170500875</v>
      </c>
      <c r="S1786" s="9">
        <f t="shared" si="403"/>
        <v>49.128260300190959</v>
      </c>
      <c r="T1786" s="15"/>
      <c r="U1786" s="15"/>
      <c r="Y1786" s="32"/>
      <c r="Z1786" s="32"/>
    </row>
    <row r="1787" spans="1:26" x14ac:dyDescent="0.25">
      <c r="A1787" s="6">
        <v>2019.03</v>
      </c>
      <c r="B1787" s="7">
        <v>2803.98</v>
      </c>
      <c r="C1787" s="39">
        <v>54.94</v>
      </c>
      <c r="D1787" s="7">
        <v>134.38999999999999</v>
      </c>
      <c r="E1787" s="7">
        <v>254.202</v>
      </c>
      <c r="F1787" s="38">
        <f t="shared" si="400"/>
        <v>2019.2083333331987</v>
      </c>
      <c r="G1787" s="9">
        <v>2.57</v>
      </c>
      <c r="H1787" s="8">
        <f t="shared" si="396"/>
        <v>3376.7452162060085</v>
      </c>
      <c r="I1787" s="8">
        <f t="shared" si="397"/>
        <v>66.162519767743746</v>
      </c>
      <c r="J1787" s="10">
        <f t="shared" si="401"/>
        <v>2063446.6882668764</v>
      </c>
      <c r="K1787" s="8">
        <f t="shared" si="398"/>
        <v>161.84166420799201</v>
      </c>
      <c r="L1787" s="10">
        <f t="shared" si="399"/>
        <v>98897.495858096518</v>
      </c>
      <c r="M1787" s="30">
        <f t="shared" si="393"/>
        <v>29.576196014784816</v>
      </c>
      <c r="N1787" s="11"/>
      <c r="O1787" s="12">
        <f t="shared" si="394"/>
        <v>32.261038631649427</v>
      </c>
      <c r="P1787" s="12"/>
      <c r="Q1787" s="33">
        <f t="shared" si="395"/>
        <v>2.6091124483199852E-2</v>
      </c>
      <c r="R1787" s="9">
        <f t="shared" si="402"/>
        <v>1.0056466121980145</v>
      </c>
      <c r="S1787" s="9">
        <f t="shared" si="403"/>
        <v>49.431740807206211</v>
      </c>
      <c r="T1787" s="15"/>
      <c r="U1787" s="15"/>
      <c r="Y1787" s="32"/>
      <c r="Z1787" s="32"/>
    </row>
    <row r="1788" spans="1:26" x14ac:dyDescent="0.25">
      <c r="A1788" s="6">
        <v>2019.04</v>
      </c>
      <c r="B1788" s="7">
        <v>2903.8</v>
      </c>
      <c r="C1788" s="8">
        <f>C1787*2/3+C1790/3</f>
        <v>55.319091580592705</v>
      </c>
      <c r="D1788" s="7">
        <f>D1787*2/3+D1790/3</f>
        <v>134.68333333333334</v>
      </c>
      <c r="E1788" s="7">
        <v>255.548</v>
      </c>
      <c r="F1788" s="38">
        <f t="shared" si="400"/>
        <v>2019.2916666665319</v>
      </c>
      <c r="G1788" s="9">
        <v>2.5299999999999998</v>
      </c>
      <c r="H1788" s="8">
        <f t="shared" si="396"/>
        <v>3478.5364569474223</v>
      </c>
      <c r="I1788" s="8">
        <f t="shared" si="397"/>
        <v>66.268157871859259</v>
      </c>
      <c r="J1788" s="10">
        <f t="shared" si="401"/>
        <v>2129023.405489888</v>
      </c>
      <c r="K1788" s="8">
        <f t="shared" si="398"/>
        <v>161.34061751608306</v>
      </c>
      <c r="L1788" s="10">
        <f t="shared" si="399"/>
        <v>98747.836970887482</v>
      </c>
      <c r="M1788" s="30">
        <f t="shared" si="393"/>
        <v>30.13351717138751</v>
      </c>
      <c r="N1788" s="11"/>
      <c r="O1788" s="12">
        <f t="shared" si="394"/>
        <v>32.883690363719694</v>
      </c>
      <c r="P1788" s="12"/>
      <c r="Q1788" s="33">
        <f t="shared" si="395"/>
        <v>2.6149618052130192E-2</v>
      </c>
      <c r="R1788" s="9">
        <f t="shared" si="402"/>
        <v>1.0135705386413667</v>
      </c>
      <c r="S1788" s="9">
        <f t="shared" si="403"/>
        <v>49.449029984294569</v>
      </c>
      <c r="T1788" s="15"/>
      <c r="U1788" s="15"/>
      <c r="Y1788" s="32"/>
      <c r="Z1788" s="32"/>
    </row>
    <row r="1789" spans="1:26" x14ac:dyDescent="0.25">
      <c r="A1789" s="6">
        <v>2019.05</v>
      </c>
      <c r="B1789" s="7">
        <v>2854.71</v>
      </c>
      <c r="C1789" s="8">
        <f>C1787/3+C1790*2/3</f>
        <v>55.698183161185412</v>
      </c>
      <c r="D1789" s="7">
        <f>D1787/3+D1790*2/3</f>
        <v>134.97666666666666</v>
      </c>
      <c r="E1789" s="7">
        <v>256.09199999999998</v>
      </c>
      <c r="F1789" s="38">
        <f t="shared" si="400"/>
        <v>2019.3749999998652</v>
      </c>
      <c r="G1789" s="9">
        <v>2.4</v>
      </c>
      <c r="H1789" s="8">
        <f t="shared" si="396"/>
        <v>3412.4659713110909</v>
      </c>
      <c r="I1789" s="8">
        <f t="shared" si="397"/>
        <v>66.580547481669811</v>
      </c>
      <c r="J1789" s="10">
        <f t="shared" si="401"/>
        <v>2091981.1081717394</v>
      </c>
      <c r="K1789" s="8">
        <f t="shared" si="398"/>
        <v>161.34853695156426</v>
      </c>
      <c r="L1789" s="10">
        <f t="shared" si="399"/>
        <v>98913.247478959616</v>
      </c>
      <c r="M1789" s="30">
        <f t="shared" si="393"/>
        <v>29.242030936939845</v>
      </c>
      <c r="N1789" s="11"/>
      <c r="O1789" s="12">
        <f t="shared" si="394"/>
        <v>31.926648340129919</v>
      </c>
      <c r="P1789" s="12"/>
      <c r="Q1789" s="33">
        <f t="shared" si="395"/>
        <v>2.8384138933322763E-2</v>
      </c>
      <c r="R1789" s="9">
        <f t="shared" si="402"/>
        <v>1.0324722275649159</v>
      </c>
      <c r="S1789" s="9">
        <f t="shared" si="403"/>
        <v>50.013613048112227</v>
      </c>
      <c r="T1789" s="15"/>
      <c r="U1789" s="15"/>
      <c r="Y1789" s="32"/>
      <c r="Z1789" s="32"/>
    </row>
    <row r="1790" spans="1:26" x14ac:dyDescent="0.25">
      <c r="A1790" s="6">
        <v>2019.06</v>
      </c>
      <c r="B1790" s="7">
        <v>2890.17</v>
      </c>
      <c r="C1790" s="39">
        <v>56.077274741778119</v>
      </c>
      <c r="D1790" s="7">
        <v>135.27000000000001</v>
      </c>
      <c r="E1790" s="7">
        <v>256.14299999999997</v>
      </c>
      <c r="F1790" s="38">
        <f t="shared" si="400"/>
        <v>2019.4583333331984</v>
      </c>
      <c r="G1790" s="9">
        <v>2.06</v>
      </c>
      <c r="H1790" s="8">
        <f t="shared" si="396"/>
        <v>3454.1662925592341</v>
      </c>
      <c r="I1790" s="8">
        <f t="shared" si="397"/>
        <v>67.020359422329236</v>
      </c>
      <c r="J1790" s="10">
        <f t="shared" si="401"/>
        <v>2120968.9610134391</v>
      </c>
      <c r="K1790" s="8">
        <f t="shared" si="398"/>
        <v>161.66698650753679</v>
      </c>
      <c r="L1790" s="10">
        <f t="shared" si="399"/>
        <v>99268.718226363126</v>
      </c>
      <c r="M1790" s="30">
        <f t="shared" si="393"/>
        <v>29.283796275306262</v>
      </c>
      <c r="N1790" s="11"/>
      <c r="O1790" s="12">
        <f t="shared" si="394"/>
        <v>31.987942034596216</v>
      </c>
      <c r="P1790" s="12"/>
      <c r="Q1790" s="33">
        <f t="shared" si="395"/>
        <v>3.0885119389954176E-2</v>
      </c>
      <c r="R1790" s="9">
        <f t="shared" si="402"/>
        <v>1.0410658037704619</v>
      </c>
      <c r="S1790" s="9">
        <f t="shared" si="403"/>
        <v>51.62738502413935</v>
      </c>
      <c r="T1790" s="15"/>
      <c r="U1790" s="15"/>
      <c r="Y1790" s="32"/>
      <c r="Z1790" s="32"/>
    </row>
    <row r="1791" spans="1:26" x14ac:dyDescent="0.25">
      <c r="A1791" s="6">
        <v>2019.07</v>
      </c>
      <c r="B1791" s="7">
        <v>2996.1136363636365</v>
      </c>
      <c r="C1791" s="8">
        <f>C1790*2/3+C1793/3</f>
        <v>56.458183161185417</v>
      </c>
      <c r="D1791" s="7">
        <f>D1790*2/3+D1793/3</f>
        <v>134.48000000000002</v>
      </c>
      <c r="E1791" s="7">
        <v>256.57100000000003</v>
      </c>
      <c r="F1791" s="38">
        <f t="shared" si="400"/>
        <v>2019.5416666665317</v>
      </c>
      <c r="G1791" s="9">
        <v>1.63</v>
      </c>
      <c r="H1791" s="8">
        <f t="shared" si="396"/>
        <v>3574.8107822626444</v>
      </c>
      <c r="I1791" s="8">
        <f t="shared" si="397"/>
        <v>67.363039726530999</v>
      </c>
      <c r="J1791" s="10">
        <f>J1790*((H1791+(I1791/12))/H1790)</f>
        <v>2198495.4719943143</v>
      </c>
      <c r="K1791" s="8">
        <f t="shared" si="398"/>
        <v>160.45471312034485</v>
      </c>
      <c r="L1791" s="10">
        <f t="shared" si="399"/>
        <v>98679.057925395769</v>
      </c>
      <c r="M1791" s="30">
        <f t="shared" si="393"/>
        <v>29.98668533504252</v>
      </c>
      <c r="N1791" s="11"/>
      <c r="O1791" s="12">
        <f>J1791/AVERAGE(L1671:L1790)</f>
        <v>32.770388154606188</v>
      </c>
      <c r="P1791" s="12"/>
      <c r="Q1791" s="33">
        <f t="shared" si="395"/>
        <v>3.4716014055352379E-2</v>
      </c>
      <c r="R1791" s="9">
        <f t="shared" si="402"/>
        <v>1.0013583333333334</v>
      </c>
      <c r="S1791" s="9">
        <f t="shared" si="403"/>
        <v>53.657845958539426</v>
      </c>
      <c r="T1791" s="15"/>
      <c r="U1791" s="15"/>
      <c r="Y1791" s="32"/>
      <c r="Z1791" s="32"/>
    </row>
    <row r="1792" spans="1:26" x14ac:dyDescent="0.25">
      <c r="A1792" s="6">
        <v>2019.08</v>
      </c>
      <c r="B1792" s="40">
        <v>2897.4981818181818</v>
      </c>
      <c r="C1792" s="8">
        <f>C1790/3+C1793*2/3</f>
        <v>56.839091580592708</v>
      </c>
      <c r="D1792" s="7">
        <f>D1790/3+D1793*2/3</f>
        <v>133.69</v>
      </c>
      <c r="E1792" s="7">
        <v>256.55799999999999</v>
      </c>
      <c r="F1792" s="38">
        <f t="shared" si="400"/>
        <v>2019.6249999998649</v>
      </c>
      <c r="G1792" s="9">
        <v>1.63</v>
      </c>
      <c r="H1792" s="8">
        <f t="shared" si="396"/>
        <v>3457.3230016391826</v>
      </c>
      <c r="I1792" s="8">
        <f t="shared" si="397"/>
        <v>67.820956695319936</v>
      </c>
      <c r="J1792" s="10">
        <f t="shared" si="401"/>
        <v>2129716.7226168052</v>
      </c>
      <c r="K1792" s="8">
        <f t="shared" si="398"/>
        <v>159.52020780876057</v>
      </c>
      <c r="L1792" s="10">
        <f t="shared" si="399"/>
        <v>98264.713480502527</v>
      </c>
      <c r="M1792" s="30">
        <f t="shared" si="393"/>
        <v>28.705397371833072</v>
      </c>
      <c r="N1792" s="11"/>
      <c r="O1792" s="12">
        <f t="shared" si="394"/>
        <v>31.386112854170044</v>
      </c>
      <c r="P1792" s="12"/>
      <c r="Q1792" s="33">
        <f t="shared" si="395"/>
        <v>3.5971412380679191E-2</v>
      </c>
      <c r="R1792" s="9">
        <f t="shared" si="402"/>
        <v>0.99497440143010019</v>
      </c>
      <c r="S1792" s="9">
        <f t="shared" si="403"/>
        <v>53.733453778621382</v>
      </c>
      <c r="T1792" s="15"/>
      <c r="U1792" s="15"/>
      <c r="Y1792" s="32"/>
      <c r="Z1792" s="32"/>
    </row>
    <row r="1793" spans="1:26" x14ac:dyDescent="0.25">
      <c r="A1793" s="6">
        <v>2019.09</v>
      </c>
      <c r="B1793" s="40">
        <v>2982.1559999999999</v>
      </c>
      <c r="C1793" s="8">
        <v>57.22</v>
      </c>
      <c r="D1793" s="7">
        <v>132.9</v>
      </c>
      <c r="E1793" s="7">
        <v>256.75900000000001</v>
      </c>
      <c r="F1793" s="38">
        <f t="shared" si="400"/>
        <v>2019.7083333331982</v>
      </c>
      <c r="G1793" s="9">
        <v>1.7</v>
      </c>
      <c r="H1793" s="8">
        <f t="shared" si="396"/>
        <v>3555.5519412756698</v>
      </c>
      <c r="I1793" s="8">
        <f t="shared" si="397"/>
        <v>68.22201188663297</v>
      </c>
      <c r="J1793" s="10">
        <f t="shared" si="401"/>
        <v>2193727.9856414855</v>
      </c>
      <c r="K1793" s="8">
        <f t="shared" si="398"/>
        <v>158.45343201212029</v>
      </c>
      <c r="L1793" s="10">
        <f t="shared" si="399"/>
        <v>97763.647941876101</v>
      </c>
      <c r="M1793" s="30">
        <f t="shared" ref="M1793:M1838" si="404">H1793/AVERAGE(K1673:K1792)</f>
        <v>29.22952023303527</v>
      </c>
      <c r="N1793" s="11"/>
      <c r="O1793" s="12">
        <f t="shared" ref="O1793:O1836" si="405">J1793/AVERAGE(L1673:L1792)</f>
        <v>31.974134120476862</v>
      </c>
      <c r="P1793" s="12"/>
      <c r="Q1793" s="33">
        <f t="shared" ref="Q1793:Q1838" si="406">1/M1793-(G1793/100-(((E1793/E1673)^(1/10))-1))</f>
        <v>3.466280741681186E-2</v>
      </c>
      <c r="R1793" s="9">
        <f t="shared" si="402"/>
        <v>1.0005051189267946</v>
      </c>
      <c r="S1793" s="9">
        <f t="shared" si="403"/>
        <v>53.421557966589454</v>
      </c>
      <c r="T1793" s="15"/>
      <c r="U1793" s="15"/>
      <c r="Y1793" s="32"/>
      <c r="Z1793" s="32"/>
    </row>
    <row r="1794" spans="1:26" x14ac:dyDescent="0.25">
      <c r="A1794" s="6">
        <v>2019.1</v>
      </c>
      <c r="B1794" s="40">
        <v>2977.68</v>
      </c>
      <c r="C1794" s="8">
        <f>C1793*2/3+C1796/3</f>
        <v>57.56</v>
      </c>
      <c r="D1794" s="7">
        <f>D1793*2/3+D1796/3</f>
        <v>135.09</v>
      </c>
      <c r="E1794" s="7">
        <v>257.346</v>
      </c>
      <c r="F1794" s="38">
        <f t="shared" si="400"/>
        <v>2019.7916666665315</v>
      </c>
      <c r="G1794" s="9">
        <v>1.71</v>
      </c>
      <c r="H1794" s="8">
        <f t="shared" si="396"/>
        <v>3542.1173602853737</v>
      </c>
      <c r="I1794" s="8">
        <f t="shared" si="397"/>
        <v>68.470848196591348</v>
      </c>
      <c r="J1794" s="10">
        <f t="shared" si="401"/>
        <v>2188959.4953340217</v>
      </c>
      <c r="K1794" s="8">
        <f t="shared" si="398"/>
        <v>160.69713139120094</v>
      </c>
      <c r="L1794" s="10">
        <f t="shared" si="399"/>
        <v>99307.695328132322</v>
      </c>
      <c r="M1794" s="30">
        <f t="shared" si="404"/>
        <v>28.841122881953403</v>
      </c>
      <c r="N1794" s="11"/>
      <c r="O1794" s="12">
        <f t="shared" si="405"/>
        <v>31.564281230570657</v>
      </c>
      <c r="P1794" s="12"/>
      <c r="Q1794" s="33">
        <f t="shared" si="406"/>
        <v>3.5157941464796741E-2</v>
      </c>
      <c r="R1794" s="9">
        <f t="shared" si="402"/>
        <v>0.99235361515253806</v>
      </c>
      <c r="S1794" s="9">
        <f t="shared" si="403"/>
        <v>53.326627374930382</v>
      </c>
      <c r="T1794" s="15"/>
      <c r="U1794" s="15"/>
      <c r="Y1794" s="32"/>
      <c r="Z1794" s="32"/>
    </row>
    <row r="1795" spans="1:26" x14ac:dyDescent="0.25">
      <c r="A1795" s="6">
        <v>2019.11</v>
      </c>
      <c r="B1795" s="40">
        <v>3104.9044999999996</v>
      </c>
      <c r="C1795" s="8">
        <f>C1793/3+C1796*2/3</f>
        <v>57.900000000000006</v>
      </c>
      <c r="D1795" s="7">
        <f>D1793/3+D1796*2/3</f>
        <v>137.28</v>
      </c>
      <c r="E1795" s="7">
        <v>257.20800000000003</v>
      </c>
      <c r="F1795" s="38">
        <f t="shared" si="400"/>
        <v>2019.8749999998647</v>
      </c>
      <c r="G1795" s="9">
        <v>1.81</v>
      </c>
      <c r="H1795" s="8">
        <f t="shared" si="396"/>
        <v>3695.4396920925851</v>
      </c>
      <c r="I1795" s="8">
        <f t="shared" si="397"/>
        <v>68.912250979751775</v>
      </c>
      <c r="J1795" s="10">
        <f t="shared" si="401"/>
        <v>2287258.5772533957</v>
      </c>
      <c r="K1795" s="8">
        <f t="shared" si="398"/>
        <v>163.38987589810577</v>
      </c>
      <c r="L1795" s="10">
        <f t="shared" si="399"/>
        <v>101128.66836495171</v>
      </c>
      <c r="M1795" s="30">
        <f t="shared" si="404"/>
        <v>29.836867659083424</v>
      </c>
      <c r="N1795" s="11"/>
      <c r="O1795" s="12">
        <f t="shared" si="405"/>
        <v>32.663322842581969</v>
      </c>
      <c r="P1795" s="12"/>
      <c r="Q1795" s="33">
        <f t="shared" si="406"/>
        <v>3.2874241630862985E-2</v>
      </c>
      <c r="R1795" s="9">
        <f t="shared" si="402"/>
        <v>0.99698360950010423</v>
      </c>
      <c r="S1795" s="9">
        <f t="shared" si="403"/>
        <v>52.947264060961942</v>
      </c>
      <c r="T1795" s="15"/>
      <c r="U1795" s="15"/>
      <c r="Y1795" s="32"/>
      <c r="Z1795" s="32"/>
    </row>
    <row r="1796" spans="1:26" x14ac:dyDescent="0.25">
      <c r="A1796" s="6">
        <v>2019.12</v>
      </c>
      <c r="B1796" s="40">
        <v>3176.7495238095235</v>
      </c>
      <c r="C1796" s="8">
        <v>58.24</v>
      </c>
      <c r="D1796" s="7">
        <v>139.47</v>
      </c>
      <c r="E1796" s="7">
        <v>256.97399999999999</v>
      </c>
      <c r="F1796" s="38">
        <f t="shared" si="400"/>
        <v>2019.958333333198</v>
      </c>
      <c r="G1796" s="9">
        <v>1.86</v>
      </c>
      <c r="H1796" s="8">
        <f t="shared" si="396"/>
        <v>3784.3921558212105</v>
      </c>
      <c r="I1796" s="8">
        <f t="shared" si="397"/>
        <v>69.380036890891674</v>
      </c>
      <c r="J1796" s="10">
        <f t="shared" si="401"/>
        <v>2345893.4021703084</v>
      </c>
      <c r="K1796" s="8">
        <f t="shared" si="398"/>
        <v>166.14755743771741</v>
      </c>
      <c r="L1796" s="10">
        <f t="shared" si="399"/>
        <v>102992.61882263228</v>
      </c>
      <c r="M1796" s="30">
        <f t="shared" si="404"/>
        <v>30.331822322243287</v>
      </c>
      <c r="N1796" s="11"/>
      <c r="O1796" s="12">
        <f t="shared" si="405"/>
        <v>33.209287577306554</v>
      </c>
      <c r="P1796" s="12"/>
      <c r="Q1796" s="33">
        <f t="shared" si="406"/>
        <v>3.1914083264958301E-2</v>
      </c>
      <c r="R1796" s="9">
        <f t="shared" si="402"/>
        <v>1.0106433946666906</v>
      </c>
      <c r="S1796" s="9">
        <f t="shared" si="403"/>
        <v>52.835622676000852</v>
      </c>
      <c r="T1796" s="15"/>
      <c r="U1796" s="15"/>
      <c r="Y1796" s="32"/>
      <c r="Z1796" s="32"/>
    </row>
    <row r="1797" spans="1:26" x14ac:dyDescent="0.25">
      <c r="A1797" s="6">
        <v>2020.01</v>
      </c>
      <c r="B1797" s="40">
        <v>3278.2028571428577</v>
      </c>
      <c r="C1797" s="8">
        <f>C1796*2/3+C1799/3</f>
        <v>58.686867862126704</v>
      </c>
      <c r="D1797" s="7">
        <f>D1796*2/3+D1799/3</f>
        <v>131.75666666666666</v>
      </c>
      <c r="E1797" s="7">
        <v>257.971</v>
      </c>
      <c r="F1797" s="38">
        <f t="shared" si="400"/>
        <v>2020.0416666665312</v>
      </c>
      <c r="G1797" s="9">
        <v>1.76</v>
      </c>
      <c r="H1797" s="8">
        <f t="shared" si="396"/>
        <v>3890.1583710959758</v>
      </c>
      <c r="I1797" s="8">
        <f t="shared" si="397"/>
        <v>69.642185135008148</v>
      </c>
      <c r="J1797" s="10">
        <f t="shared" si="401"/>
        <v>2415053.9659704273</v>
      </c>
      <c r="K1797" s="8">
        <f t="shared" si="398"/>
        <v>156.35222166445061</v>
      </c>
      <c r="L1797" s="10">
        <f t="shared" si="399"/>
        <v>97065.213546212952</v>
      </c>
      <c r="M1797" s="30">
        <f t="shared" si="404"/>
        <v>30.985220300230694</v>
      </c>
      <c r="N1797" s="11"/>
      <c r="O1797" s="12">
        <f t="shared" si="405"/>
        <v>33.923158399287814</v>
      </c>
      <c r="P1797" s="12"/>
      <c r="Q1797" s="33">
        <f t="shared" si="406"/>
        <v>3.2265730188327429E-2</v>
      </c>
      <c r="R1797" s="9">
        <f t="shared" si="402"/>
        <v>1.0254101377073785</v>
      </c>
      <c r="S1797" s="9">
        <f t="shared" si="403"/>
        <v>53.191601882673268</v>
      </c>
      <c r="T1797" s="15"/>
      <c r="U1797" s="15"/>
      <c r="Y1797" s="32"/>
      <c r="Z1797" s="32"/>
    </row>
    <row r="1798" spans="1:26" x14ac:dyDescent="0.25">
      <c r="A1798" s="6">
        <v>2020.02</v>
      </c>
      <c r="B1798" s="40">
        <v>3277.3142105263164</v>
      </c>
      <c r="C1798" s="8">
        <f>C1796/3+C1799*2/3</f>
        <v>59.133735724253413</v>
      </c>
      <c r="D1798" s="7">
        <f>D1796/3+D1799*2/3</f>
        <v>124.04333333333332</v>
      </c>
      <c r="E1798" s="7">
        <v>258.678</v>
      </c>
      <c r="F1798" s="38">
        <f t="shared" si="400"/>
        <v>2020.1249999998645</v>
      </c>
      <c r="G1798" s="9">
        <v>1.5</v>
      </c>
      <c r="H1798" s="8">
        <f t="shared" si="396"/>
        <v>3878.4744198690832</v>
      </c>
      <c r="I1798" s="8">
        <f t="shared" si="397"/>
        <v>69.980681321667802</v>
      </c>
      <c r="J1798" s="10">
        <f t="shared" si="401"/>
        <v>2411420.8372980515</v>
      </c>
      <c r="K1798" s="8">
        <f t="shared" si="398"/>
        <v>146.79669521567351</v>
      </c>
      <c r="L1798" s="10">
        <f t="shared" si="399"/>
        <v>91270.064300569764</v>
      </c>
      <c r="M1798" s="30">
        <f t="shared" si="404"/>
        <v>30.729689264735743</v>
      </c>
      <c r="N1798" s="11"/>
      <c r="O1798" s="12">
        <f t="shared" si="405"/>
        <v>33.643652731592454</v>
      </c>
      <c r="P1798" s="12"/>
      <c r="Q1798" s="33">
        <f t="shared" si="406"/>
        <v>3.5387275516498742E-2</v>
      </c>
      <c r="R1798" s="9">
        <f t="shared" si="402"/>
        <v>1.0610850801002183</v>
      </c>
      <c r="S1798" s="9">
        <f t="shared" si="403"/>
        <v>54.394134260785947</v>
      </c>
      <c r="T1798" s="15"/>
      <c r="U1798" s="15"/>
      <c r="Y1798" s="32"/>
      <c r="Z1798" s="32"/>
    </row>
    <row r="1799" spans="1:26" x14ac:dyDescent="0.25">
      <c r="A1799" s="6">
        <v>2020.03</v>
      </c>
      <c r="B1799" s="40">
        <v>2652.3936363636367</v>
      </c>
      <c r="C1799" s="8">
        <v>59.580603586380121</v>
      </c>
      <c r="D1799" s="7">
        <v>116.33</v>
      </c>
      <c r="E1799" s="7">
        <v>258.11500000000001</v>
      </c>
      <c r="F1799" s="38">
        <f t="shared" si="400"/>
        <v>2020.2083333331977</v>
      </c>
      <c r="G1799" s="9">
        <v>0.87</v>
      </c>
      <c r="H1799" s="8">
        <f t="shared" si="396"/>
        <v>3145.7708111342195</v>
      </c>
      <c r="I1799" s="8">
        <f t="shared" si="397"/>
        <v>70.663313733760447</v>
      </c>
      <c r="J1799" s="10">
        <f t="shared" si="401"/>
        <v>1959527.4781229822</v>
      </c>
      <c r="K1799" s="8">
        <f t="shared" si="398"/>
        <v>137.96878164771513</v>
      </c>
      <c r="L1799" s="10">
        <f t="shared" si="399"/>
        <v>85941.931244625725</v>
      </c>
      <c r="M1799" s="30">
        <f t="shared" si="404"/>
        <v>24.817168629099413</v>
      </c>
      <c r="N1799" s="11"/>
      <c r="O1799" s="12">
        <f t="shared" si="405"/>
        <v>27.181633677916505</v>
      </c>
      <c r="P1799" s="12"/>
      <c r="Q1799" s="33">
        <f t="shared" si="406"/>
        <v>4.8801470894720617E-2</v>
      </c>
      <c r="R1799" s="9">
        <f t="shared" si="402"/>
        <v>1.0208777676284946</v>
      </c>
      <c r="S1799" s="9">
        <f t="shared" si="403"/>
        <v>57.842696104706377</v>
      </c>
      <c r="T1799" s="15"/>
      <c r="U1799" s="15"/>
      <c r="Y1799" s="32"/>
      <c r="Z1799" s="32"/>
    </row>
    <row r="1800" spans="1:26" x14ac:dyDescent="0.25">
      <c r="A1800" s="6">
        <v>2020.04</v>
      </c>
      <c r="B1800" s="40">
        <v>2761.9752380952382</v>
      </c>
      <c r="C1800" s="8">
        <f>C1799*2/3+C1802/3</f>
        <v>59.613735724253416</v>
      </c>
      <c r="D1800" s="7">
        <f>D1799*2/3+D1802/3</f>
        <v>110.63</v>
      </c>
      <c r="E1800" s="7">
        <v>256.38900000000001</v>
      </c>
      <c r="F1800" s="38">
        <f t="shared" si="400"/>
        <v>2020.291666666531</v>
      </c>
      <c r="G1800" s="9">
        <v>0.66</v>
      </c>
      <c r="H1800" s="8">
        <f t="shared" si="396"/>
        <v>3297.788027957517</v>
      </c>
      <c r="I1800" s="8">
        <f t="shared" si="397"/>
        <v>71.178575847350643</v>
      </c>
      <c r="J1800" s="10">
        <f t="shared" si="401"/>
        <v>2057915.1113499296</v>
      </c>
      <c r="K1800" s="8">
        <f t="shared" si="398"/>
        <v>132.09180317798342</v>
      </c>
      <c r="L1800" s="10">
        <f t="shared" si="399"/>
        <v>82429.105673536193</v>
      </c>
      <c r="M1800" s="30">
        <f t="shared" si="404"/>
        <v>25.927358825280162</v>
      </c>
      <c r="N1800" s="11"/>
      <c r="O1800" s="12">
        <f t="shared" si="405"/>
        <v>28.407962507549211</v>
      </c>
      <c r="P1800" s="12"/>
      <c r="Q1800" s="33">
        <f t="shared" si="406"/>
        <v>4.8317436544444883E-2</v>
      </c>
      <c r="R1800" s="9">
        <f t="shared" si="402"/>
        <v>0.99959081861874433</v>
      </c>
      <c r="S1800" s="9">
        <f t="shared" si="403"/>
        <v>59.447846768444819</v>
      </c>
      <c r="T1800" s="15"/>
      <c r="U1800" s="15"/>
      <c r="Y1800" s="32"/>
      <c r="Z1800" s="32"/>
    </row>
    <row r="1801" spans="1:26" x14ac:dyDescent="0.25">
      <c r="A1801" s="6">
        <v>2020.05</v>
      </c>
      <c r="B1801" s="40">
        <v>2919.6149999999998</v>
      </c>
      <c r="C1801" s="8">
        <f>C1799/3+C1802*2/3</f>
        <v>59.646867862126712</v>
      </c>
      <c r="D1801" s="7">
        <f>D1799/3+D1802*2/3</f>
        <v>104.93</v>
      </c>
      <c r="E1801" s="7">
        <v>256.39400000000001</v>
      </c>
      <c r="F1801" s="38">
        <f t="shared" si="400"/>
        <v>2020.3749999998643</v>
      </c>
      <c r="G1801" s="9">
        <v>0.67</v>
      </c>
      <c r="H1801" s="8">
        <f t="shared" si="396"/>
        <v>3485.9413282389596</v>
      </c>
      <c r="I1801" s="8">
        <f t="shared" si="397"/>
        <v>71.216746653444275</v>
      </c>
      <c r="J1801" s="10">
        <f t="shared" si="401"/>
        <v>2179031.6551584965</v>
      </c>
      <c r="K1801" s="8">
        <f t="shared" si="398"/>
        <v>125.28358142156212</v>
      </c>
      <c r="L1801" s="10">
        <f t="shared" si="399"/>
        <v>78313.678884298468</v>
      </c>
      <c r="M1801" s="30">
        <f t="shared" si="404"/>
        <v>27.328480997698456</v>
      </c>
      <c r="N1801" s="11"/>
      <c r="O1801" s="12">
        <f t="shared" si="405"/>
        <v>29.951773296263546</v>
      </c>
      <c r="P1801" s="12"/>
      <c r="Q1801" s="33">
        <f t="shared" si="406"/>
        <v>4.6163229869854272E-2</v>
      </c>
      <c r="R1801" s="9">
        <f t="shared" si="402"/>
        <v>0.99482027711052812</v>
      </c>
      <c r="S1801" s="9">
        <f t="shared" si="403"/>
        <v>59.42236298424605</v>
      </c>
      <c r="T1801" s="15"/>
      <c r="U1801" s="15"/>
      <c r="Y1801" s="32"/>
      <c r="Z1801" s="32"/>
    </row>
    <row r="1802" spans="1:26" x14ac:dyDescent="0.25">
      <c r="A1802" s="6">
        <v>2020.06</v>
      </c>
      <c r="B1802" s="40">
        <v>3104.6609090909087</v>
      </c>
      <c r="C1802" s="8">
        <v>59.68</v>
      </c>
      <c r="D1802" s="7">
        <v>99.23</v>
      </c>
      <c r="E1802" s="7">
        <v>257.79700000000003</v>
      </c>
      <c r="F1802" s="38">
        <f t="shared" si="400"/>
        <v>2020.4583333331975</v>
      </c>
      <c r="G1802" s="9">
        <v>0.73</v>
      </c>
      <c r="H1802" s="8">
        <f t="shared" ref="H1802:H1841" si="407">B1802*$E$1841/E1802</f>
        <v>3686.7073024423362</v>
      </c>
      <c r="I1802" s="8">
        <f t="shared" ref="I1802:I1838" si="408">C1802*$E$1841/E1802</f>
        <v>70.868509718887324</v>
      </c>
      <c r="J1802" s="10">
        <f t="shared" si="401"/>
        <v>2308220.3298470285</v>
      </c>
      <c r="K1802" s="8">
        <f t="shared" ref="K1802:K1835" si="409">D1802*$E$1841/E1802</f>
        <v>117.8331471079958</v>
      </c>
      <c r="L1802" s="10">
        <f t="shared" ref="L1802:L1835" si="410">K1802*(J1802/H1802)</f>
        <v>73774.466854027021</v>
      </c>
      <c r="M1802" s="30">
        <f t="shared" si="404"/>
        <v>28.838315955122845</v>
      </c>
      <c r="N1802" s="11"/>
      <c r="O1802" s="12">
        <f t="shared" si="405"/>
        <v>31.61328450332735</v>
      </c>
      <c r="P1802" s="12"/>
      <c r="Q1802" s="33">
        <f t="shared" si="406"/>
        <v>4.4301523235910654E-2</v>
      </c>
      <c r="R1802" s="9">
        <f t="shared" si="402"/>
        <v>1.0111854455272233</v>
      </c>
      <c r="S1802" s="9">
        <f t="shared" si="403"/>
        <v>58.792854352515221</v>
      </c>
      <c r="T1802" s="15"/>
      <c r="U1802" s="15"/>
      <c r="Y1802" s="32"/>
      <c r="Z1802" s="32"/>
    </row>
    <row r="1803" spans="1:26" x14ac:dyDescent="0.25">
      <c r="A1803" s="6">
        <v>2020.07</v>
      </c>
      <c r="B1803" s="40">
        <v>3207.6190909090906</v>
      </c>
      <c r="C1803" s="8">
        <f>C1802*2/3+C1805/3</f>
        <v>59.403333333333336</v>
      </c>
      <c r="D1803" s="7">
        <f>D1802*2/3+D1805/3</f>
        <v>98.893333333333345</v>
      </c>
      <c r="E1803" s="7">
        <v>259.101</v>
      </c>
      <c r="F1803" s="38">
        <f t="shared" ref="F1803:F1836" si="411">F1802+1/12</f>
        <v>2020.5416666665308</v>
      </c>
      <c r="G1803" s="9">
        <v>0.62</v>
      </c>
      <c r="H1803" s="8">
        <f t="shared" si="407"/>
        <v>3789.79785200471</v>
      </c>
      <c r="I1803" s="8">
        <f t="shared" si="408"/>
        <v>70.184962331291658</v>
      </c>
      <c r="J1803" s="10">
        <f t="shared" ref="J1803:J1836" si="412">J1802*((H1803+(I1803/12))/H1802)</f>
        <v>2376426.4221931566</v>
      </c>
      <c r="K1803" s="8">
        <f t="shared" si="409"/>
        <v>116.84234680684365</v>
      </c>
      <c r="L1803" s="10">
        <f t="shared" si="410"/>
        <v>73267.031917272383</v>
      </c>
      <c r="M1803" s="30">
        <f t="shared" si="404"/>
        <v>29.599194927666993</v>
      </c>
      <c r="N1803" s="11"/>
      <c r="O1803" s="12">
        <f t="shared" si="405"/>
        <v>32.453341337253285</v>
      </c>
      <c r="P1803" s="12"/>
      <c r="Q1803" s="33">
        <f t="shared" si="406"/>
        <v>4.5001885969564975E-2</v>
      </c>
      <c r="R1803" s="9">
        <f t="shared" ref="R1803:R1835" si="413">((G1803/G1804+G1803/1200+((1+G1804/1200)^(-119))*(1-G1803/G1804)))</f>
        <v>0.99763627625134665</v>
      </c>
      <c r="S1803" s="9">
        <f t="shared" ref="S1803:S1839" si="414">S1802*R1802*E1802/E1803</f>
        <v>59.151277059463752</v>
      </c>
      <c r="T1803" s="15"/>
      <c r="U1803" s="15"/>
      <c r="Y1803" s="32"/>
      <c r="Z1803" s="32"/>
    </row>
    <row r="1804" spans="1:26" x14ac:dyDescent="0.25">
      <c r="A1804" s="6">
        <v>2020.08</v>
      </c>
      <c r="B1804" s="40">
        <v>3391.71</v>
      </c>
      <c r="C1804" s="8">
        <f>C1802/3+C1805*2/3</f>
        <v>59.126666666666665</v>
      </c>
      <c r="D1804" s="7">
        <f>D1802/3+D1805*2/3</f>
        <v>98.556666666666672</v>
      </c>
      <c r="E1804" s="7">
        <v>259.91800000000001</v>
      </c>
      <c r="F1804" s="38">
        <f t="shared" si="411"/>
        <v>2020.624999999864</v>
      </c>
      <c r="G1804" s="9">
        <v>0.65</v>
      </c>
      <c r="H1804" s="8">
        <f t="shared" si="407"/>
        <v>3994.7048800967991</v>
      </c>
      <c r="I1804" s="8">
        <f t="shared" si="408"/>
        <v>69.638496179564314</v>
      </c>
      <c r="J1804" s="10">
        <f t="shared" si="412"/>
        <v>2508554.1482792543</v>
      </c>
      <c r="K1804" s="8">
        <f t="shared" si="409"/>
        <v>116.07855544825674</v>
      </c>
      <c r="L1804" s="10">
        <f t="shared" si="410"/>
        <v>72893.830842625801</v>
      </c>
      <c r="M1804" s="30">
        <f t="shared" si="404"/>
        <v>31.158208965355222</v>
      </c>
      <c r="N1804" s="11"/>
      <c r="O1804" s="12">
        <f t="shared" si="405"/>
        <v>34.165665199989739</v>
      </c>
      <c r="P1804" s="12"/>
      <c r="Q1804" s="33">
        <f t="shared" si="406"/>
        <v>4.3191404179545548E-2</v>
      </c>
      <c r="R1804" s="9">
        <f t="shared" si="413"/>
        <v>0.99766554423298126</v>
      </c>
      <c r="S1804" s="9">
        <f t="shared" si="414"/>
        <v>58.825969116208604</v>
      </c>
      <c r="T1804" s="15"/>
      <c r="U1804" s="15"/>
      <c r="Y1804" s="32"/>
      <c r="Z1804" s="32"/>
    </row>
    <row r="1805" spans="1:26" x14ac:dyDescent="0.25">
      <c r="A1805" s="6">
        <v>2020.09</v>
      </c>
      <c r="B1805" s="40">
        <v>3365.5166666666664</v>
      </c>
      <c r="C1805" s="8">
        <f>58.85</f>
        <v>58.85</v>
      </c>
      <c r="D1805" s="7">
        <v>98.22</v>
      </c>
      <c r="E1805" s="7">
        <v>260.27999999999997</v>
      </c>
      <c r="F1805" s="38">
        <f t="shared" si="411"/>
        <v>2020.7083333331973</v>
      </c>
      <c r="G1805" s="9">
        <v>0.68</v>
      </c>
      <c r="H1805" s="8">
        <f t="shared" si="407"/>
        <v>3958.3417987359758</v>
      </c>
      <c r="I1805" s="8">
        <f t="shared" si="408"/>
        <v>69.216241643614552</v>
      </c>
      <c r="J1805" s="10">
        <f t="shared" si="412"/>
        <v>2489341.3728543776</v>
      </c>
      <c r="K1805" s="8">
        <f t="shared" si="409"/>
        <v>115.52114280774549</v>
      </c>
      <c r="L1805" s="10">
        <f t="shared" si="410"/>
        <v>72649.501951188373</v>
      </c>
      <c r="M1805" s="30">
        <f>H1805/AVERAGE(K1685:K1804)</f>
        <v>30.83942604381124</v>
      </c>
      <c r="N1805" s="11"/>
      <c r="O1805" s="12">
        <f t="shared" si="405"/>
        <v>33.819004850298633</v>
      </c>
      <c r="P1805" s="12"/>
      <c r="Q1805" s="33">
        <f t="shared" si="406"/>
        <v>4.3305608427917072E-2</v>
      </c>
      <c r="R1805" s="9">
        <f t="shared" si="413"/>
        <v>0.99007799751736891</v>
      </c>
      <c r="S1805" s="9">
        <f t="shared" si="414"/>
        <v>58.607017748531568</v>
      </c>
      <c r="T1805" s="15"/>
      <c r="U1805" s="15"/>
      <c r="Y1805" s="32"/>
      <c r="Z1805" s="32"/>
    </row>
    <row r="1806" spans="1:26" x14ac:dyDescent="0.25">
      <c r="A1806" s="6">
        <v>2020.1</v>
      </c>
      <c r="B1806" s="40">
        <v>3418.701363636364</v>
      </c>
      <c r="C1806" s="8">
        <f>C1805*2/3+C1808/3</f>
        <v>58.659615378670054</v>
      </c>
      <c r="D1806" s="7">
        <f>D1805*2/3+D1808/3</f>
        <v>96.856666666666669</v>
      </c>
      <c r="E1806" s="7">
        <v>260.38799999999998</v>
      </c>
      <c r="F1806" s="38">
        <f t="shared" si="411"/>
        <v>2020.7916666665305</v>
      </c>
      <c r="G1806" s="9">
        <v>0.79</v>
      </c>
      <c r="H1806" s="8">
        <f t="shared" si="407"/>
        <v>4019.2270830322091</v>
      </c>
      <c r="I1806" s="8">
        <f t="shared" si="408"/>
        <v>68.963705726968271</v>
      </c>
      <c r="J1806" s="10">
        <f t="shared" si="412"/>
        <v>2531245.3946530698</v>
      </c>
      <c r="K1806" s="8">
        <f t="shared" si="409"/>
        <v>113.87041347911577</v>
      </c>
      <c r="L1806" s="10">
        <f t="shared" si="410"/>
        <v>71713.77823439661</v>
      </c>
      <c r="M1806" s="30">
        <f t="shared" si="404"/>
        <v>31.283694032592841</v>
      </c>
      <c r="N1806" s="11"/>
      <c r="O1806" s="12">
        <f t="shared" si="405"/>
        <v>34.307908575345351</v>
      </c>
      <c r="P1806" s="12"/>
      <c r="Q1806" s="33">
        <f t="shared" si="406"/>
        <v>4.1660697490221707E-2</v>
      </c>
      <c r="R1806" s="9">
        <f t="shared" si="413"/>
        <v>0.99306022792378179</v>
      </c>
      <c r="S1806" s="9">
        <f t="shared" si="414"/>
        <v>58.001451780491003</v>
      </c>
      <c r="T1806" s="15"/>
      <c r="U1806" s="15"/>
      <c r="Y1806" s="32"/>
      <c r="Z1806" s="32"/>
    </row>
    <row r="1807" spans="1:26" x14ac:dyDescent="0.25">
      <c r="A1807" s="6">
        <v>2020.11</v>
      </c>
      <c r="B1807" s="40">
        <v>3548.9925000000012</v>
      </c>
      <c r="C1807" s="8">
        <f>C1805/3+C1808*2/3</f>
        <v>58.469230757340114</v>
      </c>
      <c r="D1807" s="7">
        <f>D1805/3+D1808*2/3</f>
        <v>95.493333333333339</v>
      </c>
      <c r="E1807" s="7">
        <v>260.22899999999998</v>
      </c>
      <c r="F1807" s="38">
        <f t="shared" si="411"/>
        <v>2020.8749999998638</v>
      </c>
      <c r="G1807" s="9">
        <v>0.87</v>
      </c>
      <c r="H1807" s="8">
        <f t="shared" si="407"/>
        <v>4174.9543730473943</v>
      </c>
      <c r="I1807" s="8">
        <f t="shared" si="408"/>
        <v>68.781878417346377</v>
      </c>
      <c r="J1807" s="10">
        <f t="shared" si="412"/>
        <v>2632929.7803101344</v>
      </c>
      <c r="K1807" s="8">
        <f t="shared" si="409"/>
        <v>112.33619389076543</v>
      </c>
      <c r="L1807" s="10">
        <f t="shared" si="410"/>
        <v>70844.680893074779</v>
      </c>
      <c r="M1807" s="30">
        <f t="shared" si="404"/>
        <v>32.473204096612562</v>
      </c>
      <c r="N1807" s="11"/>
      <c r="O1807" s="12">
        <f t="shared" si="405"/>
        <v>35.612031301968528</v>
      </c>
      <c r="P1807" s="12"/>
      <c r="Q1807" s="33">
        <f t="shared" si="406"/>
        <v>3.9584837150407767E-2</v>
      </c>
      <c r="R1807" s="9">
        <f t="shared" si="413"/>
        <v>0.99504322719134342</v>
      </c>
      <c r="S1807" s="9">
        <f t="shared" si="414"/>
        <v>57.634127892212327</v>
      </c>
      <c r="T1807" s="15"/>
      <c r="U1807" s="15"/>
      <c r="Y1807" s="32"/>
      <c r="Z1807" s="32"/>
    </row>
    <row r="1808" spans="1:26" x14ac:dyDescent="0.25">
      <c r="A1808" s="6">
        <v>2020.12</v>
      </c>
      <c r="B1808" s="40">
        <v>3695.3099999999995</v>
      </c>
      <c r="C1808" s="8">
        <v>58.278846136010173</v>
      </c>
      <c r="D1808" s="7">
        <v>94.13</v>
      </c>
      <c r="E1808" s="7">
        <v>260.47399999999999</v>
      </c>
      <c r="F1808" s="38">
        <f t="shared" si="411"/>
        <v>2020.9583333331971</v>
      </c>
      <c r="G1808" s="9">
        <v>0.93</v>
      </c>
      <c r="H1808" s="8">
        <f t="shared" si="407"/>
        <v>4342.9901334682145</v>
      </c>
      <c r="I1808" s="8">
        <f t="shared" si="408"/>
        <v>68.493429173358777</v>
      </c>
      <c r="J1808" s="10">
        <f t="shared" si="412"/>
        <v>2742500.9315162664</v>
      </c>
      <c r="K1808" s="8">
        <f t="shared" si="409"/>
        <v>110.62824533350735</v>
      </c>
      <c r="L1808" s="10">
        <f t="shared" si="410"/>
        <v>69859.25745976012</v>
      </c>
      <c r="M1808" s="30">
        <f t="shared" si="404"/>
        <v>33.765591418117097</v>
      </c>
      <c r="N1808" s="11"/>
      <c r="O1808" s="12">
        <f t="shared" si="405"/>
        <v>37.026596400604248</v>
      </c>
      <c r="P1808" s="12"/>
      <c r="Q1808" s="33">
        <f t="shared" si="406"/>
        <v>3.772721745925204E-2</v>
      </c>
      <c r="R1808" s="9">
        <f t="shared" si="413"/>
        <v>0.98667487501523965</v>
      </c>
      <c r="S1808" s="9">
        <f t="shared" si="414"/>
        <v>57.29450706953979</v>
      </c>
      <c r="T1808" s="15"/>
      <c r="U1808" s="15"/>
      <c r="Y1808" s="32"/>
      <c r="Z1808" s="32"/>
    </row>
    <row r="1809" spans="1:26" x14ac:dyDescent="0.25">
      <c r="A1809" s="6">
        <v>2021.01</v>
      </c>
      <c r="B1809" s="40">
        <v>3793.7484210526318</v>
      </c>
      <c r="C1809" s="8">
        <f>C1808*2/3+C1811/3</f>
        <v>58.063693112307661</v>
      </c>
      <c r="D1809" s="7">
        <f>D1808*2/3+D1811/3</f>
        <v>105.48666666666665</v>
      </c>
      <c r="E1809" s="7">
        <v>261.58199999999999</v>
      </c>
      <c r="F1809" s="38">
        <f>F1808+1/12</f>
        <v>2021.0416666665303</v>
      </c>
      <c r="G1809" s="9">
        <v>1.08</v>
      </c>
      <c r="H1809" s="8">
        <f t="shared" si="407"/>
        <v>4439.7960095334902</v>
      </c>
      <c r="I1809" s="8">
        <f t="shared" si="408"/>
        <v>67.951515063108161</v>
      </c>
      <c r="J1809" s="10">
        <f t="shared" si="412"/>
        <v>2807207.4941445189</v>
      </c>
      <c r="K1809" s="8">
        <f t="shared" si="409"/>
        <v>123.45027391028431</v>
      </c>
      <c r="L1809" s="10">
        <f t="shared" si="410"/>
        <v>78055.508255560009</v>
      </c>
      <c r="M1809" s="30">
        <f t="shared" si="404"/>
        <v>34.512432294106901</v>
      </c>
      <c r="N1809" s="11"/>
      <c r="O1809" s="12">
        <f t="shared" si="405"/>
        <v>37.841180467856653</v>
      </c>
      <c r="P1809" s="12"/>
      <c r="Q1809" s="33">
        <f t="shared" si="406"/>
        <v>3.5534737619675023E-2</v>
      </c>
      <c r="R1809" s="9">
        <f t="shared" si="413"/>
        <v>0.98412841193197109</v>
      </c>
      <c r="S1809" s="9">
        <f t="shared" si="414"/>
        <v>56.29159833046144</v>
      </c>
      <c r="T1809" s="15"/>
      <c r="U1809" s="15"/>
      <c r="Y1809" s="32"/>
      <c r="Z1809" s="32"/>
    </row>
    <row r="1810" spans="1:26" x14ac:dyDescent="0.25">
      <c r="A1810" s="6">
        <v>2021.02</v>
      </c>
      <c r="B1810" s="40">
        <v>3883.4321052631576</v>
      </c>
      <c r="C1810" s="8">
        <f>C1808/3+C1811*2/3</f>
        <v>57.848540088605162</v>
      </c>
      <c r="D1810" s="7">
        <f>D1808/3+D1811*2/3</f>
        <v>116.84333333333332</v>
      </c>
      <c r="E1810" s="7">
        <v>263.01400000000001</v>
      </c>
      <c r="F1810" s="38">
        <f t="shared" si="411"/>
        <v>2021.1249999998636</v>
      </c>
      <c r="G1810" s="9">
        <v>1.26</v>
      </c>
      <c r="H1810" s="8">
        <f t="shared" si="407"/>
        <v>4520.0079151830205</v>
      </c>
      <c r="I1810" s="8">
        <f t="shared" si="408"/>
        <v>67.331126692778611</v>
      </c>
      <c r="J1810" s="10">
        <f t="shared" si="412"/>
        <v>2861471.8114904235</v>
      </c>
      <c r="K1810" s="8">
        <f t="shared" si="409"/>
        <v>135.99640142730041</v>
      </c>
      <c r="L1810" s="10">
        <f t="shared" si="410"/>
        <v>86094.953028992415</v>
      </c>
      <c r="M1810" s="30">
        <f t="shared" si="404"/>
        <v>35.103907171969816</v>
      </c>
      <c r="N1810" s="11"/>
      <c r="O1810" s="12">
        <f t="shared" si="405"/>
        <v>38.480638192752089</v>
      </c>
      <c r="P1810" s="12"/>
      <c r="Q1810" s="33">
        <f t="shared" si="406"/>
        <v>3.3301489166802978E-2</v>
      </c>
      <c r="R1810" s="9">
        <f t="shared" si="413"/>
        <v>0.96899048053213055</v>
      </c>
      <c r="S1810" s="9">
        <f t="shared" si="414"/>
        <v>55.096541710126829</v>
      </c>
      <c r="T1810" s="15"/>
      <c r="U1810" s="15"/>
      <c r="Y1810" s="32"/>
      <c r="Z1810" s="32"/>
    </row>
    <row r="1811" spans="1:26" x14ac:dyDescent="0.25">
      <c r="A1811" s="6">
        <v>2021.03</v>
      </c>
      <c r="B1811" s="40">
        <v>3910.5082608695648</v>
      </c>
      <c r="C1811" s="8">
        <v>57.633387064902649</v>
      </c>
      <c r="D1811" s="7">
        <v>128.19999999999999</v>
      </c>
      <c r="E1811" s="7">
        <v>264.87700000000001</v>
      </c>
      <c r="F1811" s="38">
        <f t="shared" si="411"/>
        <v>2021.2083333331968</v>
      </c>
      <c r="G1811" s="9">
        <v>1.61</v>
      </c>
      <c r="H1811" s="8">
        <f t="shared" si="407"/>
        <v>4519.5094992368058</v>
      </c>
      <c r="I1811" s="8">
        <f t="shared" si="408"/>
        <v>66.608896577320721</v>
      </c>
      <c r="J1811" s="10">
        <f t="shared" si="412"/>
        <v>2864670.2764238189</v>
      </c>
      <c r="K1811" s="8">
        <f t="shared" si="409"/>
        <v>148.16516911623125</v>
      </c>
      <c r="L1811" s="10">
        <f t="shared" si="410"/>
        <v>93913.809903541638</v>
      </c>
      <c r="M1811" s="30">
        <f t="shared" si="404"/>
        <v>35.042545112192073</v>
      </c>
      <c r="N1811" s="11"/>
      <c r="O1811" s="12">
        <f t="shared" si="405"/>
        <v>38.400680076306479</v>
      </c>
      <c r="P1811" s="12"/>
      <c r="Q1811" s="33">
        <f t="shared" si="406"/>
        <v>2.9582246986088728E-2</v>
      </c>
      <c r="R1811" s="9">
        <f t="shared" si="413"/>
        <v>0.99859771179400214</v>
      </c>
      <c r="S1811" s="9">
        <f t="shared" si="414"/>
        <v>53.012522252729312</v>
      </c>
      <c r="T1811" s="15"/>
      <c r="U1811" s="15"/>
      <c r="Y1811" s="32"/>
      <c r="Z1811" s="32"/>
    </row>
    <row r="1812" spans="1:26" x14ac:dyDescent="0.25">
      <c r="A1812" s="6">
        <v>2021.04</v>
      </c>
      <c r="B1812" s="40">
        <v>4141.1761904761906</v>
      </c>
      <c r="C1812" s="8">
        <f>C1811*2/3+C1814/3</f>
        <v>57.710605421407152</v>
      </c>
      <c r="D1812" s="7">
        <f>D1811*2/3+D1814/3</f>
        <v>138.38666666666666</v>
      </c>
      <c r="E1812" s="7">
        <v>267.05399999999997</v>
      </c>
      <c r="F1812" s="38">
        <f t="shared" si="411"/>
        <v>2021.2916666665301</v>
      </c>
      <c r="G1812" s="9">
        <v>1.64</v>
      </c>
      <c r="H1812" s="8">
        <f t="shared" si="407"/>
        <v>4747.084538145843</v>
      </c>
      <c r="I1812" s="8">
        <f t="shared" si="408"/>
        <v>66.154423304432129</v>
      </c>
      <c r="J1812" s="10">
        <f t="shared" si="412"/>
        <v>3012411.972856286</v>
      </c>
      <c r="K1812" s="8">
        <f t="shared" si="409"/>
        <v>158.63444958697488</v>
      </c>
      <c r="L1812" s="10">
        <f t="shared" si="410"/>
        <v>100666.48516647682</v>
      </c>
      <c r="M1812" s="30">
        <f t="shared" si="404"/>
        <v>36.719814109132997</v>
      </c>
      <c r="N1812" s="11"/>
      <c r="O1812" s="12">
        <f t="shared" si="405"/>
        <v>40.219749436274775</v>
      </c>
      <c r="P1812" s="12"/>
      <c r="Q1812" s="33">
        <f t="shared" si="406"/>
        <v>2.8158458253758539E-2</v>
      </c>
      <c r="R1812" s="9">
        <f t="shared" si="413"/>
        <v>1.0031977488541435</v>
      </c>
      <c r="S1812" s="9">
        <f t="shared" si="414"/>
        <v>52.506636145538643</v>
      </c>
      <c r="T1812" s="15"/>
      <c r="U1812" s="15"/>
      <c r="Y1812" s="32"/>
      <c r="Z1812" s="32"/>
    </row>
    <row r="1813" spans="1:26" x14ac:dyDescent="0.25">
      <c r="A1813" s="6">
        <v>2021.05</v>
      </c>
      <c r="B1813" s="40">
        <v>4167.8495000000012</v>
      </c>
      <c r="C1813" s="8">
        <f>C1811/3+C1814*2/3</f>
        <v>57.787823777911655</v>
      </c>
      <c r="D1813" s="7">
        <f>D1811/3+D1814*2/3</f>
        <v>148.57333333333332</v>
      </c>
      <c r="E1813" s="7">
        <v>269.19499999999999</v>
      </c>
      <c r="F1813" s="38">
        <f t="shared" si="411"/>
        <v>2021.3749999998633</v>
      </c>
      <c r="G1813" s="9">
        <v>1.62</v>
      </c>
      <c r="H1813" s="8">
        <f t="shared" si="407"/>
        <v>4739.6621326965587</v>
      </c>
      <c r="I1813" s="8">
        <f t="shared" si="408"/>
        <v>65.71608693910602</v>
      </c>
      <c r="J1813" s="10">
        <f t="shared" si="412"/>
        <v>3011177.0361134652</v>
      </c>
      <c r="K1813" s="8">
        <f t="shared" si="409"/>
        <v>168.95701294600565</v>
      </c>
      <c r="L1813" s="10">
        <f t="shared" si="410"/>
        <v>107340.87435550742</v>
      </c>
      <c r="M1813" s="30">
        <f t="shared" si="404"/>
        <v>36.552133989799053</v>
      </c>
      <c r="N1813" s="11"/>
      <c r="O1813" s="12">
        <f t="shared" si="405"/>
        <v>40.014691437684455</v>
      </c>
      <c r="P1813" s="12"/>
      <c r="Q1813" s="33">
        <f t="shared" si="406"/>
        <v>2.8818345425616631E-2</v>
      </c>
      <c r="R1813" s="9">
        <f t="shared" si="413"/>
        <v>1.0105500616202074</v>
      </c>
      <c r="S1813" s="9">
        <f t="shared" si="414"/>
        <v>52.25560053668012</v>
      </c>
      <c r="T1813" s="15"/>
      <c r="U1813" s="15"/>
      <c r="Y1813" s="32"/>
      <c r="Z1813" s="32"/>
    </row>
    <row r="1814" spans="1:26" x14ac:dyDescent="0.25">
      <c r="A1814" s="6">
        <v>2021.06</v>
      </c>
      <c r="B1814" s="40">
        <v>4238.4895454545458</v>
      </c>
      <c r="C1814" s="8">
        <v>57.86504213441615</v>
      </c>
      <c r="D1814" s="7">
        <v>158.76</v>
      </c>
      <c r="E1814" s="7">
        <v>271.69600000000003</v>
      </c>
      <c r="F1814" s="38">
        <f t="shared" si="411"/>
        <v>2021.4583333331966</v>
      </c>
      <c r="G1814" s="9">
        <v>1.52</v>
      </c>
      <c r="H1814" s="8">
        <f t="shared" si="407"/>
        <v>4775.6249938392029</v>
      </c>
      <c r="I1814" s="8">
        <f t="shared" si="408"/>
        <v>65.198165177269715</v>
      </c>
      <c r="J1814" s="10">
        <f t="shared" si="412"/>
        <v>3037476.5499361856</v>
      </c>
      <c r="K1814" s="8">
        <f t="shared" si="409"/>
        <v>178.87934272127669</v>
      </c>
      <c r="L1814" s="10">
        <f t="shared" si="410"/>
        <v>113773.96874436631</v>
      </c>
      <c r="M1814" s="30">
        <f t="shared" si="404"/>
        <v>36.696258013088354</v>
      </c>
      <c r="N1814" s="11"/>
      <c r="O1814" s="12">
        <f t="shared" si="405"/>
        <v>40.148049521730478</v>
      </c>
      <c r="P1814" s="12"/>
      <c r="Q1814" s="33">
        <f t="shared" si="406"/>
        <v>3.0761593765331413E-2</v>
      </c>
      <c r="R1814" s="9">
        <f t="shared" si="413"/>
        <v>1.019847179067535</v>
      </c>
      <c r="S1814" s="9">
        <f t="shared" si="414"/>
        <v>52.320805376807286</v>
      </c>
      <c r="T1814" s="15"/>
      <c r="U1814" s="15"/>
      <c r="Y1814" s="32"/>
      <c r="Z1814" s="32"/>
    </row>
    <row r="1815" spans="1:26" x14ac:dyDescent="0.25">
      <c r="A1815" s="6">
        <v>2021.07</v>
      </c>
      <c r="B1815" s="40">
        <v>4363.7128571428575</v>
      </c>
      <c r="C1815" s="8">
        <f>C1814*2/3+C1817/3</f>
        <v>58.328189005792169</v>
      </c>
      <c r="D1815" s="7">
        <f>D1814*2/3+D1817/3</f>
        <v>164.31666666666666</v>
      </c>
      <c r="E1815" s="7">
        <v>273.00299999999999</v>
      </c>
      <c r="F1815" s="38">
        <f t="shared" si="411"/>
        <v>2021.5416666665299</v>
      </c>
      <c r="G1815" s="9">
        <v>1.32</v>
      </c>
      <c r="H1815" s="8">
        <f t="shared" si="407"/>
        <v>4893.1788576499157</v>
      </c>
      <c r="I1815" s="8">
        <f t="shared" si="408"/>
        <v>65.405371662108621</v>
      </c>
      <c r="J1815" s="10">
        <f t="shared" si="412"/>
        <v>3115711.9038532227</v>
      </c>
      <c r="K1815" s="8">
        <f t="shared" si="409"/>
        <v>184.25383741204305</v>
      </c>
      <c r="L1815" s="10">
        <f t="shared" si="410"/>
        <v>117322.8878927711</v>
      </c>
      <c r="M1815" s="30">
        <f t="shared" si="404"/>
        <v>37.443383184615385</v>
      </c>
      <c r="N1815" s="11"/>
      <c r="O1815" s="12">
        <f t="shared" si="405"/>
        <v>40.937356042115113</v>
      </c>
      <c r="P1815" s="12"/>
      <c r="Q1815" s="33">
        <f t="shared" si="406"/>
        <v>3.261658108639498E-2</v>
      </c>
      <c r="R1815" s="9">
        <f t="shared" si="413"/>
        <v>1.0048233757041396</v>
      </c>
      <c r="S1815" s="9">
        <f t="shared" si="414"/>
        <v>53.103768840735192</v>
      </c>
      <c r="T1815" s="15"/>
      <c r="U1815" s="15"/>
      <c r="Y1815" s="32"/>
      <c r="Z1815" s="32"/>
    </row>
    <row r="1816" spans="1:26" x14ac:dyDescent="0.25">
      <c r="A1816" s="6">
        <v>2021.08</v>
      </c>
      <c r="B1816" s="40">
        <v>4454.2063636363628</v>
      </c>
      <c r="C1816" s="8">
        <f>C1814/3+C1817*2/3</f>
        <v>58.791335877168187</v>
      </c>
      <c r="D1816" s="7">
        <f>D1814/3+D1817*2/3</f>
        <v>169.87333333333333</v>
      </c>
      <c r="E1816" s="7">
        <f>273.567</f>
        <v>273.56700000000001</v>
      </c>
      <c r="F1816" s="38">
        <f t="shared" si="411"/>
        <v>2021.6249999998631</v>
      </c>
      <c r="G1816" s="9">
        <v>1.28</v>
      </c>
      <c r="H1816" s="8">
        <f t="shared" si="407"/>
        <v>4984.3550522690612</v>
      </c>
      <c r="I1816" s="8">
        <f t="shared" si="408"/>
        <v>65.788800088233586</v>
      </c>
      <c r="J1816" s="10">
        <f t="shared" si="412"/>
        <v>3177258.8741661259</v>
      </c>
      <c r="K1816" s="8">
        <f t="shared" si="409"/>
        <v>190.09200250761236</v>
      </c>
      <c r="L1816" s="10">
        <f t="shared" si="410"/>
        <v>121173.45083600553</v>
      </c>
      <c r="M1816" s="30">
        <f t="shared" si="404"/>
        <v>37.973500614070474</v>
      </c>
      <c r="N1816" s="11"/>
      <c r="O1816" s="12">
        <f t="shared" si="405"/>
        <v>41.486836718719651</v>
      </c>
      <c r="P1816" s="12"/>
      <c r="Q1816" s="33">
        <f t="shared" si="406"/>
        <v>3.2573428847369489E-2</v>
      </c>
      <c r="R1816" s="9">
        <f t="shared" si="413"/>
        <v>0.99272583098797629</v>
      </c>
      <c r="S1816" s="9">
        <f t="shared" si="414"/>
        <v>53.249898698327804</v>
      </c>
      <c r="T1816" s="15"/>
      <c r="U1816" s="15"/>
      <c r="Y1816" s="32"/>
      <c r="Z1816" s="32"/>
    </row>
    <row r="1817" spans="1:26" x14ac:dyDescent="0.25">
      <c r="A1817" s="6">
        <v>2021.09</v>
      </c>
      <c r="B1817" s="40">
        <v>4445.5433333333331</v>
      </c>
      <c r="C1817" s="8">
        <v>59.254482748544206</v>
      </c>
      <c r="D1817" s="7">
        <v>175.43</v>
      </c>
      <c r="E1817" s="7">
        <v>274.31</v>
      </c>
      <c r="F1817" s="38">
        <f t="shared" si="411"/>
        <v>2021.7083333331964</v>
      </c>
      <c r="G1817" s="9">
        <v>1.37</v>
      </c>
      <c r="H1817" s="8">
        <f t="shared" si="407"/>
        <v>4961.1864925631571</v>
      </c>
      <c r="I1817" s="8">
        <f t="shared" si="408"/>
        <v>66.12747135578347</v>
      </c>
      <c r="J1817" s="10">
        <f t="shared" si="412"/>
        <v>3166002.88683384</v>
      </c>
      <c r="K1817" s="8">
        <f t="shared" si="409"/>
        <v>195.77830675148553</v>
      </c>
      <c r="L1817" s="10">
        <f t="shared" si="410"/>
        <v>124936.78382858203</v>
      </c>
      <c r="M1817" s="30">
        <f t="shared" si="404"/>
        <v>37.620346686651189</v>
      </c>
      <c r="N1817" s="11"/>
      <c r="O1817" s="12">
        <f t="shared" si="405"/>
        <v>41.070676530740513</v>
      </c>
      <c r="P1817" s="12"/>
      <c r="Q1817" s="33">
        <f t="shared" si="406"/>
        <v>3.2042416075777458E-2</v>
      </c>
      <c r="R1817" s="9">
        <f t="shared" si="413"/>
        <v>0.9818778716640022</v>
      </c>
      <c r="S1817" s="9">
        <f t="shared" si="414"/>
        <v>52.719365674443196</v>
      </c>
      <c r="T1817" s="15"/>
      <c r="U1817" s="15"/>
      <c r="Y1817" s="32"/>
      <c r="Z1817" s="32"/>
    </row>
    <row r="1818" spans="1:26" x14ac:dyDescent="0.25">
      <c r="A1818" s="6">
        <v>2021.1</v>
      </c>
      <c r="B1818" s="40">
        <v>4460.7071428571426</v>
      </c>
      <c r="C1818" s="8">
        <f>C1817*2/3+C1820/3</f>
        <v>59.635360926493661</v>
      </c>
      <c r="D1818" s="7">
        <f>D1817*2/3+D1820/3</f>
        <v>182.91</v>
      </c>
      <c r="E1818" s="7">
        <v>276.589</v>
      </c>
      <c r="F1818" s="38">
        <f t="shared" si="411"/>
        <v>2021.7916666665296</v>
      </c>
      <c r="G1818" s="9">
        <v>1.58</v>
      </c>
      <c r="H1818" s="8">
        <f t="shared" si="407"/>
        <v>4937.0912287726542</v>
      </c>
      <c r="I1818" s="8">
        <f t="shared" si="408"/>
        <v>66.004157620242253</v>
      </c>
      <c r="J1818" s="10">
        <f t="shared" si="412"/>
        <v>3154136.4589116867</v>
      </c>
      <c r="K1818" s="8">
        <f t="shared" si="409"/>
        <v>202.44399099385728</v>
      </c>
      <c r="L1818" s="10">
        <f t="shared" si="410"/>
        <v>129334.44882687584</v>
      </c>
      <c r="M1818" s="30">
        <f t="shared" si="404"/>
        <v>37.253025000325302</v>
      </c>
      <c r="N1818" s="11"/>
      <c r="O1818" s="12">
        <f t="shared" si="405"/>
        <v>40.638887886402209</v>
      </c>
      <c r="P1818" s="12"/>
      <c r="Q1818" s="33">
        <f t="shared" si="406"/>
        <v>3.1258728814100661E-2</v>
      </c>
      <c r="R1818" s="9">
        <f t="shared" si="413"/>
        <v>1.0031530998335139</v>
      </c>
      <c r="S1818" s="9">
        <f t="shared" si="414"/>
        <v>51.337460852973216</v>
      </c>
      <c r="T1818" s="15"/>
      <c r="U1818" s="15"/>
      <c r="Y1818" s="32"/>
      <c r="Z1818" s="32"/>
    </row>
    <row r="1819" spans="1:26" x14ac:dyDescent="0.25">
      <c r="A1819" s="6">
        <v>2021.11</v>
      </c>
      <c r="B1819" s="40">
        <v>4667.3866666666672</v>
      </c>
      <c r="C1819" s="8">
        <f>C1817/3+C1820*2/3</f>
        <v>60.016239104443123</v>
      </c>
      <c r="D1819" s="7">
        <f>D1817/3+D1820*2/3</f>
        <v>190.39</v>
      </c>
      <c r="E1819" s="7">
        <v>277.94799999999998</v>
      </c>
      <c r="F1819" s="38">
        <f t="shared" si="411"/>
        <v>2021.8749999998629</v>
      </c>
      <c r="G1819" s="9">
        <v>1.56</v>
      </c>
      <c r="H1819" s="8">
        <f t="shared" si="407"/>
        <v>5140.5853317886795</v>
      </c>
      <c r="I1819" s="8">
        <f t="shared" si="408"/>
        <v>66.100929801421159</v>
      </c>
      <c r="J1819" s="10">
        <f t="shared" si="412"/>
        <v>3287660.9206519127</v>
      </c>
      <c r="K1819" s="8">
        <f t="shared" si="409"/>
        <v>209.69251343776529</v>
      </c>
      <c r="L1819" s="10">
        <f t="shared" si="410"/>
        <v>134108.82949835973</v>
      </c>
      <c r="M1819" s="30">
        <f t="shared" si="404"/>
        <v>38.582627497719201</v>
      </c>
      <c r="N1819" s="11"/>
      <c r="O1819" s="12">
        <f t="shared" si="405"/>
        <v>42.054857617858971</v>
      </c>
      <c r="P1819" s="12"/>
      <c r="Q1819" s="33">
        <f t="shared" si="406"/>
        <v>3.1119985899904272E-2</v>
      </c>
      <c r="R1819" s="9">
        <f t="shared" si="413"/>
        <v>1.0096002483721682</v>
      </c>
      <c r="S1819" s="9">
        <f t="shared" si="414"/>
        <v>51.247531959183569</v>
      </c>
      <c r="T1819" s="15"/>
      <c r="U1819" s="15"/>
      <c r="Y1819" s="32"/>
      <c r="Z1819" s="32"/>
    </row>
    <row r="1820" spans="1:26" x14ac:dyDescent="0.25">
      <c r="A1820" s="6">
        <v>2021.12</v>
      </c>
      <c r="B1820" s="40">
        <v>4674.7727272727261</v>
      </c>
      <c r="C1820" s="8">
        <v>60.397117282392585</v>
      </c>
      <c r="D1820" s="7">
        <v>197.87</v>
      </c>
      <c r="E1820" s="7">
        <v>278.80200000000002</v>
      </c>
      <c r="F1820" s="38">
        <f t="shared" si="411"/>
        <v>2021.9583333331962</v>
      </c>
      <c r="G1820" s="9">
        <v>1.47</v>
      </c>
      <c r="H1820" s="8">
        <f t="shared" si="407"/>
        <v>5132.9491469508148</v>
      </c>
      <c r="I1820" s="8">
        <f t="shared" si="408"/>
        <v>66.316663872087119</v>
      </c>
      <c r="J1820" s="10">
        <f t="shared" si="412"/>
        <v>3286311.6006795857</v>
      </c>
      <c r="K1820" s="8">
        <f t="shared" si="409"/>
        <v>217.26332101276168</v>
      </c>
      <c r="L1820" s="10">
        <f t="shared" si="410"/>
        <v>139100.34013692776</v>
      </c>
      <c r="M1820" s="30">
        <f t="shared" si="404"/>
        <v>38.30484987346744</v>
      </c>
      <c r="N1820" s="11"/>
      <c r="O1820" s="12">
        <f t="shared" si="405"/>
        <v>41.717265819554662</v>
      </c>
      <c r="P1820" s="12"/>
      <c r="Q1820" s="33">
        <f t="shared" si="406"/>
        <v>3.2773352076795374E-2</v>
      </c>
      <c r="R1820" s="9">
        <f t="shared" si="413"/>
        <v>0.97485415546659682</v>
      </c>
      <c r="S1820" s="9">
        <f t="shared" si="414"/>
        <v>51.581037371920011</v>
      </c>
      <c r="T1820" s="15"/>
      <c r="U1820" s="15"/>
      <c r="Y1820" s="32"/>
      <c r="Z1820" s="32"/>
    </row>
    <row r="1821" spans="1:26" x14ac:dyDescent="0.25">
      <c r="A1821" s="6">
        <v>2022.01</v>
      </c>
      <c r="B1821" s="40">
        <v>4573.8154999999997</v>
      </c>
      <c r="C1821" s="8">
        <f>C1820*2/3+C1823/3</f>
        <v>60.921402962953294</v>
      </c>
      <c r="D1821" s="7">
        <f>D1820*2/3+D1823/3</f>
        <v>197.88333333333333</v>
      </c>
      <c r="E1821" s="7">
        <v>281.14800000000002</v>
      </c>
      <c r="F1821" s="38">
        <f t="shared" si="411"/>
        <v>2022.0416666665294</v>
      </c>
      <c r="G1821" s="9">
        <v>1.76</v>
      </c>
      <c r="H1821" s="8">
        <f t="shared" si="407"/>
        <v>4980.1908762511184</v>
      </c>
      <c r="I1821" s="8">
        <f t="shared" si="408"/>
        <v>66.334161315540143</v>
      </c>
      <c r="J1821" s="10">
        <f t="shared" si="412"/>
        <v>3192049.0166834299</v>
      </c>
      <c r="K1821" s="8">
        <f t="shared" si="409"/>
        <v>215.46491572054569</v>
      </c>
      <c r="L1821" s="10">
        <f t="shared" si="410"/>
        <v>138102.05059314397</v>
      </c>
      <c r="M1821" s="30">
        <f t="shared" si="404"/>
        <v>36.936758070297444</v>
      </c>
      <c r="N1821" s="11"/>
      <c r="O1821" s="12">
        <f t="shared" si="405"/>
        <v>40.194254833176522</v>
      </c>
      <c r="P1821" s="12"/>
      <c r="Q1821" s="33">
        <f t="shared" si="406"/>
        <v>3.1247786313865853E-2</v>
      </c>
      <c r="R1821" s="9">
        <f t="shared" si="413"/>
        <v>0.98613460955449705</v>
      </c>
      <c r="S1821" s="9">
        <f t="shared" si="414"/>
        <v>49.864400944375319</v>
      </c>
      <c r="T1821" s="15"/>
      <c r="U1821" s="15"/>
      <c r="Y1821" s="32"/>
      <c r="Z1821" s="32"/>
    </row>
    <row r="1822" spans="1:26" x14ac:dyDescent="0.25">
      <c r="A1822" s="6">
        <v>2022.02</v>
      </c>
      <c r="B1822" s="40">
        <v>4435.9805263157887</v>
      </c>
      <c r="C1822" s="8">
        <f>C1820/3+C1823*2/3</f>
        <v>61.445688643514018</v>
      </c>
      <c r="D1822" s="7">
        <f>D1820/3+D1823*2/3</f>
        <v>197.89666666666665</v>
      </c>
      <c r="E1822" s="7">
        <v>283.71600000000001</v>
      </c>
      <c r="F1822" s="38">
        <f t="shared" si="411"/>
        <v>2022.1249999998627</v>
      </c>
      <c r="G1822" s="9">
        <v>1.93</v>
      </c>
      <c r="H1822" s="8">
        <f t="shared" si="407"/>
        <v>4786.3907166664421</v>
      </c>
      <c r="I1822" s="8">
        <f t="shared" si="408"/>
        <v>66.299451036308611</v>
      </c>
      <c r="J1822" s="10">
        <f t="shared" si="412"/>
        <v>3071374.1873489441</v>
      </c>
      <c r="K1822" s="8">
        <f t="shared" si="409"/>
        <v>213.52906365872909</v>
      </c>
      <c r="L1822" s="10">
        <f t="shared" si="410"/>
        <v>137019.24752749217</v>
      </c>
      <c r="M1822" s="30">
        <f t="shared" si="404"/>
        <v>35.287149225694861</v>
      </c>
      <c r="N1822" s="11"/>
      <c r="O1822" s="12">
        <f t="shared" si="405"/>
        <v>38.370495009112211</v>
      </c>
      <c r="P1822" s="12"/>
      <c r="Q1822" s="33">
        <f t="shared" si="406"/>
        <v>3.1293678922879584E-2</v>
      </c>
      <c r="R1822" s="9">
        <f t="shared" si="413"/>
        <v>0.98374387238665295</v>
      </c>
      <c r="S1822" s="9">
        <f t="shared" si="414"/>
        <v>48.72793163914745</v>
      </c>
      <c r="T1822" s="15"/>
      <c r="U1822" s="15"/>
      <c r="Y1822" s="32"/>
      <c r="Z1822" s="32"/>
    </row>
    <row r="1823" spans="1:26" x14ac:dyDescent="0.25">
      <c r="A1823" s="6">
        <v>2022.03</v>
      </c>
      <c r="B1823" s="40">
        <v>4391.2652173913057</v>
      </c>
      <c r="C1823" s="8">
        <v>61.969974324074734</v>
      </c>
      <c r="D1823" s="7">
        <v>197.91</v>
      </c>
      <c r="E1823" s="7">
        <v>287.50400000000002</v>
      </c>
      <c r="F1823" s="38">
        <f t="shared" si="411"/>
        <v>2022.2083333331959</v>
      </c>
      <c r="G1823" s="9">
        <v>2.13</v>
      </c>
      <c r="H1823" s="8">
        <f t="shared" si="407"/>
        <v>4675.7159651238126</v>
      </c>
      <c r="I1823" s="8">
        <f t="shared" si="408"/>
        <v>65.984171750282385</v>
      </c>
      <c r="J1823" s="10">
        <f t="shared" si="412"/>
        <v>3003883.8616781803</v>
      </c>
      <c r="K1823" s="8">
        <f t="shared" si="409"/>
        <v>210.72991514900656</v>
      </c>
      <c r="L1823" s="10">
        <f t="shared" si="410"/>
        <v>135382.08822146687</v>
      </c>
      <c r="M1823" s="30">
        <f t="shared" si="404"/>
        <v>34.270798693291724</v>
      </c>
      <c r="N1823" s="11"/>
      <c r="O1823" s="12">
        <f t="shared" si="405"/>
        <v>37.239411741602218</v>
      </c>
      <c r="P1823" s="12"/>
      <c r="Q1823" s="33">
        <f t="shared" si="406"/>
        <v>3.071667305459588E-2</v>
      </c>
      <c r="R1823" s="9">
        <f t="shared" si="413"/>
        <v>0.94801589886303184</v>
      </c>
      <c r="S1823" s="9">
        <f t="shared" si="414"/>
        <v>47.304227468898212</v>
      </c>
      <c r="T1823" s="15"/>
      <c r="U1823" s="15"/>
      <c r="Y1823" s="32"/>
      <c r="Z1823" s="32"/>
    </row>
    <row r="1824" spans="1:26" x14ac:dyDescent="0.25">
      <c r="A1824" s="6">
        <v>2022.04</v>
      </c>
      <c r="B1824" s="40">
        <v>4391.2959999999994</v>
      </c>
      <c r="C1824" s="8">
        <f>C1823*2/3+C1826/3</f>
        <v>62.653316216049816</v>
      </c>
      <c r="D1824" s="7">
        <f>D1823*2/3+D1826/3</f>
        <v>196.02666666666664</v>
      </c>
      <c r="E1824" s="7">
        <v>289.10899999999998</v>
      </c>
      <c r="F1824" s="38">
        <f t="shared" si="411"/>
        <v>2022.2916666665292</v>
      </c>
      <c r="G1824" s="9">
        <v>2.75</v>
      </c>
      <c r="H1824" s="8">
        <f t="shared" si="407"/>
        <v>4649.7911384287572</v>
      </c>
      <c r="I1824" s="8">
        <f t="shared" si="408"/>
        <v>66.341425067807606</v>
      </c>
      <c r="J1824" s="10">
        <f t="shared" si="412"/>
        <v>2990780.3410680913</v>
      </c>
      <c r="K1824" s="8">
        <f t="shared" si="409"/>
        <v>207.5658433324455</v>
      </c>
      <c r="L1824" s="10">
        <f t="shared" si="410"/>
        <v>133507.89857749842</v>
      </c>
      <c r="M1824" s="30">
        <f t="shared" si="404"/>
        <v>33.889164755913839</v>
      </c>
      <c r="N1824" s="11"/>
      <c r="O1824" s="12">
        <f t="shared" si="405"/>
        <v>36.800852348372871</v>
      </c>
      <c r="P1824" s="12"/>
      <c r="Q1824" s="33">
        <f t="shared" si="406"/>
        <v>2.5106179878196196E-2</v>
      </c>
      <c r="R1824" s="9">
        <f t="shared" si="413"/>
        <v>0.98937792522351686</v>
      </c>
      <c r="S1824" s="9">
        <f t="shared" si="414"/>
        <v>44.596200053523745</v>
      </c>
      <c r="T1824" s="15"/>
      <c r="U1824" s="15"/>
      <c r="Y1824" s="32"/>
      <c r="Z1824" s="32"/>
    </row>
    <row r="1825" spans="1:26" x14ac:dyDescent="0.25">
      <c r="A1825" s="6">
        <v>2022.05</v>
      </c>
      <c r="B1825" s="40">
        <v>4040.3599999999997</v>
      </c>
      <c r="C1825" s="8">
        <f>C1823/3+C1826*2/3</f>
        <v>63.336658108024906</v>
      </c>
      <c r="D1825" s="7">
        <f>D1823/3+D1826*2/3</f>
        <v>194.14333333333332</v>
      </c>
      <c r="E1825" s="7">
        <v>292.29599999999999</v>
      </c>
      <c r="F1825" s="38">
        <f t="shared" si="411"/>
        <v>2022.3749999998624</v>
      </c>
      <c r="G1825" s="9">
        <v>2.9</v>
      </c>
      <c r="H1825" s="8">
        <f t="shared" si="407"/>
        <v>4231.5505716807602</v>
      </c>
      <c r="I1825" s="8">
        <f t="shared" si="408"/>
        <v>66.333760314764461</v>
      </c>
      <c r="J1825" s="10">
        <f t="shared" si="412"/>
        <v>2725320.4198383149</v>
      </c>
      <c r="K1825" s="8">
        <f t="shared" si="409"/>
        <v>203.33023125530278</v>
      </c>
      <c r="L1825" s="10">
        <f t="shared" si="410"/>
        <v>130954.36810304278</v>
      </c>
      <c r="M1825" s="30">
        <f t="shared" si="404"/>
        <v>30.673155079545129</v>
      </c>
      <c r="N1825" s="11"/>
      <c r="O1825" s="12">
        <f t="shared" si="405"/>
        <v>33.292110895037808</v>
      </c>
      <c r="P1825" s="12"/>
      <c r="Q1825" s="33">
        <f t="shared" si="406"/>
        <v>2.7942547874479161E-2</v>
      </c>
      <c r="R1825" s="9">
        <f t="shared" si="413"/>
        <v>0.98198846172615695</v>
      </c>
      <c r="S1825" s="9">
        <f t="shared" si="414"/>
        <v>43.641413710395256</v>
      </c>
      <c r="T1825" s="15"/>
      <c r="U1825" s="15"/>
      <c r="Y1825" s="32"/>
      <c r="Z1825" s="32"/>
    </row>
    <row r="1826" spans="1:26" x14ac:dyDescent="0.25">
      <c r="A1826" s="6">
        <v>2022.06</v>
      </c>
      <c r="B1826" s="40">
        <v>3898.9466666666676</v>
      </c>
      <c r="C1826" s="8">
        <v>64.02</v>
      </c>
      <c r="D1826" s="7">
        <v>192.26</v>
      </c>
      <c r="E1826" s="7">
        <v>296.31099999999998</v>
      </c>
      <c r="F1826" s="38">
        <f t="shared" si="411"/>
        <v>2022.4583333331957</v>
      </c>
      <c r="G1826" s="9">
        <v>3.14</v>
      </c>
      <c r="H1826" s="8">
        <f t="shared" si="407"/>
        <v>4028.115040278627</v>
      </c>
      <c r="I1826" s="8">
        <f t="shared" si="408"/>
        <v>66.140921363027346</v>
      </c>
      <c r="J1826" s="10">
        <f t="shared" si="412"/>
        <v>2597848.059116452</v>
      </c>
      <c r="K1826" s="8">
        <f t="shared" si="409"/>
        <v>198.62938989777629</v>
      </c>
      <c r="L1826" s="10">
        <f t="shared" si="410"/>
        <v>128101.8466130328</v>
      </c>
      <c r="M1826" s="30">
        <f t="shared" si="404"/>
        <v>29.047721395103835</v>
      </c>
      <c r="N1826" s="11"/>
      <c r="O1826" s="12">
        <f t="shared" si="405"/>
        <v>31.515503555204649</v>
      </c>
      <c r="P1826" s="12"/>
      <c r="Q1826" s="33">
        <f t="shared" si="406"/>
        <v>2.8915813659970382E-2</v>
      </c>
      <c r="R1826" s="9">
        <f t="shared" si="413"/>
        <v>1.0232786529757065</v>
      </c>
      <c r="S1826" s="9">
        <f t="shared" si="414"/>
        <v>42.274676557157136</v>
      </c>
      <c r="T1826" s="15"/>
      <c r="U1826" s="15"/>
      <c r="Y1826" s="32"/>
      <c r="Z1826" s="32"/>
    </row>
    <row r="1827" spans="1:26" x14ac:dyDescent="0.25">
      <c r="A1827" s="6">
        <v>2022.07</v>
      </c>
      <c r="B1827" s="40">
        <v>3911.729499999999</v>
      </c>
      <c r="C1827" s="8">
        <f>C1826*2/3+C1829/3</f>
        <v>64.452768447835695</v>
      </c>
      <c r="D1827" s="7">
        <f>D1826*2/3+D1829/3</f>
        <v>190.58333333333331</v>
      </c>
      <c r="E1827" s="7">
        <v>296.27600000000001</v>
      </c>
      <c r="F1827" s="38">
        <f t="shared" si="411"/>
        <v>2022.541666666529</v>
      </c>
      <c r="G1827" s="9">
        <v>2.9</v>
      </c>
      <c r="H1827" s="8">
        <f t="shared" si="407"/>
        <v>4041.7987704412417</v>
      </c>
      <c r="I1827" s="8">
        <f t="shared" si="408"/>
        <v>66.595893265113673</v>
      </c>
      <c r="J1827" s="10">
        <f t="shared" si="412"/>
        <v>2610252.2280681306</v>
      </c>
      <c r="K1827" s="8">
        <f t="shared" si="409"/>
        <v>196.92043694055536</v>
      </c>
      <c r="L1827" s="10">
        <f t="shared" si="410"/>
        <v>127174.07235494803</v>
      </c>
      <c r="M1827" s="30">
        <f t="shared" si="404"/>
        <v>29.00461831720893</v>
      </c>
      <c r="N1827" s="11"/>
      <c r="O1827" s="12">
        <f t="shared" si="405"/>
        <v>31.457727149066965</v>
      </c>
      <c r="P1827" s="12"/>
      <c r="Q1827" s="33">
        <f t="shared" si="406"/>
        <v>3.1522201242460787E-2</v>
      </c>
      <c r="R1827" s="9">
        <f t="shared" si="413"/>
        <v>1.0024166666666667</v>
      </c>
      <c r="S1827" s="9">
        <f t="shared" si="414"/>
        <v>43.263884375134964</v>
      </c>
      <c r="T1827" s="15"/>
      <c r="U1827" s="15"/>
      <c r="Y1827" s="32"/>
      <c r="Z1827" s="32"/>
    </row>
    <row r="1828" spans="1:26" x14ac:dyDescent="0.25">
      <c r="A1828" s="6">
        <v>2022.08</v>
      </c>
      <c r="B1828" s="40">
        <v>4158.5630434782615</v>
      </c>
      <c r="C1828" s="8">
        <f>C1826/3+C1829*2/3</f>
        <v>64.885536895671393</v>
      </c>
      <c r="D1828" s="7">
        <f>D1826/3+D1829*2/3</f>
        <v>188.90666666666664</v>
      </c>
      <c r="E1828" s="7">
        <v>296.17099999999999</v>
      </c>
      <c r="F1828" s="38">
        <f t="shared" si="411"/>
        <v>2022.6249999998622</v>
      </c>
      <c r="G1828" s="9">
        <v>2.9</v>
      </c>
      <c r="H1828" s="8">
        <f t="shared" si="407"/>
        <v>4298.3631351225858</v>
      </c>
      <c r="I1828" s="8">
        <f t="shared" si="408"/>
        <v>67.066820168178651</v>
      </c>
      <c r="J1828" s="10">
        <f t="shared" si="412"/>
        <v>2779554.607152706</v>
      </c>
      <c r="K1828" s="8">
        <f t="shared" si="409"/>
        <v>195.25721829618692</v>
      </c>
      <c r="L1828" s="10">
        <f t="shared" si="410"/>
        <v>126263.90177699814</v>
      </c>
      <c r="M1828" s="30">
        <f t="shared" si="404"/>
        <v>30.698763365175289</v>
      </c>
      <c r="N1828" s="11"/>
      <c r="O1828" s="12">
        <f t="shared" si="405"/>
        <v>33.281890402234467</v>
      </c>
      <c r="P1828" s="12"/>
      <c r="Q1828" s="33">
        <f t="shared" si="406"/>
        <v>2.9013917428899812E-2</v>
      </c>
      <c r="R1828" s="9">
        <f t="shared" si="413"/>
        <v>0.9505808982687256</v>
      </c>
      <c r="S1828" s="9">
        <f t="shared" si="414"/>
        <v>43.383813954645731</v>
      </c>
      <c r="T1828" s="15"/>
      <c r="U1828" s="15"/>
      <c r="Y1828" s="32"/>
      <c r="Z1828" s="32"/>
    </row>
    <row r="1829" spans="1:26" x14ac:dyDescent="0.25">
      <c r="A1829" s="6">
        <v>2022.09</v>
      </c>
      <c r="B1829" s="40">
        <v>3850.5204761904752</v>
      </c>
      <c r="C1829" s="8">
        <v>65.318305343507092</v>
      </c>
      <c r="D1829" s="7">
        <v>187.23</v>
      </c>
      <c r="E1829" s="7">
        <v>296.80799999999999</v>
      </c>
      <c r="F1829" s="38">
        <f t="shared" si="411"/>
        <v>2022.7083333331955</v>
      </c>
      <c r="G1829" s="9">
        <v>3.52</v>
      </c>
      <c r="H1829" s="8">
        <f t="shared" si="407"/>
        <v>3971.4233008375763</v>
      </c>
      <c r="I1829" s="8">
        <f t="shared" si="408"/>
        <v>67.369240448520472</v>
      </c>
      <c r="J1829" s="10">
        <f t="shared" si="412"/>
        <v>2571767.971244365</v>
      </c>
      <c r="K1829" s="8">
        <f t="shared" si="409"/>
        <v>193.10885092382949</v>
      </c>
      <c r="L1829" s="10">
        <f t="shared" si="410"/>
        <v>125051.17690802882</v>
      </c>
      <c r="M1829" s="30">
        <f t="shared" si="404"/>
        <v>28.229884655821959</v>
      </c>
      <c r="N1829" s="11"/>
      <c r="O1829" s="12">
        <f t="shared" si="405"/>
        <v>30.597432345703783</v>
      </c>
      <c r="P1829" s="12"/>
      <c r="Q1829" s="33">
        <f t="shared" si="406"/>
        <v>2.5426554002999174E-2</v>
      </c>
      <c r="R1829" s="9">
        <f t="shared" si="413"/>
        <v>0.96529350397212954</v>
      </c>
      <c r="S1829" s="9">
        <f t="shared" si="414"/>
        <v>41.15131722355639</v>
      </c>
      <c r="T1829" s="15"/>
      <c r="U1829" s="15"/>
      <c r="Y1829" s="32"/>
      <c r="Z1829" s="32"/>
    </row>
    <row r="1830" spans="1:26" x14ac:dyDescent="0.25">
      <c r="A1830" s="6">
        <v>2022.1</v>
      </c>
      <c r="B1830" s="40">
        <v>3726.0509523809519</v>
      </c>
      <c r="C1830" s="8">
        <f>C1829*2/3+C1832/3</f>
        <v>65.852203562338062</v>
      </c>
      <c r="D1830" s="7">
        <f>D1829*2/3+D1832/3</f>
        <v>182.40333333333334</v>
      </c>
      <c r="E1830" s="7">
        <v>298.012</v>
      </c>
      <c r="F1830" s="38">
        <f t="shared" si="411"/>
        <v>2022.7916666665287</v>
      </c>
      <c r="G1830" s="9">
        <v>3.98</v>
      </c>
      <c r="H1830" s="8">
        <f t="shared" si="407"/>
        <v>3827.5192372287011</v>
      </c>
      <c r="I1830" s="8">
        <f t="shared" si="408"/>
        <v>67.645498993428589</v>
      </c>
      <c r="J1830" s="10">
        <f t="shared" si="412"/>
        <v>2482230.6800830211</v>
      </c>
      <c r="K1830" s="8">
        <f t="shared" si="409"/>
        <v>187.37056368535491</v>
      </c>
      <c r="L1830" s="10">
        <f t="shared" si="410"/>
        <v>121513.94490729953</v>
      </c>
      <c r="M1830" s="30">
        <f t="shared" si="404"/>
        <v>27.080766925400692</v>
      </c>
      <c r="N1830" s="11"/>
      <c r="O1830" s="12">
        <f t="shared" si="405"/>
        <v>29.346998336096643</v>
      </c>
      <c r="P1830" s="12"/>
      <c r="Q1830" s="33">
        <f t="shared" si="406"/>
        <v>2.2784690077350303E-2</v>
      </c>
      <c r="R1830" s="9">
        <f t="shared" si="413"/>
        <v>1.0107119558279947</v>
      </c>
      <c r="S1830" s="9">
        <f t="shared" si="414"/>
        <v>39.562613673629379</v>
      </c>
      <c r="T1830" s="15"/>
      <c r="U1830" s="15"/>
      <c r="Y1830" s="32"/>
      <c r="Z1830" s="32"/>
    </row>
    <row r="1831" spans="1:26" x14ac:dyDescent="0.25">
      <c r="A1831" s="6">
        <v>2022.11</v>
      </c>
      <c r="B1831" s="40">
        <v>3917.488571428571</v>
      </c>
      <c r="C1831" s="8">
        <f>C1829/3+C1832*2/3</f>
        <v>66.386101781169032</v>
      </c>
      <c r="D1831" s="7">
        <f>D1829/3+D1832*2/3</f>
        <v>177.57666666666665</v>
      </c>
      <c r="E1831" s="7">
        <v>297.71100000000001</v>
      </c>
      <c r="F1831" s="38">
        <f t="shared" si="411"/>
        <v>2022.874999999862</v>
      </c>
      <c r="G1831" s="9">
        <v>3.89</v>
      </c>
      <c r="H1831" s="8">
        <f t="shared" si="407"/>
        <v>4028.2387370637953</v>
      </c>
      <c r="I1831" s="8">
        <f t="shared" si="408"/>
        <v>68.262883712777878</v>
      </c>
      <c r="J1831" s="10">
        <f t="shared" si="412"/>
        <v>2616090.870156019</v>
      </c>
      <c r="K1831" s="8">
        <f t="shared" si="409"/>
        <v>182.59688431062335</v>
      </c>
      <c r="L1831" s="10">
        <f t="shared" si="410"/>
        <v>118585.33546404137</v>
      </c>
      <c r="M1831" s="30">
        <f t="shared" si="404"/>
        <v>28.378949016273314</v>
      </c>
      <c r="N1831" s="11"/>
      <c r="O1831" s="12">
        <f t="shared" si="405"/>
        <v>30.747932135302172</v>
      </c>
      <c r="P1831" s="12"/>
      <c r="Q1831" s="33">
        <f>1/M1831-(G1831/100-(((E1831/E1711)^(1/10))-1))</f>
        <v>2.2379046474016222E-2</v>
      </c>
      <c r="R1831" s="9">
        <f t="shared" si="413"/>
        <v>1.025709583392977</v>
      </c>
      <c r="S1831" s="9">
        <f t="shared" si="414"/>
        <v>40.026834805279734</v>
      </c>
      <c r="T1831" s="15"/>
      <c r="U1831" s="15"/>
      <c r="Y1831" s="32"/>
      <c r="Z1831" s="32"/>
    </row>
    <row r="1832" spans="1:26" x14ac:dyDescent="0.25">
      <c r="A1832" s="6">
        <v>2022.12</v>
      </c>
      <c r="B1832" s="40">
        <v>3912.3809523809532</v>
      </c>
      <c r="C1832" s="8">
        <v>66.92</v>
      </c>
      <c r="D1832" s="7">
        <v>172.75</v>
      </c>
      <c r="E1832" s="7">
        <v>296.79700000000003</v>
      </c>
      <c r="F1832" s="38">
        <f t="shared" si="411"/>
        <v>2022.9583333331952</v>
      </c>
      <c r="G1832" s="9">
        <v>3.62</v>
      </c>
      <c r="H1832" s="8">
        <f t="shared" si="407"/>
        <v>4035.3756944982592</v>
      </c>
      <c r="I1832" s="8">
        <f t="shared" si="408"/>
        <v>69.023784943917875</v>
      </c>
      <c r="J1832" s="10">
        <f t="shared" si="412"/>
        <v>2624461.4358516494</v>
      </c>
      <c r="K1832" s="8">
        <f t="shared" si="409"/>
        <v>178.18079571222074</v>
      </c>
      <c r="L1832" s="10">
        <f t="shared" si="410"/>
        <v>115882.30250621737</v>
      </c>
      <c r="M1832" s="30">
        <f t="shared" si="404"/>
        <v>28.316901284527283</v>
      </c>
      <c r="N1832" s="11"/>
      <c r="O1832" s="12">
        <f t="shared" si="405"/>
        <v>30.676157998177395</v>
      </c>
      <c r="P1832" s="12"/>
      <c r="Q1832" s="33">
        <f t="shared" si="406"/>
        <v>2.5117462709333224E-2</v>
      </c>
      <c r="R1832" s="9">
        <f t="shared" si="413"/>
        <v>1.010537679225576</v>
      </c>
      <c r="S1832" s="9">
        <f t="shared" si="414"/>
        <v>41.182341608123906</v>
      </c>
      <c r="T1832" s="15"/>
      <c r="U1832" s="15"/>
      <c r="Y1832" s="32"/>
      <c r="Z1832" s="32"/>
    </row>
    <row r="1833" spans="1:26" x14ac:dyDescent="0.25">
      <c r="A1833" s="6">
        <v>2023.01</v>
      </c>
      <c r="B1833" s="40">
        <v>3960.6565000000001</v>
      </c>
      <c r="C1833" s="8">
        <f>C1832*2/3+C1835/3</f>
        <v>67.349999999999994</v>
      </c>
      <c r="D1833" s="7">
        <f>D1832*2/3+D1835/3</f>
        <v>173.55666666666667</v>
      </c>
      <c r="E1833" s="7">
        <v>299.17</v>
      </c>
      <c r="F1833" s="38">
        <f t="shared" si="411"/>
        <v>2023.0416666665285</v>
      </c>
      <c r="G1833" s="9">
        <v>3.53</v>
      </c>
      <c r="H1833" s="8">
        <f t="shared" si="407"/>
        <v>4052.7655603962617</v>
      </c>
      <c r="I1833" s="8">
        <f t="shared" si="408"/>
        <v>68.916292158304614</v>
      </c>
      <c r="J1833" s="10">
        <f t="shared" si="412"/>
        <v>2639506.2254679734</v>
      </c>
      <c r="K1833" s="8">
        <f t="shared" si="409"/>
        <v>177.59290194538221</v>
      </c>
      <c r="L1833" s="10">
        <f t="shared" si="410"/>
        <v>115663.62852676991</v>
      </c>
      <c r="M1833" s="30">
        <f t="shared" si="404"/>
        <v>28.334813423755683</v>
      </c>
      <c r="N1833" s="11"/>
      <c r="O1833" s="12">
        <f t="shared" si="405"/>
        <v>30.691634492755632</v>
      </c>
      <c r="P1833" s="12"/>
      <c r="Q1833" s="33">
        <f t="shared" si="406"/>
        <v>2.6509359149697272E-2</v>
      </c>
      <c r="R1833" s="9">
        <f t="shared" si="413"/>
        <v>0.98474563111309221</v>
      </c>
      <c r="S1833" s="9">
        <f t="shared" si="414"/>
        <v>41.286209646277321</v>
      </c>
      <c r="T1833" s="15"/>
      <c r="U1833" s="15"/>
      <c r="Y1833" s="32"/>
      <c r="Z1833" s="32"/>
    </row>
    <row r="1834" spans="1:26" x14ac:dyDescent="0.25">
      <c r="A1834" s="6">
        <v>2023.02</v>
      </c>
      <c r="B1834" s="40">
        <v>4079.6847368421049</v>
      </c>
      <c r="C1834" s="8">
        <f>C1832/3+C1835*2/3</f>
        <v>67.78</v>
      </c>
      <c r="D1834" s="7">
        <f>D1832/3+D1835*2/3</f>
        <v>174.36333333333332</v>
      </c>
      <c r="E1834" s="7">
        <v>300.83999999999997</v>
      </c>
      <c r="F1834" s="38">
        <f t="shared" si="411"/>
        <v>2023.1249999998618</v>
      </c>
      <c r="G1834" s="9">
        <v>3.75</v>
      </c>
      <c r="H1834" s="8">
        <f t="shared" si="407"/>
        <v>4151.3884100439809</v>
      </c>
      <c r="I1834" s="8">
        <f t="shared" si="408"/>
        <v>68.971286896689264</v>
      </c>
      <c r="J1834" s="10">
        <f t="shared" si="412"/>
        <v>2707481.1592775686</v>
      </c>
      <c r="K1834" s="8">
        <f t="shared" si="409"/>
        <v>177.42790627908519</v>
      </c>
      <c r="L1834" s="10">
        <f t="shared" si="410"/>
        <v>115716.15708576883</v>
      </c>
      <c r="M1834" s="30">
        <f t="shared" si="404"/>
        <v>28.91976294386663</v>
      </c>
      <c r="N1834" s="11"/>
      <c r="O1834" s="12">
        <f t="shared" si="405"/>
        <v>31.320528304023149</v>
      </c>
      <c r="P1834" s="12"/>
      <c r="Q1834" s="33">
        <f t="shared" si="406"/>
        <v>2.332967294830262E-2</v>
      </c>
      <c r="R1834" s="9">
        <f t="shared" si="413"/>
        <v>1.0106002730113013</v>
      </c>
      <c r="S1834" s="9">
        <f t="shared" si="414"/>
        <v>40.430725795175164</v>
      </c>
      <c r="T1834" s="15"/>
      <c r="U1834" s="15"/>
      <c r="Y1834" s="32"/>
      <c r="Z1834" s="32"/>
    </row>
    <row r="1835" spans="1:26" x14ac:dyDescent="0.25">
      <c r="A1835" s="6">
        <v>2023.03</v>
      </c>
      <c r="B1835" s="40">
        <v>3968.5591304347827</v>
      </c>
      <c r="C1835" s="8">
        <v>68.209999999999994</v>
      </c>
      <c r="D1835" s="7">
        <v>175.17</v>
      </c>
      <c r="E1835" s="7">
        <f>1.5*E1834-0.5*E1833</f>
        <v>301.67499999999995</v>
      </c>
      <c r="F1835" s="38">
        <f t="shared" si="411"/>
        <v>2023.208333333195</v>
      </c>
      <c r="G1835" s="9">
        <v>3.66</v>
      </c>
      <c r="H1835" s="8">
        <f t="shared" si="407"/>
        <v>4027.1321296168858</v>
      </c>
      <c r="I1835" s="8">
        <f t="shared" si="408"/>
        <v>69.216729178751962</v>
      </c>
      <c r="J1835" s="10">
        <f t="shared" si="412"/>
        <v>2630204.693997764</v>
      </c>
      <c r="K1835" s="8">
        <f t="shared" si="409"/>
        <v>177.75537971326756</v>
      </c>
      <c r="L1835" s="10">
        <f t="shared" si="410"/>
        <v>116095.77710817975</v>
      </c>
      <c r="M1835" s="30">
        <f t="shared" si="404"/>
        <v>27.953041469070055</v>
      </c>
      <c r="N1835" s="11"/>
      <c r="O1835" s="12">
        <f t="shared" si="405"/>
        <v>30.270801868180389</v>
      </c>
      <c r="P1835" s="12"/>
      <c r="Q1835" s="33">
        <f t="shared" si="406"/>
        <v>2.5442009128978302E-2</v>
      </c>
      <c r="R1835" s="9">
        <f t="shared" si="413"/>
        <v>1.0198184492993052</v>
      </c>
      <c r="S1835" s="9">
        <f t="shared" si="414"/>
        <v>40.746208907324473</v>
      </c>
      <c r="T1835" s="15"/>
      <c r="U1835" s="15"/>
      <c r="Y1835" s="32"/>
      <c r="Z1835" s="32"/>
    </row>
    <row r="1836" spans="1:26" x14ac:dyDescent="0.25">
      <c r="A1836" s="6">
        <v>2023.04</v>
      </c>
      <c r="B1836" s="40">
        <v>4121.4673684210529</v>
      </c>
      <c r="C1836" s="8">
        <f>C1835*2/3+C1838/3</f>
        <v>68.376666666666665</v>
      </c>
      <c r="D1836" s="7">
        <f>D1835*2/3+D1838/3</f>
        <v>177.17</v>
      </c>
      <c r="E1836" s="7">
        <v>303.363</v>
      </c>
      <c r="F1836" s="38">
        <f t="shared" si="411"/>
        <v>2023.2916666665283</v>
      </c>
      <c r="G1836" s="9">
        <v>3.46</v>
      </c>
      <c r="H1836" s="8">
        <f t="shared" si="407"/>
        <v>4159.025661752803</v>
      </c>
      <c r="I1836" s="8">
        <f t="shared" si="408"/>
        <v>68.999772632127176</v>
      </c>
      <c r="J1836" s="10">
        <f t="shared" si="412"/>
        <v>2720102.5674309423</v>
      </c>
      <c r="K1836" s="8">
        <f>D1836*$E$1841/E1836</f>
        <v>178.78452274997275</v>
      </c>
      <c r="L1836" s="10">
        <f>K1836*(J1836/H1836)</f>
        <v>116929.36733267533</v>
      </c>
      <c r="M1836" s="30">
        <f t="shared" si="404"/>
        <v>28.76468407710037</v>
      </c>
      <c r="N1836" s="11"/>
      <c r="O1836" s="12">
        <f t="shared" si="405"/>
        <v>31.145512879511198</v>
      </c>
      <c r="P1836" s="12"/>
      <c r="Q1836" s="33">
        <f t="shared" si="406"/>
        <v>2.7112194384912948E-2</v>
      </c>
      <c r="R1836" s="9">
        <f>((G1836/G1837+G1836/1200+((1+G1837/1200)^(-119))*(1-G1836/G1837)))</f>
        <v>0.99370823619587745</v>
      </c>
      <c r="S1836" s="9">
        <f t="shared" si="414"/>
        <v>41.322518507230491</v>
      </c>
      <c r="T1836" s="15"/>
      <c r="U1836" s="15"/>
      <c r="Y1836" s="32"/>
      <c r="Z1836" s="32"/>
    </row>
    <row r="1837" spans="1:26" x14ac:dyDescent="0.25">
      <c r="A1837" s="6">
        <v>2023.05</v>
      </c>
      <c r="B1837" s="40">
        <v>4146.1731818181825</v>
      </c>
      <c r="C1837" s="8">
        <f>C1835/3+C1838*2/3</f>
        <v>68.543333333333322</v>
      </c>
      <c r="D1837" s="7">
        <f>D1835/3+D1838*2/3</f>
        <v>179.17</v>
      </c>
      <c r="E1837" s="7">
        <v>304.12700000000001</v>
      </c>
      <c r="F1837" s="38">
        <f>F1836+1/12</f>
        <v>2023.3749999998615</v>
      </c>
      <c r="G1837" s="9">
        <v>3.57</v>
      </c>
      <c r="H1837" s="8">
        <f t="shared" si="407"/>
        <v>4173.4460627206572</v>
      </c>
      <c r="I1837" s="8">
        <f t="shared" si="408"/>
        <v>68.994200695761933</v>
      </c>
      <c r="J1837" s="10">
        <f>J1836*((H1837+(I1837/12))/H1836)</f>
        <v>2733294.1775248125</v>
      </c>
      <c r="K1837" s="8">
        <f>D1837*$E$1841/E1837</f>
        <v>180.34855233175608</v>
      </c>
      <c r="L1837" s="10">
        <f>K1837*(J1837/H1837)</f>
        <v>118114.77627964551</v>
      </c>
      <c r="M1837" s="30">
        <f t="shared" si="404"/>
        <v>28.761805827303075</v>
      </c>
      <c r="N1837" s="11"/>
      <c r="O1837" s="12">
        <f>J1837/AVERAGE(L1717:L1836)</f>
        <v>31.137838530286203</v>
      </c>
      <c r="P1837" s="12"/>
      <c r="Q1837" s="33">
        <f t="shared" si="406"/>
        <v>2.6091305111968506E-2</v>
      </c>
      <c r="R1837" s="9">
        <f>((G1837/G1838+G1837/1200+((1+G1838/1200)^(-119))*(1-G1837/G1838)))</f>
        <v>0.98808733454707542</v>
      </c>
      <c r="S1837" s="9">
        <f t="shared" si="414"/>
        <v>40.959373460871703</v>
      </c>
      <c r="T1837" s="15"/>
      <c r="U1837" s="15"/>
      <c r="Y1837" s="32"/>
      <c r="Z1837" s="32"/>
    </row>
    <row r="1838" spans="1:26" x14ac:dyDescent="0.25">
      <c r="A1838" s="6">
        <v>2023.06</v>
      </c>
      <c r="B1838" s="40">
        <v>4345.3728571428574</v>
      </c>
      <c r="C1838" s="8">
        <v>68.709999999999994</v>
      </c>
      <c r="D1838" s="7">
        <v>181.17</v>
      </c>
      <c r="E1838" s="7">
        <v>305.10899999999998</v>
      </c>
      <c r="F1838" s="38">
        <f>F1837+1/12</f>
        <v>2023.4583333331948</v>
      </c>
      <c r="G1838" s="9">
        <v>3.75</v>
      </c>
      <c r="H1838" s="8">
        <f t="shared" si="407"/>
        <v>4359.8783691238214</v>
      </c>
      <c r="I1838" s="8">
        <f t="shared" si="408"/>
        <v>68.939364374698854</v>
      </c>
      <c r="J1838" s="10">
        <f>J1837*((H1838+(I1838/12))/H1837)</f>
        <v>2859155.8659163238</v>
      </c>
      <c r="K1838" s="8">
        <f>D1838*$E$1841/E1838</f>
        <v>181.77477286805694</v>
      </c>
      <c r="L1838" s="10">
        <f>K1838*(J1838/H1838)</f>
        <v>119205.71266435533</v>
      </c>
      <c r="M1838" s="30">
        <f t="shared" si="404"/>
        <v>29.939593027231528</v>
      </c>
      <c r="N1838" s="11"/>
      <c r="O1838" s="12">
        <f>J1838/AVERAGE(L1718:L1837)</f>
        <v>32.4060308458713</v>
      </c>
      <c r="P1838" s="12"/>
      <c r="Q1838" s="33">
        <f t="shared" si="406"/>
        <v>2.3008487103579771E-2</v>
      </c>
      <c r="R1838" s="9">
        <f>((G1838/G1839+G1838/1200+((1+G1839/1200)^(-119))*(1-G1838/G1839)))</f>
        <v>0.99080526900270016</v>
      </c>
      <c r="S1838" s="9">
        <f t="shared" si="414"/>
        <v>40.341179937454221</v>
      </c>
      <c r="T1838" s="15"/>
      <c r="U1838" s="15"/>
      <c r="Y1838" s="32"/>
      <c r="Z1838" s="32"/>
    </row>
    <row r="1839" spans="1:26" x14ac:dyDescent="0.25">
      <c r="A1839" s="6">
        <v>2023.07</v>
      </c>
      <c r="B1839" s="40">
        <v>4508.0755000000008</v>
      </c>
      <c r="C1839" s="8"/>
      <c r="D1839" s="7"/>
      <c r="E1839" s="7">
        <v>305.69099999999997</v>
      </c>
      <c r="F1839" s="38">
        <f>F1838+1/12</f>
        <v>2023.541666666528</v>
      </c>
      <c r="G1839" s="9">
        <v>3.9</v>
      </c>
      <c r="H1839" s="8">
        <f t="shared" si="407"/>
        <v>4514.512637356841</v>
      </c>
      <c r="I1839" s="8"/>
      <c r="J1839" s="10">
        <f>J1838*((H1839+(I1839/12))/H1838)</f>
        <v>2960563.1616384215</v>
      </c>
      <c r="K1839" s="8"/>
      <c r="L1839" s="10"/>
      <c r="M1839" s="30">
        <f>H1839/AVERAGE(K1719:K1838)</f>
        <v>30.890926088333099</v>
      </c>
      <c r="N1839" s="11"/>
      <c r="O1839" s="12">
        <f>J1839/AVERAGE(L1719:L1838)</f>
        <v>33.384492204733377</v>
      </c>
      <c r="P1839" s="12"/>
      <c r="Q1839" s="33">
        <f>1/M1839-(G1839/100-(((E1839/E1719)^(1/10))-1))</f>
        <v>2.0635152857238909E-2</v>
      </c>
      <c r="R1839" s="9">
        <f>((G1839/G1840+G1839/1200+((1+G1840/1200)^(-119))*(1-G1839/G1840)))</f>
        <v>0.98135146080306712</v>
      </c>
      <c r="S1839" s="9">
        <f t="shared" si="414"/>
        <v>39.894154940088249</v>
      </c>
      <c r="T1839" s="15"/>
      <c r="U1839" s="15"/>
      <c r="Y1839" s="32"/>
      <c r="Z1839" s="32"/>
    </row>
    <row r="1840" spans="1:26" x14ac:dyDescent="0.25">
      <c r="A1840" s="6">
        <v>2023.08</v>
      </c>
      <c r="B1840" s="40">
        <v>4457.358695652174</v>
      </c>
      <c r="C1840" s="8"/>
      <c r="D1840" s="7"/>
      <c r="E1840" s="7">
        <f>1.5*E1839-0.5*E1838</f>
        <v>305.98199999999997</v>
      </c>
      <c r="F1840" s="38">
        <f>F1839+1/12</f>
        <v>2023.6249999998613</v>
      </c>
      <c r="G1840" s="9">
        <v>4.17</v>
      </c>
      <c r="H1840" s="8">
        <f t="shared" si="407"/>
        <v>4459.4782506920692</v>
      </c>
      <c r="I1840" s="8"/>
      <c r="J1840" s="10">
        <f>J1839*((H1840+(I1840/12))/H1839)</f>
        <v>2924472.271907635</v>
      </c>
      <c r="K1840" s="8"/>
      <c r="L1840" s="10"/>
      <c r="M1840" s="30">
        <f>H1840/AVERAGE(K1720:K1839)</f>
        <v>30.469742507138623</v>
      </c>
      <c r="N1840" s="11"/>
      <c r="O1840" s="12">
        <f>J1840/AVERAGE(L1720:L1839)</f>
        <v>32.906499538087218</v>
      </c>
      <c r="P1840" s="12"/>
      <c r="Q1840" s="33">
        <f>1/M1840-(G1840/100-(((E1840/E1720)^(1/10))-1))</f>
        <v>1.8356875695553151E-2</v>
      </c>
      <c r="R1840" s="9">
        <f>((G1840/G1841+G1840/1200+((1+G1841/1200)^(-119))*(1-G1840/G1841)))</f>
        <v>1.0099876229274973</v>
      </c>
      <c r="S1840" s="9">
        <f>S1839*R1839*E1839/E1840</f>
        <v>39.11295397736523</v>
      </c>
      <c r="T1840" s="15"/>
      <c r="U1840" s="15"/>
      <c r="Y1840" s="32"/>
      <c r="Z1840" s="32"/>
    </row>
    <row r="1841" spans="1:26" x14ac:dyDescent="0.25">
      <c r="A1841" s="6">
        <v>2023.09</v>
      </c>
      <c r="B1841" s="40">
        <v>4515.7700000000004</v>
      </c>
      <c r="C1841" s="8"/>
      <c r="D1841" s="7"/>
      <c r="E1841" s="7">
        <f>1.5*E1840-0.5*E1839</f>
        <v>306.12749999999994</v>
      </c>
      <c r="F1841" s="38">
        <f>F1840+1/12</f>
        <v>2023.7083333331946</v>
      </c>
      <c r="G1841" s="9">
        <v>4.09</v>
      </c>
      <c r="H1841" s="8">
        <f t="shared" si="407"/>
        <v>4515.7700000000004</v>
      </c>
      <c r="I1841" s="8"/>
      <c r="J1841" s="10">
        <f>J1840*((H1841+(I1841/12))/H1840)</f>
        <v>2961387.7249570298</v>
      </c>
      <c r="K1841" s="8"/>
      <c r="L1841" s="10"/>
      <c r="M1841" s="30">
        <f>H1841/AVERAGE(K1721:K1840)</f>
        <v>30.810960610791547</v>
      </c>
      <c r="N1841" s="11"/>
      <c r="O1841" s="12">
        <f>J1841/AVERAGE(L1721:L1840)</f>
        <v>33.251746300437745</v>
      </c>
      <c r="P1841" s="12"/>
      <c r="Q1841" s="33">
        <f>1/M1841-(G1841/100-(((E1841/E1721)^(1/10))-1))</f>
        <v>1.8722853569909235E-2</v>
      </c>
      <c r="S1841" s="9">
        <f>S1840*R1840*E1840/E1841</f>
        <v>39.484823662270479</v>
      </c>
      <c r="T1841" s="15"/>
      <c r="U1841" s="15"/>
      <c r="Y1841" s="32"/>
      <c r="Z1841" s="32"/>
    </row>
    <row r="1842" spans="1:26" s="50" customFormat="1" ht="38.4" customHeight="1" x14ac:dyDescent="0.25">
      <c r="A1842" s="41"/>
      <c r="B1842" s="42" t="s">
        <v>66</v>
      </c>
      <c r="C1842" s="43"/>
      <c r="D1842" s="42"/>
      <c r="E1842" s="42" t="s">
        <v>67</v>
      </c>
      <c r="F1842" s="43"/>
      <c r="G1842" s="42" t="s">
        <v>68</v>
      </c>
      <c r="H1842" s="43"/>
      <c r="I1842" s="43"/>
      <c r="J1842" s="44"/>
      <c r="K1842" s="43"/>
      <c r="L1842" s="44"/>
      <c r="M1842" s="45"/>
      <c r="N1842" s="46"/>
      <c r="O1842" s="47"/>
      <c r="P1842" s="47"/>
      <c r="Q1842" s="48"/>
      <c r="R1842" s="43"/>
      <c r="S1842" s="43"/>
      <c r="T1842" s="41"/>
      <c r="U1842" s="41"/>
      <c r="V1842" s="15"/>
      <c r="W1842" s="16"/>
      <c r="X1842" s="49"/>
    </row>
    <row r="1843" spans="1:26" x14ac:dyDescent="0.25">
      <c r="A1843" s="6"/>
      <c r="B1843" s="7"/>
      <c r="C1843" s="8"/>
      <c r="D1843" s="7"/>
      <c r="E1843" s="7"/>
      <c r="F1843" s="8"/>
      <c r="G1843" s="9"/>
      <c r="H1843" s="8"/>
      <c r="I1843" s="8"/>
      <c r="J1843" s="10"/>
      <c r="K1843" s="8"/>
      <c r="L1843" s="10"/>
      <c r="M1843" s="11"/>
      <c r="N1843" s="11"/>
    </row>
    <row r="1844" spans="1:26" x14ac:dyDescent="0.25">
      <c r="A1844" s="6"/>
      <c r="B1844" s="7"/>
      <c r="C1844" s="8"/>
      <c r="D1844" s="7"/>
      <c r="E1844" s="7"/>
      <c r="F1844" s="8"/>
      <c r="G1844" s="9"/>
      <c r="H1844" s="8"/>
      <c r="I1844" s="8"/>
      <c r="J1844" s="10"/>
      <c r="K1844" s="8"/>
      <c r="L1844" s="10"/>
      <c r="M1844" s="11"/>
      <c r="N1844" s="11"/>
      <c r="Q1844" s="51"/>
      <c r="T1844" s="52"/>
      <c r="U1844" s="52"/>
    </row>
    <row r="1845" spans="1:26" x14ac:dyDescent="0.25">
      <c r="A1845" s="6"/>
      <c r="B1845" s="7"/>
      <c r="C1845" s="8"/>
      <c r="D1845" s="7"/>
      <c r="E1845" s="7"/>
      <c r="F1845" s="8"/>
      <c r="G1845" s="9"/>
      <c r="H1845" s="8"/>
      <c r="I1845" s="8"/>
      <c r="J1845" s="10"/>
      <c r="K1845" s="8"/>
      <c r="L1845" s="10"/>
      <c r="M1845" s="11"/>
      <c r="N1845" s="11"/>
    </row>
    <row r="1846" spans="1:26" x14ac:dyDescent="0.25">
      <c r="A1846" s="6"/>
      <c r="B1846" s="7"/>
      <c r="C1846" s="8"/>
      <c r="D1846" s="7"/>
      <c r="E1846" s="7"/>
      <c r="F1846" s="8"/>
      <c r="G1846" s="9"/>
      <c r="H1846" s="8"/>
      <c r="I1846" s="8"/>
      <c r="J1846" s="10"/>
      <c r="K1846" s="8"/>
      <c r="L1846" s="10"/>
      <c r="M1846" s="11"/>
      <c r="N1846" s="11"/>
    </row>
    <row r="1847" spans="1:26" x14ac:dyDescent="0.25">
      <c r="A1847" s="6"/>
      <c r="B1847" s="7"/>
      <c r="C1847" s="8"/>
      <c r="D1847" s="7"/>
      <c r="E1847" s="7"/>
      <c r="F1847" s="8"/>
      <c r="G1847" s="9"/>
      <c r="H1847" s="8"/>
      <c r="I1847" s="8"/>
      <c r="J1847" s="10"/>
      <c r="K1847" s="8"/>
      <c r="L1847" s="10"/>
      <c r="M1847" s="11"/>
      <c r="N1847" s="11"/>
    </row>
    <row r="1848" spans="1:26" x14ac:dyDescent="0.25">
      <c r="A1848" s="6"/>
      <c r="B1848" s="7"/>
      <c r="C1848" s="8"/>
      <c r="D1848" s="7"/>
      <c r="E1848" s="7"/>
      <c r="F1848" s="8"/>
      <c r="G1848" s="9"/>
      <c r="H1848" s="8"/>
      <c r="I1848" s="8"/>
      <c r="J1848" s="10"/>
      <c r="K1848" s="8"/>
      <c r="L1848" s="10"/>
      <c r="M1848" s="11"/>
      <c r="N1848" s="11"/>
    </row>
    <row r="1849" spans="1:26" x14ac:dyDescent="0.25">
      <c r="A1849" s="6"/>
      <c r="B1849" s="7"/>
      <c r="C1849" s="8"/>
      <c r="D1849" s="7"/>
      <c r="E1849" s="7"/>
      <c r="F1849" s="8"/>
      <c r="G1849" s="9"/>
      <c r="H1849" s="8"/>
      <c r="I1849" s="8"/>
      <c r="J1849" s="10"/>
      <c r="K1849" s="8"/>
      <c r="L1849" s="10"/>
      <c r="M1849" s="11"/>
      <c r="N1849" s="11"/>
    </row>
    <row r="1850" spans="1:26" x14ac:dyDescent="0.25">
      <c r="A1850" s="6"/>
      <c r="B1850" s="7"/>
      <c r="C1850" s="8"/>
      <c r="D1850" s="7"/>
      <c r="E1850" s="7"/>
      <c r="F1850" s="8"/>
      <c r="G1850" s="9"/>
      <c r="H1850" s="8"/>
      <c r="I1850" s="8"/>
      <c r="J1850" s="10"/>
      <c r="K1850" s="8"/>
      <c r="L1850" s="10"/>
      <c r="M1850" s="11"/>
      <c r="N1850" s="11"/>
    </row>
    <row r="1851" spans="1:26" x14ac:dyDescent="0.25">
      <c r="A1851" s="6"/>
      <c r="B1851" s="7"/>
      <c r="C1851" s="8"/>
      <c r="D1851" s="7"/>
      <c r="E1851" s="7"/>
      <c r="F1851" s="8"/>
      <c r="G1851" s="9"/>
      <c r="H1851" s="8"/>
      <c r="I1851" s="8"/>
      <c r="J1851" s="10"/>
      <c r="K1851" s="8"/>
      <c r="L1851" s="10"/>
      <c r="M1851" s="11"/>
      <c r="N1851" s="11"/>
    </row>
    <row r="1852" spans="1:26" x14ac:dyDescent="0.25">
      <c r="A1852" s="6"/>
      <c r="B1852" s="7"/>
      <c r="C1852" s="8"/>
      <c r="D1852" s="7"/>
      <c r="E1852" s="7"/>
      <c r="F1852" s="8"/>
      <c r="G1852" s="9"/>
      <c r="H1852" s="8"/>
      <c r="I1852" s="8"/>
      <c r="J1852" s="10"/>
      <c r="K1852" s="8"/>
      <c r="L1852" s="10"/>
      <c r="M1852" s="11"/>
      <c r="N1852" s="11"/>
    </row>
    <row r="1853" spans="1:26" x14ac:dyDescent="0.25">
      <c r="A1853" s="6"/>
      <c r="B1853" s="7"/>
      <c r="C1853" s="8"/>
      <c r="D1853" s="7"/>
      <c r="E1853" s="7"/>
      <c r="F1853" s="8"/>
      <c r="G1853" s="9"/>
      <c r="H1853" s="8"/>
      <c r="I1853" s="8"/>
      <c r="J1853" s="10"/>
      <c r="K1853" s="8"/>
      <c r="L1853" s="10"/>
      <c r="M1853" s="11"/>
      <c r="N1853" s="11"/>
    </row>
    <row r="1854" spans="1:26" x14ac:dyDescent="0.25">
      <c r="A1854" s="6"/>
      <c r="B1854" s="7"/>
      <c r="C1854" s="8"/>
      <c r="D1854" s="7"/>
      <c r="E1854" s="7"/>
      <c r="F1854" s="8"/>
      <c r="G1854" s="9"/>
      <c r="H1854" s="8"/>
      <c r="I1854" s="8"/>
      <c r="J1854" s="10"/>
      <c r="K1854" s="8"/>
      <c r="L1854" s="10"/>
      <c r="M1854" s="11"/>
      <c r="N1854" s="11"/>
    </row>
    <row r="1855" spans="1:26" x14ac:dyDescent="0.25">
      <c r="A1855" s="6"/>
      <c r="B1855" s="7"/>
      <c r="C1855" s="8"/>
      <c r="D1855" s="7"/>
      <c r="E1855" s="7"/>
      <c r="F1855" s="8"/>
      <c r="G1855" s="9"/>
      <c r="H1855" s="8"/>
      <c r="I1855" s="8"/>
      <c r="J1855" s="10"/>
      <c r="K1855" s="8"/>
      <c r="L1855" s="10"/>
      <c r="M1855" s="11"/>
      <c r="N1855" s="11"/>
    </row>
    <row r="1856" spans="1:26" x14ac:dyDescent="0.25">
      <c r="A1856" s="6"/>
      <c r="B1856" s="7"/>
      <c r="C1856" s="8"/>
      <c r="D1856" s="7"/>
      <c r="E1856" s="7"/>
      <c r="F1856" s="8"/>
      <c r="G1856" s="9"/>
      <c r="H1856" s="8"/>
      <c r="I1856" s="8"/>
      <c r="J1856" s="10"/>
      <c r="K1856" s="8"/>
      <c r="L1856" s="10"/>
      <c r="M1856" s="11"/>
      <c r="N1856" s="11"/>
    </row>
    <row r="1857" spans="1:14" x14ac:dyDescent="0.25">
      <c r="A1857" s="6"/>
      <c r="B1857" s="7"/>
      <c r="C1857" s="8"/>
      <c r="D1857" s="7"/>
      <c r="E1857" s="7"/>
      <c r="F1857" s="8"/>
      <c r="G1857" s="9"/>
      <c r="H1857" s="8"/>
      <c r="I1857" s="8"/>
      <c r="J1857" s="10"/>
      <c r="K1857" s="8"/>
      <c r="L1857" s="10"/>
      <c r="M1857" s="11"/>
      <c r="N1857" s="11"/>
    </row>
    <row r="1858" spans="1:14" x14ac:dyDescent="0.25">
      <c r="A1858" s="6"/>
      <c r="B1858" s="7"/>
      <c r="C1858" s="8"/>
      <c r="D1858" s="7"/>
      <c r="E1858" s="7"/>
      <c r="F1858" s="8"/>
      <c r="G1858" s="9"/>
      <c r="H1858" s="8"/>
      <c r="I1858" s="8"/>
      <c r="J1858" s="10"/>
      <c r="K1858" s="8"/>
      <c r="L1858" s="10"/>
      <c r="M1858" s="11"/>
      <c r="N1858" s="11"/>
    </row>
    <row r="1859" spans="1:14" x14ac:dyDescent="0.25">
      <c r="A1859" s="6"/>
      <c r="B1859" s="7"/>
      <c r="C1859" s="8"/>
      <c r="D1859" s="7"/>
      <c r="E1859" s="7"/>
      <c r="F1859" s="8"/>
      <c r="G1859" s="9"/>
      <c r="H1859" s="8"/>
      <c r="I1859" s="8"/>
      <c r="J1859" s="10"/>
      <c r="K1859" s="8"/>
      <c r="L1859" s="10"/>
      <c r="M1859" s="11"/>
      <c r="N1859" s="11"/>
    </row>
    <row r="1860" spans="1:14" x14ac:dyDescent="0.25">
      <c r="A1860" s="6"/>
      <c r="B1860" s="7"/>
      <c r="C1860" s="8"/>
      <c r="D1860" s="7"/>
      <c r="E1860" s="7"/>
      <c r="F1860" s="8"/>
      <c r="G1860" s="9"/>
      <c r="H1860" s="8"/>
      <c r="I1860" s="8"/>
      <c r="J1860" s="10"/>
      <c r="K1860" s="8"/>
      <c r="L1860" s="10"/>
      <c r="M1860" s="11"/>
      <c r="N1860" s="11"/>
    </row>
    <row r="1861" spans="1:14" x14ac:dyDescent="0.25">
      <c r="A1861" s="6"/>
      <c r="B1861" s="7"/>
      <c r="C1861" s="8"/>
      <c r="D1861" s="7"/>
      <c r="E1861" s="7"/>
      <c r="F1861" s="8"/>
      <c r="G1861" s="9"/>
      <c r="H1861" s="8"/>
      <c r="I1861" s="8"/>
      <c r="J1861" s="10"/>
      <c r="K1861" s="8"/>
      <c r="L1861" s="10"/>
      <c r="M1861" s="11"/>
      <c r="N1861" s="11"/>
    </row>
    <row r="1862" spans="1:14" x14ac:dyDescent="0.25">
      <c r="A1862" s="6"/>
      <c r="B1862" s="7"/>
      <c r="C1862" s="8"/>
      <c r="D1862" s="7"/>
      <c r="E1862" s="7"/>
      <c r="F1862" s="8"/>
      <c r="G1862" s="9"/>
      <c r="H1862" s="8"/>
      <c r="I1862" s="8"/>
      <c r="J1862" s="10"/>
      <c r="K1862" s="8"/>
      <c r="L1862" s="10"/>
      <c r="M1862" s="11"/>
      <c r="N1862" s="11"/>
    </row>
    <row r="1863" spans="1:14" x14ac:dyDescent="0.25">
      <c r="A1863" s="6"/>
      <c r="B1863" s="7"/>
      <c r="C1863" s="8"/>
      <c r="D1863" s="7"/>
      <c r="E1863" s="7"/>
      <c r="F1863" s="8"/>
      <c r="G1863" s="9"/>
      <c r="H1863" s="8"/>
      <c r="I1863" s="8"/>
      <c r="J1863" s="10"/>
      <c r="K1863" s="8"/>
      <c r="L1863" s="10"/>
      <c r="M1863" s="11"/>
      <c r="N1863" s="11"/>
    </row>
    <row r="1864" spans="1:14" x14ac:dyDescent="0.25">
      <c r="A1864" s="6"/>
      <c r="B1864" s="7"/>
      <c r="C1864" s="8"/>
      <c r="D1864" s="7"/>
      <c r="E1864" s="7"/>
      <c r="F1864" s="8"/>
      <c r="G1864" s="9"/>
      <c r="H1864" s="8"/>
      <c r="I1864" s="8"/>
      <c r="J1864" s="10"/>
      <c r="K1864" s="8"/>
      <c r="L1864" s="10"/>
      <c r="M1864" s="11"/>
      <c r="N1864" s="11"/>
    </row>
    <row r="1865" spans="1:14" x14ac:dyDescent="0.25">
      <c r="A1865" s="6"/>
      <c r="B1865" s="7"/>
      <c r="C1865" s="8"/>
      <c r="D1865" s="7"/>
      <c r="E1865" s="7"/>
      <c r="F1865" s="8"/>
      <c r="G1865" s="9"/>
      <c r="H1865" s="8"/>
      <c r="I1865" s="8"/>
      <c r="J1865" s="10"/>
      <c r="K1865" s="8"/>
      <c r="L1865" s="10"/>
      <c r="M1865" s="11"/>
      <c r="N1865" s="11"/>
    </row>
    <row r="1866" spans="1:14" x14ac:dyDescent="0.25">
      <c r="A1866" s="6"/>
      <c r="B1866" s="7"/>
      <c r="C1866" s="8"/>
      <c r="D1866" s="7"/>
      <c r="E1866" s="7"/>
      <c r="F1866" s="8"/>
      <c r="G1866" s="9"/>
      <c r="H1866" s="8"/>
      <c r="I1866" s="8"/>
      <c r="J1866" s="10"/>
      <c r="K1866" s="8"/>
      <c r="L1866" s="10"/>
      <c r="M1866" s="11"/>
      <c r="N1866" s="11"/>
    </row>
    <row r="1867" spans="1:14" x14ac:dyDescent="0.25">
      <c r="A1867" s="6"/>
      <c r="B1867" s="7"/>
      <c r="C1867" s="8"/>
      <c r="D1867" s="7"/>
      <c r="E1867" s="7"/>
      <c r="F1867" s="8"/>
      <c r="G1867" s="9"/>
      <c r="H1867" s="8"/>
      <c r="I1867" s="8"/>
      <c r="J1867" s="10"/>
      <c r="K1867" s="8"/>
      <c r="L1867" s="10"/>
      <c r="M1867" s="11"/>
      <c r="N1867" s="11"/>
    </row>
    <row r="1868" spans="1:14" x14ac:dyDescent="0.25">
      <c r="A1868" s="6"/>
      <c r="B1868" s="7"/>
      <c r="C1868" s="8"/>
      <c r="D1868" s="7"/>
      <c r="E1868" s="7"/>
      <c r="F1868" s="8"/>
      <c r="G1868" s="9"/>
      <c r="H1868" s="8"/>
      <c r="I1868" s="8"/>
      <c r="J1868" s="10"/>
      <c r="K1868" s="8"/>
      <c r="L1868" s="10"/>
      <c r="M1868" s="11"/>
      <c r="N1868" s="11"/>
    </row>
    <row r="1869" spans="1:14" x14ac:dyDescent="0.25">
      <c r="A1869" s="6"/>
      <c r="B1869" s="7"/>
      <c r="C1869" s="8"/>
      <c r="D1869" s="7"/>
      <c r="E1869" s="7"/>
      <c r="F1869" s="8"/>
      <c r="G1869" s="9"/>
      <c r="H1869" s="8"/>
      <c r="I1869" s="8"/>
      <c r="J1869" s="10"/>
      <c r="K1869" s="8"/>
      <c r="L1869" s="10"/>
      <c r="M1869" s="11"/>
      <c r="N1869" s="11"/>
    </row>
    <row r="1870" spans="1:14" x14ac:dyDescent="0.25">
      <c r="A1870" s="6"/>
      <c r="B1870" s="7"/>
      <c r="C1870" s="8"/>
      <c r="D1870" s="7"/>
      <c r="E1870" s="7"/>
      <c r="F1870" s="8"/>
      <c r="G1870" s="9"/>
      <c r="H1870" s="8"/>
      <c r="I1870" s="8"/>
      <c r="J1870" s="10"/>
      <c r="K1870" s="8"/>
      <c r="L1870" s="10"/>
      <c r="M1870" s="11"/>
      <c r="N1870" s="11"/>
    </row>
    <row r="1871" spans="1:14" x14ac:dyDescent="0.25">
      <c r="A1871" s="6"/>
      <c r="B1871" s="7"/>
      <c r="C1871" s="8"/>
      <c r="D1871" s="7"/>
      <c r="E1871" s="7"/>
      <c r="F1871" s="8"/>
      <c r="G1871" s="9"/>
      <c r="H1871" s="8"/>
      <c r="I1871" s="8"/>
      <c r="J1871" s="10"/>
      <c r="K1871" s="8"/>
      <c r="L1871" s="10"/>
      <c r="M1871" s="11"/>
      <c r="N1871" s="11"/>
    </row>
    <row r="1872" spans="1:14" x14ac:dyDescent="0.25">
      <c r="A1872" s="6"/>
      <c r="B1872" s="7"/>
      <c r="C1872" s="8"/>
      <c r="D1872" s="7"/>
      <c r="E1872" s="7"/>
      <c r="F1872" s="8"/>
      <c r="G1872" s="9"/>
      <c r="H1872" s="8"/>
      <c r="I1872" s="8"/>
      <c r="J1872" s="10"/>
      <c r="K1872" s="8"/>
      <c r="L1872" s="10"/>
      <c r="M1872" s="11"/>
      <c r="N1872" s="11"/>
    </row>
    <row r="1873" spans="1:14" x14ac:dyDescent="0.25">
      <c r="A1873" s="6"/>
      <c r="B1873" s="7"/>
      <c r="C1873" s="8"/>
      <c r="D1873" s="7"/>
      <c r="E1873" s="7"/>
      <c r="F1873" s="8"/>
      <c r="G1873" s="9"/>
      <c r="H1873" s="8"/>
      <c r="I1873" s="8"/>
      <c r="J1873" s="10"/>
      <c r="K1873" s="8"/>
      <c r="L1873" s="10"/>
      <c r="M1873" s="11"/>
      <c r="N1873" s="11"/>
    </row>
    <row r="1874" spans="1:14" x14ac:dyDescent="0.25">
      <c r="A1874" s="6"/>
      <c r="B1874" s="7"/>
      <c r="C1874" s="8"/>
      <c r="D1874" s="7"/>
      <c r="E1874" s="7"/>
      <c r="F1874" s="8"/>
      <c r="G1874" s="9"/>
      <c r="H1874" s="8"/>
      <c r="I1874" s="8"/>
      <c r="J1874" s="10"/>
      <c r="K1874" s="8"/>
      <c r="L1874" s="10"/>
      <c r="M1874" s="11"/>
      <c r="N1874" s="11"/>
    </row>
    <row r="1875" spans="1:14" x14ac:dyDescent="0.25">
      <c r="A1875" s="6"/>
      <c r="B1875" s="7"/>
      <c r="C1875" s="8"/>
      <c r="D1875" s="7"/>
      <c r="E1875" s="7"/>
      <c r="F1875" s="8"/>
      <c r="G1875" s="9"/>
      <c r="H1875" s="8"/>
      <c r="I1875" s="8"/>
      <c r="J1875" s="10"/>
      <c r="K1875" s="8"/>
      <c r="L1875" s="10"/>
      <c r="M1875" s="11"/>
      <c r="N1875" s="11"/>
    </row>
    <row r="1876" spans="1:14" x14ac:dyDescent="0.25">
      <c r="A1876" s="6"/>
      <c r="B1876" s="7"/>
      <c r="C1876" s="8"/>
      <c r="D1876" s="7"/>
      <c r="E1876" s="7"/>
      <c r="F1876" s="8"/>
      <c r="G1876" s="9"/>
      <c r="H1876" s="8"/>
      <c r="I1876" s="8"/>
      <c r="J1876" s="10"/>
      <c r="K1876" s="8"/>
      <c r="L1876" s="10"/>
      <c r="M1876" s="11"/>
      <c r="N1876" s="11"/>
    </row>
    <row r="1877" spans="1:14" x14ac:dyDescent="0.25">
      <c r="A1877" s="6"/>
      <c r="B1877" s="7"/>
      <c r="C1877" s="8"/>
      <c r="D1877" s="7"/>
      <c r="E1877" s="7"/>
      <c r="F1877" s="8"/>
      <c r="G1877" s="9"/>
      <c r="H1877" s="8"/>
      <c r="I1877" s="8"/>
      <c r="J1877" s="10"/>
      <c r="K1877" s="8"/>
      <c r="L1877" s="10"/>
      <c r="M1877" s="11"/>
      <c r="N1877" s="11"/>
    </row>
    <row r="1878" spans="1:14" x14ac:dyDescent="0.25">
      <c r="A1878" s="6"/>
      <c r="B1878" s="7"/>
      <c r="C1878" s="8"/>
      <c r="D1878" s="7"/>
      <c r="E1878" s="7"/>
      <c r="F1878" s="8"/>
      <c r="G1878" s="9"/>
      <c r="H1878" s="8"/>
      <c r="I1878" s="8"/>
      <c r="J1878" s="10"/>
      <c r="K1878" s="8"/>
      <c r="L1878" s="10"/>
      <c r="M1878" s="11"/>
      <c r="N1878" s="11"/>
    </row>
    <row r="1879" spans="1:14" x14ac:dyDescent="0.25">
      <c r="A1879" s="6"/>
      <c r="B1879" s="7"/>
      <c r="C1879" s="8"/>
      <c r="D1879" s="7"/>
      <c r="E1879" s="7"/>
      <c r="F1879" s="8"/>
      <c r="G1879" s="9"/>
      <c r="H1879" s="8"/>
      <c r="I1879" s="8"/>
      <c r="J1879" s="10"/>
      <c r="K1879" s="8"/>
      <c r="L1879" s="10"/>
      <c r="M1879" s="11"/>
      <c r="N1879" s="11"/>
    </row>
    <row r="1880" spans="1:14" x14ac:dyDescent="0.25">
      <c r="A1880" s="6"/>
      <c r="B1880" s="7"/>
      <c r="C1880" s="8"/>
      <c r="D1880" s="7"/>
      <c r="E1880" s="7"/>
      <c r="F1880" s="8"/>
      <c r="G1880" s="9"/>
      <c r="H1880" s="8"/>
      <c r="I1880" s="8"/>
      <c r="J1880" s="10"/>
      <c r="K1880" s="8"/>
      <c r="L1880" s="10"/>
      <c r="M1880" s="11"/>
      <c r="N1880" s="11"/>
    </row>
    <row r="1881" spans="1:14" x14ac:dyDescent="0.25">
      <c r="A1881" s="6"/>
      <c r="B1881" s="7"/>
      <c r="C1881" s="8"/>
      <c r="D1881" s="7"/>
      <c r="E1881" s="7"/>
      <c r="F1881" s="8"/>
      <c r="G1881" s="9"/>
      <c r="H1881" s="8"/>
      <c r="I1881" s="8"/>
      <c r="J1881" s="10"/>
      <c r="K1881" s="8"/>
      <c r="L1881" s="10"/>
      <c r="M1881" s="11"/>
      <c r="N1881" s="11"/>
    </row>
    <row r="1882" spans="1:14" x14ac:dyDescent="0.25">
      <c r="A1882" s="6"/>
      <c r="B1882" s="7"/>
      <c r="C1882" s="8"/>
      <c r="D1882" s="7"/>
      <c r="E1882" s="7"/>
      <c r="F1882" s="8"/>
      <c r="G1882" s="9"/>
      <c r="H1882" s="8"/>
      <c r="I1882" s="8"/>
      <c r="J1882" s="10"/>
      <c r="K1882" s="8"/>
      <c r="L1882" s="10"/>
      <c r="M1882" s="11"/>
      <c r="N1882" s="11"/>
    </row>
    <row r="1883" spans="1:14" x14ac:dyDescent="0.25">
      <c r="A1883" s="6"/>
      <c r="B1883" s="7"/>
      <c r="C1883" s="8"/>
      <c r="D1883" s="7"/>
      <c r="E1883" s="7"/>
      <c r="F1883" s="8"/>
      <c r="G1883" s="9"/>
      <c r="H1883" s="8"/>
      <c r="I1883" s="8"/>
      <c r="J1883" s="10"/>
      <c r="K1883" s="8"/>
      <c r="L1883" s="10"/>
      <c r="M1883" s="11"/>
      <c r="N1883" s="11"/>
    </row>
    <row r="1884" spans="1:14" x14ac:dyDescent="0.25">
      <c r="A1884" s="6"/>
      <c r="B1884" s="7"/>
      <c r="C1884" s="8"/>
      <c r="D1884" s="7"/>
      <c r="E1884" s="7"/>
      <c r="F1884" s="8"/>
      <c r="G1884" s="9"/>
      <c r="H1884" s="8"/>
      <c r="I1884" s="8"/>
      <c r="J1884" s="10"/>
      <c r="K1884" s="8"/>
      <c r="L1884" s="10"/>
      <c r="M1884" s="11"/>
      <c r="N1884" s="11"/>
    </row>
    <row r="1885" spans="1:14" x14ac:dyDescent="0.25">
      <c r="A1885" s="6"/>
      <c r="B1885" s="7"/>
      <c r="C1885" s="8"/>
      <c r="D1885" s="7"/>
      <c r="E1885" s="7"/>
      <c r="F1885" s="8"/>
      <c r="G1885" s="9"/>
      <c r="H1885" s="8"/>
      <c r="I1885" s="8"/>
      <c r="J1885" s="10"/>
      <c r="K1885" s="8"/>
      <c r="L1885" s="10"/>
      <c r="M1885" s="11"/>
      <c r="N1885" s="11"/>
    </row>
    <row r="1886" spans="1:14" x14ac:dyDescent="0.25">
      <c r="A1886" s="6"/>
      <c r="B1886" s="7"/>
      <c r="C1886" s="8"/>
      <c r="D1886" s="7"/>
      <c r="E1886" s="7"/>
      <c r="F1886" s="8"/>
      <c r="G1886" s="9"/>
      <c r="H1886" s="8"/>
      <c r="I1886" s="8"/>
      <c r="J1886" s="10"/>
      <c r="K1886" s="8"/>
      <c r="L1886" s="10"/>
      <c r="M1886" s="11"/>
      <c r="N1886" s="11"/>
    </row>
    <row r="1887" spans="1:14" x14ac:dyDescent="0.25">
      <c r="A1887" s="6"/>
      <c r="B1887" s="7"/>
      <c r="C1887" s="8"/>
      <c r="D1887" s="7"/>
      <c r="E1887" s="7"/>
      <c r="F1887" s="8"/>
      <c r="G1887" s="9"/>
      <c r="H1887" s="8"/>
      <c r="I1887" s="8"/>
      <c r="J1887" s="10"/>
      <c r="K1887" s="8"/>
      <c r="L1887" s="10"/>
      <c r="M1887" s="11"/>
      <c r="N1887" s="11"/>
    </row>
    <row r="1888" spans="1:14" x14ac:dyDescent="0.25">
      <c r="A1888" s="6"/>
      <c r="B1888" s="7"/>
      <c r="C1888" s="8"/>
      <c r="D1888" s="7"/>
      <c r="E1888" s="7"/>
      <c r="F1888" s="8"/>
      <c r="G1888" s="9"/>
      <c r="H1888" s="8"/>
      <c r="I1888" s="8"/>
      <c r="J1888" s="10"/>
      <c r="K1888" s="8"/>
      <c r="L1888" s="10"/>
      <c r="M1888" s="11"/>
      <c r="N1888" s="11"/>
    </row>
    <row r="1889" spans="1:14" x14ac:dyDescent="0.25">
      <c r="A1889" s="6"/>
      <c r="B1889" s="7"/>
      <c r="C1889" s="8"/>
      <c r="D1889" s="7"/>
      <c r="E1889" s="7"/>
      <c r="F1889" s="8"/>
      <c r="G1889" s="9"/>
      <c r="H1889" s="8"/>
      <c r="I1889" s="8"/>
      <c r="J1889" s="10"/>
      <c r="K1889" s="8"/>
      <c r="L1889" s="10"/>
      <c r="M1889" s="11"/>
      <c r="N1889" s="11"/>
    </row>
    <row r="1890" spans="1:14" x14ac:dyDescent="0.25">
      <c r="A1890" s="6"/>
      <c r="B1890" s="7"/>
      <c r="C1890" s="8"/>
      <c r="D1890" s="7"/>
      <c r="E1890" s="7"/>
      <c r="F1890" s="8"/>
      <c r="G1890" s="9"/>
      <c r="H1890" s="8"/>
      <c r="I1890" s="8"/>
      <c r="J1890" s="10"/>
      <c r="K1890" s="8"/>
      <c r="L1890" s="10"/>
      <c r="M1890" s="11"/>
      <c r="N1890" s="11"/>
    </row>
    <row r="1891" spans="1:14" x14ac:dyDescent="0.25">
      <c r="A1891" s="6"/>
      <c r="B1891" s="7"/>
      <c r="C1891" s="8"/>
      <c r="D1891" s="7"/>
      <c r="E1891" s="7"/>
      <c r="F1891" s="8"/>
      <c r="G1891" s="9"/>
      <c r="H1891" s="8"/>
      <c r="I1891" s="8"/>
      <c r="J1891" s="10"/>
      <c r="K1891" s="8"/>
      <c r="L1891" s="10"/>
      <c r="M1891" s="11"/>
      <c r="N1891" s="11"/>
    </row>
    <row r="1892" spans="1:14" x14ac:dyDescent="0.25">
      <c r="A1892" s="6"/>
      <c r="B1892" s="7"/>
      <c r="C1892" s="8"/>
      <c r="D1892" s="7"/>
      <c r="E1892" s="7"/>
      <c r="F1892" s="8"/>
      <c r="G1892" s="9"/>
      <c r="H1892" s="8"/>
      <c r="I1892" s="8"/>
      <c r="J1892" s="10"/>
      <c r="K1892" s="8"/>
      <c r="L1892" s="10"/>
      <c r="M1892" s="11"/>
      <c r="N1892" s="11"/>
    </row>
    <row r="1893" spans="1:14" x14ac:dyDescent="0.25">
      <c r="A1893" s="6"/>
      <c r="B1893" s="7"/>
      <c r="C1893" s="8"/>
      <c r="D1893" s="7"/>
      <c r="E1893" s="7"/>
      <c r="F1893" s="8"/>
      <c r="G1893" s="9"/>
      <c r="H1893" s="8"/>
      <c r="I1893" s="8"/>
      <c r="J1893" s="10"/>
      <c r="K1893" s="8"/>
      <c r="L1893" s="10"/>
      <c r="M1893" s="11"/>
      <c r="N1893" s="11"/>
    </row>
    <row r="1894" spans="1:14" x14ac:dyDescent="0.25">
      <c r="A1894" s="6"/>
      <c r="B1894" s="7"/>
      <c r="C1894" s="8"/>
      <c r="D1894" s="7"/>
      <c r="E1894" s="7"/>
      <c r="F1894" s="8"/>
      <c r="G1894" s="9"/>
      <c r="H1894" s="8"/>
      <c r="I1894" s="8"/>
      <c r="J1894" s="10"/>
      <c r="K1894" s="8"/>
      <c r="L1894" s="10"/>
      <c r="M1894" s="11"/>
      <c r="N1894" s="11"/>
    </row>
    <row r="1895" spans="1:14" x14ac:dyDescent="0.25">
      <c r="A1895" s="6"/>
      <c r="B1895" s="7"/>
      <c r="C1895" s="8"/>
      <c r="D1895" s="7"/>
      <c r="E1895" s="7"/>
      <c r="F1895" s="8"/>
      <c r="G1895" s="9"/>
      <c r="H1895" s="8"/>
      <c r="I1895" s="8"/>
      <c r="J1895" s="10"/>
      <c r="K1895" s="8"/>
      <c r="L1895" s="10"/>
      <c r="M1895" s="11"/>
      <c r="N1895" s="11"/>
    </row>
    <row r="1896" spans="1:14" x14ac:dyDescent="0.25">
      <c r="A1896" s="6"/>
      <c r="B1896" s="7"/>
      <c r="C1896" s="8"/>
      <c r="D1896" s="7"/>
      <c r="E1896" s="7"/>
      <c r="F1896" s="8"/>
      <c r="G1896" s="9"/>
      <c r="H1896" s="8"/>
      <c r="I1896" s="8"/>
      <c r="J1896" s="10"/>
      <c r="K1896" s="8"/>
      <c r="L1896" s="10"/>
      <c r="M1896" s="11"/>
      <c r="N1896" s="11"/>
    </row>
    <row r="1897" spans="1:14" x14ac:dyDescent="0.25">
      <c r="A1897" s="6"/>
      <c r="B1897" s="7"/>
      <c r="C1897" s="8"/>
      <c r="D1897" s="7"/>
      <c r="E1897" s="7"/>
      <c r="F1897" s="8"/>
      <c r="G1897" s="9"/>
      <c r="H1897" s="8"/>
      <c r="I1897" s="8"/>
      <c r="J1897" s="10"/>
      <c r="K1897" s="8"/>
      <c r="L1897" s="10"/>
      <c r="M1897" s="11"/>
      <c r="N1897" s="11"/>
    </row>
    <row r="1898" spans="1:14" x14ac:dyDescent="0.25">
      <c r="A1898" s="6"/>
      <c r="B1898" s="7"/>
      <c r="C1898" s="8"/>
      <c r="D1898" s="7"/>
      <c r="E1898" s="7"/>
      <c r="F1898" s="8"/>
      <c r="G1898" s="9"/>
      <c r="H1898" s="8"/>
      <c r="I1898" s="8"/>
      <c r="J1898" s="10"/>
      <c r="K1898" s="8"/>
      <c r="L1898" s="10"/>
      <c r="M1898" s="11"/>
      <c r="N1898" s="11"/>
    </row>
    <row r="1899" spans="1:14" x14ac:dyDescent="0.25">
      <c r="A1899" s="6"/>
      <c r="B1899" s="7"/>
      <c r="C1899" s="8"/>
      <c r="D1899" s="7"/>
      <c r="E1899" s="7"/>
      <c r="F1899" s="8"/>
      <c r="G1899" s="9"/>
      <c r="H1899" s="8"/>
      <c r="I1899" s="8"/>
      <c r="J1899" s="10"/>
      <c r="K1899" s="8"/>
      <c r="L1899" s="10"/>
      <c r="M1899" s="11"/>
      <c r="N1899" s="11"/>
    </row>
    <row r="1900" spans="1:14" x14ac:dyDescent="0.25">
      <c r="A1900" s="6"/>
      <c r="B1900" s="7"/>
      <c r="C1900" s="8"/>
      <c r="D1900" s="7"/>
      <c r="E1900" s="7"/>
      <c r="F1900" s="8"/>
      <c r="G1900" s="9"/>
      <c r="H1900" s="8"/>
      <c r="I1900" s="8"/>
      <c r="J1900" s="10"/>
      <c r="K1900" s="8"/>
      <c r="L1900" s="10"/>
      <c r="M1900" s="11"/>
      <c r="N1900" s="11"/>
    </row>
    <row r="1901" spans="1:14" x14ac:dyDescent="0.25">
      <c r="A1901" s="6"/>
      <c r="B1901" s="7"/>
      <c r="C1901" s="8"/>
      <c r="D1901" s="7"/>
      <c r="E1901" s="7"/>
      <c r="F1901" s="8"/>
      <c r="G1901" s="9"/>
      <c r="H1901" s="8"/>
      <c r="I1901" s="8"/>
      <c r="J1901" s="10"/>
      <c r="K1901" s="8"/>
      <c r="L1901" s="10"/>
      <c r="M1901" s="11"/>
      <c r="N1901" s="11"/>
    </row>
    <row r="1902" spans="1:14" x14ac:dyDescent="0.25">
      <c r="A1902" s="6"/>
      <c r="B1902" s="7"/>
      <c r="C1902" s="8"/>
      <c r="D1902" s="7"/>
      <c r="E1902" s="7"/>
      <c r="F1902" s="8"/>
      <c r="G1902" s="9"/>
      <c r="H1902" s="8"/>
      <c r="I1902" s="8"/>
      <c r="J1902" s="10"/>
      <c r="K1902" s="8"/>
      <c r="L1902" s="10"/>
      <c r="M1902" s="11"/>
      <c r="N1902" s="11"/>
    </row>
    <row r="1903" spans="1:14" x14ac:dyDescent="0.25">
      <c r="A1903" s="6"/>
      <c r="B1903" s="7"/>
      <c r="C1903" s="8"/>
      <c r="D1903" s="7"/>
      <c r="E1903" s="7"/>
      <c r="F1903" s="8"/>
      <c r="G1903" s="9"/>
      <c r="H1903" s="8"/>
      <c r="I1903" s="8"/>
      <c r="J1903" s="10"/>
      <c r="K1903" s="8"/>
      <c r="L1903" s="10"/>
      <c r="M1903" s="11"/>
      <c r="N1903" s="11"/>
    </row>
    <row r="1904" spans="1:14" x14ac:dyDescent="0.25">
      <c r="A1904" s="6"/>
      <c r="B1904" s="7"/>
      <c r="C1904" s="8"/>
      <c r="D1904" s="7"/>
      <c r="E1904" s="7"/>
      <c r="F1904" s="8"/>
      <c r="G1904" s="9"/>
      <c r="H1904" s="8"/>
      <c r="I1904" s="8"/>
      <c r="J1904" s="10"/>
      <c r="K1904" s="8"/>
      <c r="L1904" s="10"/>
      <c r="M1904" s="11"/>
      <c r="N1904" s="11"/>
    </row>
    <row r="1905" spans="1:14" x14ac:dyDescent="0.25">
      <c r="A1905" s="6"/>
      <c r="B1905" s="7"/>
      <c r="C1905" s="8"/>
      <c r="D1905" s="7"/>
      <c r="E1905" s="7"/>
      <c r="F1905" s="8"/>
      <c r="G1905" s="9"/>
      <c r="H1905" s="8"/>
      <c r="I1905" s="8"/>
      <c r="J1905" s="10"/>
      <c r="K1905" s="8"/>
      <c r="L1905" s="10"/>
      <c r="M1905" s="11"/>
      <c r="N1905" s="11"/>
    </row>
    <row r="1906" spans="1:14" x14ac:dyDescent="0.25">
      <c r="A1906" s="6"/>
      <c r="B1906" s="7"/>
      <c r="C1906" s="8"/>
      <c r="D1906" s="7"/>
      <c r="E1906" s="7"/>
      <c r="F1906" s="8"/>
      <c r="G1906" s="9"/>
      <c r="H1906" s="8"/>
      <c r="I1906" s="8"/>
      <c r="J1906" s="10"/>
      <c r="K1906" s="8"/>
      <c r="L1906" s="10"/>
      <c r="M1906" s="11"/>
      <c r="N1906" s="11"/>
    </row>
    <row r="1907" spans="1:14" x14ac:dyDescent="0.25">
      <c r="A1907" s="6"/>
      <c r="B1907" s="7"/>
      <c r="C1907" s="8"/>
      <c r="D1907" s="7"/>
      <c r="E1907" s="7"/>
      <c r="F1907" s="8"/>
      <c r="G1907" s="9"/>
      <c r="H1907" s="8"/>
      <c r="I1907" s="8"/>
      <c r="J1907" s="10"/>
      <c r="K1907" s="8"/>
      <c r="L1907" s="10"/>
      <c r="M1907" s="11"/>
      <c r="N1907" s="11"/>
    </row>
    <row r="1908" spans="1:14" x14ac:dyDescent="0.25">
      <c r="A1908" s="6"/>
      <c r="B1908" s="7"/>
      <c r="C1908" s="8"/>
      <c r="D1908" s="7"/>
      <c r="E1908" s="7"/>
      <c r="F1908" s="8"/>
      <c r="G1908" s="9"/>
      <c r="H1908" s="8"/>
      <c r="I1908" s="8"/>
      <c r="J1908" s="10"/>
      <c r="K1908" s="8"/>
      <c r="L1908" s="10"/>
      <c r="M1908" s="11"/>
      <c r="N1908" s="11"/>
    </row>
    <row r="1909" spans="1:14" x14ac:dyDescent="0.25">
      <c r="A1909" s="6"/>
      <c r="B1909" s="7"/>
      <c r="C1909" s="8"/>
      <c r="D1909" s="7"/>
      <c r="E1909" s="7"/>
      <c r="F1909" s="8"/>
      <c r="G1909" s="9"/>
      <c r="H1909" s="8"/>
      <c r="I1909" s="8"/>
      <c r="J1909" s="10"/>
      <c r="K1909" s="8"/>
      <c r="L1909" s="10"/>
      <c r="M1909" s="11"/>
      <c r="N1909" s="11"/>
    </row>
    <row r="1910" spans="1:14" x14ac:dyDescent="0.25">
      <c r="A1910" s="6"/>
      <c r="B1910" s="7"/>
      <c r="C1910" s="8"/>
      <c r="D1910" s="7"/>
      <c r="E1910" s="7"/>
      <c r="F1910" s="8"/>
      <c r="G1910" s="9"/>
      <c r="H1910" s="8"/>
      <c r="I1910" s="8"/>
      <c r="J1910" s="10"/>
      <c r="K1910" s="8"/>
      <c r="L1910" s="10"/>
      <c r="M1910" s="11"/>
      <c r="N1910" s="11"/>
    </row>
    <row r="1911" spans="1:14" x14ac:dyDescent="0.25">
      <c r="A1911" s="6"/>
      <c r="B1911" s="7"/>
      <c r="C1911" s="8"/>
      <c r="D1911" s="7"/>
      <c r="E1911" s="7"/>
      <c r="F1911" s="8"/>
      <c r="G1911" s="9"/>
      <c r="H1911" s="8"/>
      <c r="I1911" s="8"/>
      <c r="J1911" s="10"/>
      <c r="K1911" s="8"/>
      <c r="L1911" s="10"/>
      <c r="M1911" s="11"/>
      <c r="N1911" s="11"/>
    </row>
    <row r="1912" spans="1:14" x14ac:dyDescent="0.25">
      <c r="A1912" s="6"/>
      <c r="B1912" s="7"/>
      <c r="C1912" s="8"/>
      <c r="D1912" s="7"/>
      <c r="E1912" s="7"/>
      <c r="F1912" s="8"/>
      <c r="G1912" s="9"/>
      <c r="H1912" s="8"/>
      <c r="I1912" s="8"/>
      <c r="J1912" s="10"/>
      <c r="K1912" s="8"/>
      <c r="L1912" s="10"/>
      <c r="M1912" s="11"/>
      <c r="N1912" s="11"/>
    </row>
    <row r="1913" spans="1:14" x14ac:dyDescent="0.25">
      <c r="A1913" s="6"/>
      <c r="B1913" s="7"/>
      <c r="C1913" s="8"/>
      <c r="D1913" s="7"/>
      <c r="E1913" s="7"/>
      <c r="F1913" s="8"/>
      <c r="G1913" s="9"/>
      <c r="H1913" s="8"/>
      <c r="I1913" s="8"/>
      <c r="J1913" s="10"/>
      <c r="K1913" s="8"/>
      <c r="L1913" s="10"/>
      <c r="M1913" s="11"/>
      <c r="N1913" s="11"/>
    </row>
    <row r="1914" spans="1:14" x14ac:dyDescent="0.25">
      <c r="A1914" s="6"/>
      <c r="B1914" s="7"/>
      <c r="C1914" s="8"/>
      <c r="D1914" s="7"/>
      <c r="E1914" s="7"/>
      <c r="F1914" s="8"/>
      <c r="G1914" s="9"/>
      <c r="H1914" s="8"/>
      <c r="I1914" s="8"/>
      <c r="J1914" s="10"/>
      <c r="K1914" s="8"/>
      <c r="L1914" s="10"/>
      <c r="M1914" s="11"/>
      <c r="N1914" s="11"/>
    </row>
    <row r="1915" spans="1:14" x14ac:dyDescent="0.25">
      <c r="A1915" s="6"/>
      <c r="B1915" s="7"/>
      <c r="C1915" s="8"/>
      <c r="D1915" s="7"/>
      <c r="E1915" s="7"/>
      <c r="F1915" s="8"/>
      <c r="G1915" s="9"/>
      <c r="H1915" s="8"/>
      <c r="I1915" s="8"/>
      <c r="J1915" s="10"/>
      <c r="K1915" s="8"/>
      <c r="L1915" s="10"/>
      <c r="M1915" s="11"/>
      <c r="N1915" s="11"/>
    </row>
    <row r="1916" spans="1:14" x14ac:dyDescent="0.25">
      <c r="A1916" s="6"/>
      <c r="B1916" s="7"/>
      <c r="C1916" s="8"/>
      <c r="D1916" s="7"/>
      <c r="E1916" s="7"/>
      <c r="F1916" s="8"/>
      <c r="G1916" s="9"/>
      <c r="H1916" s="8"/>
      <c r="I1916" s="8"/>
      <c r="J1916" s="10"/>
      <c r="K1916" s="8"/>
      <c r="L1916" s="10"/>
      <c r="M1916" s="11"/>
      <c r="N1916" s="11"/>
    </row>
    <row r="1917" spans="1:14" x14ac:dyDescent="0.25">
      <c r="A1917" s="6"/>
      <c r="B1917" s="7"/>
      <c r="C1917" s="8"/>
      <c r="D1917" s="7"/>
      <c r="E1917" s="7"/>
      <c r="F1917" s="8"/>
      <c r="G1917" s="9"/>
      <c r="H1917" s="8"/>
      <c r="I1917" s="8"/>
      <c r="J1917" s="10"/>
      <c r="K1917" s="8"/>
      <c r="L1917" s="10"/>
      <c r="M1917" s="11"/>
      <c r="N1917" s="11"/>
    </row>
    <row r="1918" spans="1:14" x14ac:dyDescent="0.25">
      <c r="A1918" s="6"/>
      <c r="B1918" s="7"/>
      <c r="C1918" s="8"/>
      <c r="D1918" s="7"/>
      <c r="E1918" s="7"/>
      <c r="F1918" s="8"/>
      <c r="G1918" s="9"/>
      <c r="H1918" s="8"/>
      <c r="I1918" s="8"/>
      <c r="J1918" s="10"/>
      <c r="K1918" s="8"/>
      <c r="L1918" s="10"/>
      <c r="M1918" s="11"/>
      <c r="N1918" s="11"/>
    </row>
    <row r="1919" spans="1:14" x14ac:dyDescent="0.25">
      <c r="A1919" s="6"/>
      <c r="B1919" s="7"/>
      <c r="C1919" s="8"/>
      <c r="D1919" s="7"/>
      <c r="E1919" s="7"/>
      <c r="F1919" s="8"/>
      <c r="G1919" s="9"/>
      <c r="H1919" s="8"/>
      <c r="I1919" s="8"/>
      <c r="J1919" s="10"/>
      <c r="K1919" s="8"/>
      <c r="L1919" s="10"/>
      <c r="M1919" s="11"/>
      <c r="N1919" s="11"/>
    </row>
    <row r="1920" spans="1:14" x14ac:dyDescent="0.25">
      <c r="A1920" s="6"/>
      <c r="B1920" s="7"/>
      <c r="C1920" s="8"/>
      <c r="D1920" s="7"/>
      <c r="E1920" s="7"/>
      <c r="F1920" s="8"/>
      <c r="G1920" s="9"/>
      <c r="H1920" s="8"/>
      <c r="I1920" s="8"/>
      <c r="J1920" s="10"/>
      <c r="K1920" s="8"/>
      <c r="L1920" s="10"/>
      <c r="M1920" s="11"/>
      <c r="N1920" s="11"/>
    </row>
    <row r="1921" spans="1:14" x14ac:dyDescent="0.25">
      <c r="A1921" s="6"/>
      <c r="B1921" s="7"/>
      <c r="C1921" s="8"/>
      <c r="D1921" s="7"/>
      <c r="E1921" s="7"/>
      <c r="F1921" s="8"/>
      <c r="G1921" s="9"/>
      <c r="H1921" s="8"/>
      <c r="I1921" s="8"/>
      <c r="J1921" s="10"/>
      <c r="K1921" s="8"/>
      <c r="L1921" s="10"/>
      <c r="M1921" s="11"/>
      <c r="N1921" s="11"/>
    </row>
    <row r="1922" spans="1:14" x14ac:dyDescent="0.25">
      <c r="A1922" s="6"/>
      <c r="B1922" s="7"/>
      <c r="C1922" s="8"/>
      <c r="D1922" s="7"/>
      <c r="E1922" s="7"/>
      <c r="F1922" s="8"/>
      <c r="G1922" s="9"/>
      <c r="H1922" s="8"/>
      <c r="I1922" s="8"/>
      <c r="J1922" s="10"/>
      <c r="K1922" s="8"/>
      <c r="L1922" s="10"/>
      <c r="M1922" s="11"/>
      <c r="N1922" s="11"/>
    </row>
    <row r="1923" spans="1:14" x14ac:dyDescent="0.25">
      <c r="A1923" s="6"/>
      <c r="B1923" s="7"/>
      <c r="C1923" s="8"/>
      <c r="D1923" s="7"/>
      <c r="E1923" s="7"/>
      <c r="F1923" s="8"/>
      <c r="G1923" s="9"/>
      <c r="H1923" s="8"/>
      <c r="I1923" s="8"/>
      <c r="J1923" s="10"/>
      <c r="K1923" s="8"/>
      <c r="L1923" s="10"/>
      <c r="M1923" s="11"/>
      <c r="N1923" s="11"/>
    </row>
    <row r="1924" spans="1:14" x14ac:dyDescent="0.25">
      <c r="A1924" s="6"/>
      <c r="B1924" s="7"/>
      <c r="C1924" s="8"/>
      <c r="D1924" s="7"/>
      <c r="E1924" s="7"/>
      <c r="F1924" s="8"/>
      <c r="G1924" s="9"/>
      <c r="H1924" s="8"/>
      <c r="I1924" s="8"/>
      <c r="J1924" s="10"/>
      <c r="K1924" s="8"/>
      <c r="L1924" s="10"/>
      <c r="M1924" s="11"/>
      <c r="N1924" s="11"/>
    </row>
    <row r="1925" spans="1:14" x14ac:dyDescent="0.25">
      <c r="A1925" s="6"/>
      <c r="B1925" s="7"/>
      <c r="C1925" s="8"/>
      <c r="D1925" s="7"/>
      <c r="E1925" s="7"/>
      <c r="F1925" s="8"/>
      <c r="G1925" s="9"/>
      <c r="H1925" s="8"/>
      <c r="I1925" s="8"/>
      <c r="J1925" s="10"/>
      <c r="K1925" s="8"/>
      <c r="L1925" s="10"/>
      <c r="M1925" s="11"/>
      <c r="N1925" s="11"/>
    </row>
    <row r="1926" spans="1:14" x14ac:dyDescent="0.25">
      <c r="A1926" s="6"/>
      <c r="B1926" s="7"/>
      <c r="C1926" s="8"/>
      <c r="D1926" s="7"/>
      <c r="E1926" s="7"/>
      <c r="F1926" s="8"/>
      <c r="G1926" s="9"/>
      <c r="H1926" s="8"/>
      <c r="I1926" s="8"/>
      <c r="J1926" s="10"/>
      <c r="K1926" s="8"/>
      <c r="L1926" s="10"/>
      <c r="M1926" s="11"/>
      <c r="N1926" s="11"/>
    </row>
    <row r="1927" spans="1:14" x14ac:dyDescent="0.25">
      <c r="A1927" s="6"/>
      <c r="B1927" s="7"/>
      <c r="C1927" s="8"/>
      <c r="D1927" s="7"/>
      <c r="E1927" s="7"/>
      <c r="F1927" s="8"/>
      <c r="G1927" s="9"/>
      <c r="H1927" s="8"/>
      <c r="I1927" s="8"/>
      <c r="J1927" s="10"/>
      <c r="K1927" s="8"/>
      <c r="L1927" s="10"/>
      <c r="M1927" s="11"/>
      <c r="N1927" s="11"/>
    </row>
    <row r="1928" spans="1:14" x14ac:dyDescent="0.25">
      <c r="A1928" s="6"/>
      <c r="B1928" s="7"/>
      <c r="C1928" s="8"/>
      <c r="D1928" s="7"/>
      <c r="E1928" s="7"/>
      <c r="F1928" s="8"/>
      <c r="G1928" s="9"/>
      <c r="H1928" s="8"/>
      <c r="I1928" s="8"/>
      <c r="J1928" s="10"/>
      <c r="K1928" s="8"/>
      <c r="L1928" s="10"/>
      <c r="M1928" s="11"/>
      <c r="N1928" s="11"/>
    </row>
    <row r="1929" spans="1:14" x14ac:dyDescent="0.25">
      <c r="A1929" s="6"/>
      <c r="B1929" s="7"/>
      <c r="C1929" s="8"/>
      <c r="D1929" s="7"/>
      <c r="E1929" s="7"/>
      <c r="F1929" s="8"/>
      <c r="G1929" s="9"/>
      <c r="H1929" s="8"/>
      <c r="I1929" s="8"/>
      <c r="J1929" s="10"/>
      <c r="K1929" s="8"/>
      <c r="L1929" s="10"/>
      <c r="M1929" s="11"/>
      <c r="N1929" s="11"/>
    </row>
    <row r="1930" spans="1:14" x14ac:dyDescent="0.25">
      <c r="A1930" s="6"/>
      <c r="B1930" s="7"/>
      <c r="C1930" s="8"/>
      <c r="D1930" s="7"/>
      <c r="E1930" s="7"/>
      <c r="F1930" s="8"/>
      <c r="G1930" s="9"/>
      <c r="H1930" s="8"/>
      <c r="I1930" s="8"/>
      <c r="J1930" s="10"/>
      <c r="K1930" s="8"/>
      <c r="L1930" s="10"/>
      <c r="M1930" s="11"/>
      <c r="N1930" s="11"/>
    </row>
    <row r="1931" spans="1:14" x14ac:dyDescent="0.25">
      <c r="A1931" s="6"/>
      <c r="B1931" s="7"/>
      <c r="C1931" s="8"/>
      <c r="D1931" s="7"/>
      <c r="E1931" s="7"/>
      <c r="F1931" s="8"/>
      <c r="G1931" s="9"/>
      <c r="H1931" s="8"/>
      <c r="I1931" s="8"/>
      <c r="J1931" s="10"/>
      <c r="K1931" s="8"/>
      <c r="L1931" s="10"/>
      <c r="M1931" s="11"/>
      <c r="N1931" s="11"/>
    </row>
    <row r="1932" spans="1:14" x14ac:dyDescent="0.25">
      <c r="A1932" s="6"/>
      <c r="B1932" s="7"/>
      <c r="C1932" s="8"/>
      <c r="D1932" s="7"/>
      <c r="E1932" s="7"/>
      <c r="F1932" s="8"/>
      <c r="G1932" s="9"/>
      <c r="H1932" s="8"/>
      <c r="I1932" s="8"/>
      <c r="J1932" s="10"/>
      <c r="K1932" s="8"/>
      <c r="L1932" s="10"/>
      <c r="M1932" s="11"/>
      <c r="N1932" s="11"/>
    </row>
    <row r="1933" spans="1:14" x14ac:dyDescent="0.25">
      <c r="A1933" s="6"/>
      <c r="B1933" s="7"/>
      <c r="C1933" s="8"/>
      <c r="D1933" s="7"/>
      <c r="E1933" s="7"/>
      <c r="F1933" s="8"/>
      <c r="G1933" s="9"/>
      <c r="H1933" s="8"/>
      <c r="I1933" s="8"/>
      <c r="J1933" s="10"/>
      <c r="K1933" s="8"/>
      <c r="L1933" s="10"/>
      <c r="M1933" s="11"/>
      <c r="N1933" s="11"/>
    </row>
    <row r="1934" spans="1:14" x14ac:dyDescent="0.25">
      <c r="A1934" s="6"/>
      <c r="B1934" s="7"/>
      <c r="C1934" s="8"/>
      <c r="D1934" s="7"/>
      <c r="E1934" s="7"/>
      <c r="F1934" s="8"/>
      <c r="G1934" s="9"/>
      <c r="H1934" s="8"/>
      <c r="I1934" s="8"/>
      <c r="J1934" s="10"/>
      <c r="K1934" s="8"/>
      <c r="L1934" s="10"/>
      <c r="M1934" s="11"/>
      <c r="N1934" s="11"/>
    </row>
    <row r="1935" spans="1:14" x14ac:dyDescent="0.25">
      <c r="A1935" s="6"/>
      <c r="B1935" s="7"/>
      <c r="C1935" s="8"/>
      <c r="D1935" s="7"/>
      <c r="E1935" s="7"/>
      <c r="F1935" s="8"/>
      <c r="G1935" s="9"/>
      <c r="H1935" s="8"/>
      <c r="I1935" s="8"/>
      <c r="J1935" s="10"/>
      <c r="K1935" s="8"/>
      <c r="L1935" s="10"/>
      <c r="M1935" s="11"/>
      <c r="N1935" s="11"/>
    </row>
    <row r="1936" spans="1:14" x14ac:dyDescent="0.25">
      <c r="A1936" s="6"/>
      <c r="B1936" s="7"/>
      <c r="C1936" s="8"/>
      <c r="D1936" s="7"/>
      <c r="E1936" s="7"/>
      <c r="F1936" s="8"/>
      <c r="G1936" s="9"/>
      <c r="H1936" s="8"/>
      <c r="I1936" s="8"/>
      <c r="J1936" s="10"/>
      <c r="K1936" s="8"/>
      <c r="L1936" s="10"/>
      <c r="M1936" s="11"/>
      <c r="N1936" s="11"/>
    </row>
    <row r="1937" spans="1:14" x14ac:dyDescent="0.25">
      <c r="A1937" s="6"/>
      <c r="B1937" s="7"/>
      <c r="C1937" s="8"/>
      <c r="D1937" s="7"/>
      <c r="E1937" s="7"/>
      <c r="F1937" s="8"/>
      <c r="G1937" s="9"/>
      <c r="H1937" s="8"/>
      <c r="I1937" s="8"/>
      <c r="J1937" s="10"/>
      <c r="K1937" s="8"/>
      <c r="L1937" s="10"/>
      <c r="M1937" s="11"/>
      <c r="N1937" s="11"/>
    </row>
    <row r="1938" spans="1:14" x14ac:dyDescent="0.25">
      <c r="A1938" s="6"/>
      <c r="B1938" s="7"/>
      <c r="C1938" s="8"/>
      <c r="D1938" s="7"/>
      <c r="E1938" s="7"/>
      <c r="F1938" s="8"/>
      <c r="G1938" s="9"/>
      <c r="H1938" s="8"/>
      <c r="I1938" s="8"/>
      <c r="J1938" s="10"/>
      <c r="K1938" s="8"/>
      <c r="L1938" s="10"/>
      <c r="M1938" s="11"/>
      <c r="N1938" s="11"/>
    </row>
    <row r="1939" spans="1:14" x14ac:dyDescent="0.25">
      <c r="A1939" s="6"/>
      <c r="B1939" s="7"/>
      <c r="C1939" s="8"/>
      <c r="D1939" s="7"/>
      <c r="E1939" s="7"/>
      <c r="F1939" s="8"/>
      <c r="G1939" s="9"/>
      <c r="H1939" s="8"/>
      <c r="I1939" s="8"/>
      <c r="J1939" s="10"/>
      <c r="K1939" s="8"/>
      <c r="L1939" s="10"/>
      <c r="M1939" s="11"/>
      <c r="N1939" s="11"/>
    </row>
    <row r="1940" spans="1:14" x14ac:dyDescent="0.25">
      <c r="A1940" s="6"/>
      <c r="B1940" s="7"/>
      <c r="C1940" s="8"/>
      <c r="D1940" s="7"/>
      <c r="E1940" s="7"/>
      <c r="F1940" s="8"/>
      <c r="G1940" s="9"/>
      <c r="H1940" s="8"/>
      <c r="I1940" s="8"/>
      <c r="J1940" s="10"/>
      <c r="K1940" s="8"/>
      <c r="L1940" s="10"/>
      <c r="M1940" s="11"/>
      <c r="N1940" s="11"/>
    </row>
    <row r="1941" spans="1:14" x14ac:dyDescent="0.25">
      <c r="A1941" s="6"/>
      <c r="B1941" s="7"/>
      <c r="C1941" s="8"/>
      <c r="D1941" s="7"/>
      <c r="E1941" s="7"/>
      <c r="F1941" s="8"/>
      <c r="G1941" s="9"/>
      <c r="H1941" s="8"/>
      <c r="I1941" s="8"/>
      <c r="J1941" s="10"/>
      <c r="K1941" s="8"/>
      <c r="L1941" s="10"/>
      <c r="M1941" s="11"/>
      <c r="N1941" s="11"/>
    </row>
    <row r="1942" spans="1:14" x14ac:dyDescent="0.25">
      <c r="A1942" s="6"/>
      <c r="B1942" s="7"/>
      <c r="C1942" s="8"/>
      <c r="D1942" s="7"/>
      <c r="E1942" s="7"/>
      <c r="F1942" s="8"/>
      <c r="G1942" s="9"/>
      <c r="H1942" s="8"/>
      <c r="I1942" s="8"/>
      <c r="J1942" s="10"/>
      <c r="K1942" s="8"/>
      <c r="L1942" s="10"/>
      <c r="M1942" s="11"/>
      <c r="N1942" s="11"/>
    </row>
    <row r="1943" spans="1:14" x14ac:dyDescent="0.25">
      <c r="A1943" s="6"/>
      <c r="B1943" s="7"/>
      <c r="C1943" s="8"/>
      <c r="D1943" s="7"/>
      <c r="E1943" s="7"/>
      <c r="F1943" s="8"/>
      <c r="G1943" s="9"/>
      <c r="H1943" s="8"/>
      <c r="I1943" s="8"/>
      <c r="J1943" s="10"/>
      <c r="K1943" s="8"/>
      <c r="L1943" s="10"/>
      <c r="M1943" s="11"/>
      <c r="N1943" s="11"/>
    </row>
    <row r="1944" spans="1:14" x14ac:dyDescent="0.25">
      <c r="A1944" s="6"/>
      <c r="B1944" s="7"/>
      <c r="C1944" s="8"/>
      <c r="D1944" s="7"/>
      <c r="E1944" s="7"/>
      <c r="F1944" s="8"/>
      <c r="G1944" s="9"/>
      <c r="H1944" s="8"/>
      <c r="I1944" s="8"/>
      <c r="J1944" s="10"/>
      <c r="K1944" s="8"/>
      <c r="L1944" s="10"/>
      <c r="M1944" s="11"/>
      <c r="N1944" s="11"/>
    </row>
    <row r="1945" spans="1:14" x14ac:dyDescent="0.25">
      <c r="A1945" s="6"/>
      <c r="B1945" s="7"/>
      <c r="C1945" s="8"/>
      <c r="D1945" s="7"/>
      <c r="E1945" s="7"/>
      <c r="F1945" s="8"/>
      <c r="G1945" s="9"/>
      <c r="H1945" s="8"/>
      <c r="I1945" s="8"/>
      <c r="J1945" s="10"/>
      <c r="K1945" s="8"/>
      <c r="L1945" s="10"/>
      <c r="M1945" s="11"/>
      <c r="N1945" s="11"/>
    </row>
    <row r="1946" spans="1:14" x14ac:dyDescent="0.25">
      <c r="A1946" s="6"/>
      <c r="B1946" s="7"/>
      <c r="C1946" s="8"/>
      <c r="D1946" s="7"/>
      <c r="E1946" s="7"/>
      <c r="F1946" s="8"/>
      <c r="G1946" s="9"/>
      <c r="H1946" s="8"/>
      <c r="I1946" s="8"/>
      <c r="J1946" s="10"/>
      <c r="K1946" s="8"/>
      <c r="L1946" s="10"/>
      <c r="M1946" s="11"/>
      <c r="N1946" s="11"/>
    </row>
    <row r="1947" spans="1:14" x14ac:dyDescent="0.25">
      <c r="A1947" s="6"/>
      <c r="B1947" s="7"/>
      <c r="C1947" s="8"/>
      <c r="D1947" s="7"/>
      <c r="E1947" s="7"/>
      <c r="F1947" s="8"/>
      <c r="G1947" s="9"/>
      <c r="H1947" s="8"/>
      <c r="I1947" s="8"/>
      <c r="J1947" s="10"/>
      <c r="K1947" s="8"/>
      <c r="L1947" s="10"/>
      <c r="M1947" s="11"/>
      <c r="N1947" s="11"/>
    </row>
    <row r="1948" spans="1:14" x14ac:dyDescent="0.25">
      <c r="A1948" s="6"/>
      <c r="B1948" s="7"/>
      <c r="C1948" s="8"/>
      <c r="D1948" s="7"/>
      <c r="E1948" s="7"/>
      <c r="F1948" s="8"/>
      <c r="G1948" s="9"/>
      <c r="H1948" s="8"/>
      <c r="I1948" s="8"/>
      <c r="J1948" s="10"/>
      <c r="K1948" s="8"/>
      <c r="L1948" s="10"/>
      <c r="M1948" s="11"/>
      <c r="N1948" s="11"/>
    </row>
    <row r="1949" spans="1:14" x14ac:dyDescent="0.25">
      <c r="A1949" s="6"/>
      <c r="B1949" s="7"/>
      <c r="C1949" s="8"/>
      <c r="D1949" s="7"/>
      <c r="E1949" s="7"/>
      <c r="F1949" s="8"/>
      <c r="G1949" s="9"/>
      <c r="H1949" s="8"/>
      <c r="I1949" s="8"/>
      <c r="J1949" s="10"/>
      <c r="K1949" s="8"/>
      <c r="L1949" s="10"/>
      <c r="M1949" s="11"/>
      <c r="N1949" s="11"/>
    </row>
    <row r="1950" spans="1:14" x14ac:dyDescent="0.25">
      <c r="A1950" s="6"/>
      <c r="B1950" s="7"/>
      <c r="C1950" s="8"/>
      <c r="D1950" s="7"/>
      <c r="E1950" s="7"/>
      <c r="F1950" s="8"/>
      <c r="G1950" s="9"/>
      <c r="H1950" s="8"/>
      <c r="I1950" s="8"/>
      <c r="J1950" s="10"/>
      <c r="K1950" s="8"/>
      <c r="L1950" s="10"/>
      <c r="M1950" s="11"/>
      <c r="N1950" s="11"/>
    </row>
    <row r="1951" spans="1:14" x14ac:dyDescent="0.25">
      <c r="A1951" s="6"/>
      <c r="B1951" s="7"/>
      <c r="C1951" s="8"/>
      <c r="D1951" s="7"/>
      <c r="E1951" s="7"/>
      <c r="F1951" s="8"/>
      <c r="G1951" s="9"/>
      <c r="H1951" s="8"/>
      <c r="I1951" s="8"/>
      <c r="J1951" s="10"/>
      <c r="K1951" s="8"/>
      <c r="L1951" s="10"/>
      <c r="M1951" s="11"/>
      <c r="N1951" s="11"/>
    </row>
    <row r="1952" spans="1:14" x14ac:dyDescent="0.25">
      <c r="A1952" s="6"/>
      <c r="B1952" s="7"/>
      <c r="C1952" s="8"/>
      <c r="D1952" s="7"/>
      <c r="E1952" s="7"/>
      <c r="F1952" s="8"/>
      <c r="G1952" s="9"/>
      <c r="H1952" s="8"/>
      <c r="I1952" s="8"/>
      <c r="J1952" s="10"/>
      <c r="K1952" s="8"/>
      <c r="L1952" s="10"/>
      <c r="M1952" s="11"/>
      <c r="N1952" s="11"/>
    </row>
    <row r="1953" spans="1:14" x14ac:dyDescent="0.25">
      <c r="A1953" s="6"/>
      <c r="B1953" s="7"/>
      <c r="C1953" s="8"/>
      <c r="D1953" s="7"/>
      <c r="E1953" s="7"/>
      <c r="F1953" s="8"/>
      <c r="G1953" s="9"/>
      <c r="H1953" s="8"/>
      <c r="I1953" s="8"/>
      <c r="J1953" s="10"/>
      <c r="K1953" s="8"/>
      <c r="L1953" s="10"/>
      <c r="M1953" s="11"/>
      <c r="N1953" s="11"/>
    </row>
    <row r="1954" spans="1:14" x14ac:dyDescent="0.25">
      <c r="A1954" s="6"/>
      <c r="B1954" s="7"/>
      <c r="C1954" s="8"/>
      <c r="D1954" s="7"/>
      <c r="E1954" s="7"/>
      <c r="F1954" s="8"/>
      <c r="G1954" s="9"/>
      <c r="H1954" s="8"/>
      <c r="I1954" s="8"/>
      <c r="J1954" s="10"/>
      <c r="K1954" s="8"/>
      <c r="L1954" s="10"/>
      <c r="M1954" s="11"/>
      <c r="N1954" s="11"/>
    </row>
    <row r="1955" spans="1:14" x14ac:dyDescent="0.25">
      <c r="A1955" s="6"/>
      <c r="B1955" s="7"/>
      <c r="C1955" s="8"/>
      <c r="D1955" s="7"/>
      <c r="E1955" s="7"/>
      <c r="F1955" s="8"/>
      <c r="G1955" s="9"/>
      <c r="H1955" s="8"/>
      <c r="I1955" s="8"/>
      <c r="J1955" s="10"/>
      <c r="K1955" s="8"/>
      <c r="L1955" s="10"/>
      <c r="M1955" s="11"/>
      <c r="N1955" s="11"/>
    </row>
    <row r="1956" spans="1:14" x14ac:dyDescent="0.25">
      <c r="A1956" s="6"/>
      <c r="B1956" s="7"/>
      <c r="C1956" s="8"/>
      <c r="D1956" s="7"/>
      <c r="E1956" s="7"/>
      <c r="F1956" s="8"/>
      <c r="G1956" s="9"/>
      <c r="H1956" s="8"/>
      <c r="I1956" s="8"/>
      <c r="J1956" s="10"/>
      <c r="K1956" s="8"/>
      <c r="L1956" s="10"/>
      <c r="M1956" s="11"/>
      <c r="N1956" s="11"/>
    </row>
    <row r="1957" spans="1:14" x14ac:dyDescent="0.25">
      <c r="A1957" s="6"/>
      <c r="B1957" s="7"/>
      <c r="C1957" s="8"/>
      <c r="D1957" s="7"/>
      <c r="E1957" s="7"/>
      <c r="F1957" s="8"/>
      <c r="G1957" s="9"/>
      <c r="H1957" s="8"/>
      <c r="I1957" s="8"/>
      <c r="J1957" s="10"/>
      <c r="K1957" s="8"/>
      <c r="L1957" s="10"/>
      <c r="M1957" s="11"/>
      <c r="N1957" s="11"/>
    </row>
    <row r="1958" spans="1:14" x14ac:dyDescent="0.25">
      <c r="A1958" s="6"/>
      <c r="B1958" s="7"/>
      <c r="C1958" s="8"/>
      <c r="D1958" s="7"/>
      <c r="E1958" s="7"/>
      <c r="F1958" s="8"/>
      <c r="G1958" s="9"/>
      <c r="H1958" s="8"/>
      <c r="I1958" s="8"/>
      <c r="J1958" s="10"/>
      <c r="K1958" s="8"/>
      <c r="L1958" s="10"/>
      <c r="M1958" s="11"/>
      <c r="N1958" s="11"/>
    </row>
    <row r="1959" spans="1:14" x14ac:dyDescent="0.25">
      <c r="A1959" s="6"/>
      <c r="B1959" s="7"/>
      <c r="C1959" s="8"/>
      <c r="D1959" s="7"/>
      <c r="E1959" s="7"/>
      <c r="F1959" s="8"/>
      <c r="G1959" s="9"/>
      <c r="H1959" s="8"/>
      <c r="I1959" s="8"/>
      <c r="J1959" s="10"/>
      <c r="K1959" s="8"/>
      <c r="L1959" s="10"/>
      <c r="M1959" s="11"/>
      <c r="N1959" s="11"/>
    </row>
    <row r="1960" spans="1:14" x14ac:dyDescent="0.25">
      <c r="A1960" s="6"/>
      <c r="B1960" s="7"/>
      <c r="C1960" s="8"/>
      <c r="D1960" s="7"/>
      <c r="E1960" s="7"/>
      <c r="F1960" s="8"/>
      <c r="G1960" s="9"/>
      <c r="H1960" s="8"/>
      <c r="I1960" s="8"/>
      <c r="J1960" s="10"/>
      <c r="K1960" s="8"/>
      <c r="L1960" s="10"/>
      <c r="M1960" s="11"/>
      <c r="N1960" s="11"/>
    </row>
    <row r="1961" spans="1:14" x14ac:dyDescent="0.25">
      <c r="A1961" s="6"/>
      <c r="B1961" s="7"/>
      <c r="C1961" s="8"/>
      <c r="D1961" s="7"/>
      <c r="E1961" s="7"/>
      <c r="F1961" s="8"/>
      <c r="G1961" s="9"/>
      <c r="H1961" s="8"/>
      <c r="I1961" s="8"/>
      <c r="J1961" s="10"/>
      <c r="K1961" s="8"/>
      <c r="L1961" s="10"/>
      <c r="M1961" s="11"/>
      <c r="N1961" s="11"/>
    </row>
    <row r="1962" spans="1:14" x14ac:dyDescent="0.25">
      <c r="A1962" s="6"/>
      <c r="B1962" s="7"/>
      <c r="C1962" s="8"/>
      <c r="D1962" s="7"/>
      <c r="E1962" s="7"/>
      <c r="F1962" s="8"/>
      <c r="G1962" s="9"/>
      <c r="H1962" s="8"/>
      <c r="I1962" s="8"/>
      <c r="J1962" s="10"/>
      <c r="K1962" s="8"/>
      <c r="L1962" s="10"/>
      <c r="M1962" s="11"/>
      <c r="N1962" s="11"/>
    </row>
    <row r="1963" spans="1:14" x14ac:dyDescent="0.25">
      <c r="A1963" s="6"/>
      <c r="B1963" s="7"/>
      <c r="C1963" s="8"/>
      <c r="D1963" s="7"/>
      <c r="E1963" s="7"/>
      <c r="F1963" s="8"/>
      <c r="G1963" s="9"/>
      <c r="H1963" s="8"/>
      <c r="I1963" s="8"/>
      <c r="J1963" s="10"/>
      <c r="K1963" s="8"/>
      <c r="L1963" s="10"/>
      <c r="M1963" s="11"/>
      <c r="N1963" s="11"/>
    </row>
    <row r="1964" spans="1:14" x14ac:dyDescent="0.25">
      <c r="A1964" s="6"/>
      <c r="B1964" s="7"/>
      <c r="C1964" s="8"/>
      <c r="D1964" s="7"/>
      <c r="E1964" s="7"/>
      <c r="F1964" s="8"/>
      <c r="G1964" s="9"/>
      <c r="H1964" s="8"/>
      <c r="I1964" s="8"/>
      <c r="J1964" s="10"/>
      <c r="K1964" s="8"/>
      <c r="L1964" s="10"/>
      <c r="M1964" s="11"/>
      <c r="N1964" s="11"/>
    </row>
    <row r="1965" spans="1:14" x14ac:dyDescent="0.25">
      <c r="A1965" s="6"/>
      <c r="B1965" s="7"/>
      <c r="C1965" s="8"/>
      <c r="D1965" s="7"/>
      <c r="E1965" s="7"/>
      <c r="F1965" s="8"/>
      <c r="G1965" s="9"/>
      <c r="H1965" s="8"/>
      <c r="I1965" s="8"/>
      <c r="J1965" s="10"/>
      <c r="K1965" s="8"/>
      <c r="L1965" s="10"/>
      <c r="M1965" s="11"/>
      <c r="N1965" s="11"/>
    </row>
    <row r="1966" spans="1:14" x14ac:dyDescent="0.25">
      <c r="A1966" s="6"/>
      <c r="B1966" s="7"/>
      <c r="C1966" s="8"/>
      <c r="D1966" s="7"/>
      <c r="E1966" s="7"/>
      <c r="F1966" s="8"/>
      <c r="G1966" s="9"/>
      <c r="H1966" s="8"/>
      <c r="I1966" s="8"/>
      <c r="J1966" s="10"/>
      <c r="K1966" s="8"/>
      <c r="L1966" s="10"/>
      <c r="M1966" s="11"/>
      <c r="N1966" s="11"/>
    </row>
    <row r="1967" spans="1:14" x14ac:dyDescent="0.25">
      <c r="A1967" s="6"/>
      <c r="B1967" s="7"/>
      <c r="C1967" s="8"/>
      <c r="D1967" s="7"/>
      <c r="E1967" s="7"/>
      <c r="F1967" s="8"/>
      <c r="G1967" s="9"/>
      <c r="H1967" s="8"/>
      <c r="I1967" s="8"/>
      <c r="J1967" s="10"/>
      <c r="K1967" s="8"/>
      <c r="L1967" s="10"/>
      <c r="M1967" s="11"/>
      <c r="N1967" s="11"/>
    </row>
    <row r="1968" spans="1:14" x14ac:dyDescent="0.25">
      <c r="A1968" s="6"/>
      <c r="B1968" s="7"/>
      <c r="C1968" s="8"/>
      <c r="D1968" s="7"/>
      <c r="E1968" s="7"/>
      <c r="F1968" s="8"/>
      <c r="G1968" s="9"/>
      <c r="H1968" s="8"/>
      <c r="I1968" s="8"/>
      <c r="J1968" s="10"/>
      <c r="K1968" s="8"/>
      <c r="L1968" s="10"/>
      <c r="M1968" s="11"/>
      <c r="N1968" s="11"/>
    </row>
    <row r="1969" spans="1:14" x14ac:dyDescent="0.25">
      <c r="A1969" s="6"/>
      <c r="B1969" s="7"/>
      <c r="C1969" s="8"/>
      <c r="D1969" s="7"/>
      <c r="E1969" s="7"/>
      <c r="F1969" s="8"/>
      <c r="G1969" s="9"/>
      <c r="H1969" s="8"/>
      <c r="I1969" s="8"/>
      <c r="J1969" s="10"/>
      <c r="K1969" s="8"/>
      <c r="L1969" s="10"/>
      <c r="M1969" s="11"/>
      <c r="N1969" s="11"/>
    </row>
    <row r="1970" spans="1:14" x14ac:dyDescent="0.25">
      <c r="A1970" s="6"/>
      <c r="B1970" s="7"/>
      <c r="C1970" s="8"/>
      <c r="D1970" s="7"/>
      <c r="E1970" s="7"/>
      <c r="F1970" s="8"/>
      <c r="G1970" s="9"/>
      <c r="H1970" s="8"/>
      <c r="I1970" s="8"/>
      <c r="J1970" s="10"/>
      <c r="K1970" s="8"/>
      <c r="L1970" s="10"/>
      <c r="M1970" s="11"/>
      <c r="N1970" s="11"/>
    </row>
    <row r="1971" spans="1:14" x14ac:dyDescent="0.25">
      <c r="A1971" s="6"/>
      <c r="B1971" s="7"/>
      <c r="C1971" s="8"/>
      <c r="D1971" s="7"/>
      <c r="E1971" s="7"/>
      <c r="F1971" s="8"/>
      <c r="G1971" s="9"/>
      <c r="H1971" s="8"/>
      <c r="I1971" s="8"/>
      <c r="J1971" s="10"/>
      <c r="K1971" s="8"/>
      <c r="L1971" s="10"/>
      <c r="M1971" s="11"/>
      <c r="N1971" s="11"/>
    </row>
    <row r="1972" spans="1:14" x14ac:dyDescent="0.25">
      <c r="A1972" s="6"/>
      <c r="B1972" s="7"/>
      <c r="C1972" s="8"/>
      <c r="D1972" s="7"/>
      <c r="E1972" s="7"/>
      <c r="F1972" s="8"/>
      <c r="G1972" s="9"/>
      <c r="H1972" s="8"/>
      <c r="I1972" s="8"/>
      <c r="J1972" s="10"/>
      <c r="K1972" s="8"/>
      <c r="L1972" s="10"/>
      <c r="M1972" s="11"/>
      <c r="N1972" s="11"/>
    </row>
    <row r="1973" spans="1:14" x14ac:dyDescent="0.25">
      <c r="A1973" s="6"/>
      <c r="B1973" s="7"/>
      <c r="C1973" s="8"/>
      <c r="D1973" s="7"/>
      <c r="E1973" s="7"/>
      <c r="F1973" s="8"/>
      <c r="G1973" s="9"/>
      <c r="H1973" s="8"/>
      <c r="I1973" s="8"/>
      <c r="J1973" s="10"/>
      <c r="K1973" s="8"/>
      <c r="L1973" s="10"/>
      <c r="M1973" s="11"/>
      <c r="N1973" s="11"/>
    </row>
    <row r="1974" spans="1:14" x14ac:dyDescent="0.25">
      <c r="A1974" s="6"/>
      <c r="B1974" s="7"/>
      <c r="C1974" s="8"/>
      <c r="D1974" s="7"/>
      <c r="E1974" s="7"/>
      <c r="F1974" s="8"/>
      <c r="G1974" s="9"/>
      <c r="H1974" s="8"/>
      <c r="I1974" s="8"/>
      <c r="J1974" s="10"/>
      <c r="K1974" s="8"/>
      <c r="L1974" s="10"/>
      <c r="M1974" s="11"/>
      <c r="N1974" s="11"/>
    </row>
    <row r="1975" spans="1:14" x14ac:dyDescent="0.25">
      <c r="A1975" s="6"/>
      <c r="B1975" s="7"/>
      <c r="C1975" s="8"/>
      <c r="D1975" s="7"/>
      <c r="E1975" s="7"/>
      <c r="F1975" s="8"/>
      <c r="G1975" s="9"/>
      <c r="H1975" s="8"/>
      <c r="I1975" s="8"/>
      <c r="J1975" s="10"/>
      <c r="K1975" s="8"/>
      <c r="L1975" s="10"/>
      <c r="M1975" s="11"/>
      <c r="N1975" s="11"/>
    </row>
    <row r="1976" spans="1:14" x14ac:dyDescent="0.25">
      <c r="A1976" s="6"/>
      <c r="B1976" s="7"/>
      <c r="C1976" s="8"/>
      <c r="D1976" s="7"/>
      <c r="E1976" s="7"/>
      <c r="F1976" s="8"/>
      <c r="G1976" s="9"/>
      <c r="H1976" s="8"/>
      <c r="I1976" s="8"/>
      <c r="J1976" s="10"/>
      <c r="K1976" s="8"/>
      <c r="L1976" s="10"/>
      <c r="M1976" s="11"/>
      <c r="N1976" s="11"/>
    </row>
    <row r="1977" spans="1:14" x14ac:dyDescent="0.25">
      <c r="A1977" s="6"/>
      <c r="B1977" s="7"/>
      <c r="C1977" s="8"/>
      <c r="D1977" s="7"/>
      <c r="E1977" s="7"/>
      <c r="F1977" s="8"/>
      <c r="G1977" s="9"/>
      <c r="H1977" s="8"/>
      <c r="I1977" s="8"/>
      <c r="J1977" s="10"/>
      <c r="K1977" s="8"/>
      <c r="L1977" s="10"/>
      <c r="M1977" s="11"/>
      <c r="N1977" s="11"/>
    </row>
    <row r="1978" spans="1:14" x14ac:dyDescent="0.25">
      <c r="A1978" s="6"/>
      <c r="B1978" s="7"/>
      <c r="C1978" s="8"/>
      <c r="D1978" s="7"/>
      <c r="E1978" s="7"/>
      <c r="F1978" s="8"/>
      <c r="G1978" s="9"/>
      <c r="H1978" s="8"/>
      <c r="I1978" s="8"/>
      <c r="J1978" s="10"/>
      <c r="K1978" s="8"/>
      <c r="L1978" s="10"/>
      <c r="M1978" s="11"/>
      <c r="N1978" s="11"/>
    </row>
    <row r="1979" spans="1:14" x14ac:dyDescent="0.25">
      <c r="A1979" s="6"/>
      <c r="B1979" s="7"/>
      <c r="C1979" s="8"/>
      <c r="D1979" s="7"/>
      <c r="E1979" s="7"/>
      <c r="F1979" s="8"/>
      <c r="G1979" s="9"/>
      <c r="H1979" s="8"/>
      <c r="I1979" s="8"/>
      <c r="J1979" s="10"/>
      <c r="K1979" s="8"/>
      <c r="L1979" s="10"/>
      <c r="M1979" s="11"/>
      <c r="N1979" s="11"/>
    </row>
    <row r="1980" spans="1:14" x14ac:dyDescent="0.25">
      <c r="A1980" s="6"/>
      <c r="B1980" s="7"/>
      <c r="C1980" s="8"/>
      <c r="D1980" s="7"/>
      <c r="E1980" s="7"/>
      <c r="F1980" s="8"/>
      <c r="G1980" s="9"/>
      <c r="H1980" s="8"/>
      <c r="I1980" s="8"/>
      <c r="J1980" s="10"/>
      <c r="K1980" s="8"/>
      <c r="L1980" s="10"/>
      <c r="M1980" s="11"/>
      <c r="N1980" s="11"/>
    </row>
    <row r="1981" spans="1:14" x14ac:dyDescent="0.25">
      <c r="A1981" s="6"/>
      <c r="B1981" s="7"/>
      <c r="C1981" s="8"/>
      <c r="D1981" s="7"/>
      <c r="E1981" s="7"/>
      <c r="F1981" s="8"/>
      <c r="G1981" s="9"/>
      <c r="H1981" s="8"/>
      <c r="I1981" s="8"/>
      <c r="J1981" s="10"/>
      <c r="K1981" s="8"/>
      <c r="L1981" s="10"/>
      <c r="M1981" s="11"/>
      <c r="N1981" s="11"/>
    </row>
    <row r="1982" spans="1:14" x14ac:dyDescent="0.25">
      <c r="A1982" s="6"/>
      <c r="B1982" s="7"/>
      <c r="C1982" s="8"/>
      <c r="D1982" s="7"/>
      <c r="E1982" s="7"/>
      <c r="F1982" s="8"/>
      <c r="G1982" s="9"/>
      <c r="H1982" s="8"/>
      <c r="I1982" s="8"/>
      <c r="J1982" s="10"/>
      <c r="K1982" s="8"/>
      <c r="L1982" s="10"/>
      <c r="M1982" s="11"/>
      <c r="N1982" s="11"/>
    </row>
    <row r="1983" spans="1:14" x14ac:dyDescent="0.25">
      <c r="A1983" s="6"/>
      <c r="B1983" s="7"/>
      <c r="C1983" s="8"/>
      <c r="D1983" s="7"/>
      <c r="E1983" s="7"/>
      <c r="F1983" s="8"/>
      <c r="G1983" s="9"/>
      <c r="H1983" s="8"/>
      <c r="I1983" s="8"/>
      <c r="J1983" s="10"/>
      <c r="K1983" s="8"/>
      <c r="L1983" s="10"/>
      <c r="M1983" s="11"/>
      <c r="N1983" s="11"/>
    </row>
    <row r="1984" spans="1:14" x14ac:dyDescent="0.25">
      <c r="A1984" s="6"/>
      <c r="B1984" s="7"/>
      <c r="C1984" s="8"/>
      <c r="D1984" s="7"/>
      <c r="E1984" s="7"/>
      <c r="F1984" s="8"/>
      <c r="G1984" s="9"/>
      <c r="H1984" s="8"/>
      <c r="I1984" s="8"/>
      <c r="J1984" s="10"/>
      <c r="K1984" s="8"/>
      <c r="L1984" s="10"/>
      <c r="M1984" s="11"/>
      <c r="N1984" s="11"/>
    </row>
    <row r="1985" spans="1:14" x14ac:dyDescent="0.25">
      <c r="A1985" s="6"/>
      <c r="B1985" s="7"/>
      <c r="C1985" s="8"/>
      <c r="D1985" s="7"/>
      <c r="E1985" s="7"/>
      <c r="F1985" s="8"/>
      <c r="G1985" s="9"/>
      <c r="H1985" s="8"/>
      <c r="I1985" s="8"/>
      <c r="J1985" s="10"/>
      <c r="K1985" s="8"/>
      <c r="L1985" s="10"/>
      <c r="M1985" s="11"/>
      <c r="N1985" s="11"/>
    </row>
    <row r="1986" spans="1:14" x14ac:dyDescent="0.25">
      <c r="A1986" s="6"/>
      <c r="B1986" s="7"/>
      <c r="C1986" s="8"/>
      <c r="D1986" s="7"/>
      <c r="E1986" s="7"/>
      <c r="F1986" s="8"/>
      <c r="G1986" s="9"/>
      <c r="H1986" s="8"/>
      <c r="I1986" s="8"/>
      <c r="J1986" s="10"/>
      <c r="K1986" s="8"/>
      <c r="L1986" s="10"/>
      <c r="M1986" s="11"/>
      <c r="N1986" s="11"/>
    </row>
    <row r="1987" spans="1:14" x14ac:dyDescent="0.25">
      <c r="A1987" s="6"/>
      <c r="B1987" s="7"/>
      <c r="C1987" s="8"/>
      <c r="D1987" s="7"/>
      <c r="E1987" s="7"/>
      <c r="F1987" s="8"/>
      <c r="G1987" s="9"/>
      <c r="H1987" s="8"/>
      <c r="I1987" s="8"/>
      <c r="J1987" s="10"/>
      <c r="K1987" s="8"/>
      <c r="L1987" s="10"/>
      <c r="M1987" s="11"/>
      <c r="N1987" s="11"/>
    </row>
    <row r="1988" spans="1:14" x14ac:dyDescent="0.25">
      <c r="A1988" s="6"/>
      <c r="B1988" s="7"/>
      <c r="C1988" s="8"/>
      <c r="D1988" s="7"/>
      <c r="E1988" s="7"/>
      <c r="F1988" s="8"/>
      <c r="G1988" s="9"/>
      <c r="H1988" s="8"/>
      <c r="I1988" s="8"/>
      <c r="J1988" s="10"/>
      <c r="K1988" s="8"/>
      <c r="L1988" s="10"/>
      <c r="M1988" s="11"/>
      <c r="N1988" s="11"/>
    </row>
    <row r="1989" spans="1:14" x14ac:dyDescent="0.25">
      <c r="A1989" s="6"/>
      <c r="B1989" s="7"/>
      <c r="C1989" s="8"/>
      <c r="D1989" s="7"/>
      <c r="E1989" s="7"/>
      <c r="F1989" s="8"/>
      <c r="G1989" s="9"/>
      <c r="H1989" s="8"/>
      <c r="I1989" s="8"/>
      <c r="J1989" s="10"/>
      <c r="K1989" s="8"/>
      <c r="L1989" s="10"/>
      <c r="M1989" s="11"/>
      <c r="N1989" s="11"/>
    </row>
    <row r="1990" spans="1:14" x14ac:dyDescent="0.25">
      <c r="A1990" s="6"/>
      <c r="B1990" s="7"/>
      <c r="C1990" s="8"/>
      <c r="D1990" s="7"/>
      <c r="E1990" s="7"/>
      <c r="F1990" s="8"/>
      <c r="G1990" s="9"/>
      <c r="H1990" s="8"/>
      <c r="I1990" s="8"/>
      <c r="J1990" s="10"/>
      <c r="K1990" s="8"/>
      <c r="L1990" s="10"/>
      <c r="M1990" s="11"/>
      <c r="N1990" s="11"/>
    </row>
    <row r="1991" spans="1:14" x14ac:dyDescent="0.25">
      <c r="A1991" s="6"/>
      <c r="B1991" s="7"/>
      <c r="C1991" s="8"/>
      <c r="D1991" s="7"/>
      <c r="E1991" s="7"/>
      <c r="F1991" s="8"/>
      <c r="G1991" s="9"/>
      <c r="H1991" s="8"/>
      <c r="I1991" s="8"/>
      <c r="J1991" s="10"/>
      <c r="K1991" s="8"/>
      <c r="L1991" s="10"/>
      <c r="M1991" s="11"/>
      <c r="N1991" s="11"/>
    </row>
    <row r="1992" spans="1:14" x14ac:dyDescent="0.25">
      <c r="A1992" s="6"/>
      <c r="B1992" s="7"/>
      <c r="C1992" s="8"/>
      <c r="D1992" s="7"/>
      <c r="E1992" s="7"/>
      <c r="F1992" s="8"/>
      <c r="G1992" s="9"/>
      <c r="H1992" s="8"/>
      <c r="I1992" s="8"/>
      <c r="J1992" s="10"/>
      <c r="K1992" s="8"/>
      <c r="L1992" s="10"/>
      <c r="M1992" s="11"/>
      <c r="N1992" s="11"/>
    </row>
    <row r="1993" spans="1:14" x14ac:dyDescent="0.25">
      <c r="A1993" s="6"/>
      <c r="B1993" s="7"/>
      <c r="C1993" s="8"/>
      <c r="D1993" s="7"/>
      <c r="E1993" s="7"/>
      <c r="F1993" s="8"/>
      <c r="G1993" s="9"/>
      <c r="H1993" s="8"/>
      <c r="I1993" s="8"/>
      <c r="J1993" s="10"/>
      <c r="K1993" s="8"/>
      <c r="L1993" s="10"/>
      <c r="M1993" s="11"/>
      <c r="N1993" s="11"/>
    </row>
    <row r="1994" spans="1:14" x14ac:dyDescent="0.25">
      <c r="A1994" s="6"/>
      <c r="B1994" s="7"/>
      <c r="C1994" s="8"/>
      <c r="D1994" s="7"/>
      <c r="E1994" s="7"/>
      <c r="F1994" s="8"/>
      <c r="G1994" s="9"/>
      <c r="H1994" s="8"/>
      <c r="I1994" s="8"/>
      <c r="J1994" s="10"/>
      <c r="K1994" s="8"/>
      <c r="L1994" s="10"/>
      <c r="M1994" s="11"/>
      <c r="N1994" s="11"/>
    </row>
    <row r="1995" spans="1:14" x14ac:dyDescent="0.25">
      <c r="A1995" s="6"/>
      <c r="B1995" s="7"/>
      <c r="C1995" s="8"/>
      <c r="D1995" s="7"/>
      <c r="E1995" s="7"/>
      <c r="F1995" s="8"/>
      <c r="G1995" s="9"/>
      <c r="H1995" s="8"/>
      <c r="I1995" s="8"/>
      <c r="J1995" s="10"/>
      <c r="K1995" s="8"/>
      <c r="L1995" s="10"/>
      <c r="M1995" s="11"/>
      <c r="N1995" s="11"/>
    </row>
    <row r="1996" spans="1:14" x14ac:dyDescent="0.25">
      <c r="A1996" s="6"/>
      <c r="B1996" s="7"/>
      <c r="C1996" s="8"/>
      <c r="D1996" s="7"/>
      <c r="E1996" s="7"/>
      <c r="F1996" s="8"/>
      <c r="G1996" s="9"/>
      <c r="H1996" s="8"/>
      <c r="I1996" s="8"/>
      <c r="J1996" s="10"/>
      <c r="K1996" s="8"/>
      <c r="L1996" s="10"/>
      <c r="M1996" s="11"/>
      <c r="N1996" s="11"/>
    </row>
    <row r="1997" spans="1:14" x14ac:dyDescent="0.25">
      <c r="A1997" s="6"/>
      <c r="B1997" s="7"/>
      <c r="C1997" s="8"/>
      <c r="D1997" s="7"/>
      <c r="E1997" s="7"/>
      <c r="F1997" s="8"/>
      <c r="G1997" s="9"/>
      <c r="H1997" s="8"/>
      <c r="I1997" s="8"/>
      <c r="J1997" s="10"/>
      <c r="K1997" s="8"/>
      <c r="L1997" s="10"/>
      <c r="M1997" s="11"/>
      <c r="N1997" s="11"/>
    </row>
    <row r="1998" spans="1:14" x14ac:dyDescent="0.25">
      <c r="A1998" s="6"/>
      <c r="B1998" s="7"/>
      <c r="C1998" s="8"/>
      <c r="D1998" s="7"/>
      <c r="E1998" s="7"/>
      <c r="F1998" s="8"/>
      <c r="G1998" s="9"/>
      <c r="H1998" s="8"/>
      <c r="I1998" s="8"/>
      <c r="J1998" s="10"/>
      <c r="K1998" s="8"/>
      <c r="L1998" s="10"/>
      <c r="M1998" s="11"/>
      <c r="N1998" s="11"/>
    </row>
    <row r="1999" spans="1:14" x14ac:dyDescent="0.25">
      <c r="A1999" s="6"/>
      <c r="B1999" s="7"/>
      <c r="C1999" s="8"/>
      <c r="D1999" s="7"/>
      <c r="E1999" s="7"/>
      <c r="F1999" s="8"/>
      <c r="G1999" s="9"/>
      <c r="H1999" s="8"/>
      <c r="I1999" s="8"/>
      <c r="J1999" s="10"/>
      <c r="K1999" s="8"/>
      <c r="L1999" s="10"/>
      <c r="M1999" s="11"/>
      <c r="N1999" s="11"/>
    </row>
    <row r="2000" spans="1:14" x14ac:dyDescent="0.25">
      <c r="A2000" s="6"/>
      <c r="B2000" s="7"/>
      <c r="C2000" s="8"/>
      <c r="D2000" s="7"/>
      <c r="E2000" s="7"/>
      <c r="F2000" s="8"/>
      <c r="G2000" s="9"/>
      <c r="H2000" s="8"/>
      <c r="I2000" s="8"/>
      <c r="J2000" s="10"/>
      <c r="K2000" s="8"/>
      <c r="L2000" s="10"/>
      <c r="M2000" s="11"/>
      <c r="N2000" s="11"/>
    </row>
    <row r="2001" spans="1:14" x14ac:dyDescent="0.25">
      <c r="A2001" s="6"/>
      <c r="B2001" s="7"/>
      <c r="C2001" s="8"/>
      <c r="D2001" s="7"/>
      <c r="E2001" s="7"/>
      <c r="F2001" s="8"/>
      <c r="G2001" s="9"/>
      <c r="H2001" s="8"/>
      <c r="I2001" s="8"/>
      <c r="J2001" s="10"/>
      <c r="K2001" s="8"/>
      <c r="L2001" s="10"/>
      <c r="M2001" s="11"/>
      <c r="N2001" s="11"/>
    </row>
    <row r="2002" spans="1:14" x14ac:dyDescent="0.25">
      <c r="A2002" s="6"/>
      <c r="B2002" s="7"/>
      <c r="C2002" s="8"/>
      <c r="D2002" s="7"/>
      <c r="E2002" s="7"/>
      <c r="F2002" s="8"/>
      <c r="G2002" s="9"/>
      <c r="H2002" s="8"/>
      <c r="I2002" s="8"/>
      <c r="J2002" s="10"/>
      <c r="K2002" s="8"/>
      <c r="L2002" s="10"/>
      <c r="M2002" s="11"/>
      <c r="N2002" s="11"/>
    </row>
    <row r="2003" spans="1:14" x14ac:dyDescent="0.25">
      <c r="A2003" s="6"/>
      <c r="B2003" s="7"/>
      <c r="C2003" s="8"/>
      <c r="D2003" s="7"/>
      <c r="E2003" s="7"/>
      <c r="F2003" s="8"/>
      <c r="G2003" s="9"/>
      <c r="H2003" s="8"/>
      <c r="I2003" s="8"/>
      <c r="J2003" s="10"/>
      <c r="K2003" s="8"/>
      <c r="L2003" s="10"/>
      <c r="M2003" s="11"/>
      <c r="N2003" s="11"/>
    </row>
    <row r="2004" spans="1:14" x14ac:dyDescent="0.25">
      <c r="A2004" s="6"/>
      <c r="B2004" s="7"/>
      <c r="C2004" s="8"/>
      <c r="D2004" s="7"/>
      <c r="E2004" s="7"/>
      <c r="F2004" s="8"/>
      <c r="G2004" s="9"/>
      <c r="H2004" s="8"/>
      <c r="I2004" s="8"/>
      <c r="J2004" s="10"/>
      <c r="K2004" s="8"/>
      <c r="L2004" s="10"/>
      <c r="M2004" s="11"/>
      <c r="N2004" s="11"/>
    </row>
    <row r="2005" spans="1:14" x14ac:dyDescent="0.25">
      <c r="A2005" s="6"/>
      <c r="B2005" s="7"/>
      <c r="C2005" s="8"/>
      <c r="D2005" s="7"/>
      <c r="E2005" s="7"/>
      <c r="F2005" s="8"/>
      <c r="G2005" s="9"/>
      <c r="H2005" s="8"/>
      <c r="I2005" s="8"/>
      <c r="J2005" s="10"/>
      <c r="K2005" s="8"/>
      <c r="L2005" s="10"/>
      <c r="M2005" s="11"/>
      <c r="N2005" s="11"/>
    </row>
    <row r="2006" spans="1:14" x14ac:dyDescent="0.25">
      <c r="A2006" s="6"/>
      <c r="B2006" s="7"/>
      <c r="C2006" s="8"/>
      <c r="D2006" s="7"/>
      <c r="E2006" s="7"/>
      <c r="F2006" s="8"/>
      <c r="G2006" s="9"/>
      <c r="H2006" s="8"/>
      <c r="I2006" s="8"/>
      <c r="J2006" s="10"/>
      <c r="K2006" s="8"/>
      <c r="L2006" s="10"/>
      <c r="M2006" s="11"/>
      <c r="N2006" s="11"/>
    </row>
    <row r="2007" spans="1:14" x14ac:dyDescent="0.25">
      <c r="A2007" s="6"/>
      <c r="B2007" s="7"/>
      <c r="C2007" s="8"/>
      <c r="D2007" s="7"/>
      <c r="E2007" s="7"/>
      <c r="F2007" s="8"/>
      <c r="G2007" s="9"/>
      <c r="H2007" s="8"/>
      <c r="I2007" s="8"/>
      <c r="J2007" s="10"/>
      <c r="K2007" s="8"/>
      <c r="L2007" s="10"/>
      <c r="M2007" s="11"/>
      <c r="N2007" s="11"/>
    </row>
    <row r="2008" spans="1:14" x14ac:dyDescent="0.25">
      <c r="A2008" s="6"/>
      <c r="B2008" s="7"/>
      <c r="C2008" s="8"/>
      <c r="D2008" s="7"/>
      <c r="E2008" s="7"/>
      <c r="F2008" s="8"/>
      <c r="G2008" s="9"/>
      <c r="H2008" s="8"/>
      <c r="I2008" s="8"/>
      <c r="J2008" s="10"/>
      <c r="K2008" s="8"/>
      <c r="L2008" s="10"/>
      <c r="M2008" s="11"/>
      <c r="N2008" s="11"/>
    </row>
    <row r="2009" spans="1:14" x14ac:dyDescent="0.25">
      <c r="A2009" s="6"/>
      <c r="B2009" s="7"/>
      <c r="C2009" s="8"/>
      <c r="D2009" s="7"/>
      <c r="E2009" s="7"/>
      <c r="F2009" s="8"/>
      <c r="G2009" s="9"/>
      <c r="H2009" s="8"/>
      <c r="I2009" s="8"/>
      <c r="J2009" s="10"/>
      <c r="K2009" s="8"/>
      <c r="L2009" s="10"/>
      <c r="M2009" s="11"/>
      <c r="N2009" s="11"/>
    </row>
    <row r="2010" spans="1:14" x14ac:dyDescent="0.25">
      <c r="A2010" s="6"/>
      <c r="B2010" s="7"/>
      <c r="C2010" s="8"/>
      <c r="D2010" s="7"/>
      <c r="E2010" s="7"/>
      <c r="F2010" s="8"/>
      <c r="G2010" s="9"/>
      <c r="H2010" s="8"/>
      <c r="I2010" s="8"/>
      <c r="J2010" s="10"/>
      <c r="K2010" s="8"/>
      <c r="L2010" s="10"/>
      <c r="M2010" s="11"/>
      <c r="N2010" s="11"/>
    </row>
    <row r="2011" spans="1:14" x14ac:dyDescent="0.25">
      <c r="A2011" s="6"/>
      <c r="B2011" s="7"/>
      <c r="C2011" s="8"/>
      <c r="D2011" s="7"/>
      <c r="E2011" s="7"/>
      <c r="F2011" s="8"/>
      <c r="G2011" s="9"/>
      <c r="H2011" s="8"/>
      <c r="I2011" s="8"/>
      <c r="J2011" s="10"/>
      <c r="K2011" s="8"/>
      <c r="L2011" s="10"/>
      <c r="M2011" s="11"/>
      <c r="N2011" s="11"/>
    </row>
    <row r="2012" spans="1:14" x14ac:dyDescent="0.25">
      <c r="A2012" s="6"/>
      <c r="B2012" s="7"/>
      <c r="C2012" s="8"/>
      <c r="D2012" s="7"/>
      <c r="E2012" s="7"/>
      <c r="F2012" s="8"/>
      <c r="G2012" s="9"/>
      <c r="H2012" s="8"/>
      <c r="I2012" s="8"/>
      <c r="J2012" s="10"/>
      <c r="K2012" s="8"/>
      <c r="L2012" s="10"/>
      <c r="M2012" s="11"/>
      <c r="N2012" s="11"/>
    </row>
    <row r="2013" spans="1:14" x14ac:dyDescent="0.25">
      <c r="A2013" s="6"/>
      <c r="B2013" s="7"/>
      <c r="C2013" s="8"/>
      <c r="D2013" s="7"/>
      <c r="E2013" s="7"/>
      <c r="F2013" s="8"/>
      <c r="G2013" s="9"/>
      <c r="H2013" s="8"/>
      <c r="I2013" s="8"/>
      <c r="J2013" s="10"/>
      <c r="K2013" s="8"/>
      <c r="L2013" s="10"/>
      <c r="M2013" s="11"/>
      <c r="N2013" s="11"/>
    </row>
    <row r="2014" spans="1:14" x14ac:dyDescent="0.25">
      <c r="A2014" s="6"/>
      <c r="B2014" s="7"/>
      <c r="C2014" s="8"/>
      <c r="D2014" s="7"/>
      <c r="E2014" s="7"/>
      <c r="F2014" s="8"/>
      <c r="G2014" s="9"/>
      <c r="H2014" s="8"/>
      <c r="I2014" s="8"/>
      <c r="J2014" s="10"/>
      <c r="K2014" s="8"/>
      <c r="L2014" s="10"/>
      <c r="M2014" s="11"/>
      <c r="N2014" s="11"/>
    </row>
    <row r="2015" spans="1:14" x14ac:dyDescent="0.25">
      <c r="A2015" s="6"/>
      <c r="B2015" s="7"/>
      <c r="C2015" s="8"/>
      <c r="D2015" s="7"/>
      <c r="E2015" s="7"/>
      <c r="F2015" s="8"/>
      <c r="G2015" s="9"/>
      <c r="H2015" s="8"/>
      <c r="I2015" s="8"/>
      <c r="J2015" s="10"/>
      <c r="K2015" s="8"/>
      <c r="L2015" s="10"/>
      <c r="M2015" s="11"/>
      <c r="N2015" s="11"/>
    </row>
    <row r="2016" spans="1:14" x14ac:dyDescent="0.25">
      <c r="A2016" s="6"/>
      <c r="B2016" s="7"/>
      <c r="C2016" s="8"/>
      <c r="D2016" s="7"/>
      <c r="E2016" s="7"/>
      <c r="F2016" s="8"/>
      <c r="G2016" s="9"/>
      <c r="H2016" s="8"/>
      <c r="I2016" s="8"/>
      <c r="J2016" s="10"/>
      <c r="K2016" s="8"/>
      <c r="L2016" s="10"/>
      <c r="M2016" s="11"/>
      <c r="N2016" s="11"/>
    </row>
    <row r="2017" spans="1:14" x14ac:dyDescent="0.25">
      <c r="A2017" s="6"/>
      <c r="B2017" s="7"/>
      <c r="C2017" s="8"/>
      <c r="D2017" s="7"/>
      <c r="E2017" s="7"/>
      <c r="F2017" s="8"/>
      <c r="G2017" s="9"/>
      <c r="H2017" s="8"/>
      <c r="I2017" s="8"/>
      <c r="J2017" s="10"/>
      <c r="K2017" s="8"/>
      <c r="L2017" s="10"/>
      <c r="M2017" s="11"/>
      <c r="N2017" s="11"/>
    </row>
    <row r="2018" spans="1:14" x14ac:dyDescent="0.25">
      <c r="A2018" s="6"/>
      <c r="B2018" s="7"/>
      <c r="C2018" s="8"/>
      <c r="D2018" s="7"/>
      <c r="E2018" s="7"/>
      <c r="F2018" s="8"/>
      <c r="G2018" s="9"/>
      <c r="H2018" s="8"/>
      <c r="I2018" s="8"/>
      <c r="J2018" s="10"/>
      <c r="K2018" s="8"/>
      <c r="L2018" s="10"/>
      <c r="M2018" s="11"/>
      <c r="N2018" s="11"/>
    </row>
    <row r="2019" spans="1:14" x14ac:dyDescent="0.25">
      <c r="A2019" s="6"/>
      <c r="B2019" s="7"/>
      <c r="C2019" s="8"/>
      <c r="D2019" s="7"/>
      <c r="E2019" s="7"/>
      <c r="F2019" s="8"/>
      <c r="G2019" s="9"/>
      <c r="H2019" s="8"/>
      <c r="I2019" s="8"/>
      <c r="J2019" s="10"/>
      <c r="K2019" s="8"/>
      <c r="L2019" s="10"/>
      <c r="M2019" s="11"/>
      <c r="N2019" s="11"/>
    </row>
    <row r="2020" spans="1:14" x14ac:dyDescent="0.25">
      <c r="A2020" s="6"/>
      <c r="B2020" s="7"/>
      <c r="C2020" s="8"/>
      <c r="D2020" s="7"/>
      <c r="E2020" s="7"/>
      <c r="F2020" s="8"/>
      <c r="G2020" s="9"/>
      <c r="H2020" s="8"/>
      <c r="I2020" s="8"/>
      <c r="J2020" s="10"/>
      <c r="K2020" s="8"/>
      <c r="L2020" s="10"/>
      <c r="M2020" s="11"/>
      <c r="N2020" s="11"/>
    </row>
    <row r="2021" spans="1:14" x14ac:dyDescent="0.25">
      <c r="A2021" s="6"/>
      <c r="B2021" s="7"/>
      <c r="C2021" s="8"/>
      <c r="D2021" s="7"/>
      <c r="E2021" s="7"/>
      <c r="F2021" s="8"/>
      <c r="G2021" s="9"/>
      <c r="H2021" s="8"/>
      <c r="I2021" s="8"/>
      <c r="J2021" s="10"/>
      <c r="K2021" s="8"/>
      <c r="L2021" s="10"/>
      <c r="M2021" s="11"/>
      <c r="N2021" s="11"/>
    </row>
    <row r="2022" spans="1:14" x14ac:dyDescent="0.25">
      <c r="A2022" s="6"/>
      <c r="B2022" s="7"/>
      <c r="C2022" s="8"/>
      <c r="D2022" s="7"/>
      <c r="E2022" s="7"/>
      <c r="F2022" s="8"/>
      <c r="G2022" s="9"/>
      <c r="H2022" s="8"/>
      <c r="I2022" s="8"/>
      <c r="J2022" s="10"/>
      <c r="K2022" s="8"/>
      <c r="L2022" s="10"/>
      <c r="M2022" s="11"/>
      <c r="N2022" s="11"/>
    </row>
    <row r="2023" spans="1:14" x14ac:dyDescent="0.25">
      <c r="A2023" s="6"/>
      <c r="B2023" s="7"/>
      <c r="C2023" s="8"/>
      <c r="D2023" s="7"/>
      <c r="E2023" s="7"/>
      <c r="F2023" s="8"/>
      <c r="G2023" s="9"/>
      <c r="H2023" s="8"/>
      <c r="I2023" s="8"/>
      <c r="J2023" s="10"/>
      <c r="K2023" s="8"/>
      <c r="L2023" s="10"/>
      <c r="M2023" s="11"/>
      <c r="N2023" s="11"/>
    </row>
    <row r="2024" spans="1:14" x14ac:dyDescent="0.25">
      <c r="A2024" s="6"/>
      <c r="B2024" s="7"/>
      <c r="C2024" s="8"/>
      <c r="D2024" s="7"/>
      <c r="E2024" s="7"/>
      <c r="F2024" s="8"/>
      <c r="G2024" s="9"/>
      <c r="H2024" s="8"/>
      <c r="I2024" s="8"/>
      <c r="J2024" s="10"/>
      <c r="K2024" s="8"/>
      <c r="L2024" s="10"/>
      <c r="M2024" s="11"/>
      <c r="N2024" s="11"/>
    </row>
    <row r="2025" spans="1:14" x14ac:dyDescent="0.25">
      <c r="A2025" s="6"/>
      <c r="B2025" s="7"/>
      <c r="C2025" s="8"/>
      <c r="D2025" s="7"/>
      <c r="E2025" s="7"/>
      <c r="F2025" s="8"/>
      <c r="G2025" s="9"/>
      <c r="H2025" s="8"/>
      <c r="I2025" s="8"/>
      <c r="J2025" s="10"/>
      <c r="K2025" s="8"/>
      <c r="L2025" s="10"/>
      <c r="M2025" s="11"/>
      <c r="N2025" s="11"/>
    </row>
    <row r="2026" spans="1:14" x14ac:dyDescent="0.25">
      <c r="A2026" s="6"/>
      <c r="B2026" s="7"/>
      <c r="C2026" s="8"/>
      <c r="D2026" s="7"/>
      <c r="E2026" s="7"/>
      <c r="F2026" s="8"/>
      <c r="G2026" s="9"/>
      <c r="H2026" s="8"/>
      <c r="I2026" s="8"/>
      <c r="J2026" s="10"/>
      <c r="K2026" s="8"/>
      <c r="L2026" s="10"/>
      <c r="M2026" s="11"/>
      <c r="N2026" s="11"/>
    </row>
    <row r="2027" spans="1:14" x14ac:dyDescent="0.25">
      <c r="A2027" s="6"/>
      <c r="B2027" s="7"/>
      <c r="C2027" s="8"/>
      <c r="D2027" s="7"/>
      <c r="E2027" s="7"/>
      <c r="F2027" s="8"/>
      <c r="G2027" s="9"/>
      <c r="H2027" s="8"/>
      <c r="I2027" s="8"/>
      <c r="J2027" s="10"/>
      <c r="K2027" s="8"/>
      <c r="L2027" s="10"/>
      <c r="M2027" s="11"/>
      <c r="N2027" s="11"/>
    </row>
    <row r="2028" spans="1:14" x14ac:dyDescent="0.25">
      <c r="A2028" s="6"/>
      <c r="B2028" s="7"/>
      <c r="C2028" s="8"/>
      <c r="D2028" s="7"/>
      <c r="E2028" s="7"/>
      <c r="F2028" s="8"/>
      <c r="G2028" s="9"/>
      <c r="H2028" s="8"/>
      <c r="I2028" s="8"/>
      <c r="J2028" s="10"/>
      <c r="K2028" s="8"/>
      <c r="L2028" s="10"/>
      <c r="M2028" s="11"/>
      <c r="N2028" s="11"/>
    </row>
    <row r="2029" spans="1:14" x14ac:dyDescent="0.25">
      <c r="A2029" s="6"/>
      <c r="B2029" s="7"/>
      <c r="C2029" s="8"/>
      <c r="D2029" s="7"/>
      <c r="E2029" s="7"/>
      <c r="F2029" s="8"/>
      <c r="G2029" s="9"/>
      <c r="H2029" s="8"/>
      <c r="I2029" s="8"/>
      <c r="J2029" s="10"/>
      <c r="K2029" s="8"/>
      <c r="L2029" s="10"/>
      <c r="M2029" s="11"/>
      <c r="N2029" s="11"/>
    </row>
    <row r="2030" spans="1:14" x14ac:dyDescent="0.25">
      <c r="A2030" s="6"/>
      <c r="B2030" s="7"/>
      <c r="C2030" s="8"/>
      <c r="D2030" s="7"/>
      <c r="E2030" s="7"/>
      <c r="F2030" s="8"/>
      <c r="G2030" s="9"/>
      <c r="H2030" s="8"/>
      <c r="I2030" s="8"/>
      <c r="J2030" s="10"/>
      <c r="K2030" s="8"/>
      <c r="L2030" s="10"/>
      <c r="M2030" s="11"/>
      <c r="N2030" s="11"/>
    </row>
    <row r="2031" spans="1:14" x14ac:dyDescent="0.25">
      <c r="A2031" s="6"/>
      <c r="B2031" s="7"/>
      <c r="C2031" s="8"/>
      <c r="D2031" s="7"/>
      <c r="E2031" s="7"/>
      <c r="F2031" s="8"/>
      <c r="G2031" s="9"/>
      <c r="H2031" s="8"/>
      <c r="I2031" s="8"/>
      <c r="J2031" s="10"/>
      <c r="K2031" s="8"/>
      <c r="L2031" s="10"/>
      <c r="M2031" s="11"/>
      <c r="N2031" s="11"/>
    </row>
    <row r="2032" spans="1:14" x14ac:dyDescent="0.25">
      <c r="A2032" s="6"/>
      <c r="B2032" s="7"/>
      <c r="C2032" s="8"/>
      <c r="D2032" s="7"/>
      <c r="E2032" s="7"/>
      <c r="F2032" s="8"/>
      <c r="G2032" s="9"/>
      <c r="H2032" s="8"/>
      <c r="I2032" s="8"/>
      <c r="J2032" s="10"/>
      <c r="K2032" s="8"/>
      <c r="L2032" s="10"/>
      <c r="M2032" s="11"/>
      <c r="N2032" s="11"/>
    </row>
    <row r="2033" spans="1:14" x14ac:dyDescent="0.25">
      <c r="A2033" s="6"/>
      <c r="B2033" s="7"/>
      <c r="C2033" s="8"/>
      <c r="D2033" s="7"/>
      <c r="E2033" s="7"/>
      <c r="F2033" s="8"/>
      <c r="G2033" s="9"/>
      <c r="H2033" s="8"/>
      <c r="I2033" s="8"/>
      <c r="J2033" s="10"/>
      <c r="K2033" s="8"/>
      <c r="L2033" s="10"/>
      <c r="M2033" s="11"/>
      <c r="N2033" s="11"/>
    </row>
    <row r="2034" spans="1:14" x14ac:dyDescent="0.25">
      <c r="A2034" s="6"/>
      <c r="B2034" s="7"/>
      <c r="C2034" s="8"/>
      <c r="D2034" s="7"/>
      <c r="E2034" s="7"/>
      <c r="F2034" s="8"/>
      <c r="G2034" s="9"/>
      <c r="H2034" s="8"/>
      <c r="I2034" s="8"/>
      <c r="J2034" s="10"/>
      <c r="K2034" s="8"/>
      <c r="L2034" s="10"/>
      <c r="M2034" s="11"/>
      <c r="N2034" s="11"/>
    </row>
    <row r="2035" spans="1:14" x14ac:dyDescent="0.25">
      <c r="A2035" s="6"/>
      <c r="B2035" s="7"/>
      <c r="C2035" s="8"/>
      <c r="D2035" s="7"/>
      <c r="E2035" s="7"/>
      <c r="F2035" s="8"/>
      <c r="G2035" s="9"/>
      <c r="H2035" s="8"/>
      <c r="I2035" s="8"/>
      <c r="J2035" s="10"/>
      <c r="K2035" s="8"/>
      <c r="L2035" s="10"/>
      <c r="M2035" s="11"/>
      <c r="N2035" s="11"/>
    </row>
    <row r="2036" spans="1:14" x14ac:dyDescent="0.25">
      <c r="A2036" s="6"/>
      <c r="B2036" s="7"/>
      <c r="C2036" s="8"/>
      <c r="D2036" s="7"/>
      <c r="E2036" s="7"/>
      <c r="F2036" s="8"/>
      <c r="G2036" s="9"/>
      <c r="H2036" s="8"/>
      <c r="I2036" s="8"/>
      <c r="J2036" s="10"/>
      <c r="K2036" s="8"/>
      <c r="L2036" s="10"/>
      <c r="M2036" s="11"/>
      <c r="N2036" s="11"/>
    </row>
    <row r="2037" spans="1:14" x14ac:dyDescent="0.25">
      <c r="A2037" s="6"/>
      <c r="B2037" s="7"/>
      <c r="C2037" s="8"/>
      <c r="D2037" s="7"/>
      <c r="E2037" s="7"/>
      <c r="F2037" s="8"/>
      <c r="G2037" s="9"/>
      <c r="H2037" s="8"/>
      <c r="I2037" s="8"/>
      <c r="J2037" s="10"/>
      <c r="K2037" s="8"/>
      <c r="L2037" s="10"/>
      <c r="M2037" s="11"/>
      <c r="N2037" s="11"/>
    </row>
    <row r="2038" spans="1:14" x14ac:dyDescent="0.25">
      <c r="A2038" s="6"/>
      <c r="B2038" s="7"/>
      <c r="C2038" s="8"/>
      <c r="D2038" s="7"/>
      <c r="E2038" s="7"/>
      <c r="F2038" s="8"/>
      <c r="G2038" s="9"/>
      <c r="H2038" s="8"/>
      <c r="I2038" s="8"/>
      <c r="J2038" s="10"/>
      <c r="K2038" s="8"/>
      <c r="L2038" s="10"/>
      <c r="M2038" s="11"/>
      <c r="N2038" s="11"/>
    </row>
    <row r="2039" spans="1:14" x14ac:dyDescent="0.25">
      <c r="A2039" s="6"/>
      <c r="B2039" s="7"/>
      <c r="C2039" s="8"/>
      <c r="D2039" s="7"/>
      <c r="E2039" s="7"/>
      <c r="F2039" s="8"/>
      <c r="G2039" s="9"/>
      <c r="H2039" s="8"/>
      <c r="I2039" s="8"/>
      <c r="J2039" s="10"/>
      <c r="K2039" s="8"/>
      <c r="L2039" s="10"/>
      <c r="M2039" s="11"/>
      <c r="N2039" s="11"/>
    </row>
    <row r="2040" spans="1:14" x14ac:dyDescent="0.25">
      <c r="A2040" s="6"/>
      <c r="B2040" s="7"/>
      <c r="C2040" s="8"/>
      <c r="D2040" s="7"/>
      <c r="E2040" s="7"/>
      <c r="F2040" s="8"/>
      <c r="G2040" s="9"/>
      <c r="H2040" s="8"/>
      <c r="I2040" s="8"/>
      <c r="J2040" s="10"/>
      <c r="K2040" s="8"/>
      <c r="L2040" s="10"/>
      <c r="M2040" s="11"/>
      <c r="N2040" s="11"/>
    </row>
    <row r="2041" spans="1:14" x14ac:dyDescent="0.25">
      <c r="A2041" s="6"/>
      <c r="B2041" s="7"/>
      <c r="C2041" s="8"/>
      <c r="D2041" s="7"/>
      <c r="E2041" s="7"/>
      <c r="F2041" s="8"/>
      <c r="G2041" s="9"/>
      <c r="H2041" s="8"/>
      <c r="I2041" s="8"/>
      <c r="J2041" s="10"/>
      <c r="K2041" s="8"/>
      <c r="L2041" s="10"/>
      <c r="M2041" s="11"/>
      <c r="N2041" s="11"/>
    </row>
    <row r="2042" spans="1:14" x14ac:dyDescent="0.25">
      <c r="A2042" s="6"/>
      <c r="B2042" s="7"/>
      <c r="C2042" s="8"/>
      <c r="D2042" s="7"/>
      <c r="E2042" s="7"/>
      <c r="F2042" s="8"/>
      <c r="G2042" s="9"/>
      <c r="H2042" s="8"/>
      <c r="I2042" s="8"/>
      <c r="J2042" s="10"/>
      <c r="K2042" s="8"/>
      <c r="L2042" s="10"/>
      <c r="M2042" s="11"/>
      <c r="N2042" s="11"/>
    </row>
    <row r="2043" spans="1:14" x14ac:dyDescent="0.25">
      <c r="A2043" s="6"/>
      <c r="B2043" s="7"/>
      <c r="C2043" s="8"/>
      <c r="D2043" s="7"/>
      <c r="E2043" s="7"/>
      <c r="F2043" s="8"/>
      <c r="G2043" s="9"/>
      <c r="H2043" s="8"/>
      <c r="I2043" s="8"/>
      <c r="J2043" s="10"/>
      <c r="K2043" s="8"/>
      <c r="L2043" s="10"/>
      <c r="M2043" s="11"/>
      <c r="N2043" s="11"/>
    </row>
    <row r="2044" spans="1:14" x14ac:dyDescent="0.25">
      <c r="A2044" s="6"/>
      <c r="B2044" s="7"/>
      <c r="C2044" s="8"/>
      <c r="D2044" s="7"/>
      <c r="E2044" s="7"/>
      <c r="F2044" s="8"/>
      <c r="G2044" s="9"/>
      <c r="H2044" s="8"/>
      <c r="I2044" s="8"/>
      <c r="J2044" s="10"/>
      <c r="K2044" s="8"/>
      <c r="L2044" s="10"/>
      <c r="M2044" s="11"/>
      <c r="N2044" s="11"/>
    </row>
    <row r="2045" spans="1:14" x14ac:dyDescent="0.25">
      <c r="A2045" s="6"/>
      <c r="B2045" s="7"/>
      <c r="C2045" s="8"/>
      <c r="D2045" s="7"/>
      <c r="E2045" s="7"/>
      <c r="F2045" s="8"/>
      <c r="G2045" s="9"/>
      <c r="H2045" s="8"/>
      <c r="I2045" s="8"/>
      <c r="J2045" s="10"/>
      <c r="K2045" s="8"/>
      <c r="L2045" s="10"/>
      <c r="M2045" s="11"/>
      <c r="N2045" s="11"/>
    </row>
    <row r="2046" spans="1:14" x14ac:dyDescent="0.25">
      <c r="A2046" s="6"/>
      <c r="B2046" s="7"/>
      <c r="C2046" s="8"/>
      <c r="D2046" s="7"/>
      <c r="E2046" s="7"/>
      <c r="F2046" s="8"/>
      <c r="G2046" s="9"/>
      <c r="H2046" s="8"/>
      <c r="I2046" s="8"/>
      <c r="J2046" s="10"/>
      <c r="K2046" s="8"/>
      <c r="L2046" s="10"/>
      <c r="M2046" s="11"/>
      <c r="N2046" s="11"/>
    </row>
    <row r="2047" spans="1:14" x14ac:dyDescent="0.25">
      <c r="A2047" s="6"/>
      <c r="B2047" s="7"/>
      <c r="C2047" s="8"/>
      <c r="D2047" s="7"/>
      <c r="E2047" s="7"/>
      <c r="F2047" s="8"/>
      <c r="G2047" s="9"/>
      <c r="H2047" s="8"/>
      <c r="I2047" s="8"/>
      <c r="J2047" s="10"/>
      <c r="K2047" s="8"/>
      <c r="L2047" s="10"/>
      <c r="M2047" s="11"/>
      <c r="N2047" s="11"/>
    </row>
    <row r="2048" spans="1:14" x14ac:dyDescent="0.25">
      <c r="A2048" s="6"/>
      <c r="B2048" s="7"/>
      <c r="C2048" s="8"/>
      <c r="D2048" s="7"/>
      <c r="E2048" s="7"/>
      <c r="F2048" s="8"/>
      <c r="G2048" s="9"/>
      <c r="H2048" s="8"/>
      <c r="I2048" s="8"/>
      <c r="J2048" s="10"/>
      <c r="K2048" s="8"/>
      <c r="L2048" s="10"/>
      <c r="M2048" s="11"/>
      <c r="N2048" s="11"/>
    </row>
    <row r="2049" spans="1:14" x14ac:dyDescent="0.25">
      <c r="A2049" s="6"/>
      <c r="B2049" s="7"/>
      <c r="C2049" s="8"/>
      <c r="D2049" s="7"/>
      <c r="E2049" s="7"/>
      <c r="F2049" s="8"/>
      <c r="G2049" s="9"/>
      <c r="H2049" s="8"/>
      <c r="I2049" s="8"/>
      <c r="J2049" s="10"/>
      <c r="K2049" s="8"/>
      <c r="L2049" s="10"/>
      <c r="M2049" s="11"/>
      <c r="N2049" s="11"/>
    </row>
    <row r="2050" spans="1:14" x14ac:dyDescent="0.25">
      <c r="A2050" s="6"/>
      <c r="B2050" s="7"/>
      <c r="C2050" s="8"/>
      <c r="D2050" s="7"/>
      <c r="E2050" s="7"/>
      <c r="F2050" s="8"/>
      <c r="G2050" s="9"/>
      <c r="H2050" s="8"/>
      <c r="I2050" s="8"/>
      <c r="J2050" s="10"/>
      <c r="K2050" s="8"/>
      <c r="L2050" s="10"/>
      <c r="M2050" s="11"/>
      <c r="N2050" s="11"/>
    </row>
    <row r="2051" spans="1:14" x14ac:dyDescent="0.25">
      <c r="A2051" s="6"/>
      <c r="B2051" s="7"/>
      <c r="C2051" s="8"/>
      <c r="D2051" s="7"/>
      <c r="E2051" s="7"/>
      <c r="F2051" s="8"/>
      <c r="G2051" s="9"/>
      <c r="H2051" s="8"/>
      <c r="I2051" s="8"/>
      <c r="J2051" s="10"/>
      <c r="K2051" s="8"/>
      <c r="L2051" s="10"/>
      <c r="M2051" s="11"/>
      <c r="N2051" s="11"/>
    </row>
    <row r="2052" spans="1:14" x14ac:dyDescent="0.25">
      <c r="A2052" s="6"/>
      <c r="B2052" s="7"/>
      <c r="C2052" s="8"/>
      <c r="D2052" s="7"/>
      <c r="E2052" s="7"/>
      <c r="F2052" s="8"/>
      <c r="G2052" s="9"/>
      <c r="H2052" s="8"/>
      <c r="I2052" s="8"/>
      <c r="J2052" s="10"/>
      <c r="K2052" s="8"/>
      <c r="L2052" s="10"/>
      <c r="M2052" s="11"/>
      <c r="N2052" s="11"/>
    </row>
    <row r="2053" spans="1:14" x14ac:dyDescent="0.25">
      <c r="A2053" s="6"/>
      <c r="B2053" s="7"/>
      <c r="C2053" s="8"/>
      <c r="D2053" s="7"/>
      <c r="E2053" s="7"/>
      <c r="F2053" s="8"/>
      <c r="G2053" s="9"/>
      <c r="H2053" s="8"/>
      <c r="I2053" s="8"/>
      <c r="J2053" s="10"/>
      <c r="K2053" s="8"/>
      <c r="L2053" s="10"/>
      <c r="M2053" s="11"/>
      <c r="N2053" s="11"/>
    </row>
    <row r="2054" spans="1:14" x14ac:dyDescent="0.25">
      <c r="A2054" s="6"/>
      <c r="B2054" s="7"/>
      <c r="C2054" s="8"/>
      <c r="D2054" s="7"/>
      <c r="E2054" s="7"/>
      <c r="F2054" s="8"/>
      <c r="G2054" s="9"/>
      <c r="H2054" s="8"/>
      <c r="I2054" s="8"/>
      <c r="J2054" s="10"/>
      <c r="K2054" s="8"/>
      <c r="L2054" s="10"/>
      <c r="M2054" s="11"/>
      <c r="N2054" s="11"/>
    </row>
    <row r="2055" spans="1:14" x14ac:dyDescent="0.25">
      <c r="A2055" s="6"/>
      <c r="B2055" s="7"/>
      <c r="C2055" s="8"/>
      <c r="D2055" s="7"/>
      <c r="E2055" s="7"/>
      <c r="F2055" s="8"/>
      <c r="G2055" s="9"/>
      <c r="H2055" s="8"/>
      <c r="I2055" s="8"/>
      <c r="J2055" s="10"/>
      <c r="K2055" s="8"/>
      <c r="L2055" s="10"/>
      <c r="M2055" s="11"/>
      <c r="N2055" s="11"/>
    </row>
    <row r="2056" spans="1:14" x14ac:dyDescent="0.25">
      <c r="A2056" s="6"/>
      <c r="B2056" s="7"/>
      <c r="C2056" s="8"/>
      <c r="D2056" s="7"/>
      <c r="E2056" s="7"/>
      <c r="F2056" s="8"/>
      <c r="G2056" s="9"/>
      <c r="H2056" s="8"/>
      <c r="I2056" s="8"/>
      <c r="J2056" s="10"/>
      <c r="K2056" s="8"/>
      <c r="L2056" s="10"/>
      <c r="M2056" s="11"/>
      <c r="N2056" s="11"/>
    </row>
    <row r="2057" spans="1:14" x14ac:dyDescent="0.25">
      <c r="A2057" s="6"/>
      <c r="B2057" s="7"/>
      <c r="C2057" s="8"/>
      <c r="D2057" s="7"/>
      <c r="E2057" s="7"/>
      <c r="F2057" s="8"/>
      <c r="G2057" s="9"/>
      <c r="H2057" s="8"/>
      <c r="I2057" s="8"/>
      <c r="J2057" s="10"/>
      <c r="K2057" s="8"/>
      <c r="L2057" s="10"/>
      <c r="M2057" s="11"/>
      <c r="N2057" s="11"/>
    </row>
    <row r="2058" spans="1:14" x14ac:dyDescent="0.25">
      <c r="A2058" s="6"/>
      <c r="B2058" s="7"/>
      <c r="C2058" s="8"/>
      <c r="D2058" s="7"/>
      <c r="E2058" s="7"/>
      <c r="F2058" s="8"/>
      <c r="G2058" s="9"/>
      <c r="H2058" s="8"/>
      <c r="I2058" s="8"/>
      <c r="J2058" s="10"/>
      <c r="K2058" s="8"/>
      <c r="L2058" s="10"/>
      <c r="M2058" s="11"/>
      <c r="N2058" s="11"/>
    </row>
    <row r="2059" spans="1:14" x14ac:dyDescent="0.25">
      <c r="A2059" s="6"/>
      <c r="B2059" s="7"/>
      <c r="C2059" s="8"/>
      <c r="D2059" s="7"/>
      <c r="E2059" s="7"/>
      <c r="F2059" s="8"/>
      <c r="G2059" s="9"/>
      <c r="H2059" s="8"/>
      <c r="I2059" s="8"/>
      <c r="J2059" s="10"/>
      <c r="K2059" s="8"/>
      <c r="L2059" s="10"/>
      <c r="M2059" s="11"/>
      <c r="N2059" s="11"/>
    </row>
    <row r="2060" spans="1:14" x14ac:dyDescent="0.25">
      <c r="A2060" s="6"/>
      <c r="B2060" s="7"/>
      <c r="C2060" s="8"/>
      <c r="D2060" s="7"/>
      <c r="E2060" s="7"/>
      <c r="F2060" s="8"/>
      <c r="G2060" s="9"/>
      <c r="H2060" s="8"/>
      <c r="I2060" s="8"/>
      <c r="J2060" s="10"/>
      <c r="K2060" s="8"/>
      <c r="L2060" s="10"/>
      <c r="M2060" s="11"/>
      <c r="N2060" s="11"/>
    </row>
    <row r="2061" spans="1:14" x14ac:dyDescent="0.25">
      <c r="A2061" s="6"/>
      <c r="B2061" s="7"/>
      <c r="C2061" s="8"/>
      <c r="D2061" s="7"/>
      <c r="E2061" s="7"/>
      <c r="F2061" s="8"/>
      <c r="G2061" s="9"/>
      <c r="H2061" s="8"/>
      <c r="I2061" s="8"/>
      <c r="J2061" s="10"/>
      <c r="K2061" s="8"/>
      <c r="L2061" s="10"/>
      <c r="M2061" s="11"/>
      <c r="N2061" s="11"/>
    </row>
    <row r="2062" spans="1:14" x14ac:dyDescent="0.25">
      <c r="A2062" s="6"/>
      <c r="B2062" s="7"/>
      <c r="C2062" s="8"/>
      <c r="D2062" s="7"/>
      <c r="E2062" s="7"/>
      <c r="F2062" s="8"/>
      <c r="G2062" s="9"/>
      <c r="H2062" s="8"/>
      <c r="I2062" s="8"/>
      <c r="J2062" s="10"/>
      <c r="K2062" s="8"/>
      <c r="L2062" s="10"/>
      <c r="M2062" s="11"/>
      <c r="N2062" s="11"/>
    </row>
    <row r="2063" spans="1:14" x14ac:dyDescent="0.25">
      <c r="A2063" s="6"/>
      <c r="B2063" s="7"/>
      <c r="C2063" s="8"/>
      <c r="D2063" s="7"/>
      <c r="E2063" s="7"/>
      <c r="F2063" s="8"/>
      <c r="G2063" s="9"/>
      <c r="H2063" s="8"/>
      <c r="I2063" s="8"/>
      <c r="J2063" s="10"/>
      <c r="K2063" s="8"/>
      <c r="L2063" s="10"/>
      <c r="M2063" s="11"/>
      <c r="N2063" s="11"/>
    </row>
    <row r="2064" spans="1:14" x14ac:dyDescent="0.25">
      <c r="A2064" s="6"/>
      <c r="B2064" s="7"/>
      <c r="C2064" s="8"/>
      <c r="D2064" s="7"/>
      <c r="E2064" s="7"/>
      <c r="F2064" s="8"/>
      <c r="G2064" s="9"/>
      <c r="H2064" s="8"/>
      <c r="I2064" s="8"/>
      <c r="J2064" s="10"/>
      <c r="K2064" s="8"/>
      <c r="L2064" s="10"/>
      <c r="M2064" s="11"/>
      <c r="N2064" s="11"/>
    </row>
    <row r="2065" spans="1:14" x14ac:dyDescent="0.25">
      <c r="A2065" s="6"/>
      <c r="B2065" s="7"/>
      <c r="C2065" s="8"/>
      <c r="D2065" s="7"/>
      <c r="E2065" s="7"/>
      <c r="F2065" s="8"/>
      <c r="G2065" s="9"/>
      <c r="H2065" s="8"/>
      <c r="I2065" s="8"/>
      <c r="J2065" s="10"/>
      <c r="K2065" s="8"/>
      <c r="L2065" s="10"/>
      <c r="M2065" s="11"/>
      <c r="N2065" s="11"/>
    </row>
    <row r="2066" spans="1:14" x14ac:dyDescent="0.25">
      <c r="A2066" s="6"/>
      <c r="B2066" s="7"/>
      <c r="C2066" s="8"/>
      <c r="D2066" s="7"/>
      <c r="E2066" s="7"/>
      <c r="F2066" s="8"/>
      <c r="G2066" s="9"/>
      <c r="H2066" s="8"/>
      <c r="I2066" s="8"/>
      <c r="J2066" s="10"/>
      <c r="K2066" s="8"/>
      <c r="L2066" s="10"/>
      <c r="M2066" s="11"/>
      <c r="N2066" s="11"/>
    </row>
    <row r="2067" spans="1:14" x14ac:dyDescent="0.25">
      <c r="A2067" s="6"/>
      <c r="B2067" s="7"/>
      <c r="C2067" s="8"/>
      <c r="D2067" s="7"/>
      <c r="E2067" s="7"/>
      <c r="F2067" s="8"/>
      <c r="G2067" s="9"/>
      <c r="H2067" s="8"/>
      <c r="I2067" s="8"/>
      <c r="J2067" s="10"/>
      <c r="K2067" s="8"/>
      <c r="L2067" s="10"/>
      <c r="M2067" s="11"/>
      <c r="N2067" s="11"/>
    </row>
    <row r="2068" spans="1:14" x14ac:dyDescent="0.25">
      <c r="A2068" s="6"/>
      <c r="B2068" s="7"/>
      <c r="C2068" s="8"/>
      <c r="D2068" s="7"/>
      <c r="E2068" s="7"/>
      <c r="F2068" s="8"/>
      <c r="G2068" s="9"/>
      <c r="H2068" s="8"/>
      <c r="I2068" s="8"/>
      <c r="J2068" s="10"/>
      <c r="K2068" s="8"/>
      <c r="L2068" s="10"/>
      <c r="M2068" s="11"/>
      <c r="N2068" s="11"/>
    </row>
    <row r="2069" spans="1:14" x14ac:dyDescent="0.25">
      <c r="A2069" s="6"/>
      <c r="B2069" s="7"/>
      <c r="C2069" s="8"/>
      <c r="D2069" s="7"/>
      <c r="E2069" s="7"/>
      <c r="F2069" s="8"/>
      <c r="G2069" s="9"/>
      <c r="H2069" s="8"/>
      <c r="I2069" s="8"/>
      <c r="J2069" s="10"/>
      <c r="K2069" s="8"/>
      <c r="L2069" s="10"/>
      <c r="M2069" s="11"/>
      <c r="N2069" s="11"/>
    </row>
    <row r="2070" spans="1:14" x14ac:dyDescent="0.25">
      <c r="A2070" s="6"/>
      <c r="B2070" s="7"/>
      <c r="C2070" s="8"/>
      <c r="D2070" s="7"/>
      <c r="E2070" s="7"/>
      <c r="F2070" s="8"/>
      <c r="G2070" s="9"/>
      <c r="H2070" s="8"/>
      <c r="I2070" s="8"/>
      <c r="J2070" s="10"/>
      <c r="K2070" s="8"/>
      <c r="L2070" s="10"/>
      <c r="M2070" s="11"/>
      <c r="N2070" s="11"/>
    </row>
    <row r="2071" spans="1:14" x14ac:dyDescent="0.25">
      <c r="A2071" s="6"/>
      <c r="B2071" s="7"/>
      <c r="C2071" s="8"/>
      <c r="D2071" s="7"/>
      <c r="E2071" s="7"/>
      <c r="F2071" s="8"/>
      <c r="G2071" s="9"/>
      <c r="H2071" s="8"/>
      <c r="I2071" s="8"/>
      <c r="J2071" s="10"/>
      <c r="K2071" s="8"/>
      <c r="L2071" s="10"/>
      <c r="M2071" s="11"/>
      <c r="N2071" s="11"/>
    </row>
    <row r="2072" spans="1:14" x14ac:dyDescent="0.25">
      <c r="A2072" s="6"/>
      <c r="B2072" s="7"/>
      <c r="C2072" s="8"/>
      <c r="D2072" s="7"/>
      <c r="E2072" s="7"/>
      <c r="F2072" s="8"/>
      <c r="G2072" s="9"/>
      <c r="H2072" s="8"/>
      <c r="I2072" s="8"/>
      <c r="J2072" s="10"/>
      <c r="K2072" s="8"/>
      <c r="L2072" s="10"/>
      <c r="M2072" s="11"/>
      <c r="N2072" s="11"/>
    </row>
    <row r="2073" spans="1:14" x14ac:dyDescent="0.25">
      <c r="A2073" s="6"/>
      <c r="B2073" s="7"/>
      <c r="C2073" s="8"/>
      <c r="D2073" s="7"/>
      <c r="E2073" s="7"/>
      <c r="F2073" s="8"/>
      <c r="G2073" s="9"/>
      <c r="H2073" s="8"/>
      <c r="I2073" s="8"/>
      <c r="J2073" s="10"/>
      <c r="K2073" s="8"/>
      <c r="L2073" s="10"/>
      <c r="M2073" s="11"/>
      <c r="N2073" s="11"/>
    </row>
    <row r="2074" spans="1:14" x14ac:dyDescent="0.25">
      <c r="A2074" s="6"/>
      <c r="B2074" s="7"/>
      <c r="C2074" s="8"/>
      <c r="D2074" s="7"/>
      <c r="E2074" s="7"/>
      <c r="F2074" s="8"/>
      <c r="G2074" s="9"/>
      <c r="H2074" s="8"/>
      <c r="I2074" s="8"/>
      <c r="J2074" s="10"/>
      <c r="K2074" s="8"/>
      <c r="L2074" s="10"/>
      <c r="M2074" s="11"/>
      <c r="N2074" s="11"/>
    </row>
    <row r="2075" spans="1:14" x14ac:dyDescent="0.25">
      <c r="A2075" s="6"/>
      <c r="B2075" s="7"/>
      <c r="C2075" s="8"/>
      <c r="D2075" s="7"/>
      <c r="E2075" s="7"/>
      <c r="F2075" s="8"/>
      <c r="G2075" s="9"/>
      <c r="H2075" s="8"/>
      <c r="I2075" s="8"/>
      <c r="J2075" s="10"/>
      <c r="K2075" s="8"/>
      <c r="L2075" s="10"/>
      <c r="M2075" s="11"/>
      <c r="N2075" s="11"/>
    </row>
    <row r="2076" spans="1:14" x14ac:dyDescent="0.25">
      <c r="A2076" s="6"/>
      <c r="B2076" s="7"/>
      <c r="C2076" s="8"/>
      <c r="D2076" s="7"/>
      <c r="E2076" s="7"/>
      <c r="F2076" s="8"/>
      <c r="G2076" s="9"/>
      <c r="H2076" s="8"/>
      <c r="I2076" s="8"/>
      <c r="J2076" s="10"/>
      <c r="K2076" s="8"/>
      <c r="L2076" s="10"/>
      <c r="M2076" s="11"/>
      <c r="N2076" s="11"/>
    </row>
    <row r="2077" spans="1:14" x14ac:dyDescent="0.25">
      <c r="A2077" s="6"/>
      <c r="B2077" s="7"/>
      <c r="C2077" s="8"/>
      <c r="D2077" s="7"/>
      <c r="E2077" s="7"/>
      <c r="F2077" s="8"/>
      <c r="G2077" s="9"/>
      <c r="H2077" s="8"/>
      <c r="I2077" s="8"/>
      <c r="J2077" s="10"/>
      <c r="K2077" s="8"/>
      <c r="L2077" s="10"/>
      <c r="M2077" s="11"/>
      <c r="N2077" s="11"/>
    </row>
    <row r="2078" spans="1:14" x14ac:dyDescent="0.25">
      <c r="A2078" s="6"/>
      <c r="B2078" s="7"/>
      <c r="C2078" s="8"/>
      <c r="D2078" s="7"/>
      <c r="E2078" s="7"/>
      <c r="F2078" s="8"/>
      <c r="G2078" s="9"/>
      <c r="H2078" s="8"/>
      <c r="I2078" s="8"/>
      <c r="J2078" s="10"/>
      <c r="K2078" s="8"/>
      <c r="L2078" s="10"/>
      <c r="M2078" s="11"/>
      <c r="N2078" s="11"/>
    </row>
    <row r="2079" spans="1:14" x14ac:dyDescent="0.25">
      <c r="A2079" s="6"/>
      <c r="B2079" s="7"/>
      <c r="C2079" s="8"/>
      <c r="D2079" s="7"/>
      <c r="E2079" s="7"/>
      <c r="F2079" s="8"/>
      <c r="G2079" s="9"/>
      <c r="H2079" s="8"/>
      <c r="I2079" s="8"/>
      <c r="J2079" s="10"/>
      <c r="K2079" s="8"/>
      <c r="L2079" s="10"/>
      <c r="M2079" s="11"/>
      <c r="N2079" s="11"/>
    </row>
    <row r="2080" spans="1:14" x14ac:dyDescent="0.25">
      <c r="A2080" s="6"/>
      <c r="B2080" s="7"/>
      <c r="C2080" s="8"/>
      <c r="D2080" s="7"/>
      <c r="E2080" s="7"/>
      <c r="F2080" s="8"/>
      <c r="G2080" s="9"/>
      <c r="H2080" s="8"/>
      <c r="I2080" s="8"/>
      <c r="J2080" s="10"/>
      <c r="K2080" s="8"/>
      <c r="L2080" s="10"/>
      <c r="M2080" s="11"/>
      <c r="N2080" s="11"/>
    </row>
    <row r="2081" spans="1:14" x14ac:dyDescent="0.25">
      <c r="A2081" s="6"/>
      <c r="B2081" s="7"/>
      <c r="C2081" s="8"/>
      <c r="D2081" s="7"/>
      <c r="E2081" s="7"/>
      <c r="F2081" s="8"/>
      <c r="G2081" s="9"/>
      <c r="H2081" s="8"/>
      <c r="I2081" s="8"/>
      <c r="J2081" s="10"/>
      <c r="K2081" s="8"/>
      <c r="L2081" s="10"/>
      <c r="M2081" s="11"/>
      <c r="N2081" s="11"/>
    </row>
    <row r="2082" spans="1:14" x14ac:dyDescent="0.25">
      <c r="A2082" s="6"/>
      <c r="B2082" s="7"/>
      <c r="C2082" s="8"/>
      <c r="D2082" s="7"/>
      <c r="E2082" s="7"/>
      <c r="F2082" s="8"/>
      <c r="G2082" s="9"/>
      <c r="H2082" s="8"/>
      <c r="I2082" s="8"/>
      <c r="J2082" s="10"/>
      <c r="K2082" s="8"/>
      <c r="L2082" s="10"/>
      <c r="M2082" s="11"/>
      <c r="N2082" s="11"/>
    </row>
    <row r="2083" spans="1:14" x14ac:dyDescent="0.25">
      <c r="A2083" s="6"/>
      <c r="B2083" s="7"/>
      <c r="C2083" s="8"/>
      <c r="D2083" s="7"/>
      <c r="E2083" s="7"/>
      <c r="F2083" s="8"/>
      <c r="G2083" s="9"/>
      <c r="H2083" s="8"/>
      <c r="I2083" s="8"/>
      <c r="J2083" s="10"/>
      <c r="K2083" s="8"/>
      <c r="L2083" s="10"/>
      <c r="M2083" s="11"/>
      <c r="N2083" s="11"/>
    </row>
    <row r="2084" spans="1:14" x14ac:dyDescent="0.25">
      <c r="A2084" s="6"/>
      <c r="B2084" s="7"/>
      <c r="C2084" s="8"/>
      <c r="D2084" s="7"/>
      <c r="E2084" s="7"/>
      <c r="F2084" s="8"/>
      <c r="G2084" s="9"/>
      <c r="H2084" s="8"/>
      <c r="I2084" s="8"/>
      <c r="J2084" s="10"/>
      <c r="K2084" s="8"/>
      <c r="L2084" s="10"/>
      <c r="M2084" s="11"/>
      <c r="N2084" s="11"/>
    </row>
    <row r="2085" spans="1:14" x14ac:dyDescent="0.25">
      <c r="A2085" s="6"/>
      <c r="B2085" s="7"/>
      <c r="C2085" s="8"/>
      <c r="D2085" s="7"/>
      <c r="E2085" s="7"/>
      <c r="F2085" s="8"/>
      <c r="G2085" s="9"/>
      <c r="H2085" s="8"/>
      <c r="I2085" s="8"/>
      <c r="J2085" s="10"/>
      <c r="K2085" s="8"/>
      <c r="L2085" s="10"/>
      <c r="M2085" s="11"/>
      <c r="N2085" s="11"/>
    </row>
    <row r="2086" spans="1:14" x14ac:dyDescent="0.25">
      <c r="A2086" s="6"/>
      <c r="B2086" s="7"/>
      <c r="C2086" s="8"/>
      <c r="D2086" s="7"/>
      <c r="E2086" s="7"/>
      <c r="F2086" s="8"/>
      <c r="G2086" s="9"/>
      <c r="H2086" s="8"/>
      <c r="I2086" s="8"/>
      <c r="J2086" s="10"/>
      <c r="K2086" s="8"/>
      <c r="L2086" s="10"/>
      <c r="M2086" s="11"/>
      <c r="N2086" s="11"/>
    </row>
    <row r="2087" spans="1:14" x14ac:dyDescent="0.25">
      <c r="A2087" s="6"/>
      <c r="B2087" s="7"/>
      <c r="C2087" s="8"/>
      <c r="D2087" s="7"/>
      <c r="E2087" s="7"/>
      <c r="F2087" s="8"/>
      <c r="G2087" s="9"/>
      <c r="H2087" s="8"/>
      <c r="I2087" s="8"/>
      <c r="J2087" s="10"/>
      <c r="K2087" s="8"/>
      <c r="L2087" s="10"/>
      <c r="M2087" s="11"/>
      <c r="N2087" s="11"/>
    </row>
    <row r="2088" spans="1:14" x14ac:dyDescent="0.25">
      <c r="A2088" s="6"/>
      <c r="B2088" s="7"/>
      <c r="C2088" s="8"/>
      <c r="D2088" s="7"/>
      <c r="E2088" s="7"/>
      <c r="F2088" s="8"/>
      <c r="G2088" s="9"/>
      <c r="H2088" s="8"/>
      <c r="I2088" s="8"/>
      <c r="J2088" s="10"/>
      <c r="K2088" s="8"/>
      <c r="L2088" s="10"/>
      <c r="M2088" s="11"/>
      <c r="N2088" s="11"/>
    </row>
    <row r="2089" spans="1:14" x14ac:dyDescent="0.25">
      <c r="A2089" s="6"/>
      <c r="B2089" s="7"/>
      <c r="C2089" s="8"/>
      <c r="D2089" s="7"/>
      <c r="E2089" s="7"/>
      <c r="F2089" s="8"/>
      <c r="G2089" s="9"/>
      <c r="H2089" s="8"/>
      <c r="I2089" s="8"/>
      <c r="J2089" s="10"/>
      <c r="K2089" s="8"/>
      <c r="L2089" s="10"/>
      <c r="M2089" s="11"/>
      <c r="N2089" s="11"/>
    </row>
    <row r="2090" spans="1:14" x14ac:dyDescent="0.25">
      <c r="A2090" s="6"/>
      <c r="B2090" s="7"/>
      <c r="C2090" s="8"/>
      <c r="D2090" s="7"/>
      <c r="E2090" s="7"/>
      <c r="F2090" s="8"/>
      <c r="G2090" s="9"/>
      <c r="H2090" s="8"/>
      <c r="I2090" s="8"/>
      <c r="J2090" s="10"/>
      <c r="K2090" s="8"/>
      <c r="L2090" s="10"/>
      <c r="M2090" s="11"/>
      <c r="N2090" s="11"/>
    </row>
    <row r="2091" spans="1:14" x14ac:dyDescent="0.25">
      <c r="A2091" s="6"/>
      <c r="B2091" s="7"/>
      <c r="C2091" s="8"/>
      <c r="D2091" s="7"/>
      <c r="E2091" s="7"/>
      <c r="F2091" s="8"/>
      <c r="G2091" s="9"/>
      <c r="H2091" s="8"/>
      <c r="I2091" s="8"/>
      <c r="J2091" s="10"/>
      <c r="K2091" s="8"/>
      <c r="L2091" s="10"/>
      <c r="M2091" s="11"/>
      <c r="N2091" s="11"/>
    </row>
    <row r="2092" spans="1:14" x14ac:dyDescent="0.25">
      <c r="A2092" s="6"/>
      <c r="B2092" s="7"/>
      <c r="C2092" s="8"/>
      <c r="D2092" s="7"/>
      <c r="E2092" s="7"/>
      <c r="F2092" s="8"/>
      <c r="G2092" s="9"/>
      <c r="H2092" s="8"/>
      <c r="I2092" s="8"/>
      <c r="J2092" s="10"/>
      <c r="K2092" s="8"/>
      <c r="L2092" s="10"/>
      <c r="M2092" s="11"/>
      <c r="N2092" s="11"/>
    </row>
    <row r="2093" spans="1:14" x14ac:dyDescent="0.25">
      <c r="A2093" s="6"/>
      <c r="B2093" s="7"/>
      <c r="C2093" s="8"/>
      <c r="D2093" s="7"/>
      <c r="E2093" s="7"/>
      <c r="F2093" s="8"/>
      <c r="G2093" s="9"/>
      <c r="H2093" s="8"/>
      <c r="I2093" s="8"/>
      <c r="J2093" s="10"/>
      <c r="K2093" s="8"/>
      <c r="L2093" s="10"/>
      <c r="M2093" s="11"/>
      <c r="N2093" s="11"/>
    </row>
    <row r="2094" spans="1:14" x14ac:dyDescent="0.25">
      <c r="A2094" s="6"/>
      <c r="B2094" s="7"/>
      <c r="C2094" s="8"/>
      <c r="D2094" s="7"/>
      <c r="E2094" s="7"/>
      <c r="F2094" s="8"/>
      <c r="G2094" s="9"/>
      <c r="H2094" s="8"/>
      <c r="I2094" s="8"/>
      <c r="J2094" s="10"/>
      <c r="K2094" s="8"/>
      <c r="L2094" s="10"/>
      <c r="M2094" s="11"/>
      <c r="N2094" s="11"/>
    </row>
    <row r="2095" spans="1:14" x14ac:dyDescent="0.25">
      <c r="A2095" s="6"/>
      <c r="B2095" s="7"/>
      <c r="C2095" s="8"/>
      <c r="D2095" s="7"/>
      <c r="E2095" s="7"/>
      <c r="F2095" s="8"/>
      <c r="G2095" s="9"/>
      <c r="H2095" s="8"/>
      <c r="I2095" s="8"/>
      <c r="J2095" s="10"/>
      <c r="K2095" s="8"/>
      <c r="L2095" s="10"/>
      <c r="M2095" s="11"/>
      <c r="N2095" s="11"/>
    </row>
    <row r="2096" spans="1:14" x14ac:dyDescent="0.25">
      <c r="A2096" s="6"/>
      <c r="B2096" s="7"/>
      <c r="C2096" s="8"/>
      <c r="D2096" s="7"/>
      <c r="E2096" s="7"/>
      <c r="F2096" s="8"/>
      <c r="G2096" s="9"/>
      <c r="H2096" s="8"/>
      <c r="I2096" s="8"/>
      <c r="J2096" s="10"/>
      <c r="K2096" s="8"/>
      <c r="L2096" s="10"/>
      <c r="M2096" s="11"/>
      <c r="N2096" s="11"/>
    </row>
    <row r="2097" spans="1:14" x14ac:dyDescent="0.25">
      <c r="A2097" s="6"/>
      <c r="B2097" s="7"/>
      <c r="C2097" s="8"/>
      <c r="D2097" s="7"/>
      <c r="E2097" s="7"/>
      <c r="F2097" s="8"/>
      <c r="G2097" s="9"/>
      <c r="H2097" s="8"/>
      <c r="I2097" s="8"/>
      <c r="J2097" s="10"/>
      <c r="K2097" s="8"/>
      <c r="L2097" s="10"/>
      <c r="M2097" s="11"/>
      <c r="N2097" s="11"/>
    </row>
    <row r="2098" spans="1:14" x14ac:dyDescent="0.25">
      <c r="A2098" s="6"/>
      <c r="B2098" s="7"/>
      <c r="C2098" s="8"/>
      <c r="D2098" s="7"/>
      <c r="E2098" s="7"/>
      <c r="F2098" s="8"/>
      <c r="G2098" s="9"/>
      <c r="H2098" s="8"/>
      <c r="I2098" s="8"/>
      <c r="J2098" s="10"/>
      <c r="K2098" s="8"/>
      <c r="L2098" s="10"/>
      <c r="M2098" s="11"/>
      <c r="N2098" s="11"/>
    </row>
    <row r="2099" spans="1:14" x14ac:dyDescent="0.25">
      <c r="A2099" s="6"/>
      <c r="B2099" s="7"/>
      <c r="C2099" s="8"/>
      <c r="D2099" s="7"/>
      <c r="E2099" s="7"/>
      <c r="F2099" s="8"/>
      <c r="G2099" s="9"/>
      <c r="H2099" s="8"/>
      <c r="I2099" s="8"/>
      <c r="J2099" s="10"/>
      <c r="K2099" s="8"/>
      <c r="L2099" s="10"/>
      <c r="M2099" s="11"/>
      <c r="N2099" s="11"/>
    </row>
    <row r="2100" spans="1:14" x14ac:dyDescent="0.25">
      <c r="A2100" s="6"/>
      <c r="B2100" s="7"/>
      <c r="C2100" s="8"/>
      <c r="D2100" s="7"/>
      <c r="E2100" s="7"/>
      <c r="F2100" s="8"/>
      <c r="G2100" s="9"/>
      <c r="H2100" s="8"/>
      <c r="I2100" s="8"/>
      <c r="J2100" s="10"/>
      <c r="K2100" s="8"/>
      <c r="L2100" s="10"/>
      <c r="M2100" s="11"/>
      <c r="N2100" s="11"/>
    </row>
    <row r="2101" spans="1:14" x14ac:dyDescent="0.25">
      <c r="A2101" s="6"/>
      <c r="B2101" s="7"/>
      <c r="C2101" s="8"/>
      <c r="D2101" s="7"/>
      <c r="E2101" s="7"/>
      <c r="F2101" s="8"/>
      <c r="G2101" s="9"/>
      <c r="H2101" s="8"/>
      <c r="I2101" s="8"/>
      <c r="J2101" s="10"/>
      <c r="K2101" s="8"/>
      <c r="L2101" s="10"/>
      <c r="M2101" s="11"/>
      <c r="N2101" s="11"/>
    </row>
    <row r="2102" spans="1:14" x14ac:dyDescent="0.25">
      <c r="A2102" s="6"/>
      <c r="B2102" s="7"/>
      <c r="C2102" s="8"/>
      <c r="D2102" s="7"/>
      <c r="E2102" s="7"/>
      <c r="F2102" s="8"/>
      <c r="G2102" s="9"/>
      <c r="H2102" s="8"/>
      <c r="I2102" s="8"/>
      <c r="J2102" s="10"/>
      <c r="K2102" s="8"/>
      <c r="L2102" s="10"/>
      <c r="M2102" s="11"/>
      <c r="N2102" s="11"/>
    </row>
    <row r="2103" spans="1:14" x14ac:dyDescent="0.25">
      <c r="A2103" s="6"/>
      <c r="B2103" s="7"/>
      <c r="C2103" s="8"/>
      <c r="D2103" s="7"/>
      <c r="E2103" s="7"/>
      <c r="F2103" s="8"/>
      <c r="G2103" s="9"/>
      <c r="H2103" s="8"/>
      <c r="I2103" s="8"/>
      <c r="J2103" s="10"/>
      <c r="K2103" s="8"/>
      <c r="L2103" s="10"/>
      <c r="M2103" s="11"/>
      <c r="N2103" s="11"/>
    </row>
    <row r="2104" spans="1:14" x14ac:dyDescent="0.25">
      <c r="A2104" s="6"/>
      <c r="B2104" s="7"/>
      <c r="C2104" s="8"/>
      <c r="D2104" s="7"/>
      <c r="E2104" s="7"/>
      <c r="F2104" s="8"/>
      <c r="G2104" s="9"/>
      <c r="H2104" s="8"/>
      <c r="I2104" s="8"/>
      <c r="J2104" s="10"/>
      <c r="K2104" s="8"/>
      <c r="L2104" s="10"/>
      <c r="M2104" s="11"/>
      <c r="N2104" s="11"/>
    </row>
    <row r="2105" spans="1:14" x14ac:dyDescent="0.25">
      <c r="A2105" s="6"/>
      <c r="B2105" s="7"/>
      <c r="C2105" s="8"/>
      <c r="D2105" s="7"/>
      <c r="E2105" s="7"/>
      <c r="F2105" s="8"/>
      <c r="G2105" s="9"/>
      <c r="H2105" s="8"/>
      <c r="I2105" s="8"/>
      <c r="J2105" s="10"/>
      <c r="K2105" s="8"/>
      <c r="L2105" s="10"/>
      <c r="M2105" s="11"/>
      <c r="N2105" s="11"/>
    </row>
    <row r="2106" spans="1:14" x14ac:dyDescent="0.25">
      <c r="A2106" s="6"/>
      <c r="B2106" s="7"/>
      <c r="C2106" s="8"/>
      <c r="D2106" s="7"/>
      <c r="E2106" s="7"/>
      <c r="F2106" s="8"/>
      <c r="G2106" s="9"/>
      <c r="H2106" s="8"/>
      <c r="I2106" s="8"/>
      <c r="J2106" s="10"/>
      <c r="K2106" s="8"/>
      <c r="L2106" s="10"/>
      <c r="M2106" s="11"/>
      <c r="N2106" s="11"/>
    </row>
    <row r="2107" spans="1:14" x14ac:dyDescent="0.25">
      <c r="A2107" s="6"/>
      <c r="B2107" s="7"/>
      <c r="C2107" s="8"/>
      <c r="D2107" s="7"/>
      <c r="E2107" s="7"/>
      <c r="F2107" s="8"/>
      <c r="G2107" s="9"/>
      <c r="H2107" s="8"/>
      <c r="I2107" s="8"/>
      <c r="J2107" s="10"/>
      <c r="K2107" s="8"/>
      <c r="L2107" s="10"/>
      <c r="M2107" s="11"/>
      <c r="N2107" s="11"/>
    </row>
    <row r="2108" spans="1:14" x14ac:dyDescent="0.25">
      <c r="A2108" s="6"/>
      <c r="B2108" s="7"/>
      <c r="C2108" s="8"/>
      <c r="D2108" s="7"/>
      <c r="E2108" s="7"/>
      <c r="F2108" s="8"/>
      <c r="G2108" s="9"/>
      <c r="H2108" s="8"/>
      <c r="I2108" s="8"/>
      <c r="J2108" s="10"/>
      <c r="K2108" s="8"/>
      <c r="L2108" s="10"/>
      <c r="M2108" s="11"/>
      <c r="N2108" s="11"/>
    </row>
    <row r="2109" spans="1:14" x14ac:dyDescent="0.25">
      <c r="A2109" s="6"/>
      <c r="B2109" s="7"/>
      <c r="C2109" s="8"/>
      <c r="D2109" s="7"/>
      <c r="E2109" s="7"/>
      <c r="F2109" s="8"/>
      <c r="G2109" s="9"/>
      <c r="H2109" s="8"/>
      <c r="I2109" s="8"/>
      <c r="J2109" s="10"/>
      <c r="K2109" s="8"/>
      <c r="L2109" s="10"/>
      <c r="M2109" s="11"/>
      <c r="N2109" s="11"/>
    </row>
    <row r="2110" spans="1:14" x14ac:dyDescent="0.25">
      <c r="A2110" s="6"/>
      <c r="B2110" s="7"/>
      <c r="C2110" s="8"/>
      <c r="D2110" s="7"/>
      <c r="E2110" s="7"/>
      <c r="F2110" s="8"/>
      <c r="G2110" s="9"/>
      <c r="H2110" s="8"/>
      <c r="I2110" s="8"/>
      <c r="J2110" s="10"/>
      <c r="K2110" s="8"/>
      <c r="L2110" s="10"/>
      <c r="M2110" s="11"/>
      <c r="N2110" s="11"/>
    </row>
    <row r="2111" spans="1:14" x14ac:dyDescent="0.25">
      <c r="A2111" s="6"/>
      <c r="B2111" s="7"/>
      <c r="C2111" s="8"/>
      <c r="D2111" s="7"/>
      <c r="E2111" s="7"/>
      <c r="F2111" s="8"/>
      <c r="G2111" s="9"/>
      <c r="H2111" s="8"/>
      <c r="I2111" s="8"/>
      <c r="J2111" s="10"/>
      <c r="K2111" s="8"/>
      <c r="L2111" s="10"/>
      <c r="M2111" s="11"/>
      <c r="N2111" s="11"/>
    </row>
    <row r="2112" spans="1:14" x14ac:dyDescent="0.25">
      <c r="A2112" s="6"/>
      <c r="B2112" s="7"/>
      <c r="C2112" s="8"/>
      <c r="D2112" s="7"/>
      <c r="E2112" s="7"/>
      <c r="F2112" s="8"/>
      <c r="G2112" s="9"/>
      <c r="H2112" s="8"/>
      <c r="I2112" s="8"/>
      <c r="J2112" s="10"/>
      <c r="K2112" s="8"/>
      <c r="L2112" s="10"/>
      <c r="M2112" s="11"/>
      <c r="N2112" s="11"/>
    </row>
    <row r="2113" spans="1:14" x14ac:dyDescent="0.25">
      <c r="A2113" s="6"/>
      <c r="B2113" s="7"/>
      <c r="C2113" s="8"/>
      <c r="D2113" s="7"/>
      <c r="E2113" s="7"/>
      <c r="F2113" s="8"/>
      <c r="G2113" s="9"/>
      <c r="H2113" s="8"/>
      <c r="I2113" s="8"/>
      <c r="J2113" s="10"/>
      <c r="K2113" s="8"/>
      <c r="L2113" s="10"/>
      <c r="M2113" s="11"/>
      <c r="N2113" s="11"/>
    </row>
    <row r="2114" spans="1:14" x14ac:dyDescent="0.25">
      <c r="A2114" s="6"/>
      <c r="B2114" s="7"/>
      <c r="C2114" s="8"/>
      <c r="D2114" s="7"/>
      <c r="E2114" s="7"/>
      <c r="F2114" s="8"/>
      <c r="G2114" s="9"/>
      <c r="H2114" s="8"/>
      <c r="I2114" s="8"/>
      <c r="J2114" s="10"/>
      <c r="K2114" s="8"/>
      <c r="L2114" s="10"/>
      <c r="M2114" s="11"/>
      <c r="N2114" s="11"/>
    </row>
    <row r="2115" spans="1:14" x14ac:dyDescent="0.25">
      <c r="A2115" s="6"/>
      <c r="B2115" s="7"/>
      <c r="C2115" s="8"/>
      <c r="D2115" s="7"/>
      <c r="E2115" s="7"/>
      <c r="F2115" s="8"/>
      <c r="G2115" s="9"/>
      <c r="H2115" s="8"/>
      <c r="I2115" s="8"/>
      <c r="J2115" s="10"/>
      <c r="K2115" s="8"/>
      <c r="L2115" s="10"/>
      <c r="M2115" s="11"/>
      <c r="N2115" s="11"/>
    </row>
    <row r="2116" spans="1:14" x14ac:dyDescent="0.25">
      <c r="A2116" s="6"/>
      <c r="B2116" s="7"/>
      <c r="C2116" s="8"/>
      <c r="D2116" s="7"/>
      <c r="E2116" s="7"/>
      <c r="F2116" s="8"/>
      <c r="G2116" s="9"/>
      <c r="H2116" s="8"/>
      <c r="I2116" s="8"/>
      <c r="J2116" s="10"/>
      <c r="K2116" s="8"/>
      <c r="L2116" s="10"/>
      <c r="M2116" s="11"/>
      <c r="N2116" s="11"/>
    </row>
    <row r="2117" spans="1:14" x14ac:dyDescent="0.25">
      <c r="A2117" s="6"/>
      <c r="B2117" s="7"/>
      <c r="C2117" s="8"/>
      <c r="D2117" s="7"/>
      <c r="E2117" s="7"/>
      <c r="F2117" s="8"/>
      <c r="G2117" s="9"/>
      <c r="H2117" s="8"/>
      <c r="I2117" s="8"/>
      <c r="J2117" s="10"/>
      <c r="K2117" s="8"/>
      <c r="L2117" s="10"/>
      <c r="M2117" s="11"/>
      <c r="N2117" s="11"/>
    </row>
    <row r="2118" spans="1:14" x14ac:dyDescent="0.25">
      <c r="A2118" s="6"/>
      <c r="B2118" s="7"/>
      <c r="C2118" s="8"/>
      <c r="D2118" s="7"/>
      <c r="E2118" s="7"/>
      <c r="F2118" s="8"/>
      <c r="G2118" s="9"/>
      <c r="H2118" s="8"/>
      <c r="I2118" s="8"/>
      <c r="J2118" s="10"/>
      <c r="K2118" s="8"/>
      <c r="L2118" s="10"/>
      <c r="M2118" s="11"/>
      <c r="N2118" s="11"/>
    </row>
    <row r="2119" spans="1:14" x14ac:dyDescent="0.25">
      <c r="A2119" s="6"/>
      <c r="B2119" s="7"/>
      <c r="C2119" s="8"/>
      <c r="D2119" s="7"/>
      <c r="E2119" s="7"/>
      <c r="F2119" s="8"/>
      <c r="G2119" s="9"/>
      <c r="H2119" s="8"/>
      <c r="I2119" s="8"/>
      <c r="J2119" s="10"/>
      <c r="K2119" s="8"/>
      <c r="L2119" s="10"/>
      <c r="M2119" s="11"/>
      <c r="N2119" s="11"/>
    </row>
    <row r="2120" spans="1:14" x14ac:dyDescent="0.25">
      <c r="A2120" s="6"/>
      <c r="B2120" s="7"/>
      <c r="C2120" s="8"/>
      <c r="D2120" s="7"/>
      <c r="E2120" s="7"/>
      <c r="F2120" s="8"/>
      <c r="G2120" s="9"/>
      <c r="H2120" s="8"/>
      <c r="I2120" s="8"/>
      <c r="J2120" s="10"/>
      <c r="K2120" s="8"/>
      <c r="L2120" s="10"/>
      <c r="M2120" s="11"/>
      <c r="N2120" s="11"/>
    </row>
    <row r="2121" spans="1:14" x14ac:dyDescent="0.25">
      <c r="A2121" s="6"/>
      <c r="B2121" s="7"/>
      <c r="C2121" s="8"/>
      <c r="D2121" s="7"/>
      <c r="E2121" s="7"/>
      <c r="F2121" s="8"/>
      <c r="G2121" s="9"/>
      <c r="H2121" s="8"/>
      <c r="I2121" s="8"/>
      <c r="J2121" s="10"/>
      <c r="K2121" s="8"/>
      <c r="L2121" s="10"/>
      <c r="M2121" s="11"/>
      <c r="N2121" s="11"/>
    </row>
    <row r="2122" spans="1:14" x14ac:dyDescent="0.25">
      <c r="A2122" s="6"/>
      <c r="B2122" s="7"/>
      <c r="C2122" s="8"/>
      <c r="D2122" s="7"/>
      <c r="E2122" s="7"/>
      <c r="F2122" s="8"/>
      <c r="G2122" s="9"/>
      <c r="H2122" s="8"/>
      <c r="I2122" s="8"/>
      <c r="J2122" s="10"/>
      <c r="K2122" s="8"/>
      <c r="L2122" s="10"/>
      <c r="M2122" s="11"/>
      <c r="N2122" s="11"/>
    </row>
    <row r="2123" spans="1:14" x14ac:dyDescent="0.25">
      <c r="A2123" s="6"/>
      <c r="B2123" s="7"/>
      <c r="C2123" s="8"/>
      <c r="D2123" s="7"/>
      <c r="E2123" s="7"/>
      <c r="F2123" s="8"/>
      <c r="G2123" s="9"/>
      <c r="H2123" s="8"/>
      <c r="I2123" s="8"/>
      <c r="J2123" s="10"/>
      <c r="K2123" s="8"/>
      <c r="L2123" s="10"/>
      <c r="M2123" s="11"/>
      <c r="N2123" s="11"/>
    </row>
    <row r="2124" spans="1:14" x14ac:dyDescent="0.25">
      <c r="A2124" s="6"/>
      <c r="B2124" s="7"/>
      <c r="C2124" s="8"/>
      <c r="D2124" s="7"/>
      <c r="E2124" s="7"/>
      <c r="F2124" s="8"/>
      <c r="G2124" s="9"/>
      <c r="H2124" s="8"/>
      <c r="I2124" s="8"/>
      <c r="J2124" s="10"/>
      <c r="K2124" s="8"/>
      <c r="L2124" s="10"/>
      <c r="M2124" s="11"/>
      <c r="N2124" s="11"/>
    </row>
    <row r="2125" spans="1:14" x14ac:dyDescent="0.25">
      <c r="A2125" s="6"/>
      <c r="B2125" s="7"/>
      <c r="C2125" s="8"/>
      <c r="D2125" s="7"/>
      <c r="E2125" s="7"/>
      <c r="F2125" s="8"/>
      <c r="G2125" s="9"/>
      <c r="H2125" s="8"/>
      <c r="I2125" s="8"/>
      <c r="J2125" s="10"/>
      <c r="K2125" s="8"/>
      <c r="L2125" s="10"/>
      <c r="M2125" s="11"/>
      <c r="N2125" s="11"/>
    </row>
    <row r="2126" spans="1:14" x14ac:dyDescent="0.25">
      <c r="A2126" s="6"/>
      <c r="B2126" s="7"/>
      <c r="C2126" s="8"/>
      <c r="D2126" s="7"/>
      <c r="E2126" s="7"/>
      <c r="F2126" s="8"/>
      <c r="G2126" s="9"/>
      <c r="H2126" s="8"/>
      <c r="I2126" s="8"/>
      <c r="J2126" s="10"/>
      <c r="K2126" s="8"/>
      <c r="L2126" s="10"/>
      <c r="M2126" s="11"/>
      <c r="N2126" s="11"/>
    </row>
    <row r="2127" spans="1:14" x14ac:dyDescent="0.25">
      <c r="A2127" s="6"/>
      <c r="B2127" s="7"/>
      <c r="C2127" s="8"/>
      <c r="D2127" s="7"/>
      <c r="E2127" s="7"/>
      <c r="F2127" s="8"/>
      <c r="G2127" s="9"/>
      <c r="H2127" s="8"/>
      <c r="I2127" s="8"/>
      <c r="J2127" s="10"/>
      <c r="K2127" s="8"/>
      <c r="L2127" s="10"/>
      <c r="M2127" s="11"/>
      <c r="N2127" s="11"/>
    </row>
    <row r="2128" spans="1:14" x14ac:dyDescent="0.25">
      <c r="A2128" s="6"/>
      <c r="B2128" s="7"/>
      <c r="C2128" s="8"/>
      <c r="D2128" s="7"/>
      <c r="E2128" s="7"/>
      <c r="F2128" s="8"/>
      <c r="G2128" s="9"/>
      <c r="H2128" s="8"/>
      <c r="I2128" s="8"/>
      <c r="J2128" s="10"/>
      <c r="K2128" s="8"/>
      <c r="L2128" s="10"/>
      <c r="M2128" s="11"/>
      <c r="N2128" s="11"/>
    </row>
    <row r="2129" spans="1:14" x14ac:dyDescent="0.25">
      <c r="A2129" s="6"/>
      <c r="B2129" s="7"/>
      <c r="C2129" s="8"/>
      <c r="D2129" s="7"/>
      <c r="E2129" s="7"/>
      <c r="F2129" s="8"/>
      <c r="G2129" s="9"/>
      <c r="H2129" s="8"/>
      <c r="I2129" s="8"/>
      <c r="J2129" s="10"/>
      <c r="K2129" s="8"/>
      <c r="L2129" s="10"/>
      <c r="M2129" s="11"/>
      <c r="N2129" s="11"/>
    </row>
    <row r="2130" spans="1:14" x14ac:dyDescent="0.25">
      <c r="A2130" s="6"/>
      <c r="B2130" s="7"/>
      <c r="C2130" s="8"/>
      <c r="D2130" s="7"/>
      <c r="E2130" s="7"/>
      <c r="F2130" s="8"/>
      <c r="G2130" s="9"/>
      <c r="H2130" s="8"/>
      <c r="I2130" s="8"/>
      <c r="J2130" s="10"/>
      <c r="K2130" s="8"/>
      <c r="L2130" s="10"/>
      <c r="M2130" s="11"/>
      <c r="N2130" s="11"/>
    </row>
    <row r="2131" spans="1:14" x14ac:dyDescent="0.25">
      <c r="A2131" s="6"/>
      <c r="B2131" s="7"/>
      <c r="C2131" s="8"/>
      <c r="D2131" s="7"/>
      <c r="E2131" s="7"/>
      <c r="F2131" s="8"/>
      <c r="G2131" s="9"/>
      <c r="H2131" s="8"/>
      <c r="I2131" s="8"/>
      <c r="J2131" s="10"/>
      <c r="K2131" s="8"/>
      <c r="L2131" s="10"/>
      <c r="M2131" s="11"/>
      <c r="N2131" s="11"/>
    </row>
    <row r="2132" spans="1:14" x14ac:dyDescent="0.25">
      <c r="A2132" s="6"/>
      <c r="B2132" s="7"/>
      <c r="C2132" s="8"/>
      <c r="D2132" s="7"/>
      <c r="E2132" s="7"/>
      <c r="F2132" s="8"/>
      <c r="G2132" s="9"/>
      <c r="H2132" s="8"/>
      <c r="I2132" s="8"/>
      <c r="J2132" s="10"/>
      <c r="K2132" s="8"/>
      <c r="L2132" s="10"/>
      <c r="M2132" s="11"/>
      <c r="N2132" s="11"/>
    </row>
    <row r="2133" spans="1:14" x14ac:dyDescent="0.25">
      <c r="A2133" s="6"/>
      <c r="B2133" s="7"/>
      <c r="C2133" s="8"/>
      <c r="D2133" s="7"/>
      <c r="E2133" s="7"/>
      <c r="F2133" s="8"/>
      <c r="G2133" s="9"/>
      <c r="H2133" s="8"/>
      <c r="I2133" s="8"/>
      <c r="J2133" s="10"/>
      <c r="K2133" s="8"/>
      <c r="L2133" s="10"/>
      <c r="M2133" s="11"/>
      <c r="N2133" s="11"/>
    </row>
    <row r="2134" spans="1:14" x14ac:dyDescent="0.25">
      <c r="A2134" s="6"/>
      <c r="B2134" s="7"/>
      <c r="C2134" s="8"/>
      <c r="D2134" s="7"/>
      <c r="E2134" s="7"/>
      <c r="F2134" s="8"/>
      <c r="G2134" s="9"/>
      <c r="H2134" s="8"/>
      <c r="I2134" s="8"/>
      <c r="J2134" s="10"/>
      <c r="K2134" s="8"/>
      <c r="L2134" s="10"/>
      <c r="M2134" s="11"/>
      <c r="N2134" s="11"/>
    </row>
    <row r="2135" spans="1:14" x14ac:dyDescent="0.25">
      <c r="A2135" s="6"/>
      <c r="B2135" s="7"/>
      <c r="C2135" s="8"/>
      <c r="D2135" s="7"/>
      <c r="E2135" s="7"/>
      <c r="F2135" s="8"/>
      <c r="G2135" s="9"/>
      <c r="H2135" s="8"/>
      <c r="I2135" s="8"/>
      <c r="J2135" s="10"/>
      <c r="K2135" s="8"/>
      <c r="L2135" s="10"/>
      <c r="M2135" s="11"/>
      <c r="N2135" s="11"/>
    </row>
    <row r="2136" spans="1:14" x14ac:dyDescent="0.25">
      <c r="A2136" s="6"/>
      <c r="B2136" s="7"/>
      <c r="C2136" s="8"/>
      <c r="D2136" s="7"/>
      <c r="E2136" s="7"/>
      <c r="F2136" s="8"/>
      <c r="G2136" s="9"/>
      <c r="H2136" s="8"/>
      <c r="I2136" s="8"/>
      <c r="J2136" s="10"/>
      <c r="K2136" s="8"/>
      <c r="L2136" s="10"/>
      <c r="M2136" s="11"/>
      <c r="N2136" s="11"/>
    </row>
    <row r="2137" spans="1:14" x14ac:dyDescent="0.25">
      <c r="A2137" s="6"/>
      <c r="B2137" s="7"/>
      <c r="C2137" s="8"/>
      <c r="D2137" s="7"/>
      <c r="E2137" s="7"/>
      <c r="F2137" s="8"/>
      <c r="G2137" s="9"/>
      <c r="H2137" s="8"/>
      <c r="I2137" s="8"/>
      <c r="J2137" s="10"/>
      <c r="K2137" s="8"/>
      <c r="L2137" s="10"/>
      <c r="M2137" s="11"/>
      <c r="N2137" s="11"/>
    </row>
    <row r="2138" spans="1:14" x14ac:dyDescent="0.25">
      <c r="A2138" s="6"/>
      <c r="B2138" s="7"/>
      <c r="C2138" s="8"/>
      <c r="D2138" s="7"/>
      <c r="E2138" s="7"/>
      <c r="F2138" s="8"/>
      <c r="G2138" s="9"/>
      <c r="H2138" s="8"/>
      <c r="I2138" s="8"/>
      <c r="J2138" s="10"/>
      <c r="K2138" s="8"/>
      <c r="L2138" s="10"/>
      <c r="M2138" s="11"/>
      <c r="N2138" s="11"/>
    </row>
    <row r="2139" spans="1:14" x14ac:dyDescent="0.25">
      <c r="A2139" s="6"/>
      <c r="B2139" s="7"/>
      <c r="C2139" s="8"/>
      <c r="D2139" s="7"/>
      <c r="E2139" s="7"/>
      <c r="F2139" s="8"/>
      <c r="G2139" s="9"/>
      <c r="H2139" s="8"/>
      <c r="I2139" s="8"/>
      <c r="J2139" s="10"/>
      <c r="K2139" s="8"/>
      <c r="L2139" s="10"/>
      <c r="M2139" s="11"/>
      <c r="N2139" s="11"/>
    </row>
    <row r="2140" spans="1:14" x14ac:dyDescent="0.25">
      <c r="A2140" s="6"/>
      <c r="B2140" s="7"/>
      <c r="C2140" s="8"/>
      <c r="D2140" s="7"/>
      <c r="E2140" s="7"/>
      <c r="F2140" s="8"/>
      <c r="G2140" s="9"/>
      <c r="H2140" s="8"/>
      <c r="I2140" s="8"/>
      <c r="J2140" s="10"/>
      <c r="K2140" s="8"/>
      <c r="L2140" s="10"/>
      <c r="M2140" s="11"/>
      <c r="N2140" s="11"/>
    </row>
    <row r="2141" spans="1:14" x14ac:dyDescent="0.25">
      <c r="A2141" s="6"/>
      <c r="B2141" s="7"/>
      <c r="C2141" s="8"/>
      <c r="D2141" s="7"/>
      <c r="E2141" s="7"/>
      <c r="F2141" s="8"/>
      <c r="G2141" s="9"/>
      <c r="H2141" s="8"/>
      <c r="I2141" s="8"/>
      <c r="J2141" s="10"/>
      <c r="K2141" s="8"/>
      <c r="L2141" s="10"/>
      <c r="M2141" s="11"/>
      <c r="N2141" s="11"/>
    </row>
    <row r="2142" spans="1:14" x14ac:dyDescent="0.25">
      <c r="A2142" s="6"/>
      <c r="B2142" s="7"/>
      <c r="C2142" s="8"/>
      <c r="D2142" s="7"/>
      <c r="E2142" s="7"/>
      <c r="F2142" s="8"/>
      <c r="G2142" s="9"/>
      <c r="H2142" s="8"/>
      <c r="I2142" s="8"/>
      <c r="J2142" s="10"/>
      <c r="K2142" s="8"/>
      <c r="L2142" s="10"/>
      <c r="M2142" s="11"/>
      <c r="N2142" s="11"/>
    </row>
    <row r="2143" spans="1:14" x14ac:dyDescent="0.25">
      <c r="A2143" s="6"/>
      <c r="B2143" s="7"/>
      <c r="C2143" s="8"/>
      <c r="D2143" s="7"/>
      <c r="E2143" s="7"/>
      <c r="F2143" s="8"/>
      <c r="G2143" s="9"/>
      <c r="H2143" s="8"/>
      <c r="I2143" s="8"/>
      <c r="J2143" s="10"/>
      <c r="K2143" s="8"/>
      <c r="L2143" s="10"/>
      <c r="M2143" s="11"/>
      <c r="N2143" s="11"/>
    </row>
    <row r="2144" spans="1:14" x14ac:dyDescent="0.25">
      <c r="A2144" s="6"/>
      <c r="B2144" s="7"/>
      <c r="C2144" s="8"/>
      <c r="D2144" s="7"/>
      <c r="E2144" s="7"/>
      <c r="F2144" s="8"/>
      <c r="G2144" s="9"/>
      <c r="H2144" s="8"/>
      <c r="I2144" s="8"/>
      <c r="J2144" s="10"/>
      <c r="K2144" s="8"/>
      <c r="L2144" s="10"/>
      <c r="M2144" s="11"/>
      <c r="N2144" s="11"/>
    </row>
    <row r="2145" spans="1:14" x14ac:dyDescent="0.25">
      <c r="A2145" s="6"/>
      <c r="B2145" s="7"/>
      <c r="C2145" s="8"/>
      <c r="D2145" s="7"/>
      <c r="E2145" s="7"/>
      <c r="F2145" s="8"/>
      <c r="G2145" s="9"/>
      <c r="H2145" s="8"/>
      <c r="I2145" s="8"/>
      <c r="J2145" s="10"/>
      <c r="K2145" s="8"/>
      <c r="L2145" s="10"/>
      <c r="M2145" s="11"/>
      <c r="N2145" s="11"/>
    </row>
    <row r="2146" spans="1:14" x14ac:dyDescent="0.25">
      <c r="A2146" s="6"/>
      <c r="B2146" s="7"/>
      <c r="C2146" s="8"/>
      <c r="D2146" s="7"/>
      <c r="E2146" s="7"/>
      <c r="F2146" s="8"/>
      <c r="G2146" s="9"/>
      <c r="H2146" s="8"/>
      <c r="I2146" s="8"/>
      <c r="J2146" s="10"/>
      <c r="K2146" s="8"/>
      <c r="L2146" s="10"/>
      <c r="M2146" s="11"/>
      <c r="N2146" s="11"/>
    </row>
    <row r="2147" spans="1:14" x14ac:dyDescent="0.25">
      <c r="A2147" s="6"/>
      <c r="B2147" s="7"/>
      <c r="C2147" s="8"/>
      <c r="D2147" s="7"/>
      <c r="E2147" s="7"/>
      <c r="F2147" s="8"/>
      <c r="G2147" s="9"/>
      <c r="H2147" s="8"/>
      <c r="I2147" s="8"/>
      <c r="J2147" s="10"/>
      <c r="K2147" s="8"/>
      <c r="L2147" s="10"/>
      <c r="M2147" s="11"/>
      <c r="N2147" s="11"/>
    </row>
    <row r="2148" spans="1:14" x14ac:dyDescent="0.25">
      <c r="A2148" s="6"/>
      <c r="B2148" s="7"/>
      <c r="C2148" s="8"/>
      <c r="D2148" s="7"/>
      <c r="E2148" s="7"/>
      <c r="F2148" s="8"/>
      <c r="G2148" s="9"/>
      <c r="H2148" s="8"/>
      <c r="I2148" s="8"/>
      <c r="J2148" s="10"/>
      <c r="K2148" s="8"/>
      <c r="L2148" s="10"/>
      <c r="M2148" s="11"/>
      <c r="N2148" s="11"/>
    </row>
    <row r="2149" spans="1:14" x14ac:dyDescent="0.25">
      <c r="A2149" s="6"/>
      <c r="B2149" s="7"/>
      <c r="C2149" s="8"/>
      <c r="D2149" s="7"/>
      <c r="E2149" s="7"/>
      <c r="F2149" s="8"/>
      <c r="G2149" s="9"/>
      <c r="H2149" s="8"/>
      <c r="I2149" s="8"/>
      <c r="J2149" s="10"/>
      <c r="K2149" s="8"/>
      <c r="L2149" s="10"/>
      <c r="M2149" s="11"/>
      <c r="N2149" s="11"/>
    </row>
    <row r="2150" spans="1:14" x14ac:dyDescent="0.25">
      <c r="A2150" s="6"/>
      <c r="B2150" s="7"/>
      <c r="C2150" s="8"/>
      <c r="D2150" s="7"/>
      <c r="E2150" s="7"/>
      <c r="F2150" s="8"/>
      <c r="G2150" s="9"/>
      <c r="H2150" s="8"/>
      <c r="I2150" s="8"/>
      <c r="J2150" s="10"/>
      <c r="K2150" s="8"/>
      <c r="L2150" s="10"/>
      <c r="M2150" s="11"/>
      <c r="N2150" s="11"/>
    </row>
    <row r="2151" spans="1:14" x14ac:dyDescent="0.25">
      <c r="A2151" s="6"/>
      <c r="B2151" s="7"/>
      <c r="C2151" s="8"/>
      <c r="D2151" s="7"/>
      <c r="E2151" s="7"/>
      <c r="F2151" s="8"/>
      <c r="G2151" s="9"/>
      <c r="H2151" s="8"/>
      <c r="I2151" s="8"/>
      <c r="J2151" s="10"/>
      <c r="K2151" s="8"/>
      <c r="L2151" s="10"/>
      <c r="M2151" s="11"/>
      <c r="N2151" s="11"/>
    </row>
    <row r="2152" spans="1:14" x14ac:dyDescent="0.25">
      <c r="A2152" s="6"/>
      <c r="B2152" s="7"/>
      <c r="C2152" s="8"/>
      <c r="D2152" s="7"/>
      <c r="E2152" s="7"/>
      <c r="F2152" s="8"/>
      <c r="G2152" s="9"/>
      <c r="H2152" s="8"/>
      <c r="I2152" s="8"/>
      <c r="J2152" s="10"/>
      <c r="K2152" s="8"/>
      <c r="L2152" s="10"/>
      <c r="M2152" s="11"/>
      <c r="N2152" s="11"/>
    </row>
    <row r="2153" spans="1:14" x14ac:dyDescent="0.25">
      <c r="A2153" s="6"/>
      <c r="B2153" s="7"/>
      <c r="C2153" s="8"/>
      <c r="D2153" s="7"/>
      <c r="E2153" s="7"/>
      <c r="F2153" s="8"/>
      <c r="G2153" s="9"/>
      <c r="H2153" s="8"/>
      <c r="I2153" s="8"/>
      <c r="J2153" s="10"/>
      <c r="K2153" s="8"/>
      <c r="L2153" s="10"/>
      <c r="M2153" s="11"/>
      <c r="N2153" s="11"/>
    </row>
    <row r="2154" spans="1:14" x14ac:dyDescent="0.25">
      <c r="A2154" s="6"/>
      <c r="B2154" s="7"/>
      <c r="C2154" s="8"/>
      <c r="D2154" s="7"/>
      <c r="E2154" s="7"/>
      <c r="F2154" s="8"/>
      <c r="G2154" s="9"/>
      <c r="H2154" s="8"/>
      <c r="I2154" s="8"/>
      <c r="J2154" s="10"/>
      <c r="K2154" s="8"/>
      <c r="L2154" s="10"/>
      <c r="M2154" s="11"/>
      <c r="N2154" s="11"/>
    </row>
    <row r="2155" spans="1:14" x14ac:dyDescent="0.25">
      <c r="A2155" s="6"/>
      <c r="B2155" s="7"/>
      <c r="C2155" s="8"/>
      <c r="D2155" s="7"/>
      <c r="E2155" s="7"/>
      <c r="F2155" s="8"/>
      <c r="G2155" s="9"/>
      <c r="H2155" s="8"/>
      <c r="I2155" s="8"/>
      <c r="J2155" s="10"/>
      <c r="K2155" s="8"/>
      <c r="L2155" s="10"/>
      <c r="M2155" s="11"/>
      <c r="N2155" s="11"/>
    </row>
    <row r="2156" spans="1:14" x14ac:dyDescent="0.25">
      <c r="A2156" s="6"/>
      <c r="B2156" s="7"/>
      <c r="C2156" s="8"/>
      <c r="D2156" s="7"/>
      <c r="E2156" s="7"/>
      <c r="F2156" s="8"/>
      <c r="G2156" s="9"/>
      <c r="H2156" s="8"/>
      <c r="I2156" s="8"/>
      <c r="J2156" s="10"/>
      <c r="K2156" s="8"/>
      <c r="L2156" s="10"/>
      <c r="M2156" s="11"/>
      <c r="N2156" s="11"/>
    </row>
    <row r="2157" spans="1:14" x14ac:dyDescent="0.25">
      <c r="A2157" s="6"/>
      <c r="B2157" s="7"/>
      <c r="C2157" s="8"/>
      <c r="D2157" s="7"/>
      <c r="E2157" s="7"/>
      <c r="F2157" s="8"/>
      <c r="G2157" s="9"/>
      <c r="H2157" s="8"/>
      <c r="I2157" s="8"/>
      <c r="J2157" s="10"/>
      <c r="K2157" s="8"/>
      <c r="L2157" s="10"/>
      <c r="M2157" s="11"/>
      <c r="N2157" s="11"/>
    </row>
    <row r="2158" spans="1:14" x14ac:dyDescent="0.25">
      <c r="A2158" s="6"/>
      <c r="B2158" s="7"/>
      <c r="C2158" s="8"/>
      <c r="D2158" s="7"/>
      <c r="E2158" s="7"/>
      <c r="F2158" s="8"/>
      <c r="G2158" s="9"/>
      <c r="H2158" s="8"/>
      <c r="I2158" s="8"/>
      <c r="J2158" s="10"/>
      <c r="K2158" s="8"/>
      <c r="L2158" s="10"/>
      <c r="M2158" s="11"/>
      <c r="N2158" s="11"/>
    </row>
    <row r="2159" spans="1:14" x14ac:dyDescent="0.25">
      <c r="A2159" s="6"/>
      <c r="B2159" s="7"/>
      <c r="C2159" s="8"/>
      <c r="D2159" s="7"/>
      <c r="E2159" s="7"/>
      <c r="F2159" s="8"/>
      <c r="G2159" s="9"/>
      <c r="H2159" s="8"/>
      <c r="I2159" s="8"/>
      <c r="J2159" s="10"/>
      <c r="K2159" s="8"/>
      <c r="L2159" s="10"/>
      <c r="M2159" s="11"/>
      <c r="N2159" s="11"/>
    </row>
    <row r="2160" spans="1:14" x14ac:dyDescent="0.25">
      <c r="A2160" s="6"/>
      <c r="B2160" s="7"/>
      <c r="C2160" s="8"/>
      <c r="D2160" s="7"/>
      <c r="E2160" s="7"/>
      <c r="F2160" s="8"/>
      <c r="G2160" s="9"/>
      <c r="H2160" s="8"/>
      <c r="I2160" s="8"/>
      <c r="J2160" s="10"/>
      <c r="K2160" s="8"/>
      <c r="L2160" s="10"/>
      <c r="M2160" s="11"/>
      <c r="N2160" s="11"/>
    </row>
    <row r="2161" spans="1:14" x14ac:dyDescent="0.25">
      <c r="A2161" s="6"/>
      <c r="B2161" s="7"/>
      <c r="C2161" s="8"/>
      <c r="D2161" s="7"/>
      <c r="E2161" s="7"/>
      <c r="F2161" s="8"/>
      <c r="G2161" s="9"/>
      <c r="H2161" s="8"/>
      <c r="I2161" s="8"/>
      <c r="J2161" s="10"/>
      <c r="K2161" s="8"/>
      <c r="L2161" s="10"/>
      <c r="M2161" s="11"/>
      <c r="N2161" s="11"/>
    </row>
    <row r="2162" spans="1:14" x14ac:dyDescent="0.25">
      <c r="A2162" s="6"/>
      <c r="B2162" s="7"/>
      <c r="C2162" s="8"/>
      <c r="D2162" s="7"/>
      <c r="E2162" s="7"/>
      <c r="F2162" s="8"/>
      <c r="G2162" s="9"/>
      <c r="H2162" s="8"/>
      <c r="I2162" s="8"/>
      <c r="J2162" s="10"/>
      <c r="K2162" s="8"/>
      <c r="L2162" s="10"/>
      <c r="M2162" s="11"/>
      <c r="N2162" s="11"/>
    </row>
    <row r="2163" spans="1:14" x14ac:dyDescent="0.25">
      <c r="A2163" s="6"/>
      <c r="B2163" s="7"/>
      <c r="C2163" s="8"/>
      <c r="D2163" s="7"/>
      <c r="E2163" s="7"/>
      <c r="F2163" s="8"/>
      <c r="G2163" s="9"/>
      <c r="H2163" s="8"/>
      <c r="I2163" s="8"/>
      <c r="J2163" s="10"/>
      <c r="K2163" s="8"/>
      <c r="L2163" s="10"/>
      <c r="M2163" s="11"/>
      <c r="N2163" s="11"/>
    </row>
    <row r="2164" spans="1:14" x14ac:dyDescent="0.25">
      <c r="A2164" s="6"/>
      <c r="B2164" s="7"/>
      <c r="C2164" s="8"/>
      <c r="D2164" s="7"/>
      <c r="E2164" s="7"/>
      <c r="F2164" s="8"/>
      <c r="G2164" s="9"/>
      <c r="H2164" s="8"/>
      <c r="I2164" s="8"/>
      <c r="J2164" s="10"/>
      <c r="K2164" s="8"/>
      <c r="L2164" s="10"/>
      <c r="M2164" s="11"/>
      <c r="N2164" s="11"/>
    </row>
    <row r="2165" spans="1:14" x14ac:dyDescent="0.25">
      <c r="A2165" s="6"/>
      <c r="B2165" s="7"/>
      <c r="C2165" s="8"/>
      <c r="D2165" s="7"/>
      <c r="E2165" s="7"/>
      <c r="F2165" s="8"/>
      <c r="G2165" s="9"/>
      <c r="H2165" s="8"/>
      <c r="I2165" s="8"/>
      <c r="J2165" s="10"/>
      <c r="K2165" s="8"/>
      <c r="L2165" s="10"/>
      <c r="M2165" s="11"/>
      <c r="N2165" s="11"/>
    </row>
    <row r="2166" spans="1:14" x14ac:dyDescent="0.25">
      <c r="A2166" s="6"/>
      <c r="B2166" s="7"/>
      <c r="C2166" s="8"/>
      <c r="D2166" s="7"/>
      <c r="E2166" s="7"/>
      <c r="F2166" s="8"/>
      <c r="G2166" s="9"/>
      <c r="H2166" s="8"/>
      <c r="I2166" s="8"/>
      <c r="J2166" s="10"/>
      <c r="K2166" s="8"/>
      <c r="L2166" s="10"/>
      <c r="M2166" s="11"/>
      <c r="N2166" s="11"/>
    </row>
    <row r="2167" spans="1:14" x14ac:dyDescent="0.25">
      <c r="A2167" s="6"/>
      <c r="B2167" s="7"/>
      <c r="C2167" s="8"/>
      <c r="D2167" s="7"/>
      <c r="E2167" s="7"/>
      <c r="F2167" s="8"/>
      <c r="G2167" s="9"/>
      <c r="H2167" s="8"/>
      <c r="I2167" s="8"/>
      <c r="J2167" s="10"/>
      <c r="K2167" s="8"/>
      <c r="L2167" s="10"/>
      <c r="M2167" s="11"/>
      <c r="N2167" s="11"/>
    </row>
    <row r="2168" spans="1:14" x14ac:dyDescent="0.25">
      <c r="A2168" s="6"/>
      <c r="B2168" s="7"/>
      <c r="C2168" s="8"/>
      <c r="D2168" s="7"/>
      <c r="E2168" s="7"/>
      <c r="F2168" s="8"/>
      <c r="G2168" s="9"/>
      <c r="H2168" s="8"/>
      <c r="I2168" s="8"/>
      <c r="J2168" s="10"/>
      <c r="K2168" s="8"/>
      <c r="L2168" s="10"/>
      <c r="M2168" s="11"/>
      <c r="N2168" s="11"/>
    </row>
    <row r="2169" spans="1:14" x14ac:dyDescent="0.25">
      <c r="A2169" s="6"/>
      <c r="B2169" s="7"/>
      <c r="C2169" s="8"/>
      <c r="D2169" s="7"/>
      <c r="E2169" s="7"/>
      <c r="F2169" s="8"/>
      <c r="G2169" s="9"/>
      <c r="H2169" s="8"/>
      <c r="I2169" s="8"/>
      <c r="J2169" s="10"/>
      <c r="K2169" s="8"/>
      <c r="L2169" s="10"/>
      <c r="M2169" s="11"/>
      <c r="N2169" s="11"/>
    </row>
    <row r="2170" spans="1:14" x14ac:dyDescent="0.25">
      <c r="A2170" s="6"/>
      <c r="B2170" s="7"/>
      <c r="C2170" s="8"/>
      <c r="D2170" s="7"/>
      <c r="E2170" s="7"/>
      <c r="F2170" s="8"/>
      <c r="G2170" s="9"/>
      <c r="H2170" s="8"/>
      <c r="I2170" s="8"/>
      <c r="J2170" s="10"/>
      <c r="K2170" s="8"/>
      <c r="L2170" s="10"/>
      <c r="M2170" s="11"/>
      <c r="N2170" s="11"/>
    </row>
    <row r="2171" spans="1:14" x14ac:dyDescent="0.25">
      <c r="A2171" s="6"/>
      <c r="B2171" s="7"/>
      <c r="C2171" s="8"/>
      <c r="D2171" s="7"/>
      <c r="E2171" s="7"/>
      <c r="F2171" s="8"/>
      <c r="G2171" s="9"/>
      <c r="H2171" s="8"/>
      <c r="I2171" s="8"/>
      <c r="J2171" s="10"/>
      <c r="K2171" s="8"/>
      <c r="L2171" s="10"/>
      <c r="M2171" s="11"/>
      <c r="N2171" s="11"/>
    </row>
    <row r="2172" spans="1:14" x14ac:dyDescent="0.25">
      <c r="A2172" s="6"/>
      <c r="B2172" s="7"/>
      <c r="C2172" s="8"/>
      <c r="D2172" s="7"/>
      <c r="E2172" s="7"/>
      <c r="F2172" s="8"/>
      <c r="G2172" s="9"/>
      <c r="H2172" s="8"/>
      <c r="I2172" s="8"/>
      <c r="J2172" s="10"/>
      <c r="K2172" s="8"/>
      <c r="L2172" s="10"/>
      <c r="M2172" s="11"/>
      <c r="N2172" s="11"/>
    </row>
    <row r="2173" spans="1:14" x14ac:dyDescent="0.25">
      <c r="A2173" s="6"/>
      <c r="B2173" s="7"/>
      <c r="C2173" s="8"/>
      <c r="D2173" s="7"/>
      <c r="E2173" s="7"/>
      <c r="F2173" s="8"/>
      <c r="G2173" s="9"/>
      <c r="H2173" s="8"/>
      <c r="I2173" s="8"/>
      <c r="J2173" s="10"/>
      <c r="K2173" s="8"/>
      <c r="L2173" s="10"/>
      <c r="M2173" s="11"/>
      <c r="N2173" s="11"/>
    </row>
    <row r="2174" spans="1:14" x14ac:dyDescent="0.25">
      <c r="A2174" s="6"/>
      <c r="B2174" s="7"/>
      <c r="C2174" s="8"/>
      <c r="D2174" s="7"/>
      <c r="E2174" s="7"/>
      <c r="F2174" s="8"/>
      <c r="G2174" s="9"/>
      <c r="H2174" s="8"/>
      <c r="I2174" s="8"/>
      <c r="J2174" s="10"/>
      <c r="K2174" s="8"/>
      <c r="L2174" s="10"/>
      <c r="M2174" s="11"/>
      <c r="N2174" s="11"/>
    </row>
    <row r="2175" spans="1:14" x14ac:dyDescent="0.25">
      <c r="A2175" s="6"/>
      <c r="B2175" s="7"/>
      <c r="C2175" s="8"/>
      <c r="D2175" s="7"/>
      <c r="E2175" s="7"/>
      <c r="F2175" s="8"/>
      <c r="G2175" s="9"/>
      <c r="H2175" s="8"/>
      <c r="I2175" s="8"/>
      <c r="J2175" s="10"/>
      <c r="K2175" s="8"/>
      <c r="L2175" s="10"/>
      <c r="M2175" s="11"/>
      <c r="N2175" s="11"/>
    </row>
    <row r="2176" spans="1:14" x14ac:dyDescent="0.25">
      <c r="A2176" s="6"/>
      <c r="B2176" s="7"/>
      <c r="C2176" s="8"/>
      <c r="D2176" s="7"/>
      <c r="E2176" s="7"/>
      <c r="F2176" s="8"/>
      <c r="G2176" s="9"/>
      <c r="H2176" s="8"/>
      <c r="I2176" s="8"/>
      <c r="J2176" s="10"/>
      <c r="K2176" s="8"/>
      <c r="L2176" s="10"/>
      <c r="M2176" s="11"/>
      <c r="N2176" s="11"/>
    </row>
    <row r="2177" spans="1:14" x14ac:dyDescent="0.25">
      <c r="A2177" s="6"/>
      <c r="B2177" s="7"/>
      <c r="C2177" s="8"/>
      <c r="D2177" s="7"/>
      <c r="E2177" s="7"/>
      <c r="F2177" s="8"/>
      <c r="G2177" s="9"/>
      <c r="H2177" s="8"/>
      <c r="I2177" s="8"/>
      <c r="J2177" s="10"/>
      <c r="K2177" s="8"/>
      <c r="L2177" s="10"/>
      <c r="M2177" s="11"/>
      <c r="N2177" s="11"/>
    </row>
    <row r="2178" spans="1:14" x14ac:dyDescent="0.25">
      <c r="A2178" s="6"/>
      <c r="B2178" s="7"/>
      <c r="C2178" s="8"/>
      <c r="D2178" s="7"/>
      <c r="E2178" s="7"/>
      <c r="F2178" s="8"/>
      <c r="G2178" s="9"/>
      <c r="H2178" s="8"/>
      <c r="I2178" s="8"/>
      <c r="J2178" s="10"/>
      <c r="K2178" s="8"/>
      <c r="L2178" s="10"/>
      <c r="M2178" s="11"/>
      <c r="N2178" s="11"/>
    </row>
    <row r="2179" spans="1:14" x14ac:dyDescent="0.25">
      <c r="A2179" s="6"/>
      <c r="B2179" s="7"/>
      <c r="C2179" s="8"/>
      <c r="D2179" s="7"/>
      <c r="E2179" s="7"/>
      <c r="F2179" s="8"/>
      <c r="G2179" s="9"/>
      <c r="H2179" s="8"/>
      <c r="I2179" s="8"/>
      <c r="J2179" s="10"/>
      <c r="K2179" s="8"/>
      <c r="L2179" s="10"/>
      <c r="M2179" s="11"/>
      <c r="N2179" s="11"/>
    </row>
    <row r="2180" spans="1:14" x14ac:dyDescent="0.25">
      <c r="A2180" s="6"/>
      <c r="B2180" s="7"/>
      <c r="C2180" s="8"/>
      <c r="D2180" s="7"/>
      <c r="E2180" s="7"/>
      <c r="F2180" s="8"/>
      <c r="G2180" s="9"/>
      <c r="H2180" s="8"/>
      <c r="I2180" s="8"/>
      <c r="J2180" s="10"/>
      <c r="K2180" s="8"/>
      <c r="L2180" s="10"/>
      <c r="M2180" s="11"/>
      <c r="N2180" s="11"/>
    </row>
    <row r="2181" spans="1:14" x14ac:dyDescent="0.25">
      <c r="A2181" s="6"/>
      <c r="B2181" s="7"/>
      <c r="C2181" s="8"/>
      <c r="D2181" s="7"/>
      <c r="E2181" s="7"/>
      <c r="F2181" s="8"/>
      <c r="G2181" s="9"/>
      <c r="H2181" s="8"/>
      <c r="I2181" s="8"/>
      <c r="J2181" s="10"/>
      <c r="K2181" s="8"/>
      <c r="L2181" s="10"/>
      <c r="M2181" s="11"/>
      <c r="N2181" s="11"/>
    </row>
    <row r="2182" spans="1:14" x14ac:dyDescent="0.25">
      <c r="A2182" s="6"/>
      <c r="B2182" s="7"/>
      <c r="C2182" s="8"/>
      <c r="D2182" s="7"/>
      <c r="E2182" s="7"/>
      <c r="F2182" s="8"/>
      <c r="G2182" s="9"/>
      <c r="H2182" s="8"/>
      <c r="I2182" s="8"/>
      <c r="J2182" s="10"/>
      <c r="K2182" s="8"/>
      <c r="L2182" s="10"/>
      <c r="M2182" s="11"/>
      <c r="N2182" s="11"/>
    </row>
    <row r="2183" spans="1:14" x14ac:dyDescent="0.25">
      <c r="A2183" s="6"/>
      <c r="B2183" s="7"/>
      <c r="C2183" s="8"/>
      <c r="D2183" s="7"/>
      <c r="E2183" s="7"/>
      <c r="F2183" s="8"/>
      <c r="G2183" s="9"/>
      <c r="H2183" s="8"/>
      <c r="I2183" s="8"/>
      <c r="J2183" s="10"/>
      <c r="K2183" s="8"/>
      <c r="L2183" s="10"/>
      <c r="M2183" s="11"/>
      <c r="N2183" s="11"/>
    </row>
    <row r="2184" spans="1:14" x14ac:dyDescent="0.25">
      <c r="A2184" s="6"/>
      <c r="B2184" s="7"/>
      <c r="C2184" s="8"/>
      <c r="D2184" s="7"/>
      <c r="E2184" s="7"/>
      <c r="F2184" s="8"/>
      <c r="G2184" s="9"/>
      <c r="H2184" s="8"/>
      <c r="I2184" s="8"/>
      <c r="J2184" s="10"/>
      <c r="K2184" s="8"/>
      <c r="L2184" s="10"/>
      <c r="M2184" s="11"/>
      <c r="N2184" s="11"/>
    </row>
    <row r="2185" spans="1:14" x14ac:dyDescent="0.25">
      <c r="A2185" s="6"/>
      <c r="B2185" s="7"/>
      <c r="C2185" s="8"/>
      <c r="D2185" s="7"/>
      <c r="E2185" s="7"/>
      <c r="F2185" s="8"/>
      <c r="G2185" s="9"/>
      <c r="H2185" s="8"/>
      <c r="I2185" s="8"/>
      <c r="J2185" s="10"/>
      <c r="K2185" s="8"/>
      <c r="L2185" s="10"/>
      <c r="M2185" s="11"/>
      <c r="N2185" s="11"/>
    </row>
    <row r="2186" spans="1:14" x14ac:dyDescent="0.25">
      <c r="A2186" s="6"/>
      <c r="B2186" s="7"/>
      <c r="C2186" s="8"/>
      <c r="D2186" s="7"/>
      <c r="E2186" s="7"/>
      <c r="F2186" s="8"/>
      <c r="G2186" s="9"/>
      <c r="H2186" s="8"/>
      <c r="I2186" s="8"/>
      <c r="J2186" s="10"/>
      <c r="K2186" s="8"/>
      <c r="L2186" s="10"/>
      <c r="M2186" s="11"/>
      <c r="N2186" s="11"/>
    </row>
    <row r="2187" spans="1:14" x14ac:dyDescent="0.25">
      <c r="A2187" s="6"/>
      <c r="B2187" s="7"/>
      <c r="C2187" s="8"/>
      <c r="D2187" s="7"/>
      <c r="E2187" s="7"/>
      <c r="F2187" s="8"/>
      <c r="G2187" s="9"/>
      <c r="H2187" s="8"/>
      <c r="I2187" s="8"/>
      <c r="J2187" s="10"/>
      <c r="K2187" s="8"/>
      <c r="L2187" s="10"/>
      <c r="M2187" s="11"/>
      <c r="N2187" s="11"/>
    </row>
    <row r="2188" spans="1:14" x14ac:dyDescent="0.25">
      <c r="A2188" s="6"/>
      <c r="B2188" s="7"/>
      <c r="C2188" s="8"/>
      <c r="D2188" s="7"/>
      <c r="E2188" s="7"/>
      <c r="F2188" s="8"/>
      <c r="G2188" s="9"/>
      <c r="H2188" s="8"/>
      <c r="I2188" s="8"/>
      <c r="J2188" s="10"/>
      <c r="K2188" s="8"/>
      <c r="L2188" s="10"/>
      <c r="M2188" s="11"/>
      <c r="N2188" s="11"/>
    </row>
    <row r="2189" spans="1:14" x14ac:dyDescent="0.25">
      <c r="A2189" s="6"/>
      <c r="B2189" s="7"/>
      <c r="C2189" s="8"/>
      <c r="D2189" s="7"/>
      <c r="E2189" s="7"/>
      <c r="F2189" s="8"/>
      <c r="G2189" s="9"/>
      <c r="H2189" s="8"/>
      <c r="I2189" s="8"/>
      <c r="J2189" s="10"/>
      <c r="K2189" s="8"/>
      <c r="L2189" s="10"/>
      <c r="M2189" s="11"/>
      <c r="N2189" s="11"/>
    </row>
    <row r="2190" spans="1:14" x14ac:dyDescent="0.25">
      <c r="A2190" s="6"/>
      <c r="B2190" s="7"/>
      <c r="C2190" s="8"/>
      <c r="D2190" s="7"/>
      <c r="E2190" s="7"/>
      <c r="F2190" s="8"/>
      <c r="G2190" s="9"/>
      <c r="H2190" s="8"/>
      <c r="I2190" s="8"/>
      <c r="J2190" s="10"/>
      <c r="K2190" s="8"/>
      <c r="L2190" s="10"/>
      <c r="M2190" s="11"/>
      <c r="N2190" s="11"/>
    </row>
    <row r="2191" spans="1:14" x14ac:dyDescent="0.25">
      <c r="A2191" s="6"/>
      <c r="B2191" s="7"/>
      <c r="C2191" s="8"/>
      <c r="D2191" s="7"/>
      <c r="E2191" s="7"/>
      <c r="F2191" s="8"/>
      <c r="G2191" s="9"/>
      <c r="H2191" s="8"/>
      <c r="I2191" s="8"/>
      <c r="J2191" s="10"/>
      <c r="K2191" s="8"/>
      <c r="L2191" s="10"/>
      <c r="M2191" s="11"/>
      <c r="N2191" s="11"/>
    </row>
    <row r="2192" spans="1:14" x14ac:dyDescent="0.25">
      <c r="A2192" s="6"/>
      <c r="B2192" s="7"/>
      <c r="C2192" s="8"/>
      <c r="D2192" s="7"/>
      <c r="E2192" s="7"/>
      <c r="F2192" s="8"/>
      <c r="G2192" s="9"/>
      <c r="H2192" s="8"/>
      <c r="I2192" s="8"/>
      <c r="J2192" s="10"/>
      <c r="K2192" s="8"/>
      <c r="L2192" s="10"/>
      <c r="M2192" s="11"/>
      <c r="N2192" s="11"/>
    </row>
    <row r="2193" spans="1:14" x14ac:dyDescent="0.25">
      <c r="A2193" s="6"/>
      <c r="B2193" s="7"/>
      <c r="C2193" s="8"/>
      <c r="D2193" s="7"/>
      <c r="E2193" s="7"/>
      <c r="F2193" s="8"/>
      <c r="G2193" s="9"/>
      <c r="H2193" s="8"/>
      <c r="I2193" s="8"/>
      <c r="J2193" s="10"/>
      <c r="K2193" s="8"/>
      <c r="L2193" s="10"/>
      <c r="M2193" s="11"/>
      <c r="N2193" s="11"/>
    </row>
    <row r="2194" spans="1:14" x14ac:dyDescent="0.25">
      <c r="A2194" s="6"/>
      <c r="B2194" s="7"/>
      <c r="C2194" s="8"/>
      <c r="D2194" s="7"/>
      <c r="E2194" s="7"/>
      <c r="F2194" s="8"/>
      <c r="G2194" s="9"/>
      <c r="H2194" s="8"/>
      <c r="I2194" s="8"/>
      <c r="J2194" s="10"/>
      <c r="K2194" s="8"/>
      <c r="L2194" s="10"/>
      <c r="M2194" s="11"/>
      <c r="N2194" s="11"/>
    </row>
    <row r="2195" spans="1:14" x14ac:dyDescent="0.25">
      <c r="A2195" s="6"/>
      <c r="B2195" s="7"/>
      <c r="C2195" s="8"/>
      <c r="D2195" s="7"/>
      <c r="E2195" s="7"/>
      <c r="F2195" s="8"/>
      <c r="G2195" s="9"/>
      <c r="H2195" s="8"/>
      <c r="I2195" s="8"/>
      <c r="J2195" s="10"/>
      <c r="K2195" s="8"/>
      <c r="L2195" s="10"/>
      <c r="M2195" s="11"/>
      <c r="N2195" s="11"/>
    </row>
    <row r="2196" spans="1:14" x14ac:dyDescent="0.25">
      <c r="A2196" s="6"/>
      <c r="B2196" s="7"/>
      <c r="C2196" s="8"/>
      <c r="D2196" s="7"/>
      <c r="E2196" s="7"/>
      <c r="F2196" s="8"/>
      <c r="G2196" s="9"/>
      <c r="H2196" s="8"/>
      <c r="I2196" s="8"/>
      <c r="J2196" s="10"/>
      <c r="K2196" s="8"/>
      <c r="L2196" s="10"/>
      <c r="M2196" s="11"/>
      <c r="N2196" s="11"/>
    </row>
    <row r="2197" spans="1:14" x14ac:dyDescent="0.25">
      <c r="A2197" s="6"/>
      <c r="B2197" s="7"/>
      <c r="C2197" s="8"/>
      <c r="D2197" s="7"/>
      <c r="E2197" s="7"/>
      <c r="F2197" s="8"/>
      <c r="G2197" s="9"/>
      <c r="H2197" s="8"/>
      <c r="I2197" s="8"/>
      <c r="J2197" s="10"/>
      <c r="K2197" s="8"/>
      <c r="L2197" s="10"/>
      <c r="M2197" s="11"/>
      <c r="N2197" s="11"/>
    </row>
    <row r="2198" spans="1:14" x14ac:dyDescent="0.25">
      <c r="A2198" s="6"/>
      <c r="B2198" s="7"/>
      <c r="C2198" s="8"/>
      <c r="D2198" s="7"/>
      <c r="E2198" s="7"/>
      <c r="F2198" s="8"/>
      <c r="G2198" s="9"/>
      <c r="H2198" s="8"/>
      <c r="I2198" s="8"/>
      <c r="J2198" s="10"/>
      <c r="K2198" s="8"/>
      <c r="L2198" s="10"/>
      <c r="M2198" s="11"/>
      <c r="N2198" s="11"/>
    </row>
    <row r="2199" spans="1:14" x14ac:dyDescent="0.25">
      <c r="A2199" s="6"/>
      <c r="B2199" s="7"/>
      <c r="C2199" s="8"/>
      <c r="D2199" s="7"/>
      <c r="E2199" s="7"/>
      <c r="F2199" s="8"/>
      <c r="G2199" s="9"/>
      <c r="H2199" s="8"/>
      <c r="I2199" s="8"/>
      <c r="J2199" s="10"/>
      <c r="K2199" s="8"/>
      <c r="L2199" s="10"/>
      <c r="M2199" s="11"/>
      <c r="N2199" s="11"/>
    </row>
    <row r="2200" spans="1:14" x14ac:dyDescent="0.25">
      <c r="A2200" s="6"/>
      <c r="B2200" s="7"/>
      <c r="C2200" s="8"/>
      <c r="D2200" s="7"/>
      <c r="E2200" s="7"/>
      <c r="F2200" s="8"/>
      <c r="G2200" s="9"/>
      <c r="H2200" s="8"/>
      <c r="I2200" s="8"/>
      <c r="J2200" s="10"/>
      <c r="K2200" s="8"/>
      <c r="L2200" s="10"/>
      <c r="M2200" s="11"/>
      <c r="N2200" s="11"/>
    </row>
    <row r="2201" spans="1:14" x14ac:dyDescent="0.25">
      <c r="A2201" s="6"/>
      <c r="B2201" s="7"/>
      <c r="C2201" s="8"/>
      <c r="D2201" s="7"/>
      <c r="E2201" s="7"/>
      <c r="F2201" s="8"/>
      <c r="G2201" s="9"/>
      <c r="H2201" s="8"/>
      <c r="I2201" s="8"/>
      <c r="J2201" s="10"/>
      <c r="K2201" s="8"/>
      <c r="L2201" s="10"/>
      <c r="M2201" s="11"/>
      <c r="N2201" s="11"/>
    </row>
    <row r="2202" spans="1:14" x14ac:dyDescent="0.25">
      <c r="A2202" s="6"/>
      <c r="B2202" s="7"/>
      <c r="C2202" s="8"/>
      <c r="D2202" s="7"/>
      <c r="E2202" s="7"/>
      <c r="F2202" s="8"/>
      <c r="G2202" s="9"/>
      <c r="H2202" s="8"/>
      <c r="I2202" s="8"/>
      <c r="J2202" s="10"/>
      <c r="K2202" s="8"/>
      <c r="L2202" s="10"/>
      <c r="M2202" s="11"/>
      <c r="N2202" s="11"/>
    </row>
    <row r="2203" spans="1:14" x14ac:dyDescent="0.25">
      <c r="A2203" s="6"/>
      <c r="B2203" s="7"/>
      <c r="C2203" s="8"/>
      <c r="D2203" s="7"/>
      <c r="E2203" s="7"/>
      <c r="F2203" s="8"/>
      <c r="G2203" s="9"/>
      <c r="H2203" s="8"/>
      <c r="I2203" s="8"/>
      <c r="J2203" s="10"/>
      <c r="K2203" s="8"/>
      <c r="L2203" s="10"/>
      <c r="M2203" s="11"/>
      <c r="N2203" s="11"/>
    </row>
    <row r="2204" spans="1:14" x14ac:dyDescent="0.25">
      <c r="A2204" s="6"/>
      <c r="B2204" s="7"/>
      <c r="C2204" s="8"/>
      <c r="D2204" s="7"/>
      <c r="E2204" s="7"/>
      <c r="F2204" s="8"/>
      <c r="G2204" s="9"/>
      <c r="H2204" s="8"/>
      <c r="I2204" s="8"/>
      <c r="J2204" s="10"/>
      <c r="K2204" s="8"/>
      <c r="L2204" s="10"/>
      <c r="M2204" s="11"/>
      <c r="N2204" s="11"/>
    </row>
    <row r="2205" spans="1:14" x14ac:dyDescent="0.25">
      <c r="A2205" s="6"/>
      <c r="B2205" s="7"/>
      <c r="C2205" s="8"/>
      <c r="D2205" s="7"/>
      <c r="E2205" s="7"/>
      <c r="F2205" s="8"/>
      <c r="G2205" s="9"/>
      <c r="H2205" s="8"/>
      <c r="I2205" s="8"/>
      <c r="J2205" s="10"/>
      <c r="K2205" s="8"/>
      <c r="L2205" s="10"/>
      <c r="M2205" s="11"/>
      <c r="N2205" s="11"/>
    </row>
    <row r="2206" spans="1:14" x14ac:dyDescent="0.25">
      <c r="A2206" s="6"/>
      <c r="B2206" s="7"/>
      <c r="C2206" s="8"/>
      <c r="D2206" s="7"/>
      <c r="E2206" s="7"/>
      <c r="F2206" s="8"/>
      <c r="G2206" s="9"/>
      <c r="H2206" s="8"/>
      <c r="I2206" s="8"/>
      <c r="J2206" s="10"/>
      <c r="K2206" s="8"/>
      <c r="L2206" s="10"/>
      <c r="M2206" s="11"/>
      <c r="N2206" s="11"/>
    </row>
    <row r="2207" spans="1:14" x14ac:dyDescent="0.25">
      <c r="A2207" s="6"/>
      <c r="B2207" s="7"/>
      <c r="C2207" s="8"/>
      <c r="D2207" s="7"/>
      <c r="E2207" s="7"/>
      <c r="F2207" s="8"/>
      <c r="G2207" s="9"/>
      <c r="H2207" s="8"/>
      <c r="I2207" s="8"/>
      <c r="J2207" s="10"/>
      <c r="K2207" s="8"/>
      <c r="L2207" s="10"/>
      <c r="M2207" s="11"/>
      <c r="N2207" s="11"/>
    </row>
    <row r="2208" spans="1:14" x14ac:dyDescent="0.25">
      <c r="A2208" s="6"/>
      <c r="B2208" s="7"/>
      <c r="C2208" s="8"/>
      <c r="D2208" s="7"/>
      <c r="E2208" s="7"/>
      <c r="F2208" s="8"/>
      <c r="G2208" s="9"/>
      <c r="H2208" s="8"/>
      <c r="I2208" s="8"/>
      <c r="J2208" s="10"/>
      <c r="K2208" s="8"/>
      <c r="L2208" s="10"/>
      <c r="M2208" s="11"/>
      <c r="N2208" s="11"/>
    </row>
    <row r="2209" spans="1:14" x14ac:dyDescent="0.25">
      <c r="A2209" s="6"/>
      <c r="B2209" s="7"/>
      <c r="C2209" s="8"/>
      <c r="D2209" s="7"/>
      <c r="E2209" s="7"/>
      <c r="F2209" s="8"/>
      <c r="G2209" s="9"/>
      <c r="H2209" s="8"/>
      <c r="I2209" s="8"/>
      <c r="J2209" s="10"/>
      <c r="K2209" s="8"/>
      <c r="L2209" s="10"/>
      <c r="M2209" s="11"/>
      <c r="N2209" s="11"/>
    </row>
    <row r="2210" spans="1:14" x14ac:dyDescent="0.25">
      <c r="A2210" s="6"/>
      <c r="B2210" s="7"/>
      <c r="C2210" s="8"/>
      <c r="D2210" s="7"/>
      <c r="E2210" s="7"/>
      <c r="F2210" s="8"/>
      <c r="G2210" s="9"/>
      <c r="H2210" s="8"/>
      <c r="I2210" s="8"/>
      <c r="J2210" s="10"/>
      <c r="K2210" s="8"/>
      <c r="L2210" s="10"/>
      <c r="M2210" s="11"/>
      <c r="N2210" s="11"/>
    </row>
    <row r="2211" spans="1:14" x14ac:dyDescent="0.25">
      <c r="A2211" s="6"/>
      <c r="B2211" s="7"/>
      <c r="C2211" s="8"/>
      <c r="D2211" s="7"/>
      <c r="E2211" s="7"/>
      <c r="F2211" s="8"/>
      <c r="G2211" s="9"/>
      <c r="H2211" s="8"/>
      <c r="I2211" s="8"/>
      <c r="J2211" s="10"/>
      <c r="K2211" s="8"/>
      <c r="L2211" s="10"/>
      <c r="M2211" s="11"/>
      <c r="N2211" s="11"/>
    </row>
    <row r="2212" spans="1:14" x14ac:dyDescent="0.25">
      <c r="A2212" s="6"/>
      <c r="B2212" s="7"/>
      <c r="C2212" s="8"/>
      <c r="D2212" s="7"/>
      <c r="E2212" s="7"/>
      <c r="F2212" s="8"/>
      <c r="G2212" s="9"/>
      <c r="H2212" s="8"/>
      <c r="I2212" s="8"/>
      <c r="J2212" s="10"/>
      <c r="K2212" s="8"/>
      <c r="L2212" s="10"/>
      <c r="M2212" s="11"/>
      <c r="N2212" s="11"/>
    </row>
    <row r="2213" spans="1:14" x14ac:dyDescent="0.25">
      <c r="A2213" s="6"/>
      <c r="B2213" s="7"/>
      <c r="C2213" s="8"/>
      <c r="D2213" s="7"/>
      <c r="E2213" s="7"/>
      <c r="F2213" s="8"/>
      <c r="G2213" s="9"/>
      <c r="H2213" s="8"/>
      <c r="I2213" s="8"/>
      <c r="J2213" s="10"/>
      <c r="K2213" s="8"/>
      <c r="L2213" s="10"/>
      <c r="M2213" s="11"/>
      <c r="N2213" s="11"/>
    </row>
    <row r="2214" spans="1:14" x14ac:dyDescent="0.25">
      <c r="A2214" s="6"/>
      <c r="B2214" s="7"/>
      <c r="C2214" s="8"/>
      <c r="D2214" s="7"/>
      <c r="E2214" s="7"/>
      <c r="F2214" s="8"/>
      <c r="G2214" s="9"/>
      <c r="H2214" s="8"/>
      <c r="I2214" s="8"/>
      <c r="J2214" s="10"/>
      <c r="K2214" s="8"/>
      <c r="L2214" s="10"/>
      <c r="M2214" s="11"/>
      <c r="N2214" s="11"/>
    </row>
    <row r="2215" spans="1:14" x14ac:dyDescent="0.25">
      <c r="A2215" s="6"/>
      <c r="B2215" s="7"/>
      <c r="C2215" s="8"/>
      <c r="D2215" s="7"/>
      <c r="E2215" s="7"/>
      <c r="F2215" s="8"/>
      <c r="G2215" s="9"/>
      <c r="H2215" s="8"/>
      <c r="I2215" s="8"/>
      <c r="J2215" s="10"/>
      <c r="K2215" s="8"/>
      <c r="L2215" s="10"/>
      <c r="M2215" s="11"/>
      <c r="N2215" s="11"/>
    </row>
    <row r="2216" spans="1:14" x14ac:dyDescent="0.25">
      <c r="A2216" s="6"/>
      <c r="B2216" s="7"/>
      <c r="C2216" s="8"/>
      <c r="D2216" s="7"/>
      <c r="E2216" s="7"/>
      <c r="F2216" s="8"/>
      <c r="G2216" s="9"/>
      <c r="H2216" s="8"/>
      <c r="I2216" s="8"/>
      <c r="J2216" s="10"/>
      <c r="K2216" s="8"/>
      <c r="L2216" s="10"/>
      <c r="M2216" s="11"/>
      <c r="N2216" s="11"/>
    </row>
    <row r="2217" spans="1:14" x14ac:dyDescent="0.25">
      <c r="A2217" s="6"/>
      <c r="B2217" s="7"/>
      <c r="C2217" s="8"/>
      <c r="D2217" s="7"/>
      <c r="E2217" s="7"/>
      <c r="F2217" s="8"/>
      <c r="G2217" s="9"/>
      <c r="H2217" s="8"/>
      <c r="I2217" s="8"/>
      <c r="J2217" s="10"/>
      <c r="K2217" s="8"/>
      <c r="L2217" s="10"/>
      <c r="M2217" s="11"/>
      <c r="N2217" s="11"/>
    </row>
    <row r="2218" spans="1:14" x14ac:dyDescent="0.25">
      <c r="A2218" s="6"/>
      <c r="B2218" s="7"/>
      <c r="C2218" s="8"/>
      <c r="D2218" s="7"/>
      <c r="E2218" s="7"/>
      <c r="F2218" s="8"/>
      <c r="G2218" s="9"/>
      <c r="H2218" s="8"/>
      <c r="I2218" s="8"/>
      <c r="J2218" s="10"/>
      <c r="K2218" s="8"/>
      <c r="L2218" s="10"/>
      <c r="M2218" s="11"/>
      <c r="N2218" s="11"/>
    </row>
    <row r="2219" spans="1:14" x14ac:dyDescent="0.25">
      <c r="A2219" s="6"/>
      <c r="B2219" s="7"/>
      <c r="C2219" s="8"/>
      <c r="D2219" s="7"/>
      <c r="E2219" s="7"/>
      <c r="F2219" s="8"/>
      <c r="G2219" s="9"/>
      <c r="H2219" s="8"/>
      <c r="I2219" s="8"/>
      <c r="J2219" s="10"/>
      <c r="K2219" s="8"/>
      <c r="L2219" s="10"/>
      <c r="M2219" s="11"/>
      <c r="N2219" s="11"/>
    </row>
    <row r="2220" spans="1:14" x14ac:dyDescent="0.25">
      <c r="A2220" s="6"/>
      <c r="B2220" s="7"/>
      <c r="C2220" s="8"/>
      <c r="D2220" s="7"/>
      <c r="E2220" s="7"/>
      <c r="F2220" s="8"/>
      <c r="G2220" s="9"/>
      <c r="H2220" s="8"/>
      <c r="I2220" s="8"/>
      <c r="J2220" s="10"/>
      <c r="K2220" s="8"/>
      <c r="L2220" s="10"/>
      <c r="M2220" s="11"/>
      <c r="N2220" s="11"/>
    </row>
    <row r="2221" spans="1:14" x14ac:dyDescent="0.25">
      <c r="A2221" s="6"/>
      <c r="B2221" s="7"/>
      <c r="C2221" s="8"/>
      <c r="D2221" s="7"/>
      <c r="E2221" s="7"/>
      <c r="F2221" s="8"/>
      <c r="G2221" s="9"/>
      <c r="H2221" s="8"/>
      <c r="I2221" s="8"/>
      <c r="J2221" s="10"/>
      <c r="K2221" s="8"/>
      <c r="L2221" s="10"/>
      <c r="M2221" s="11"/>
      <c r="N2221" s="11"/>
    </row>
    <row r="2222" spans="1:14" x14ac:dyDescent="0.25">
      <c r="A2222" s="6"/>
      <c r="B2222" s="7"/>
      <c r="C2222" s="8"/>
      <c r="D2222" s="7"/>
      <c r="E2222" s="7"/>
      <c r="F2222" s="8"/>
      <c r="G2222" s="9"/>
      <c r="H2222" s="8"/>
      <c r="I2222" s="8"/>
      <c r="J2222" s="10"/>
      <c r="K2222" s="8"/>
      <c r="L2222" s="10"/>
      <c r="M2222" s="11"/>
      <c r="N2222" s="11"/>
    </row>
    <row r="2223" spans="1:14" x14ac:dyDescent="0.25">
      <c r="A2223" s="6"/>
      <c r="B2223" s="7"/>
      <c r="C2223" s="8"/>
      <c r="D2223" s="7"/>
      <c r="E2223" s="7"/>
      <c r="F2223" s="8"/>
      <c r="G2223" s="9"/>
      <c r="H2223" s="8"/>
      <c r="I2223" s="8"/>
      <c r="J2223" s="10"/>
      <c r="K2223" s="8"/>
      <c r="L2223" s="10"/>
      <c r="M2223" s="11"/>
      <c r="N2223" s="11"/>
    </row>
    <row r="2224" spans="1:14" x14ac:dyDescent="0.25">
      <c r="H2224" s="8"/>
      <c r="I2224" s="8"/>
      <c r="J2224" s="10"/>
      <c r="K2224" s="8"/>
      <c r="L2224" s="10"/>
    </row>
    <row r="2225" spans="8:12" x14ac:dyDescent="0.25">
      <c r="H2225" s="8"/>
      <c r="I2225" s="8"/>
      <c r="J2225" s="10"/>
      <c r="K2225" s="8"/>
      <c r="L2225" s="10"/>
    </row>
    <row r="2226" spans="8:12" x14ac:dyDescent="0.25">
      <c r="H2226" s="8"/>
      <c r="I2226" s="8"/>
      <c r="J2226" s="10"/>
      <c r="K2226" s="8"/>
      <c r="L2226" s="10"/>
    </row>
    <row r="2227" spans="8:12" x14ac:dyDescent="0.25">
      <c r="H2227" s="8"/>
      <c r="I2227" s="8"/>
      <c r="J2227" s="10"/>
      <c r="K2227" s="8"/>
      <c r="L2227" s="10"/>
    </row>
    <row r="2228" spans="8:12" x14ac:dyDescent="0.25">
      <c r="H2228" s="8"/>
      <c r="I2228" s="8"/>
      <c r="J2228" s="10"/>
      <c r="K2228" s="8"/>
      <c r="L2228" s="10"/>
    </row>
    <row r="2229" spans="8:12" x14ac:dyDescent="0.25">
      <c r="H2229" s="8"/>
      <c r="I2229" s="8"/>
      <c r="J2229" s="10"/>
      <c r="K2229" s="8"/>
      <c r="L2229" s="10"/>
    </row>
    <row r="2230" spans="8:12" x14ac:dyDescent="0.25">
      <c r="H2230" s="8"/>
      <c r="I2230" s="8"/>
      <c r="J2230" s="10"/>
      <c r="K2230" s="8"/>
      <c r="L2230" s="10"/>
    </row>
    <row r="2231" spans="8:12" x14ac:dyDescent="0.25">
      <c r="H2231" s="8"/>
      <c r="I2231" s="8"/>
      <c r="J2231" s="10"/>
      <c r="K2231" s="8"/>
      <c r="L2231" s="10"/>
    </row>
    <row r="2232" spans="8:12" x14ac:dyDescent="0.25">
      <c r="H2232" s="8"/>
      <c r="I2232" s="8"/>
      <c r="J2232" s="10"/>
      <c r="K2232" s="8"/>
      <c r="L2232" s="10"/>
    </row>
    <row r="2233" spans="8:12" x14ac:dyDescent="0.25">
      <c r="H2233" s="8"/>
      <c r="I2233" s="8"/>
      <c r="J2233" s="10"/>
      <c r="K2233" s="8"/>
      <c r="L2233" s="10"/>
    </row>
    <row r="2234" spans="8:12" x14ac:dyDescent="0.25">
      <c r="H2234" s="8"/>
      <c r="I2234" s="8"/>
      <c r="J2234" s="10"/>
      <c r="K2234" s="8"/>
      <c r="L2234" s="10"/>
    </row>
    <row r="2235" spans="8:12" x14ac:dyDescent="0.25">
      <c r="H2235" s="8"/>
      <c r="I2235" s="8"/>
      <c r="J2235" s="10"/>
      <c r="K2235" s="8"/>
      <c r="L2235" s="10"/>
    </row>
    <row r="2236" spans="8:12" x14ac:dyDescent="0.25">
      <c r="H2236" s="8"/>
      <c r="I2236" s="8"/>
      <c r="J2236" s="10"/>
      <c r="K2236" s="8"/>
      <c r="L2236" s="10"/>
    </row>
    <row r="2237" spans="8:12" x14ac:dyDescent="0.25">
      <c r="H2237" s="8"/>
      <c r="I2237" s="8"/>
      <c r="J2237" s="10"/>
      <c r="K2237" s="8"/>
      <c r="L2237" s="10"/>
    </row>
    <row r="2238" spans="8:12" x14ac:dyDescent="0.25">
      <c r="H2238" s="8"/>
      <c r="I2238" s="8"/>
      <c r="J2238" s="10"/>
      <c r="K2238" s="8"/>
      <c r="L2238" s="10"/>
    </row>
    <row r="2239" spans="8:12" x14ac:dyDescent="0.25">
      <c r="H2239" s="8"/>
      <c r="I2239" s="8"/>
      <c r="J2239" s="10"/>
      <c r="K2239" s="8"/>
      <c r="L2239" s="10"/>
    </row>
    <row r="2240" spans="8:12" x14ac:dyDescent="0.25">
      <c r="H2240" s="8"/>
      <c r="I2240" s="8"/>
      <c r="J2240" s="10"/>
      <c r="K2240" s="8"/>
      <c r="L2240" s="10"/>
    </row>
    <row r="2241" spans="8:12" x14ac:dyDescent="0.25">
      <c r="H2241" s="8"/>
      <c r="I2241" s="8"/>
      <c r="J2241" s="10"/>
      <c r="K2241" s="8"/>
      <c r="L2241" s="10"/>
    </row>
    <row r="2242" spans="8:12" x14ac:dyDescent="0.25">
      <c r="H2242" s="8"/>
      <c r="I2242" s="8"/>
      <c r="J2242" s="10"/>
      <c r="K2242" s="8"/>
      <c r="L2242" s="10"/>
    </row>
    <row r="2243" spans="8:12" x14ac:dyDescent="0.25">
      <c r="H2243" s="8"/>
      <c r="I2243" s="8"/>
      <c r="J2243" s="10"/>
      <c r="K2243" s="8"/>
      <c r="L2243" s="10"/>
    </row>
    <row r="2244" spans="8:12" x14ac:dyDescent="0.25">
      <c r="H2244" s="8"/>
      <c r="I2244" s="8"/>
      <c r="J2244" s="10"/>
      <c r="K2244" s="8"/>
      <c r="L2244" s="10"/>
    </row>
    <row r="2245" spans="8:12" x14ac:dyDescent="0.25">
      <c r="H2245" s="8"/>
      <c r="I2245" s="8"/>
      <c r="J2245" s="10"/>
      <c r="K2245" s="8"/>
      <c r="L2245" s="10"/>
    </row>
    <row r="2246" spans="8:12" x14ac:dyDescent="0.25">
      <c r="H2246" s="8"/>
      <c r="I2246" s="8"/>
      <c r="J2246" s="10"/>
      <c r="K2246" s="8"/>
      <c r="L2246" s="10"/>
    </row>
    <row r="2247" spans="8:12" x14ac:dyDescent="0.25">
      <c r="H2247" s="8"/>
      <c r="I2247" s="8"/>
      <c r="J2247" s="10"/>
      <c r="K2247" s="8"/>
      <c r="L2247" s="10"/>
    </row>
    <row r="2248" spans="8:12" x14ac:dyDescent="0.25">
      <c r="H2248" s="8"/>
      <c r="I2248" s="8"/>
      <c r="J2248" s="10"/>
      <c r="K2248" s="8"/>
      <c r="L2248" s="10"/>
    </row>
    <row r="2249" spans="8:12" x14ac:dyDescent="0.25">
      <c r="H2249" s="8"/>
      <c r="I2249" s="8"/>
      <c r="J2249" s="10"/>
      <c r="K2249" s="8"/>
      <c r="L2249" s="10"/>
    </row>
    <row r="2250" spans="8:12" x14ac:dyDescent="0.25">
      <c r="H2250" s="8"/>
      <c r="I2250" s="8"/>
      <c r="J2250" s="10"/>
      <c r="K2250" s="8"/>
      <c r="L2250" s="10"/>
    </row>
    <row r="2251" spans="8:12" x14ac:dyDescent="0.25">
      <c r="H2251" s="8"/>
      <c r="I2251" s="8"/>
      <c r="J2251" s="10"/>
      <c r="K2251" s="8"/>
      <c r="L2251" s="10"/>
    </row>
    <row r="2252" spans="8:12" x14ac:dyDescent="0.25">
      <c r="H2252" s="8"/>
      <c r="I2252" s="8"/>
      <c r="J2252" s="10"/>
      <c r="K2252" s="8"/>
      <c r="L2252" s="10"/>
    </row>
    <row r="2253" spans="8:12" x14ac:dyDescent="0.25">
      <c r="H2253" s="8"/>
      <c r="I2253" s="8"/>
      <c r="J2253" s="10"/>
      <c r="K2253" s="8"/>
      <c r="L2253" s="10"/>
    </row>
    <row r="2254" spans="8:12" x14ac:dyDescent="0.25">
      <c r="H2254" s="8"/>
      <c r="I2254" s="8"/>
      <c r="J2254" s="10"/>
      <c r="K2254" s="8"/>
      <c r="L2254" s="10"/>
    </row>
    <row r="2255" spans="8:12" x14ac:dyDescent="0.25">
      <c r="H2255" s="8"/>
      <c r="I2255" s="8"/>
      <c r="J2255" s="10"/>
      <c r="K2255" s="8"/>
      <c r="L2255" s="10"/>
    </row>
    <row r="2256" spans="8:12" x14ac:dyDescent="0.25">
      <c r="H2256" s="8"/>
      <c r="I2256" s="8"/>
      <c r="J2256" s="10"/>
      <c r="K2256" s="8"/>
      <c r="L2256" s="10"/>
    </row>
    <row r="2257" spans="8:12" x14ac:dyDescent="0.25">
      <c r="H2257" s="8"/>
      <c r="I2257" s="8"/>
      <c r="J2257" s="10"/>
      <c r="K2257" s="8"/>
      <c r="L2257" s="10"/>
    </row>
    <row r="2258" spans="8:12" x14ac:dyDescent="0.25">
      <c r="H2258" s="8"/>
      <c r="I2258" s="8"/>
      <c r="J2258" s="10"/>
      <c r="K2258" s="8"/>
      <c r="L2258" s="10"/>
    </row>
    <row r="2259" spans="8:12" x14ac:dyDescent="0.25">
      <c r="H2259" s="8"/>
      <c r="I2259" s="8"/>
      <c r="J2259" s="10"/>
      <c r="K2259" s="8"/>
      <c r="L2259" s="10"/>
    </row>
    <row r="2260" spans="8:12" x14ac:dyDescent="0.25">
      <c r="H2260" s="8"/>
      <c r="I2260" s="8"/>
      <c r="J2260" s="10"/>
      <c r="K2260" s="8"/>
      <c r="L2260" s="10"/>
    </row>
    <row r="2261" spans="8:12" x14ac:dyDescent="0.25">
      <c r="H2261" s="8"/>
      <c r="I2261" s="8"/>
      <c r="J2261" s="10"/>
      <c r="K2261" s="8"/>
      <c r="L2261" s="10"/>
    </row>
    <row r="2262" spans="8:12" x14ac:dyDescent="0.25">
      <c r="H2262" s="8"/>
      <c r="I2262" s="8"/>
      <c r="J2262" s="10"/>
      <c r="K2262" s="8"/>
      <c r="L2262" s="10"/>
    </row>
    <row r="2263" spans="8:12" x14ac:dyDescent="0.25">
      <c r="H2263" s="8"/>
      <c r="I2263" s="8"/>
      <c r="J2263" s="10"/>
      <c r="K2263" s="8"/>
      <c r="L2263" s="10"/>
    </row>
    <row r="2264" spans="8:12" x14ac:dyDescent="0.25">
      <c r="H2264" s="8"/>
      <c r="I2264" s="8"/>
      <c r="J2264" s="10"/>
      <c r="K2264" s="8"/>
      <c r="L2264" s="10"/>
    </row>
    <row r="2265" spans="8:12" x14ac:dyDescent="0.25">
      <c r="H2265" s="8"/>
      <c r="I2265" s="8"/>
      <c r="J2265" s="10"/>
      <c r="K2265" s="8"/>
      <c r="L2265" s="10"/>
    </row>
    <row r="2266" spans="8:12" x14ac:dyDescent="0.25">
      <c r="H2266" s="8"/>
      <c r="I2266" s="8"/>
      <c r="J2266" s="10"/>
      <c r="K2266" s="8"/>
      <c r="L2266" s="10"/>
    </row>
    <row r="2267" spans="8:12" x14ac:dyDescent="0.25">
      <c r="H2267" s="8"/>
      <c r="I2267" s="8"/>
      <c r="J2267" s="10"/>
      <c r="K2267" s="8"/>
      <c r="L2267" s="10"/>
    </row>
    <row r="2268" spans="8:12" x14ac:dyDescent="0.25">
      <c r="H2268" s="8"/>
      <c r="I2268" s="8"/>
      <c r="J2268" s="10"/>
      <c r="K2268" s="8"/>
      <c r="L2268" s="10"/>
    </row>
    <row r="2269" spans="8:12" x14ac:dyDescent="0.25">
      <c r="H2269" s="8"/>
      <c r="I2269" s="8"/>
      <c r="J2269" s="10"/>
      <c r="K2269" s="8"/>
      <c r="L2269" s="10"/>
    </row>
    <row r="2270" spans="8:12" x14ac:dyDescent="0.25">
      <c r="H2270" s="8"/>
      <c r="I2270" s="8"/>
      <c r="J2270" s="10"/>
      <c r="K2270" s="8"/>
      <c r="L2270" s="10"/>
    </row>
    <row r="2271" spans="8:12" x14ac:dyDescent="0.25">
      <c r="H2271" s="8"/>
      <c r="I2271" s="8"/>
      <c r="J2271" s="10"/>
      <c r="K2271" s="8"/>
      <c r="L2271" s="10"/>
    </row>
    <row r="2272" spans="8:12" x14ac:dyDescent="0.25">
      <c r="H2272" s="8"/>
      <c r="I2272" s="8"/>
      <c r="J2272" s="10"/>
      <c r="K2272" s="8"/>
      <c r="L2272" s="10"/>
    </row>
    <row r="2273" spans="8:12" x14ac:dyDescent="0.25">
      <c r="H2273" s="8"/>
      <c r="I2273" s="8"/>
      <c r="J2273" s="10"/>
      <c r="K2273" s="8"/>
      <c r="L2273" s="10"/>
    </row>
    <row r="2274" spans="8:12" x14ac:dyDescent="0.25">
      <c r="H2274" s="8"/>
      <c r="I2274" s="8"/>
      <c r="J2274" s="10"/>
      <c r="K2274" s="8"/>
      <c r="L2274" s="10"/>
    </row>
    <row r="2275" spans="8:12" x14ac:dyDescent="0.25">
      <c r="H2275" s="8"/>
      <c r="I2275" s="8"/>
      <c r="J2275" s="10"/>
      <c r="K2275" s="8"/>
      <c r="L2275" s="10"/>
    </row>
    <row r="2276" spans="8:12" x14ac:dyDescent="0.25">
      <c r="H2276" s="8"/>
      <c r="I2276" s="8"/>
      <c r="J2276" s="10"/>
      <c r="K2276" s="8"/>
      <c r="L2276" s="10"/>
    </row>
    <row r="2277" spans="8:12" x14ac:dyDescent="0.25">
      <c r="H2277" s="8"/>
      <c r="I2277" s="8"/>
      <c r="J2277" s="10"/>
      <c r="K2277" s="8"/>
      <c r="L2277" s="10"/>
    </row>
    <row r="2278" spans="8:12" x14ac:dyDescent="0.25">
      <c r="H2278" s="8"/>
      <c r="I2278" s="8"/>
      <c r="J2278" s="10"/>
      <c r="K2278" s="8"/>
      <c r="L2278" s="10"/>
    </row>
    <row r="2279" spans="8:12" x14ac:dyDescent="0.25">
      <c r="H2279" s="8"/>
      <c r="I2279" s="8"/>
      <c r="J2279" s="10"/>
      <c r="K2279" s="8"/>
      <c r="L2279" s="10"/>
    </row>
    <row r="2280" spans="8:12" x14ac:dyDescent="0.25">
      <c r="H2280" s="8"/>
      <c r="I2280" s="8"/>
      <c r="J2280" s="10"/>
      <c r="K2280" s="8"/>
      <c r="L2280" s="10"/>
    </row>
    <row r="2281" spans="8:12" x14ac:dyDescent="0.25">
      <c r="H2281" s="8"/>
      <c r="I2281" s="8"/>
      <c r="J2281" s="10"/>
      <c r="K2281" s="8"/>
      <c r="L2281" s="10"/>
    </row>
    <row r="2282" spans="8:12" x14ac:dyDescent="0.25">
      <c r="H2282" s="8"/>
      <c r="I2282" s="8"/>
      <c r="J2282" s="10"/>
      <c r="K2282" s="8"/>
      <c r="L2282" s="10"/>
    </row>
    <row r="2283" spans="8:12" x14ac:dyDescent="0.25">
      <c r="H2283" s="8"/>
      <c r="I2283" s="8"/>
      <c r="J2283" s="10"/>
      <c r="K2283" s="8"/>
      <c r="L2283" s="10"/>
    </row>
    <row r="2284" spans="8:12" x14ac:dyDescent="0.25">
      <c r="H2284" s="8"/>
      <c r="I2284" s="8"/>
      <c r="J2284" s="10"/>
      <c r="K2284" s="8"/>
      <c r="L2284" s="10"/>
    </row>
    <row r="2285" spans="8:12" x14ac:dyDescent="0.25">
      <c r="H2285" s="8"/>
      <c r="I2285" s="8"/>
      <c r="J2285" s="10"/>
      <c r="K2285" s="8"/>
      <c r="L2285" s="10"/>
    </row>
    <row r="2286" spans="8:12" x14ac:dyDescent="0.25">
      <c r="H2286" s="8"/>
      <c r="I2286" s="8"/>
      <c r="J2286" s="10"/>
      <c r="K2286" s="8"/>
      <c r="L2286" s="10"/>
    </row>
    <row r="2287" spans="8:12" x14ac:dyDescent="0.25">
      <c r="H2287" s="8"/>
      <c r="I2287" s="8"/>
      <c r="J2287" s="10"/>
      <c r="K2287" s="8"/>
      <c r="L2287" s="10"/>
    </row>
    <row r="2288" spans="8:12" x14ac:dyDescent="0.25">
      <c r="H2288" s="8"/>
      <c r="I2288" s="8"/>
      <c r="J2288" s="10"/>
      <c r="K2288" s="8"/>
      <c r="L2288" s="10"/>
    </row>
    <row r="2289" spans="8:12" x14ac:dyDescent="0.25">
      <c r="H2289" s="8"/>
      <c r="I2289" s="8"/>
      <c r="J2289" s="10"/>
      <c r="K2289" s="8"/>
      <c r="L2289" s="10"/>
    </row>
    <row r="2290" spans="8:12" x14ac:dyDescent="0.25">
      <c r="H2290" s="8"/>
      <c r="I2290" s="8"/>
      <c r="J2290" s="10"/>
      <c r="K2290" s="8"/>
      <c r="L2290" s="10"/>
    </row>
    <row r="2291" spans="8:12" x14ac:dyDescent="0.25">
      <c r="H2291" s="8"/>
      <c r="I2291" s="8"/>
      <c r="J2291" s="10"/>
      <c r="K2291" s="8"/>
      <c r="L2291" s="10"/>
    </row>
    <row r="2292" spans="8:12" x14ac:dyDescent="0.25">
      <c r="H2292" s="8"/>
      <c r="I2292" s="8"/>
      <c r="J2292" s="10"/>
      <c r="K2292" s="8"/>
      <c r="L2292" s="10"/>
    </row>
    <row r="2293" spans="8:12" x14ac:dyDescent="0.25">
      <c r="H2293" s="8"/>
      <c r="I2293" s="8"/>
      <c r="J2293" s="10"/>
      <c r="K2293" s="8"/>
      <c r="L2293" s="10"/>
    </row>
    <row r="2294" spans="8:12" x14ac:dyDescent="0.25">
      <c r="H2294" s="8"/>
      <c r="I2294" s="8"/>
      <c r="J2294" s="10"/>
      <c r="K2294" s="8"/>
      <c r="L2294" s="10"/>
    </row>
    <row r="2295" spans="8:12" x14ac:dyDescent="0.25">
      <c r="H2295" s="8"/>
      <c r="I2295" s="8"/>
      <c r="J2295" s="10"/>
      <c r="K2295" s="8"/>
      <c r="L2295" s="10"/>
    </row>
    <row r="2296" spans="8:12" x14ac:dyDescent="0.25">
      <c r="H2296" s="8"/>
      <c r="I2296" s="8"/>
      <c r="J2296" s="10"/>
      <c r="K2296" s="8"/>
      <c r="L2296" s="10"/>
    </row>
    <row r="2297" spans="8:12" x14ac:dyDescent="0.25">
      <c r="H2297" s="8"/>
      <c r="I2297" s="8"/>
      <c r="J2297" s="10"/>
      <c r="K2297" s="8"/>
      <c r="L2297" s="10"/>
    </row>
    <row r="2298" spans="8:12" x14ac:dyDescent="0.25">
      <c r="H2298" s="8"/>
      <c r="I2298" s="8"/>
      <c r="J2298" s="10"/>
      <c r="K2298" s="8"/>
      <c r="L2298" s="10"/>
    </row>
    <row r="2299" spans="8:12" x14ac:dyDescent="0.25">
      <c r="H2299" s="8"/>
      <c r="I2299" s="8"/>
      <c r="J2299" s="10"/>
      <c r="K2299" s="8"/>
      <c r="L2299" s="10"/>
    </row>
    <row r="2300" spans="8:12" x14ac:dyDescent="0.25">
      <c r="H2300" s="8"/>
      <c r="I2300" s="8"/>
      <c r="J2300" s="10"/>
      <c r="K2300" s="8"/>
      <c r="L2300" s="10"/>
    </row>
    <row r="2301" spans="8:12" x14ac:dyDescent="0.25">
      <c r="H2301" s="8"/>
      <c r="I2301" s="8"/>
      <c r="J2301" s="10"/>
      <c r="K2301" s="8"/>
      <c r="L2301" s="10"/>
    </row>
    <row r="2302" spans="8:12" x14ac:dyDescent="0.25">
      <c r="H2302" s="8"/>
      <c r="I2302" s="8"/>
      <c r="J2302" s="10"/>
      <c r="K2302" s="8"/>
      <c r="L2302" s="10"/>
    </row>
    <row r="2303" spans="8:12" x14ac:dyDescent="0.25">
      <c r="H2303" s="8"/>
      <c r="I2303" s="8"/>
      <c r="J2303" s="10"/>
      <c r="K2303" s="8"/>
      <c r="L2303" s="10"/>
    </row>
    <row r="2304" spans="8:12" x14ac:dyDescent="0.25">
      <c r="H2304" s="8"/>
      <c r="I2304" s="8"/>
      <c r="J2304" s="10"/>
      <c r="K2304" s="8"/>
      <c r="L2304" s="10"/>
    </row>
    <row r="2305" spans="8:12" x14ac:dyDescent="0.25">
      <c r="H2305" s="8"/>
      <c r="I2305" s="8"/>
      <c r="J2305" s="10"/>
      <c r="K2305" s="8"/>
      <c r="L2305" s="10"/>
    </row>
    <row r="2306" spans="8:12" x14ac:dyDescent="0.25">
      <c r="H2306" s="8"/>
      <c r="I2306" s="8"/>
      <c r="J2306" s="10"/>
      <c r="K2306" s="8"/>
      <c r="L2306" s="10"/>
    </row>
    <row r="2307" spans="8:12" x14ac:dyDescent="0.25">
      <c r="H2307" s="8"/>
      <c r="I2307" s="8"/>
      <c r="J2307" s="10"/>
      <c r="K2307" s="8"/>
      <c r="L2307" s="10"/>
    </row>
    <row r="2308" spans="8:12" x14ac:dyDescent="0.25">
      <c r="H2308" s="8"/>
      <c r="I2308" s="8"/>
      <c r="J2308" s="10"/>
      <c r="K2308" s="8"/>
      <c r="L2308" s="10"/>
    </row>
    <row r="2309" spans="8:12" x14ac:dyDescent="0.25">
      <c r="H2309" s="8"/>
      <c r="I2309" s="8"/>
      <c r="J2309" s="10"/>
      <c r="K2309" s="8"/>
      <c r="L2309" s="10"/>
    </row>
    <row r="2310" spans="8:12" x14ac:dyDescent="0.25">
      <c r="H2310" s="8"/>
      <c r="I2310" s="8"/>
      <c r="J2310" s="10"/>
      <c r="K2310" s="8"/>
      <c r="L2310" s="10"/>
    </row>
    <row r="2311" spans="8:12" x14ac:dyDescent="0.25">
      <c r="H2311" s="8"/>
      <c r="I2311" s="8"/>
      <c r="J2311" s="10"/>
      <c r="K2311" s="8"/>
      <c r="L2311" s="10"/>
    </row>
    <row r="2312" spans="8:12" x14ac:dyDescent="0.25">
      <c r="H2312" s="8"/>
      <c r="I2312" s="8"/>
      <c r="J2312" s="10"/>
      <c r="K2312" s="8"/>
      <c r="L2312" s="10"/>
    </row>
    <row r="2313" spans="8:12" x14ac:dyDescent="0.25">
      <c r="H2313" s="8"/>
      <c r="I2313" s="8"/>
      <c r="J2313" s="10"/>
      <c r="K2313" s="8"/>
      <c r="L2313" s="10"/>
    </row>
    <row r="2314" spans="8:12" x14ac:dyDescent="0.25">
      <c r="H2314" s="8"/>
      <c r="I2314" s="8"/>
      <c r="J2314" s="10"/>
      <c r="K2314" s="8"/>
      <c r="L2314" s="10"/>
    </row>
    <row r="2315" spans="8:12" x14ac:dyDescent="0.25">
      <c r="H2315" s="8"/>
      <c r="I2315" s="8"/>
      <c r="J2315" s="10"/>
      <c r="K2315" s="8"/>
      <c r="L2315" s="10"/>
    </row>
    <row r="2316" spans="8:12" x14ac:dyDescent="0.25">
      <c r="H2316" s="8"/>
      <c r="I2316" s="8"/>
      <c r="J2316" s="10"/>
      <c r="K2316" s="8"/>
      <c r="L2316" s="10"/>
    </row>
    <row r="2317" spans="8:12" x14ac:dyDescent="0.25">
      <c r="H2317" s="8"/>
      <c r="I2317" s="8"/>
      <c r="J2317" s="10"/>
      <c r="K2317" s="8"/>
      <c r="L2317" s="10"/>
    </row>
    <row r="2318" spans="8:12" x14ac:dyDescent="0.25">
      <c r="H2318" s="8"/>
      <c r="I2318" s="8"/>
      <c r="J2318" s="10"/>
      <c r="K2318" s="8"/>
      <c r="L2318" s="10"/>
    </row>
    <row r="2319" spans="8:12" x14ac:dyDescent="0.25">
      <c r="H2319" s="8"/>
      <c r="I2319" s="8"/>
      <c r="J2319" s="10"/>
      <c r="K2319" s="8"/>
      <c r="L2319" s="10"/>
    </row>
    <row r="2320" spans="8:12" x14ac:dyDescent="0.25">
      <c r="H2320" s="8"/>
      <c r="I2320" s="8"/>
      <c r="J2320" s="10"/>
      <c r="K2320" s="8"/>
      <c r="L2320" s="10"/>
    </row>
    <row r="2321" spans="8:12" x14ac:dyDescent="0.25">
      <c r="H2321" s="8"/>
      <c r="I2321" s="8"/>
      <c r="J2321" s="10"/>
      <c r="K2321" s="8"/>
      <c r="L2321" s="10"/>
    </row>
    <row r="2322" spans="8:12" x14ac:dyDescent="0.25">
      <c r="H2322" s="8"/>
      <c r="I2322" s="8"/>
      <c r="J2322" s="10"/>
      <c r="K2322" s="8"/>
      <c r="L2322" s="10"/>
    </row>
    <row r="2323" spans="8:12" x14ac:dyDescent="0.25">
      <c r="H2323" s="8"/>
      <c r="I2323" s="8"/>
      <c r="J2323" s="10"/>
      <c r="K2323" s="8"/>
      <c r="L2323" s="10"/>
    </row>
    <row r="2324" spans="8:12" x14ac:dyDescent="0.25">
      <c r="H2324" s="8"/>
      <c r="I2324" s="8"/>
      <c r="J2324" s="10"/>
      <c r="K2324" s="8"/>
      <c r="L2324" s="10"/>
    </row>
    <row r="2325" spans="8:12" x14ac:dyDescent="0.25">
      <c r="H2325" s="8"/>
      <c r="I2325" s="8"/>
      <c r="J2325" s="10"/>
      <c r="K2325" s="8"/>
      <c r="L2325" s="10"/>
    </row>
    <row r="2326" spans="8:12" x14ac:dyDescent="0.25">
      <c r="H2326" s="8"/>
      <c r="I2326" s="8"/>
      <c r="J2326" s="10"/>
      <c r="K2326" s="8"/>
      <c r="L2326" s="10"/>
    </row>
    <row r="2327" spans="8:12" x14ac:dyDescent="0.25">
      <c r="H2327" s="8"/>
      <c r="I2327" s="8"/>
      <c r="J2327" s="10"/>
      <c r="K2327" s="8"/>
      <c r="L2327" s="10"/>
    </row>
    <row r="2328" spans="8:12" x14ac:dyDescent="0.25">
      <c r="H2328" s="8"/>
      <c r="I2328" s="8"/>
      <c r="J2328" s="10"/>
      <c r="K2328" s="8"/>
      <c r="L2328" s="10"/>
    </row>
    <row r="2329" spans="8:12" x14ac:dyDescent="0.25">
      <c r="H2329" s="8"/>
      <c r="I2329" s="8"/>
      <c r="J2329" s="10"/>
      <c r="K2329" s="8"/>
      <c r="L2329" s="10"/>
    </row>
    <row r="2330" spans="8:12" x14ac:dyDescent="0.25">
      <c r="H2330" s="8"/>
      <c r="I2330" s="8"/>
      <c r="J2330" s="10"/>
      <c r="K2330" s="8"/>
      <c r="L2330" s="10"/>
    </row>
    <row r="2331" spans="8:12" x14ac:dyDescent="0.25">
      <c r="H2331" s="8"/>
      <c r="I2331" s="8"/>
      <c r="J2331" s="10"/>
      <c r="K2331" s="8"/>
      <c r="L2331" s="10"/>
    </row>
    <row r="2332" spans="8:12" x14ac:dyDescent="0.25">
      <c r="H2332" s="8"/>
      <c r="I2332" s="8"/>
      <c r="J2332" s="10"/>
      <c r="K2332" s="8"/>
      <c r="L2332" s="10"/>
    </row>
    <row r="2333" spans="8:12" x14ac:dyDescent="0.25">
      <c r="H2333" s="8"/>
      <c r="I2333" s="8"/>
      <c r="J2333" s="10"/>
      <c r="K2333" s="8"/>
      <c r="L2333" s="10"/>
    </row>
    <row r="2334" spans="8:12" x14ac:dyDescent="0.25">
      <c r="H2334" s="8"/>
      <c r="I2334" s="8"/>
      <c r="J2334" s="10"/>
      <c r="K2334" s="8"/>
      <c r="L2334" s="10"/>
    </row>
    <row r="2335" spans="8:12" x14ac:dyDescent="0.25">
      <c r="H2335" s="8"/>
      <c r="I2335" s="8"/>
      <c r="J2335" s="10"/>
      <c r="K2335" s="8"/>
      <c r="L2335" s="10"/>
    </row>
    <row r="2336" spans="8:12" x14ac:dyDescent="0.25">
      <c r="H2336" s="8"/>
      <c r="I2336" s="8"/>
      <c r="J2336" s="10"/>
      <c r="K2336" s="8"/>
      <c r="L2336" s="10"/>
    </row>
    <row r="2337" spans="8:12" x14ac:dyDescent="0.25">
      <c r="H2337" s="8"/>
      <c r="I2337" s="8"/>
      <c r="J2337" s="10"/>
      <c r="K2337" s="8"/>
      <c r="L2337" s="10"/>
    </row>
    <row r="2338" spans="8:12" x14ac:dyDescent="0.25">
      <c r="H2338" s="8"/>
      <c r="I2338" s="8"/>
      <c r="J2338" s="10"/>
      <c r="K2338" s="8"/>
      <c r="L2338" s="10"/>
    </row>
    <row r="2339" spans="8:12" x14ac:dyDescent="0.25">
      <c r="H2339" s="8"/>
      <c r="I2339" s="8"/>
      <c r="J2339" s="10"/>
      <c r="K2339" s="8"/>
      <c r="L2339" s="10"/>
    </row>
    <row r="2340" spans="8:12" x14ac:dyDescent="0.25">
      <c r="H2340" s="8"/>
      <c r="I2340" s="8"/>
      <c r="J2340" s="10"/>
      <c r="K2340" s="8"/>
      <c r="L2340" s="10"/>
    </row>
    <row r="2341" spans="8:12" x14ac:dyDescent="0.25">
      <c r="H2341" s="8"/>
      <c r="I2341" s="8"/>
      <c r="J2341" s="10"/>
      <c r="K2341" s="8"/>
      <c r="L2341" s="10"/>
    </row>
    <row r="2342" spans="8:12" x14ac:dyDescent="0.25">
      <c r="H2342" s="8"/>
      <c r="I2342" s="8"/>
      <c r="J2342" s="10"/>
      <c r="K2342" s="8"/>
      <c r="L2342" s="10"/>
    </row>
    <row r="2343" spans="8:12" x14ac:dyDescent="0.25">
      <c r="H2343" s="8"/>
      <c r="I2343" s="8"/>
      <c r="J2343" s="10"/>
      <c r="K2343" s="8"/>
      <c r="L2343" s="10"/>
    </row>
    <row r="2344" spans="8:12" x14ac:dyDescent="0.25">
      <c r="H2344" s="8"/>
      <c r="I2344" s="8"/>
      <c r="J2344" s="10"/>
      <c r="K2344" s="8"/>
      <c r="L2344" s="10"/>
    </row>
    <row r="2345" spans="8:12" x14ac:dyDescent="0.25">
      <c r="H2345" s="8"/>
      <c r="I2345" s="8"/>
      <c r="J2345" s="10"/>
      <c r="K2345" s="8"/>
      <c r="L2345" s="10"/>
    </row>
    <row r="2346" spans="8:12" x14ac:dyDescent="0.25">
      <c r="H2346" s="8"/>
      <c r="I2346" s="8"/>
      <c r="J2346" s="10"/>
      <c r="K2346" s="8"/>
      <c r="L2346" s="10"/>
    </row>
    <row r="2347" spans="8:12" x14ac:dyDescent="0.25">
      <c r="H2347" s="8"/>
      <c r="I2347" s="8"/>
      <c r="J2347" s="10"/>
      <c r="K2347" s="8"/>
      <c r="L2347" s="10"/>
    </row>
    <row r="2348" spans="8:12" x14ac:dyDescent="0.25">
      <c r="H2348" s="8"/>
      <c r="I2348" s="8"/>
      <c r="J2348" s="10"/>
      <c r="K2348" s="8"/>
      <c r="L2348" s="10"/>
    </row>
    <row r="2349" spans="8:12" x14ac:dyDescent="0.25">
      <c r="H2349" s="8"/>
      <c r="I2349" s="8"/>
      <c r="J2349" s="10"/>
      <c r="K2349" s="8"/>
      <c r="L2349" s="10"/>
    </row>
    <row r="2350" spans="8:12" x14ac:dyDescent="0.25">
      <c r="H2350" s="8"/>
      <c r="I2350" s="8"/>
      <c r="J2350" s="10"/>
      <c r="K2350" s="8"/>
      <c r="L2350" s="10"/>
    </row>
    <row r="2351" spans="8:12" x14ac:dyDescent="0.25">
      <c r="H2351" s="8"/>
      <c r="I2351" s="8"/>
      <c r="J2351" s="10"/>
      <c r="K2351" s="8"/>
      <c r="L2351" s="10"/>
    </row>
    <row r="2352" spans="8:12" x14ac:dyDescent="0.25">
      <c r="H2352" s="8"/>
      <c r="I2352" s="8"/>
      <c r="J2352" s="10"/>
      <c r="K2352" s="8"/>
      <c r="L2352" s="10"/>
    </row>
    <row r="2353" spans="8:12" x14ac:dyDescent="0.25">
      <c r="H2353" s="8"/>
      <c r="I2353" s="8"/>
      <c r="J2353" s="10"/>
      <c r="K2353" s="8"/>
      <c r="L2353" s="10"/>
    </row>
    <row r="2354" spans="8:12" x14ac:dyDescent="0.25">
      <c r="H2354" s="8"/>
      <c r="I2354" s="8"/>
      <c r="J2354" s="10"/>
      <c r="K2354" s="8"/>
      <c r="L2354" s="10"/>
    </row>
    <row r="2355" spans="8:12" x14ac:dyDescent="0.25">
      <c r="H2355" s="8"/>
      <c r="I2355" s="8"/>
      <c r="J2355" s="10"/>
      <c r="K2355" s="8"/>
      <c r="L2355" s="10"/>
    </row>
    <row r="2356" spans="8:12" x14ac:dyDescent="0.25">
      <c r="H2356" s="8"/>
      <c r="I2356" s="8"/>
      <c r="J2356" s="10"/>
      <c r="K2356" s="8"/>
      <c r="L2356" s="10"/>
    </row>
    <row r="2357" spans="8:12" x14ac:dyDescent="0.25">
      <c r="H2357" s="8"/>
      <c r="I2357" s="8"/>
      <c r="J2357" s="10"/>
      <c r="K2357" s="8"/>
      <c r="L2357" s="10"/>
    </row>
    <row r="2358" spans="8:12" x14ac:dyDescent="0.25">
      <c r="H2358" s="8"/>
      <c r="I2358" s="8"/>
      <c r="J2358" s="10"/>
      <c r="K2358" s="8"/>
      <c r="L2358" s="10"/>
    </row>
    <row r="2359" spans="8:12" x14ac:dyDescent="0.25">
      <c r="H2359" s="8"/>
      <c r="I2359" s="8"/>
      <c r="J2359" s="10"/>
      <c r="K2359" s="8"/>
      <c r="L2359" s="10"/>
    </row>
    <row r="2360" spans="8:12" x14ac:dyDescent="0.25">
      <c r="H2360" s="8"/>
      <c r="I2360" s="8"/>
      <c r="J2360" s="10"/>
      <c r="K2360" s="8"/>
      <c r="L2360" s="10"/>
    </row>
    <row r="2361" spans="8:12" x14ac:dyDescent="0.25">
      <c r="H2361" s="8"/>
      <c r="I2361" s="8"/>
      <c r="J2361" s="10"/>
      <c r="K2361" s="8"/>
      <c r="L2361" s="10"/>
    </row>
    <row r="2362" spans="8:12" x14ac:dyDescent="0.25">
      <c r="H2362" s="8"/>
      <c r="I2362" s="8"/>
      <c r="J2362" s="10"/>
      <c r="K2362" s="8"/>
      <c r="L2362" s="10"/>
    </row>
    <row r="2363" spans="8:12" x14ac:dyDescent="0.25">
      <c r="H2363" s="8"/>
      <c r="I2363" s="8"/>
      <c r="J2363" s="10"/>
      <c r="K2363" s="8"/>
      <c r="L2363" s="10"/>
    </row>
    <row r="2364" spans="8:12" x14ac:dyDescent="0.25">
      <c r="H2364" s="8"/>
      <c r="I2364" s="8"/>
      <c r="J2364" s="10"/>
      <c r="K2364" s="8"/>
      <c r="L2364" s="10"/>
    </row>
    <row r="2365" spans="8:12" x14ac:dyDescent="0.25">
      <c r="H2365" s="8"/>
      <c r="I2365" s="8"/>
      <c r="J2365" s="10"/>
      <c r="K2365" s="8"/>
      <c r="L2365" s="10"/>
    </row>
    <row r="2366" spans="8:12" x14ac:dyDescent="0.25">
      <c r="H2366" s="8"/>
      <c r="I2366" s="8"/>
      <c r="J2366" s="10"/>
      <c r="K2366" s="8"/>
      <c r="L2366" s="10"/>
    </row>
    <row r="2367" spans="8:12" x14ac:dyDescent="0.25">
      <c r="H2367" s="8"/>
      <c r="I2367" s="8"/>
      <c r="J2367" s="10"/>
      <c r="K2367" s="8"/>
      <c r="L2367" s="10"/>
    </row>
    <row r="2368" spans="8:12" x14ac:dyDescent="0.25">
      <c r="H2368" s="8"/>
      <c r="I2368" s="8"/>
      <c r="J2368" s="10"/>
      <c r="K2368" s="8"/>
      <c r="L2368" s="10"/>
    </row>
    <row r="2369" spans="8:12" x14ac:dyDescent="0.25">
      <c r="H2369" s="8"/>
      <c r="I2369" s="8"/>
      <c r="J2369" s="10"/>
      <c r="K2369" s="8"/>
      <c r="L2369" s="10"/>
    </row>
    <row r="2370" spans="8:12" x14ac:dyDescent="0.25">
      <c r="H2370" s="8"/>
      <c r="I2370" s="8"/>
      <c r="J2370" s="10"/>
      <c r="K2370" s="8"/>
      <c r="L2370" s="10"/>
    </row>
    <row r="2371" spans="8:12" x14ac:dyDescent="0.25">
      <c r="H2371" s="8"/>
      <c r="I2371" s="8"/>
      <c r="J2371" s="10"/>
      <c r="K2371" s="8"/>
      <c r="L2371" s="10"/>
    </row>
    <row r="2372" spans="8:12" x14ac:dyDescent="0.25">
      <c r="H2372" s="8"/>
      <c r="I2372" s="8"/>
      <c r="J2372" s="10"/>
      <c r="K2372" s="8"/>
      <c r="L2372" s="10"/>
    </row>
    <row r="2373" spans="8:12" x14ac:dyDescent="0.25">
      <c r="H2373" s="8"/>
      <c r="I2373" s="8"/>
      <c r="J2373" s="10"/>
      <c r="K2373" s="8"/>
      <c r="L2373" s="10"/>
    </row>
    <row r="2374" spans="8:12" x14ac:dyDescent="0.25">
      <c r="H2374" s="8"/>
      <c r="I2374" s="8"/>
      <c r="J2374" s="10"/>
      <c r="K2374" s="8"/>
      <c r="L2374" s="10"/>
    </row>
    <row r="2375" spans="8:12" x14ac:dyDescent="0.25">
      <c r="H2375" s="8"/>
      <c r="I2375" s="8"/>
      <c r="J2375" s="10"/>
      <c r="K2375" s="8"/>
      <c r="L2375" s="10"/>
    </row>
    <row r="2376" spans="8:12" x14ac:dyDescent="0.25">
      <c r="H2376" s="8"/>
      <c r="I2376" s="8"/>
      <c r="J2376" s="10"/>
      <c r="K2376" s="8"/>
      <c r="L2376" s="10"/>
    </row>
    <row r="2377" spans="8:12" x14ac:dyDescent="0.25">
      <c r="H2377" s="8"/>
      <c r="I2377" s="8"/>
      <c r="J2377" s="10"/>
      <c r="K2377" s="8"/>
      <c r="L2377" s="10"/>
    </row>
    <row r="2378" spans="8:12" x14ac:dyDescent="0.25">
      <c r="H2378" s="8"/>
      <c r="I2378" s="8"/>
      <c r="J2378" s="10"/>
      <c r="K2378" s="8"/>
      <c r="L2378" s="10"/>
    </row>
    <row r="2379" spans="8:12" x14ac:dyDescent="0.25">
      <c r="H2379" s="8"/>
      <c r="I2379" s="8"/>
      <c r="J2379" s="10"/>
      <c r="K2379" s="8"/>
      <c r="L2379" s="10"/>
    </row>
    <row r="2380" spans="8:12" x14ac:dyDescent="0.25">
      <c r="H2380" s="8"/>
      <c r="I2380" s="8"/>
      <c r="J2380" s="10"/>
      <c r="K2380" s="8"/>
      <c r="L2380" s="10"/>
    </row>
    <row r="2381" spans="8:12" x14ac:dyDescent="0.25">
      <c r="H2381" s="8"/>
      <c r="I2381" s="8"/>
      <c r="J2381" s="10"/>
      <c r="K2381" s="8"/>
      <c r="L2381" s="10"/>
    </row>
    <row r="2382" spans="8:12" x14ac:dyDescent="0.25">
      <c r="H2382" s="8"/>
      <c r="I2382" s="8"/>
      <c r="J2382" s="10"/>
      <c r="K2382" s="8"/>
      <c r="L2382" s="10"/>
    </row>
    <row r="2383" spans="8:12" x14ac:dyDescent="0.25">
      <c r="H2383" s="8"/>
      <c r="I2383" s="8"/>
      <c r="J2383" s="10"/>
      <c r="K2383" s="8"/>
      <c r="L2383" s="10"/>
    </row>
    <row r="2384" spans="8:12" x14ac:dyDescent="0.25">
      <c r="H2384" s="8"/>
      <c r="I2384" s="8"/>
      <c r="J2384" s="10"/>
      <c r="K2384" s="8"/>
      <c r="L2384" s="10"/>
    </row>
    <row r="2385" spans="8:12" x14ac:dyDescent="0.25">
      <c r="H2385" s="8"/>
      <c r="I2385" s="8"/>
      <c r="J2385" s="10"/>
      <c r="K2385" s="8"/>
      <c r="L2385" s="10"/>
    </row>
    <row r="2386" spans="8:12" x14ac:dyDescent="0.25">
      <c r="H2386" s="8"/>
      <c r="I2386" s="8"/>
      <c r="J2386" s="10"/>
      <c r="K2386" s="8"/>
      <c r="L2386" s="10"/>
    </row>
    <row r="2387" spans="8:12" x14ac:dyDescent="0.25">
      <c r="H2387" s="8"/>
      <c r="I2387" s="8"/>
      <c r="J2387" s="10"/>
      <c r="K2387" s="8"/>
      <c r="L2387" s="10"/>
    </row>
    <row r="2388" spans="8:12" x14ac:dyDescent="0.25">
      <c r="H2388" s="8"/>
      <c r="I2388" s="8"/>
      <c r="J2388" s="10"/>
      <c r="K2388" s="8"/>
      <c r="L2388" s="10"/>
    </row>
    <row r="2389" spans="8:12" x14ac:dyDescent="0.25">
      <c r="H2389" s="8"/>
      <c r="I2389" s="8"/>
      <c r="J2389" s="10"/>
      <c r="K2389" s="8"/>
      <c r="L2389" s="10"/>
    </row>
    <row r="2390" spans="8:12" x14ac:dyDescent="0.25">
      <c r="H2390" s="8"/>
      <c r="I2390" s="8"/>
      <c r="J2390" s="10"/>
      <c r="K2390" s="8"/>
      <c r="L2390" s="10"/>
    </row>
    <row r="2391" spans="8:12" x14ac:dyDescent="0.25">
      <c r="H2391" s="8"/>
      <c r="I2391" s="8"/>
      <c r="J2391" s="10"/>
      <c r="K2391" s="8"/>
      <c r="L2391" s="10"/>
    </row>
    <row r="2392" spans="8:12" x14ac:dyDescent="0.25">
      <c r="H2392" s="8"/>
      <c r="I2392" s="8"/>
      <c r="J2392" s="10"/>
      <c r="K2392" s="8"/>
      <c r="L2392" s="10"/>
    </row>
    <row r="2393" spans="8:12" x14ac:dyDescent="0.25">
      <c r="H2393" s="8"/>
      <c r="I2393" s="8"/>
      <c r="J2393" s="10"/>
      <c r="K2393" s="8"/>
      <c r="L2393" s="10"/>
    </row>
    <row r="2394" spans="8:12" x14ac:dyDescent="0.25">
      <c r="H2394" s="8"/>
      <c r="I2394" s="8"/>
      <c r="J2394" s="10"/>
      <c r="K2394" s="8"/>
      <c r="L2394" s="10"/>
    </row>
    <row r="2395" spans="8:12" x14ac:dyDescent="0.25">
      <c r="H2395" s="8"/>
      <c r="I2395" s="8"/>
      <c r="J2395" s="10"/>
      <c r="K2395" s="8"/>
      <c r="L2395" s="10"/>
    </row>
    <row r="2396" spans="8:12" x14ac:dyDescent="0.25">
      <c r="H2396" s="8"/>
      <c r="I2396" s="8"/>
      <c r="J2396" s="10"/>
      <c r="K2396" s="8"/>
      <c r="L2396" s="10"/>
    </row>
    <row r="2397" spans="8:12" x14ac:dyDescent="0.25">
      <c r="H2397" s="8"/>
      <c r="I2397" s="8"/>
      <c r="J2397" s="10"/>
      <c r="K2397" s="8"/>
      <c r="L2397" s="10"/>
    </row>
    <row r="2398" spans="8:12" x14ac:dyDescent="0.25">
      <c r="H2398" s="8"/>
      <c r="I2398" s="8"/>
      <c r="J2398" s="10"/>
      <c r="K2398" s="8"/>
      <c r="L2398" s="10"/>
    </row>
    <row r="2399" spans="8:12" x14ac:dyDescent="0.25">
      <c r="H2399" s="8"/>
      <c r="I2399" s="8"/>
      <c r="J2399" s="10"/>
      <c r="K2399" s="8"/>
      <c r="L2399" s="10"/>
    </row>
    <row r="2400" spans="8:12" x14ac:dyDescent="0.25">
      <c r="H2400" s="8"/>
      <c r="I2400" s="8"/>
      <c r="J2400" s="10"/>
      <c r="K2400" s="8"/>
      <c r="L2400" s="10"/>
    </row>
    <row r="2401" spans="8:12" x14ac:dyDescent="0.25">
      <c r="H2401" s="8"/>
      <c r="I2401" s="8"/>
      <c r="J2401" s="10"/>
      <c r="K2401" s="8"/>
      <c r="L2401" s="10"/>
    </row>
    <row r="2402" spans="8:12" x14ac:dyDescent="0.25">
      <c r="H2402" s="8"/>
      <c r="I2402" s="8"/>
      <c r="J2402" s="10"/>
      <c r="K2402" s="8"/>
      <c r="L2402" s="10"/>
    </row>
    <row r="2403" spans="8:12" x14ac:dyDescent="0.25">
      <c r="H2403" s="8"/>
      <c r="I2403" s="8"/>
      <c r="J2403" s="10"/>
      <c r="K2403" s="8"/>
      <c r="L2403" s="10"/>
    </row>
    <row r="2404" spans="8:12" x14ac:dyDescent="0.25">
      <c r="H2404" s="8"/>
      <c r="I2404" s="8"/>
      <c r="J2404" s="10"/>
      <c r="K2404" s="8"/>
      <c r="L2404" s="10"/>
    </row>
    <row r="2405" spans="8:12" x14ac:dyDescent="0.25">
      <c r="H2405" s="8"/>
      <c r="I2405" s="8"/>
      <c r="J2405" s="10"/>
      <c r="K2405" s="8"/>
      <c r="L2405" s="10"/>
    </row>
    <row r="2406" spans="8:12" x14ac:dyDescent="0.25">
      <c r="H2406" s="8"/>
      <c r="I2406" s="8"/>
      <c r="J2406" s="10"/>
      <c r="K2406" s="8"/>
      <c r="L2406" s="10"/>
    </row>
    <row r="2407" spans="8:12" x14ac:dyDescent="0.25">
      <c r="H2407" s="8"/>
      <c r="I2407" s="8"/>
      <c r="J2407" s="10"/>
      <c r="K2407" s="8"/>
      <c r="L2407" s="10"/>
    </row>
    <row r="2408" spans="8:12" x14ac:dyDescent="0.25">
      <c r="H2408" s="8"/>
      <c r="I2408" s="8"/>
      <c r="J2408" s="10"/>
      <c r="K2408" s="8"/>
      <c r="L2408" s="10"/>
    </row>
    <row r="2409" spans="8:12" x14ac:dyDescent="0.25">
      <c r="H2409" s="8"/>
      <c r="I2409" s="8"/>
      <c r="J2409" s="10"/>
      <c r="K2409" s="8"/>
      <c r="L2409" s="10"/>
    </row>
    <row r="2410" spans="8:12" x14ac:dyDescent="0.25">
      <c r="H2410" s="8"/>
      <c r="I2410" s="8"/>
      <c r="J2410" s="10"/>
      <c r="K2410" s="8"/>
      <c r="L2410" s="10"/>
    </row>
    <row r="2411" spans="8:12" x14ac:dyDescent="0.25">
      <c r="H2411" s="8"/>
      <c r="I2411" s="8"/>
      <c r="J2411" s="10"/>
      <c r="K2411" s="8"/>
      <c r="L2411" s="10"/>
    </row>
    <row r="2412" spans="8:12" x14ac:dyDescent="0.25">
      <c r="H2412" s="8"/>
      <c r="I2412" s="8"/>
      <c r="J2412" s="10"/>
      <c r="K2412" s="8"/>
      <c r="L2412" s="10"/>
    </row>
    <row r="2413" spans="8:12" x14ac:dyDescent="0.25">
      <c r="H2413" s="8"/>
      <c r="I2413" s="8"/>
      <c r="J2413" s="10"/>
      <c r="K2413" s="8"/>
      <c r="L2413" s="10"/>
    </row>
    <row r="2414" spans="8:12" x14ac:dyDescent="0.25">
      <c r="H2414" s="8"/>
      <c r="I2414" s="8"/>
      <c r="J2414" s="10"/>
      <c r="K2414" s="8"/>
      <c r="L2414" s="10"/>
    </row>
    <row r="2415" spans="8:12" x14ac:dyDescent="0.25">
      <c r="H2415" s="8"/>
      <c r="I2415" s="8"/>
      <c r="J2415" s="10"/>
      <c r="K2415" s="8"/>
      <c r="L2415" s="10"/>
    </row>
    <row r="2416" spans="8:12" x14ac:dyDescent="0.25">
      <c r="H2416" s="8"/>
      <c r="I2416" s="8"/>
      <c r="J2416" s="10"/>
      <c r="K2416" s="8"/>
      <c r="L2416" s="10"/>
    </row>
    <row r="2417" spans="8:12" x14ac:dyDescent="0.25">
      <c r="H2417" s="8"/>
      <c r="I2417" s="8"/>
      <c r="J2417" s="10"/>
      <c r="K2417" s="8"/>
      <c r="L2417" s="10"/>
    </row>
    <row r="2418" spans="8:12" x14ac:dyDescent="0.25">
      <c r="H2418" s="8"/>
      <c r="I2418" s="8"/>
      <c r="J2418" s="10"/>
      <c r="K2418" s="8"/>
      <c r="L2418" s="10"/>
    </row>
    <row r="2419" spans="8:12" x14ac:dyDescent="0.25">
      <c r="H2419" s="8"/>
      <c r="I2419" s="8"/>
      <c r="J2419" s="10"/>
      <c r="K2419" s="8"/>
      <c r="L2419" s="10"/>
    </row>
    <row r="2420" spans="8:12" x14ac:dyDescent="0.25">
      <c r="H2420" s="8"/>
      <c r="I2420" s="8"/>
      <c r="J2420" s="10"/>
      <c r="K2420" s="8"/>
      <c r="L2420" s="10"/>
    </row>
    <row r="2421" spans="8:12" x14ac:dyDescent="0.25">
      <c r="H2421" s="8"/>
      <c r="I2421" s="8"/>
      <c r="J2421" s="10"/>
      <c r="K2421" s="8"/>
      <c r="L2421" s="10"/>
    </row>
    <row r="2422" spans="8:12" x14ac:dyDescent="0.25">
      <c r="H2422" s="8"/>
      <c r="I2422" s="8"/>
      <c r="J2422" s="10"/>
      <c r="K2422" s="8"/>
      <c r="L2422" s="10"/>
    </row>
    <row r="2423" spans="8:12" x14ac:dyDescent="0.25">
      <c r="H2423" s="8"/>
      <c r="I2423" s="8"/>
      <c r="J2423" s="10"/>
      <c r="K2423" s="8"/>
      <c r="L2423" s="10"/>
    </row>
    <row r="2424" spans="8:12" x14ac:dyDescent="0.25">
      <c r="H2424" s="8"/>
      <c r="I2424" s="8"/>
      <c r="J2424" s="10"/>
      <c r="K2424" s="8"/>
      <c r="L2424" s="10"/>
    </row>
    <row r="2425" spans="8:12" x14ac:dyDescent="0.25">
      <c r="H2425" s="8"/>
      <c r="I2425" s="8"/>
      <c r="J2425" s="10"/>
      <c r="K2425" s="8"/>
      <c r="L2425" s="10"/>
    </row>
    <row r="2426" spans="8:12" x14ac:dyDescent="0.25">
      <c r="H2426" s="8"/>
      <c r="I2426" s="8"/>
      <c r="J2426" s="10"/>
      <c r="K2426" s="8"/>
      <c r="L2426" s="10"/>
    </row>
    <row r="2427" spans="8:12" x14ac:dyDescent="0.25">
      <c r="H2427" s="8"/>
      <c r="I2427" s="8"/>
      <c r="J2427" s="10"/>
      <c r="K2427" s="8"/>
      <c r="L2427" s="10"/>
    </row>
    <row r="2428" spans="8:12" x14ac:dyDescent="0.25">
      <c r="H2428" s="8"/>
      <c r="I2428" s="8"/>
      <c r="J2428" s="10"/>
      <c r="K2428" s="8"/>
      <c r="L2428" s="10"/>
    </row>
    <row r="2429" spans="8:12" x14ac:dyDescent="0.25">
      <c r="H2429" s="8"/>
      <c r="I2429" s="8"/>
      <c r="J2429" s="10"/>
      <c r="K2429" s="8"/>
      <c r="L2429" s="10"/>
    </row>
    <row r="2430" spans="8:12" x14ac:dyDescent="0.25">
      <c r="H2430" s="8"/>
      <c r="I2430" s="8"/>
      <c r="J2430" s="10"/>
      <c r="K2430" s="8"/>
      <c r="L2430" s="10"/>
    </row>
    <row r="2431" spans="8:12" x14ac:dyDescent="0.25">
      <c r="H2431" s="8"/>
      <c r="I2431" s="8"/>
      <c r="J2431" s="10"/>
      <c r="K2431" s="8"/>
      <c r="L2431" s="10"/>
    </row>
    <row r="2432" spans="8:12" x14ac:dyDescent="0.25">
      <c r="H2432" s="8"/>
      <c r="I2432" s="8"/>
      <c r="J2432" s="10"/>
      <c r="K2432" s="8"/>
      <c r="L2432" s="10"/>
    </row>
    <row r="2433" spans="8:12" x14ac:dyDescent="0.25">
      <c r="H2433" s="8"/>
      <c r="I2433" s="8"/>
      <c r="J2433" s="10"/>
      <c r="K2433" s="8"/>
      <c r="L2433" s="10"/>
    </row>
    <row r="2434" spans="8:12" x14ac:dyDescent="0.25">
      <c r="H2434" s="8"/>
      <c r="I2434" s="8"/>
      <c r="J2434" s="10"/>
      <c r="K2434" s="8"/>
      <c r="L2434" s="10"/>
    </row>
    <row r="2435" spans="8:12" x14ac:dyDescent="0.25">
      <c r="H2435" s="8"/>
      <c r="I2435" s="8"/>
      <c r="J2435" s="10"/>
      <c r="K2435" s="8"/>
      <c r="L2435" s="10"/>
    </row>
    <row r="2436" spans="8:12" x14ac:dyDescent="0.25">
      <c r="H2436" s="8"/>
      <c r="I2436" s="8"/>
      <c r="J2436" s="10"/>
      <c r="K2436" s="8"/>
      <c r="L2436" s="10"/>
    </row>
    <row r="2437" spans="8:12" x14ac:dyDescent="0.25">
      <c r="H2437" s="8"/>
      <c r="I2437" s="8"/>
      <c r="J2437" s="10"/>
      <c r="K2437" s="8"/>
      <c r="L2437" s="10"/>
    </row>
    <row r="2438" spans="8:12" x14ac:dyDescent="0.25">
      <c r="H2438" s="8"/>
      <c r="I2438" s="8"/>
      <c r="J2438" s="10"/>
      <c r="K2438" s="8"/>
      <c r="L2438" s="10"/>
    </row>
    <row r="2439" spans="8:12" x14ac:dyDescent="0.25">
      <c r="H2439" s="8"/>
      <c r="I2439" s="8"/>
      <c r="J2439" s="10"/>
      <c r="K2439" s="8"/>
      <c r="L2439" s="10"/>
    </row>
    <row r="2440" spans="8:12" x14ac:dyDescent="0.25">
      <c r="H2440" s="8"/>
      <c r="I2440" s="8"/>
      <c r="J2440" s="10"/>
      <c r="K2440" s="8"/>
      <c r="L2440" s="10"/>
    </row>
    <row r="2441" spans="8:12" x14ac:dyDescent="0.25">
      <c r="H2441" s="8"/>
      <c r="I2441" s="8"/>
      <c r="J2441" s="10"/>
      <c r="K2441" s="8"/>
      <c r="L2441" s="10"/>
    </row>
    <row r="2442" spans="8:12" x14ac:dyDescent="0.25">
      <c r="H2442" s="8"/>
      <c r="I2442" s="8"/>
      <c r="J2442" s="10"/>
      <c r="K2442" s="8"/>
      <c r="L2442" s="10"/>
    </row>
    <row r="2443" spans="8:12" x14ac:dyDescent="0.25">
      <c r="H2443" s="8"/>
      <c r="I2443" s="8"/>
      <c r="J2443" s="10"/>
      <c r="K2443" s="8"/>
      <c r="L2443" s="10"/>
    </row>
    <row r="2444" spans="8:12" x14ac:dyDescent="0.25">
      <c r="H2444" s="8"/>
      <c r="I2444" s="8"/>
      <c r="J2444" s="10"/>
      <c r="K2444" s="8"/>
      <c r="L2444" s="10"/>
    </row>
    <row r="2445" spans="8:12" x14ac:dyDescent="0.25">
      <c r="H2445" s="8"/>
      <c r="I2445" s="8"/>
      <c r="J2445" s="10"/>
      <c r="K2445" s="8"/>
      <c r="L2445" s="10"/>
    </row>
    <row r="2446" spans="8:12" x14ac:dyDescent="0.25">
      <c r="H2446" s="8"/>
      <c r="I2446" s="8"/>
      <c r="J2446" s="10"/>
      <c r="K2446" s="8"/>
      <c r="L2446" s="10"/>
    </row>
    <row r="2447" spans="8:12" x14ac:dyDescent="0.25">
      <c r="H2447" s="8"/>
      <c r="I2447" s="8"/>
      <c r="J2447" s="10"/>
      <c r="K2447" s="8"/>
      <c r="L2447" s="10"/>
    </row>
    <row r="2448" spans="8:12" x14ac:dyDescent="0.25">
      <c r="H2448" s="8"/>
      <c r="I2448" s="8"/>
      <c r="J2448" s="10"/>
      <c r="K2448" s="8"/>
      <c r="L2448" s="10"/>
    </row>
    <row r="2449" spans="8:12" x14ac:dyDescent="0.25">
      <c r="H2449" s="8"/>
      <c r="I2449" s="8"/>
      <c r="J2449" s="10"/>
      <c r="K2449" s="8"/>
      <c r="L2449" s="10"/>
    </row>
    <row r="2450" spans="8:12" x14ac:dyDescent="0.25">
      <c r="H2450" s="8"/>
      <c r="I2450" s="8"/>
      <c r="J2450" s="10"/>
      <c r="K2450" s="8"/>
      <c r="L2450" s="10"/>
    </row>
    <row r="2451" spans="8:12" x14ac:dyDescent="0.25">
      <c r="H2451" s="8"/>
      <c r="I2451" s="8"/>
      <c r="J2451" s="10"/>
      <c r="K2451" s="8"/>
      <c r="L2451" s="10"/>
    </row>
    <row r="2452" spans="8:12" x14ac:dyDescent="0.25">
      <c r="H2452" s="8"/>
      <c r="I2452" s="8"/>
      <c r="J2452" s="10"/>
      <c r="K2452" s="8"/>
      <c r="L2452" s="10"/>
    </row>
    <row r="2453" spans="8:12" x14ac:dyDescent="0.25">
      <c r="H2453" s="8"/>
      <c r="I2453" s="8"/>
      <c r="J2453" s="10"/>
      <c r="K2453" s="8"/>
      <c r="L2453" s="10"/>
    </row>
    <row r="2454" spans="8:12" x14ac:dyDescent="0.25">
      <c r="H2454" s="8"/>
      <c r="I2454" s="8"/>
      <c r="J2454" s="10"/>
      <c r="K2454" s="8"/>
      <c r="L2454" s="10"/>
    </row>
    <row r="2455" spans="8:12" x14ac:dyDescent="0.25">
      <c r="H2455" s="8"/>
      <c r="I2455" s="8"/>
      <c r="J2455" s="10"/>
      <c r="K2455" s="8"/>
      <c r="L2455" s="10"/>
    </row>
    <row r="2456" spans="8:12" x14ac:dyDescent="0.25">
      <c r="H2456" s="8"/>
      <c r="I2456" s="8"/>
      <c r="J2456" s="10"/>
      <c r="K2456" s="8"/>
      <c r="L2456" s="10"/>
    </row>
    <row r="2457" spans="8:12" x14ac:dyDescent="0.25">
      <c r="H2457" s="8"/>
      <c r="I2457" s="8"/>
      <c r="J2457" s="10"/>
      <c r="K2457" s="8"/>
      <c r="L2457" s="10"/>
    </row>
    <row r="2458" spans="8:12" x14ac:dyDescent="0.25">
      <c r="H2458" s="8"/>
      <c r="I2458" s="8"/>
      <c r="J2458" s="10"/>
      <c r="K2458" s="8"/>
      <c r="L2458" s="10"/>
    </row>
    <row r="2459" spans="8:12" x14ac:dyDescent="0.25">
      <c r="H2459" s="8"/>
      <c r="I2459" s="8"/>
      <c r="J2459" s="10"/>
      <c r="K2459" s="8"/>
      <c r="L2459" s="10"/>
    </row>
    <row r="2460" spans="8:12" x14ac:dyDescent="0.25">
      <c r="H2460" s="8"/>
      <c r="I2460" s="8"/>
      <c r="J2460" s="10"/>
      <c r="K2460" s="8"/>
      <c r="L2460" s="10"/>
    </row>
    <row r="2461" spans="8:12" x14ac:dyDescent="0.25">
      <c r="H2461" s="8"/>
      <c r="I2461" s="8"/>
      <c r="J2461" s="10"/>
      <c r="K2461" s="8"/>
      <c r="L2461" s="10"/>
    </row>
    <row r="2462" spans="8:12" x14ac:dyDescent="0.25">
      <c r="H2462" s="8"/>
      <c r="I2462" s="8"/>
      <c r="J2462" s="10"/>
      <c r="K2462" s="8"/>
      <c r="L2462" s="10"/>
    </row>
    <row r="2463" spans="8:12" x14ac:dyDescent="0.25">
      <c r="H2463" s="8"/>
      <c r="I2463" s="8"/>
      <c r="J2463" s="10"/>
      <c r="K2463" s="8"/>
      <c r="L2463" s="10"/>
    </row>
    <row r="2464" spans="8:12" x14ac:dyDescent="0.25">
      <c r="H2464" s="8"/>
      <c r="I2464" s="8"/>
      <c r="J2464" s="10"/>
      <c r="K2464" s="8"/>
      <c r="L2464" s="10"/>
    </row>
    <row r="2465" spans="8:12" x14ac:dyDescent="0.25">
      <c r="H2465" s="8"/>
      <c r="I2465" s="8"/>
      <c r="J2465" s="10"/>
      <c r="K2465" s="8"/>
      <c r="L2465" s="10"/>
    </row>
    <row r="2466" spans="8:12" x14ac:dyDescent="0.25">
      <c r="H2466" s="8"/>
      <c r="I2466" s="8"/>
      <c r="J2466" s="10"/>
      <c r="K2466" s="8"/>
      <c r="L2466" s="10"/>
    </row>
    <row r="2467" spans="8:12" x14ac:dyDescent="0.25">
      <c r="H2467" s="8"/>
      <c r="I2467" s="8"/>
      <c r="J2467" s="10"/>
      <c r="K2467" s="8"/>
      <c r="L2467" s="10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74C03-1ED3-400A-A5AA-08A2D7A4372B}">
  <dimension ref="A1:BK323"/>
  <sheetViews>
    <sheetView topLeftCell="AQ310" workbookViewId="0">
      <selection activeCell="BJ320" sqref="BJ8:BK320"/>
    </sheetView>
  </sheetViews>
  <sheetFormatPr defaultColWidth="9.109375" defaultRowHeight="13.2" x14ac:dyDescent="0.25"/>
  <cols>
    <col min="1" max="1" width="17.109375" style="1" bestFit="1" customWidth="1"/>
    <col min="2" max="16384" width="9.109375" style="1"/>
  </cols>
  <sheetData>
    <row r="1" spans="1:63" s="58" customFormat="1" ht="18" x14ac:dyDescent="0.35">
      <c r="A1" s="59" t="s">
        <v>567</v>
      </c>
      <c r="B1" s="58" t="s">
        <v>566</v>
      </c>
    </row>
    <row r="2" spans="1:63" x14ac:dyDescent="0.25">
      <c r="A2" s="1" t="s">
        <v>565</v>
      </c>
      <c r="B2" s="1" t="s">
        <v>564</v>
      </c>
      <c r="C2" s="1" t="s">
        <v>563</v>
      </c>
      <c r="D2" s="1" t="s">
        <v>562</v>
      </c>
      <c r="E2" s="1" t="s">
        <v>561</v>
      </c>
      <c r="F2" s="1" t="s">
        <v>560</v>
      </c>
      <c r="G2" s="1" t="s">
        <v>559</v>
      </c>
      <c r="H2" s="1" t="s">
        <v>558</v>
      </c>
      <c r="I2" s="1" t="s">
        <v>557</v>
      </c>
      <c r="J2" s="1" t="s">
        <v>556</v>
      </c>
      <c r="K2" s="1" t="s">
        <v>555</v>
      </c>
      <c r="L2" s="1" t="s">
        <v>554</v>
      </c>
      <c r="M2" s="1" t="s">
        <v>553</v>
      </c>
      <c r="N2" s="1" t="s">
        <v>552</v>
      </c>
      <c r="O2" s="1" t="s">
        <v>551</v>
      </c>
      <c r="P2" s="1" t="s">
        <v>550</v>
      </c>
      <c r="Q2" s="1" t="s">
        <v>549</v>
      </c>
      <c r="R2" s="1" t="s">
        <v>548</v>
      </c>
      <c r="S2" s="1" t="s">
        <v>547</v>
      </c>
      <c r="T2" s="1" t="s">
        <v>546</v>
      </c>
      <c r="U2" s="1" t="s">
        <v>545</v>
      </c>
      <c r="V2" s="1" t="s">
        <v>544</v>
      </c>
      <c r="W2" s="1" t="s">
        <v>543</v>
      </c>
      <c r="X2" s="1" t="s">
        <v>542</v>
      </c>
      <c r="Y2" s="1" t="s">
        <v>541</v>
      </c>
      <c r="Z2" s="1" t="s">
        <v>540</v>
      </c>
      <c r="AA2" s="1" t="s">
        <v>539</v>
      </c>
      <c r="AB2" s="1" t="s">
        <v>538</v>
      </c>
      <c r="AC2" s="1" t="s">
        <v>537</v>
      </c>
      <c r="AD2" s="1" t="s">
        <v>536</v>
      </c>
      <c r="AE2" s="1" t="s">
        <v>535</v>
      </c>
      <c r="AF2" s="1" t="s">
        <v>534</v>
      </c>
      <c r="AG2" s="1" t="s">
        <v>533</v>
      </c>
      <c r="AH2" s="1" t="s">
        <v>532</v>
      </c>
      <c r="AI2" s="1" t="s">
        <v>531</v>
      </c>
      <c r="AJ2" s="1" t="s">
        <v>530</v>
      </c>
      <c r="AK2" s="1" t="s">
        <v>529</v>
      </c>
      <c r="AL2" s="1" t="s">
        <v>528</v>
      </c>
      <c r="AM2" s="1" t="s">
        <v>527</v>
      </c>
      <c r="AN2" s="1" t="s">
        <v>526</v>
      </c>
      <c r="AO2" s="1" t="s">
        <v>525</v>
      </c>
      <c r="AP2" s="1" t="s">
        <v>524</v>
      </c>
      <c r="AQ2" s="1" t="s">
        <v>523</v>
      </c>
      <c r="AR2" s="1" t="s">
        <v>522</v>
      </c>
      <c r="AS2" s="1" t="s">
        <v>521</v>
      </c>
      <c r="AT2" s="1" t="s">
        <v>520</v>
      </c>
      <c r="AU2" s="1" t="s">
        <v>519</v>
      </c>
      <c r="AV2" s="1" t="s">
        <v>518</v>
      </c>
      <c r="AW2" s="1" t="s">
        <v>517</v>
      </c>
      <c r="AX2" s="1" t="s">
        <v>516</v>
      </c>
      <c r="AY2" s="1" t="s">
        <v>515</v>
      </c>
      <c r="AZ2" s="1" t="s">
        <v>514</v>
      </c>
      <c r="BA2" s="1" t="s">
        <v>513</v>
      </c>
      <c r="BB2" s="1" t="s">
        <v>512</v>
      </c>
      <c r="BC2" s="1" t="s">
        <v>511</v>
      </c>
      <c r="BD2" s="1" t="s">
        <v>510</v>
      </c>
      <c r="BE2" s="1" t="s">
        <v>509</v>
      </c>
      <c r="BF2" s="1" t="s">
        <v>508</v>
      </c>
      <c r="BG2" s="1" t="s">
        <v>507</v>
      </c>
    </row>
    <row r="3" spans="1:63" x14ac:dyDescent="0.25">
      <c r="A3" s="1" t="s">
        <v>506</v>
      </c>
      <c r="B3" s="1" t="s">
        <v>504</v>
      </c>
      <c r="C3" s="1" t="s">
        <v>504</v>
      </c>
      <c r="D3" s="1" t="s">
        <v>504</v>
      </c>
      <c r="E3" s="1" t="s">
        <v>504</v>
      </c>
      <c r="F3" s="1" t="s">
        <v>504</v>
      </c>
      <c r="G3" s="1" t="s">
        <v>504</v>
      </c>
      <c r="H3" s="1" t="s">
        <v>504</v>
      </c>
      <c r="I3" s="1" t="s">
        <v>504</v>
      </c>
      <c r="J3" s="1" t="s">
        <v>504</v>
      </c>
      <c r="K3" s="1" t="s">
        <v>504</v>
      </c>
      <c r="L3" s="1" t="s">
        <v>504</v>
      </c>
      <c r="M3" s="1" t="s">
        <v>504</v>
      </c>
      <c r="N3" s="1" t="s">
        <v>504</v>
      </c>
      <c r="O3" s="1" t="s">
        <v>504</v>
      </c>
      <c r="P3" s="1" t="s">
        <v>504</v>
      </c>
      <c r="Q3" s="1" t="s">
        <v>504</v>
      </c>
      <c r="R3" s="1" t="s">
        <v>504</v>
      </c>
      <c r="S3" s="1" t="s">
        <v>504</v>
      </c>
      <c r="T3" s="1" t="s">
        <v>504</v>
      </c>
      <c r="U3" s="1" t="s">
        <v>504</v>
      </c>
      <c r="V3" s="1" t="s">
        <v>504</v>
      </c>
      <c r="W3" s="1" t="s">
        <v>504</v>
      </c>
      <c r="X3" s="1" t="s">
        <v>504</v>
      </c>
      <c r="Y3" s="1" t="s">
        <v>504</v>
      </c>
      <c r="Z3" s="1" t="s">
        <v>504</v>
      </c>
      <c r="AA3" s="1" t="s">
        <v>504</v>
      </c>
      <c r="AB3" s="1" t="s">
        <v>504</v>
      </c>
      <c r="AC3" s="1" t="s">
        <v>504</v>
      </c>
      <c r="AD3" s="1" t="s">
        <v>504</v>
      </c>
      <c r="AE3" s="1" t="s">
        <v>504</v>
      </c>
      <c r="AF3" s="1" t="s">
        <v>504</v>
      </c>
      <c r="AG3" s="1" t="s">
        <v>504</v>
      </c>
      <c r="AH3" s="1" t="s">
        <v>504</v>
      </c>
      <c r="AI3" s="1" t="s">
        <v>504</v>
      </c>
      <c r="AJ3" s="1" t="s">
        <v>504</v>
      </c>
      <c r="AK3" s="1" t="s">
        <v>504</v>
      </c>
      <c r="AL3" s="1" t="s">
        <v>504</v>
      </c>
      <c r="AM3" s="1" t="s">
        <v>504</v>
      </c>
      <c r="AN3" s="1" t="s">
        <v>504</v>
      </c>
      <c r="AO3" s="1" t="s">
        <v>504</v>
      </c>
      <c r="AP3" s="1" t="s">
        <v>504</v>
      </c>
      <c r="AQ3" s="1" t="s">
        <v>504</v>
      </c>
      <c r="AR3" s="1" t="s">
        <v>504</v>
      </c>
      <c r="AS3" s="1" t="s">
        <v>504</v>
      </c>
      <c r="AT3" s="1" t="s">
        <v>504</v>
      </c>
      <c r="AU3" s="1" t="s">
        <v>504</v>
      </c>
      <c r="AV3" s="1" t="s">
        <v>505</v>
      </c>
      <c r="AW3" s="1" t="s">
        <v>505</v>
      </c>
      <c r="AX3" s="1" t="s">
        <v>505</v>
      </c>
      <c r="AY3" s="1" t="s">
        <v>504</v>
      </c>
      <c r="AZ3" s="1" t="s">
        <v>504</v>
      </c>
      <c r="BA3" s="1" t="s">
        <v>504</v>
      </c>
      <c r="BB3" s="1" t="s">
        <v>504</v>
      </c>
      <c r="BC3" s="1" t="s">
        <v>504</v>
      </c>
      <c r="BD3" s="1" t="s">
        <v>504</v>
      </c>
      <c r="BE3" s="1" t="s">
        <v>504</v>
      </c>
      <c r="BF3" s="1" t="s">
        <v>504</v>
      </c>
      <c r="BG3" s="1" t="s">
        <v>504</v>
      </c>
    </row>
    <row r="4" spans="1:63" x14ac:dyDescent="0.25">
      <c r="A4" s="1" t="s">
        <v>503</v>
      </c>
      <c r="B4" s="1">
        <v>1000000</v>
      </c>
      <c r="C4" s="1">
        <v>1000000</v>
      </c>
      <c r="D4" s="1">
        <v>1000000</v>
      </c>
      <c r="E4" s="1">
        <v>1000000</v>
      </c>
      <c r="F4" s="1">
        <v>1000000</v>
      </c>
      <c r="G4" s="1">
        <v>1000000</v>
      </c>
      <c r="H4" s="1">
        <v>1000000</v>
      </c>
      <c r="I4" s="1">
        <v>1000000</v>
      </c>
      <c r="J4" s="1">
        <v>1000000</v>
      </c>
      <c r="K4" s="1">
        <v>1000000</v>
      </c>
      <c r="L4" s="1">
        <v>1000000</v>
      </c>
      <c r="M4" s="1">
        <v>1000000</v>
      </c>
      <c r="N4" s="1">
        <v>1000000</v>
      </c>
      <c r="O4" s="1">
        <v>1000000</v>
      </c>
      <c r="P4" s="1">
        <v>1000000</v>
      </c>
      <c r="Q4" s="1">
        <v>1000000</v>
      </c>
      <c r="R4" s="1">
        <v>1000000</v>
      </c>
      <c r="S4" s="1">
        <v>1000000</v>
      </c>
      <c r="T4" s="1">
        <v>1000000</v>
      </c>
      <c r="U4" s="1">
        <v>1000000</v>
      </c>
      <c r="V4" s="1">
        <v>1000000</v>
      </c>
      <c r="W4" s="1">
        <v>1000000</v>
      </c>
      <c r="X4" s="1">
        <v>1000000</v>
      </c>
      <c r="Y4" s="1">
        <v>1000000</v>
      </c>
      <c r="Z4" s="1">
        <v>1000000</v>
      </c>
      <c r="AA4" s="1">
        <v>1000000</v>
      </c>
      <c r="AB4" s="1">
        <v>1000000</v>
      </c>
      <c r="AC4" s="1">
        <v>1000000</v>
      </c>
      <c r="AD4" s="1">
        <v>1000000</v>
      </c>
      <c r="AE4" s="1">
        <v>1000000</v>
      </c>
      <c r="AF4" s="1">
        <v>1000000</v>
      </c>
      <c r="AG4" s="1">
        <v>1000000</v>
      </c>
      <c r="AH4" s="1">
        <v>1000000</v>
      </c>
      <c r="AI4" s="1">
        <v>1000000</v>
      </c>
      <c r="AJ4" s="1">
        <v>1000000</v>
      </c>
      <c r="AK4" s="1">
        <v>1000000</v>
      </c>
      <c r="AL4" s="1">
        <v>1000000</v>
      </c>
      <c r="AM4" s="1">
        <v>1000000</v>
      </c>
      <c r="AN4" s="1">
        <v>1000000</v>
      </c>
      <c r="AO4" s="1">
        <v>1000000</v>
      </c>
      <c r="AP4" s="1">
        <v>1000000</v>
      </c>
      <c r="AQ4" s="1">
        <v>1000000</v>
      </c>
      <c r="AR4" s="1">
        <v>1000000</v>
      </c>
      <c r="AS4" s="1">
        <v>1000000</v>
      </c>
      <c r="AT4" s="1">
        <v>1000000</v>
      </c>
      <c r="AU4" s="1">
        <v>1000000</v>
      </c>
      <c r="AV4" s="1">
        <v>1</v>
      </c>
      <c r="AW4" s="1">
        <v>1</v>
      </c>
      <c r="AX4" s="1">
        <v>1</v>
      </c>
      <c r="AY4" s="1">
        <v>1000000</v>
      </c>
      <c r="AZ4" s="1">
        <v>1000000</v>
      </c>
      <c r="BA4" s="1">
        <v>1000000</v>
      </c>
      <c r="BB4" s="1">
        <v>1000000</v>
      </c>
      <c r="BC4" s="1">
        <v>1000000</v>
      </c>
      <c r="BD4" s="1">
        <v>1000000</v>
      </c>
      <c r="BE4" s="1">
        <v>1000000</v>
      </c>
      <c r="BF4" s="1">
        <v>1000000</v>
      </c>
      <c r="BG4" s="1">
        <v>1000000</v>
      </c>
    </row>
    <row r="5" spans="1:63" x14ac:dyDescent="0.25">
      <c r="A5" s="1" t="s">
        <v>502</v>
      </c>
      <c r="B5" s="1" t="s">
        <v>501</v>
      </c>
      <c r="C5" s="1" t="s">
        <v>501</v>
      </c>
      <c r="D5" s="1" t="s">
        <v>501</v>
      </c>
      <c r="E5" s="1" t="s">
        <v>501</v>
      </c>
      <c r="F5" s="1" t="s">
        <v>501</v>
      </c>
      <c r="G5" s="1" t="s">
        <v>501</v>
      </c>
      <c r="H5" s="1" t="s">
        <v>501</v>
      </c>
      <c r="I5" s="1" t="s">
        <v>501</v>
      </c>
      <c r="J5" s="1" t="s">
        <v>501</v>
      </c>
      <c r="K5" s="1" t="s">
        <v>501</v>
      </c>
      <c r="L5" s="1" t="s">
        <v>501</v>
      </c>
      <c r="M5" s="1" t="s">
        <v>501</v>
      </c>
      <c r="N5" s="1" t="s">
        <v>501</v>
      </c>
      <c r="O5" s="1" t="s">
        <v>501</v>
      </c>
      <c r="P5" s="1" t="s">
        <v>501</v>
      </c>
      <c r="Q5" s="1" t="s">
        <v>501</v>
      </c>
      <c r="R5" s="1" t="s">
        <v>501</v>
      </c>
      <c r="S5" s="1" t="s">
        <v>501</v>
      </c>
      <c r="T5" s="1" t="s">
        <v>501</v>
      </c>
      <c r="U5" s="1" t="s">
        <v>501</v>
      </c>
      <c r="V5" s="1" t="s">
        <v>501</v>
      </c>
      <c r="W5" s="1" t="s">
        <v>501</v>
      </c>
      <c r="X5" s="1" t="s">
        <v>501</v>
      </c>
      <c r="Y5" s="1" t="s">
        <v>501</v>
      </c>
      <c r="Z5" s="1" t="s">
        <v>501</v>
      </c>
      <c r="AA5" s="1" t="s">
        <v>501</v>
      </c>
      <c r="AB5" s="1" t="s">
        <v>501</v>
      </c>
      <c r="AC5" s="1" t="s">
        <v>501</v>
      </c>
      <c r="AD5" s="1" t="s">
        <v>501</v>
      </c>
      <c r="AE5" s="1" t="s">
        <v>501</v>
      </c>
      <c r="AF5" s="1" t="s">
        <v>501</v>
      </c>
      <c r="AG5" s="1" t="s">
        <v>501</v>
      </c>
      <c r="AH5" s="1" t="s">
        <v>501</v>
      </c>
      <c r="AI5" s="1" t="s">
        <v>501</v>
      </c>
      <c r="AJ5" s="1" t="s">
        <v>501</v>
      </c>
      <c r="AK5" s="1" t="s">
        <v>501</v>
      </c>
      <c r="AL5" s="1" t="s">
        <v>501</v>
      </c>
      <c r="AM5" s="1" t="s">
        <v>501</v>
      </c>
      <c r="AN5" s="1" t="s">
        <v>501</v>
      </c>
      <c r="AO5" s="1" t="s">
        <v>501</v>
      </c>
      <c r="AP5" s="1" t="s">
        <v>501</v>
      </c>
      <c r="AQ5" s="1" t="s">
        <v>501</v>
      </c>
      <c r="AR5" s="1" t="s">
        <v>501</v>
      </c>
      <c r="AS5" s="1" t="s">
        <v>501</v>
      </c>
      <c r="AT5" s="1" t="s">
        <v>501</v>
      </c>
      <c r="AU5" s="1" t="s">
        <v>501</v>
      </c>
      <c r="AV5" s="1" t="s">
        <v>65</v>
      </c>
      <c r="AW5" s="1" t="s">
        <v>65</v>
      </c>
      <c r="AX5" s="1" t="s">
        <v>65</v>
      </c>
      <c r="AY5" s="1" t="s">
        <v>501</v>
      </c>
      <c r="AZ5" s="1" t="s">
        <v>501</v>
      </c>
      <c r="BA5" s="1" t="s">
        <v>501</v>
      </c>
      <c r="BB5" s="1" t="s">
        <v>501</v>
      </c>
      <c r="BC5" s="1" t="s">
        <v>501</v>
      </c>
      <c r="BD5" s="1" t="s">
        <v>501</v>
      </c>
      <c r="BE5" s="1" t="s">
        <v>501</v>
      </c>
      <c r="BF5" s="1" t="s">
        <v>501</v>
      </c>
      <c r="BG5" s="1" t="s">
        <v>501</v>
      </c>
    </row>
    <row r="6" spans="1:63" x14ac:dyDescent="0.25">
      <c r="A6" s="1" t="s">
        <v>500</v>
      </c>
      <c r="B6" s="1" t="s">
        <v>499</v>
      </c>
      <c r="C6" s="1" t="s">
        <v>498</v>
      </c>
      <c r="D6" s="1" t="s">
        <v>497</v>
      </c>
      <c r="E6" s="1" t="s">
        <v>496</v>
      </c>
      <c r="F6" s="1" t="s">
        <v>495</v>
      </c>
      <c r="G6" s="1" t="s">
        <v>494</v>
      </c>
      <c r="H6" s="1" t="s">
        <v>493</v>
      </c>
      <c r="I6" s="1" t="s">
        <v>492</v>
      </c>
      <c r="J6" s="1" t="s">
        <v>491</v>
      </c>
      <c r="K6" s="1" t="s">
        <v>490</v>
      </c>
      <c r="L6" s="1" t="s">
        <v>489</v>
      </c>
      <c r="M6" s="1" t="s">
        <v>488</v>
      </c>
      <c r="N6" s="1" t="s">
        <v>487</v>
      </c>
      <c r="O6" s="1" t="s">
        <v>486</v>
      </c>
      <c r="P6" s="1" t="s">
        <v>485</v>
      </c>
      <c r="Q6" s="1" t="s">
        <v>484</v>
      </c>
      <c r="R6" s="1" t="s">
        <v>483</v>
      </c>
      <c r="S6" s="1" t="s">
        <v>482</v>
      </c>
      <c r="T6" s="1" t="s">
        <v>481</v>
      </c>
      <c r="U6" s="1" t="s">
        <v>480</v>
      </c>
      <c r="V6" s="1" t="s">
        <v>479</v>
      </c>
      <c r="W6" s="1" t="s">
        <v>478</v>
      </c>
      <c r="X6" s="1" t="s">
        <v>477</v>
      </c>
      <c r="Y6" s="1" t="s">
        <v>476</v>
      </c>
      <c r="Z6" s="1" t="s">
        <v>475</v>
      </c>
      <c r="AA6" s="1" t="s">
        <v>474</v>
      </c>
      <c r="AB6" s="1" t="s">
        <v>473</v>
      </c>
      <c r="AC6" s="1" t="s">
        <v>472</v>
      </c>
      <c r="AD6" s="1" t="s">
        <v>471</v>
      </c>
      <c r="AE6" s="1" t="s">
        <v>470</v>
      </c>
      <c r="AF6" s="1" t="s">
        <v>469</v>
      </c>
      <c r="AG6" s="1" t="s">
        <v>468</v>
      </c>
      <c r="AH6" s="1" t="s">
        <v>467</v>
      </c>
      <c r="AI6" s="1" t="s">
        <v>466</v>
      </c>
      <c r="AJ6" s="1" t="s">
        <v>465</v>
      </c>
      <c r="AK6" s="1" t="s">
        <v>464</v>
      </c>
      <c r="AL6" s="1" t="s">
        <v>463</v>
      </c>
      <c r="AM6" s="1" t="s">
        <v>462</v>
      </c>
      <c r="AN6" s="1" t="s">
        <v>461</v>
      </c>
      <c r="AO6" s="1" t="s">
        <v>460</v>
      </c>
      <c r="AP6" s="1" t="s">
        <v>459</v>
      </c>
      <c r="AQ6" s="1" t="s">
        <v>458</v>
      </c>
      <c r="AR6" s="1" t="s">
        <v>457</v>
      </c>
      <c r="AS6" s="1" t="s">
        <v>456</v>
      </c>
      <c r="AT6" s="1" t="s">
        <v>455</v>
      </c>
      <c r="AU6" s="1" t="s">
        <v>454</v>
      </c>
      <c r="AV6" s="1" t="s">
        <v>453</v>
      </c>
      <c r="AW6" s="1" t="s">
        <v>452</v>
      </c>
      <c r="AX6" s="1" t="s">
        <v>451</v>
      </c>
      <c r="AY6" s="1" t="s">
        <v>450</v>
      </c>
      <c r="AZ6" s="1" t="s">
        <v>449</v>
      </c>
      <c r="BA6" s="1" t="s">
        <v>448</v>
      </c>
      <c r="BB6" s="1" t="s">
        <v>447</v>
      </c>
      <c r="BC6" s="1" t="s">
        <v>446</v>
      </c>
      <c r="BD6" s="1" t="s">
        <v>445</v>
      </c>
      <c r="BE6" s="1" t="s">
        <v>444</v>
      </c>
      <c r="BF6" s="1" t="s">
        <v>443</v>
      </c>
      <c r="BG6" s="1" t="s">
        <v>442</v>
      </c>
    </row>
    <row r="7" spans="1:63" ht="13.8" thickBot="1" x14ac:dyDescent="0.3">
      <c r="A7" s="56" t="s">
        <v>441</v>
      </c>
      <c r="B7" s="57" t="s">
        <v>440</v>
      </c>
      <c r="C7" s="57" t="s">
        <v>439</v>
      </c>
      <c r="D7" s="57" t="s">
        <v>438</v>
      </c>
      <c r="E7" s="57" t="s">
        <v>437</v>
      </c>
      <c r="F7" s="57" t="s">
        <v>436</v>
      </c>
      <c r="G7" s="57" t="s">
        <v>435</v>
      </c>
      <c r="H7" s="57" t="s">
        <v>434</v>
      </c>
      <c r="I7" s="57" t="s">
        <v>433</v>
      </c>
      <c r="J7" s="57" t="s">
        <v>432</v>
      </c>
      <c r="K7" s="57" t="s">
        <v>431</v>
      </c>
      <c r="L7" s="57" t="s">
        <v>430</v>
      </c>
      <c r="M7" s="57" t="s">
        <v>429</v>
      </c>
      <c r="N7" s="57" t="s">
        <v>428</v>
      </c>
      <c r="O7" s="57" t="s">
        <v>427</v>
      </c>
      <c r="P7" s="57" t="s">
        <v>426</v>
      </c>
      <c r="Q7" s="57" t="s">
        <v>425</v>
      </c>
      <c r="R7" s="57" t="s">
        <v>424</v>
      </c>
      <c r="S7" s="57" t="s">
        <v>423</v>
      </c>
      <c r="T7" s="57" t="s">
        <v>422</v>
      </c>
      <c r="U7" s="57" t="s">
        <v>421</v>
      </c>
      <c r="V7" s="57" t="s">
        <v>420</v>
      </c>
      <c r="W7" s="57" t="s">
        <v>419</v>
      </c>
      <c r="X7" s="57" t="s">
        <v>418</v>
      </c>
      <c r="Y7" s="57" t="s">
        <v>417</v>
      </c>
      <c r="Z7" s="57" t="s">
        <v>416</v>
      </c>
      <c r="AA7" s="57" t="s">
        <v>415</v>
      </c>
      <c r="AB7" s="57" t="s">
        <v>414</v>
      </c>
      <c r="AC7" s="57" t="s">
        <v>413</v>
      </c>
      <c r="AD7" s="57" t="s">
        <v>412</v>
      </c>
      <c r="AE7" s="57" t="s">
        <v>411</v>
      </c>
      <c r="AF7" s="57" t="s">
        <v>410</v>
      </c>
      <c r="AG7" s="57" t="s">
        <v>409</v>
      </c>
      <c r="AH7" s="57" t="s">
        <v>408</v>
      </c>
      <c r="AI7" s="57" t="s">
        <v>407</v>
      </c>
      <c r="AJ7" s="57" t="s">
        <v>406</v>
      </c>
      <c r="AK7" s="57" t="s">
        <v>405</v>
      </c>
      <c r="AL7" s="57" t="s">
        <v>404</v>
      </c>
      <c r="AM7" s="57" t="s">
        <v>403</v>
      </c>
      <c r="AN7" s="57" t="s">
        <v>402</v>
      </c>
      <c r="AO7" s="57" t="s">
        <v>401</v>
      </c>
      <c r="AP7" s="57" t="s">
        <v>400</v>
      </c>
      <c r="AQ7" s="57" t="s">
        <v>399</v>
      </c>
      <c r="AR7" s="57" t="s">
        <v>398</v>
      </c>
      <c r="AS7" s="57" t="s">
        <v>397</v>
      </c>
      <c r="AT7" s="57" t="s">
        <v>396</v>
      </c>
      <c r="AU7" s="57" t="s">
        <v>395</v>
      </c>
      <c r="AV7" s="57" t="s">
        <v>394</v>
      </c>
      <c r="AW7" s="57" t="s">
        <v>393</v>
      </c>
      <c r="AX7" s="57" t="s">
        <v>392</v>
      </c>
      <c r="AY7" s="57" t="s">
        <v>391</v>
      </c>
      <c r="AZ7" s="57" t="s">
        <v>390</v>
      </c>
      <c r="BA7" s="57" t="s">
        <v>389</v>
      </c>
      <c r="BB7" s="57" t="s">
        <v>388</v>
      </c>
      <c r="BC7" s="57" t="s">
        <v>387</v>
      </c>
      <c r="BD7" s="57" t="s">
        <v>386</v>
      </c>
      <c r="BE7" s="57" t="s">
        <v>385</v>
      </c>
      <c r="BF7" s="57" t="s">
        <v>384</v>
      </c>
      <c r="BG7" s="57" t="s">
        <v>383</v>
      </c>
    </row>
    <row r="8" spans="1:63" x14ac:dyDescent="0.25">
      <c r="A8" s="56" t="s">
        <v>382</v>
      </c>
      <c r="B8" s="1">
        <v>286179</v>
      </c>
      <c r="C8" s="1">
        <v>217410</v>
      </c>
      <c r="D8" s="1">
        <v>142811</v>
      </c>
      <c r="E8" s="1">
        <v>32465</v>
      </c>
      <c r="F8" s="1">
        <v>5846</v>
      </c>
      <c r="G8" s="1">
        <v>36287</v>
      </c>
      <c r="H8" s="1">
        <v>68769</v>
      </c>
      <c r="I8" s="1">
        <v>33</v>
      </c>
      <c r="J8" s="1">
        <v>18959</v>
      </c>
      <c r="K8" s="1">
        <v>900</v>
      </c>
      <c r="L8" s="1">
        <v>0</v>
      </c>
      <c r="M8" s="1">
        <v>0</v>
      </c>
      <c r="N8" s="1">
        <v>18760</v>
      </c>
      <c r="O8" s="1">
        <v>0</v>
      </c>
      <c r="P8" s="1">
        <v>18508</v>
      </c>
      <c r="Q8" s="1">
        <v>0</v>
      </c>
      <c r="R8" s="1">
        <v>252</v>
      </c>
      <c r="S8" s="1">
        <v>0</v>
      </c>
      <c r="T8" s="1">
        <v>2799</v>
      </c>
      <c r="U8" s="1">
        <v>5</v>
      </c>
      <c r="V8" s="1">
        <v>2794</v>
      </c>
      <c r="W8" s="1">
        <v>272</v>
      </c>
      <c r="X8" s="1">
        <v>0</v>
      </c>
      <c r="Y8" s="1">
        <v>6718</v>
      </c>
      <c r="Z8" s="1">
        <v>4</v>
      </c>
      <c r="AA8" s="1">
        <v>0</v>
      </c>
      <c r="AB8" s="1">
        <v>19821</v>
      </c>
      <c r="AC8" s="1">
        <v>503</v>
      </c>
      <c r="AD8" s="1">
        <v>191945</v>
      </c>
      <c r="AE8" s="1">
        <v>87067</v>
      </c>
      <c r="AF8" s="1">
        <v>24000</v>
      </c>
      <c r="AG8" s="1">
        <v>95</v>
      </c>
      <c r="AH8" s="1">
        <v>0</v>
      </c>
      <c r="AI8" s="1">
        <v>23905</v>
      </c>
      <c r="AJ8" s="1">
        <v>20653</v>
      </c>
      <c r="AK8" s="1">
        <v>8912</v>
      </c>
      <c r="AL8" s="1">
        <v>3199</v>
      </c>
      <c r="AM8" s="1">
        <v>8541</v>
      </c>
      <c r="AN8" s="1">
        <v>309</v>
      </c>
      <c r="AO8" s="1">
        <v>13697</v>
      </c>
      <c r="AP8" s="1">
        <v>10105</v>
      </c>
      <c r="AQ8" s="1">
        <v>18303</v>
      </c>
      <c r="AR8" s="1">
        <v>104878</v>
      </c>
      <c r="AS8" s="1">
        <v>103694</v>
      </c>
      <c r="AT8" s="1">
        <v>1184</v>
      </c>
      <c r="AU8" s="1">
        <v>199112</v>
      </c>
      <c r="AV8" s="1">
        <v>52.672978548483343</v>
      </c>
      <c r="AW8" s="1">
        <v>42.5758233095208</v>
      </c>
      <c r="AX8" s="1">
        <v>22.425954278664062</v>
      </c>
      <c r="AY8" s="1">
        <v>193287</v>
      </c>
      <c r="AZ8" s="1">
        <v>124518</v>
      </c>
      <c r="BA8" s="1">
        <v>66607</v>
      </c>
      <c r="BB8" s="1">
        <v>26915</v>
      </c>
      <c r="BC8" s="1">
        <v>4744</v>
      </c>
      <c r="BD8" s="1">
        <v>26252</v>
      </c>
      <c r="BE8" s="1">
        <v>106220</v>
      </c>
      <c r="BF8" s="1">
        <v>1111</v>
      </c>
      <c r="BG8" s="1">
        <v>57996</v>
      </c>
      <c r="BI8" s="1">
        <f t="shared" ref="BI8:BI71" si="0">AV8</f>
        <v>52.672978548483343</v>
      </c>
      <c r="BJ8" s="1">
        <f t="shared" ref="BJ8:BJ71" si="1">AS8</f>
        <v>103694</v>
      </c>
      <c r="BK8" s="1">
        <f t="shared" ref="BK8:BK71" si="2">BJ8*100/BI8</f>
        <v>196863.74846744974</v>
      </c>
    </row>
    <row r="9" spans="1:63" x14ac:dyDescent="0.25">
      <c r="A9" s="56" t="s">
        <v>381</v>
      </c>
      <c r="B9" s="1" t="s">
        <v>358</v>
      </c>
      <c r="C9" s="1" t="s">
        <v>358</v>
      </c>
      <c r="D9" s="1" t="s">
        <v>358</v>
      </c>
      <c r="E9" s="1" t="s">
        <v>358</v>
      </c>
      <c r="F9" s="1" t="s">
        <v>358</v>
      </c>
      <c r="G9" s="1" t="s">
        <v>358</v>
      </c>
      <c r="H9" s="1" t="s">
        <v>358</v>
      </c>
      <c r="I9" s="1" t="s">
        <v>358</v>
      </c>
      <c r="J9" s="1" t="s">
        <v>358</v>
      </c>
      <c r="K9" s="1" t="s">
        <v>358</v>
      </c>
      <c r="L9" s="1" t="s">
        <v>358</v>
      </c>
      <c r="M9" s="1" t="s">
        <v>358</v>
      </c>
      <c r="N9" s="1" t="s">
        <v>358</v>
      </c>
      <c r="O9" s="1" t="s">
        <v>358</v>
      </c>
      <c r="P9" s="1" t="s">
        <v>358</v>
      </c>
      <c r="Q9" s="1" t="s">
        <v>358</v>
      </c>
      <c r="R9" s="1" t="s">
        <v>358</v>
      </c>
      <c r="S9" s="1" t="s">
        <v>358</v>
      </c>
      <c r="T9" s="1" t="s">
        <v>358</v>
      </c>
      <c r="U9" s="1" t="s">
        <v>358</v>
      </c>
      <c r="V9" s="1" t="s">
        <v>358</v>
      </c>
      <c r="W9" s="1" t="s">
        <v>358</v>
      </c>
      <c r="X9" s="1" t="s">
        <v>358</v>
      </c>
      <c r="Y9" s="1" t="s">
        <v>358</v>
      </c>
      <c r="Z9" s="1" t="s">
        <v>358</v>
      </c>
      <c r="AA9" s="1" t="s">
        <v>358</v>
      </c>
      <c r="AB9" s="1" t="s">
        <v>358</v>
      </c>
      <c r="AC9" s="1" t="s">
        <v>358</v>
      </c>
      <c r="AD9" s="1" t="s">
        <v>358</v>
      </c>
      <c r="AE9" s="1" t="s">
        <v>358</v>
      </c>
      <c r="AF9" s="1" t="s">
        <v>358</v>
      </c>
      <c r="AG9" s="1" t="s">
        <v>358</v>
      </c>
      <c r="AH9" s="1" t="s">
        <v>358</v>
      </c>
      <c r="AI9" s="1" t="s">
        <v>358</v>
      </c>
      <c r="AJ9" s="1" t="s">
        <v>358</v>
      </c>
      <c r="AK9" s="1" t="s">
        <v>358</v>
      </c>
      <c r="AL9" s="1" t="s">
        <v>358</v>
      </c>
      <c r="AM9" s="1" t="s">
        <v>358</v>
      </c>
      <c r="AN9" s="1" t="s">
        <v>358</v>
      </c>
      <c r="AO9" s="1" t="s">
        <v>358</v>
      </c>
      <c r="AP9" s="1" t="s">
        <v>358</v>
      </c>
      <c r="AQ9" s="1" t="s">
        <v>358</v>
      </c>
      <c r="AR9" s="1" t="s">
        <v>358</v>
      </c>
      <c r="AS9" s="1" t="s">
        <v>358</v>
      </c>
      <c r="AT9" s="1" t="s">
        <v>358</v>
      </c>
      <c r="AU9" s="1" t="s">
        <v>358</v>
      </c>
      <c r="AV9" s="1" t="s">
        <v>358</v>
      </c>
      <c r="AW9" s="1" t="s">
        <v>358</v>
      </c>
      <c r="AX9" s="1" t="s">
        <v>358</v>
      </c>
      <c r="AY9" s="1" t="s">
        <v>358</v>
      </c>
      <c r="AZ9" s="1" t="s">
        <v>358</v>
      </c>
      <c r="BA9" s="1" t="s">
        <v>358</v>
      </c>
      <c r="BB9" s="1" t="s">
        <v>358</v>
      </c>
      <c r="BC9" s="1" t="s">
        <v>358</v>
      </c>
      <c r="BD9" s="1" t="s">
        <v>358</v>
      </c>
      <c r="BE9" s="1" t="s">
        <v>358</v>
      </c>
      <c r="BF9" s="1" t="s">
        <v>358</v>
      </c>
      <c r="BG9" s="1" t="s">
        <v>358</v>
      </c>
      <c r="BI9" s="1" t="str">
        <f t="shared" si="0"/>
        <v>ND</v>
      </c>
      <c r="BJ9" s="1" t="str">
        <f t="shared" si="1"/>
        <v>ND</v>
      </c>
      <c r="BK9" s="1" t="e">
        <f t="shared" si="2"/>
        <v>#VALUE!</v>
      </c>
    </row>
    <row r="10" spans="1:63" x14ac:dyDescent="0.25">
      <c r="A10" s="56" t="s">
        <v>380</v>
      </c>
      <c r="B10" s="1" t="s">
        <v>358</v>
      </c>
      <c r="C10" s="1" t="s">
        <v>358</v>
      </c>
      <c r="D10" s="1" t="s">
        <v>358</v>
      </c>
      <c r="E10" s="1" t="s">
        <v>358</v>
      </c>
      <c r="F10" s="1" t="s">
        <v>358</v>
      </c>
      <c r="G10" s="1" t="s">
        <v>358</v>
      </c>
      <c r="H10" s="1" t="s">
        <v>358</v>
      </c>
      <c r="I10" s="1" t="s">
        <v>358</v>
      </c>
      <c r="J10" s="1" t="s">
        <v>358</v>
      </c>
      <c r="K10" s="1" t="s">
        <v>358</v>
      </c>
      <c r="L10" s="1" t="s">
        <v>358</v>
      </c>
      <c r="M10" s="1" t="s">
        <v>358</v>
      </c>
      <c r="N10" s="1" t="s">
        <v>358</v>
      </c>
      <c r="O10" s="1" t="s">
        <v>358</v>
      </c>
      <c r="P10" s="1" t="s">
        <v>358</v>
      </c>
      <c r="Q10" s="1" t="s">
        <v>358</v>
      </c>
      <c r="R10" s="1" t="s">
        <v>358</v>
      </c>
      <c r="S10" s="1" t="s">
        <v>358</v>
      </c>
      <c r="T10" s="1" t="s">
        <v>358</v>
      </c>
      <c r="U10" s="1" t="s">
        <v>358</v>
      </c>
      <c r="V10" s="1" t="s">
        <v>358</v>
      </c>
      <c r="W10" s="1" t="s">
        <v>358</v>
      </c>
      <c r="X10" s="1" t="s">
        <v>358</v>
      </c>
      <c r="Y10" s="1" t="s">
        <v>358</v>
      </c>
      <c r="Z10" s="1" t="s">
        <v>358</v>
      </c>
      <c r="AA10" s="1" t="s">
        <v>358</v>
      </c>
      <c r="AB10" s="1" t="s">
        <v>358</v>
      </c>
      <c r="AC10" s="1" t="s">
        <v>358</v>
      </c>
      <c r="AD10" s="1" t="s">
        <v>358</v>
      </c>
      <c r="AE10" s="1" t="s">
        <v>358</v>
      </c>
      <c r="AF10" s="1" t="s">
        <v>358</v>
      </c>
      <c r="AG10" s="1" t="s">
        <v>358</v>
      </c>
      <c r="AH10" s="1" t="s">
        <v>358</v>
      </c>
      <c r="AI10" s="1" t="s">
        <v>358</v>
      </c>
      <c r="AJ10" s="1" t="s">
        <v>358</v>
      </c>
      <c r="AK10" s="1" t="s">
        <v>358</v>
      </c>
      <c r="AL10" s="1" t="s">
        <v>358</v>
      </c>
      <c r="AM10" s="1" t="s">
        <v>358</v>
      </c>
      <c r="AN10" s="1" t="s">
        <v>358</v>
      </c>
      <c r="AO10" s="1" t="s">
        <v>358</v>
      </c>
      <c r="AP10" s="1" t="s">
        <v>358</v>
      </c>
      <c r="AQ10" s="1" t="s">
        <v>358</v>
      </c>
      <c r="AR10" s="1" t="s">
        <v>358</v>
      </c>
      <c r="AS10" s="1" t="s">
        <v>358</v>
      </c>
      <c r="AT10" s="1" t="s">
        <v>358</v>
      </c>
      <c r="AU10" s="1" t="s">
        <v>358</v>
      </c>
      <c r="AV10" s="1" t="s">
        <v>358</v>
      </c>
      <c r="AW10" s="1" t="s">
        <v>358</v>
      </c>
      <c r="AX10" s="1" t="s">
        <v>358</v>
      </c>
      <c r="AY10" s="1" t="s">
        <v>358</v>
      </c>
      <c r="AZ10" s="1" t="s">
        <v>358</v>
      </c>
      <c r="BA10" s="1" t="s">
        <v>358</v>
      </c>
      <c r="BB10" s="1" t="s">
        <v>358</v>
      </c>
      <c r="BC10" s="1" t="s">
        <v>358</v>
      </c>
      <c r="BD10" s="1" t="s">
        <v>358</v>
      </c>
      <c r="BE10" s="1" t="s">
        <v>358</v>
      </c>
      <c r="BF10" s="1" t="s">
        <v>358</v>
      </c>
      <c r="BG10" s="1" t="s">
        <v>358</v>
      </c>
      <c r="BI10" s="1" t="str">
        <f t="shared" si="0"/>
        <v>ND</v>
      </c>
      <c r="BJ10" s="1" t="str">
        <f t="shared" si="1"/>
        <v>ND</v>
      </c>
      <c r="BK10" s="1" t="e">
        <f t="shared" si="2"/>
        <v>#VALUE!</v>
      </c>
    </row>
    <row r="11" spans="1:63" x14ac:dyDescent="0.25">
      <c r="A11" s="56" t="s">
        <v>379</v>
      </c>
      <c r="B11" s="1" t="s">
        <v>358</v>
      </c>
      <c r="C11" s="1" t="s">
        <v>358</v>
      </c>
      <c r="D11" s="1" t="s">
        <v>358</v>
      </c>
      <c r="E11" s="1" t="s">
        <v>358</v>
      </c>
      <c r="F11" s="1" t="s">
        <v>358</v>
      </c>
      <c r="G11" s="1" t="s">
        <v>358</v>
      </c>
      <c r="H11" s="1" t="s">
        <v>358</v>
      </c>
      <c r="I11" s="1" t="s">
        <v>358</v>
      </c>
      <c r="J11" s="1" t="s">
        <v>358</v>
      </c>
      <c r="K11" s="1" t="s">
        <v>358</v>
      </c>
      <c r="L11" s="1" t="s">
        <v>358</v>
      </c>
      <c r="M11" s="1" t="s">
        <v>358</v>
      </c>
      <c r="N11" s="1" t="s">
        <v>358</v>
      </c>
      <c r="O11" s="1" t="s">
        <v>358</v>
      </c>
      <c r="P11" s="1" t="s">
        <v>358</v>
      </c>
      <c r="Q11" s="1" t="s">
        <v>358</v>
      </c>
      <c r="R11" s="1" t="s">
        <v>358</v>
      </c>
      <c r="S11" s="1" t="s">
        <v>358</v>
      </c>
      <c r="T11" s="1" t="s">
        <v>358</v>
      </c>
      <c r="U11" s="1" t="s">
        <v>358</v>
      </c>
      <c r="V11" s="1" t="s">
        <v>358</v>
      </c>
      <c r="W11" s="1" t="s">
        <v>358</v>
      </c>
      <c r="X11" s="1" t="s">
        <v>358</v>
      </c>
      <c r="Y11" s="1" t="s">
        <v>358</v>
      </c>
      <c r="Z11" s="1" t="s">
        <v>358</v>
      </c>
      <c r="AA11" s="1" t="s">
        <v>358</v>
      </c>
      <c r="AB11" s="1" t="s">
        <v>358</v>
      </c>
      <c r="AC11" s="1" t="s">
        <v>358</v>
      </c>
      <c r="AD11" s="1" t="s">
        <v>358</v>
      </c>
      <c r="AE11" s="1" t="s">
        <v>358</v>
      </c>
      <c r="AF11" s="1" t="s">
        <v>358</v>
      </c>
      <c r="AG11" s="1" t="s">
        <v>358</v>
      </c>
      <c r="AH11" s="1" t="s">
        <v>358</v>
      </c>
      <c r="AI11" s="1" t="s">
        <v>358</v>
      </c>
      <c r="AJ11" s="1" t="s">
        <v>358</v>
      </c>
      <c r="AK11" s="1" t="s">
        <v>358</v>
      </c>
      <c r="AL11" s="1" t="s">
        <v>358</v>
      </c>
      <c r="AM11" s="1" t="s">
        <v>358</v>
      </c>
      <c r="AN11" s="1" t="s">
        <v>358</v>
      </c>
      <c r="AO11" s="1" t="s">
        <v>358</v>
      </c>
      <c r="AP11" s="1" t="s">
        <v>358</v>
      </c>
      <c r="AQ11" s="1" t="s">
        <v>358</v>
      </c>
      <c r="AR11" s="1" t="s">
        <v>358</v>
      </c>
      <c r="AS11" s="1" t="s">
        <v>358</v>
      </c>
      <c r="AT11" s="1" t="s">
        <v>358</v>
      </c>
      <c r="AU11" s="1" t="s">
        <v>358</v>
      </c>
      <c r="AV11" s="1" t="s">
        <v>358</v>
      </c>
      <c r="AW11" s="1" t="s">
        <v>358</v>
      </c>
      <c r="AX11" s="1" t="s">
        <v>358</v>
      </c>
      <c r="AY11" s="1" t="s">
        <v>358</v>
      </c>
      <c r="AZ11" s="1" t="s">
        <v>358</v>
      </c>
      <c r="BA11" s="1" t="s">
        <v>358</v>
      </c>
      <c r="BB11" s="1" t="s">
        <v>358</v>
      </c>
      <c r="BC11" s="1" t="s">
        <v>358</v>
      </c>
      <c r="BD11" s="1" t="s">
        <v>358</v>
      </c>
      <c r="BE11" s="1" t="s">
        <v>358</v>
      </c>
      <c r="BF11" s="1" t="s">
        <v>358</v>
      </c>
      <c r="BG11" s="1" t="s">
        <v>358</v>
      </c>
      <c r="BI11" s="1" t="str">
        <f t="shared" si="0"/>
        <v>ND</v>
      </c>
      <c r="BJ11" s="1" t="str">
        <f t="shared" si="1"/>
        <v>ND</v>
      </c>
      <c r="BK11" s="1" t="e">
        <f t="shared" si="2"/>
        <v>#VALUE!</v>
      </c>
    </row>
    <row r="12" spans="1:63" x14ac:dyDescent="0.25">
      <c r="A12" s="56" t="s">
        <v>378</v>
      </c>
      <c r="B12" s="1">
        <v>311970</v>
      </c>
      <c r="C12" s="1">
        <v>245036</v>
      </c>
      <c r="D12" s="1">
        <v>159407</v>
      </c>
      <c r="E12" s="1">
        <v>39279</v>
      </c>
      <c r="F12" s="1">
        <v>6662</v>
      </c>
      <c r="G12" s="1">
        <v>39688</v>
      </c>
      <c r="H12" s="1">
        <v>66934</v>
      </c>
      <c r="I12" s="1">
        <v>68</v>
      </c>
      <c r="J12" s="1">
        <v>19502</v>
      </c>
      <c r="K12" s="1">
        <v>900</v>
      </c>
      <c r="L12" s="1">
        <v>0</v>
      </c>
      <c r="M12" s="1">
        <v>0</v>
      </c>
      <c r="N12" s="1">
        <v>13124</v>
      </c>
      <c r="O12" s="1">
        <v>32</v>
      </c>
      <c r="P12" s="1">
        <v>12779</v>
      </c>
      <c r="Q12" s="1">
        <v>0</v>
      </c>
      <c r="R12" s="1">
        <v>313</v>
      </c>
      <c r="S12" s="1">
        <v>0</v>
      </c>
      <c r="T12" s="1">
        <v>3331</v>
      </c>
      <c r="U12" s="1">
        <v>10</v>
      </c>
      <c r="V12" s="1">
        <v>3321</v>
      </c>
      <c r="W12" s="1">
        <v>271</v>
      </c>
      <c r="X12" s="1">
        <v>0</v>
      </c>
      <c r="Y12" s="1">
        <v>6700</v>
      </c>
      <c r="Z12" s="1">
        <v>3</v>
      </c>
      <c r="AA12" s="1">
        <v>0</v>
      </c>
      <c r="AB12" s="1">
        <v>22579</v>
      </c>
      <c r="AC12" s="1">
        <v>456</v>
      </c>
      <c r="AD12" s="1">
        <v>197852</v>
      </c>
      <c r="AE12" s="1">
        <v>99374</v>
      </c>
      <c r="AF12" s="1">
        <v>24995</v>
      </c>
      <c r="AG12" s="1">
        <v>137</v>
      </c>
      <c r="AH12" s="1">
        <v>0</v>
      </c>
      <c r="AI12" s="1">
        <v>24858</v>
      </c>
      <c r="AJ12" s="1">
        <v>24894</v>
      </c>
      <c r="AK12" s="1">
        <v>12505</v>
      </c>
      <c r="AL12" s="1">
        <v>3054</v>
      </c>
      <c r="AM12" s="1">
        <v>9335</v>
      </c>
      <c r="AN12" s="1">
        <v>305</v>
      </c>
      <c r="AO12" s="1">
        <v>20041</v>
      </c>
      <c r="AP12" s="1">
        <v>8147</v>
      </c>
      <c r="AQ12" s="1">
        <v>20992</v>
      </c>
      <c r="AR12" s="1">
        <v>98478</v>
      </c>
      <c r="AS12" s="1">
        <v>97302</v>
      </c>
      <c r="AT12" s="1">
        <v>1176</v>
      </c>
      <c r="AU12" s="1">
        <v>212596</v>
      </c>
      <c r="AV12" s="1">
        <v>46.321601036270842</v>
      </c>
      <c r="AW12" s="1">
        <v>50.660526972697298</v>
      </c>
      <c r="AX12" s="1">
        <v>23.466767187165221</v>
      </c>
      <c r="AY12" s="1">
        <v>210700</v>
      </c>
      <c r="AZ12" s="1">
        <v>143766</v>
      </c>
      <c r="BA12" s="1">
        <v>70289</v>
      </c>
      <c r="BB12" s="1">
        <v>30556</v>
      </c>
      <c r="BC12" s="1">
        <v>5393</v>
      </c>
      <c r="BD12" s="1">
        <v>37528</v>
      </c>
      <c r="BE12" s="1">
        <v>111326</v>
      </c>
      <c r="BF12" s="1">
        <v>1129</v>
      </c>
      <c r="BG12" s="1">
        <v>60884</v>
      </c>
      <c r="BI12" s="1">
        <f t="shared" si="0"/>
        <v>46.321601036270842</v>
      </c>
      <c r="BJ12" s="1">
        <f t="shared" si="1"/>
        <v>97302</v>
      </c>
      <c r="BK12" s="1">
        <f t="shared" si="2"/>
        <v>210057.50626756268</v>
      </c>
    </row>
    <row r="13" spans="1:63" x14ac:dyDescent="0.25">
      <c r="A13" s="56" t="s">
        <v>377</v>
      </c>
      <c r="B13" s="1" t="s">
        <v>358</v>
      </c>
      <c r="C13" s="1" t="s">
        <v>358</v>
      </c>
      <c r="D13" s="1" t="s">
        <v>358</v>
      </c>
      <c r="E13" s="1" t="s">
        <v>358</v>
      </c>
      <c r="F13" s="1" t="s">
        <v>358</v>
      </c>
      <c r="G13" s="1" t="s">
        <v>358</v>
      </c>
      <c r="H13" s="1" t="s">
        <v>358</v>
      </c>
      <c r="I13" s="1" t="s">
        <v>358</v>
      </c>
      <c r="J13" s="1" t="s">
        <v>358</v>
      </c>
      <c r="K13" s="1" t="s">
        <v>358</v>
      </c>
      <c r="L13" s="1" t="s">
        <v>358</v>
      </c>
      <c r="M13" s="1" t="s">
        <v>358</v>
      </c>
      <c r="N13" s="1" t="s">
        <v>358</v>
      </c>
      <c r="O13" s="1" t="s">
        <v>358</v>
      </c>
      <c r="P13" s="1" t="s">
        <v>358</v>
      </c>
      <c r="Q13" s="1" t="s">
        <v>358</v>
      </c>
      <c r="R13" s="1" t="s">
        <v>358</v>
      </c>
      <c r="S13" s="1" t="s">
        <v>358</v>
      </c>
      <c r="T13" s="1" t="s">
        <v>358</v>
      </c>
      <c r="U13" s="1" t="s">
        <v>358</v>
      </c>
      <c r="V13" s="1" t="s">
        <v>358</v>
      </c>
      <c r="W13" s="1" t="s">
        <v>358</v>
      </c>
      <c r="X13" s="1" t="s">
        <v>358</v>
      </c>
      <c r="Y13" s="1" t="s">
        <v>358</v>
      </c>
      <c r="Z13" s="1" t="s">
        <v>358</v>
      </c>
      <c r="AA13" s="1" t="s">
        <v>358</v>
      </c>
      <c r="AB13" s="1" t="s">
        <v>358</v>
      </c>
      <c r="AC13" s="1" t="s">
        <v>358</v>
      </c>
      <c r="AD13" s="1" t="s">
        <v>358</v>
      </c>
      <c r="AE13" s="1" t="s">
        <v>358</v>
      </c>
      <c r="AF13" s="1" t="s">
        <v>358</v>
      </c>
      <c r="AG13" s="1" t="s">
        <v>358</v>
      </c>
      <c r="AH13" s="1" t="s">
        <v>358</v>
      </c>
      <c r="AI13" s="1" t="s">
        <v>358</v>
      </c>
      <c r="AJ13" s="1" t="s">
        <v>358</v>
      </c>
      <c r="AK13" s="1" t="s">
        <v>358</v>
      </c>
      <c r="AL13" s="1" t="s">
        <v>358</v>
      </c>
      <c r="AM13" s="1" t="s">
        <v>358</v>
      </c>
      <c r="AN13" s="1" t="s">
        <v>358</v>
      </c>
      <c r="AO13" s="1" t="s">
        <v>358</v>
      </c>
      <c r="AP13" s="1" t="s">
        <v>358</v>
      </c>
      <c r="AQ13" s="1" t="s">
        <v>358</v>
      </c>
      <c r="AR13" s="1" t="s">
        <v>358</v>
      </c>
      <c r="AS13" s="1" t="s">
        <v>358</v>
      </c>
      <c r="AT13" s="1" t="s">
        <v>358</v>
      </c>
      <c r="AU13" s="1" t="s">
        <v>358</v>
      </c>
      <c r="AV13" s="1" t="s">
        <v>358</v>
      </c>
      <c r="AW13" s="1" t="s">
        <v>358</v>
      </c>
      <c r="AX13" s="1" t="s">
        <v>358</v>
      </c>
      <c r="AY13" s="1" t="s">
        <v>358</v>
      </c>
      <c r="AZ13" s="1" t="s">
        <v>358</v>
      </c>
      <c r="BA13" s="1" t="s">
        <v>358</v>
      </c>
      <c r="BB13" s="1" t="s">
        <v>358</v>
      </c>
      <c r="BC13" s="1" t="s">
        <v>358</v>
      </c>
      <c r="BD13" s="1" t="s">
        <v>358</v>
      </c>
      <c r="BE13" s="1" t="s">
        <v>358</v>
      </c>
      <c r="BF13" s="1" t="s">
        <v>358</v>
      </c>
      <c r="BG13" s="1" t="s">
        <v>358</v>
      </c>
      <c r="BI13" s="1" t="str">
        <f t="shared" si="0"/>
        <v>ND</v>
      </c>
      <c r="BJ13" s="1" t="str">
        <f t="shared" si="1"/>
        <v>ND</v>
      </c>
      <c r="BK13" s="1" t="e">
        <f t="shared" si="2"/>
        <v>#VALUE!</v>
      </c>
    </row>
    <row r="14" spans="1:63" x14ac:dyDescent="0.25">
      <c r="A14" s="56" t="s">
        <v>376</v>
      </c>
      <c r="B14" s="1" t="s">
        <v>358</v>
      </c>
      <c r="C14" s="1" t="s">
        <v>358</v>
      </c>
      <c r="D14" s="1" t="s">
        <v>358</v>
      </c>
      <c r="E14" s="1" t="s">
        <v>358</v>
      </c>
      <c r="F14" s="1" t="s">
        <v>358</v>
      </c>
      <c r="G14" s="1" t="s">
        <v>358</v>
      </c>
      <c r="H14" s="1" t="s">
        <v>358</v>
      </c>
      <c r="I14" s="1" t="s">
        <v>358</v>
      </c>
      <c r="J14" s="1" t="s">
        <v>358</v>
      </c>
      <c r="K14" s="1" t="s">
        <v>358</v>
      </c>
      <c r="L14" s="1" t="s">
        <v>358</v>
      </c>
      <c r="M14" s="1" t="s">
        <v>358</v>
      </c>
      <c r="N14" s="1" t="s">
        <v>358</v>
      </c>
      <c r="O14" s="1" t="s">
        <v>358</v>
      </c>
      <c r="P14" s="1" t="s">
        <v>358</v>
      </c>
      <c r="Q14" s="1" t="s">
        <v>358</v>
      </c>
      <c r="R14" s="1" t="s">
        <v>358</v>
      </c>
      <c r="S14" s="1" t="s">
        <v>358</v>
      </c>
      <c r="T14" s="1" t="s">
        <v>358</v>
      </c>
      <c r="U14" s="1" t="s">
        <v>358</v>
      </c>
      <c r="V14" s="1" t="s">
        <v>358</v>
      </c>
      <c r="W14" s="1" t="s">
        <v>358</v>
      </c>
      <c r="X14" s="1" t="s">
        <v>358</v>
      </c>
      <c r="Y14" s="1" t="s">
        <v>358</v>
      </c>
      <c r="Z14" s="1" t="s">
        <v>358</v>
      </c>
      <c r="AA14" s="1" t="s">
        <v>358</v>
      </c>
      <c r="AB14" s="1" t="s">
        <v>358</v>
      </c>
      <c r="AC14" s="1" t="s">
        <v>358</v>
      </c>
      <c r="AD14" s="1" t="s">
        <v>358</v>
      </c>
      <c r="AE14" s="1" t="s">
        <v>358</v>
      </c>
      <c r="AF14" s="1" t="s">
        <v>358</v>
      </c>
      <c r="AG14" s="1" t="s">
        <v>358</v>
      </c>
      <c r="AH14" s="1" t="s">
        <v>358</v>
      </c>
      <c r="AI14" s="1" t="s">
        <v>358</v>
      </c>
      <c r="AJ14" s="1" t="s">
        <v>358</v>
      </c>
      <c r="AK14" s="1" t="s">
        <v>358</v>
      </c>
      <c r="AL14" s="1" t="s">
        <v>358</v>
      </c>
      <c r="AM14" s="1" t="s">
        <v>358</v>
      </c>
      <c r="AN14" s="1" t="s">
        <v>358</v>
      </c>
      <c r="AO14" s="1" t="s">
        <v>358</v>
      </c>
      <c r="AP14" s="1" t="s">
        <v>358</v>
      </c>
      <c r="AQ14" s="1" t="s">
        <v>358</v>
      </c>
      <c r="AR14" s="1" t="s">
        <v>358</v>
      </c>
      <c r="AS14" s="1" t="s">
        <v>358</v>
      </c>
      <c r="AT14" s="1" t="s">
        <v>358</v>
      </c>
      <c r="AU14" s="1" t="s">
        <v>358</v>
      </c>
      <c r="AV14" s="1" t="s">
        <v>358</v>
      </c>
      <c r="AW14" s="1" t="s">
        <v>358</v>
      </c>
      <c r="AX14" s="1" t="s">
        <v>358</v>
      </c>
      <c r="AY14" s="1" t="s">
        <v>358</v>
      </c>
      <c r="AZ14" s="1" t="s">
        <v>358</v>
      </c>
      <c r="BA14" s="1" t="s">
        <v>358</v>
      </c>
      <c r="BB14" s="1" t="s">
        <v>358</v>
      </c>
      <c r="BC14" s="1" t="s">
        <v>358</v>
      </c>
      <c r="BD14" s="1" t="s">
        <v>358</v>
      </c>
      <c r="BE14" s="1" t="s">
        <v>358</v>
      </c>
      <c r="BF14" s="1" t="s">
        <v>358</v>
      </c>
      <c r="BG14" s="1" t="s">
        <v>358</v>
      </c>
      <c r="BI14" s="1" t="str">
        <f t="shared" si="0"/>
        <v>ND</v>
      </c>
      <c r="BJ14" s="1" t="str">
        <f t="shared" si="1"/>
        <v>ND</v>
      </c>
      <c r="BK14" s="1" t="e">
        <f t="shared" si="2"/>
        <v>#VALUE!</v>
      </c>
    </row>
    <row r="15" spans="1:63" x14ac:dyDescent="0.25">
      <c r="A15" s="56" t="s">
        <v>375</v>
      </c>
      <c r="B15" s="1" t="s">
        <v>358</v>
      </c>
      <c r="C15" s="1" t="s">
        <v>358</v>
      </c>
      <c r="D15" s="1" t="s">
        <v>358</v>
      </c>
      <c r="E15" s="1" t="s">
        <v>358</v>
      </c>
      <c r="F15" s="1" t="s">
        <v>358</v>
      </c>
      <c r="G15" s="1" t="s">
        <v>358</v>
      </c>
      <c r="H15" s="1" t="s">
        <v>358</v>
      </c>
      <c r="I15" s="1" t="s">
        <v>358</v>
      </c>
      <c r="J15" s="1" t="s">
        <v>358</v>
      </c>
      <c r="K15" s="1" t="s">
        <v>358</v>
      </c>
      <c r="L15" s="1" t="s">
        <v>358</v>
      </c>
      <c r="M15" s="1" t="s">
        <v>358</v>
      </c>
      <c r="N15" s="1" t="s">
        <v>358</v>
      </c>
      <c r="O15" s="1" t="s">
        <v>358</v>
      </c>
      <c r="P15" s="1" t="s">
        <v>358</v>
      </c>
      <c r="Q15" s="1" t="s">
        <v>358</v>
      </c>
      <c r="R15" s="1" t="s">
        <v>358</v>
      </c>
      <c r="S15" s="1" t="s">
        <v>358</v>
      </c>
      <c r="T15" s="1" t="s">
        <v>358</v>
      </c>
      <c r="U15" s="1" t="s">
        <v>358</v>
      </c>
      <c r="V15" s="1" t="s">
        <v>358</v>
      </c>
      <c r="W15" s="1" t="s">
        <v>358</v>
      </c>
      <c r="X15" s="1" t="s">
        <v>358</v>
      </c>
      <c r="Y15" s="1" t="s">
        <v>358</v>
      </c>
      <c r="Z15" s="1" t="s">
        <v>358</v>
      </c>
      <c r="AA15" s="1" t="s">
        <v>358</v>
      </c>
      <c r="AB15" s="1" t="s">
        <v>358</v>
      </c>
      <c r="AC15" s="1" t="s">
        <v>358</v>
      </c>
      <c r="AD15" s="1" t="s">
        <v>358</v>
      </c>
      <c r="AE15" s="1" t="s">
        <v>358</v>
      </c>
      <c r="AF15" s="1" t="s">
        <v>358</v>
      </c>
      <c r="AG15" s="1" t="s">
        <v>358</v>
      </c>
      <c r="AH15" s="1" t="s">
        <v>358</v>
      </c>
      <c r="AI15" s="1" t="s">
        <v>358</v>
      </c>
      <c r="AJ15" s="1" t="s">
        <v>358</v>
      </c>
      <c r="AK15" s="1" t="s">
        <v>358</v>
      </c>
      <c r="AL15" s="1" t="s">
        <v>358</v>
      </c>
      <c r="AM15" s="1" t="s">
        <v>358</v>
      </c>
      <c r="AN15" s="1" t="s">
        <v>358</v>
      </c>
      <c r="AO15" s="1" t="s">
        <v>358</v>
      </c>
      <c r="AP15" s="1" t="s">
        <v>358</v>
      </c>
      <c r="AQ15" s="1" t="s">
        <v>358</v>
      </c>
      <c r="AR15" s="1" t="s">
        <v>358</v>
      </c>
      <c r="AS15" s="1" t="s">
        <v>358</v>
      </c>
      <c r="AT15" s="1" t="s">
        <v>358</v>
      </c>
      <c r="AU15" s="1" t="s">
        <v>358</v>
      </c>
      <c r="AV15" s="1" t="s">
        <v>358</v>
      </c>
      <c r="AW15" s="1" t="s">
        <v>358</v>
      </c>
      <c r="AX15" s="1" t="s">
        <v>358</v>
      </c>
      <c r="AY15" s="1" t="s">
        <v>358</v>
      </c>
      <c r="AZ15" s="1" t="s">
        <v>358</v>
      </c>
      <c r="BA15" s="1" t="s">
        <v>358</v>
      </c>
      <c r="BB15" s="1" t="s">
        <v>358</v>
      </c>
      <c r="BC15" s="1" t="s">
        <v>358</v>
      </c>
      <c r="BD15" s="1" t="s">
        <v>358</v>
      </c>
      <c r="BE15" s="1" t="s">
        <v>358</v>
      </c>
      <c r="BF15" s="1" t="s">
        <v>358</v>
      </c>
      <c r="BG15" s="1" t="s">
        <v>358</v>
      </c>
      <c r="BI15" s="1" t="str">
        <f t="shared" si="0"/>
        <v>ND</v>
      </c>
      <c r="BJ15" s="1" t="str">
        <f t="shared" si="1"/>
        <v>ND</v>
      </c>
      <c r="BK15" s="1" t="e">
        <f t="shared" si="2"/>
        <v>#VALUE!</v>
      </c>
    </row>
    <row r="16" spans="1:63" x14ac:dyDescent="0.25">
      <c r="A16" s="56" t="s">
        <v>374</v>
      </c>
      <c r="B16" s="1">
        <v>362919</v>
      </c>
      <c r="C16" s="1">
        <v>286870</v>
      </c>
      <c r="D16" s="1">
        <v>187736</v>
      </c>
      <c r="E16" s="1">
        <v>47266</v>
      </c>
      <c r="F16" s="1">
        <v>7773</v>
      </c>
      <c r="G16" s="1">
        <v>44094</v>
      </c>
      <c r="H16" s="1">
        <v>76049</v>
      </c>
      <c r="I16" s="1">
        <v>51</v>
      </c>
      <c r="J16" s="1">
        <v>21434</v>
      </c>
      <c r="K16" s="1">
        <v>900</v>
      </c>
      <c r="L16" s="1">
        <v>0</v>
      </c>
      <c r="M16" s="1">
        <v>0</v>
      </c>
      <c r="N16" s="1">
        <v>12770</v>
      </c>
      <c r="O16" s="1">
        <v>129</v>
      </c>
      <c r="P16" s="1">
        <v>12291</v>
      </c>
      <c r="Q16" s="1">
        <v>0</v>
      </c>
      <c r="R16" s="1">
        <v>350</v>
      </c>
      <c r="S16" s="1">
        <v>0</v>
      </c>
      <c r="T16" s="1">
        <v>4135</v>
      </c>
      <c r="U16" s="1">
        <v>16</v>
      </c>
      <c r="V16" s="1">
        <v>4119</v>
      </c>
      <c r="W16" s="1">
        <v>314</v>
      </c>
      <c r="X16" s="1">
        <v>0</v>
      </c>
      <c r="Y16" s="1">
        <v>7774</v>
      </c>
      <c r="Z16" s="1">
        <v>2</v>
      </c>
      <c r="AA16" s="1">
        <v>0</v>
      </c>
      <c r="AB16" s="1">
        <v>27554</v>
      </c>
      <c r="AC16" s="1">
        <v>1115</v>
      </c>
      <c r="AD16" s="1">
        <v>210858</v>
      </c>
      <c r="AE16" s="1">
        <v>114495</v>
      </c>
      <c r="AF16" s="1">
        <v>27843</v>
      </c>
      <c r="AG16" s="1">
        <v>172</v>
      </c>
      <c r="AH16" s="1">
        <v>0</v>
      </c>
      <c r="AI16" s="1">
        <v>27671</v>
      </c>
      <c r="AJ16" s="1">
        <v>28937</v>
      </c>
      <c r="AK16" s="1">
        <v>15574</v>
      </c>
      <c r="AL16" s="1">
        <v>2869</v>
      </c>
      <c r="AM16" s="1">
        <v>10495</v>
      </c>
      <c r="AN16" s="1">
        <v>324</v>
      </c>
      <c r="AO16" s="1">
        <v>23392</v>
      </c>
      <c r="AP16" s="1">
        <v>10333</v>
      </c>
      <c r="AQ16" s="1">
        <v>23666</v>
      </c>
      <c r="AR16" s="1">
        <v>96363</v>
      </c>
      <c r="AS16" s="1">
        <v>95116</v>
      </c>
      <c r="AT16" s="1">
        <v>1247</v>
      </c>
      <c r="AU16" s="1">
        <v>248424</v>
      </c>
      <c r="AV16" s="1">
        <v>38.789775454569849</v>
      </c>
      <c r="AW16" s="1">
        <v>58.922903219563267</v>
      </c>
      <c r="AX16" s="1">
        <v>22.856061850182101</v>
      </c>
      <c r="AY16" s="1">
        <v>237471</v>
      </c>
      <c r="AZ16" s="1">
        <v>161422</v>
      </c>
      <c r="BA16" s="1">
        <v>74259</v>
      </c>
      <c r="BB16" s="1">
        <v>36479</v>
      </c>
      <c r="BC16" s="1">
        <v>6083</v>
      </c>
      <c r="BD16" s="1">
        <v>44601</v>
      </c>
      <c r="BE16" s="1">
        <v>122976</v>
      </c>
      <c r="BF16" s="1">
        <v>1168</v>
      </c>
      <c r="BG16" s="1">
        <v>64389</v>
      </c>
      <c r="BI16" s="1">
        <f t="shared" si="0"/>
        <v>38.789775454569849</v>
      </c>
      <c r="BJ16" s="1">
        <f t="shared" si="1"/>
        <v>95116</v>
      </c>
      <c r="BK16" s="1">
        <f t="shared" si="2"/>
        <v>245208.94716546836</v>
      </c>
    </row>
    <row r="17" spans="1:63" x14ac:dyDescent="0.25">
      <c r="A17" s="56" t="s">
        <v>373</v>
      </c>
      <c r="B17" s="1" t="s">
        <v>358</v>
      </c>
      <c r="C17" s="1" t="s">
        <v>358</v>
      </c>
      <c r="D17" s="1" t="s">
        <v>358</v>
      </c>
      <c r="E17" s="1" t="s">
        <v>358</v>
      </c>
      <c r="F17" s="1" t="s">
        <v>358</v>
      </c>
      <c r="G17" s="1" t="s">
        <v>358</v>
      </c>
      <c r="H17" s="1" t="s">
        <v>358</v>
      </c>
      <c r="I17" s="1" t="s">
        <v>358</v>
      </c>
      <c r="J17" s="1" t="s">
        <v>358</v>
      </c>
      <c r="K17" s="1" t="s">
        <v>358</v>
      </c>
      <c r="L17" s="1" t="s">
        <v>358</v>
      </c>
      <c r="M17" s="1" t="s">
        <v>358</v>
      </c>
      <c r="N17" s="1" t="s">
        <v>358</v>
      </c>
      <c r="O17" s="1" t="s">
        <v>358</v>
      </c>
      <c r="P17" s="1" t="s">
        <v>358</v>
      </c>
      <c r="Q17" s="1" t="s">
        <v>358</v>
      </c>
      <c r="R17" s="1" t="s">
        <v>358</v>
      </c>
      <c r="S17" s="1" t="s">
        <v>358</v>
      </c>
      <c r="T17" s="1" t="s">
        <v>358</v>
      </c>
      <c r="U17" s="1" t="s">
        <v>358</v>
      </c>
      <c r="V17" s="1" t="s">
        <v>358</v>
      </c>
      <c r="W17" s="1" t="s">
        <v>358</v>
      </c>
      <c r="X17" s="1" t="s">
        <v>358</v>
      </c>
      <c r="Y17" s="1" t="s">
        <v>358</v>
      </c>
      <c r="Z17" s="1" t="s">
        <v>358</v>
      </c>
      <c r="AA17" s="1" t="s">
        <v>358</v>
      </c>
      <c r="AB17" s="1" t="s">
        <v>358</v>
      </c>
      <c r="AC17" s="1" t="s">
        <v>358</v>
      </c>
      <c r="AD17" s="1" t="s">
        <v>358</v>
      </c>
      <c r="AE17" s="1" t="s">
        <v>358</v>
      </c>
      <c r="AF17" s="1" t="s">
        <v>358</v>
      </c>
      <c r="AG17" s="1" t="s">
        <v>358</v>
      </c>
      <c r="AH17" s="1" t="s">
        <v>358</v>
      </c>
      <c r="AI17" s="1" t="s">
        <v>358</v>
      </c>
      <c r="AJ17" s="1" t="s">
        <v>358</v>
      </c>
      <c r="AK17" s="1" t="s">
        <v>358</v>
      </c>
      <c r="AL17" s="1" t="s">
        <v>358</v>
      </c>
      <c r="AM17" s="1" t="s">
        <v>358</v>
      </c>
      <c r="AN17" s="1" t="s">
        <v>358</v>
      </c>
      <c r="AO17" s="1" t="s">
        <v>358</v>
      </c>
      <c r="AP17" s="1" t="s">
        <v>358</v>
      </c>
      <c r="AQ17" s="1" t="s">
        <v>358</v>
      </c>
      <c r="AR17" s="1" t="s">
        <v>358</v>
      </c>
      <c r="AS17" s="1" t="s">
        <v>358</v>
      </c>
      <c r="AT17" s="1" t="s">
        <v>358</v>
      </c>
      <c r="AU17" s="1" t="s">
        <v>358</v>
      </c>
      <c r="AV17" s="1" t="s">
        <v>358</v>
      </c>
      <c r="AW17" s="1" t="s">
        <v>358</v>
      </c>
      <c r="AX17" s="1" t="s">
        <v>358</v>
      </c>
      <c r="AY17" s="1" t="s">
        <v>358</v>
      </c>
      <c r="AZ17" s="1" t="s">
        <v>358</v>
      </c>
      <c r="BA17" s="1" t="s">
        <v>358</v>
      </c>
      <c r="BB17" s="1" t="s">
        <v>358</v>
      </c>
      <c r="BC17" s="1" t="s">
        <v>358</v>
      </c>
      <c r="BD17" s="1" t="s">
        <v>358</v>
      </c>
      <c r="BE17" s="1" t="s">
        <v>358</v>
      </c>
      <c r="BF17" s="1" t="s">
        <v>358</v>
      </c>
      <c r="BG17" s="1" t="s">
        <v>358</v>
      </c>
      <c r="BI17" s="1" t="str">
        <f t="shared" si="0"/>
        <v>ND</v>
      </c>
      <c r="BJ17" s="1" t="str">
        <f t="shared" si="1"/>
        <v>ND</v>
      </c>
      <c r="BK17" s="1" t="e">
        <f t="shared" si="2"/>
        <v>#VALUE!</v>
      </c>
    </row>
    <row r="18" spans="1:63" x14ac:dyDescent="0.25">
      <c r="A18" s="56" t="s">
        <v>372</v>
      </c>
      <c r="B18" s="1" t="s">
        <v>358</v>
      </c>
      <c r="C18" s="1" t="s">
        <v>358</v>
      </c>
      <c r="D18" s="1" t="s">
        <v>358</v>
      </c>
      <c r="E18" s="1" t="s">
        <v>358</v>
      </c>
      <c r="F18" s="1" t="s">
        <v>358</v>
      </c>
      <c r="G18" s="1" t="s">
        <v>358</v>
      </c>
      <c r="H18" s="1" t="s">
        <v>358</v>
      </c>
      <c r="I18" s="1" t="s">
        <v>358</v>
      </c>
      <c r="J18" s="1" t="s">
        <v>358</v>
      </c>
      <c r="K18" s="1" t="s">
        <v>358</v>
      </c>
      <c r="L18" s="1" t="s">
        <v>358</v>
      </c>
      <c r="M18" s="1" t="s">
        <v>358</v>
      </c>
      <c r="N18" s="1" t="s">
        <v>358</v>
      </c>
      <c r="O18" s="1" t="s">
        <v>358</v>
      </c>
      <c r="P18" s="1" t="s">
        <v>358</v>
      </c>
      <c r="Q18" s="1" t="s">
        <v>358</v>
      </c>
      <c r="R18" s="1" t="s">
        <v>358</v>
      </c>
      <c r="S18" s="1" t="s">
        <v>358</v>
      </c>
      <c r="T18" s="1" t="s">
        <v>358</v>
      </c>
      <c r="U18" s="1" t="s">
        <v>358</v>
      </c>
      <c r="V18" s="1" t="s">
        <v>358</v>
      </c>
      <c r="W18" s="1" t="s">
        <v>358</v>
      </c>
      <c r="X18" s="1" t="s">
        <v>358</v>
      </c>
      <c r="Y18" s="1" t="s">
        <v>358</v>
      </c>
      <c r="Z18" s="1" t="s">
        <v>358</v>
      </c>
      <c r="AA18" s="1" t="s">
        <v>358</v>
      </c>
      <c r="AB18" s="1" t="s">
        <v>358</v>
      </c>
      <c r="AC18" s="1" t="s">
        <v>358</v>
      </c>
      <c r="AD18" s="1" t="s">
        <v>358</v>
      </c>
      <c r="AE18" s="1" t="s">
        <v>358</v>
      </c>
      <c r="AF18" s="1" t="s">
        <v>358</v>
      </c>
      <c r="AG18" s="1" t="s">
        <v>358</v>
      </c>
      <c r="AH18" s="1" t="s">
        <v>358</v>
      </c>
      <c r="AI18" s="1" t="s">
        <v>358</v>
      </c>
      <c r="AJ18" s="1" t="s">
        <v>358</v>
      </c>
      <c r="AK18" s="1" t="s">
        <v>358</v>
      </c>
      <c r="AL18" s="1" t="s">
        <v>358</v>
      </c>
      <c r="AM18" s="1" t="s">
        <v>358</v>
      </c>
      <c r="AN18" s="1" t="s">
        <v>358</v>
      </c>
      <c r="AO18" s="1" t="s">
        <v>358</v>
      </c>
      <c r="AP18" s="1" t="s">
        <v>358</v>
      </c>
      <c r="AQ18" s="1" t="s">
        <v>358</v>
      </c>
      <c r="AR18" s="1" t="s">
        <v>358</v>
      </c>
      <c r="AS18" s="1" t="s">
        <v>358</v>
      </c>
      <c r="AT18" s="1" t="s">
        <v>358</v>
      </c>
      <c r="AU18" s="1" t="s">
        <v>358</v>
      </c>
      <c r="AV18" s="1" t="s">
        <v>358</v>
      </c>
      <c r="AW18" s="1" t="s">
        <v>358</v>
      </c>
      <c r="AX18" s="1" t="s">
        <v>358</v>
      </c>
      <c r="AY18" s="1" t="s">
        <v>358</v>
      </c>
      <c r="AZ18" s="1" t="s">
        <v>358</v>
      </c>
      <c r="BA18" s="1" t="s">
        <v>358</v>
      </c>
      <c r="BB18" s="1" t="s">
        <v>358</v>
      </c>
      <c r="BC18" s="1" t="s">
        <v>358</v>
      </c>
      <c r="BD18" s="1" t="s">
        <v>358</v>
      </c>
      <c r="BE18" s="1" t="s">
        <v>358</v>
      </c>
      <c r="BF18" s="1" t="s">
        <v>358</v>
      </c>
      <c r="BG18" s="1" t="s">
        <v>358</v>
      </c>
      <c r="BI18" s="1" t="str">
        <f t="shared" si="0"/>
        <v>ND</v>
      </c>
      <c r="BJ18" s="1" t="str">
        <f t="shared" si="1"/>
        <v>ND</v>
      </c>
      <c r="BK18" s="1" t="e">
        <f t="shared" si="2"/>
        <v>#VALUE!</v>
      </c>
    </row>
    <row r="19" spans="1:63" x14ac:dyDescent="0.25">
      <c r="A19" s="56" t="s">
        <v>371</v>
      </c>
      <c r="B19" s="1" t="s">
        <v>358</v>
      </c>
      <c r="C19" s="1" t="s">
        <v>358</v>
      </c>
      <c r="D19" s="1" t="s">
        <v>358</v>
      </c>
      <c r="E19" s="1" t="s">
        <v>358</v>
      </c>
      <c r="F19" s="1" t="s">
        <v>358</v>
      </c>
      <c r="G19" s="1" t="s">
        <v>358</v>
      </c>
      <c r="H19" s="1" t="s">
        <v>358</v>
      </c>
      <c r="I19" s="1" t="s">
        <v>358</v>
      </c>
      <c r="J19" s="1" t="s">
        <v>358</v>
      </c>
      <c r="K19" s="1" t="s">
        <v>358</v>
      </c>
      <c r="L19" s="1" t="s">
        <v>358</v>
      </c>
      <c r="M19" s="1" t="s">
        <v>358</v>
      </c>
      <c r="N19" s="1" t="s">
        <v>358</v>
      </c>
      <c r="O19" s="1" t="s">
        <v>358</v>
      </c>
      <c r="P19" s="1" t="s">
        <v>358</v>
      </c>
      <c r="Q19" s="1" t="s">
        <v>358</v>
      </c>
      <c r="R19" s="1" t="s">
        <v>358</v>
      </c>
      <c r="S19" s="1" t="s">
        <v>358</v>
      </c>
      <c r="T19" s="1" t="s">
        <v>358</v>
      </c>
      <c r="U19" s="1" t="s">
        <v>358</v>
      </c>
      <c r="V19" s="1" t="s">
        <v>358</v>
      </c>
      <c r="W19" s="1" t="s">
        <v>358</v>
      </c>
      <c r="X19" s="1" t="s">
        <v>358</v>
      </c>
      <c r="Y19" s="1" t="s">
        <v>358</v>
      </c>
      <c r="Z19" s="1" t="s">
        <v>358</v>
      </c>
      <c r="AA19" s="1" t="s">
        <v>358</v>
      </c>
      <c r="AB19" s="1" t="s">
        <v>358</v>
      </c>
      <c r="AC19" s="1" t="s">
        <v>358</v>
      </c>
      <c r="AD19" s="1" t="s">
        <v>358</v>
      </c>
      <c r="AE19" s="1" t="s">
        <v>358</v>
      </c>
      <c r="AF19" s="1" t="s">
        <v>358</v>
      </c>
      <c r="AG19" s="1" t="s">
        <v>358</v>
      </c>
      <c r="AH19" s="1" t="s">
        <v>358</v>
      </c>
      <c r="AI19" s="1" t="s">
        <v>358</v>
      </c>
      <c r="AJ19" s="1" t="s">
        <v>358</v>
      </c>
      <c r="AK19" s="1" t="s">
        <v>358</v>
      </c>
      <c r="AL19" s="1" t="s">
        <v>358</v>
      </c>
      <c r="AM19" s="1" t="s">
        <v>358</v>
      </c>
      <c r="AN19" s="1" t="s">
        <v>358</v>
      </c>
      <c r="AO19" s="1" t="s">
        <v>358</v>
      </c>
      <c r="AP19" s="1" t="s">
        <v>358</v>
      </c>
      <c r="AQ19" s="1" t="s">
        <v>358</v>
      </c>
      <c r="AR19" s="1" t="s">
        <v>358</v>
      </c>
      <c r="AS19" s="1" t="s">
        <v>358</v>
      </c>
      <c r="AT19" s="1" t="s">
        <v>358</v>
      </c>
      <c r="AU19" s="1" t="s">
        <v>358</v>
      </c>
      <c r="AV19" s="1" t="s">
        <v>358</v>
      </c>
      <c r="AW19" s="1" t="s">
        <v>358</v>
      </c>
      <c r="AX19" s="1" t="s">
        <v>358</v>
      </c>
      <c r="AY19" s="1" t="s">
        <v>358</v>
      </c>
      <c r="AZ19" s="1" t="s">
        <v>358</v>
      </c>
      <c r="BA19" s="1" t="s">
        <v>358</v>
      </c>
      <c r="BB19" s="1" t="s">
        <v>358</v>
      </c>
      <c r="BC19" s="1" t="s">
        <v>358</v>
      </c>
      <c r="BD19" s="1" t="s">
        <v>358</v>
      </c>
      <c r="BE19" s="1" t="s">
        <v>358</v>
      </c>
      <c r="BF19" s="1" t="s">
        <v>358</v>
      </c>
      <c r="BG19" s="1" t="s">
        <v>358</v>
      </c>
      <c r="BI19" s="1" t="str">
        <f t="shared" si="0"/>
        <v>ND</v>
      </c>
      <c r="BJ19" s="1" t="str">
        <f t="shared" si="1"/>
        <v>ND</v>
      </c>
      <c r="BK19" s="1" t="e">
        <f t="shared" si="2"/>
        <v>#VALUE!</v>
      </c>
    </row>
    <row r="20" spans="1:63" x14ac:dyDescent="0.25">
      <c r="A20" s="56" t="s">
        <v>370</v>
      </c>
      <c r="B20" s="1">
        <v>396728</v>
      </c>
      <c r="C20" s="1">
        <v>314663</v>
      </c>
      <c r="D20" s="1">
        <v>199450</v>
      </c>
      <c r="E20" s="1">
        <v>57163</v>
      </c>
      <c r="F20" s="1">
        <v>8356</v>
      </c>
      <c r="G20" s="1">
        <v>49694</v>
      </c>
      <c r="H20" s="1">
        <v>82065</v>
      </c>
      <c r="I20" s="1">
        <v>10</v>
      </c>
      <c r="J20" s="1">
        <v>21861</v>
      </c>
      <c r="K20" s="1">
        <v>900</v>
      </c>
      <c r="L20" s="1">
        <v>0</v>
      </c>
      <c r="M20" s="1">
        <v>0</v>
      </c>
      <c r="N20" s="1">
        <v>13485</v>
      </c>
      <c r="O20" s="1">
        <v>180</v>
      </c>
      <c r="P20" s="1">
        <v>12853</v>
      </c>
      <c r="Q20" s="1">
        <v>0</v>
      </c>
      <c r="R20" s="1">
        <v>452</v>
      </c>
      <c r="S20" s="1">
        <v>0</v>
      </c>
      <c r="T20" s="1">
        <v>4935</v>
      </c>
      <c r="U20" s="1">
        <v>30</v>
      </c>
      <c r="V20" s="1">
        <v>4905</v>
      </c>
      <c r="W20" s="1">
        <v>362</v>
      </c>
      <c r="X20" s="1">
        <v>0</v>
      </c>
      <c r="Y20" s="1">
        <v>8959</v>
      </c>
      <c r="Z20" s="1">
        <v>2</v>
      </c>
      <c r="AA20" s="1">
        <v>0</v>
      </c>
      <c r="AB20" s="1">
        <v>29600</v>
      </c>
      <c r="AC20" s="1">
        <v>1951</v>
      </c>
      <c r="AD20" s="1">
        <v>221045</v>
      </c>
      <c r="AE20" s="1">
        <v>125518</v>
      </c>
      <c r="AF20" s="1">
        <v>32137</v>
      </c>
      <c r="AG20" s="1">
        <v>166</v>
      </c>
      <c r="AH20" s="1">
        <v>0</v>
      </c>
      <c r="AI20" s="1">
        <v>31971</v>
      </c>
      <c r="AJ20" s="1">
        <v>30674</v>
      </c>
      <c r="AK20" s="1">
        <v>16181</v>
      </c>
      <c r="AL20" s="1">
        <v>2958</v>
      </c>
      <c r="AM20" s="1">
        <v>11535</v>
      </c>
      <c r="AN20" s="1">
        <v>359</v>
      </c>
      <c r="AO20" s="1">
        <v>24980</v>
      </c>
      <c r="AP20" s="1">
        <v>11108</v>
      </c>
      <c r="AQ20" s="1">
        <v>26260</v>
      </c>
      <c r="AR20" s="1">
        <v>95527</v>
      </c>
      <c r="AS20" s="1">
        <v>94141</v>
      </c>
      <c r="AT20" s="1">
        <v>1386</v>
      </c>
      <c r="AU20" s="1">
        <v>271210</v>
      </c>
      <c r="AV20" s="1">
        <v>35.22251573049239</v>
      </c>
      <c r="AW20" s="1">
        <v>65.752039748968159</v>
      </c>
      <c r="AX20" s="1">
        <v>23.159522543699921</v>
      </c>
      <c r="AY20" s="1">
        <v>259240</v>
      </c>
      <c r="AZ20" s="1">
        <v>177175</v>
      </c>
      <c r="BA20" s="1">
        <v>79137</v>
      </c>
      <c r="BB20" s="1">
        <v>42472</v>
      </c>
      <c r="BC20" s="1">
        <v>6702</v>
      </c>
      <c r="BD20" s="1">
        <v>48864</v>
      </c>
      <c r="BE20" s="1">
        <v>133722</v>
      </c>
      <c r="BF20" s="1">
        <v>1230</v>
      </c>
      <c r="BG20" s="1">
        <v>68933</v>
      </c>
      <c r="BI20" s="1">
        <f t="shared" si="0"/>
        <v>35.22251573049239</v>
      </c>
      <c r="BJ20" s="1">
        <f t="shared" si="1"/>
        <v>94141</v>
      </c>
      <c r="BK20" s="1">
        <f t="shared" si="2"/>
        <v>267275.05985184771</v>
      </c>
    </row>
    <row r="21" spans="1:63" x14ac:dyDescent="0.25">
      <c r="A21" s="56" t="s">
        <v>369</v>
      </c>
      <c r="B21" s="1" t="s">
        <v>358</v>
      </c>
      <c r="C21" s="1" t="s">
        <v>358</v>
      </c>
      <c r="D21" s="1" t="s">
        <v>358</v>
      </c>
      <c r="E21" s="1" t="s">
        <v>358</v>
      </c>
      <c r="F21" s="1" t="s">
        <v>358</v>
      </c>
      <c r="G21" s="1" t="s">
        <v>358</v>
      </c>
      <c r="H21" s="1" t="s">
        <v>358</v>
      </c>
      <c r="I21" s="1" t="s">
        <v>358</v>
      </c>
      <c r="J21" s="1" t="s">
        <v>358</v>
      </c>
      <c r="K21" s="1" t="s">
        <v>358</v>
      </c>
      <c r="L21" s="1" t="s">
        <v>358</v>
      </c>
      <c r="M21" s="1" t="s">
        <v>358</v>
      </c>
      <c r="N21" s="1" t="s">
        <v>358</v>
      </c>
      <c r="O21" s="1" t="s">
        <v>358</v>
      </c>
      <c r="P21" s="1" t="s">
        <v>358</v>
      </c>
      <c r="Q21" s="1" t="s">
        <v>358</v>
      </c>
      <c r="R21" s="1" t="s">
        <v>358</v>
      </c>
      <c r="S21" s="1" t="s">
        <v>358</v>
      </c>
      <c r="T21" s="1" t="s">
        <v>358</v>
      </c>
      <c r="U21" s="1" t="s">
        <v>358</v>
      </c>
      <c r="V21" s="1" t="s">
        <v>358</v>
      </c>
      <c r="W21" s="1" t="s">
        <v>358</v>
      </c>
      <c r="X21" s="1" t="s">
        <v>358</v>
      </c>
      <c r="Y21" s="1" t="s">
        <v>358</v>
      </c>
      <c r="Z21" s="1" t="s">
        <v>358</v>
      </c>
      <c r="AA21" s="1" t="s">
        <v>358</v>
      </c>
      <c r="AB21" s="1" t="s">
        <v>358</v>
      </c>
      <c r="AC21" s="1" t="s">
        <v>358</v>
      </c>
      <c r="AD21" s="1" t="s">
        <v>358</v>
      </c>
      <c r="AE21" s="1" t="s">
        <v>358</v>
      </c>
      <c r="AF21" s="1" t="s">
        <v>358</v>
      </c>
      <c r="AG21" s="1" t="s">
        <v>358</v>
      </c>
      <c r="AH21" s="1" t="s">
        <v>358</v>
      </c>
      <c r="AI21" s="1" t="s">
        <v>358</v>
      </c>
      <c r="AJ21" s="1" t="s">
        <v>358</v>
      </c>
      <c r="AK21" s="1" t="s">
        <v>358</v>
      </c>
      <c r="AL21" s="1" t="s">
        <v>358</v>
      </c>
      <c r="AM21" s="1" t="s">
        <v>358</v>
      </c>
      <c r="AN21" s="1" t="s">
        <v>358</v>
      </c>
      <c r="AO21" s="1" t="s">
        <v>358</v>
      </c>
      <c r="AP21" s="1" t="s">
        <v>358</v>
      </c>
      <c r="AQ21" s="1" t="s">
        <v>358</v>
      </c>
      <c r="AR21" s="1" t="s">
        <v>358</v>
      </c>
      <c r="AS21" s="1" t="s">
        <v>358</v>
      </c>
      <c r="AT21" s="1" t="s">
        <v>358</v>
      </c>
      <c r="AU21" s="1" t="s">
        <v>358</v>
      </c>
      <c r="AV21" s="1" t="s">
        <v>358</v>
      </c>
      <c r="AW21" s="1" t="s">
        <v>358</v>
      </c>
      <c r="AX21" s="1" t="s">
        <v>358</v>
      </c>
      <c r="AY21" s="1" t="s">
        <v>358</v>
      </c>
      <c r="AZ21" s="1" t="s">
        <v>358</v>
      </c>
      <c r="BA21" s="1" t="s">
        <v>358</v>
      </c>
      <c r="BB21" s="1" t="s">
        <v>358</v>
      </c>
      <c r="BC21" s="1" t="s">
        <v>358</v>
      </c>
      <c r="BD21" s="1" t="s">
        <v>358</v>
      </c>
      <c r="BE21" s="1" t="s">
        <v>358</v>
      </c>
      <c r="BF21" s="1" t="s">
        <v>358</v>
      </c>
      <c r="BG21" s="1" t="s">
        <v>358</v>
      </c>
      <c r="BI21" s="1" t="str">
        <f t="shared" si="0"/>
        <v>ND</v>
      </c>
      <c r="BJ21" s="1" t="str">
        <f t="shared" si="1"/>
        <v>ND</v>
      </c>
      <c r="BK21" s="1" t="e">
        <f t="shared" si="2"/>
        <v>#VALUE!</v>
      </c>
    </row>
    <row r="22" spans="1:63" x14ac:dyDescent="0.25">
      <c r="A22" s="56" t="s">
        <v>368</v>
      </c>
      <c r="B22" s="1" t="s">
        <v>358</v>
      </c>
      <c r="C22" s="1" t="s">
        <v>358</v>
      </c>
      <c r="D22" s="1" t="s">
        <v>358</v>
      </c>
      <c r="E22" s="1" t="s">
        <v>358</v>
      </c>
      <c r="F22" s="1" t="s">
        <v>358</v>
      </c>
      <c r="G22" s="1" t="s">
        <v>358</v>
      </c>
      <c r="H22" s="1" t="s">
        <v>358</v>
      </c>
      <c r="I22" s="1" t="s">
        <v>358</v>
      </c>
      <c r="J22" s="1" t="s">
        <v>358</v>
      </c>
      <c r="K22" s="1" t="s">
        <v>358</v>
      </c>
      <c r="L22" s="1" t="s">
        <v>358</v>
      </c>
      <c r="M22" s="1" t="s">
        <v>358</v>
      </c>
      <c r="N22" s="1" t="s">
        <v>358</v>
      </c>
      <c r="O22" s="1" t="s">
        <v>358</v>
      </c>
      <c r="P22" s="1" t="s">
        <v>358</v>
      </c>
      <c r="Q22" s="1" t="s">
        <v>358</v>
      </c>
      <c r="R22" s="1" t="s">
        <v>358</v>
      </c>
      <c r="S22" s="1" t="s">
        <v>358</v>
      </c>
      <c r="T22" s="1" t="s">
        <v>358</v>
      </c>
      <c r="U22" s="1" t="s">
        <v>358</v>
      </c>
      <c r="V22" s="1" t="s">
        <v>358</v>
      </c>
      <c r="W22" s="1" t="s">
        <v>358</v>
      </c>
      <c r="X22" s="1" t="s">
        <v>358</v>
      </c>
      <c r="Y22" s="1" t="s">
        <v>358</v>
      </c>
      <c r="Z22" s="1" t="s">
        <v>358</v>
      </c>
      <c r="AA22" s="1" t="s">
        <v>358</v>
      </c>
      <c r="AB22" s="1" t="s">
        <v>358</v>
      </c>
      <c r="AC22" s="1" t="s">
        <v>358</v>
      </c>
      <c r="AD22" s="1" t="s">
        <v>358</v>
      </c>
      <c r="AE22" s="1" t="s">
        <v>358</v>
      </c>
      <c r="AF22" s="1" t="s">
        <v>358</v>
      </c>
      <c r="AG22" s="1" t="s">
        <v>358</v>
      </c>
      <c r="AH22" s="1" t="s">
        <v>358</v>
      </c>
      <c r="AI22" s="1" t="s">
        <v>358</v>
      </c>
      <c r="AJ22" s="1" t="s">
        <v>358</v>
      </c>
      <c r="AK22" s="1" t="s">
        <v>358</v>
      </c>
      <c r="AL22" s="1" t="s">
        <v>358</v>
      </c>
      <c r="AM22" s="1" t="s">
        <v>358</v>
      </c>
      <c r="AN22" s="1" t="s">
        <v>358</v>
      </c>
      <c r="AO22" s="1" t="s">
        <v>358</v>
      </c>
      <c r="AP22" s="1" t="s">
        <v>358</v>
      </c>
      <c r="AQ22" s="1" t="s">
        <v>358</v>
      </c>
      <c r="AR22" s="1" t="s">
        <v>358</v>
      </c>
      <c r="AS22" s="1" t="s">
        <v>358</v>
      </c>
      <c r="AT22" s="1" t="s">
        <v>358</v>
      </c>
      <c r="AU22" s="1" t="s">
        <v>358</v>
      </c>
      <c r="AV22" s="1" t="s">
        <v>358</v>
      </c>
      <c r="AW22" s="1" t="s">
        <v>358</v>
      </c>
      <c r="AX22" s="1" t="s">
        <v>358</v>
      </c>
      <c r="AY22" s="1" t="s">
        <v>358</v>
      </c>
      <c r="AZ22" s="1" t="s">
        <v>358</v>
      </c>
      <c r="BA22" s="1" t="s">
        <v>358</v>
      </c>
      <c r="BB22" s="1" t="s">
        <v>358</v>
      </c>
      <c r="BC22" s="1" t="s">
        <v>358</v>
      </c>
      <c r="BD22" s="1" t="s">
        <v>358</v>
      </c>
      <c r="BE22" s="1" t="s">
        <v>358</v>
      </c>
      <c r="BF22" s="1" t="s">
        <v>358</v>
      </c>
      <c r="BG22" s="1" t="s">
        <v>358</v>
      </c>
      <c r="BI22" s="1" t="str">
        <f t="shared" si="0"/>
        <v>ND</v>
      </c>
      <c r="BJ22" s="1" t="str">
        <f t="shared" si="1"/>
        <v>ND</v>
      </c>
      <c r="BK22" s="1" t="e">
        <f t="shared" si="2"/>
        <v>#VALUE!</v>
      </c>
    </row>
    <row r="23" spans="1:63" x14ac:dyDescent="0.25">
      <c r="A23" s="56" t="s">
        <v>367</v>
      </c>
      <c r="B23" s="1" t="s">
        <v>358</v>
      </c>
      <c r="C23" s="1" t="s">
        <v>358</v>
      </c>
      <c r="D23" s="1" t="s">
        <v>358</v>
      </c>
      <c r="E23" s="1" t="s">
        <v>358</v>
      </c>
      <c r="F23" s="1" t="s">
        <v>358</v>
      </c>
      <c r="G23" s="1" t="s">
        <v>358</v>
      </c>
      <c r="H23" s="1" t="s">
        <v>358</v>
      </c>
      <c r="I23" s="1" t="s">
        <v>358</v>
      </c>
      <c r="J23" s="1" t="s">
        <v>358</v>
      </c>
      <c r="K23" s="1" t="s">
        <v>358</v>
      </c>
      <c r="L23" s="1" t="s">
        <v>358</v>
      </c>
      <c r="M23" s="1" t="s">
        <v>358</v>
      </c>
      <c r="N23" s="1" t="s">
        <v>358</v>
      </c>
      <c r="O23" s="1" t="s">
        <v>358</v>
      </c>
      <c r="P23" s="1" t="s">
        <v>358</v>
      </c>
      <c r="Q23" s="1" t="s">
        <v>358</v>
      </c>
      <c r="R23" s="1" t="s">
        <v>358</v>
      </c>
      <c r="S23" s="1" t="s">
        <v>358</v>
      </c>
      <c r="T23" s="1" t="s">
        <v>358</v>
      </c>
      <c r="U23" s="1" t="s">
        <v>358</v>
      </c>
      <c r="V23" s="1" t="s">
        <v>358</v>
      </c>
      <c r="W23" s="1" t="s">
        <v>358</v>
      </c>
      <c r="X23" s="1" t="s">
        <v>358</v>
      </c>
      <c r="Y23" s="1" t="s">
        <v>358</v>
      </c>
      <c r="Z23" s="1" t="s">
        <v>358</v>
      </c>
      <c r="AA23" s="1" t="s">
        <v>358</v>
      </c>
      <c r="AB23" s="1" t="s">
        <v>358</v>
      </c>
      <c r="AC23" s="1" t="s">
        <v>358</v>
      </c>
      <c r="AD23" s="1" t="s">
        <v>358</v>
      </c>
      <c r="AE23" s="1" t="s">
        <v>358</v>
      </c>
      <c r="AF23" s="1" t="s">
        <v>358</v>
      </c>
      <c r="AG23" s="1" t="s">
        <v>358</v>
      </c>
      <c r="AH23" s="1" t="s">
        <v>358</v>
      </c>
      <c r="AI23" s="1" t="s">
        <v>358</v>
      </c>
      <c r="AJ23" s="1" t="s">
        <v>358</v>
      </c>
      <c r="AK23" s="1" t="s">
        <v>358</v>
      </c>
      <c r="AL23" s="1" t="s">
        <v>358</v>
      </c>
      <c r="AM23" s="1" t="s">
        <v>358</v>
      </c>
      <c r="AN23" s="1" t="s">
        <v>358</v>
      </c>
      <c r="AO23" s="1" t="s">
        <v>358</v>
      </c>
      <c r="AP23" s="1" t="s">
        <v>358</v>
      </c>
      <c r="AQ23" s="1" t="s">
        <v>358</v>
      </c>
      <c r="AR23" s="1" t="s">
        <v>358</v>
      </c>
      <c r="AS23" s="1" t="s">
        <v>358</v>
      </c>
      <c r="AT23" s="1" t="s">
        <v>358</v>
      </c>
      <c r="AU23" s="1" t="s">
        <v>358</v>
      </c>
      <c r="AV23" s="1" t="s">
        <v>358</v>
      </c>
      <c r="AW23" s="1" t="s">
        <v>358</v>
      </c>
      <c r="AX23" s="1" t="s">
        <v>358</v>
      </c>
      <c r="AY23" s="1" t="s">
        <v>358</v>
      </c>
      <c r="AZ23" s="1" t="s">
        <v>358</v>
      </c>
      <c r="BA23" s="1" t="s">
        <v>358</v>
      </c>
      <c r="BB23" s="1" t="s">
        <v>358</v>
      </c>
      <c r="BC23" s="1" t="s">
        <v>358</v>
      </c>
      <c r="BD23" s="1" t="s">
        <v>358</v>
      </c>
      <c r="BE23" s="1" t="s">
        <v>358</v>
      </c>
      <c r="BF23" s="1" t="s">
        <v>358</v>
      </c>
      <c r="BG23" s="1" t="s">
        <v>358</v>
      </c>
      <c r="BI23" s="1" t="str">
        <f t="shared" si="0"/>
        <v>ND</v>
      </c>
      <c r="BJ23" s="1" t="str">
        <f t="shared" si="1"/>
        <v>ND</v>
      </c>
      <c r="BK23" s="1" t="e">
        <f t="shared" si="2"/>
        <v>#VALUE!</v>
      </c>
    </row>
    <row r="24" spans="1:63" x14ac:dyDescent="0.25">
      <c r="A24" s="56" t="s">
        <v>366</v>
      </c>
      <c r="B24" s="1">
        <v>406604</v>
      </c>
      <c r="C24" s="1">
        <v>320222</v>
      </c>
      <c r="D24" s="1">
        <v>203936</v>
      </c>
      <c r="E24" s="1">
        <v>59285</v>
      </c>
      <c r="F24" s="1">
        <v>8555</v>
      </c>
      <c r="G24" s="1">
        <v>48446</v>
      </c>
      <c r="H24" s="1">
        <v>86382</v>
      </c>
      <c r="I24" s="1">
        <v>10</v>
      </c>
      <c r="J24" s="1">
        <v>22903</v>
      </c>
      <c r="K24" s="1">
        <v>900</v>
      </c>
      <c r="L24" s="1">
        <v>0</v>
      </c>
      <c r="M24" s="1">
        <v>0</v>
      </c>
      <c r="N24" s="1">
        <v>15447</v>
      </c>
      <c r="O24" s="1">
        <v>265</v>
      </c>
      <c r="P24" s="1">
        <v>14697</v>
      </c>
      <c r="Q24" s="1">
        <v>0</v>
      </c>
      <c r="R24" s="1">
        <v>485</v>
      </c>
      <c r="S24" s="1">
        <v>0</v>
      </c>
      <c r="T24" s="1">
        <v>5501</v>
      </c>
      <c r="U24" s="1">
        <v>24</v>
      </c>
      <c r="V24" s="1">
        <v>5477</v>
      </c>
      <c r="W24" s="1">
        <v>404</v>
      </c>
      <c r="X24" s="1">
        <v>0</v>
      </c>
      <c r="Y24" s="1">
        <v>9963</v>
      </c>
      <c r="Z24" s="1">
        <v>2</v>
      </c>
      <c r="AA24" s="1">
        <v>0</v>
      </c>
      <c r="AB24" s="1">
        <v>28640</v>
      </c>
      <c r="AC24" s="1">
        <v>2612</v>
      </c>
      <c r="AD24" s="1">
        <v>232400</v>
      </c>
      <c r="AE24" s="1">
        <v>127079</v>
      </c>
      <c r="AF24" s="1">
        <v>35036</v>
      </c>
      <c r="AG24" s="1">
        <v>162</v>
      </c>
      <c r="AH24" s="1">
        <v>0</v>
      </c>
      <c r="AI24" s="1">
        <v>34874</v>
      </c>
      <c r="AJ24" s="1">
        <v>29358</v>
      </c>
      <c r="AK24" s="1">
        <v>14287</v>
      </c>
      <c r="AL24" s="1">
        <v>2891</v>
      </c>
      <c r="AM24" s="1">
        <v>12181</v>
      </c>
      <c r="AN24" s="1">
        <v>389</v>
      </c>
      <c r="AO24" s="1">
        <v>24718</v>
      </c>
      <c r="AP24" s="1">
        <v>8806</v>
      </c>
      <c r="AQ24" s="1">
        <v>28772</v>
      </c>
      <c r="AR24" s="1">
        <v>105321</v>
      </c>
      <c r="AS24" s="1">
        <v>103822</v>
      </c>
      <c r="AT24" s="1">
        <v>1499</v>
      </c>
      <c r="AU24" s="1">
        <v>279525</v>
      </c>
      <c r="AV24" s="1">
        <v>37.678607802770145</v>
      </c>
      <c r="AW24" s="1">
        <v>61.140593137209933</v>
      </c>
      <c r="AX24" s="1">
        <v>23.036924296456728</v>
      </c>
      <c r="AY24" s="1">
        <v>268712</v>
      </c>
      <c r="AZ24" s="1">
        <v>182330</v>
      </c>
      <c r="BA24" s="1">
        <v>83375</v>
      </c>
      <c r="BB24" s="1">
        <v>46472</v>
      </c>
      <c r="BC24" s="1">
        <v>7145</v>
      </c>
      <c r="BD24" s="1">
        <v>45338</v>
      </c>
      <c r="BE24" s="1">
        <v>141633</v>
      </c>
      <c r="BF24" s="1">
        <v>1295</v>
      </c>
      <c r="BG24" s="1">
        <v>73062</v>
      </c>
      <c r="BI24" s="1">
        <f t="shared" si="0"/>
        <v>37.678607802770145</v>
      </c>
      <c r="BJ24" s="1">
        <f t="shared" si="1"/>
        <v>103822</v>
      </c>
      <c r="BK24" s="1">
        <f t="shared" si="2"/>
        <v>275546.27427706332</v>
      </c>
    </row>
    <row r="25" spans="1:63" x14ac:dyDescent="0.25">
      <c r="A25" s="56" t="s">
        <v>365</v>
      </c>
      <c r="B25" s="1" t="s">
        <v>358</v>
      </c>
      <c r="C25" s="1" t="s">
        <v>358</v>
      </c>
      <c r="D25" s="1" t="s">
        <v>358</v>
      </c>
      <c r="E25" s="1" t="s">
        <v>358</v>
      </c>
      <c r="F25" s="1" t="s">
        <v>358</v>
      </c>
      <c r="G25" s="1" t="s">
        <v>358</v>
      </c>
      <c r="H25" s="1" t="s">
        <v>358</v>
      </c>
      <c r="I25" s="1" t="s">
        <v>358</v>
      </c>
      <c r="J25" s="1" t="s">
        <v>358</v>
      </c>
      <c r="K25" s="1" t="s">
        <v>358</v>
      </c>
      <c r="L25" s="1" t="s">
        <v>358</v>
      </c>
      <c r="M25" s="1" t="s">
        <v>358</v>
      </c>
      <c r="N25" s="1" t="s">
        <v>358</v>
      </c>
      <c r="O25" s="1" t="s">
        <v>358</v>
      </c>
      <c r="P25" s="1" t="s">
        <v>358</v>
      </c>
      <c r="Q25" s="1" t="s">
        <v>358</v>
      </c>
      <c r="R25" s="1" t="s">
        <v>358</v>
      </c>
      <c r="S25" s="1" t="s">
        <v>358</v>
      </c>
      <c r="T25" s="1" t="s">
        <v>358</v>
      </c>
      <c r="U25" s="1" t="s">
        <v>358</v>
      </c>
      <c r="V25" s="1" t="s">
        <v>358</v>
      </c>
      <c r="W25" s="1" t="s">
        <v>358</v>
      </c>
      <c r="X25" s="1" t="s">
        <v>358</v>
      </c>
      <c r="Y25" s="1" t="s">
        <v>358</v>
      </c>
      <c r="Z25" s="1" t="s">
        <v>358</v>
      </c>
      <c r="AA25" s="1" t="s">
        <v>358</v>
      </c>
      <c r="AB25" s="1" t="s">
        <v>358</v>
      </c>
      <c r="AC25" s="1" t="s">
        <v>358</v>
      </c>
      <c r="AD25" s="1" t="s">
        <v>358</v>
      </c>
      <c r="AE25" s="1" t="s">
        <v>358</v>
      </c>
      <c r="AF25" s="1" t="s">
        <v>358</v>
      </c>
      <c r="AG25" s="1" t="s">
        <v>358</v>
      </c>
      <c r="AH25" s="1" t="s">
        <v>358</v>
      </c>
      <c r="AI25" s="1" t="s">
        <v>358</v>
      </c>
      <c r="AJ25" s="1" t="s">
        <v>358</v>
      </c>
      <c r="AK25" s="1" t="s">
        <v>358</v>
      </c>
      <c r="AL25" s="1" t="s">
        <v>358</v>
      </c>
      <c r="AM25" s="1" t="s">
        <v>358</v>
      </c>
      <c r="AN25" s="1" t="s">
        <v>358</v>
      </c>
      <c r="AO25" s="1" t="s">
        <v>358</v>
      </c>
      <c r="AP25" s="1" t="s">
        <v>358</v>
      </c>
      <c r="AQ25" s="1" t="s">
        <v>358</v>
      </c>
      <c r="AR25" s="1" t="s">
        <v>358</v>
      </c>
      <c r="AS25" s="1" t="s">
        <v>358</v>
      </c>
      <c r="AT25" s="1" t="s">
        <v>358</v>
      </c>
      <c r="AU25" s="1" t="s">
        <v>358</v>
      </c>
      <c r="AV25" s="1" t="s">
        <v>358</v>
      </c>
      <c r="AW25" s="1" t="s">
        <v>358</v>
      </c>
      <c r="AX25" s="1" t="s">
        <v>358</v>
      </c>
      <c r="AY25" s="1" t="s">
        <v>358</v>
      </c>
      <c r="AZ25" s="1" t="s">
        <v>358</v>
      </c>
      <c r="BA25" s="1" t="s">
        <v>358</v>
      </c>
      <c r="BB25" s="1" t="s">
        <v>358</v>
      </c>
      <c r="BC25" s="1" t="s">
        <v>358</v>
      </c>
      <c r="BD25" s="1" t="s">
        <v>358</v>
      </c>
      <c r="BE25" s="1" t="s">
        <v>358</v>
      </c>
      <c r="BF25" s="1" t="s">
        <v>358</v>
      </c>
      <c r="BG25" s="1" t="s">
        <v>358</v>
      </c>
      <c r="BI25" s="1" t="str">
        <f t="shared" si="0"/>
        <v>ND</v>
      </c>
      <c r="BJ25" s="1" t="str">
        <f t="shared" si="1"/>
        <v>ND</v>
      </c>
      <c r="BK25" s="1" t="e">
        <f t="shared" si="2"/>
        <v>#VALUE!</v>
      </c>
    </row>
    <row r="26" spans="1:63" x14ac:dyDescent="0.25">
      <c r="A26" s="56" t="s">
        <v>364</v>
      </c>
      <c r="B26" s="1" t="s">
        <v>358</v>
      </c>
      <c r="C26" s="1" t="s">
        <v>358</v>
      </c>
      <c r="D26" s="1" t="s">
        <v>358</v>
      </c>
      <c r="E26" s="1" t="s">
        <v>358</v>
      </c>
      <c r="F26" s="1" t="s">
        <v>358</v>
      </c>
      <c r="G26" s="1" t="s">
        <v>358</v>
      </c>
      <c r="H26" s="1" t="s">
        <v>358</v>
      </c>
      <c r="I26" s="1" t="s">
        <v>358</v>
      </c>
      <c r="J26" s="1" t="s">
        <v>358</v>
      </c>
      <c r="K26" s="1" t="s">
        <v>358</v>
      </c>
      <c r="L26" s="1" t="s">
        <v>358</v>
      </c>
      <c r="M26" s="1" t="s">
        <v>358</v>
      </c>
      <c r="N26" s="1" t="s">
        <v>358</v>
      </c>
      <c r="O26" s="1" t="s">
        <v>358</v>
      </c>
      <c r="P26" s="1" t="s">
        <v>358</v>
      </c>
      <c r="Q26" s="1" t="s">
        <v>358</v>
      </c>
      <c r="R26" s="1" t="s">
        <v>358</v>
      </c>
      <c r="S26" s="1" t="s">
        <v>358</v>
      </c>
      <c r="T26" s="1" t="s">
        <v>358</v>
      </c>
      <c r="U26" s="1" t="s">
        <v>358</v>
      </c>
      <c r="V26" s="1" t="s">
        <v>358</v>
      </c>
      <c r="W26" s="1" t="s">
        <v>358</v>
      </c>
      <c r="X26" s="1" t="s">
        <v>358</v>
      </c>
      <c r="Y26" s="1" t="s">
        <v>358</v>
      </c>
      <c r="Z26" s="1" t="s">
        <v>358</v>
      </c>
      <c r="AA26" s="1" t="s">
        <v>358</v>
      </c>
      <c r="AB26" s="1" t="s">
        <v>358</v>
      </c>
      <c r="AC26" s="1" t="s">
        <v>358</v>
      </c>
      <c r="AD26" s="1" t="s">
        <v>358</v>
      </c>
      <c r="AE26" s="1" t="s">
        <v>358</v>
      </c>
      <c r="AF26" s="1" t="s">
        <v>358</v>
      </c>
      <c r="AG26" s="1" t="s">
        <v>358</v>
      </c>
      <c r="AH26" s="1" t="s">
        <v>358</v>
      </c>
      <c r="AI26" s="1" t="s">
        <v>358</v>
      </c>
      <c r="AJ26" s="1" t="s">
        <v>358</v>
      </c>
      <c r="AK26" s="1" t="s">
        <v>358</v>
      </c>
      <c r="AL26" s="1" t="s">
        <v>358</v>
      </c>
      <c r="AM26" s="1" t="s">
        <v>358</v>
      </c>
      <c r="AN26" s="1" t="s">
        <v>358</v>
      </c>
      <c r="AO26" s="1" t="s">
        <v>358</v>
      </c>
      <c r="AP26" s="1" t="s">
        <v>358</v>
      </c>
      <c r="AQ26" s="1" t="s">
        <v>358</v>
      </c>
      <c r="AR26" s="1" t="s">
        <v>358</v>
      </c>
      <c r="AS26" s="1" t="s">
        <v>358</v>
      </c>
      <c r="AT26" s="1" t="s">
        <v>358</v>
      </c>
      <c r="AU26" s="1" t="s">
        <v>358</v>
      </c>
      <c r="AV26" s="1" t="s">
        <v>358</v>
      </c>
      <c r="AW26" s="1" t="s">
        <v>358</v>
      </c>
      <c r="AX26" s="1" t="s">
        <v>358</v>
      </c>
      <c r="AY26" s="1" t="s">
        <v>358</v>
      </c>
      <c r="AZ26" s="1" t="s">
        <v>358</v>
      </c>
      <c r="BA26" s="1" t="s">
        <v>358</v>
      </c>
      <c r="BB26" s="1" t="s">
        <v>358</v>
      </c>
      <c r="BC26" s="1" t="s">
        <v>358</v>
      </c>
      <c r="BD26" s="1" t="s">
        <v>358</v>
      </c>
      <c r="BE26" s="1" t="s">
        <v>358</v>
      </c>
      <c r="BF26" s="1" t="s">
        <v>358</v>
      </c>
      <c r="BG26" s="1" t="s">
        <v>358</v>
      </c>
      <c r="BI26" s="1" t="str">
        <f t="shared" si="0"/>
        <v>ND</v>
      </c>
      <c r="BJ26" s="1" t="str">
        <f t="shared" si="1"/>
        <v>ND</v>
      </c>
      <c r="BK26" s="1" t="e">
        <f t="shared" si="2"/>
        <v>#VALUE!</v>
      </c>
    </row>
    <row r="27" spans="1:63" x14ac:dyDescent="0.25">
      <c r="A27" s="56" t="s">
        <v>363</v>
      </c>
      <c r="B27" s="1" t="s">
        <v>358</v>
      </c>
      <c r="C27" s="1" t="s">
        <v>358</v>
      </c>
      <c r="D27" s="1" t="s">
        <v>358</v>
      </c>
      <c r="E27" s="1" t="s">
        <v>358</v>
      </c>
      <c r="F27" s="1" t="s">
        <v>358</v>
      </c>
      <c r="G27" s="1" t="s">
        <v>358</v>
      </c>
      <c r="H27" s="1" t="s">
        <v>358</v>
      </c>
      <c r="I27" s="1" t="s">
        <v>358</v>
      </c>
      <c r="J27" s="1" t="s">
        <v>358</v>
      </c>
      <c r="K27" s="1" t="s">
        <v>358</v>
      </c>
      <c r="L27" s="1" t="s">
        <v>358</v>
      </c>
      <c r="M27" s="1" t="s">
        <v>358</v>
      </c>
      <c r="N27" s="1" t="s">
        <v>358</v>
      </c>
      <c r="O27" s="1" t="s">
        <v>358</v>
      </c>
      <c r="P27" s="1" t="s">
        <v>358</v>
      </c>
      <c r="Q27" s="1" t="s">
        <v>358</v>
      </c>
      <c r="R27" s="1" t="s">
        <v>358</v>
      </c>
      <c r="S27" s="1" t="s">
        <v>358</v>
      </c>
      <c r="T27" s="1" t="s">
        <v>358</v>
      </c>
      <c r="U27" s="1" t="s">
        <v>358</v>
      </c>
      <c r="V27" s="1" t="s">
        <v>358</v>
      </c>
      <c r="W27" s="1" t="s">
        <v>358</v>
      </c>
      <c r="X27" s="1" t="s">
        <v>358</v>
      </c>
      <c r="Y27" s="1" t="s">
        <v>358</v>
      </c>
      <c r="Z27" s="1" t="s">
        <v>358</v>
      </c>
      <c r="AA27" s="1" t="s">
        <v>358</v>
      </c>
      <c r="AB27" s="1" t="s">
        <v>358</v>
      </c>
      <c r="AC27" s="1" t="s">
        <v>358</v>
      </c>
      <c r="AD27" s="1" t="s">
        <v>358</v>
      </c>
      <c r="AE27" s="1" t="s">
        <v>358</v>
      </c>
      <c r="AF27" s="1" t="s">
        <v>358</v>
      </c>
      <c r="AG27" s="1" t="s">
        <v>358</v>
      </c>
      <c r="AH27" s="1" t="s">
        <v>358</v>
      </c>
      <c r="AI27" s="1" t="s">
        <v>358</v>
      </c>
      <c r="AJ27" s="1" t="s">
        <v>358</v>
      </c>
      <c r="AK27" s="1" t="s">
        <v>358</v>
      </c>
      <c r="AL27" s="1" t="s">
        <v>358</v>
      </c>
      <c r="AM27" s="1" t="s">
        <v>358</v>
      </c>
      <c r="AN27" s="1" t="s">
        <v>358</v>
      </c>
      <c r="AO27" s="1" t="s">
        <v>358</v>
      </c>
      <c r="AP27" s="1" t="s">
        <v>358</v>
      </c>
      <c r="AQ27" s="1" t="s">
        <v>358</v>
      </c>
      <c r="AR27" s="1" t="s">
        <v>358</v>
      </c>
      <c r="AS27" s="1" t="s">
        <v>358</v>
      </c>
      <c r="AT27" s="1" t="s">
        <v>358</v>
      </c>
      <c r="AU27" s="1" t="s">
        <v>358</v>
      </c>
      <c r="AV27" s="1" t="s">
        <v>358</v>
      </c>
      <c r="AW27" s="1" t="s">
        <v>358</v>
      </c>
      <c r="AX27" s="1" t="s">
        <v>358</v>
      </c>
      <c r="AY27" s="1" t="s">
        <v>358</v>
      </c>
      <c r="AZ27" s="1" t="s">
        <v>358</v>
      </c>
      <c r="BA27" s="1" t="s">
        <v>358</v>
      </c>
      <c r="BB27" s="1" t="s">
        <v>358</v>
      </c>
      <c r="BC27" s="1" t="s">
        <v>358</v>
      </c>
      <c r="BD27" s="1" t="s">
        <v>358</v>
      </c>
      <c r="BE27" s="1" t="s">
        <v>358</v>
      </c>
      <c r="BF27" s="1" t="s">
        <v>358</v>
      </c>
      <c r="BG27" s="1" t="s">
        <v>358</v>
      </c>
      <c r="BI27" s="1" t="str">
        <f t="shared" si="0"/>
        <v>ND</v>
      </c>
      <c r="BJ27" s="1" t="str">
        <f t="shared" si="1"/>
        <v>ND</v>
      </c>
      <c r="BK27" s="1" t="e">
        <f t="shared" si="2"/>
        <v>#VALUE!</v>
      </c>
    </row>
    <row r="28" spans="1:63" x14ac:dyDescent="0.25">
      <c r="A28" s="56" t="s">
        <v>362</v>
      </c>
      <c r="B28" s="1">
        <v>453834</v>
      </c>
      <c r="C28" s="1">
        <v>350201</v>
      </c>
      <c r="D28" s="1">
        <v>220715</v>
      </c>
      <c r="E28" s="1">
        <v>68488</v>
      </c>
      <c r="F28" s="1">
        <v>9455</v>
      </c>
      <c r="G28" s="1">
        <v>51544</v>
      </c>
      <c r="H28" s="1">
        <v>103633</v>
      </c>
      <c r="I28" s="1">
        <v>57</v>
      </c>
      <c r="J28" s="1">
        <v>24222</v>
      </c>
      <c r="K28" s="1">
        <v>900</v>
      </c>
      <c r="L28" s="1">
        <v>0</v>
      </c>
      <c r="M28" s="1">
        <v>0</v>
      </c>
      <c r="N28" s="1">
        <v>18665</v>
      </c>
      <c r="O28" s="1">
        <v>143</v>
      </c>
      <c r="P28" s="1">
        <v>17870</v>
      </c>
      <c r="Q28" s="1">
        <v>0</v>
      </c>
      <c r="R28" s="1">
        <v>652</v>
      </c>
      <c r="S28" s="1">
        <v>0</v>
      </c>
      <c r="T28" s="1">
        <v>6614</v>
      </c>
      <c r="U28" s="1">
        <v>23</v>
      </c>
      <c r="V28" s="1">
        <v>6591</v>
      </c>
      <c r="W28" s="1">
        <v>443</v>
      </c>
      <c r="X28" s="1">
        <v>0</v>
      </c>
      <c r="Y28" s="1">
        <v>10976</v>
      </c>
      <c r="Z28" s="1">
        <v>2</v>
      </c>
      <c r="AA28" s="1">
        <v>0</v>
      </c>
      <c r="AB28" s="1">
        <v>38583</v>
      </c>
      <c r="AC28" s="1">
        <v>3171</v>
      </c>
      <c r="AD28" s="1">
        <v>280130</v>
      </c>
      <c r="AE28" s="1">
        <v>151601</v>
      </c>
      <c r="AF28" s="1">
        <v>36705</v>
      </c>
      <c r="AG28" s="1">
        <v>207</v>
      </c>
      <c r="AH28" s="1">
        <v>0</v>
      </c>
      <c r="AI28" s="1">
        <v>36498</v>
      </c>
      <c r="AJ28" s="1">
        <v>33734</v>
      </c>
      <c r="AK28" s="1">
        <v>17974</v>
      </c>
      <c r="AL28" s="1">
        <v>3126</v>
      </c>
      <c r="AM28" s="1">
        <v>12634</v>
      </c>
      <c r="AN28" s="1">
        <v>480</v>
      </c>
      <c r="AO28" s="1">
        <v>32694</v>
      </c>
      <c r="AP28" s="1">
        <v>16061</v>
      </c>
      <c r="AQ28" s="1">
        <v>31927</v>
      </c>
      <c r="AR28" s="1">
        <v>128529</v>
      </c>
      <c r="AS28" s="1">
        <v>126681</v>
      </c>
      <c r="AT28" s="1">
        <v>1848</v>
      </c>
      <c r="AU28" s="1">
        <v>302233</v>
      </c>
      <c r="AV28" s="1">
        <v>42.526410031329405</v>
      </c>
      <c r="AW28" s="1">
        <v>54.803944128718449</v>
      </c>
      <c r="AX28" s="1">
        <v>23.306149993519487</v>
      </c>
      <c r="AY28" s="1">
        <v>305581</v>
      </c>
      <c r="AZ28" s="1">
        <v>201948</v>
      </c>
      <c r="BA28" s="1">
        <v>88258</v>
      </c>
      <c r="BB28" s="1">
        <v>50875</v>
      </c>
      <c r="BC28" s="1">
        <v>7719</v>
      </c>
      <c r="BD28" s="1">
        <v>55096</v>
      </c>
      <c r="BE28" s="1">
        <v>153980</v>
      </c>
      <c r="BF28" s="1">
        <v>1376</v>
      </c>
      <c r="BG28" s="1">
        <v>77569</v>
      </c>
      <c r="BI28" s="1">
        <f t="shared" si="0"/>
        <v>42.526410031329405</v>
      </c>
      <c r="BJ28" s="1">
        <f t="shared" si="1"/>
        <v>126681</v>
      </c>
      <c r="BK28" s="1">
        <f t="shared" si="2"/>
        <v>297887.82995478227</v>
      </c>
    </row>
    <row r="29" spans="1:63" x14ac:dyDescent="0.25">
      <c r="A29" s="56" t="s">
        <v>361</v>
      </c>
      <c r="B29" s="1" t="s">
        <v>358</v>
      </c>
      <c r="C29" s="1" t="s">
        <v>358</v>
      </c>
      <c r="D29" s="1" t="s">
        <v>358</v>
      </c>
      <c r="E29" s="1" t="s">
        <v>358</v>
      </c>
      <c r="F29" s="1" t="s">
        <v>358</v>
      </c>
      <c r="G29" s="1" t="s">
        <v>358</v>
      </c>
      <c r="H29" s="1" t="s">
        <v>358</v>
      </c>
      <c r="I29" s="1" t="s">
        <v>358</v>
      </c>
      <c r="J29" s="1" t="s">
        <v>358</v>
      </c>
      <c r="K29" s="1" t="s">
        <v>358</v>
      </c>
      <c r="L29" s="1" t="s">
        <v>358</v>
      </c>
      <c r="M29" s="1" t="s">
        <v>358</v>
      </c>
      <c r="N29" s="1" t="s">
        <v>358</v>
      </c>
      <c r="O29" s="1" t="s">
        <v>358</v>
      </c>
      <c r="P29" s="1" t="s">
        <v>358</v>
      </c>
      <c r="Q29" s="1" t="s">
        <v>358</v>
      </c>
      <c r="R29" s="1" t="s">
        <v>358</v>
      </c>
      <c r="S29" s="1" t="s">
        <v>358</v>
      </c>
      <c r="T29" s="1" t="s">
        <v>358</v>
      </c>
      <c r="U29" s="1" t="s">
        <v>358</v>
      </c>
      <c r="V29" s="1" t="s">
        <v>358</v>
      </c>
      <c r="W29" s="1" t="s">
        <v>358</v>
      </c>
      <c r="X29" s="1" t="s">
        <v>358</v>
      </c>
      <c r="Y29" s="1" t="s">
        <v>358</v>
      </c>
      <c r="Z29" s="1" t="s">
        <v>358</v>
      </c>
      <c r="AA29" s="1" t="s">
        <v>358</v>
      </c>
      <c r="AB29" s="1" t="s">
        <v>358</v>
      </c>
      <c r="AC29" s="1" t="s">
        <v>358</v>
      </c>
      <c r="AD29" s="1" t="s">
        <v>358</v>
      </c>
      <c r="AE29" s="1" t="s">
        <v>358</v>
      </c>
      <c r="AF29" s="1" t="s">
        <v>358</v>
      </c>
      <c r="AG29" s="1" t="s">
        <v>358</v>
      </c>
      <c r="AH29" s="1" t="s">
        <v>358</v>
      </c>
      <c r="AI29" s="1" t="s">
        <v>358</v>
      </c>
      <c r="AJ29" s="1" t="s">
        <v>358</v>
      </c>
      <c r="AK29" s="1" t="s">
        <v>358</v>
      </c>
      <c r="AL29" s="1" t="s">
        <v>358</v>
      </c>
      <c r="AM29" s="1" t="s">
        <v>358</v>
      </c>
      <c r="AN29" s="1" t="s">
        <v>358</v>
      </c>
      <c r="AO29" s="1" t="s">
        <v>358</v>
      </c>
      <c r="AP29" s="1" t="s">
        <v>358</v>
      </c>
      <c r="AQ29" s="1" t="s">
        <v>358</v>
      </c>
      <c r="AR29" s="1" t="s">
        <v>358</v>
      </c>
      <c r="AS29" s="1" t="s">
        <v>358</v>
      </c>
      <c r="AT29" s="1" t="s">
        <v>358</v>
      </c>
      <c r="AU29" s="1" t="s">
        <v>358</v>
      </c>
      <c r="AV29" s="1" t="s">
        <v>358</v>
      </c>
      <c r="AW29" s="1" t="s">
        <v>358</v>
      </c>
      <c r="AX29" s="1" t="s">
        <v>358</v>
      </c>
      <c r="AY29" s="1" t="s">
        <v>358</v>
      </c>
      <c r="AZ29" s="1" t="s">
        <v>358</v>
      </c>
      <c r="BA29" s="1" t="s">
        <v>358</v>
      </c>
      <c r="BB29" s="1" t="s">
        <v>358</v>
      </c>
      <c r="BC29" s="1" t="s">
        <v>358</v>
      </c>
      <c r="BD29" s="1" t="s">
        <v>358</v>
      </c>
      <c r="BE29" s="1" t="s">
        <v>358</v>
      </c>
      <c r="BF29" s="1" t="s">
        <v>358</v>
      </c>
      <c r="BG29" s="1" t="s">
        <v>358</v>
      </c>
      <c r="BI29" s="1" t="str">
        <f t="shared" si="0"/>
        <v>ND</v>
      </c>
      <c r="BJ29" s="1" t="str">
        <f t="shared" si="1"/>
        <v>ND</v>
      </c>
      <c r="BK29" s="1" t="e">
        <f t="shared" si="2"/>
        <v>#VALUE!</v>
      </c>
    </row>
    <row r="30" spans="1:63" x14ac:dyDescent="0.25">
      <c r="A30" s="56" t="s">
        <v>360</v>
      </c>
      <c r="B30" s="1" t="s">
        <v>358</v>
      </c>
      <c r="C30" s="1" t="s">
        <v>358</v>
      </c>
      <c r="D30" s="1" t="s">
        <v>358</v>
      </c>
      <c r="E30" s="1" t="s">
        <v>358</v>
      </c>
      <c r="F30" s="1" t="s">
        <v>358</v>
      </c>
      <c r="G30" s="1" t="s">
        <v>358</v>
      </c>
      <c r="H30" s="1" t="s">
        <v>358</v>
      </c>
      <c r="I30" s="1" t="s">
        <v>358</v>
      </c>
      <c r="J30" s="1" t="s">
        <v>358</v>
      </c>
      <c r="K30" s="1" t="s">
        <v>358</v>
      </c>
      <c r="L30" s="1" t="s">
        <v>358</v>
      </c>
      <c r="M30" s="1" t="s">
        <v>358</v>
      </c>
      <c r="N30" s="1" t="s">
        <v>358</v>
      </c>
      <c r="O30" s="1" t="s">
        <v>358</v>
      </c>
      <c r="P30" s="1" t="s">
        <v>358</v>
      </c>
      <c r="Q30" s="1" t="s">
        <v>358</v>
      </c>
      <c r="R30" s="1" t="s">
        <v>358</v>
      </c>
      <c r="S30" s="1" t="s">
        <v>358</v>
      </c>
      <c r="T30" s="1" t="s">
        <v>358</v>
      </c>
      <c r="U30" s="1" t="s">
        <v>358</v>
      </c>
      <c r="V30" s="1" t="s">
        <v>358</v>
      </c>
      <c r="W30" s="1" t="s">
        <v>358</v>
      </c>
      <c r="X30" s="1" t="s">
        <v>358</v>
      </c>
      <c r="Y30" s="1" t="s">
        <v>358</v>
      </c>
      <c r="Z30" s="1" t="s">
        <v>358</v>
      </c>
      <c r="AA30" s="1" t="s">
        <v>358</v>
      </c>
      <c r="AB30" s="1" t="s">
        <v>358</v>
      </c>
      <c r="AC30" s="1" t="s">
        <v>358</v>
      </c>
      <c r="AD30" s="1" t="s">
        <v>358</v>
      </c>
      <c r="AE30" s="1" t="s">
        <v>358</v>
      </c>
      <c r="AF30" s="1" t="s">
        <v>358</v>
      </c>
      <c r="AG30" s="1" t="s">
        <v>358</v>
      </c>
      <c r="AH30" s="1" t="s">
        <v>358</v>
      </c>
      <c r="AI30" s="1" t="s">
        <v>358</v>
      </c>
      <c r="AJ30" s="1" t="s">
        <v>358</v>
      </c>
      <c r="AK30" s="1" t="s">
        <v>358</v>
      </c>
      <c r="AL30" s="1" t="s">
        <v>358</v>
      </c>
      <c r="AM30" s="1" t="s">
        <v>358</v>
      </c>
      <c r="AN30" s="1" t="s">
        <v>358</v>
      </c>
      <c r="AO30" s="1" t="s">
        <v>358</v>
      </c>
      <c r="AP30" s="1" t="s">
        <v>358</v>
      </c>
      <c r="AQ30" s="1" t="s">
        <v>358</v>
      </c>
      <c r="AR30" s="1" t="s">
        <v>358</v>
      </c>
      <c r="AS30" s="1" t="s">
        <v>358</v>
      </c>
      <c r="AT30" s="1" t="s">
        <v>358</v>
      </c>
      <c r="AU30" s="1" t="s">
        <v>358</v>
      </c>
      <c r="AV30" s="1" t="s">
        <v>358</v>
      </c>
      <c r="AW30" s="1" t="s">
        <v>358</v>
      </c>
      <c r="AX30" s="1" t="s">
        <v>358</v>
      </c>
      <c r="AY30" s="1" t="s">
        <v>358</v>
      </c>
      <c r="AZ30" s="1" t="s">
        <v>358</v>
      </c>
      <c r="BA30" s="1" t="s">
        <v>358</v>
      </c>
      <c r="BB30" s="1" t="s">
        <v>358</v>
      </c>
      <c r="BC30" s="1" t="s">
        <v>358</v>
      </c>
      <c r="BD30" s="1" t="s">
        <v>358</v>
      </c>
      <c r="BE30" s="1" t="s">
        <v>358</v>
      </c>
      <c r="BF30" s="1" t="s">
        <v>358</v>
      </c>
      <c r="BG30" s="1" t="s">
        <v>358</v>
      </c>
      <c r="BI30" s="1" t="str">
        <f t="shared" si="0"/>
        <v>ND</v>
      </c>
      <c r="BJ30" s="1" t="str">
        <f t="shared" si="1"/>
        <v>ND</v>
      </c>
      <c r="BK30" s="1" t="e">
        <f t="shared" si="2"/>
        <v>#VALUE!</v>
      </c>
    </row>
    <row r="31" spans="1:63" x14ac:dyDescent="0.25">
      <c r="A31" s="56" t="s">
        <v>359</v>
      </c>
      <c r="B31" s="1" t="s">
        <v>358</v>
      </c>
      <c r="C31" s="1" t="s">
        <v>358</v>
      </c>
      <c r="D31" s="1" t="s">
        <v>358</v>
      </c>
      <c r="E31" s="1" t="s">
        <v>358</v>
      </c>
      <c r="F31" s="1" t="s">
        <v>358</v>
      </c>
      <c r="G31" s="1" t="s">
        <v>358</v>
      </c>
      <c r="H31" s="1" t="s">
        <v>358</v>
      </c>
      <c r="I31" s="1" t="s">
        <v>358</v>
      </c>
      <c r="J31" s="1" t="s">
        <v>358</v>
      </c>
      <c r="K31" s="1" t="s">
        <v>358</v>
      </c>
      <c r="L31" s="1" t="s">
        <v>358</v>
      </c>
      <c r="M31" s="1" t="s">
        <v>358</v>
      </c>
      <c r="N31" s="1" t="s">
        <v>358</v>
      </c>
      <c r="O31" s="1" t="s">
        <v>358</v>
      </c>
      <c r="P31" s="1" t="s">
        <v>358</v>
      </c>
      <c r="Q31" s="1" t="s">
        <v>358</v>
      </c>
      <c r="R31" s="1" t="s">
        <v>358</v>
      </c>
      <c r="S31" s="1" t="s">
        <v>358</v>
      </c>
      <c r="T31" s="1" t="s">
        <v>358</v>
      </c>
      <c r="U31" s="1" t="s">
        <v>358</v>
      </c>
      <c r="V31" s="1" t="s">
        <v>358</v>
      </c>
      <c r="W31" s="1" t="s">
        <v>358</v>
      </c>
      <c r="X31" s="1" t="s">
        <v>358</v>
      </c>
      <c r="Y31" s="1" t="s">
        <v>358</v>
      </c>
      <c r="Z31" s="1" t="s">
        <v>358</v>
      </c>
      <c r="AA31" s="1" t="s">
        <v>358</v>
      </c>
      <c r="AB31" s="1" t="s">
        <v>358</v>
      </c>
      <c r="AC31" s="1" t="s">
        <v>358</v>
      </c>
      <c r="AD31" s="1" t="s">
        <v>358</v>
      </c>
      <c r="AE31" s="1" t="s">
        <v>358</v>
      </c>
      <c r="AF31" s="1" t="s">
        <v>358</v>
      </c>
      <c r="AG31" s="1" t="s">
        <v>358</v>
      </c>
      <c r="AH31" s="1" t="s">
        <v>358</v>
      </c>
      <c r="AI31" s="1" t="s">
        <v>358</v>
      </c>
      <c r="AJ31" s="1" t="s">
        <v>358</v>
      </c>
      <c r="AK31" s="1" t="s">
        <v>358</v>
      </c>
      <c r="AL31" s="1" t="s">
        <v>358</v>
      </c>
      <c r="AM31" s="1" t="s">
        <v>358</v>
      </c>
      <c r="AN31" s="1" t="s">
        <v>358</v>
      </c>
      <c r="AO31" s="1" t="s">
        <v>358</v>
      </c>
      <c r="AP31" s="1" t="s">
        <v>358</v>
      </c>
      <c r="AQ31" s="1" t="s">
        <v>358</v>
      </c>
      <c r="AR31" s="1" t="s">
        <v>358</v>
      </c>
      <c r="AS31" s="1" t="s">
        <v>358</v>
      </c>
      <c r="AT31" s="1" t="s">
        <v>358</v>
      </c>
      <c r="AU31" s="1" t="s">
        <v>358</v>
      </c>
      <c r="AV31" s="1" t="s">
        <v>358</v>
      </c>
      <c r="AW31" s="1" t="s">
        <v>358</v>
      </c>
      <c r="AX31" s="1" t="s">
        <v>358</v>
      </c>
      <c r="AY31" s="1" t="s">
        <v>358</v>
      </c>
      <c r="AZ31" s="1" t="s">
        <v>358</v>
      </c>
      <c r="BA31" s="1" t="s">
        <v>358</v>
      </c>
      <c r="BB31" s="1" t="s">
        <v>358</v>
      </c>
      <c r="BC31" s="1" t="s">
        <v>358</v>
      </c>
      <c r="BD31" s="1" t="s">
        <v>358</v>
      </c>
      <c r="BE31" s="1" t="s">
        <v>358</v>
      </c>
      <c r="BF31" s="1" t="s">
        <v>358</v>
      </c>
      <c r="BG31" s="1" t="s">
        <v>358</v>
      </c>
      <c r="BI31" s="1" t="str">
        <f t="shared" si="0"/>
        <v>ND</v>
      </c>
      <c r="BJ31" s="1" t="str">
        <f t="shared" si="1"/>
        <v>ND</v>
      </c>
      <c r="BK31" s="1" t="e">
        <f t="shared" si="2"/>
        <v>#VALUE!</v>
      </c>
    </row>
    <row r="32" spans="1:63" x14ac:dyDescent="0.25">
      <c r="A32" s="56" t="s">
        <v>357</v>
      </c>
      <c r="B32" s="1">
        <v>502992</v>
      </c>
      <c r="C32" s="1">
        <v>390649</v>
      </c>
      <c r="D32" s="1">
        <v>240645</v>
      </c>
      <c r="E32" s="1">
        <v>75392</v>
      </c>
      <c r="F32" s="1">
        <v>10128</v>
      </c>
      <c r="G32" s="1">
        <v>64484</v>
      </c>
      <c r="H32" s="1">
        <v>112343</v>
      </c>
      <c r="I32" s="1">
        <v>91</v>
      </c>
      <c r="J32" s="1">
        <v>25859</v>
      </c>
      <c r="K32" s="1">
        <v>900</v>
      </c>
      <c r="L32" s="1">
        <v>0</v>
      </c>
      <c r="M32" s="1">
        <v>0</v>
      </c>
      <c r="N32" s="1">
        <v>19587</v>
      </c>
      <c r="O32" s="1">
        <v>90</v>
      </c>
      <c r="P32" s="1">
        <v>18653</v>
      </c>
      <c r="Q32" s="1">
        <v>0</v>
      </c>
      <c r="R32" s="1">
        <v>844</v>
      </c>
      <c r="S32" s="1">
        <v>0</v>
      </c>
      <c r="T32" s="1">
        <v>7241</v>
      </c>
      <c r="U32" s="1">
        <v>26</v>
      </c>
      <c r="V32" s="1">
        <v>7215</v>
      </c>
      <c r="W32" s="1">
        <v>489</v>
      </c>
      <c r="X32" s="1">
        <v>0</v>
      </c>
      <c r="Y32" s="1">
        <v>12078</v>
      </c>
      <c r="Z32" s="1">
        <v>2</v>
      </c>
      <c r="AA32" s="1">
        <v>0</v>
      </c>
      <c r="AB32" s="1">
        <v>41964</v>
      </c>
      <c r="AC32" s="1">
        <v>4132</v>
      </c>
      <c r="AD32" s="1">
        <v>336682</v>
      </c>
      <c r="AE32" s="1">
        <v>187003</v>
      </c>
      <c r="AF32" s="1">
        <v>40061</v>
      </c>
      <c r="AG32" s="1">
        <v>269</v>
      </c>
      <c r="AH32" s="1">
        <v>0</v>
      </c>
      <c r="AI32" s="1">
        <v>39792</v>
      </c>
      <c r="AJ32" s="1">
        <v>38807</v>
      </c>
      <c r="AK32" s="1">
        <v>22183</v>
      </c>
      <c r="AL32" s="1">
        <v>3395</v>
      </c>
      <c r="AM32" s="1">
        <v>13229</v>
      </c>
      <c r="AN32" s="1">
        <v>532</v>
      </c>
      <c r="AO32" s="1">
        <v>32316</v>
      </c>
      <c r="AP32" s="1">
        <v>20537</v>
      </c>
      <c r="AQ32" s="1">
        <v>54750</v>
      </c>
      <c r="AR32" s="1">
        <v>149679</v>
      </c>
      <c r="AS32" s="1">
        <v>147629</v>
      </c>
      <c r="AT32" s="1">
        <v>2050</v>
      </c>
      <c r="AU32" s="1">
        <v>315989</v>
      </c>
      <c r="AV32" s="1">
        <v>47.368381501647022</v>
      </c>
      <c r="AW32" s="1">
        <v>52.691652230843047</v>
      </c>
      <c r="AX32" s="1">
        <v>24.959182848226838</v>
      </c>
      <c r="AY32" s="1">
        <v>336875</v>
      </c>
      <c r="AZ32" s="1">
        <v>224532</v>
      </c>
      <c r="BA32" s="1">
        <v>94704</v>
      </c>
      <c r="BB32" s="1">
        <v>56673</v>
      </c>
      <c r="BC32" s="1">
        <v>8327</v>
      </c>
      <c r="BD32" s="1">
        <v>64828</v>
      </c>
      <c r="BE32" s="1">
        <v>149872</v>
      </c>
      <c r="BF32" s="1">
        <v>1431</v>
      </c>
      <c r="BG32" s="1">
        <v>83640</v>
      </c>
      <c r="BI32" s="1">
        <f t="shared" si="0"/>
        <v>47.368381501647022</v>
      </c>
      <c r="BJ32" s="1">
        <f t="shared" si="1"/>
        <v>147629</v>
      </c>
      <c r="BK32" s="1">
        <f t="shared" si="2"/>
        <v>311661.48244872346</v>
      </c>
    </row>
    <row r="33" spans="1:63" x14ac:dyDescent="0.25">
      <c r="A33" s="56" t="s">
        <v>356</v>
      </c>
      <c r="B33" s="1">
        <v>511785</v>
      </c>
      <c r="C33" s="1">
        <v>401278</v>
      </c>
      <c r="D33" s="1">
        <v>247773</v>
      </c>
      <c r="E33" s="1">
        <v>76748</v>
      </c>
      <c r="F33" s="1">
        <v>10251</v>
      </c>
      <c r="G33" s="1">
        <v>66506</v>
      </c>
      <c r="H33" s="1">
        <v>110507</v>
      </c>
      <c r="I33" s="1">
        <v>84</v>
      </c>
      <c r="J33" s="1">
        <v>24511</v>
      </c>
      <c r="K33" s="1">
        <v>900</v>
      </c>
      <c r="L33" s="1">
        <v>0</v>
      </c>
      <c r="M33" s="1">
        <v>0</v>
      </c>
      <c r="N33" s="1">
        <v>18825</v>
      </c>
      <c r="O33" s="1">
        <v>138</v>
      </c>
      <c r="P33" s="1">
        <v>17862</v>
      </c>
      <c r="Q33" s="1">
        <v>0</v>
      </c>
      <c r="R33" s="1">
        <v>825</v>
      </c>
      <c r="S33" s="1">
        <v>0</v>
      </c>
      <c r="T33" s="1">
        <v>5616</v>
      </c>
      <c r="U33" s="1">
        <v>27</v>
      </c>
      <c r="V33" s="1">
        <v>5589</v>
      </c>
      <c r="W33" s="1">
        <v>503</v>
      </c>
      <c r="X33" s="1">
        <v>0</v>
      </c>
      <c r="Y33" s="1">
        <v>12442</v>
      </c>
      <c r="Z33" s="1">
        <v>3</v>
      </c>
      <c r="AA33" s="1">
        <v>0</v>
      </c>
      <c r="AB33" s="1">
        <v>43434</v>
      </c>
      <c r="AC33" s="1">
        <v>4189</v>
      </c>
      <c r="AD33" s="1">
        <v>340558</v>
      </c>
      <c r="AE33" s="1">
        <v>187002</v>
      </c>
      <c r="AF33" s="1">
        <v>41201</v>
      </c>
      <c r="AG33" s="1">
        <v>328</v>
      </c>
      <c r="AH33" s="1">
        <v>0</v>
      </c>
      <c r="AI33" s="1">
        <v>40873</v>
      </c>
      <c r="AJ33" s="1">
        <v>38567</v>
      </c>
      <c r="AK33" s="1">
        <v>21916</v>
      </c>
      <c r="AL33" s="1">
        <v>3265</v>
      </c>
      <c r="AM33" s="1">
        <v>13385</v>
      </c>
      <c r="AN33" s="1">
        <v>544</v>
      </c>
      <c r="AO33" s="1">
        <v>30361</v>
      </c>
      <c r="AP33" s="1">
        <v>18812</v>
      </c>
      <c r="AQ33" s="1">
        <v>57517</v>
      </c>
      <c r="AR33" s="1">
        <v>153556</v>
      </c>
      <c r="AS33" s="1">
        <v>151463</v>
      </c>
      <c r="AT33" s="1">
        <v>2093</v>
      </c>
      <c r="AU33" s="1">
        <v>324783</v>
      </c>
      <c r="AV33" s="1">
        <v>47.279504919473766</v>
      </c>
      <c r="AW33" s="1">
        <v>51.94687471260827</v>
      </c>
      <c r="AX33" s="1">
        <v>24.560225185260499</v>
      </c>
      <c r="AY33" s="1">
        <v>339766</v>
      </c>
      <c r="AZ33" s="1">
        <v>229259</v>
      </c>
      <c r="BA33" s="1">
        <v>96248</v>
      </c>
      <c r="BB33" s="1">
        <v>58253</v>
      </c>
      <c r="BC33" s="1">
        <v>8532</v>
      </c>
      <c r="BD33" s="1">
        <v>66226</v>
      </c>
      <c r="BE33" s="1">
        <v>152764</v>
      </c>
      <c r="BF33" s="1">
        <v>1444</v>
      </c>
      <c r="BG33" s="1">
        <v>85201</v>
      </c>
      <c r="BI33" s="1">
        <f t="shared" si="0"/>
        <v>47.279504919473766</v>
      </c>
      <c r="BJ33" s="1">
        <f t="shared" si="1"/>
        <v>151463</v>
      </c>
      <c r="BK33" s="1">
        <f t="shared" si="2"/>
        <v>320356.56942256709</v>
      </c>
    </row>
    <row r="34" spans="1:63" x14ac:dyDescent="0.25">
      <c r="A34" s="56" t="s">
        <v>355</v>
      </c>
      <c r="B34" s="1">
        <v>513888</v>
      </c>
      <c r="C34" s="1">
        <v>403419</v>
      </c>
      <c r="D34" s="1">
        <v>249164</v>
      </c>
      <c r="E34" s="1">
        <v>78421</v>
      </c>
      <c r="F34" s="1">
        <v>10452</v>
      </c>
      <c r="G34" s="1">
        <v>65382</v>
      </c>
      <c r="H34" s="1">
        <v>110469</v>
      </c>
      <c r="I34" s="1">
        <v>102</v>
      </c>
      <c r="J34" s="1">
        <v>25850</v>
      </c>
      <c r="K34" s="1">
        <v>900</v>
      </c>
      <c r="L34" s="1">
        <v>0</v>
      </c>
      <c r="M34" s="1">
        <v>0</v>
      </c>
      <c r="N34" s="1">
        <v>17555</v>
      </c>
      <c r="O34" s="1">
        <v>432</v>
      </c>
      <c r="P34" s="1">
        <v>16635</v>
      </c>
      <c r="Q34" s="1">
        <v>0</v>
      </c>
      <c r="R34" s="1">
        <v>488</v>
      </c>
      <c r="S34" s="1">
        <v>0</v>
      </c>
      <c r="T34" s="1">
        <v>6172</v>
      </c>
      <c r="U34" s="1">
        <v>28</v>
      </c>
      <c r="V34" s="1">
        <v>6144</v>
      </c>
      <c r="W34" s="1">
        <v>527</v>
      </c>
      <c r="X34" s="1">
        <v>0</v>
      </c>
      <c r="Y34" s="1">
        <v>13002</v>
      </c>
      <c r="Z34" s="1">
        <v>3</v>
      </c>
      <c r="AA34" s="1">
        <v>0</v>
      </c>
      <c r="AB34" s="1">
        <v>42254</v>
      </c>
      <c r="AC34" s="1">
        <v>4104</v>
      </c>
      <c r="AD34" s="1">
        <v>350006</v>
      </c>
      <c r="AE34" s="1">
        <v>190251</v>
      </c>
      <c r="AF34" s="1">
        <v>42647</v>
      </c>
      <c r="AG34" s="1">
        <v>304</v>
      </c>
      <c r="AH34" s="1">
        <v>0</v>
      </c>
      <c r="AI34" s="1">
        <v>42343</v>
      </c>
      <c r="AJ34" s="1">
        <v>38123</v>
      </c>
      <c r="AK34" s="1">
        <v>21494</v>
      </c>
      <c r="AL34" s="1">
        <v>3369</v>
      </c>
      <c r="AM34" s="1">
        <v>13260</v>
      </c>
      <c r="AN34" s="1">
        <v>558</v>
      </c>
      <c r="AO34" s="1">
        <v>28227</v>
      </c>
      <c r="AP34" s="1">
        <v>16610</v>
      </c>
      <c r="AQ34" s="1">
        <v>64086</v>
      </c>
      <c r="AR34" s="1">
        <v>159755</v>
      </c>
      <c r="AS34" s="1">
        <v>157607</v>
      </c>
      <c r="AT34" s="1">
        <v>2148</v>
      </c>
      <c r="AU34" s="1">
        <v>323637</v>
      </c>
      <c r="AV34" s="1">
        <v>49.362412402245674</v>
      </c>
      <c r="AW34" s="1">
        <v>50.558622587108047</v>
      </c>
      <c r="AX34" s="1">
        <v>24.956955786343201</v>
      </c>
      <c r="AY34" s="1">
        <v>341251</v>
      </c>
      <c r="AZ34" s="1">
        <v>230782</v>
      </c>
      <c r="BA34" s="1">
        <v>97730</v>
      </c>
      <c r="BB34" s="1">
        <v>59914</v>
      </c>
      <c r="BC34" s="1">
        <v>8767</v>
      </c>
      <c r="BD34" s="1">
        <v>64371</v>
      </c>
      <c r="BE34" s="1">
        <v>151000</v>
      </c>
      <c r="BF34" s="1">
        <v>1457</v>
      </c>
      <c r="BG34" s="1">
        <v>86779</v>
      </c>
      <c r="BI34" s="1">
        <f t="shared" si="0"/>
        <v>49.362412402245674</v>
      </c>
      <c r="BJ34" s="1">
        <f t="shared" si="1"/>
        <v>157607</v>
      </c>
      <c r="BK34" s="1">
        <f t="shared" si="2"/>
        <v>319285.4488465598</v>
      </c>
    </row>
    <row r="35" spans="1:63" x14ac:dyDescent="0.25">
      <c r="A35" s="56" t="s">
        <v>354</v>
      </c>
      <c r="B35" s="1">
        <v>519671</v>
      </c>
      <c r="C35" s="1">
        <v>403915</v>
      </c>
      <c r="D35" s="1">
        <v>248233</v>
      </c>
      <c r="E35" s="1">
        <v>78826</v>
      </c>
      <c r="F35" s="1">
        <v>10740</v>
      </c>
      <c r="G35" s="1">
        <v>66117</v>
      </c>
      <c r="H35" s="1">
        <v>115756</v>
      </c>
      <c r="I35" s="1">
        <v>98</v>
      </c>
      <c r="J35" s="1">
        <v>26398</v>
      </c>
      <c r="K35" s="1">
        <v>900</v>
      </c>
      <c r="L35" s="1">
        <v>0</v>
      </c>
      <c r="M35" s="1">
        <v>0</v>
      </c>
      <c r="N35" s="1">
        <v>18007</v>
      </c>
      <c r="O35" s="1">
        <v>411</v>
      </c>
      <c r="P35" s="1">
        <v>17018</v>
      </c>
      <c r="Q35" s="1">
        <v>0</v>
      </c>
      <c r="R35" s="1">
        <v>578</v>
      </c>
      <c r="S35" s="1">
        <v>0</v>
      </c>
      <c r="T35" s="1">
        <v>6276</v>
      </c>
      <c r="U35" s="1">
        <v>29</v>
      </c>
      <c r="V35" s="1">
        <v>6247</v>
      </c>
      <c r="W35" s="1">
        <v>538</v>
      </c>
      <c r="X35" s="1">
        <v>0</v>
      </c>
      <c r="Y35" s="1">
        <v>13289</v>
      </c>
      <c r="Z35" s="1">
        <v>3</v>
      </c>
      <c r="AA35" s="1">
        <v>0</v>
      </c>
      <c r="AB35" s="1">
        <v>46001</v>
      </c>
      <c r="AC35" s="1">
        <v>4246</v>
      </c>
      <c r="AD35" s="1">
        <v>354207</v>
      </c>
      <c r="AE35" s="1">
        <v>195115</v>
      </c>
      <c r="AF35" s="1">
        <v>43816</v>
      </c>
      <c r="AG35" s="1">
        <v>346</v>
      </c>
      <c r="AH35" s="1">
        <v>0</v>
      </c>
      <c r="AI35" s="1">
        <v>43470</v>
      </c>
      <c r="AJ35" s="1">
        <v>38711</v>
      </c>
      <c r="AK35" s="1">
        <v>21955</v>
      </c>
      <c r="AL35" s="1">
        <v>3506</v>
      </c>
      <c r="AM35" s="1">
        <v>13250</v>
      </c>
      <c r="AN35" s="1">
        <v>567</v>
      </c>
      <c r="AO35" s="1">
        <v>30753</v>
      </c>
      <c r="AP35" s="1">
        <v>17238</v>
      </c>
      <c r="AQ35" s="1">
        <v>64030</v>
      </c>
      <c r="AR35" s="1">
        <v>159092</v>
      </c>
      <c r="AS35" s="1">
        <v>156907</v>
      </c>
      <c r="AT35" s="1">
        <v>2185</v>
      </c>
      <c r="AU35" s="1">
        <v>324556</v>
      </c>
      <c r="AV35" s="1">
        <v>49.018309001780153</v>
      </c>
      <c r="AW35" s="1">
        <v>51.874010868672784</v>
      </c>
      <c r="AX35" s="1">
        <v>25.42776293922304</v>
      </c>
      <c r="AY35" s="1">
        <v>350031</v>
      </c>
      <c r="AZ35" s="1">
        <v>234275</v>
      </c>
      <c r="BA35" s="1">
        <v>99229</v>
      </c>
      <c r="BB35" s="1">
        <v>61025</v>
      </c>
      <c r="BC35" s="1">
        <v>9035</v>
      </c>
      <c r="BD35" s="1">
        <v>64986</v>
      </c>
      <c r="BE35" s="1">
        <v>154916</v>
      </c>
      <c r="BF35" s="1">
        <v>1471</v>
      </c>
      <c r="BG35" s="1">
        <v>88366</v>
      </c>
      <c r="BI35" s="1">
        <f t="shared" si="0"/>
        <v>49.018309001780153</v>
      </c>
      <c r="BJ35" s="1">
        <f t="shared" si="1"/>
        <v>156907</v>
      </c>
      <c r="BK35" s="1">
        <f t="shared" si="2"/>
        <v>320098.76145319856</v>
      </c>
    </row>
    <row r="36" spans="1:63" x14ac:dyDescent="0.25">
      <c r="A36" s="56" t="s">
        <v>353</v>
      </c>
      <c r="B36" s="1">
        <v>527493</v>
      </c>
      <c r="C36" s="1">
        <v>408849</v>
      </c>
      <c r="D36" s="1">
        <v>251382</v>
      </c>
      <c r="E36" s="1">
        <v>79753</v>
      </c>
      <c r="F36" s="1">
        <v>11026</v>
      </c>
      <c r="G36" s="1">
        <v>66688</v>
      </c>
      <c r="H36" s="1">
        <v>118644</v>
      </c>
      <c r="I36" s="1">
        <v>75</v>
      </c>
      <c r="J36" s="1">
        <v>26641</v>
      </c>
      <c r="K36" s="1">
        <v>900</v>
      </c>
      <c r="L36" s="1">
        <v>0</v>
      </c>
      <c r="M36" s="1">
        <v>0</v>
      </c>
      <c r="N36" s="1">
        <v>18655</v>
      </c>
      <c r="O36" s="1">
        <v>195</v>
      </c>
      <c r="P36" s="1">
        <v>17647</v>
      </c>
      <c r="Q36" s="1">
        <v>0</v>
      </c>
      <c r="R36" s="1">
        <v>813</v>
      </c>
      <c r="S36" s="1">
        <v>0</v>
      </c>
      <c r="T36" s="1">
        <v>7081</v>
      </c>
      <c r="U36" s="1">
        <v>30</v>
      </c>
      <c r="V36" s="1">
        <v>7051</v>
      </c>
      <c r="W36" s="1">
        <v>555</v>
      </c>
      <c r="X36" s="1">
        <v>0</v>
      </c>
      <c r="Y36" s="1">
        <v>13706</v>
      </c>
      <c r="Z36" s="1">
        <v>3</v>
      </c>
      <c r="AA36" s="1">
        <v>0</v>
      </c>
      <c r="AB36" s="1">
        <v>45866</v>
      </c>
      <c r="AC36" s="1">
        <v>5162</v>
      </c>
      <c r="AD36" s="1">
        <v>338657</v>
      </c>
      <c r="AE36" s="1">
        <v>189802</v>
      </c>
      <c r="AF36" s="1">
        <v>44828</v>
      </c>
      <c r="AG36" s="1">
        <v>331</v>
      </c>
      <c r="AH36" s="1">
        <v>0</v>
      </c>
      <c r="AI36" s="1">
        <v>44497</v>
      </c>
      <c r="AJ36" s="1">
        <v>40270</v>
      </c>
      <c r="AK36" s="1">
        <v>22979</v>
      </c>
      <c r="AL36" s="1">
        <v>3827</v>
      </c>
      <c r="AM36" s="1">
        <v>13464</v>
      </c>
      <c r="AN36" s="1">
        <v>579</v>
      </c>
      <c r="AO36" s="1">
        <v>33077</v>
      </c>
      <c r="AP36" s="1">
        <v>17381</v>
      </c>
      <c r="AQ36" s="1">
        <v>53667</v>
      </c>
      <c r="AR36" s="1">
        <v>148855</v>
      </c>
      <c r="AS36" s="1">
        <v>146628</v>
      </c>
      <c r="AT36" s="1">
        <v>2227</v>
      </c>
      <c r="AU36" s="1">
        <v>337691</v>
      </c>
      <c r="AV36" s="1">
        <v>44.080295731395559</v>
      </c>
      <c r="AW36" s="1">
        <v>57.168200224773322</v>
      </c>
      <c r="AX36" s="1">
        <v>25.199911723396418</v>
      </c>
      <c r="AY36" s="1">
        <v>357338</v>
      </c>
      <c r="AZ36" s="1">
        <v>238694</v>
      </c>
      <c r="BA36" s="1">
        <v>100885</v>
      </c>
      <c r="BB36" s="1">
        <v>62435</v>
      </c>
      <c r="BC36" s="1">
        <v>9339</v>
      </c>
      <c r="BD36" s="1">
        <v>66035</v>
      </c>
      <c r="BE36" s="1">
        <v>167536</v>
      </c>
      <c r="BF36" s="1">
        <v>1485</v>
      </c>
      <c r="BG36" s="1">
        <v>90023</v>
      </c>
      <c r="BI36" s="1">
        <f t="shared" si="0"/>
        <v>44.080295731395559</v>
      </c>
      <c r="BJ36" s="1">
        <f t="shared" si="1"/>
        <v>146628</v>
      </c>
      <c r="BK36" s="1">
        <f t="shared" si="2"/>
        <v>332638.42169635516</v>
      </c>
    </row>
    <row r="37" spans="1:63" x14ac:dyDescent="0.25">
      <c r="A37" s="56" t="s">
        <v>352</v>
      </c>
      <c r="B37" s="1">
        <v>530013</v>
      </c>
      <c r="C37" s="1">
        <v>412999</v>
      </c>
      <c r="D37" s="1">
        <v>252850</v>
      </c>
      <c r="E37" s="1">
        <v>81384</v>
      </c>
      <c r="F37" s="1">
        <v>11415</v>
      </c>
      <c r="G37" s="1">
        <v>67350</v>
      </c>
      <c r="H37" s="1">
        <v>117014</v>
      </c>
      <c r="I37" s="1">
        <v>102</v>
      </c>
      <c r="J37" s="1">
        <v>23589</v>
      </c>
      <c r="K37" s="1">
        <v>900</v>
      </c>
      <c r="L37" s="1">
        <v>0</v>
      </c>
      <c r="M37" s="1">
        <v>0</v>
      </c>
      <c r="N37" s="1">
        <v>19241</v>
      </c>
      <c r="O37" s="1">
        <v>212</v>
      </c>
      <c r="P37" s="1">
        <v>18164</v>
      </c>
      <c r="Q37" s="1">
        <v>0</v>
      </c>
      <c r="R37" s="1">
        <v>865</v>
      </c>
      <c r="S37" s="1">
        <v>0</v>
      </c>
      <c r="T37" s="1">
        <v>6411</v>
      </c>
      <c r="U37" s="1">
        <v>31</v>
      </c>
      <c r="V37" s="1">
        <v>6380</v>
      </c>
      <c r="W37" s="1">
        <v>570</v>
      </c>
      <c r="X37" s="1">
        <v>0</v>
      </c>
      <c r="Y37" s="1">
        <v>14065</v>
      </c>
      <c r="Z37" s="1">
        <v>3</v>
      </c>
      <c r="AA37" s="1">
        <v>0</v>
      </c>
      <c r="AB37" s="1">
        <v>46828</v>
      </c>
      <c r="AC37" s="1">
        <v>5305</v>
      </c>
      <c r="AD37" s="1">
        <v>329801</v>
      </c>
      <c r="AE37" s="1">
        <v>184454</v>
      </c>
      <c r="AF37" s="1">
        <v>45627</v>
      </c>
      <c r="AG37" s="1">
        <v>370</v>
      </c>
      <c r="AH37" s="1">
        <v>0</v>
      </c>
      <c r="AI37" s="1">
        <v>45257</v>
      </c>
      <c r="AJ37" s="1">
        <v>40877</v>
      </c>
      <c r="AK37" s="1">
        <v>23076</v>
      </c>
      <c r="AL37" s="1">
        <v>4046</v>
      </c>
      <c r="AM37" s="1">
        <v>13756</v>
      </c>
      <c r="AN37" s="1">
        <v>596</v>
      </c>
      <c r="AO37" s="1">
        <v>31088</v>
      </c>
      <c r="AP37" s="1">
        <v>16007</v>
      </c>
      <c r="AQ37" s="1">
        <v>50259</v>
      </c>
      <c r="AR37" s="1">
        <v>145347</v>
      </c>
      <c r="AS37" s="1">
        <v>143052</v>
      </c>
      <c r="AT37" s="1">
        <v>2295</v>
      </c>
      <c r="AU37" s="1">
        <v>345559</v>
      </c>
      <c r="AV37" s="1">
        <v>42.061453200561665</v>
      </c>
      <c r="AW37" s="1">
        <v>59.51568102946819</v>
      </c>
      <c r="AX37" s="1">
        <v>25.033160323205319</v>
      </c>
      <c r="AY37" s="1">
        <v>360734</v>
      </c>
      <c r="AZ37" s="1">
        <v>243720</v>
      </c>
      <c r="BA37" s="1">
        <v>102690</v>
      </c>
      <c r="BB37" s="1">
        <v>63998</v>
      </c>
      <c r="BC37" s="1">
        <v>9666</v>
      </c>
      <c r="BD37" s="1">
        <v>67366</v>
      </c>
      <c r="BE37" s="1">
        <v>176280</v>
      </c>
      <c r="BF37" s="1">
        <v>1500</v>
      </c>
      <c r="BG37" s="1">
        <v>91734</v>
      </c>
      <c r="BI37" s="1">
        <f t="shared" si="0"/>
        <v>42.061453200561665</v>
      </c>
      <c r="BJ37" s="1">
        <f t="shared" si="1"/>
        <v>143052</v>
      </c>
      <c r="BK37" s="1">
        <f t="shared" si="2"/>
        <v>340102.37192206609</v>
      </c>
    </row>
    <row r="38" spans="1:63" x14ac:dyDescent="0.25">
      <c r="A38" s="56" t="s">
        <v>351</v>
      </c>
      <c r="B38" s="1">
        <v>536943</v>
      </c>
      <c r="C38" s="1">
        <v>419306</v>
      </c>
      <c r="D38" s="1">
        <v>255579</v>
      </c>
      <c r="E38" s="1">
        <v>83412</v>
      </c>
      <c r="F38" s="1">
        <v>11756</v>
      </c>
      <c r="G38" s="1">
        <v>68559</v>
      </c>
      <c r="H38" s="1">
        <v>117637</v>
      </c>
      <c r="I38" s="1">
        <v>74</v>
      </c>
      <c r="J38" s="1">
        <v>25710</v>
      </c>
      <c r="K38" s="1">
        <v>900</v>
      </c>
      <c r="L38" s="1">
        <v>0</v>
      </c>
      <c r="M38" s="1">
        <v>0</v>
      </c>
      <c r="N38" s="1">
        <v>17581</v>
      </c>
      <c r="O38" s="1">
        <v>194</v>
      </c>
      <c r="P38" s="1">
        <v>16454</v>
      </c>
      <c r="Q38" s="1">
        <v>0</v>
      </c>
      <c r="R38" s="1">
        <v>933</v>
      </c>
      <c r="S38" s="1">
        <v>0</v>
      </c>
      <c r="T38" s="1">
        <v>6777</v>
      </c>
      <c r="U38" s="1">
        <v>32</v>
      </c>
      <c r="V38" s="1">
        <v>6745</v>
      </c>
      <c r="W38" s="1">
        <v>586</v>
      </c>
      <c r="X38" s="1">
        <v>0</v>
      </c>
      <c r="Y38" s="1">
        <v>14472</v>
      </c>
      <c r="Z38" s="1">
        <v>3</v>
      </c>
      <c r="AA38" s="1">
        <v>0</v>
      </c>
      <c r="AB38" s="1">
        <v>46126</v>
      </c>
      <c r="AC38" s="1">
        <v>5408</v>
      </c>
      <c r="AD38" s="1">
        <v>312280</v>
      </c>
      <c r="AE38" s="1">
        <v>176150</v>
      </c>
      <c r="AF38" s="1">
        <v>46567</v>
      </c>
      <c r="AG38" s="1">
        <v>297</v>
      </c>
      <c r="AH38" s="1">
        <v>0</v>
      </c>
      <c r="AI38" s="1">
        <v>46270</v>
      </c>
      <c r="AJ38" s="1">
        <v>40787</v>
      </c>
      <c r="AK38" s="1">
        <v>22710</v>
      </c>
      <c r="AL38" s="1">
        <v>4381</v>
      </c>
      <c r="AM38" s="1">
        <v>13696</v>
      </c>
      <c r="AN38" s="1">
        <v>602</v>
      </c>
      <c r="AO38" s="1">
        <v>31407</v>
      </c>
      <c r="AP38" s="1">
        <v>15201</v>
      </c>
      <c r="AQ38" s="1">
        <v>41586</v>
      </c>
      <c r="AR38" s="1">
        <v>136130</v>
      </c>
      <c r="AS38" s="1">
        <v>133816</v>
      </c>
      <c r="AT38" s="1">
        <v>2314</v>
      </c>
      <c r="AU38" s="1">
        <v>360793</v>
      </c>
      <c r="AV38" s="1">
        <v>37.730731668664433</v>
      </c>
      <c r="AW38" s="1">
        <v>64.169424007335451</v>
      </c>
      <c r="AX38" s="1">
        <v>24.211593185535278</v>
      </c>
      <c r="AY38" s="1">
        <v>365282</v>
      </c>
      <c r="AZ38" s="1">
        <v>247645</v>
      </c>
      <c r="BA38" s="1">
        <v>104641</v>
      </c>
      <c r="BB38" s="1">
        <v>65500</v>
      </c>
      <c r="BC38" s="1">
        <v>10015</v>
      </c>
      <c r="BD38" s="1">
        <v>67489</v>
      </c>
      <c r="BE38" s="1">
        <v>189132</v>
      </c>
      <c r="BF38" s="1">
        <v>1515</v>
      </c>
      <c r="BG38" s="1">
        <v>93503</v>
      </c>
      <c r="BI38" s="1">
        <f t="shared" si="0"/>
        <v>37.730731668664433</v>
      </c>
      <c r="BJ38" s="1">
        <f t="shared" si="1"/>
        <v>133816</v>
      </c>
      <c r="BK38" s="1">
        <f t="shared" si="2"/>
        <v>354660.49578660802</v>
      </c>
    </row>
    <row r="39" spans="1:63" x14ac:dyDescent="0.25">
      <c r="A39" s="56" t="s">
        <v>350</v>
      </c>
      <c r="B39" s="1">
        <v>547448</v>
      </c>
      <c r="C39" s="1">
        <v>425815</v>
      </c>
      <c r="D39" s="1">
        <v>258630</v>
      </c>
      <c r="E39" s="1">
        <v>85511</v>
      </c>
      <c r="F39" s="1">
        <v>12095</v>
      </c>
      <c r="G39" s="1">
        <v>69579</v>
      </c>
      <c r="H39" s="1">
        <v>121633</v>
      </c>
      <c r="I39" s="1">
        <v>85</v>
      </c>
      <c r="J39" s="1">
        <v>25865</v>
      </c>
      <c r="K39" s="1">
        <v>900</v>
      </c>
      <c r="L39" s="1">
        <v>0</v>
      </c>
      <c r="M39" s="1">
        <v>0</v>
      </c>
      <c r="N39" s="1">
        <v>19467</v>
      </c>
      <c r="O39" s="1">
        <v>214</v>
      </c>
      <c r="P39" s="1">
        <v>18232</v>
      </c>
      <c r="Q39" s="1">
        <v>0</v>
      </c>
      <c r="R39" s="1">
        <v>1021</v>
      </c>
      <c r="S39" s="1">
        <v>0</v>
      </c>
      <c r="T39" s="1">
        <v>6697</v>
      </c>
      <c r="U39" s="1">
        <v>32</v>
      </c>
      <c r="V39" s="1">
        <v>6665</v>
      </c>
      <c r="W39" s="1">
        <v>599</v>
      </c>
      <c r="X39" s="1">
        <v>0</v>
      </c>
      <c r="Y39" s="1">
        <v>14825</v>
      </c>
      <c r="Z39" s="1">
        <v>3</v>
      </c>
      <c r="AA39" s="1">
        <v>0</v>
      </c>
      <c r="AB39" s="1">
        <v>47561</v>
      </c>
      <c r="AC39" s="1">
        <v>5631</v>
      </c>
      <c r="AD39" s="1">
        <v>307993</v>
      </c>
      <c r="AE39" s="1">
        <v>176342</v>
      </c>
      <c r="AF39" s="1">
        <v>47147</v>
      </c>
      <c r="AG39" s="1">
        <v>347</v>
      </c>
      <c r="AH39" s="1">
        <v>0</v>
      </c>
      <c r="AI39" s="1">
        <v>46800</v>
      </c>
      <c r="AJ39" s="1">
        <v>41191</v>
      </c>
      <c r="AK39" s="1">
        <v>23000</v>
      </c>
      <c r="AL39" s="1">
        <v>4430</v>
      </c>
      <c r="AM39" s="1">
        <v>13761</v>
      </c>
      <c r="AN39" s="1">
        <v>619</v>
      </c>
      <c r="AO39" s="1">
        <v>32222</v>
      </c>
      <c r="AP39" s="1">
        <v>17399</v>
      </c>
      <c r="AQ39" s="1">
        <v>37764</v>
      </c>
      <c r="AR39" s="1">
        <v>131651</v>
      </c>
      <c r="AS39" s="1">
        <v>129274</v>
      </c>
      <c r="AT39" s="1">
        <v>2377</v>
      </c>
      <c r="AU39" s="1">
        <v>371106</v>
      </c>
      <c r="AV39" s="1">
        <v>35.475288537605323</v>
      </c>
      <c r="AW39" s="1">
        <v>67.100199692269484</v>
      </c>
      <c r="AX39" s="1">
        <v>23.803989450141959</v>
      </c>
      <c r="AY39" s="1">
        <v>374145</v>
      </c>
      <c r="AZ39" s="1">
        <v>252512</v>
      </c>
      <c r="BA39" s="1">
        <v>106615</v>
      </c>
      <c r="BB39" s="1">
        <v>67082</v>
      </c>
      <c r="BC39" s="1">
        <v>10366</v>
      </c>
      <c r="BD39" s="1">
        <v>68449</v>
      </c>
      <c r="BE39" s="1">
        <v>197803</v>
      </c>
      <c r="BF39" s="1">
        <v>1530</v>
      </c>
      <c r="BG39" s="1">
        <v>95283</v>
      </c>
      <c r="BI39" s="1">
        <f t="shared" si="0"/>
        <v>35.475288537605323</v>
      </c>
      <c r="BJ39" s="1">
        <f t="shared" si="1"/>
        <v>129274</v>
      </c>
      <c r="BK39" s="1">
        <f t="shared" si="2"/>
        <v>364405.77463651646</v>
      </c>
    </row>
    <row r="40" spans="1:63" x14ac:dyDescent="0.25">
      <c r="A40" s="56" t="s">
        <v>349</v>
      </c>
      <c r="B40" s="1">
        <v>549515</v>
      </c>
      <c r="C40" s="1">
        <v>427038</v>
      </c>
      <c r="D40" s="1">
        <v>259102</v>
      </c>
      <c r="E40" s="1">
        <v>86913</v>
      </c>
      <c r="F40" s="1">
        <v>12393</v>
      </c>
      <c r="G40" s="1">
        <v>68631</v>
      </c>
      <c r="H40" s="1">
        <v>122477</v>
      </c>
      <c r="I40" s="1">
        <v>114</v>
      </c>
      <c r="J40" s="1">
        <v>26550</v>
      </c>
      <c r="K40" s="1">
        <v>900</v>
      </c>
      <c r="L40" s="1">
        <v>0</v>
      </c>
      <c r="M40" s="1">
        <v>0</v>
      </c>
      <c r="N40" s="1">
        <v>20449</v>
      </c>
      <c r="O40" s="1">
        <v>204</v>
      </c>
      <c r="P40" s="1">
        <v>19240</v>
      </c>
      <c r="Q40" s="1">
        <v>0</v>
      </c>
      <c r="R40" s="1">
        <v>1005</v>
      </c>
      <c r="S40" s="1">
        <v>0</v>
      </c>
      <c r="T40" s="1">
        <v>7341</v>
      </c>
      <c r="U40" s="1">
        <v>32</v>
      </c>
      <c r="V40" s="1">
        <v>7309</v>
      </c>
      <c r="W40" s="1">
        <v>611</v>
      </c>
      <c r="X40" s="1">
        <v>0</v>
      </c>
      <c r="Y40" s="1">
        <v>15124</v>
      </c>
      <c r="Z40" s="1">
        <v>3</v>
      </c>
      <c r="AA40" s="1">
        <v>0</v>
      </c>
      <c r="AB40" s="1">
        <v>45021</v>
      </c>
      <c r="AC40" s="1">
        <v>6364</v>
      </c>
      <c r="AD40" s="1">
        <v>340184</v>
      </c>
      <c r="AE40" s="1">
        <v>193668</v>
      </c>
      <c r="AF40" s="1">
        <v>48414</v>
      </c>
      <c r="AG40" s="1">
        <v>402</v>
      </c>
      <c r="AH40" s="1">
        <v>0</v>
      </c>
      <c r="AI40" s="1">
        <v>48012</v>
      </c>
      <c r="AJ40" s="1">
        <v>40838</v>
      </c>
      <c r="AK40" s="1">
        <v>22417</v>
      </c>
      <c r="AL40" s="1">
        <v>4279</v>
      </c>
      <c r="AM40" s="1">
        <v>14142</v>
      </c>
      <c r="AN40" s="1">
        <v>632</v>
      </c>
      <c r="AO40" s="1">
        <v>32800</v>
      </c>
      <c r="AP40" s="1">
        <v>17986</v>
      </c>
      <c r="AQ40" s="1">
        <v>52998</v>
      </c>
      <c r="AR40" s="1">
        <v>146516</v>
      </c>
      <c r="AS40" s="1">
        <v>144082</v>
      </c>
      <c r="AT40" s="1">
        <v>2434</v>
      </c>
      <c r="AU40" s="1">
        <v>355847</v>
      </c>
      <c r="AV40" s="1">
        <v>41.173832051749088</v>
      </c>
      <c r="AW40" s="1">
        <v>60.915906607060514</v>
      </c>
      <c r="AX40" s="1">
        <v>25.081413079191421</v>
      </c>
      <c r="AY40" s="1">
        <v>377642</v>
      </c>
      <c r="AZ40" s="1">
        <v>255165</v>
      </c>
      <c r="BA40" s="1">
        <v>108517</v>
      </c>
      <c r="BB40" s="1">
        <v>68518</v>
      </c>
      <c r="BC40" s="1">
        <v>10712</v>
      </c>
      <c r="BD40" s="1">
        <v>67418</v>
      </c>
      <c r="BE40" s="1">
        <v>183974</v>
      </c>
      <c r="BF40" s="1">
        <v>1544</v>
      </c>
      <c r="BG40" s="1">
        <v>97053</v>
      </c>
      <c r="BI40" s="1">
        <f t="shared" si="0"/>
        <v>41.173832051749088</v>
      </c>
      <c r="BJ40" s="1">
        <f t="shared" si="1"/>
        <v>144082</v>
      </c>
      <c r="BK40" s="1">
        <f t="shared" si="2"/>
        <v>349935.85202103946</v>
      </c>
    </row>
    <row r="41" spans="1:63" x14ac:dyDescent="0.25">
      <c r="A41" s="56" t="s">
        <v>348</v>
      </c>
      <c r="B41" s="1">
        <v>548195</v>
      </c>
      <c r="C41" s="1">
        <v>429994</v>
      </c>
      <c r="D41" s="1">
        <v>260326</v>
      </c>
      <c r="E41" s="1">
        <v>88667</v>
      </c>
      <c r="F41" s="1">
        <v>12812</v>
      </c>
      <c r="G41" s="1">
        <v>68189</v>
      </c>
      <c r="H41" s="1">
        <v>118201</v>
      </c>
      <c r="I41" s="1">
        <v>115</v>
      </c>
      <c r="J41" s="1">
        <v>23706</v>
      </c>
      <c r="K41" s="1">
        <v>950</v>
      </c>
      <c r="L41" s="1">
        <v>0</v>
      </c>
      <c r="M41" s="1">
        <v>0</v>
      </c>
      <c r="N41" s="1">
        <v>19162</v>
      </c>
      <c r="O41" s="1">
        <v>312</v>
      </c>
      <c r="P41" s="1">
        <v>17887</v>
      </c>
      <c r="Q41" s="1">
        <v>0</v>
      </c>
      <c r="R41" s="1">
        <v>963</v>
      </c>
      <c r="S41" s="1">
        <v>0</v>
      </c>
      <c r="T41" s="1">
        <v>6453</v>
      </c>
      <c r="U41" s="1">
        <v>32</v>
      </c>
      <c r="V41" s="1">
        <v>6421</v>
      </c>
      <c r="W41" s="1">
        <v>623</v>
      </c>
      <c r="X41" s="1">
        <v>0</v>
      </c>
      <c r="Y41" s="1">
        <v>15408</v>
      </c>
      <c r="Z41" s="1">
        <v>3</v>
      </c>
      <c r="AA41" s="1">
        <v>0</v>
      </c>
      <c r="AB41" s="1">
        <v>45279</v>
      </c>
      <c r="AC41" s="1">
        <v>6502</v>
      </c>
      <c r="AD41" s="1">
        <v>358852</v>
      </c>
      <c r="AE41" s="1">
        <v>200108</v>
      </c>
      <c r="AF41" s="1">
        <v>49314</v>
      </c>
      <c r="AG41" s="1">
        <v>525</v>
      </c>
      <c r="AH41" s="1">
        <v>0</v>
      </c>
      <c r="AI41" s="1">
        <v>48789</v>
      </c>
      <c r="AJ41" s="1">
        <v>40852</v>
      </c>
      <c r="AK41" s="1">
        <v>22094</v>
      </c>
      <c r="AL41" s="1">
        <v>4340</v>
      </c>
      <c r="AM41" s="1">
        <v>14419</v>
      </c>
      <c r="AN41" s="1">
        <v>646</v>
      </c>
      <c r="AO41" s="1">
        <v>30154</v>
      </c>
      <c r="AP41" s="1">
        <v>14340</v>
      </c>
      <c r="AQ41" s="1">
        <v>64802</v>
      </c>
      <c r="AR41" s="1">
        <v>158744</v>
      </c>
      <c r="AS41" s="1">
        <v>156255</v>
      </c>
      <c r="AT41" s="1">
        <v>2489</v>
      </c>
      <c r="AU41" s="1">
        <v>348087</v>
      </c>
      <c r="AV41" s="1">
        <v>45.604675726097966</v>
      </c>
      <c r="AW41" s="1">
        <v>56.799492939819515</v>
      </c>
      <c r="AX41" s="1">
        <v>25.903224569272592</v>
      </c>
      <c r="AY41" s="1">
        <v>376740</v>
      </c>
      <c r="AZ41" s="1">
        <v>258539</v>
      </c>
      <c r="BA41" s="1">
        <v>110300</v>
      </c>
      <c r="BB41" s="1">
        <v>69779</v>
      </c>
      <c r="BC41" s="1">
        <v>11053</v>
      </c>
      <c r="BD41" s="1">
        <v>67407</v>
      </c>
      <c r="BE41" s="1">
        <v>176632</v>
      </c>
      <c r="BF41" s="1">
        <v>1558</v>
      </c>
      <c r="BG41" s="1">
        <v>98766</v>
      </c>
      <c r="BI41" s="1">
        <f t="shared" si="0"/>
        <v>45.604675726097966</v>
      </c>
      <c r="BJ41" s="1">
        <f t="shared" si="1"/>
        <v>156255</v>
      </c>
      <c r="BK41" s="1">
        <f t="shared" si="2"/>
        <v>342629.34120717959</v>
      </c>
    </row>
    <row r="42" spans="1:63" x14ac:dyDescent="0.25">
      <c r="A42" s="56" t="s">
        <v>347</v>
      </c>
      <c r="B42" s="1">
        <v>550327</v>
      </c>
      <c r="C42" s="1">
        <v>432658</v>
      </c>
      <c r="D42" s="1">
        <v>261677</v>
      </c>
      <c r="E42" s="1">
        <v>90371</v>
      </c>
      <c r="F42" s="1">
        <v>13084</v>
      </c>
      <c r="G42" s="1">
        <v>67526</v>
      </c>
      <c r="H42" s="1">
        <v>117669</v>
      </c>
      <c r="I42" s="1">
        <v>128</v>
      </c>
      <c r="J42" s="1">
        <v>25354</v>
      </c>
      <c r="K42" s="1">
        <v>1000</v>
      </c>
      <c r="L42" s="1">
        <v>0</v>
      </c>
      <c r="M42" s="1">
        <v>0</v>
      </c>
      <c r="N42" s="1">
        <v>16134</v>
      </c>
      <c r="O42" s="1">
        <v>338</v>
      </c>
      <c r="P42" s="1">
        <v>14874</v>
      </c>
      <c r="Q42" s="1">
        <v>0</v>
      </c>
      <c r="R42" s="1">
        <v>922</v>
      </c>
      <c r="S42" s="1">
        <v>0</v>
      </c>
      <c r="T42" s="1">
        <v>6862</v>
      </c>
      <c r="U42" s="1">
        <v>32</v>
      </c>
      <c r="V42" s="1">
        <v>6830</v>
      </c>
      <c r="W42" s="1">
        <v>639</v>
      </c>
      <c r="X42" s="1">
        <v>0</v>
      </c>
      <c r="Y42" s="1">
        <v>15801</v>
      </c>
      <c r="Z42" s="1">
        <v>3</v>
      </c>
      <c r="AA42" s="1">
        <v>0</v>
      </c>
      <c r="AB42" s="1">
        <v>45273</v>
      </c>
      <c r="AC42" s="1">
        <v>6475</v>
      </c>
      <c r="AD42" s="1">
        <v>389101</v>
      </c>
      <c r="AE42" s="1">
        <v>213992</v>
      </c>
      <c r="AF42" s="1">
        <v>50208</v>
      </c>
      <c r="AG42" s="1">
        <v>484</v>
      </c>
      <c r="AH42" s="1">
        <v>0</v>
      </c>
      <c r="AI42" s="1">
        <v>49724</v>
      </c>
      <c r="AJ42" s="1">
        <v>39943</v>
      </c>
      <c r="AK42" s="1">
        <v>21445</v>
      </c>
      <c r="AL42" s="1">
        <v>4213</v>
      </c>
      <c r="AM42" s="1">
        <v>14285</v>
      </c>
      <c r="AN42" s="1">
        <v>667</v>
      </c>
      <c r="AO42" s="1">
        <v>30197</v>
      </c>
      <c r="AP42" s="1">
        <v>11324</v>
      </c>
      <c r="AQ42" s="1">
        <v>81653</v>
      </c>
      <c r="AR42" s="1">
        <v>175109</v>
      </c>
      <c r="AS42" s="1">
        <v>172550</v>
      </c>
      <c r="AT42" s="1">
        <v>2559</v>
      </c>
      <c r="AU42" s="1">
        <v>336335</v>
      </c>
      <c r="AV42" s="1">
        <v>52.063825063984439</v>
      </c>
      <c r="AW42" s="1">
        <v>51.482958446545709</v>
      </c>
      <c r="AX42" s="1">
        <v>26.80399742337336</v>
      </c>
      <c r="AY42" s="1">
        <v>377786</v>
      </c>
      <c r="AZ42" s="1">
        <v>260117</v>
      </c>
      <c r="BA42" s="1">
        <v>111969</v>
      </c>
      <c r="BB42" s="1">
        <v>70984</v>
      </c>
      <c r="BC42" s="1">
        <v>11381</v>
      </c>
      <c r="BD42" s="1">
        <v>65783</v>
      </c>
      <c r="BE42" s="1">
        <v>163794</v>
      </c>
      <c r="BF42" s="1">
        <v>1573</v>
      </c>
      <c r="BG42" s="1">
        <v>100423</v>
      </c>
      <c r="BI42" s="1">
        <f t="shared" si="0"/>
        <v>52.063825063984439</v>
      </c>
      <c r="BJ42" s="1">
        <f t="shared" si="1"/>
        <v>172550</v>
      </c>
      <c r="BK42" s="1">
        <f t="shared" si="2"/>
        <v>331420.13631910965</v>
      </c>
    </row>
    <row r="43" spans="1:63" x14ac:dyDescent="0.25">
      <c r="A43" s="56" t="s">
        <v>346</v>
      </c>
      <c r="B43" s="1">
        <v>556778</v>
      </c>
      <c r="C43" s="1">
        <v>433565</v>
      </c>
      <c r="D43" s="1">
        <v>263287</v>
      </c>
      <c r="E43" s="1">
        <v>89655</v>
      </c>
      <c r="F43" s="1">
        <v>13371</v>
      </c>
      <c r="G43" s="1">
        <v>67252</v>
      </c>
      <c r="H43" s="1">
        <v>123213</v>
      </c>
      <c r="I43" s="1">
        <v>150</v>
      </c>
      <c r="J43" s="1">
        <v>26760</v>
      </c>
      <c r="K43" s="1">
        <v>1050</v>
      </c>
      <c r="L43" s="1">
        <v>0</v>
      </c>
      <c r="M43" s="1">
        <v>0</v>
      </c>
      <c r="N43" s="1">
        <v>17663</v>
      </c>
      <c r="O43" s="1">
        <v>300</v>
      </c>
      <c r="P43" s="1">
        <v>16366</v>
      </c>
      <c r="Q43" s="1">
        <v>0</v>
      </c>
      <c r="R43" s="1">
        <v>997</v>
      </c>
      <c r="S43" s="1">
        <v>0</v>
      </c>
      <c r="T43" s="1">
        <v>6790</v>
      </c>
      <c r="U43" s="1">
        <v>32</v>
      </c>
      <c r="V43" s="1">
        <v>6758</v>
      </c>
      <c r="W43" s="1">
        <v>648</v>
      </c>
      <c r="X43" s="1">
        <v>0</v>
      </c>
      <c r="Y43" s="1">
        <v>16001</v>
      </c>
      <c r="Z43" s="1">
        <v>3</v>
      </c>
      <c r="AA43" s="1">
        <v>0</v>
      </c>
      <c r="AB43" s="1">
        <v>47592</v>
      </c>
      <c r="AC43" s="1">
        <v>6556</v>
      </c>
      <c r="AD43" s="1">
        <v>432952</v>
      </c>
      <c r="AE43" s="1">
        <v>238336</v>
      </c>
      <c r="AF43" s="1">
        <v>51583</v>
      </c>
      <c r="AG43" s="1">
        <v>584</v>
      </c>
      <c r="AH43" s="1">
        <v>0</v>
      </c>
      <c r="AI43" s="1">
        <v>50999</v>
      </c>
      <c r="AJ43" s="1">
        <v>39583</v>
      </c>
      <c r="AK43" s="1">
        <v>21273</v>
      </c>
      <c r="AL43" s="1">
        <v>4095</v>
      </c>
      <c r="AM43" s="1">
        <v>14216</v>
      </c>
      <c r="AN43" s="1">
        <v>682</v>
      </c>
      <c r="AO43" s="1">
        <v>31519</v>
      </c>
      <c r="AP43" s="1">
        <v>13163</v>
      </c>
      <c r="AQ43" s="1">
        <v>101806</v>
      </c>
      <c r="AR43" s="1">
        <v>194616</v>
      </c>
      <c r="AS43" s="1">
        <v>191985</v>
      </c>
      <c r="AT43" s="1">
        <v>2631</v>
      </c>
      <c r="AU43" s="1">
        <v>318442</v>
      </c>
      <c r="AV43" s="1">
        <v>61.114975648110637</v>
      </c>
      <c r="AW43" s="1">
        <v>46.844293523572517</v>
      </c>
      <c r="AX43" s="1">
        <v>28.628878579460807</v>
      </c>
      <c r="AY43" s="1">
        <v>386338</v>
      </c>
      <c r="AZ43" s="1">
        <v>263125</v>
      </c>
      <c r="BA43" s="1">
        <v>113607</v>
      </c>
      <c r="BB43" s="1">
        <v>72244</v>
      </c>
      <c r="BC43" s="1">
        <v>11700</v>
      </c>
      <c r="BD43" s="1">
        <v>65574</v>
      </c>
      <c r="BE43" s="1">
        <v>148002</v>
      </c>
      <c r="BF43" s="1">
        <v>1589</v>
      </c>
      <c r="BG43" s="1">
        <v>102038</v>
      </c>
      <c r="BI43" s="1">
        <f t="shared" si="0"/>
        <v>61.114975648110637</v>
      </c>
      <c r="BJ43" s="1">
        <f t="shared" si="1"/>
        <v>191985</v>
      </c>
      <c r="BK43" s="1">
        <f t="shared" si="2"/>
        <v>314137.40734417719</v>
      </c>
    </row>
    <row r="44" spans="1:63" x14ac:dyDescent="0.25">
      <c r="A44" s="56" t="s">
        <v>345</v>
      </c>
      <c r="B44" s="1">
        <v>564736</v>
      </c>
      <c r="C44" s="1">
        <v>436060</v>
      </c>
      <c r="D44" s="1">
        <v>265003</v>
      </c>
      <c r="E44" s="1">
        <v>90164</v>
      </c>
      <c r="F44" s="1">
        <v>13648</v>
      </c>
      <c r="G44" s="1">
        <v>67246</v>
      </c>
      <c r="H44" s="1">
        <v>128676</v>
      </c>
      <c r="I44" s="1">
        <v>158</v>
      </c>
      <c r="J44" s="1">
        <v>28329</v>
      </c>
      <c r="K44" s="1">
        <v>1100</v>
      </c>
      <c r="L44" s="1">
        <v>0</v>
      </c>
      <c r="M44" s="1">
        <v>0</v>
      </c>
      <c r="N44" s="1">
        <v>18786</v>
      </c>
      <c r="O44" s="1">
        <v>291</v>
      </c>
      <c r="P44" s="1">
        <v>17523</v>
      </c>
      <c r="Q44" s="1">
        <v>0</v>
      </c>
      <c r="R44" s="1">
        <v>972</v>
      </c>
      <c r="S44" s="1">
        <v>0</v>
      </c>
      <c r="T44" s="1">
        <v>7687</v>
      </c>
      <c r="U44" s="1">
        <v>33</v>
      </c>
      <c r="V44" s="1">
        <v>7654</v>
      </c>
      <c r="W44" s="1">
        <v>663</v>
      </c>
      <c r="X44" s="1">
        <v>0</v>
      </c>
      <c r="Y44" s="1">
        <v>16373</v>
      </c>
      <c r="Z44" s="1">
        <v>3</v>
      </c>
      <c r="AA44" s="1">
        <v>0</v>
      </c>
      <c r="AB44" s="1">
        <v>48406</v>
      </c>
      <c r="AC44" s="1">
        <v>7171</v>
      </c>
      <c r="AD44" s="1">
        <v>445636</v>
      </c>
      <c r="AE44" s="1">
        <v>248177</v>
      </c>
      <c r="AF44" s="1">
        <v>52078</v>
      </c>
      <c r="AG44" s="1">
        <v>531</v>
      </c>
      <c r="AH44" s="1">
        <v>0</v>
      </c>
      <c r="AI44" s="1">
        <v>51547</v>
      </c>
      <c r="AJ44" s="1">
        <v>40765</v>
      </c>
      <c r="AK44" s="1">
        <v>21761</v>
      </c>
      <c r="AL44" s="1">
        <v>4368</v>
      </c>
      <c r="AM44" s="1">
        <v>14636</v>
      </c>
      <c r="AN44" s="1">
        <v>681</v>
      </c>
      <c r="AO44" s="1">
        <v>34832</v>
      </c>
      <c r="AP44" s="1">
        <v>14767</v>
      </c>
      <c r="AQ44" s="1">
        <v>105054</v>
      </c>
      <c r="AR44" s="1">
        <v>197459</v>
      </c>
      <c r="AS44" s="1">
        <v>194840</v>
      </c>
      <c r="AT44" s="1">
        <v>2619</v>
      </c>
      <c r="AU44" s="1">
        <v>316559</v>
      </c>
      <c r="AV44" s="1">
        <v>62.376587336984556</v>
      </c>
      <c r="AW44" s="1">
        <v>47.018945136264861</v>
      </c>
      <c r="AX44" s="1">
        <v>29.328813377851112</v>
      </c>
      <c r="AY44" s="1">
        <v>394867</v>
      </c>
      <c r="AZ44" s="1">
        <v>266191</v>
      </c>
      <c r="BA44" s="1">
        <v>115292</v>
      </c>
      <c r="BB44" s="1">
        <v>73413</v>
      </c>
      <c r="BC44" s="1">
        <v>12015</v>
      </c>
      <c r="BD44" s="1">
        <v>65471</v>
      </c>
      <c r="BE44" s="1">
        <v>146690</v>
      </c>
      <c r="BF44" s="1">
        <v>1606</v>
      </c>
      <c r="BG44" s="1">
        <v>103616</v>
      </c>
      <c r="BI44" s="1">
        <f t="shared" si="0"/>
        <v>62.376587336984556</v>
      </c>
      <c r="BJ44" s="1">
        <f t="shared" si="1"/>
        <v>194840</v>
      </c>
      <c r="BK44" s="1">
        <f t="shared" si="2"/>
        <v>312360.78842754313</v>
      </c>
    </row>
    <row r="45" spans="1:63" x14ac:dyDescent="0.25">
      <c r="A45" s="56" t="s">
        <v>344</v>
      </c>
      <c r="B45" s="1">
        <v>568603</v>
      </c>
      <c r="C45" s="1">
        <v>439210</v>
      </c>
      <c r="D45" s="1">
        <v>265937</v>
      </c>
      <c r="E45" s="1">
        <v>90683</v>
      </c>
      <c r="F45" s="1">
        <v>14169</v>
      </c>
      <c r="G45" s="1">
        <v>68421</v>
      </c>
      <c r="H45" s="1">
        <v>129393</v>
      </c>
      <c r="I45" s="1">
        <v>147</v>
      </c>
      <c r="J45" s="1">
        <v>26814</v>
      </c>
      <c r="K45" s="1">
        <v>1075</v>
      </c>
      <c r="L45" s="1">
        <v>0</v>
      </c>
      <c r="M45" s="1">
        <v>0</v>
      </c>
      <c r="N45" s="1">
        <v>19039</v>
      </c>
      <c r="O45" s="1">
        <v>281</v>
      </c>
      <c r="P45" s="1">
        <v>17543</v>
      </c>
      <c r="Q45" s="1">
        <v>150</v>
      </c>
      <c r="R45" s="1">
        <v>1065</v>
      </c>
      <c r="S45" s="1">
        <v>0</v>
      </c>
      <c r="T45" s="1">
        <v>6834</v>
      </c>
      <c r="U45" s="1">
        <v>36</v>
      </c>
      <c r="V45" s="1">
        <v>6798</v>
      </c>
      <c r="W45" s="1">
        <v>675</v>
      </c>
      <c r="X45" s="1">
        <v>0</v>
      </c>
      <c r="Y45" s="1">
        <v>16656</v>
      </c>
      <c r="Z45" s="1">
        <v>3</v>
      </c>
      <c r="AA45" s="1">
        <v>0</v>
      </c>
      <c r="AB45" s="1">
        <v>50806</v>
      </c>
      <c r="AC45" s="1">
        <v>7344</v>
      </c>
      <c r="AD45" s="1">
        <v>458258</v>
      </c>
      <c r="AE45" s="1">
        <v>253440</v>
      </c>
      <c r="AF45" s="1">
        <v>52555</v>
      </c>
      <c r="AG45" s="1">
        <v>500</v>
      </c>
      <c r="AH45" s="1">
        <v>0</v>
      </c>
      <c r="AI45" s="1">
        <v>52055</v>
      </c>
      <c r="AJ45" s="1">
        <v>41165</v>
      </c>
      <c r="AK45" s="1">
        <v>22121</v>
      </c>
      <c r="AL45" s="1">
        <v>4109</v>
      </c>
      <c r="AM45" s="1">
        <v>14935</v>
      </c>
      <c r="AN45" s="1">
        <v>699</v>
      </c>
      <c r="AO45" s="1">
        <v>34093</v>
      </c>
      <c r="AP45" s="1">
        <v>12936</v>
      </c>
      <c r="AQ45" s="1">
        <v>111992</v>
      </c>
      <c r="AR45" s="1">
        <v>204818</v>
      </c>
      <c r="AS45" s="1">
        <v>202122</v>
      </c>
      <c r="AT45" s="1">
        <v>2696</v>
      </c>
      <c r="AU45" s="1">
        <v>315163</v>
      </c>
      <c r="AV45" s="1">
        <v>64.987928806970046</v>
      </c>
      <c r="AW45" s="1">
        <v>45.757744649109902</v>
      </c>
      <c r="AX45" s="1">
        <v>29.737010516238687</v>
      </c>
      <c r="AY45" s="1">
        <v>400143</v>
      </c>
      <c r="AZ45" s="1">
        <v>270750</v>
      </c>
      <c r="BA45" s="1">
        <v>117100</v>
      </c>
      <c r="BB45" s="1">
        <v>74493</v>
      </c>
      <c r="BC45" s="1">
        <v>12331</v>
      </c>
      <c r="BD45" s="1">
        <v>66826</v>
      </c>
      <c r="BE45" s="1">
        <v>146703</v>
      </c>
      <c r="BF45" s="1">
        <v>1625</v>
      </c>
      <c r="BG45" s="1">
        <v>105242</v>
      </c>
      <c r="BI45" s="1">
        <f t="shared" si="0"/>
        <v>64.987928806970046</v>
      </c>
      <c r="BJ45" s="1">
        <f t="shared" si="1"/>
        <v>202122</v>
      </c>
      <c r="BK45" s="1">
        <f t="shared" si="2"/>
        <v>311014.68181937526</v>
      </c>
    </row>
    <row r="46" spans="1:63" x14ac:dyDescent="0.25">
      <c r="A46" s="56" t="s">
        <v>343</v>
      </c>
      <c r="B46" s="1">
        <v>579435</v>
      </c>
      <c r="C46" s="1">
        <v>447004</v>
      </c>
      <c r="D46" s="1">
        <v>270077</v>
      </c>
      <c r="E46" s="1">
        <v>92536</v>
      </c>
      <c r="F46" s="1">
        <v>14464</v>
      </c>
      <c r="G46" s="1">
        <v>69927</v>
      </c>
      <c r="H46" s="1">
        <v>132431</v>
      </c>
      <c r="I46" s="1">
        <v>127</v>
      </c>
      <c r="J46" s="1">
        <v>27756</v>
      </c>
      <c r="K46" s="1">
        <v>1050</v>
      </c>
      <c r="L46" s="1">
        <v>0</v>
      </c>
      <c r="M46" s="1">
        <v>0</v>
      </c>
      <c r="N46" s="1">
        <v>18399</v>
      </c>
      <c r="O46" s="1">
        <v>352</v>
      </c>
      <c r="P46" s="1">
        <v>16788</v>
      </c>
      <c r="Q46" s="1">
        <v>200</v>
      </c>
      <c r="R46" s="1">
        <v>1059</v>
      </c>
      <c r="S46" s="1">
        <v>0</v>
      </c>
      <c r="T46" s="1">
        <v>7398</v>
      </c>
      <c r="U46" s="1">
        <v>40</v>
      </c>
      <c r="V46" s="1">
        <v>7358</v>
      </c>
      <c r="W46" s="1">
        <v>693</v>
      </c>
      <c r="X46" s="1">
        <v>0</v>
      </c>
      <c r="Y46" s="1">
        <v>17144</v>
      </c>
      <c r="Z46" s="1">
        <v>4</v>
      </c>
      <c r="AA46" s="1">
        <v>0</v>
      </c>
      <c r="AB46" s="1">
        <v>52383</v>
      </c>
      <c r="AC46" s="1">
        <v>7477</v>
      </c>
      <c r="AD46" s="1">
        <v>507792</v>
      </c>
      <c r="AE46" s="1">
        <v>279479</v>
      </c>
      <c r="AF46" s="1">
        <v>53159</v>
      </c>
      <c r="AG46" s="1">
        <v>380</v>
      </c>
      <c r="AH46" s="1">
        <v>0</v>
      </c>
      <c r="AI46" s="1">
        <v>52779</v>
      </c>
      <c r="AJ46" s="1">
        <v>42227</v>
      </c>
      <c r="AK46" s="1">
        <v>22865</v>
      </c>
      <c r="AL46" s="1">
        <v>4234</v>
      </c>
      <c r="AM46" s="1">
        <v>15128</v>
      </c>
      <c r="AN46" s="1">
        <v>723</v>
      </c>
      <c r="AO46" s="1">
        <v>35703</v>
      </c>
      <c r="AP46" s="1">
        <v>12026</v>
      </c>
      <c r="AQ46" s="1">
        <v>135641</v>
      </c>
      <c r="AR46" s="1">
        <v>228313</v>
      </c>
      <c r="AS46" s="1">
        <v>225533</v>
      </c>
      <c r="AT46" s="1">
        <v>2780</v>
      </c>
      <c r="AU46" s="1">
        <v>299956</v>
      </c>
      <c r="AV46" s="1">
        <v>76.115506765037438</v>
      </c>
      <c r="AW46" s="1">
        <v>41.778488177874472</v>
      </c>
      <c r="AX46" s="1">
        <v>31.799907995360407</v>
      </c>
      <c r="AY46" s="1">
        <v>407215</v>
      </c>
      <c r="AZ46" s="1">
        <v>274784</v>
      </c>
      <c r="BA46" s="1">
        <v>119012</v>
      </c>
      <c r="BB46" s="1">
        <v>75776</v>
      </c>
      <c r="BC46" s="1">
        <v>12659</v>
      </c>
      <c r="BD46" s="1">
        <v>67337</v>
      </c>
      <c r="BE46" s="1">
        <v>127736</v>
      </c>
      <c r="BF46" s="1">
        <v>1644</v>
      </c>
      <c r="BG46" s="1">
        <v>106911</v>
      </c>
      <c r="BI46" s="1">
        <f t="shared" si="0"/>
        <v>76.115506765037438</v>
      </c>
      <c r="BJ46" s="1">
        <f t="shared" si="1"/>
        <v>225533</v>
      </c>
      <c r="BK46" s="1">
        <f t="shared" si="2"/>
        <v>296303.61746943701</v>
      </c>
    </row>
    <row r="47" spans="1:63" x14ac:dyDescent="0.25">
      <c r="A47" s="56" t="s">
        <v>342</v>
      </c>
      <c r="B47" s="1">
        <v>599041</v>
      </c>
      <c r="C47" s="1">
        <v>459264</v>
      </c>
      <c r="D47" s="1">
        <v>276744</v>
      </c>
      <c r="E47" s="1">
        <v>95886</v>
      </c>
      <c r="F47" s="1">
        <v>14832</v>
      </c>
      <c r="G47" s="1">
        <v>71802</v>
      </c>
      <c r="H47" s="1">
        <v>139777</v>
      </c>
      <c r="I47" s="1">
        <v>123</v>
      </c>
      <c r="J47" s="1">
        <v>28304</v>
      </c>
      <c r="K47" s="1">
        <v>1025</v>
      </c>
      <c r="L47" s="1">
        <v>0</v>
      </c>
      <c r="M47" s="1">
        <v>0</v>
      </c>
      <c r="N47" s="1">
        <v>20323</v>
      </c>
      <c r="O47" s="1">
        <v>245</v>
      </c>
      <c r="P47" s="1">
        <v>18619</v>
      </c>
      <c r="Q47" s="1">
        <v>250</v>
      </c>
      <c r="R47" s="1">
        <v>1209</v>
      </c>
      <c r="S47" s="1">
        <v>0</v>
      </c>
      <c r="T47" s="1">
        <v>7477</v>
      </c>
      <c r="U47" s="1">
        <v>44</v>
      </c>
      <c r="V47" s="1">
        <v>7433</v>
      </c>
      <c r="W47" s="1">
        <v>707</v>
      </c>
      <c r="X47" s="1">
        <v>0</v>
      </c>
      <c r="Y47" s="1">
        <v>17493</v>
      </c>
      <c r="Z47" s="1">
        <v>4</v>
      </c>
      <c r="AA47" s="1">
        <v>0</v>
      </c>
      <c r="AB47" s="1">
        <v>56754</v>
      </c>
      <c r="AC47" s="1">
        <v>7567</v>
      </c>
      <c r="AD47" s="1">
        <v>547328</v>
      </c>
      <c r="AE47" s="1">
        <v>303485</v>
      </c>
      <c r="AF47" s="1">
        <v>53624</v>
      </c>
      <c r="AG47" s="1">
        <v>371</v>
      </c>
      <c r="AH47" s="1">
        <v>0</v>
      </c>
      <c r="AI47" s="1">
        <v>53253</v>
      </c>
      <c r="AJ47" s="1">
        <v>43249</v>
      </c>
      <c r="AK47" s="1">
        <v>23814</v>
      </c>
      <c r="AL47" s="1">
        <v>4080</v>
      </c>
      <c r="AM47" s="1">
        <v>15355</v>
      </c>
      <c r="AN47" s="1">
        <v>740</v>
      </c>
      <c r="AO47" s="1">
        <v>39673</v>
      </c>
      <c r="AP47" s="1">
        <v>15248</v>
      </c>
      <c r="AQ47" s="1">
        <v>150951</v>
      </c>
      <c r="AR47" s="1">
        <v>243843</v>
      </c>
      <c r="AS47" s="1">
        <v>240995</v>
      </c>
      <c r="AT47" s="1">
        <v>2848</v>
      </c>
      <c r="AU47" s="1">
        <v>295556</v>
      </c>
      <c r="AV47" s="1">
        <v>82.503092370891167</v>
      </c>
      <c r="AW47" s="1">
        <v>39.727415468207987</v>
      </c>
      <c r="AX47" s="1">
        <v>32.776346280303343</v>
      </c>
      <c r="AY47" s="1">
        <v>420975</v>
      </c>
      <c r="AZ47" s="1">
        <v>281198</v>
      </c>
      <c r="BA47" s="1">
        <v>121068</v>
      </c>
      <c r="BB47" s="1">
        <v>77330</v>
      </c>
      <c r="BC47" s="1">
        <v>13008</v>
      </c>
      <c r="BD47" s="1">
        <v>69792</v>
      </c>
      <c r="BE47" s="1">
        <v>117490</v>
      </c>
      <c r="BF47" s="1">
        <v>1663</v>
      </c>
      <c r="BG47" s="1">
        <v>108691</v>
      </c>
      <c r="BI47" s="1">
        <f t="shared" si="0"/>
        <v>82.503092370891167</v>
      </c>
      <c r="BJ47" s="1">
        <f t="shared" si="1"/>
        <v>240995</v>
      </c>
      <c r="BK47" s="1">
        <f t="shared" si="2"/>
        <v>292104.20249050949</v>
      </c>
    </row>
    <row r="48" spans="1:63" x14ac:dyDescent="0.25">
      <c r="A48" s="56" t="s">
        <v>341</v>
      </c>
      <c r="B48" s="1">
        <v>621122</v>
      </c>
      <c r="C48" s="1">
        <v>474122</v>
      </c>
      <c r="D48" s="1">
        <v>285179</v>
      </c>
      <c r="E48" s="1">
        <v>99783</v>
      </c>
      <c r="F48" s="1">
        <v>15241</v>
      </c>
      <c r="G48" s="1">
        <v>73919</v>
      </c>
      <c r="H48" s="1">
        <v>147000</v>
      </c>
      <c r="I48" s="1">
        <v>129</v>
      </c>
      <c r="J48" s="1">
        <v>29282</v>
      </c>
      <c r="K48" s="1">
        <v>1000</v>
      </c>
      <c r="L48" s="1">
        <v>0</v>
      </c>
      <c r="M48" s="1">
        <v>0</v>
      </c>
      <c r="N48" s="1">
        <v>23017</v>
      </c>
      <c r="O48" s="1">
        <v>217</v>
      </c>
      <c r="P48" s="1">
        <v>21281</v>
      </c>
      <c r="Q48" s="1">
        <v>300</v>
      </c>
      <c r="R48" s="1">
        <v>1219</v>
      </c>
      <c r="S48" s="1">
        <v>0</v>
      </c>
      <c r="T48" s="1">
        <v>8385</v>
      </c>
      <c r="U48" s="1">
        <v>47</v>
      </c>
      <c r="V48" s="1">
        <v>8338</v>
      </c>
      <c r="W48" s="1">
        <v>728</v>
      </c>
      <c r="X48" s="1">
        <v>0</v>
      </c>
      <c r="Y48" s="1">
        <v>17992</v>
      </c>
      <c r="Z48" s="1">
        <v>6</v>
      </c>
      <c r="AA48" s="1">
        <v>0</v>
      </c>
      <c r="AB48" s="1">
        <v>58009</v>
      </c>
      <c r="AC48" s="1">
        <v>8452</v>
      </c>
      <c r="AD48" s="1">
        <v>565025</v>
      </c>
      <c r="AE48" s="1">
        <v>317933</v>
      </c>
      <c r="AF48" s="1">
        <v>54926</v>
      </c>
      <c r="AG48" s="1">
        <v>362</v>
      </c>
      <c r="AH48" s="1">
        <v>0</v>
      </c>
      <c r="AI48" s="1">
        <v>54564</v>
      </c>
      <c r="AJ48" s="1">
        <v>46290</v>
      </c>
      <c r="AK48" s="1">
        <v>25662</v>
      </c>
      <c r="AL48" s="1">
        <v>4433</v>
      </c>
      <c r="AM48" s="1">
        <v>16195</v>
      </c>
      <c r="AN48" s="1">
        <v>746</v>
      </c>
      <c r="AO48" s="1">
        <v>43874</v>
      </c>
      <c r="AP48" s="1">
        <v>18430</v>
      </c>
      <c r="AQ48" s="1">
        <v>153667</v>
      </c>
      <c r="AR48" s="1">
        <v>247092</v>
      </c>
      <c r="AS48" s="1">
        <v>244222</v>
      </c>
      <c r="AT48" s="1">
        <v>2870</v>
      </c>
      <c r="AU48" s="1">
        <v>303189</v>
      </c>
      <c r="AV48" s="1">
        <v>81.497755973615781</v>
      </c>
      <c r="AW48" s="1">
        <v>40.96278811056208</v>
      </c>
      <c r="AX48" s="1">
        <v>33.383753094335177</v>
      </c>
      <c r="AY48" s="1">
        <v>435813</v>
      </c>
      <c r="AZ48" s="1">
        <v>288813</v>
      </c>
      <c r="BA48" s="1">
        <v>123281</v>
      </c>
      <c r="BB48" s="1">
        <v>79163</v>
      </c>
      <c r="BC48" s="1">
        <v>13402</v>
      </c>
      <c r="BD48" s="1">
        <v>72967</v>
      </c>
      <c r="BE48" s="1">
        <v>117880</v>
      </c>
      <c r="BF48" s="1">
        <v>1680</v>
      </c>
      <c r="BG48" s="1">
        <v>110624</v>
      </c>
      <c r="BI48" s="1">
        <f t="shared" si="0"/>
        <v>81.497755973615781</v>
      </c>
      <c r="BJ48" s="1">
        <f t="shared" si="1"/>
        <v>244222</v>
      </c>
      <c r="BK48" s="1">
        <f t="shared" si="2"/>
        <v>299667.14676053758</v>
      </c>
    </row>
    <row r="49" spans="1:63" x14ac:dyDescent="0.25">
      <c r="A49" s="56" t="s">
        <v>340</v>
      </c>
      <c r="B49" s="1">
        <v>634669</v>
      </c>
      <c r="C49" s="1">
        <v>491716</v>
      </c>
      <c r="D49" s="1">
        <v>296670</v>
      </c>
      <c r="E49" s="1">
        <v>103081</v>
      </c>
      <c r="F49" s="1">
        <v>15812</v>
      </c>
      <c r="G49" s="1">
        <v>76154</v>
      </c>
      <c r="H49" s="1">
        <v>142953</v>
      </c>
      <c r="I49" s="1">
        <v>95</v>
      </c>
      <c r="J49" s="1">
        <v>26140</v>
      </c>
      <c r="K49" s="1">
        <v>1000</v>
      </c>
      <c r="L49" s="1">
        <v>0</v>
      </c>
      <c r="M49" s="1">
        <v>0</v>
      </c>
      <c r="N49" s="1">
        <v>20868</v>
      </c>
      <c r="O49" s="1">
        <v>171</v>
      </c>
      <c r="P49" s="1">
        <v>18878</v>
      </c>
      <c r="Q49" s="1">
        <v>325</v>
      </c>
      <c r="R49" s="1">
        <v>1494</v>
      </c>
      <c r="S49" s="1">
        <v>0</v>
      </c>
      <c r="T49" s="1">
        <v>7505</v>
      </c>
      <c r="U49" s="1">
        <v>49</v>
      </c>
      <c r="V49" s="1">
        <v>7456</v>
      </c>
      <c r="W49" s="1">
        <v>750</v>
      </c>
      <c r="X49" s="1">
        <v>0</v>
      </c>
      <c r="Y49" s="1">
        <v>18536</v>
      </c>
      <c r="Z49" s="1">
        <v>8</v>
      </c>
      <c r="AA49" s="1">
        <v>0</v>
      </c>
      <c r="AB49" s="1">
        <v>59131</v>
      </c>
      <c r="AC49" s="1">
        <v>8920</v>
      </c>
      <c r="AD49" s="1">
        <v>597818</v>
      </c>
      <c r="AE49" s="1">
        <v>332519</v>
      </c>
      <c r="AF49" s="1">
        <v>55348</v>
      </c>
      <c r="AG49" s="1">
        <v>362</v>
      </c>
      <c r="AH49" s="1">
        <v>0</v>
      </c>
      <c r="AI49" s="1">
        <v>54986</v>
      </c>
      <c r="AJ49" s="1">
        <v>48257</v>
      </c>
      <c r="AK49" s="1">
        <v>27113</v>
      </c>
      <c r="AL49" s="1">
        <v>4715</v>
      </c>
      <c r="AM49" s="1">
        <v>16429</v>
      </c>
      <c r="AN49" s="1">
        <v>769</v>
      </c>
      <c r="AO49" s="1">
        <v>41991</v>
      </c>
      <c r="AP49" s="1">
        <v>15133</v>
      </c>
      <c r="AQ49" s="1">
        <v>171021</v>
      </c>
      <c r="AR49" s="1">
        <v>265299</v>
      </c>
      <c r="AS49" s="1">
        <v>262345</v>
      </c>
      <c r="AT49" s="1">
        <v>2954</v>
      </c>
      <c r="AU49" s="1">
        <v>302150</v>
      </c>
      <c r="AV49" s="1">
        <v>87.803600521180002</v>
      </c>
      <c r="AW49" s="1">
        <v>39.051977667069742</v>
      </c>
      <c r="AX49" s="1">
        <v>34.289042466414351</v>
      </c>
      <c r="AY49" s="1">
        <v>439781</v>
      </c>
      <c r="AZ49" s="1">
        <v>296828</v>
      </c>
      <c r="BA49" s="1">
        <v>125758</v>
      </c>
      <c r="BB49" s="1">
        <v>80924</v>
      </c>
      <c r="BC49" s="1">
        <v>13845</v>
      </c>
      <c r="BD49" s="1">
        <v>76301</v>
      </c>
      <c r="BE49" s="1">
        <v>107262</v>
      </c>
      <c r="BF49" s="1">
        <v>1697</v>
      </c>
      <c r="BG49" s="1">
        <v>112797</v>
      </c>
      <c r="BI49" s="1">
        <f t="shared" si="0"/>
        <v>87.803600521180002</v>
      </c>
      <c r="BJ49" s="1">
        <f t="shared" si="1"/>
        <v>262345</v>
      </c>
      <c r="BK49" s="1">
        <f t="shared" si="2"/>
        <v>298786.15278050822</v>
      </c>
    </row>
    <row r="50" spans="1:63" x14ac:dyDescent="0.25">
      <c r="A50" s="56" t="s">
        <v>339</v>
      </c>
      <c r="B50" s="1">
        <v>642803</v>
      </c>
      <c r="C50" s="1">
        <v>499929</v>
      </c>
      <c r="D50" s="1">
        <v>299127</v>
      </c>
      <c r="E50" s="1">
        <v>106331</v>
      </c>
      <c r="F50" s="1">
        <v>16369</v>
      </c>
      <c r="G50" s="1">
        <v>78102</v>
      </c>
      <c r="H50" s="1">
        <v>142874</v>
      </c>
      <c r="I50" s="1">
        <v>141</v>
      </c>
      <c r="J50" s="1">
        <v>26977</v>
      </c>
      <c r="K50" s="1">
        <v>1000</v>
      </c>
      <c r="L50" s="1">
        <v>0</v>
      </c>
      <c r="M50" s="1">
        <v>0</v>
      </c>
      <c r="N50" s="1">
        <v>17675</v>
      </c>
      <c r="O50" s="1">
        <v>325</v>
      </c>
      <c r="P50" s="1">
        <v>15667</v>
      </c>
      <c r="Q50" s="1">
        <v>350</v>
      </c>
      <c r="R50" s="1">
        <v>1333</v>
      </c>
      <c r="S50" s="1">
        <v>0</v>
      </c>
      <c r="T50" s="1">
        <v>7910</v>
      </c>
      <c r="U50" s="1">
        <v>50</v>
      </c>
      <c r="V50" s="1">
        <v>7860</v>
      </c>
      <c r="W50" s="1">
        <v>775</v>
      </c>
      <c r="X50" s="1">
        <v>0</v>
      </c>
      <c r="Y50" s="1">
        <v>19186</v>
      </c>
      <c r="Z50" s="1">
        <v>10</v>
      </c>
      <c r="AA50" s="1">
        <v>0</v>
      </c>
      <c r="AB50" s="1">
        <v>60287</v>
      </c>
      <c r="AC50" s="1">
        <v>8913</v>
      </c>
      <c r="AD50" s="1">
        <v>580700</v>
      </c>
      <c r="AE50" s="1">
        <v>324966</v>
      </c>
      <c r="AF50" s="1">
        <v>56235</v>
      </c>
      <c r="AG50" s="1">
        <v>289</v>
      </c>
      <c r="AH50" s="1">
        <v>0</v>
      </c>
      <c r="AI50" s="1">
        <v>55946</v>
      </c>
      <c r="AJ50" s="1">
        <v>49748</v>
      </c>
      <c r="AK50" s="1">
        <v>28607</v>
      </c>
      <c r="AL50" s="1">
        <v>4609</v>
      </c>
      <c r="AM50" s="1">
        <v>16532</v>
      </c>
      <c r="AN50" s="1">
        <v>789</v>
      </c>
      <c r="AO50" s="1">
        <v>43720</v>
      </c>
      <c r="AP50" s="1">
        <v>12175</v>
      </c>
      <c r="AQ50" s="1">
        <v>162299</v>
      </c>
      <c r="AR50" s="1">
        <v>255734</v>
      </c>
      <c r="AS50" s="1">
        <v>252704</v>
      </c>
      <c r="AT50" s="1">
        <v>3030</v>
      </c>
      <c r="AU50" s="1">
        <v>317837</v>
      </c>
      <c r="AV50" s="1">
        <v>80.460805990784564</v>
      </c>
      <c r="AW50" s="1">
        <v>41.44258804727253</v>
      </c>
      <c r="AX50" s="1">
        <v>33.345040366276017</v>
      </c>
      <c r="AY50" s="1">
        <v>446332</v>
      </c>
      <c r="AZ50" s="1">
        <v>303458</v>
      </c>
      <c r="BA50" s="1">
        <v>128410</v>
      </c>
      <c r="BB50" s="1">
        <v>82833</v>
      </c>
      <c r="BC50" s="1">
        <v>14328</v>
      </c>
      <c r="BD50" s="1">
        <v>77887</v>
      </c>
      <c r="BE50" s="1">
        <v>121366</v>
      </c>
      <c r="BF50" s="1">
        <v>1713</v>
      </c>
      <c r="BG50" s="1">
        <v>115101</v>
      </c>
      <c r="BI50" s="1">
        <f t="shared" si="0"/>
        <v>80.460805990784564</v>
      </c>
      <c r="BJ50" s="1">
        <f t="shared" si="1"/>
        <v>252704</v>
      </c>
      <c r="BK50" s="1">
        <f t="shared" si="2"/>
        <v>314070.92793594807</v>
      </c>
    </row>
    <row r="51" spans="1:63" x14ac:dyDescent="0.25">
      <c r="A51" s="56" t="s">
        <v>338</v>
      </c>
      <c r="B51" s="1">
        <v>662330</v>
      </c>
      <c r="C51" s="1">
        <v>514856</v>
      </c>
      <c r="D51" s="1">
        <v>307973</v>
      </c>
      <c r="E51" s="1">
        <v>110622</v>
      </c>
      <c r="F51" s="1">
        <v>16949</v>
      </c>
      <c r="G51" s="1">
        <v>79313</v>
      </c>
      <c r="H51" s="1">
        <v>147474</v>
      </c>
      <c r="I51" s="1">
        <v>119</v>
      </c>
      <c r="J51" s="1">
        <v>27277</v>
      </c>
      <c r="K51" s="1">
        <v>1000</v>
      </c>
      <c r="L51" s="1">
        <v>0</v>
      </c>
      <c r="M51" s="1">
        <v>0</v>
      </c>
      <c r="N51" s="1">
        <v>17616</v>
      </c>
      <c r="O51" s="1">
        <v>371</v>
      </c>
      <c r="P51" s="1">
        <v>15575</v>
      </c>
      <c r="Q51" s="1">
        <v>375</v>
      </c>
      <c r="R51" s="1">
        <v>1295</v>
      </c>
      <c r="S51" s="1">
        <v>0</v>
      </c>
      <c r="T51" s="1">
        <v>7936</v>
      </c>
      <c r="U51" s="1">
        <v>51</v>
      </c>
      <c r="V51" s="1">
        <v>7885</v>
      </c>
      <c r="W51" s="1">
        <v>809</v>
      </c>
      <c r="X51" s="1">
        <v>0</v>
      </c>
      <c r="Y51" s="1">
        <v>19990</v>
      </c>
      <c r="Z51" s="1">
        <v>14</v>
      </c>
      <c r="AA51" s="1">
        <v>0</v>
      </c>
      <c r="AB51" s="1">
        <v>63778</v>
      </c>
      <c r="AC51" s="1">
        <v>8935</v>
      </c>
      <c r="AD51" s="1">
        <v>574910</v>
      </c>
      <c r="AE51" s="1">
        <v>324979</v>
      </c>
      <c r="AF51" s="1">
        <v>57414</v>
      </c>
      <c r="AG51" s="1">
        <v>401</v>
      </c>
      <c r="AH51" s="1">
        <v>0</v>
      </c>
      <c r="AI51" s="1">
        <v>57013</v>
      </c>
      <c r="AJ51" s="1">
        <v>50343</v>
      </c>
      <c r="AK51" s="1">
        <v>29331</v>
      </c>
      <c r="AL51" s="1">
        <v>4398</v>
      </c>
      <c r="AM51" s="1">
        <v>16615</v>
      </c>
      <c r="AN51" s="1">
        <v>804</v>
      </c>
      <c r="AO51" s="1">
        <v>45420</v>
      </c>
      <c r="AP51" s="1">
        <v>14259</v>
      </c>
      <c r="AQ51" s="1">
        <v>156739</v>
      </c>
      <c r="AR51" s="1">
        <v>249931</v>
      </c>
      <c r="AS51" s="1">
        <v>246833</v>
      </c>
      <c r="AT51" s="1">
        <v>3098</v>
      </c>
      <c r="AU51" s="1">
        <v>337351</v>
      </c>
      <c r="AV51" s="1">
        <v>74.086230212826692</v>
      </c>
      <c r="AW51" s="1">
        <v>43.114738271225825</v>
      </c>
      <c r="AX51" s="1">
        <v>31.942084251278047</v>
      </c>
      <c r="AY51" s="1">
        <v>457699</v>
      </c>
      <c r="AZ51" s="1">
        <v>310225</v>
      </c>
      <c r="BA51" s="1">
        <v>131174</v>
      </c>
      <c r="BB51" s="1">
        <v>84920</v>
      </c>
      <c r="BC51" s="1">
        <v>14828</v>
      </c>
      <c r="BD51" s="1">
        <v>79303</v>
      </c>
      <c r="BE51" s="1">
        <v>132720</v>
      </c>
      <c r="BF51" s="1">
        <v>1730</v>
      </c>
      <c r="BG51" s="1">
        <v>117522</v>
      </c>
      <c r="BI51" s="1">
        <f t="shared" si="0"/>
        <v>74.086230212826692</v>
      </c>
      <c r="BJ51" s="1">
        <f t="shared" si="1"/>
        <v>246833</v>
      </c>
      <c r="BK51" s="1">
        <f t="shared" si="2"/>
        <v>333169.87420054385</v>
      </c>
    </row>
    <row r="52" spans="1:63" x14ac:dyDescent="0.25">
      <c r="A52" s="56" t="s">
        <v>337</v>
      </c>
      <c r="B52" s="1">
        <v>679244</v>
      </c>
      <c r="C52" s="1">
        <v>526053</v>
      </c>
      <c r="D52" s="1">
        <v>313564</v>
      </c>
      <c r="E52" s="1">
        <v>114101</v>
      </c>
      <c r="F52" s="1">
        <v>17473</v>
      </c>
      <c r="G52" s="1">
        <v>80915</v>
      </c>
      <c r="H52" s="1">
        <v>153191</v>
      </c>
      <c r="I52" s="1">
        <v>138</v>
      </c>
      <c r="J52" s="1">
        <v>28990</v>
      </c>
      <c r="K52" s="1">
        <v>1000</v>
      </c>
      <c r="L52" s="1">
        <v>0</v>
      </c>
      <c r="M52" s="1">
        <v>0</v>
      </c>
      <c r="N52" s="1">
        <v>18765</v>
      </c>
      <c r="O52" s="1">
        <v>305</v>
      </c>
      <c r="P52" s="1">
        <v>16718</v>
      </c>
      <c r="Q52" s="1">
        <v>400</v>
      </c>
      <c r="R52" s="1">
        <v>1342</v>
      </c>
      <c r="S52" s="1">
        <v>0</v>
      </c>
      <c r="T52" s="1">
        <v>8701</v>
      </c>
      <c r="U52" s="1">
        <v>54</v>
      </c>
      <c r="V52" s="1">
        <v>8647</v>
      </c>
      <c r="W52" s="1">
        <v>846</v>
      </c>
      <c r="X52" s="1">
        <v>0</v>
      </c>
      <c r="Y52" s="1">
        <v>20894</v>
      </c>
      <c r="Z52" s="1">
        <v>17</v>
      </c>
      <c r="AA52" s="1">
        <v>0</v>
      </c>
      <c r="AB52" s="1">
        <v>63809</v>
      </c>
      <c r="AC52" s="1">
        <v>10031</v>
      </c>
      <c r="AD52" s="1">
        <v>625687</v>
      </c>
      <c r="AE52" s="1">
        <v>354166</v>
      </c>
      <c r="AF52" s="1">
        <v>58418</v>
      </c>
      <c r="AG52" s="1">
        <v>378</v>
      </c>
      <c r="AH52" s="1">
        <v>0</v>
      </c>
      <c r="AI52" s="1">
        <v>58040</v>
      </c>
      <c r="AJ52" s="1">
        <v>52544</v>
      </c>
      <c r="AK52" s="1">
        <v>30747</v>
      </c>
      <c r="AL52" s="1">
        <v>4670</v>
      </c>
      <c r="AM52" s="1">
        <v>17127</v>
      </c>
      <c r="AN52" s="1">
        <v>819</v>
      </c>
      <c r="AO52" s="1">
        <v>47992</v>
      </c>
      <c r="AP52" s="1">
        <v>16754</v>
      </c>
      <c r="AQ52" s="1">
        <v>177639</v>
      </c>
      <c r="AR52" s="1">
        <v>271521</v>
      </c>
      <c r="AS52" s="1">
        <v>268373</v>
      </c>
      <c r="AT52" s="1">
        <v>3148</v>
      </c>
      <c r="AU52" s="1">
        <v>325078</v>
      </c>
      <c r="AV52" s="1">
        <v>83.524815686277506</v>
      </c>
      <c r="AW52" s="1">
        <v>40.866764688177618</v>
      </c>
      <c r="AX52" s="1">
        <v>34.133889882745102</v>
      </c>
      <c r="AY52" s="1">
        <v>470043</v>
      </c>
      <c r="AZ52" s="1">
        <v>316852</v>
      </c>
      <c r="BA52" s="1">
        <v>133890</v>
      </c>
      <c r="BB52" s="1">
        <v>87040</v>
      </c>
      <c r="BC52" s="1">
        <v>15333</v>
      </c>
      <c r="BD52" s="1">
        <v>80589</v>
      </c>
      <c r="BE52" s="1">
        <v>115877</v>
      </c>
      <c r="BF52" s="1">
        <v>1747</v>
      </c>
      <c r="BG52" s="1">
        <v>119951</v>
      </c>
      <c r="BI52" s="1">
        <f t="shared" si="0"/>
        <v>83.524815686277506</v>
      </c>
      <c r="BJ52" s="1">
        <f t="shared" si="1"/>
        <v>268373</v>
      </c>
      <c r="BK52" s="1">
        <f t="shared" si="2"/>
        <v>321309.29927223013</v>
      </c>
    </row>
    <row r="53" spans="1:63" x14ac:dyDescent="0.25">
      <c r="A53" s="56" t="s">
        <v>336</v>
      </c>
      <c r="B53" s="1">
        <v>687945</v>
      </c>
      <c r="C53" s="1">
        <v>536613</v>
      </c>
      <c r="D53" s="1">
        <v>318689</v>
      </c>
      <c r="E53" s="1">
        <v>117981</v>
      </c>
      <c r="F53" s="1">
        <v>18083</v>
      </c>
      <c r="G53" s="1">
        <v>81860</v>
      </c>
      <c r="H53" s="1">
        <v>151332</v>
      </c>
      <c r="I53" s="1">
        <v>198</v>
      </c>
      <c r="J53" s="1">
        <v>26402</v>
      </c>
      <c r="K53" s="1">
        <v>1000</v>
      </c>
      <c r="L53" s="1">
        <v>0</v>
      </c>
      <c r="M53" s="1">
        <v>0</v>
      </c>
      <c r="N53" s="1">
        <v>18440</v>
      </c>
      <c r="O53" s="1">
        <v>355</v>
      </c>
      <c r="P53" s="1">
        <v>16166</v>
      </c>
      <c r="Q53" s="1">
        <v>500</v>
      </c>
      <c r="R53" s="1">
        <v>1419</v>
      </c>
      <c r="S53" s="1">
        <v>0</v>
      </c>
      <c r="T53" s="1">
        <v>7609</v>
      </c>
      <c r="U53" s="1">
        <v>58</v>
      </c>
      <c r="V53" s="1">
        <v>7551</v>
      </c>
      <c r="W53" s="1">
        <v>870</v>
      </c>
      <c r="X53" s="1">
        <v>0</v>
      </c>
      <c r="Y53" s="1">
        <v>21482</v>
      </c>
      <c r="Z53" s="1">
        <v>22</v>
      </c>
      <c r="AA53" s="1">
        <v>0</v>
      </c>
      <c r="AB53" s="1">
        <v>65016</v>
      </c>
      <c r="AC53" s="1">
        <v>10293</v>
      </c>
      <c r="AD53" s="1">
        <v>595556</v>
      </c>
      <c r="AE53" s="1">
        <v>338351</v>
      </c>
      <c r="AF53" s="1">
        <v>59863</v>
      </c>
      <c r="AG53" s="1">
        <v>353</v>
      </c>
      <c r="AH53" s="1">
        <v>0</v>
      </c>
      <c r="AI53" s="1">
        <v>59510</v>
      </c>
      <c r="AJ53" s="1">
        <v>53683</v>
      </c>
      <c r="AK53" s="1">
        <v>30873</v>
      </c>
      <c r="AL53" s="1">
        <v>5180</v>
      </c>
      <c r="AM53" s="1">
        <v>17629</v>
      </c>
      <c r="AN53" s="1">
        <v>827</v>
      </c>
      <c r="AO53" s="1">
        <v>46320</v>
      </c>
      <c r="AP53" s="1">
        <v>14218</v>
      </c>
      <c r="AQ53" s="1">
        <v>163440</v>
      </c>
      <c r="AR53" s="1">
        <v>257205</v>
      </c>
      <c r="AS53" s="1">
        <v>254023</v>
      </c>
      <c r="AT53" s="1">
        <v>3182</v>
      </c>
      <c r="AU53" s="1">
        <v>349594</v>
      </c>
      <c r="AV53" s="1">
        <v>73.572394142313627</v>
      </c>
      <c r="AW53" s="1">
        <v>44.145940651142382</v>
      </c>
      <c r="AX53" s="1">
        <v>32.479225453690326</v>
      </c>
      <c r="AY53" s="1">
        <v>475483</v>
      </c>
      <c r="AZ53" s="1">
        <v>324151</v>
      </c>
      <c r="BA53" s="1">
        <v>136535</v>
      </c>
      <c r="BB53" s="1">
        <v>89314</v>
      </c>
      <c r="BC53" s="1">
        <v>15809</v>
      </c>
      <c r="BD53" s="1">
        <v>82493</v>
      </c>
      <c r="BE53" s="1">
        <v>137132</v>
      </c>
      <c r="BF53" s="1">
        <v>1765</v>
      </c>
      <c r="BG53" s="1">
        <v>122373</v>
      </c>
      <c r="BI53" s="1">
        <f t="shared" si="0"/>
        <v>73.572394142313627</v>
      </c>
      <c r="BJ53" s="1">
        <f t="shared" si="1"/>
        <v>254023</v>
      </c>
      <c r="BK53" s="1">
        <f t="shared" si="2"/>
        <v>345269.44917496433</v>
      </c>
    </row>
    <row r="54" spans="1:63" x14ac:dyDescent="0.25">
      <c r="A54" s="56" t="s">
        <v>335</v>
      </c>
      <c r="B54" s="1">
        <v>696302</v>
      </c>
      <c r="C54" s="1">
        <v>544266</v>
      </c>
      <c r="D54" s="1">
        <v>323582</v>
      </c>
      <c r="E54" s="1">
        <v>119677</v>
      </c>
      <c r="F54" s="1">
        <v>18579</v>
      </c>
      <c r="G54" s="1">
        <v>82428</v>
      </c>
      <c r="H54" s="1">
        <v>152036</v>
      </c>
      <c r="I54" s="1">
        <v>176</v>
      </c>
      <c r="J54" s="1">
        <v>27100</v>
      </c>
      <c r="K54" s="1">
        <v>1000</v>
      </c>
      <c r="L54" s="1">
        <v>0</v>
      </c>
      <c r="M54" s="1">
        <v>0</v>
      </c>
      <c r="N54" s="1">
        <v>16579</v>
      </c>
      <c r="O54" s="1">
        <v>349</v>
      </c>
      <c r="P54" s="1">
        <v>14227</v>
      </c>
      <c r="Q54" s="1">
        <v>600</v>
      </c>
      <c r="R54" s="1">
        <v>1403</v>
      </c>
      <c r="S54" s="1">
        <v>0</v>
      </c>
      <c r="T54" s="1">
        <v>8152</v>
      </c>
      <c r="U54" s="1">
        <v>63</v>
      </c>
      <c r="V54" s="1">
        <v>8089</v>
      </c>
      <c r="W54" s="1">
        <v>917</v>
      </c>
      <c r="X54" s="1">
        <v>0</v>
      </c>
      <c r="Y54" s="1">
        <v>22680</v>
      </c>
      <c r="Z54" s="1">
        <v>27</v>
      </c>
      <c r="AA54" s="1">
        <v>0</v>
      </c>
      <c r="AB54" s="1">
        <v>65154</v>
      </c>
      <c r="AC54" s="1">
        <v>10251</v>
      </c>
      <c r="AD54" s="1">
        <v>634077</v>
      </c>
      <c r="AE54" s="1">
        <v>357773</v>
      </c>
      <c r="AF54" s="1">
        <v>61295</v>
      </c>
      <c r="AG54" s="1">
        <v>320</v>
      </c>
      <c r="AH54" s="1">
        <v>0</v>
      </c>
      <c r="AI54" s="1">
        <v>60975</v>
      </c>
      <c r="AJ54" s="1">
        <v>55042</v>
      </c>
      <c r="AK54" s="1">
        <v>32125</v>
      </c>
      <c r="AL54" s="1">
        <v>5220</v>
      </c>
      <c r="AM54" s="1">
        <v>17697</v>
      </c>
      <c r="AN54" s="1">
        <v>838</v>
      </c>
      <c r="AO54" s="1">
        <v>46312</v>
      </c>
      <c r="AP54" s="1">
        <v>11957</v>
      </c>
      <c r="AQ54" s="1">
        <v>182329</v>
      </c>
      <c r="AR54" s="1">
        <v>276304</v>
      </c>
      <c r="AS54" s="1">
        <v>273076</v>
      </c>
      <c r="AT54" s="1">
        <v>3228</v>
      </c>
      <c r="AU54" s="1">
        <v>338529</v>
      </c>
      <c r="AV54" s="1">
        <v>81.618927741340826</v>
      </c>
      <c r="AW54" s="1">
        <v>42.104749678383357</v>
      </c>
      <c r="AX54" s="1">
        <v>34.365445215672153</v>
      </c>
      <c r="AY54" s="1">
        <v>481640</v>
      </c>
      <c r="AZ54" s="1">
        <v>329604</v>
      </c>
      <c r="BA54" s="1">
        <v>139134</v>
      </c>
      <c r="BB54" s="1">
        <v>91553</v>
      </c>
      <c r="BC54" s="1">
        <v>16266</v>
      </c>
      <c r="BD54" s="1">
        <v>82651</v>
      </c>
      <c r="BE54" s="1">
        <v>123867</v>
      </c>
      <c r="BF54" s="1">
        <v>1783</v>
      </c>
      <c r="BG54" s="1">
        <v>124821</v>
      </c>
      <c r="BI54" s="1">
        <f t="shared" si="0"/>
        <v>81.618927741340826</v>
      </c>
      <c r="BJ54" s="1">
        <f t="shared" si="1"/>
        <v>273076</v>
      </c>
      <c r="BK54" s="1">
        <f t="shared" si="2"/>
        <v>334574.35371536278</v>
      </c>
    </row>
    <row r="55" spans="1:63" x14ac:dyDescent="0.25">
      <c r="A55" s="56" t="s">
        <v>334</v>
      </c>
      <c r="B55" s="1">
        <v>708243</v>
      </c>
      <c r="C55" s="1">
        <v>552350</v>
      </c>
      <c r="D55" s="1">
        <v>327499</v>
      </c>
      <c r="E55" s="1">
        <v>122387</v>
      </c>
      <c r="F55" s="1">
        <v>19062</v>
      </c>
      <c r="G55" s="1">
        <v>83403</v>
      </c>
      <c r="H55" s="1">
        <v>155893</v>
      </c>
      <c r="I55" s="1">
        <v>153</v>
      </c>
      <c r="J55" s="1">
        <v>27712</v>
      </c>
      <c r="K55" s="1">
        <v>1000</v>
      </c>
      <c r="L55" s="1">
        <v>0</v>
      </c>
      <c r="M55" s="1">
        <v>0</v>
      </c>
      <c r="N55" s="1">
        <v>17328</v>
      </c>
      <c r="O55" s="1">
        <v>345</v>
      </c>
      <c r="P55" s="1">
        <v>14773</v>
      </c>
      <c r="Q55" s="1">
        <v>700</v>
      </c>
      <c r="R55" s="1">
        <v>1510</v>
      </c>
      <c r="S55" s="1">
        <v>0</v>
      </c>
      <c r="T55" s="1">
        <v>8064</v>
      </c>
      <c r="U55" s="1">
        <v>68</v>
      </c>
      <c r="V55" s="1">
        <v>7996</v>
      </c>
      <c r="W55" s="1">
        <v>936</v>
      </c>
      <c r="X55" s="1">
        <v>0</v>
      </c>
      <c r="Y55" s="1">
        <v>23106</v>
      </c>
      <c r="Z55" s="1">
        <v>31</v>
      </c>
      <c r="AA55" s="1">
        <v>0</v>
      </c>
      <c r="AB55" s="1">
        <v>67098</v>
      </c>
      <c r="AC55" s="1">
        <v>10465</v>
      </c>
      <c r="AD55" s="1">
        <v>584300</v>
      </c>
      <c r="AE55" s="1">
        <v>335672</v>
      </c>
      <c r="AF55" s="1">
        <v>62852</v>
      </c>
      <c r="AG55" s="1">
        <v>364</v>
      </c>
      <c r="AH55" s="1">
        <v>0</v>
      </c>
      <c r="AI55" s="1">
        <v>62488</v>
      </c>
      <c r="AJ55" s="1">
        <v>54973</v>
      </c>
      <c r="AK55" s="1">
        <v>31811</v>
      </c>
      <c r="AL55" s="1">
        <v>5354</v>
      </c>
      <c r="AM55" s="1">
        <v>17807</v>
      </c>
      <c r="AN55" s="1">
        <v>840</v>
      </c>
      <c r="AO55" s="1">
        <v>47428</v>
      </c>
      <c r="AP55" s="1">
        <v>13511</v>
      </c>
      <c r="AQ55" s="1">
        <v>156068</v>
      </c>
      <c r="AR55" s="1">
        <v>248628</v>
      </c>
      <c r="AS55" s="1">
        <v>245392</v>
      </c>
      <c r="AT55" s="1">
        <v>3236</v>
      </c>
      <c r="AU55" s="1">
        <v>372571</v>
      </c>
      <c r="AV55" s="1">
        <v>66.733009190760569</v>
      </c>
      <c r="AW55" s="1">
        <v>47.389912785157883</v>
      </c>
      <c r="AX55" s="1">
        <v>31.62471485441284</v>
      </c>
      <c r="AY55" s="1">
        <v>491683</v>
      </c>
      <c r="AZ55" s="1">
        <v>335790</v>
      </c>
      <c r="BA55" s="1">
        <v>141716</v>
      </c>
      <c r="BB55" s="1">
        <v>93937</v>
      </c>
      <c r="BC55" s="1">
        <v>16715</v>
      </c>
      <c r="BD55" s="1">
        <v>83422</v>
      </c>
      <c r="BE55" s="1">
        <v>156011</v>
      </c>
      <c r="BF55" s="1">
        <v>1802</v>
      </c>
      <c r="BG55" s="1">
        <v>127241</v>
      </c>
      <c r="BI55" s="1">
        <f t="shared" si="0"/>
        <v>66.733009190760569</v>
      </c>
      <c r="BJ55" s="1">
        <f t="shared" si="1"/>
        <v>245392</v>
      </c>
      <c r="BK55" s="1">
        <f t="shared" si="2"/>
        <v>367722.06584979751</v>
      </c>
    </row>
    <row r="56" spans="1:63" x14ac:dyDescent="0.25">
      <c r="A56" s="56" t="s">
        <v>333</v>
      </c>
      <c r="B56" s="1">
        <v>716339</v>
      </c>
      <c r="C56" s="1">
        <v>558139</v>
      </c>
      <c r="D56" s="1">
        <v>330035</v>
      </c>
      <c r="E56" s="1">
        <v>125736</v>
      </c>
      <c r="F56" s="1">
        <v>19457</v>
      </c>
      <c r="G56" s="1">
        <v>82911</v>
      </c>
      <c r="H56" s="1">
        <v>158200</v>
      </c>
      <c r="I56" s="1">
        <v>131</v>
      </c>
      <c r="J56" s="1">
        <v>29024</v>
      </c>
      <c r="K56" s="1">
        <v>1000</v>
      </c>
      <c r="L56" s="1">
        <v>0</v>
      </c>
      <c r="M56" s="1">
        <v>0</v>
      </c>
      <c r="N56" s="1">
        <v>18303</v>
      </c>
      <c r="O56" s="1">
        <v>435</v>
      </c>
      <c r="P56" s="1">
        <v>15589</v>
      </c>
      <c r="Q56" s="1">
        <v>800</v>
      </c>
      <c r="R56" s="1">
        <v>1479</v>
      </c>
      <c r="S56" s="1">
        <v>0</v>
      </c>
      <c r="T56" s="1">
        <v>8742</v>
      </c>
      <c r="U56" s="1">
        <v>72</v>
      </c>
      <c r="V56" s="1">
        <v>8670</v>
      </c>
      <c r="W56" s="1">
        <v>955</v>
      </c>
      <c r="X56" s="1">
        <v>0</v>
      </c>
      <c r="Y56" s="1">
        <v>23569</v>
      </c>
      <c r="Z56" s="1">
        <v>37</v>
      </c>
      <c r="AA56" s="1">
        <v>0</v>
      </c>
      <c r="AB56" s="1">
        <v>65436</v>
      </c>
      <c r="AC56" s="1">
        <v>11003</v>
      </c>
      <c r="AD56" s="1">
        <v>592197</v>
      </c>
      <c r="AE56" s="1">
        <v>343095</v>
      </c>
      <c r="AF56" s="1">
        <v>64494</v>
      </c>
      <c r="AG56" s="1">
        <v>422</v>
      </c>
      <c r="AH56" s="1">
        <v>0</v>
      </c>
      <c r="AI56" s="1">
        <v>64072</v>
      </c>
      <c r="AJ56" s="1">
        <v>56139</v>
      </c>
      <c r="AK56" s="1">
        <v>31971</v>
      </c>
      <c r="AL56" s="1">
        <v>5730</v>
      </c>
      <c r="AM56" s="1">
        <v>18438</v>
      </c>
      <c r="AN56" s="1">
        <v>873</v>
      </c>
      <c r="AO56" s="1">
        <v>49578</v>
      </c>
      <c r="AP56" s="1">
        <v>14621</v>
      </c>
      <c r="AQ56" s="1">
        <v>157390</v>
      </c>
      <c r="AR56" s="1">
        <v>249102</v>
      </c>
      <c r="AS56" s="1">
        <v>245747</v>
      </c>
      <c r="AT56" s="1">
        <v>3355</v>
      </c>
      <c r="AU56" s="1">
        <v>373244</v>
      </c>
      <c r="AV56" s="1">
        <v>66.739733686719632</v>
      </c>
      <c r="AW56" s="1">
        <v>48.427120761303563</v>
      </c>
      <c r="AX56" s="1">
        <v>32.32013142824011</v>
      </c>
      <c r="AY56" s="1">
        <v>498039</v>
      </c>
      <c r="AZ56" s="1">
        <v>339839</v>
      </c>
      <c r="BA56" s="1">
        <v>144284</v>
      </c>
      <c r="BB56" s="1">
        <v>96064</v>
      </c>
      <c r="BC56" s="1">
        <v>17147</v>
      </c>
      <c r="BD56" s="1">
        <v>82344</v>
      </c>
      <c r="BE56" s="1">
        <v>154944</v>
      </c>
      <c r="BF56" s="1">
        <v>1821</v>
      </c>
      <c r="BG56" s="1">
        <v>129553</v>
      </c>
      <c r="BI56" s="1">
        <f t="shared" si="0"/>
        <v>66.739733686719632</v>
      </c>
      <c r="BJ56" s="1">
        <f t="shared" si="1"/>
        <v>245747</v>
      </c>
      <c r="BK56" s="1">
        <f t="shared" si="2"/>
        <v>368216.93229036749</v>
      </c>
    </row>
    <row r="57" spans="1:63" x14ac:dyDescent="0.25">
      <c r="A57" s="56" t="s">
        <v>332</v>
      </c>
      <c r="B57" s="1">
        <v>714599</v>
      </c>
      <c r="C57" s="1">
        <v>559815</v>
      </c>
      <c r="D57" s="1">
        <v>331473</v>
      </c>
      <c r="E57" s="1">
        <v>126589</v>
      </c>
      <c r="F57" s="1">
        <v>20024</v>
      </c>
      <c r="G57" s="1">
        <v>81729</v>
      </c>
      <c r="H57" s="1">
        <v>154784</v>
      </c>
      <c r="I57" s="1">
        <v>160</v>
      </c>
      <c r="J57" s="1">
        <v>25972</v>
      </c>
      <c r="K57" s="1">
        <v>1550</v>
      </c>
      <c r="L57" s="1">
        <v>0</v>
      </c>
      <c r="M57" s="1">
        <v>0</v>
      </c>
      <c r="N57" s="1">
        <v>17057</v>
      </c>
      <c r="O57" s="1">
        <v>746</v>
      </c>
      <c r="P57" s="1">
        <v>14394</v>
      </c>
      <c r="Q57" s="1">
        <v>700</v>
      </c>
      <c r="R57" s="1">
        <v>1217</v>
      </c>
      <c r="S57" s="1">
        <v>0</v>
      </c>
      <c r="T57" s="1">
        <v>7512</v>
      </c>
      <c r="U57" s="1">
        <v>76</v>
      </c>
      <c r="V57" s="1">
        <v>7436</v>
      </c>
      <c r="W57" s="1">
        <v>965</v>
      </c>
      <c r="X57" s="1">
        <v>0</v>
      </c>
      <c r="Y57" s="1">
        <v>23878</v>
      </c>
      <c r="Z57" s="1">
        <v>41</v>
      </c>
      <c r="AA57" s="1">
        <v>0</v>
      </c>
      <c r="AB57" s="1">
        <v>66550</v>
      </c>
      <c r="AC57" s="1">
        <v>11099</v>
      </c>
      <c r="AD57" s="1">
        <v>617746</v>
      </c>
      <c r="AE57" s="1">
        <v>353004</v>
      </c>
      <c r="AF57" s="1">
        <v>66653</v>
      </c>
      <c r="AG57" s="1">
        <v>716</v>
      </c>
      <c r="AH57" s="1">
        <v>0</v>
      </c>
      <c r="AI57" s="1">
        <v>65937</v>
      </c>
      <c r="AJ57" s="1">
        <v>55707</v>
      </c>
      <c r="AK57" s="1">
        <v>30808</v>
      </c>
      <c r="AL57" s="1">
        <v>6185</v>
      </c>
      <c r="AM57" s="1">
        <v>18713</v>
      </c>
      <c r="AN57" s="1">
        <v>890</v>
      </c>
      <c r="AO57" s="1">
        <v>45517</v>
      </c>
      <c r="AP57" s="1">
        <v>11495</v>
      </c>
      <c r="AQ57" s="1">
        <v>172742</v>
      </c>
      <c r="AR57" s="1">
        <v>264742</v>
      </c>
      <c r="AS57" s="1">
        <v>261319</v>
      </c>
      <c r="AT57" s="1">
        <v>3423</v>
      </c>
      <c r="AU57" s="1">
        <v>361595</v>
      </c>
      <c r="AV57" s="1">
        <v>73.215005194935742</v>
      </c>
      <c r="AW57" s="1">
        <v>46.218451756604161</v>
      </c>
      <c r="AX57" s="1">
        <v>33.838841854616611</v>
      </c>
      <c r="AY57" s="1">
        <v>499472</v>
      </c>
      <c r="AZ57" s="1">
        <v>344688</v>
      </c>
      <c r="BA57" s="1">
        <v>146711</v>
      </c>
      <c r="BB57" s="1">
        <v>97535</v>
      </c>
      <c r="BC57" s="1">
        <v>17570</v>
      </c>
      <c r="BD57" s="1">
        <v>82872</v>
      </c>
      <c r="BE57" s="1">
        <v>146468</v>
      </c>
      <c r="BF57" s="1">
        <v>1839</v>
      </c>
      <c r="BG57" s="1">
        <v>131640</v>
      </c>
      <c r="BI57" s="1">
        <f t="shared" si="0"/>
        <v>73.215005194935742</v>
      </c>
      <c r="BJ57" s="1">
        <f t="shared" si="1"/>
        <v>261319</v>
      </c>
      <c r="BK57" s="1">
        <f t="shared" si="2"/>
        <v>356920.00472339697</v>
      </c>
    </row>
    <row r="58" spans="1:63" x14ac:dyDescent="0.25">
      <c r="A58" s="56" t="s">
        <v>331</v>
      </c>
      <c r="B58" s="1">
        <v>718332</v>
      </c>
      <c r="C58" s="1">
        <v>562283</v>
      </c>
      <c r="D58" s="1">
        <v>333382</v>
      </c>
      <c r="E58" s="1">
        <v>128061</v>
      </c>
      <c r="F58" s="1">
        <v>20418</v>
      </c>
      <c r="G58" s="1">
        <v>80422</v>
      </c>
      <c r="H58" s="1">
        <v>156049</v>
      </c>
      <c r="I58" s="1">
        <v>132</v>
      </c>
      <c r="J58" s="1">
        <v>27218</v>
      </c>
      <c r="K58" s="1">
        <v>2100</v>
      </c>
      <c r="L58" s="1">
        <v>0</v>
      </c>
      <c r="M58" s="1">
        <v>0</v>
      </c>
      <c r="N58" s="1">
        <v>14977</v>
      </c>
      <c r="O58" s="1">
        <v>455</v>
      </c>
      <c r="P58" s="1">
        <v>12340</v>
      </c>
      <c r="Q58" s="1">
        <v>500</v>
      </c>
      <c r="R58" s="1">
        <v>1682</v>
      </c>
      <c r="S58" s="1">
        <v>0</v>
      </c>
      <c r="T58" s="1">
        <v>7958</v>
      </c>
      <c r="U58" s="1">
        <v>80</v>
      </c>
      <c r="V58" s="1">
        <v>7878</v>
      </c>
      <c r="W58" s="1">
        <v>990</v>
      </c>
      <c r="X58" s="1">
        <v>0</v>
      </c>
      <c r="Y58" s="1">
        <v>24479</v>
      </c>
      <c r="Z58" s="1">
        <v>41</v>
      </c>
      <c r="AA58" s="1">
        <v>0</v>
      </c>
      <c r="AB58" s="1">
        <v>66706</v>
      </c>
      <c r="AC58" s="1">
        <v>11448</v>
      </c>
      <c r="AD58" s="1">
        <v>651489</v>
      </c>
      <c r="AE58" s="1">
        <v>369426</v>
      </c>
      <c r="AF58" s="1">
        <v>67808</v>
      </c>
      <c r="AG58" s="1">
        <v>791</v>
      </c>
      <c r="AH58" s="1">
        <v>0</v>
      </c>
      <c r="AI58" s="1">
        <v>67017</v>
      </c>
      <c r="AJ58" s="1">
        <v>55466</v>
      </c>
      <c r="AK58" s="1">
        <v>30687</v>
      </c>
      <c r="AL58" s="1">
        <v>5841</v>
      </c>
      <c r="AM58" s="1">
        <v>18938</v>
      </c>
      <c r="AN58" s="1">
        <v>910</v>
      </c>
      <c r="AO58" s="1">
        <v>46871</v>
      </c>
      <c r="AP58" s="1">
        <v>8991</v>
      </c>
      <c r="AQ58" s="1">
        <v>189380</v>
      </c>
      <c r="AR58" s="1">
        <v>282063</v>
      </c>
      <c r="AS58" s="1">
        <v>278565</v>
      </c>
      <c r="AT58" s="1">
        <v>3498</v>
      </c>
      <c r="AU58" s="1">
        <v>348906</v>
      </c>
      <c r="AV58" s="1">
        <v>80.842022030320067</v>
      </c>
      <c r="AW58" s="1">
        <v>43.704262712704846</v>
      </c>
      <c r="AX58" s="1">
        <v>35.331409690393805</v>
      </c>
      <c r="AY58" s="1">
        <v>502346</v>
      </c>
      <c r="AZ58" s="1">
        <v>346297</v>
      </c>
      <c r="BA58" s="1">
        <v>149063</v>
      </c>
      <c r="BB58" s="1">
        <v>98693</v>
      </c>
      <c r="BC58" s="1">
        <v>17991</v>
      </c>
      <c r="BD58" s="1">
        <v>80550</v>
      </c>
      <c r="BE58" s="1">
        <v>132920</v>
      </c>
      <c r="BF58" s="1">
        <v>1857</v>
      </c>
      <c r="BG58" s="1">
        <v>133572</v>
      </c>
      <c r="BI58" s="1">
        <f t="shared" si="0"/>
        <v>80.842022030320067</v>
      </c>
      <c r="BJ58" s="1">
        <f t="shared" si="1"/>
        <v>278565</v>
      </c>
      <c r="BK58" s="1">
        <f t="shared" si="2"/>
        <v>344579.45633215766</v>
      </c>
    </row>
    <row r="59" spans="1:63" x14ac:dyDescent="0.25">
      <c r="A59" s="56" t="s">
        <v>330</v>
      </c>
      <c r="B59" s="1">
        <v>728890</v>
      </c>
      <c r="C59" s="1">
        <v>565618</v>
      </c>
      <c r="D59" s="1">
        <v>335561</v>
      </c>
      <c r="E59" s="1">
        <v>128776</v>
      </c>
      <c r="F59" s="1">
        <v>20777</v>
      </c>
      <c r="G59" s="1">
        <v>80504</v>
      </c>
      <c r="H59" s="1">
        <v>163272</v>
      </c>
      <c r="I59" s="1">
        <v>172</v>
      </c>
      <c r="J59" s="1">
        <v>28211</v>
      </c>
      <c r="K59" s="1">
        <v>2000</v>
      </c>
      <c r="L59" s="1">
        <v>0</v>
      </c>
      <c r="M59" s="1">
        <v>0</v>
      </c>
      <c r="N59" s="1">
        <v>15928</v>
      </c>
      <c r="O59" s="1">
        <v>224</v>
      </c>
      <c r="P59" s="1">
        <v>13175</v>
      </c>
      <c r="Q59" s="1">
        <v>550</v>
      </c>
      <c r="R59" s="1">
        <v>1979</v>
      </c>
      <c r="S59" s="1">
        <v>0</v>
      </c>
      <c r="T59" s="1">
        <v>8051</v>
      </c>
      <c r="U59" s="1">
        <v>84</v>
      </c>
      <c r="V59" s="1">
        <v>7967</v>
      </c>
      <c r="W59" s="1">
        <v>1005</v>
      </c>
      <c r="X59" s="1">
        <v>0</v>
      </c>
      <c r="Y59" s="1">
        <v>24832</v>
      </c>
      <c r="Z59" s="1">
        <v>42</v>
      </c>
      <c r="AA59" s="1">
        <v>0</v>
      </c>
      <c r="AB59" s="1">
        <v>71453</v>
      </c>
      <c r="AC59" s="1">
        <v>11578</v>
      </c>
      <c r="AD59" s="1">
        <v>720944</v>
      </c>
      <c r="AE59" s="1">
        <v>406834</v>
      </c>
      <c r="AF59" s="1">
        <v>69258</v>
      </c>
      <c r="AG59" s="1">
        <v>795</v>
      </c>
      <c r="AH59" s="1">
        <v>0</v>
      </c>
      <c r="AI59" s="1">
        <v>68463</v>
      </c>
      <c r="AJ59" s="1">
        <v>55022</v>
      </c>
      <c r="AK59" s="1">
        <v>30474</v>
      </c>
      <c r="AL59" s="1">
        <v>5335</v>
      </c>
      <c r="AM59" s="1">
        <v>19214</v>
      </c>
      <c r="AN59" s="1">
        <v>928</v>
      </c>
      <c r="AO59" s="1">
        <v>50103</v>
      </c>
      <c r="AP59" s="1">
        <v>10322</v>
      </c>
      <c r="AQ59" s="1">
        <v>221201</v>
      </c>
      <c r="AR59" s="1">
        <v>314110</v>
      </c>
      <c r="AS59" s="1">
        <v>310541</v>
      </c>
      <c r="AT59" s="1">
        <v>3569</v>
      </c>
      <c r="AU59" s="1">
        <v>322056</v>
      </c>
      <c r="AV59" s="1">
        <v>97.532855856922708</v>
      </c>
      <c r="AW59" s="1">
        <v>39.565880550730519</v>
      </c>
      <c r="AX59" s="1">
        <v>38.589733246066224</v>
      </c>
      <c r="AY59" s="1">
        <v>513264</v>
      </c>
      <c r="AZ59" s="1">
        <v>349992</v>
      </c>
      <c r="BA59" s="1">
        <v>151342</v>
      </c>
      <c r="BB59" s="1">
        <v>99722</v>
      </c>
      <c r="BC59" s="1">
        <v>18424</v>
      </c>
      <c r="BD59" s="1">
        <v>80504</v>
      </c>
      <c r="BE59" s="1">
        <v>106430</v>
      </c>
      <c r="BF59" s="1">
        <v>1886</v>
      </c>
      <c r="BG59" s="1">
        <v>135397</v>
      </c>
      <c r="BI59" s="1">
        <f t="shared" si="0"/>
        <v>97.532855856922708</v>
      </c>
      <c r="BJ59" s="1">
        <f t="shared" si="1"/>
        <v>310541</v>
      </c>
      <c r="BK59" s="1">
        <f t="shared" si="2"/>
        <v>318396.29555762501</v>
      </c>
    </row>
    <row r="60" spans="1:63" x14ac:dyDescent="0.25">
      <c r="A60" s="56" t="s">
        <v>329</v>
      </c>
      <c r="B60" s="1">
        <v>741003</v>
      </c>
      <c r="C60" s="1">
        <v>570439</v>
      </c>
      <c r="D60" s="1">
        <v>337847</v>
      </c>
      <c r="E60" s="1">
        <v>129748</v>
      </c>
      <c r="F60" s="1">
        <v>21159</v>
      </c>
      <c r="G60" s="1">
        <v>81685</v>
      </c>
      <c r="H60" s="1">
        <v>170564</v>
      </c>
      <c r="I60" s="1">
        <v>149</v>
      </c>
      <c r="J60" s="1">
        <v>30083</v>
      </c>
      <c r="K60" s="1">
        <v>1900</v>
      </c>
      <c r="L60" s="1">
        <v>0</v>
      </c>
      <c r="M60" s="1">
        <v>0</v>
      </c>
      <c r="N60" s="1">
        <v>18860</v>
      </c>
      <c r="O60" s="1">
        <v>210</v>
      </c>
      <c r="P60" s="1">
        <v>16092</v>
      </c>
      <c r="Q60" s="1">
        <v>600</v>
      </c>
      <c r="R60" s="1">
        <v>1958</v>
      </c>
      <c r="S60" s="1">
        <v>0</v>
      </c>
      <c r="T60" s="1">
        <v>8907</v>
      </c>
      <c r="U60" s="1">
        <v>87</v>
      </c>
      <c r="V60" s="1">
        <v>8820</v>
      </c>
      <c r="W60" s="1">
        <v>1028</v>
      </c>
      <c r="X60" s="1">
        <v>0</v>
      </c>
      <c r="Y60" s="1">
        <v>25415</v>
      </c>
      <c r="Z60" s="1">
        <v>43</v>
      </c>
      <c r="AA60" s="1">
        <v>0</v>
      </c>
      <c r="AB60" s="1">
        <v>71840</v>
      </c>
      <c r="AC60" s="1">
        <v>12339</v>
      </c>
      <c r="AD60" s="1">
        <v>757719</v>
      </c>
      <c r="AE60" s="1">
        <v>429475</v>
      </c>
      <c r="AF60" s="1">
        <v>70373</v>
      </c>
      <c r="AG60" s="1">
        <v>658</v>
      </c>
      <c r="AH60" s="1">
        <v>0</v>
      </c>
      <c r="AI60" s="1">
        <v>69715</v>
      </c>
      <c r="AJ60" s="1">
        <v>57595</v>
      </c>
      <c r="AK60" s="1">
        <v>31650</v>
      </c>
      <c r="AL60" s="1">
        <v>5758</v>
      </c>
      <c r="AM60" s="1">
        <v>20187</v>
      </c>
      <c r="AN60" s="1">
        <v>930</v>
      </c>
      <c r="AO60" s="1">
        <v>53810</v>
      </c>
      <c r="AP60" s="1">
        <v>12026</v>
      </c>
      <c r="AQ60" s="1">
        <v>234741</v>
      </c>
      <c r="AR60" s="1">
        <v>328244</v>
      </c>
      <c r="AS60" s="1">
        <v>324670</v>
      </c>
      <c r="AT60" s="1">
        <v>3574</v>
      </c>
      <c r="AU60" s="1">
        <v>311528</v>
      </c>
      <c r="AV60" s="1">
        <v>105.3658317182033</v>
      </c>
      <c r="AW60" s="1">
        <v>38.985716922902995</v>
      </c>
      <c r="AX60" s="1">
        <v>41.077624887121075</v>
      </c>
      <c r="AY60" s="1">
        <v>525877</v>
      </c>
      <c r="AZ60" s="1">
        <v>355313</v>
      </c>
      <c r="BA60" s="1">
        <v>153631</v>
      </c>
      <c r="BB60" s="1">
        <v>100915</v>
      </c>
      <c r="BC60" s="1">
        <v>18879</v>
      </c>
      <c r="BD60" s="1">
        <v>81888</v>
      </c>
      <c r="BE60" s="1">
        <v>96402</v>
      </c>
      <c r="BF60" s="1">
        <v>1937</v>
      </c>
      <c r="BG60" s="1">
        <v>137244</v>
      </c>
      <c r="BI60" s="1">
        <f t="shared" si="0"/>
        <v>105.3658317182033</v>
      </c>
      <c r="BJ60" s="1">
        <f t="shared" si="1"/>
        <v>324670</v>
      </c>
      <c r="BK60" s="1">
        <f t="shared" si="2"/>
        <v>308135.94379278185</v>
      </c>
    </row>
    <row r="61" spans="1:63" x14ac:dyDescent="0.25">
      <c r="A61" s="56" t="s">
        <v>328</v>
      </c>
      <c r="B61" s="1">
        <v>748382</v>
      </c>
      <c r="C61" s="1">
        <v>577150</v>
      </c>
      <c r="D61" s="1">
        <v>341239</v>
      </c>
      <c r="E61" s="1">
        <v>131536</v>
      </c>
      <c r="F61" s="1">
        <v>21532</v>
      </c>
      <c r="G61" s="1">
        <v>82843</v>
      </c>
      <c r="H61" s="1">
        <v>171232</v>
      </c>
      <c r="I61" s="1">
        <v>143</v>
      </c>
      <c r="J61" s="1">
        <v>27264</v>
      </c>
      <c r="K61" s="1">
        <v>1800</v>
      </c>
      <c r="L61" s="1">
        <v>0</v>
      </c>
      <c r="M61" s="1">
        <v>0</v>
      </c>
      <c r="N61" s="1">
        <v>20440</v>
      </c>
      <c r="O61" s="1">
        <v>502</v>
      </c>
      <c r="P61" s="1">
        <v>17280</v>
      </c>
      <c r="Q61" s="1">
        <v>700</v>
      </c>
      <c r="R61" s="1">
        <v>1958</v>
      </c>
      <c r="S61" s="1">
        <v>0</v>
      </c>
      <c r="T61" s="1">
        <v>8118</v>
      </c>
      <c r="U61" s="1">
        <v>74</v>
      </c>
      <c r="V61" s="1">
        <v>8044</v>
      </c>
      <c r="W61" s="1">
        <v>1049</v>
      </c>
      <c r="X61" s="1">
        <v>0</v>
      </c>
      <c r="Y61" s="1">
        <v>25930</v>
      </c>
      <c r="Z61" s="1">
        <v>45</v>
      </c>
      <c r="AA61" s="1">
        <v>0</v>
      </c>
      <c r="AB61" s="1">
        <v>73501</v>
      </c>
      <c r="AC61" s="1">
        <v>12942</v>
      </c>
      <c r="AD61" s="1">
        <v>773218</v>
      </c>
      <c r="AE61" s="1">
        <v>437531</v>
      </c>
      <c r="AF61" s="1">
        <v>70959</v>
      </c>
      <c r="AG61" s="1">
        <v>652</v>
      </c>
      <c r="AH61" s="1">
        <v>0</v>
      </c>
      <c r="AI61" s="1">
        <v>70307</v>
      </c>
      <c r="AJ61" s="1">
        <v>57894</v>
      </c>
      <c r="AK61" s="1">
        <v>31437</v>
      </c>
      <c r="AL61" s="1">
        <v>6248</v>
      </c>
      <c r="AM61" s="1">
        <v>20209</v>
      </c>
      <c r="AN61" s="1">
        <v>956</v>
      </c>
      <c r="AO61" s="1">
        <v>53685</v>
      </c>
      <c r="AP61" s="1">
        <v>11682</v>
      </c>
      <c r="AQ61" s="1">
        <v>242355</v>
      </c>
      <c r="AR61" s="1">
        <v>335687</v>
      </c>
      <c r="AS61" s="1">
        <v>332012</v>
      </c>
      <c r="AT61" s="1">
        <v>3675</v>
      </c>
      <c r="AU61" s="1">
        <v>310851</v>
      </c>
      <c r="AV61" s="1">
        <v>107.9895906562291</v>
      </c>
      <c r="AW61" s="1">
        <v>38.384971320032896</v>
      </c>
      <c r="AX61" s="1">
        <v>41.451773402014474</v>
      </c>
      <c r="AY61" s="1">
        <v>533281</v>
      </c>
      <c r="AZ61" s="1">
        <v>362049</v>
      </c>
      <c r="BA61" s="1">
        <v>155870</v>
      </c>
      <c r="BB61" s="1">
        <v>102315</v>
      </c>
      <c r="BC61" s="1">
        <v>19348</v>
      </c>
      <c r="BD61" s="1">
        <v>84516</v>
      </c>
      <c r="BE61" s="1">
        <v>95750</v>
      </c>
      <c r="BF61" s="1">
        <v>2017</v>
      </c>
      <c r="BG61" s="1">
        <v>139034</v>
      </c>
      <c r="BI61" s="1">
        <f t="shared" si="0"/>
        <v>107.9895906562291</v>
      </c>
      <c r="BJ61" s="1">
        <f t="shared" si="1"/>
        <v>332012</v>
      </c>
      <c r="BK61" s="1">
        <f t="shared" si="2"/>
        <v>307448.15123609209</v>
      </c>
    </row>
    <row r="62" spans="1:63" x14ac:dyDescent="0.25">
      <c r="A62" s="56" t="s">
        <v>327</v>
      </c>
      <c r="B62" s="1">
        <v>761094</v>
      </c>
      <c r="C62" s="1">
        <v>584052</v>
      </c>
      <c r="D62" s="1">
        <v>343486</v>
      </c>
      <c r="E62" s="1">
        <v>133299</v>
      </c>
      <c r="F62" s="1">
        <v>22140</v>
      </c>
      <c r="G62" s="1">
        <v>85126</v>
      </c>
      <c r="H62" s="1">
        <v>177042</v>
      </c>
      <c r="I62" s="1">
        <v>137</v>
      </c>
      <c r="J62" s="1">
        <v>28230</v>
      </c>
      <c r="K62" s="1">
        <v>1700</v>
      </c>
      <c r="L62" s="1">
        <v>0</v>
      </c>
      <c r="M62" s="1">
        <v>0</v>
      </c>
      <c r="N62" s="1">
        <v>21635</v>
      </c>
      <c r="O62" s="1">
        <v>622</v>
      </c>
      <c r="P62" s="1">
        <v>18104</v>
      </c>
      <c r="Q62" s="1">
        <v>900</v>
      </c>
      <c r="R62" s="1">
        <v>2009</v>
      </c>
      <c r="S62" s="1">
        <v>0</v>
      </c>
      <c r="T62" s="1">
        <v>8667</v>
      </c>
      <c r="U62" s="1">
        <v>62</v>
      </c>
      <c r="V62" s="1">
        <v>8605</v>
      </c>
      <c r="W62" s="1">
        <v>1080</v>
      </c>
      <c r="X62" s="1">
        <v>0</v>
      </c>
      <c r="Y62" s="1">
        <v>26670</v>
      </c>
      <c r="Z62" s="1">
        <v>48</v>
      </c>
      <c r="AA62" s="1">
        <v>0</v>
      </c>
      <c r="AB62" s="1">
        <v>75575</v>
      </c>
      <c r="AC62" s="1">
        <v>13300</v>
      </c>
      <c r="AD62" s="1">
        <v>807503</v>
      </c>
      <c r="AE62" s="1">
        <v>457255</v>
      </c>
      <c r="AF62" s="1">
        <v>71627</v>
      </c>
      <c r="AG62" s="1">
        <v>458</v>
      </c>
      <c r="AH62" s="1">
        <v>0</v>
      </c>
      <c r="AI62" s="1">
        <v>71169</v>
      </c>
      <c r="AJ62" s="1">
        <v>60301</v>
      </c>
      <c r="AK62" s="1">
        <v>33407</v>
      </c>
      <c r="AL62" s="1">
        <v>6655</v>
      </c>
      <c r="AM62" s="1">
        <v>20238</v>
      </c>
      <c r="AN62" s="1">
        <v>987</v>
      </c>
      <c r="AO62" s="1">
        <v>55502</v>
      </c>
      <c r="AP62" s="1">
        <v>12591</v>
      </c>
      <c r="AQ62" s="1">
        <v>256247</v>
      </c>
      <c r="AR62" s="1">
        <v>350248</v>
      </c>
      <c r="AS62" s="1">
        <v>346451</v>
      </c>
      <c r="AT62" s="1">
        <v>3797</v>
      </c>
      <c r="AU62" s="1">
        <v>303839</v>
      </c>
      <c r="AV62" s="1">
        <v>115.27429839778991</v>
      </c>
      <c r="AW62" s="1">
        <v>37.667039079920194</v>
      </c>
      <c r="AX62" s="1">
        <v>43.420415026599329</v>
      </c>
      <c r="AY62" s="1">
        <v>545265</v>
      </c>
      <c r="AZ62" s="1">
        <v>368223</v>
      </c>
      <c r="BA62" s="1">
        <v>158198</v>
      </c>
      <c r="BB62" s="1">
        <v>103818</v>
      </c>
      <c r="BC62" s="1">
        <v>19830</v>
      </c>
      <c r="BD62" s="1">
        <v>86377</v>
      </c>
      <c r="BE62" s="1">
        <v>88010</v>
      </c>
      <c r="BF62" s="1">
        <v>2121</v>
      </c>
      <c r="BG62" s="1">
        <v>140899</v>
      </c>
      <c r="BI62" s="1">
        <f t="shared" si="0"/>
        <v>115.27429839778991</v>
      </c>
      <c r="BJ62" s="1">
        <f t="shared" si="1"/>
        <v>346451</v>
      </c>
      <c r="BK62" s="1">
        <f t="shared" si="2"/>
        <v>300544.878446766</v>
      </c>
    </row>
    <row r="63" spans="1:63" x14ac:dyDescent="0.25">
      <c r="A63" s="56" t="s">
        <v>326</v>
      </c>
      <c r="B63" s="1">
        <v>770755</v>
      </c>
      <c r="C63" s="1">
        <v>589446</v>
      </c>
      <c r="D63" s="1">
        <v>345766</v>
      </c>
      <c r="E63" s="1">
        <v>135093</v>
      </c>
      <c r="F63" s="1">
        <v>22720</v>
      </c>
      <c r="G63" s="1">
        <v>85867</v>
      </c>
      <c r="H63" s="1">
        <v>181309</v>
      </c>
      <c r="I63" s="1">
        <v>145</v>
      </c>
      <c r="J63" s="1">
        <v>27748</v>
      </c>
      <c r="K63" s="1">
        <v>1600</v>
      </c>
      <c r="L63" s="1">
        <v>0</v>
      </c>
      <c r="M63" s="1">
        <v>0</v>
      </c>
      <c r="N63" s="1">
        <v>24006</v>
      </c>
      <c r="O63" s="1">
        <v>240</v>
      </c>
      <c r="P63" s="1">
        <v>20311</v>
      </c>
      <c r="Q63" s="1">
        <v>1000</v>
      </c>
      <c r="R63" s="1">
        <v>2455</v>
      </c>
      <c r="S63" s="1">
        <v>0</v>
      </c>
      <c r="T63" s="1">
        <v>8553</v>
      </c>
      <c r="U63" s="1">
        <v>21</v>
      </c>
      <c r="V63" s="1">
        <v>8532</v>
      </c>
      <c r="W63" s="1">
        <v>1099</v>
      </c>
      <c r="X63" s="1">
        <v>0</v>
      </c>
      <c r="Y63" s="1">
        <v>27150</v>
      </c>
      <c r="Z63" s="1">
        <v>52</v>
      </c>
      <c r="AA63" s="1">
        <v>0</v>
      </c>
      <c r="AB63" s="1">
        <v>77484</v>
      </c>
      <c r="AC63" s="1">
        <v>13472</v>
      </c>
      <c r="AD63" s="1">
        <v>797322</v>
      </c>
      <c r="AE63" s="1">
        <v>453558</v>
      </c>
      <c r="AF63" s="1">
        <v>72264</v>
      </c>
      <c r="AG63" s="1">
        <v>527</v>
      </c>
      <c r="AH63" s="1">
        <v>0</v>
      </c>
      <c r="AI63" s="1">
        <v>71737</v>
      </c>
      <c r="AJ63" s="1">
        <v>60637</v>
      </c>
      <c r="AK63" s="1">
        <v>34014</v>
      </c>
      <c r="AL63" s="1">
        <v>6412</v>
      </c>
      <c r="AM63" s="1">
        <v>20211</v>
      </c>
      <c r="AN63" s="1">
        <v>1010</v>
      </c>
      <c r="AO63" s="1">
        <v>55842</v>
      </c>
      <c r="AP63" s="1">
        <v>13275</v>
      </c>
      <c r="AQ63" s="1">
        <v>250530</v>
      </c>
      <c r="AR63" s="1">
        <v>343764</v>
      </c>
      <c r="AS63" s="1">
        <v>339875</v>
      </c>
      <c r="AT63" s="1">
        <v>3889</v>
      </c>
      <c r="AU63" s="1">
        <v>317197</v>
      </c>
      <c r="AV63" s="1">
        <v>108.37551701656569</v>
      </c>
      <c r="AW63" s="1">
        <v>38.660428185950551</v>
      </c>
      <c r="AX63" s="1">
        <v>41.898438927341985</v>
      </c>
      <c r="AY63" s="1">
        <v>554606</v>
      </c>
      <c r="AZ63" s="1">
        <v>373297</v>
      </c>
      <c r="BA63" s="1">
        <v>160611</v>
      </c>
      <c r="BB63" s="1">
        <v>105490</v>
      </c>
      <c r="BC63" s="1">
        <v>20295</v>
      </c>
      <c r="BD63" s="1">
        <v>86901</v>
      </c>
      <c r="BE63" s="1">
        <v>101048</v>
      </c>
      <c r="BF63" s="1">
        <v>2231</v>
      </c>
      <c r="BG63" s="1">
        <v>142844</v>
      </c>
      <c r="BI63" s="1">
        <f t="shared" si="0"/>
        <v>108.37551701656569</v>
      </c>
      <c r="BJ63" s="1">
        <f t="shared" si="1"/>
        <v>339875</v>
      </c>
      <c r="BK63" s="1">
        <f t="shared" si="2"/>
        <v>313608.65383281035</v>
      </c>
    </row>
    <row r="64" spans="1:63" x14ac:dyDescent="0.25">
      <c r="A64" s="56" t="s">
        <v>325</v>
      </c>
      <c r="B64" s="1">
        <v>781944</v>
      </c>
      <c r="C64" s="1">
        <v>595234</v>
      </c>
      <c r="D64" s="1">
        <v>348117</v>
      </c>
      <c r="E64" s="1">
        <v>136600</v>
      </c>
      <c r="F64" s="1">
        <v>23283</v>
      </c>
      <c r="G64" s="1">
        <v>87235</v>
      </c>
      <c r="H64" s="1">
        <v>186710</v>
      </c>
      <c r="I64" s="1">
        <v>132</v>
      </c>
      <c r="J64" s="1">
        <v>29196</v>
      </c>
      <c r="K64" s="1">
        <v>1500</v>
      </c>
      <c r="L64" s="1">
        <v>0</v>
      </c>
      <c r="M64" s="1">
        <v>0</v>
      </c>
      <c r="N64" s="1">
        <v>25357</v>
      </c>
      <c r="O64" s="1">
        <v>742</v>
      </c>
      <c r="P64" s="1">
        <v>21621</v>
      </c>
      <c r="Q64" s="1">
        <v>1200</v>
      </c>
      <c r="R64" s="1">
        <v>1794</v>
      </c>
      <c r="S64" s="1">
        <v>0</v>
      </c>
      <c r="T64" s="1">
        <v>10139</v>
      </c>
      <c r="U64" s="1">
        <v>21</v>
      </c>
      <c r="V64" s="1">
        <v>10118</v>
      </c>
      <c r="W64" s="1">
        <v>1118</v>
      </c>
      <c r="X64" s="1">
        <v>0</v>
      </c>
      <c r="Y64" s="1">
        <v>27634</v>
      </c>
      <c r="Z64" s="1">
        <v>57</v>
      </c>
      <c r="AA64" s="1">
        <v>0</v>
      </c>
      <c r="AB64" s="1">
        <v>77386</v>
      </c>
      <c r="AC64" s="1">
        <v>14191</v>
      </c>
      <c r="AD64" s="1">
        <v>849440</v>
      </c>
      <c r="AE64" s="1">
        <v>483377</v>
      </c>
      <c r="AF64" s="1">
        <v>73109</v>
      </c>
      <c r="AG64" s="1">
        <v>315</v>
      </c>
      <c r="AH64" s="1">
        <v>0</v>
      </c>
      <c r="AI64" s="1">
        <v>72794</v>
      </c>
      <c r="AJ64" s="1">
        <v>63539</v>
      </c>
      <c r="AK64" s="1">
        <v>35439</v>
      </c>
      <c r="AL64" s="1">
        <v>7088</v>
      </c>
      <c r="AM64" s="1">
        <v>21012</v>
      </c>
      <c r="AN64" s="1">
        <v>1017</v>
      </c>
      <c r="AO64" s="1">
        <v>59100</v>
      </c>
      <c r="AP64" s="1">
        <v>14150</v>
      </c>
      <c r="AQ64" s="1">
        <v>272462</v>
      </c>
      <c r="AR64" s="1">
        <v>366063</v>
      </c>
      <c r="AS64" s="1">
        <v>362157</v>
      </c>
      <c r="AT64" s="1">
        <v>3906</v>
      </c>
      <c r="AU64" s="1">
        <v>298567</v>
      </c>
      <c r="AV64" s="1">
        <v>122.6064698725436</v>
      </c>
      <c r="AW64" s="1">
        <v>37.329082428894225</v>
      </c>
      <c r="AX64" s="1">
        <v>45.767870201879155</v>
      </c>
      <c r="AY64" s="1">
        <v>566129</v>
      </c>
      <c r="AZ64" s="1">
        <v>379419</v>
      </c>
      <c r="BA64" s="1">
        <v>162996</v>
      </c>
      <c r="BB64" s="1">
        <v>107214</v>
      </c>
      <c r="BC64" s="1">
        <v>20761</v>
      </c>
      <c r="BD64" s="1">
        <v>88448</v>
      </c>
      <c r="BE64" s="1">
        <v>82752</v>
      </c>
      <c r="BF64" s="1">
        <v>2331</v>
      </c>
      <c r="BG64" s="1">
        <v>144761</v>
      </c>
      <c r="BI64" s="1">
        <f t="shared" si="0"/>
        <v>122.6064698725436</v>
      </c>
      <c r="BJ64" s="1">
        <f t="shared" si="1"/>
        <v>362157</v>
      </c>
      <c r="BK64" s="1">
        <f t="shared" si="2"/>
        <v>295381.63881276641</v>
      </c>
    </row>
    <row r="65" spans="1:63" x14ac:dyDescent="0.25">
      <c r="A65" s="56" t="s">
        <v>324</v>
      </c>
      <c r="B65" s="1">
        <v>785366</v>
      </c>
      <c r="C65" s="1">
        <v>599905</v>
      </c>
      <c r="D65" s="1">
        <v>348684</v>
      </c>
      <c r="E65" s="1">
        <v>137619</v>
      </c>
      <c r="F65" s="1">
        <v>23739</v>
      </c>
      <c r="G65" s="1">
        <v>89863</v>
      </c>
      <c r="H65" s="1">
        <v>185461</v>
      </c>
      <c r="I65" s="1">
        <v>121</v>
      </c>
      <c r="J65" s="1">
        <v>26528</v>
      </c>
      <c r="K65" s="1">
        <v>1268</v>
      </c>
      <c r="L65" s="1">
        <v>0</v>
      </c>
      <c r="M65" s="1">
        <v>0</v>
      </c>
      <c r="N65" s="1">
        <v>24375</v>
      </c>
      <c r="O65" s="1">
        <v>740</v>
      </c>
      <c r="P65" s="1">
        <v>19986</v>
      </c>
      <c r="Q65" s="1">
        <v>1200</v>
      </c>
      <c r="R65" s="1">
        <v>2449</v>
      </c>
      <c r="S65" s="1">
        <v>0</v>
      </c>
      <c r="T65" s="1">
        <v>8340</v>
      </c>
      <c r="U65" s="1">
        <v>22</v>
      </c>
      <c r="V65" s="1">
        <v>8318</v>
      </c>
      <c r="W65" s="1">
        <v>1140</v>
      </c>
      <c r="X65" s="1">
        <v>0</v>
      </c>
      <c r="Y65" s="1">
        <v>28172</v>
      </c>
      <c r="Z65" s="1">
        <v>64</v>
      </c>
      <c r="AA65" s="1">
        <v>0</v>
      </c>
      <c r="AB65" s="1">
        <v>79948</v>
      </c>
      <c r="AC65" s="1">
        <v>15505</v>
      </c>
      <c r="AD65" s="1">
        <v>804541</v>
      </c>
      <c r="AE65" s="1">
        <v>461251</v>
      </c>
      <c r="AF65" s="1">
        <v>73643</v>
      </c>
      <c r="AG65" s="1">
        <v>427</v>
      </c>
      <c r="AH65" s="1">
        <v>0</v>
      </c>
      <c r="AI65" s="1">
        <v>73216</v>
      </c>
      <c r="AJ65" s="1">
        <v>65101</v>
      </c>
      <c r="AK65" s="1">
        <v>35977</v>
      </c>
      <c r="AL65" s="1">
        <v>8149</v>
      </c>
      <c r="AM65" s="1">
        <v>20975</v>
      </c>
      <c r="AN65" s="1">
        <v>1035</v>
      </c>
      <c r="AO65" s="1">
        <v>58535</v>
      </c>
      <c r="AP65" s="1">
        <v>12817</v>
      </c>
      <c r="AQ65" s="1">
        <v>250120</v>
      </c>
      <c r="AR65" s="1">
        <v>343290</v>
      </c>
      <c r="AS65" s="1">
        <v>339310</v>
      </c>
      <c r="AT65" s="1">
        <v>3980</v>
      </c>
      <c r="AU65" s="1">
        <v>324115</v>
      </c>
      <c r="AV65" s="1">
        <v>105.9161145737144</v>
      </c>
      <c r="AW65" s="1">
        <v>40.415960362169109</v>
      </c>
      <c r="AX65" s="1">
        <v>42.807014883262013</v>
      </c>
      <c r="AY65" s="1">
        <v>573774</v>
      </c>
      <c r="AZ65" s="1">
        <v>388313</v>
      </c>
      <c r="BA65" s="1">
        <v>165558</v>
      </c>
      <c r="BB65" s="1">
        <v>109159</v>
      </c>
      <c r="BC65" s="1">
        <v>21238</v>
      </c>
      <c r="BD65" s="1">
        <v>92358</v>
      </c>
      <c r="BE65" s="1">
        <v>112523</v>
      </c>
      <c r="BF65" s="1">
        <v>2482</v>
      </c>
      <c r="BG65" s="1">
        <v>146806</v>
      </c>
      <c r="BI65" s="1">
        <f t="shared" si="0"/>
        <v>105.9161145737144</v>
      </c>
      <c r="BJ65" s="1">
        <f t="shared" si="1"/>
        <v>339310</v>
      </c>
      <c r="BK65" s="1">
        <f t="shared" si="2"/>
        <v>320357.29536117997</v>
      </c>
    </row>
    <row r="66" spans="1:63" x14ac:dyDescent="0.25">
      <c r="A66" s="56" t="s">
        <v>323</v>
      </c>
      <c r="B66" s="1">
        <v>789589</v>
      </c>
      <c r="C66" s="1">
        <v>604102</v>
      </c>
      <c r="D66" s="1">
        <v>349886</v>
      </c>
      <c r="E66" s="1">
        <v>139738</v>
      </c>
      <c r="F66" s="1">
        <v>24158</v>
      </c>
      <c r="G66" s="1">
        <v>90320</v>
      </c>
      <c r="H66" s="1">
        <v>185487</v>
      </c>
      <c r="I66" s="1">
        <v>140</v>
      </c>
      <c r="J66" s="1">
        <v>27535</v>
      </c>
      <c r="K66" s="1">
        <v>1087</v>
      </c>
      <c r="L66" s="1">
        <v>0</v>
      </c>
      <c r="M66" s="1">
        <v>0</v>
      </c>
      <c r="N66" s="1">
        <v>22526</v>
      </c>
      <c r="O66" s="1">
        <v>757</v>
      </c>
      <c r="P66" s="1">
        <v>18247</v>
      </c>
      <c r="Q66" s="1">
        <v>1343</v>
      </c>
      <c r="R66" s="1">
        <v>2179</v>
      </c>
      <c r="S66" s="1">
        <v>0</v>
      </c>
      <c r="T66" s="1">
        <v>9044</v>
      </c>
      <c r="U66" s="1">
        <v>23</v>
      </c>
      <c r="V66" s="1">
        <v>9021</v>
      </c>
      <c r="W66" s="1">
        <v>1153</v>
      </c>
      <c r="X66" s="1">
        <v>0</v>
      </c>
      <c r="Y66" s="1">
        <v>28488</v>
      </c>
      <c r="Z66" s="1">
        <v>71</v>
      </c>
      <c r="AA66" s="1">
        <v>0</v>
      </c>
      <c r="AB66" s="1">
        <v>80465</v>
      </c>
      <c r="AC66" s="1">
        <v>14978</v>
      </c>
      <c r="AD66" s="1">
        <v>823432</v>
      </c>
      <c r="AE66" s="1">
        <v>471819</v>
      </c>
      <c r="AF66" s="1">
        <v>74654</v>
      </c>
      <c r="AG66" s="1">
        <v>547</v>
      </c>
      <c r="AH66" s="1">
        <v>0</v>
      </c>
      <c r="AI66" s="1">
        <v>74107</v>
      </c>
      <c r="AJ66" s="1">
        <v>66751</v>
      </c>
      <c r="AK66" s="1">
        <v>36856</v>
      </c>
      <c r="AL66" s="1">
        <v>8811</v>
      </c>
      <c r="AM66" s="1">
        <v>21084</v>
      </c>
      <c r="AN66" s="1">
        <v>1045</v>
      </c>
      <c r="AO66" s="1">
        <v>59438</v>
      </c>
      <c r="AP66" s="1">
        <v>11903</v>
      </c>
      <c r="AQ66" s="1">
        <v>258028</v>
      </c>
      <c r="AR66" s="1">
        <v>351613</v>
      </c>
      <c r="AS66" s="1">
        <v>347588</v>
      </c>
      <c r="AT66" s="1">
        <v>4025</v>
      </c>
      <c r="AU66" s="1">
        <v>317770</v>
      </c>
      <c r="AV66" s="1">
        <v>110.6499879990113</v>
      </c>
      <c r="AW66" s="1">
        <v>40.215979536050767</v>
      </c>
      <c r="AX66" s="1">
        <v>44.498976530325024</v>
      </c>
      <c r="AY66" s="1">
        <v>579096</v>
      </c>
      <c r="AZ66" s="1">
        <v>393609</v>
      </c>
      <c r="BA66" s="1">
        <v>168105</v>
      </c>
      <c r="BB66" s="1">
        <v>111274</v>
      </c>
      <c r="BC66" s="1">
        <v>21715</v>
      </c>
      <c r="BD66" s="1">
        <v>92515</v>
      </c>
      <c r="BE66" s="1">
        <v>107277</v>
      </c>
      <c r="BF66" s="1">
        <v>2617</v>
      </c>
      <c r="BG66" s="1">
        <v>148863</v>
      </c>
      <c r="BI66" s="1">
        <f t="shared" si="0"/>
        <v>110.6499879990113</v>
      </c>
      <c r="BJ66" s="1">
        <f t="shared" si="1"/>
        <v>347588</v>
      </c>
      <c r="BK66" s="1">
        <f t="shared" si="2"/>
        <v>314132.88540357171</v>
      </c>
    </row>
    <row r="67" spans="1:63" x14ac:dyDescent="0.25">
      <c r="A67" s="56" t="s">
        <v>322</v>
      </c>
      <c r="B67" s="1">
        <v>796183</v>
      </c>
      <c r="C67" s="1">
        <v>608444</v>
      </c>
      <c r="D67" s="1">
        <v>351278</v>
      </c>
      <c r="E67" s="1">
        <v>141196</v>
      </c>
      <c r="F67" s="1">
        <v>24675</v>
      </c>
      <c r="G67" s="1">
        <v>91295</v>
      </c>
      <c r="H67" s="1">
        <v>187739</v>
      </c>
      <c r="I67" s="1">
        <v>191</v>
      </c>
      <c r="J67" s="1">
        <v>27737</v>
      </c>
      <c r="K67" s="1">
        <v>1346</v>
      </c>
      <c r="L67" s="1">
        <v>0</v>
      </c>
      <c r="M67" s="1">
        <v>0</v>
      </c>
      <c r="N67" s="1">
        <v>20832</v>
      </c>
      <c r="O67" s="1">
        <v>648</v>
      </c>
      <c r="P67" s="1">
        <v>16446</v>
      </c>
      <c r="Q67" s="1">
        <v>1190</v>
      </c>
      <c r="R67" s="1">
        <v>2548</v>
      </c>
      <c r="S67" s="1">
        <v>0</v>
      </c>
      <c r="T67" s="1">
        <v>8777</v>
      </c>
      <c r="U67" s="1">
        <v>24</v>
      </c>
      <c r="V67" s="1">
        <v>8753</v>
      </c>
      <c r="W67" s="1">
        <v>1165</v>
      </c>
      <c r="X67" s="1">
        <v>0</v>
      </c>
      <c r="Y67" s="1">
        <v>28811</v>
      </c>
      <c r="Z67" s="1">
        <v>76</v>
      </c>
      <c r="AA67" s="1">
        <v>0</v>
      </c>
      <c r="AB67" s="1">
        <v>83319</v>
      </c>
      <c r="AC67" s="1">
        <v>15485</v>
      </c>
      <c r="AD67" s="1">
        <v>773066</v>
      </c>
      <c r="AE67" s="1">
        <v>447694</v>
      </c>
      <c r="AF67" s="1">
        <v>75671</v>
      </c>
      <c r="AG67" s="1">
        <v>782</v>
      </c>
      <c r="AH67" s="1">
        <v>0</v>
      </c>
      <c r="AI67" s="1">
        <v>74889</v>
      </c>
      <c r="AJ67" s="1">
        <v>66254</v>
      </c>
      <c r="AK67" s="1">
        <v>36543</v>
      </c>
      <c r="AL67" s="1">
        <v>8402</v>
      </c>
      <c r="AM67" s="1">
        <v>21309</v>
      </c>
      <c r="AN67" s="1">
        <v>1064</v>
      </c>
      <c r="AO67" s="1">
        <v>60426</v>
      </c>
      <c r="AP67" s="1">
        <v>11795</v>
      </c>
      <c r="AQ67" s="1">
        <v>232484</v>
      </c>
      <c r="AR67" s="1">
        <v>325372</v>
      </c>
      <c r="AS67" s="1">
        <v>321285</v>
      </c>
      <c r="AT67" s="1">
        <v>4087</v>
      </c>
      <c r="AU67" s="1">
        <v>348489</v>
      </c>
      <c r="AV67" s="1">
        <v>93.3666175829119</v>
      </c>
      <c r="AW67" s="1">
        <v>43.619196647309778</v>
      </c>
      <c r="AX67" s="1">
        <v>40.725768526432049</v>
      </c>
      <c r="AY67" s="1">
        <v>586936</v>
      </c>
      <c r="AZ67" s="1">
        <v>399197</v>
      </c>
      <c r="BA67" s="1">
        <v>170644</v>
      </c>
      <c r="BB67" s="1">
        <v>113162</v>
      </c>
      <c r="BC67" s="1">
        <v>22222</v>
      </c>
      <c r="BD67" s="1">
        <v>93169</v>
      </c>
      <c r="BE67" s="1">
        <v>139242</v>
      </c>
      <c r="BF67" s="1">
        <v>2752</v>
      </c>
      <c r="BG67" s="1">
        <v>150892</v>
      </c>
      <c r="BI67" s="1">
        <f t="shared" si="0"/>
        <v>93.3666175829119</v>
      </c>
      <c r="BJ67" s="1">
        <f t="shared" si="1"/>
        <v>321285</v>
      </c>
      <c r="BK67" s="1">
        <f t="shared" si="2"/>
        <v>344111.21267694084</v>
      </c>
    </row>
    <row r="68" spans="1:63" x14ac:dyDescent="0.25">
      <c r="A68" s="56" t="s">
        <v>321</v>
      </c>
      <c r="B68" s="1">
        <v>798486</v>
      </c>
      <c r="C68" s="1">
        <v>609837</v>
      </c>
      <c r="D68" s="1">
        <v>352721</v>
      </c>
      <c r="E68" s="1">
        <v>142048</v>
      </c>
      <c r="F68" s="1">
        <v>25168</v>
      </c>
      <c r="G68" s="1">
        <v>89900</v>
      </c>
      <c r="H68" s="1">
        <v>188649</v>
      </c>
      <c r="I68" s="1">
        <v>148</v>
      </c>
      <c r="J68" s="1">
        <v>28243</v>
      </c>
      <c r="K68" s="1">
        <v>3000</v>
      </c>
      <c r="L68" s="1">
        <v>0</v>
      </c>
      <c r="M68" s="1">
        <v>0</v>
      </c>
      <c r="N68" s="1">
        <v>20038</v>
      </c>
      <c r="O68" s="1">
        <v>788</v>
      </c>
      <c r="P68" s="1">
        <v>15752</v>
      </c>
      <c r="Q68" s="1">
        <v>1116</v>
      </c>
      <c r="R68" s="1">
        <v>2382</v>
      </c>
      <c r="S68" s="1">
        <v>0</v>
      </c>
      <c r="T68" s="1">
        <v>9647</v>
      </c>
      <c r="U68" s="1">
        <v>24</v>
      </c>
      <c r="V68" s="1">
        <v>9623</v>
      </c>
      <c r="W68" s="1">
        <v>1192</v>
      </c>
      <c r="X68" s="1">
        <v>0</v>
      </c>
      <c r="Y68" s="1">
        <v>29478</v>
      </c>
      <c r="Z68" s="1">
        <v>79</v>
      </c>
      <c r="AA68" s="1">
        <v>0</v>
      </c>
      <c r="AB68" s="1">
        <v>82311</v>
      </c>
      <c r="AC68" s="1">
        <v>14513</v>
      </c>
      <c r="AD68" s="1">
        <v>865570</v>
      </c>
      <c r="AE68" s="1">
        <v>496302</v>
      </c>
      <c r="AF68" s="1">
        <v>76985</v>
      </c>
      <c r="AG68" s="1">
        <v>769</v>
      </c>
      <c r="AH68" s="1">
        <v>0</v>
      </c>
      <c r="AI68" s="1">
        <v>76216</v>
      </c>
      <c r="AJ68" s="1">
        <v>68611</v>
      </c>
      <c r="AK68" s="1">
        <v>37651</v>
      </c>
      <c r="AL68" s="1">
        <v>9131</v>
      </c>
      <c r="AM68" s="1">
        <v>21829</v>
      </c>
      <c r="AN68" s="1">
        <v>1067</v>
      </c>
      <c r="AO68" s="1">
        <v>61935</v>
      </c>
      <c r="AP68" s="1">
        <v>12560</v>
      </c>
      <c r="AQ68" s="1">
        <v>275144</v>
      </c>
      <c r="AR68" s="1">
        <v>369268</v>
      </c>
      <c r="AS68" s="1">
        <v>365166</v>
      </c>
      <c r="AT68" s="1">
        <v>4102</v>
      </c>
      <c r="AU68" s="1">
        <v>302184</v>
      </c>
      <c r="AV68" s="1">
        <v>122.1998384514484</v>
      </c>
      <c r="AW68" s="1">
        <v>39.428375612610232</v>
      </c>
      <c r="AX68" s="1">
        <v>48.181411302639987</v>
      </c>
      <c r="AY68" s="1">
        <v>591118</v>
      </c>
      <c r="AZ68" s="1">
        <v>402469</v>
      </c>
      <c r="BA68" s="1">
        <v>173308</v>
      </c>
      <c r="BB68" s="1">
        <v>114803</v>
      </c>
      <c r="BC68" s="1">
        <v>22732</v>
      </c>
      <c r="BD68" s="1">
        <v>91626</v>
      </c>
      <c r="BE68" s="1">
        <v>94816</v>
      </c>
      <c r="BF68" s="1">
        <v>2896</v>
      </c>
      <c r="BG68" s="1">
        <v>152987</v>
      </c>
      <c r="BI68" s="1">
        <f t="shared" si="0"/>
        <v>122.1998384514484</v>
      </c>
      <c r="BJ68" s="1">
        <f t="shared" si="1"/>
        <v>365166</v>
      </c>
      <c r="BK68" s="1">
        <f t="shared" si="2"/>
        <v>298826.90896116465</v>
      </c>
    </row>
    <row r="69" spans="1:63" x14ac:dyDescent="0.25">
      <c r="A69" s="56" t="s">
        <v>320</v>
      </c>
      <c r="B69" s="1">
        <v>798294</v>
      </c>
      <c r="C69" s="1">
        <v>611346</v>
      </c>
      <c r="D69" s="1">
        <v>353925</v>
      </c>
      <c r="E69" s="1">
        <v>142634</v>
      </c>
      <c r="F69" s="1">
        <v>25637</v>
      </c>
      <c r="G69" s="1">
        <v>89150</v>
      </c>
      <c r="H69" s="1">
        <v>186948</v>
      </c>
      <c r="I69" s="1">
        <v>189</v>
      </c>
      <c r="J69" s="1">
        <v>26462</v>
      </c>
      <c r="K69" s="1">
        <v>3272</v>
      </c>
      <c r="L69" s="1">
        <v>0</v>
      </c>
      <c r="M69" s="1">
        <v>0</v>
      </c>
      <c r="N69" s="1">
        <v>19503</v>
      </c>
      <c r="O69" s="1">
        <v>562</v>
      </c>
      <c r="P69" s="1">
        <v>15225</v>
      </c>
      <c r="Q69" s="1">
        <v>936</v>
      </c>
      <c r="R69" s="1">
        <v>2780</v>
      </c>
      <c r="S69" s="1">
        <v>0</v>
      </c>
      <c r="T69" s="1">
        <v>7992</v>
      </c>
      <c r="U69" s="1">
        <v>26</v>
      </c>
      <c r="V69" s="1">
        <v>7966</v>
      </c>
      <c r="W69" s="1">
        <v>1222</v>
      </c>
      <c r="X69" s="1">
        <v>0</v>
      </c>
      <c r="Y69" s="1">
        <v>30171</v>
      </c>
      <c r="Z69" s="1">
        <v>82</v>
      </c>
      <c r="AA69" s="1">
        <v>0</v>
      </c>
      <c r="AB69" s="1">
        <v>83213</v>
      </c>
      <c r="AC69" s="1">
        <v>14842</v>
      </c>
      <c r="AD69" s="1">
        <v>950471</v>
      </c>
      <c r="AE69" s="1">
        <v>535956</v>
      </c>
      <c r="AF69" s="1">
        <v>77200</v>
      </c>
      <c r="AG69" s="1">
        <v>623</v>
      </c>
      <c r="AH69" s="1">
        <v>0</v>
      </c>
      <c r="AI69" s="1">
        <v>76577</v>
      </c>
      <c r="AJ69" s="1">
        <v>68332</v>
      </c>
      <c r="AK69" s="1">
        <v>37641</v>
      </c>
      <c r="AL69" s="1">
        <v>8942</v>
      </c>
      <c r="AM69" s="1">
        <v>21748</v>
      </c>
      <c r="AN69" s="1">
        <v>1082</v>
      </c>
      <c r="AO69" s="1">
        <v>60270</v>
      </c>
      <c r="AP69" s="1">
        <v>10921</v>
      </c>
      <c r="AQ69" s="1">
        <v>318151</v>
      </c>
      <c r="AR69" s="1">
        <v>414515</v>
      </c>
      <c r="AS69" s="1">
        <v>410353</v>
      </c>
      <c r="AT69" s="1">
        <v>4162</v>
      </c>
      <c r="AU69" s="1">
        <v>262338</v>
      </c>
      <c r="AV69" s="1">
        <v>158.0078599026437</v>
      </c>
      <c r="AW69" s="1">
        <v>35.108883275563898</v>
      </c>
      <c r="AX69" s="1">
        <v>55.474795099435717</v>
      </c>
      <c r="AY69" s="1">
        <v>595643</v>
      </c>
      <c r="AZ69" s="1">
        <v>408695</v>
      </c>
      <c r="BA69" s="1">
        <v>175955</v>
      </c>
      <c r="BB69" s="1">
        <v>116207</v>
      </c>
      <c r="BC69" s="1">
        <v>23252</v>
      </c>
      <c r="BD69" s="1">
        <v>93281</v>
      </c>
      <c r="BE69" s="1">
        <v>59687</v>
      </c>
      <c r="BF69" s="1">
        <v>3015</v>
      </c>
      <c r="BG69" s="1">
        <v>155035</v>
      </c>
      <c r="BI69" s="1">
        <f t="shared" si="0"/>
        <v>158.0078599026437</v>
      </c>
      <c r="BJ69" s="1">
        <f t="shared" si="1"/>
        <v>410353</v>
      </c>
      <c r="BK69" s="1">
        <f t="shared" si="2"/>
        <v>259704.16930704482</v>
      </c>
    </row>
    <row r="70" spans="1:63" x14ac:dyDescent="0.25">
      <c r="A70" s="56" t="s">
        <v>319</v>
      </c>
      <c r="B70" s="1">
        <v>808319</v>
      </c>
      <c r="C70" s="1">
        <v>615410</v>
      </c>
      <c r="D70" s="1">
        <v>356786</v>
      </c>
      <c r="E70" s="1">
        <v>143356</v>
      </c>
      <c r="F70" s="1">
        <v>26130</v>
      </c>
      <c r="G70" s="1">
        <v>89139</v>
      </c>
      <c r="H70" s="1">
        <v>192909</v>
      </c>
      <c r="I70" s="1">
        <v>213</v>
      </c>
      <c r="J70" s="1">
        <v>27769</v>
      </c>
      <c r="K70" s="1">
        <v>3863</v>
      </c>
      <c r="L70" s="1">
        <v>0</v>
      </c>
      <c r="M70" s="1">
        <v>0</v>
      </c>
      <c r="N70" s="1">
        <v>19264</v>
      </c>
      <c r="O70" s="1">
        <v>613</v>
      </c>
      <c r="P70" s="1">
        <v>14636</v>
      </c>
      <c r="Q70" s="1">
        <v>1233</v>
      </c>
      <c r="R70" s="1">
        <v>2782</v>
      </c>
      <c r="S70" s="1">
        <v>0</v>
      </c>
      <c r="T70" s="1">
        <v>8574</v>
      </c>
      <c r="U70" s="1">
        <v>28</v>
      </c>
      <c r="V70" s="1">
        <v>8546</v>
      </c>
      <c r="W70" s="1">
        <v>1248</v>
      </c>
      <c r="X70" s="1">
        <v>0</v>
      </c>
      <c r="Y70" s="1">
        <v>30831</v>
      </c>
      <c r="Z70" s="1">
        <v>84</v>
      </c>
      <c r="AA70" s="1">
        <v>0</v>
      </c>
      <c r="AB70" s="1">
        <v>85820</v>
      </c>
      <c r="AC70" s="1">
        <v>15243</v>
      </c>
      <c r="AD70" s="1">
        <v>954998</v>
      </c>
      <c r="AE70" s="1">
        <v>539199</v>
      </c>
      <c r="AF70" s="1">
        <v>79256</v>
      </c>
      <c r="AG70" s="1">
        <v>726</v>
      </c>
      <c r="AH70" s="1">
        <v>0</v>
      </c>
      <c r="AI70" s="1">
        <v>78530</v>
      </c>
      <c r="AJ70" s="1">
        <v>68439</v>
      </c>
      <c r="AK70" s="1">
        <v>37343</v>
      </c>
      <c r="AL70" s="1">
        <v>9061</v>
      </c>
      <c r="AM70" s="1">
        <v>22035</v>
      </c>
      <c r="AN70" s="1">
        <v>1103</v>
      </c>
      <c r="AO70" s="1">
        <v>61734</v>
      </c>
      <c r="AP70" s="1">
        <v>10584</v>
      </c>
      <c r="AQ70" s="1">
        <v>318083</v>
      </c>
      <c r="AR70" s="1">
        <v>415799</v>
      </c>
      <c r="AS70" s="1">
        <v>411555</v>
      </c>
      <c r="AT70" s="1">
        <v>4244</v>
      </c>
      <c r="AU70" s="1">
        <v>269120</v>
      </c>
      <c r="AV70" s="1">
        <v>154.502927694352</v>
      </c>
      <c r="AW70" s="1">
        <v>35.520830411768607</v>
      </c>
      <c r="AX70" s="1">
        <v>54.880722927528254</v>
      </c>
      <c r="AY70" s="1">
        <v>605646</v>
      </c>
      <c r="AZ70" s="1">
        <v>412737</v>
      </c>
      <c r="BA70" s="1">
        <v>178592</v>
      </c>
      <c r="BB70" s="1">
        <v>117765</v>
      </c>
      <c r="BC70" s="1">
        <v>23790</v>
      </c>
      <c r="BD70" s="1">
        <v>92590</v>
      </c>
      <c r="BE70" s="1">
        <v>66447</v>
      </c>
      <c r="BF70" s="1">
        <v>3144</v>
      </c>
      <c r="BG70" s="1">
        <v>157004</v>
      </c>
      <c r="BI70" s="1">
        <f t="shared" si="0"/>
        <v>154.502927694352</v>
      </c>
      <c r="BJ70" s="1">
        <f t="shared" si="1"/>
        <v>411555</v>
      </c>
      <c r="BK70" s="1">
        <f t="shared" si="2"/>
        <v>266373.59313615441</v>
      </c>
    </row>
    <row r="71" spans="1:63" x14ac:dyDescent="0.25">
      <c r="A71" s="56" t="s">
        <v>318</v>
      </c>
      <c r="B71" s="1">
        <v>817692</v>
      </c>
      <c r="C71" s="1">
        <v>621052</v>
      </c>
      <c r="D71" s="1">
        <v>359704</v>
      </c>
      <c r="E71" s="1">
        <v>144124</v>
      </c>
      <c r="F71" s="1">
        <v>26692</v>
      </c>
      <c r="G71" s="1">
        <v>90532</v>
      </c>
      <c r="H71" s="1">
        <v>196640</v>
      </c>
      <c r="I71" s="1">
        <v>238</v>
      </c>
      <c r="J71" s="1">
        <v>27903</v>
      </c>
      <c r="K71" s="1">
        <v>4606</v>
      </c>
      <c r="L71" s="1">
        <v>0</v>
      </c>
      <c r="M71" s="1">
        <v>0</v>
      </c>
      <c r="N71" s="1">
        <v>17972</v>
      </c>
      <c r="O71" s="1">
        <v>245</v>
      </c>
      <c r="P71" s="1">
        <v>13288</v>
      </c>
      <c r="Q71" s="1">
        <v>1248</v>
      </c>
      <c r="R71" s="1">
        <v>3191</v>
      </c>
      <c r="S71" s="1">
        <v>0</v>
      </c>
      <c r="T71" s="1">
        <v>8619</v>
      </c>
      <c r="U71" s="1">
        <v>30</v>
      </c>
      <c r="V71" s="1">
        <v>8589</v>
      </c>
      <c r="W71" s="1">
        <v>1278</v>
      </c>
      <c r="X71" s="1">
        <v>0</v>
      </c>
      <c r="Y71" s="1">
        <v>31568</v>
      </c>
      <c r="Z71" s="1">
        <v>85</v>
      </c>
      <c r="AA71" s="1">
        <v>0</v>
      </c>
      <c r="AB71" s="1">
        <v>89372</v>
      </c>
      <c r="AC71" s="1">
        <v>14999</v>
      </c>
      <c r="AD71" s="1">
        <v>981671</v>
      </c>
      <c r="AE71" s="1">
        <v>553764</v>
      </c>
      <c r="AF71" s="1">
        <v>80254</v>
      </c>
      <c r="AG71" s="1">
        <v>1017</v>
      </c>
      <c r="AH71" s="1">
        <v>0</v>
      </c>
      <c r="AI71" s="1">
        <v>79237</v>
      </c>
      <c r="AJ71" s="1">
        <v>68116</v>
      </c>
      <c r="AK71" s="1">
        <v>37134</v>
      </c>
      <c r="AL71" s="1">
        <v>8712</v>
      </c>
      <c r="AM71" s="1">
        <v>22270</v>
      </c>
      <c r="AN71" s="1">
        <v>1114</v>
      </c>
      <c r="AO71" s="1">
        <v>63376</v>
      </c>
      <c r="AP71" s="1">
        <v>11557</v>
      </c>
      <c r="AQ71" s="1">
        <v>329347</v>
      </c>
      <c r="AR71" s="1">
        <v>427907</v>
      </c>
      <c r="AS71" s="1">
        <v>423621</v>
      </c>
      <c r="AT71" s="1">
        <v>4286</v>
      </c>
      <c r="AU71" s="1">
        <v>263928</v>
      </c>
      <c r="AV71" s="1">
        <v>162.13017914754758</v>
      </c>
      <c r="AW71" s="1">
        <v>34.673442791643879</v>
      </c>
      <c r="AX71" s="1">
        <v>56.21611491471463</v>
      </c>
      <c r="AY71" s="1">
        <v>615028</v>
      </c>
      <c r="AZ71" s="1">
        <v>418388</v>
      </c>
      <c r="BA71" s="1">
        <v>181229</v>
      </c>
      <c r="BB71" s="1">
        <v>119326</v>
      </c>
      <c r="BC71" s="1">
        <v>24334</v>
      </c>
      <c r="BD71" s="1">
        <v>93499</v>
      </c>
      <c r="BE71" s="1">
        <v>61264</v>
      </c>
      <c r="BF71" s="1">
        <v>3290</v>
      </c>
      <c r="BG71" s="1">
        <v>158944</v>
      </c>
      <c r="BI71" s="1">
        <f t="shared" si="0"/>
        <v>162.13017914754758</v>
      </c>
      <c r="BJ71" s="1">
        <f t="shared" si="1"/>
        <v>423621</v>
      </c>
      <c r="BK71" s="1">
        <f t="shared" si="2"/>
        <v>261284.48277015783</v>
      </c>
    </row>
    <row r="72" spans="1:63" x14ac:dyDescent="0.25">
      <c r="A72" s="56" t="s">
        <v>317</v>
      </c>
      <c r="B72" s="1">
        <v>828198</v>
      </c>
      <c r="C72" s="1">
        <v>626707</v>
      </c>
      <c r="D72" s="1">
        <v>362550</v>
      </c>
      <c r="E72" s="1">
        <v>145294</v>
      </c>
      <c r="F72" s="1">
        <v>27234</v>
      </c>
      <c r="G72" s="1">
        <v>91629</v>
      </c>
      <c r="H72" s="1">
        <v>201491</v>
      </c>
      <c r="I72" s="1">
        <v>236</v>
      </c>
      <c r="J72" s="1">
        <v>31673</v>
      </c>
      <c r="K72" s="1">
        <v>4100</v>
      </c>
      <c r="L72" s="1">
        <v>0</v>
      </c>
      <c r="M72" s="1">
        <v>0</v>
      </c>
      <c r="N72" s="1">
        <v>18828</v>
      </c>
      <c r="O72" s="1">
        <v>1089</v>
      </c>
      <c r="P72" s="1">
        <v>14096</v>
      </c>
      <c r="Q72" s="1">
        <v>1248</v>
      </c>
      <c r="R72" s="1">
        <v>2395</v>
      </c>
      <c r="S72" s="1">
        <v>0</v>
      </c>
      <c r="T72" s="1">
        <v>9650</v>
      </c>
      <c r="U72" s="1">
        <v>33</v>
      </c>
      <c r="V72" s="1">
        <v>9617</v>
      </c>
      <c r="W72" s="1">
        <v>1299</v>
      </c>
      <c r="X72" s="1">
        <v>0</v>
      </c>
      <c r="Y72" s="1">
        <v>32088</v>
      </c>
      <c r="Z72" s="1">
        <v>88</v>
      </c>
      <c r="AA72" s="1">
        <v>0</v>
      </c>
      <c r="AB72" s="1">
        <v>88253</v>
      </c>
      <c r="AC72" s="1">
        <v>15276</v>
      </c>
      <c r="AD72" s="1">
        <v>1016832</v>
      </c>
      <c r="AE72" s="1">
        <v>574964</v>
      </c>
      <c r="AF72" s="1">
        <v>81705</v>
      </c>
      <c r="AG72" s="1">
        <v>1094</v>
      </c>
      <c r="AH72" s="1">
        <v>0</v>
      </c>
      <c r="AI72" s="1">
        <v>80611</v>
      </c>
      <c r="AJ72" s="1">
        <v>71286</v>
      </c>
      <c r="AK72" s="1">
        <v>38585</v>
      </c>
      <c r="AL72" s="1">
        <v>9454</v>
      </c>
      <c r="AM72" s="1">
        <v>23247</v>
      </c>
      <c r="AN72" s="1">
        <v>1092</v>
      </c>
      <c r="AO72" s="1">
        <v>65676</v>
      </c>
      <c r="AP72" s="1">
        <v>13274</v>
      </c>
      <c r="AQ72" s="1">
        <v>341931</v>
      </c>
      <c r="AR72" s="1">
        <v>441868</v>
      </c>
      <c r="AS72" s="1">
        <v>437674</v>
      </c>
      <c r="AT72" s="1">
        <v>4194</v>
      </c>
      <c r="AU72" s="1">
        <v>253234</v>
      </c>
      <c r="AV72" s="1">
        <v>174.4900326102819</v>
      </c>
      <c r="AW72" s="1">
        <v>34.623631204476673</v>
      </c>
      <c r="AX72" s="1">
        <v>60.414785379555077</v>
      </c>
      <c r="AY72" s="1">
        <v>626370</v>
      </c>
      <c r="AZ72" s="1">
        <v>424879</v>
      </c>
      <c r="BA72" s="1">
        <v>183809</v>
      </c>
      <c r="BB72" s="1">
        <v>121148</v>
      </c>
      <c r="BC72" s="1">
        <v>24875</v>
      </c>
      <c r="BD72" s="1">
        <v>95047</v>
      </c>
      <c r="BE72" s="1">
        <v>51406</v>
      </c>
      <c r="BF72" s="1">
        <v>3454</v>
      </c>
      <c r="BG72" s="1">
        <v>160843</v>
      </c>
      <c r="BI72" s="1">
        <f t="shared" ref="BI72:BI135" si="3">AV72</f>
        <v>174.4900326102819</v>
      </c>
      <c r="BJ72" s="1">
        <f t="shared" ref="BJ72:BJ135" si="4">AS72</f>
        <v>437674</v>
      </c>
      <c r="BK72" s="1">
        <f t="shared" ref="BK72:BK135" si="5">BJ72*100/BI72</f>
        <v>250830.37320391324</v>
      </c>
    </row>
    <row r="73" spans="1:63" x14ac:dyDescent="0.25">
      <c r="A73" s="56" t="s">
        <v>316</v>
      </c>
      <c r="B73" s="1">
        <v>834008</v>
      </c>
      <c r="C73" s="1">
        <v>632725</v>
      </c>
      <c r="D73" s="1">
        <v>364783</v>
      </c>
      <c r="E73" s="1">
        <v>146894</v>
      </c>
      <c r="F73" s="1">
        <v>27680</v>
      </c>
      <c r="G73" s="1">
        <v>93368</v>
      </c>
      <c r="H73" s="1">
        <v>201283</v>
      </c>
      <c r="I73" s="1">
        <v>234</v>
      </c>
      <c r="J73" s="1">
        <v>28211</v>
      </c>
      <c r="K73" s="1">
        <v>5395</v>
      </c>
      <c r="L73" s="1">
        <v>0</v>
      </c>
      <c r="M73" s="1">
        <v>0</v>
      </c>
      <c r="N73" s="1">
        <v>19393</v>
      </c>
      <c r="O73" s="1">
        <v>562</v>
      </c>
      <c r="P73" s="1">
        <v>14217</v>
      </c>
      <c r="Q73" s="1">
        <v>1238</v>
      </c>
      <c r="R73" s="1">
        <v>3376</v>
      </c>
      <c r="S73" s="1">
        <v>0</v>
      </c>
      <c r="T73" s="1">
        <v>8569</v>
      </c>
      <c r="U73" s="1">
        <v>38</v>
      </c>
      <c r="V73" s="1">
        <v>8531</v>
      </c>
      <c r="W73" s="1">
        <v>1316</v>
      </c>
      <c r="X73" s="1">
        <v>0</v>
      </c>
      <c r="Y73" s="1">
        <v>32538</v>
      </c>
      <c r="Z73" s="1">
        <v>91</v>
      </c>
      <c r="AA73" s="1">
        <v>31</v>
      </c>
      <c r="AB73" s="1">
        <v>89326</v>
      </c>
      <c r="AC73" s="1">
        <v>16179</v>
      </c>
      <c r="AD73" s="1">
        <v>1006179</v>
      </c>
      <c r="AE73" s="1">
        <v>574017</v>
      </c>
      <c r="AF73" s="1">
        <v>82568</v>
      </c>
      <c r="AG73" s="1">
        <v>1131</v>
      </c>
      <c r="AH73" s="1">
        <v>0</v>
      </c>
      <c r="AI73" s="1">
        <v>81437</v>
      </c>
      <c r="AJ73" s="1">
        <v>71199</v>
      </c>
      <c r="AK73" s="1">
        <v>38089</v>
      </c>
      <c r="AL73" s="1">
        <v>9530</v>
      </c>
      <c r="AM73" s="1">
        <v>23580</v>
      </c>
      <c r="AN73" s="1">
        <v>1099</v>
      </c>
      <c r="AO73" s="1">
        <v>64315</v>
      </c>
      <c r="AP73" s="1">
        <v>12916</v>
      </c>
      <c r="AQ73" s="1">
        <v>341920</v>
      </c>
      <c r="AR73" s="1">
        <v>432162</v>
      </c>
      <c r="AS73" s="1">
        <v>427931</v>
      </c>
      <c r="AT73" s="1">
        <v>4231</v>
      </c>
      <c r="AU73" s="1">
        <v>259991</v>
      </c>
      <c r="AV73" s="1">
        <v>166.22170732759147</v>
      </c>
      <c r="AW73" s="1">
        <v>35.58094742558081</v>
      </c>
      <c r="AX73" s="1">
        <v>59.143258294133155</v>
      </c>
      <c r="AY73" s="1">
        <v>633718</v>
      </c>
      <c r="AZ73" s="1">
        <v>432435</v>
      </c>
      <c r="BA73" s="1">
        <v>186357</v>
      </c>
      <c r="BB73" s="1">
        <v>123067</v>
      </c>
      <c r="BC73" s="1">
        <v>25393</v>
      </c>
      <c r="BD73" s="1">
        <v>97618</v>
      </c>
      <c r="BE73" s="1">
        <v>59701</v>
      </c>
      <c r="BF73" s="1">
        <v>3592</v>
      </c>
      <c r="BG73" s="1">
        <v>162768</v>
      </c>
      <c r="BI73" s="1">
        <f t="shared" si="3"/>
        <v>166.22170732759147</v>
      </c>
      <c r="BJ73" s="1">
        <f t="shared" si="4"/>
        <v>427931</v>
      </c>
      <c r="BK73" s="1">
        <f t="shared" si="5"/>
        <v>257445.91779257153</v>
      </c>
    </row>
    <row r="74" spans="1:63" x14ac:dyDescent="0.25">
      <c r="A74" s="56" t="s">
        <v>315</v>
      </c>
      <c r="B74" s="1">
        <v>842489</v>
      </c>
      <c r="C74" s="1">
        <v>638007</v>
      </c>
      <c r="D74" s="1">
        <v>366637</v>
      </c>
      <c r="E74" s="1">
        <v>148686</v>
      </c>
      <c r="F74" s="1">
        <v>28184</v>
      </c>
      <c r="G74" s="1">
        <v>94500</v>
      </c>
      <c r="H74" s="1">
        <v>204482</v>
      </c>
      <c r="I74" s="1">
        <v>296</v>
      </c>
      <c r="J74" s="1">
        <v>29469</v>
      </c>
      <c r="K74" s="1">
        <v>5554</v>
      </c>
      <c r="L74" s="1">
        <v>0</v>
      </c>
      <c r="M74" s="1">
        <v>0</v>
      </c>
      <c r="N74" s="1">
        <v>18221</v>
      </c>
      <c r="O74" s="1">
        <v>907</v>
      </c>
      <c r="P74" s="1">
        <v>13061</v>
      </c>
      <c r="Q74" s="1">
        <v>1184</v>
      </c>
      <c r="R74" s="1">
        <v>3069</v>
      </c>
      <c r="S74" s="1">
        <v>0</v>
      </c>
      <c r="T74" s="1">
        <v>9450</v>
      </c>
      <c r="U74" s="1">
        <v>44</v>
      </c>
      <c r="V74" s="1">
        <v>9406</v>
      </c>
      <c r="W74" s="1">
        <v>1342</v>
      </c>
      <c r="X74" s="1">
        <v>0</v>
      </c>
      <c r="Y74" s="1">
        <v>33183</v>
      </c>
      <c r="Z74" s="1">
        <v>95</v>
      </c>
      <c r="AA74" s="1">
        <v>82</v>
      </c>
      <c r="AB74" s="1">
        <v>90553</v>
      </c>
      <c r="AC74" s="1">
        <v>16237</v>
      </c>
      <c r="AD74" s="1">
        <v>913077</v>
      </c>
      <c r="AE74" s="1">
        <v>582196</v>
      </c>
      <c r="AF74" s="1">
        <v>84073</v>
      </c>
      <c r="AG74" s="1">
        <v>1092</v>
      </c>
      <c r="AH74" s="1">
        <v>0</v>
      </c>
      <c r="AI74" s="1">
        <v>82981</v>
      </c>
      <c r="AJ74" s="1">
        <v>73151</v>
      </c>
      <c r="AK74" s="1">
        <v>39474</v>
      </c>
      <c r="AL74" s="1">
        <v>9680</v>
      </c>
      <c r="AM74" s="1">
        <v>23997</v>
      </c>
      <c r="AN74" s="1">
        <v>1118</v>
      </c>
      <c r="AO74" s="1">
        <v>65041</v>
      </c>
      <c r="AP74" s="1">
        <v>13001</v>
      </c>
      <c r="AQ74" s="1">
        <v>345812</v>
      </c>
      <c r="AR74" s="1">
        <v>330881</v>
      </c>
      <c r="AS74" s="1">
        <v>326582</v>
      </c>
      <c r="AT74" s="1">
        <v>4299</v>
      </c>
      <c r="AU74" s="1">
        <v>260293</v>
      </c>
      <c r="AV74" s="1">
        <v>127.11881938795921</v>
      </c>
      <c r="AW74" s="1">
        <v>47.516772203921008</v>
      </c>
      <c r="AX74" s="1">
        <v>60.402759836890333</v>
      </c>
      <c r="AY74" s="1">
        <v>642893</v>
      </c>
      <c r="AZ74" s="1">
        <v>438411</v>
      </c>
      <c r="BA74" s="1">
        <v>188984</v>
      </c>
      <c r="BB74" s="1">
        <v>125087</v>
      </c>
      <c r="BC74" s="1">
        <v>25906</v>
      </c>
      <c r="BD74" s="1">
        <v>98434</v>
      </c>
      <c r="BE74" s="1">
        <v>60697</v>
      </c>
      <c r="BF74" s="1">
        <v>3748</v>
      </c>
      <c r="BG74" s="1">
        <v>164780</v>
      </c>
      <c r="BI74" s="1">
        <f t="shared" si="3"/>
        <v>127.11881938795921</v>
      </c>
      <c r="BJ74" s="1">
        <f t="shared" si="4"/>
        <v>326582</v>
      </c>
      <c r="BK74" s="1">
        <f t="shared" si="5"/>
        <v>256910.81900571371</v>
      </c>
    </row>
    <row r="75" spans="1:63" x14ac:dyDescent="0.25">
      <c r="A75" s="56" t="s">
        <v>314</v>
      </c>
      <c r="B75" s="1">
        <v>853261</v>
      </c>
      <c r="C75" s="1">
        <v>644358</v>
      </c>
      <c r="D75" s="1">
        <v>369058</v>
      </c>
      <c r="E75" s="1">
        <v>150498</v>
      </c>
      <c r="F75" s="1">
        <v>28624</v>
      </c>
      <c r="G75" s="1">
        <v>96179</v>
      </c>
      <c r="H75" s="1">
        <v>208903</v>
      </c>
      <c r="I75" s="1">
        <v>788</v>
      </c>
      <c r="J75" s="1">
        <v>30249</v>
      </c>
      <c r="K75" s="1">
        <v>4903</v>
      </c>
      <c r="L75" s="1">
        <v>0</v>
      </c>
      <c r="M75" s="1">
        <v>0</v>
      </c>
      <c r="N75" s="1">
        <v>17088</v>
      </c>
      <c r="O75" s="1">
        <v>1079</v>
      </c>
      <c r="P75" s="1">
        <v>11645</v>
      </c>
      <c r="Q75" s="1">
        <v>1308</v>
      </c>
      <c r="R75" s="1">
        <v>3056</v>
      </c>
      <c r="S75" s="1">
        <v>0</v>
      </c>
      <c r="T75" s="1">
        <v>9484</v>
      </c>
      <c r="U75" s="1">
        <v>50</v>
      </c>
      <c r="V75" s="1">
        <v>9434</v>
      </c>
      <c r="W75" s="1">
        <v>1367</v>
      </c>
      <c r="X75" s="1">
        <v>0</v>
      </c>
      <c r="Y75" s="1">
        <v>33766</v>
      </c>
      <c r="Z75" s="1">
        <v>97</v>
      </c>
      <c r="AA75" s="1">
        <v>134</v>
      </c>
      <c r="AB75" s="1">
        <v>94489</v>
      </c>
      <c r="AC75" s="1">
        <v>16538</v>
      </c>
      <c r="AD75" s="1">
        <v>935750</v>
      </c>
      <c r="AE75" s="1">
        <v>586043</v>
      </c>
      <c r="AF75" s="1">
        <v>84921</v>
      </c>
      <c r="AG75" s="1">
        <v>1363</v>
      </c>
      <c r="AH75" s="1">
        <v>0</v>
      </c>
      <c r="AI75" s="1">
        <v>83558</v>
      </c>
      <c r="AJ75" s="1">
        <v>73807</v>
      </c>
      <c r="AK75" s="1">
        <v>40045</v>
      </c>
      <c r="AL75" s="1">
        <v>9269</v>
      </c>
      <c r="AM75" s="1">
        <v>24493</v>
      </c>
      <c r="AN75" s="1">
        <v>1129</v>
      </c>
      <c r="AO75" s="1">
        <v>67540</v>
      </c>
      <c r="AP75" s="1">
        <v>13996</v>
      </c>
      <c r="AQ75" s="1">
        <v>344650</v>
      </c>
      <c r="AR75" s="1">
        <v>349707</v>
      </c>
      <c r="AS75" s="1">
        <v>345363</v>
      </c>
      <c r="AT75" s="1">
        <v>4344</v>
      </c>
      <c r="AU75" s="1">
        <v>267218</v>
      </c>
      <c r="AV75" s="1">
        <v>130.86931376753378</v>
      </c>
      <c r="AW75" s="1">
        <v>45.388749980639922</v>
      </c>
      <c r="AX75" s="1">
        <v>59.39994562732511</v>
      </c>
      <c r="AY75" s="1">
        <v>654220</v>
      </c>
      <c r="AZ75" s="1">
        <v>445317</v>
      </c>
      <c r="BA75" s="1">
        <v>191665</v>
      </c>
      <c r="BB75" s="1">
        <v>127078</v>
      </c>
      <c r="BC75" s="1">
        <v>26412</v>
      </c>
      <c r="BD75" s="1">
        <v>100162</v>
      </c>
      <c r="BE75" s="1">
        <v>68177</v>
      </c>
      <c r="BF75" s="1">
        <v>3911</v>
      </c>
      <c r="BG75" s="1">
        <v>166836</v>
      </c>
      <c r="BI75" s="1">
        <f t="shared" si="3"/>
        <v>130.86931376753378</v>
      </c>
      <c r="BJ75" s="1">
        <f t="shared" si="4"/>
        <v>345363</v>
      </c>
      <c r="BK75" s="1">
        <f t="shared" si="5"/>
        <v>263899.14492367278</v>
      </c>
    </row>
    <row r="76" spans="1:63" x14ac:dyDescent="0.25">
      <c r="A76" s="56" t="s">
        <v>313</v>
      </c>
      <c r="B76" s="1">
        <v>862706</v>
      </c>
      <c r="C76" s="1">
        <v>649543</v>
      </c>
      <c r="D76" s="1">
        <v>371962</v>
      </c>
      <c r="E76" s="1">
        <v>151692</v>
      </c>
      <c r="F76" s="1">
        <v>29096</v>
      </c>
      <c r="G76" s="1">
        <v>96793</v>
      </c>
      <c r="H76" s="1">
        <v>213163</v>
      </c>
      <c r="I76" s="1">
        <v>790</v>
      </c>
      <c r="J76" s="1">
        <v>34564</v>
      </c>
      <c r="K76" s="1">
        <v>5000</v>
      </c>
      <c r="L76" s="1">
        <v>0</v>
      </c>
      <c r="M76" s="1">
        <v>0</v>
      </c>
      <c r="N76" s="1">
        <v>17583</v>
      </c>
      <c r="O76" s="1">
        <v>1304</v>
      </c>
      <c r="P76" s="1">
        <v>12307</v>
      </c>
      <c r="Q76" s="1">
        <v>1275</v>
      </c>
      <c r="R76" s="1">
        <v>2697</v>
      </c>
      <c r="S76" s="1">
        <v>0</v>
      </c>
      <c r="T76" s="1">
        <v>10444</v>
      </c>
      <c r="U76" s="1">
        <v>54</v>
      </c>
      <c r="V76" s="1">
        <v>10390</v>
      </c>
      <c r="W76" s="1">
        <v>1392</v>
      </c>
      <c r="X76" s="1">
        <v>0</v>
      </c>
      <c r="Y76" s="1">
        <v>34401</v>
      </c>
      <c r="Z76" s="1">
        <v>99</v>
      </c>
      <c r="AA76" s="1">
        <v>168</v>
      </c>
      <c r="AB76" s="1">
        <v>92772</v>
      </c>
      <c r="AC76" s="1">
        <v>15950</v>
      </c>
      <c r="AD76" s="1">
        <v>1018785</v>
      </c>
      <c r="AE76" s="1">
        <v>589969</v>
      </c>
      <c r="AF76" s="1">
        <v>85841</v>
      </c>
      <c r="AG76" s="1">
        <v>1198</v>
      </c>
      <c r="AH76" s="1">
        <v>0</v>
      </c>
      <c r="AI76" s="1">
        <v>84643</v>
      </c>
      <c r="AJ76" s="1">
        <v>77629</v>
      </c>
      <c r="AK76" s="1">
        <v>42226</v>
      </c>
      <c r="AL76" s="1">
        <v>9836</v>
      </c>
      <c r="AM76" s="1">
        <v>25567</v>
      </c>
      <c r="AN76" s="1">
        <v>1171</v>
      </c>
      <c r="AO76" s="1">
        <v>68611</v>
      </c>
      <c r="AP76" s="1">
        <v>14355</v>
      </c>
      <c r="AQ76" s="1">
        <v>342362</v>
      </c>
      <c r="AR76" s="1">
        <v>428816</v>
      </c>
      <c r="AS76" s="1">
        <v>424314</v>
      </c>
      <c r="AT76" s="1">
        <v>4502</v>
      </c>
      <c r="AU76" s="1">
        <v>272737</v>
      </c>
      <c r="AV76" s="1">
        <v>157.22685528802918</v>
      </c>
      <c r="AW76" s="1">
        <v>38.121227398892785</v>
      </c>
      <c r="AX76" s="1">
        <v>59.936807036477681</v>
      </c>
      <c r="AY76" s="1">
        <v>663938</v>
      </c>
      <c r="AZ76" s="1">
        <v>450775</v>
      </c>
      <c r="BA76" s="1">
        <v>194279</v>
      </c>
      <c r="BB76" s="1">
        <v>129005</v>
      </c>
      <c r="BC76" s="1">
        <v>26935</v>
      </c>
      <c r="BD76" s="1">
        <v>100556</v>
      </c>
      <c r="BE76" s="1">
        <v>73969</v>
      </c>
      <c r="BF76" s="1">
        <v>4078</v>
      </c>
      <c r="BG76" s="1">
        <v>168786</v>
      </c>
      <c r="BI76" s="1">
        <f t="shared" si="3"/>
        <v>157.22685528802918</v>
      </c>
      <c r="BJ76" s="1">
        <f t="shared" si="4"/>
        <v>424314</v>
      </c>
      <c r="BK76" s="1">
        <f t="shared" si="5"/>
        <v>269873.74340260436</v>
      </c>
    </row>
    <row r="77" spans="1:63" x14ac:dyDescent="0.25">
      <c r="A77" s="56" t="s">
        <v>312</v>
      </c>
      <c r="B77" s="1">
        <v>867867</v>
      </c>
      <c r="C77" s="1">
        <v>654334</v>
      </c>
      <c r="D77" s="1">
        <v>373813</v>
      </c>
      <c r="E77" s="1">
        <v>153267</v>
      </c>
      <c r="F77" s="1">
        <v>29534</v>
      </c>
      <c r="G77" s="1">
        <v>97720</v>
      </c>
      <c r="H77" s="1">
        <v>213533</v>
      </c>
      <c r="I77" s="1">
        <v>828</v>
      </c>
      <c r="J77" s="1">
        <v>27771</v>
      </c>
      <c r="K77" s="1">
        <v>5344</v>
      </c>
      <c r="L77" s="1">
        <v>0</v>
      </c>
      <c r="M77" s="1">
        <v>0</v>
      </c>
      <c r="N77" s="1">
        <v>21755</v>
      </c>
      <c r="O77" s="1">
        <v>1092</v>
      </c>
      <c r="P77" s="1">
        <v>16367</v>
      </c>
      <c r="Q77" s="1">
        <v>930</v>
      </c>
      <c r="R77" s="1">
        <v>3366</v>
      </c>
      <c r="S77" s="1">
        <v>0</v>
      </c>
      <c r="T77" s="1">
        <v>9406</v>
      </c>
      <c r="U77" s="1">
        <v>56</v>
      </c>
      <c r="V77" s="1">
        <v>9350</v>
      </c>
      <c r="W77" s="1">
        <v>1427</v>
      </c>
      <c r="X77" s="1">
        <v>11691</v>
      </c>
      <c r="Y77" s="1">
        <v>35258</v>
      </c>
      <c r="Z77" s="1">
        <v>99</v>
      </c>
      <c r="AA77" s="1">
        <v>187</v>
      </c>
      <c r="AB77" s="1">
        <v>94615</v>
      </c>
      <c r="AC77" s="1">
        <v>5152</v>
      </c>
      <c r="AD77" s="1">
        <v>1041393</v>
      </c>
      <c r="AE77" s="1">
        <v>588862</v>
      </c>
      <c r="AF77" s="1">
        <v>86793</v>
      </c>
      <c r="AG77" s="1">
        <v>1214</v>
      </c>
      <c r="AH77" s="1">
        <v>0</v>
      </c>
      <c r="AI77" s="1">
        <v>85579</v>
      </c>
      <c r="AJ77" s="1">
        <v>77942</v>
      </c>
      <c r="AK77" s="1">
        <v>41735</v>
      </c>
      <c r="AL77" s="1">
        <v>10253</v>
      </c>
      <c r="AM77" s="1">
        <v>25954</v>
      </c>
      <c r="AN77" s="1">
        <v>1184</v>
      </c>
      <c r="AO77" s="1">
        <v>68025</v>
      </c>
      <c r="AP77" s="1">
        <v>13596</v>
      </c>
      <c r="AQ77" s="1">
        <v>341322</v>
      </c>
      <c r="AR77" s="1">
        <v>452531</v>
      </c>
      <c r="AS77" s="1">
        <v>447981</v>
      </c>
      <c r="AT77" s="1">
        <v>4550</v>
      </c>
      <c r="AU77" s="1">
        <v>279005</v>
      </c>
      <c r="AV77" s="1">
        <v>162.19437987426051</v>
      </c>
      <c r="AW77" s="1">
        <v>36.40294758447007</v>
      </c>
      <c r="AX77" s="1">
        <v>59.043535090583319</v>
      </c>
      <c r="AY77" s="1">
        <v>670968</v>
      </c>
      <c r="AZ77" s="1">
        <v>457435</v>
      </c>
      <c r="BA77" s="1">
        <v>196730</v>
      </c>
      <c r="BB77" s="1">
        <v>130971</v>
      </c>
      <c r="BC77" s="1">
        <v>27487</v>
      </c>
      <c r="BD77" s="1">
        <v>102247</v>
      </c>
      <c r="BE77" s="1">
        <v>82106</v>
      </c>
      <c r="BF77" s="1">
        <v>4181</v>
      </c>
      <c r="BG77" s="1">
        <v>170599</v>
      </c>
      <c r="BI77" s="1">
        <f t="shared" si="3"/>
        <v>162.19437987426051</v>
      </c>
      <c r="BJ77" s="1">
        <f t="shared" si="4"/>
        <v>447981</v>
      </c>
      <c r="BK77" s="1">
        <f t="shared" si="5"/>
        <v>276200.07570378983</v>
      </c>
    </row>
    <row r="78" spans="1:63" x14ac:dyDescent="0.25">
      <c r="A78" s="56" t="s">
        <v>311</v>
      </c>
      <c r="B78" s="1">
        <v>878221</v>
      </c>
      <c r="C78" s="1">
        <v>659729</v>
      </c>
      <c r="D78" s="1">
        <v>376079</v>
      </c>
      <c r="E78" s="1">
        <v>154722</v>
      </c>
      <c r="F78" s="1">
        <v>30157</v>
      </c>
      <c r="G78" s="1">
        <v>98772</v>
      </c>
      <c r="H78" s="1">
        <v>218492</v>
      </c>
      <c r="I78" s="1">
        <v>1065</v>
      </c>
      <c r="J78" s="1">
        <v>29185</v>
      </c>
      <c r="K78" s="1">
        <v>5160</v>
      </c>
      <c r="L78" s="1">
        <v>0</v>
      </c>
      <c r="M78" s="1">
        <v>0</v>
      </c>
      <c r="N78" s="1">
        <v>21340</v>
      </c>
      <c r="O78" s="1">
        <v>1008</v>
      </c>
      <c r="P78" s="1">
        <v>15252</v>
      </c>
      <c r="Q78" s="1">
        <v>1314</v>
      </c>
      <c r="R78" s="1">
        <v>3766</v>
      </c>
      <c r="S78" s="1">
        <v>0</v>
      </c>
      <c r="T78" s="1">
        <v>10135</v>
      </c>
      <c r="U78" s="1">
        <v>56</v>
      </c>
      <c r="V78" s="1">
        <v>10079</v>
      </c>
      <c r="W78" s="1">
        <v>1460</v>
      </c>
      <c r="X78" s="1">
        <v>12026</v>
      </c>
      <c r="Y78" s="1">
        <v>36117</v>
      </c>
      <c r="Z78" s="1">
        <v>99</v>
      </c>
      <c r="AA78" s="1">
        <v>193</v>
      </c>
      <c r="AB78" s="1">
        <v>96295</v>
      </c>
      <c r="AC78" s="1">
        <v>5417</v>
      </c>
      <c r="AD78" s="1">
        <v>1066249</v>
      </c>
      <c r="AE78" s="1">
        <v>592566</v>
      </c>
      <c r="AF78" s="1">
        <v>87682</v>
      </c>
      <c r="AG78" s="1">
        <v>987</v>
      </c>
      <c r="AH78" s="1">
        <v>0</v>
      </c>
      <c r="AI78" s="1">
        <v>86695</v>
      </c>
      <c r="AJ78" s="1">
        <v>79862</v>
      </c>
      <c r="AK78" s="1">
        <v>42769</v>
      </c>
      <c r="AL78" s="1">
        <v>10562</v>
      </c>
      <c r="AM78" s="1">
        <v>26531</v>
      </c>
      <c r="AN78" s="1">
        <v>1212</v>
      </c>
      <c r="AO78" s="1">
        <v>69619</v>
      </c>
      <c r="AP78" s="1">
        <v>13743</v>
      </c>
      <c r="AQ78" s="1">
        <v>340448</v>
      </c>
      <c r="AR78" s="1">
        <v>473683</v>
      </c>
      <c r="AS78" s="1">
        <v>469026</v>
      </c>
      <c r="AT78" s="1">
        <v>4657</v>
      </c>
      <c r="AU78" s="1">
        <v>285655</v>
      </c>
      <c r="AV78" s="1">
        <v>165.82333934279751</v>
      </c>
      <c r="AW78" s="1">
        <v>35.370387489454288</v>
      </c>
      <c r="AX78" s="1">
        <v>58.652357673500177</v>
      </c>
      <c r="AY78" s="1">
        <v>682435</v>
      </c>
      <c r="AZ78" s="1">
        <v>463943</v>
      </c>
      <c r="BA78" s="1">
        <v>199358</v>
      </c>
      <c r="BB78" s="1">
        <v>132976</v>
      </c>
      <c r="BC78" s="1">
        <v>28078</v>
      </c>
      <c r="BD78" s="1">
        <v>103531</v>
      </c>
      <c r="BE78" s="1">
        <v>89869</v>
      </c>
      <c r="BF78" s="1">
        <v>4304</v>
      </c>
      <c r="BG78" s="1">
        <v>172526</v>
      </c>
      <c r="BI78" s="1">
        <f t="shared" si="3"/>
        <v>165.82333934279751</v>
      </c>
      <c r="BJ78" s="1">
        <f t="shared" si="4"/>
        <v>469026</v>
      </c>
      <c r="BK78" s="1">
        <f t="shared" si="5"/>
        <v>282846.79458203906</v>
      </c>
    </row>
    <row r="79" spans="1:63" x14ac:dyDescent="0.25">
      <c r="A79" s="56" t="s">
        <v>310</v>
      </c>
      <c r="B79" s="1">
        <v>889564</v>
      </c>
      <c r="C79" s="1">
        <v>666517</v>
      </c>
      <c r="D79" s="1">
        <v>378747</v>
      </c>
      <c r="E79" s="1">
        <v>156603</v>
      </c>
      <c r="F79" s="1">
        <v>30873</v>
      </c>
      <c r="G79" s="1">
        <v>100294</v>
      </c>
      <c r="H79" s="1">
        <v>223047</v>
      </c>
      <c r="I79" s="1">
        <v>1000</v>
      </c>
      <c r="J79" s="1">
        <v>29821</v>
      </c>
      <c r="K79" s="1">
        <v>5117</v>
      </c>
      <c r="L79" s="1">
        <v>0</v>
      </c>
      <c r="M79" s="1">
        <v>0</v>
      </c>
      <c r="N79" s="1">
        <v>21017</v>
      </c>
      <c r="O79" s="1">
        <v>445</v>
      </c>
      <c r="P79" s="1">
        <v>14602</v>
      </c>
      <c r="Q79" s="1">
        <v>1399</v>
      </c>
      <c r="R79" s="1">
        <v>4571</v>
      </c>
      <c r="S79" s="1">
        <v>0</v>
      </c>
      <c r="T79" s="1">
        <v>10312</v>
      </c>
      <c r="U79" s="1">
        <v>56</v>
      </c>
      <c r="V79" s="1">
        <v>10256</v>
      </c>
      <c r="W79" s="1">
        <v>1486</v>
      </c>
      <c r="X79" s="1">
        <v>12268</v>
      </c>
      <c r="Y79" s="1">
        <v>36697</v>
      </c>
      <c r="Z79" s="1">
        <v>99</v>
      </c>
      <c r="AA79" s="1">
        <v>195</v>
      </c>
      <c r="AB79" s="1">
        <v>99420</v>
      </c>
      <c r="AC79" s="1">
        <v>5615</v>
      </c>
      <c r="AD79" s="1">
        <v>1088604</v>
      </c>
      <c r="AE79" s="1">
        <v>596172</v>
      </c>
      <c r="AF79" s="1">
        <v>88336</v>
      </c>
      <c r="AG79" s="1">
        <v>1111</v>
      </c>
      <c r="AH79" s="1">
        <v>0</v>
      </c>
      <c r="AI79" s="1">
        <v>87225</v>
      </c>
      <c r="AJ79" s="1">
        <v>80360</v>
      </c>
      <c r="AK79" s="1">
        <v>42999</v>
      </c>
      <c r="AL79" s="1">
        <v>10195</v>
      </c>
      <c r="AM79" s="1">
        <v>27166</v>
      </c>
      <c r="AN79" s="1">
        <v>1236</v>
      </c>
      <c r="AO79" s="1">
        <v>71911</v>
      </c>
      <c r="AP79" s="1">
        <v>14713</v>
      </c>
      <c r="AQ79" s="1">
        <v>339616</v>
      </c>
      <c r="AR79" s="1">
        <v>492432</v>
      </c>
      <c r="AS79" s="1">
        <v>487677</v>
      </c>
      <c r="AT79" s="1">
        <v>4755</v>
      </c>
      <c r="AU79" s="1">
        <v>293392</v>
      </c>
      <c r="AV79" s="1">
        <v>167.84101282767921</v>
      </c>
      <c r="AW79" s="1">
        <v>34.257814361940561</v>
      </c>
      <c r="AX79" s="1">
        <v>57.498662597707181</v>
      </c>
      <c r="AY79" s="1">
        <v>694182</v>
      </c>
      <c r="AZ79" s="1">
        <v>471135</v>
      </c>
      <c r="BA79" s="1">
        <v>202002</v>
      </c>
      <c r="BB79" s="1">
        <v>135169</v>
      </c>
      <c r="BC79" s="1">
        <v>28683</v>
      </c>
      <c r="BD79" s="1">
        <v>105281</v>
      </c>
      <c r="BE79" s="1">
        <v>98010</v>
      </c>
      <c r="BF79" s="1">
        <v>4432</v>
      </c>
      <c r="BG79" s="1">
        <v>174469</v>
      </c>
      <c r="BI79" s="1">
        <f t="shared" si="3"/>
        <v>167.84101282767921</v>
      </c>
      <c r="BJ79" s="1">
        <f t="shared" si="4"/>
        <v>487677</v>
      </c>
      <c r="BK79" s="1">
        <f t="shared" si="5"/>
        <v>290558.8996300287</v>
      </c>
    </row>
    <row r="80" spans="1:63" x14ac:dyDescent="0.25">
      <c r="A80" s="56" t="s">
        <v>309</v>
      </c>
      <c r="B80" s="1">
        <v>901525</v>
      </c>
      <c r="C80" s="1">
        <v>673043</v>
      </c>
      <c r="D80" s="1">
        <v>381280</v>
      </c>
      <c r="E80" s="1">
        <v>158637</v>
      </c>
      <c r="F80" s="1">
        <v>31624</v>
      </c>
      <c r="G80" s="1">
        <v>101502</v>
      </c>
      <c r="H80" s="1">
        <v>228482</v>
      </c>
      <c r="I80" s="1">
        <v>731</v>
      </c>
      <c r="J80" s="1">
        <v>33427</v>
      </c>
      <c r="K80" s="1">
        <v>5687</v>
      </c>
      <c r="L80" s="1">
        <v>0</v>
      </c>
      <c r="M80" s="1">
        <v>0</v>
      </c>
      <c r="N80" s="1">
        <v>21492</v>
      </c>
      <c r="O80" s="1">
        <v>969</v>
      </c>
      <c r="P80" s="1">
        <v>15128</v>
      </c>
      <c r="Q80" s="1">
        <v>1608</v>
      </c>
      <c r="R80" s="1">
        <v>3787</v>
      </c>
      <c r="S80" s="1">
        <v>0</v>
      </c>
      <c r="T80" s="1">
        <v>11405</v>
      </c>
      <c r="U80" s="1">
        <v>60</v>
      </c>
      <c r="V80" s="1">
        <v>11345</v>
      </c>
      <c r="W80" s="1">
        <v>1519</v>
      </c>
      <c r="X80" s="1">
        <v>12666</v>
      </c>
      <c r="Y80" s="1">
        <v>37562</v>
      </c>
      <c r="Z80" s="1">
        <v>100</v>
      </c>
      <c r="AA80" s="1">
        <v>203</v>
      </c>
      <c r="AB80" s="1">
        <v>99080</v>
      </c>
      <c r="AC80" s="1">
        <v>4610</v>
      </c>
      <c r="AD80" s="1">
        <v>1076285</v>
      </c>
      <c r="AE80" s="1">
        <v>605862</v>
      </c>
      <c r="AF80" s="1">
        <v>89382</v>
      </c>
      <c r="AG80" s="1">
        <v>968</v>
      </c>
      <c r="AH80" s="1">
        <v>0</v>
      </c>
      <c r="AI80" s="1">
        <v>88414</v>
      </c>
      <c r="AJ80" s="1">
        <v>84806</v>
      </c>
      <c r="AK80" s="1">
        <v>45623</v>
      </c>
      <c r="AL80" s="1">
        <v>10942</v>
      </c>
      <c r="AM80" s="1">
        <v>28240</v>
      </c>
      <c r="AN80" s="1">
        <v>1208</v>
      </c>
      <c r="AO80" s="1">
        <v>75976</v>
      </c>
      <c r="AP80" s="1">
        <v>15744</v>
      </c>
      <c r="AQ80" s="1">
        <v>338746</v>
      </c>
      <c r="AR80" s="1">
        <v>470423</v>
      </c>
      <c r="AS80" s="1">
        <v>465779</v>
      </c>
      <c r="AT80" s="1">
        <v>4644</v>
      </c>
      <c r="AU80" s="1">
        <v>295663</v>
      </c>
      <c r="AV80" s="1">
        <v>159.1077577139794</v>
      </c>
      <c r="AW80" s="1">
        <v>37.027934626424553</v>
      </c>
      <c r="AX80" s="1">
        <v>58.914316511902257</v>
      </c>
      <c r="AY80" s="1">
        <v>706742</v>
      </c>
      <c r="AZ80" s="1">
        <v>478260</v>
      </c>
      <c r="BA80" s="1">
        <v>204681</v>
      </c>
      <c r="BB80" s="1">
        <v>137536</v>
      </c>
      <c r="BC80" s="1">
        <v>29289</v>
      </c>
      <c r="BD80" s="1">
        <v>106754</v>
      </c>
      <c r="BE80" s="1">
        <v>100880</v>
      </c>
      <c r="BF80" s="1">
        <v>4573</v>
      </c>
      <c r="BG80" s="1">
        <v>176487</v>
      </c>
      <c r="BI80" s="1">
        <f t="shared" si="3"/>
        <v>159.1077577139794</v>
      </c>
      <c r="BJ80" s="1">
        <f t="shared" si="4"/>
        <v>465779</v>
      </c>
      <c r="BK80" s="1">
        <f t="shared" si="5"/>
        <v>292744.36815162038</v>
      </c>
    </row>
    <row r="81" spans="1:63" x14ac:dyDescent="0.25">
      <c r="A81" s="56" t="s">
        <v>308</v>
      </c>
      <c r="B81" s="1">
        <v>907557</v>
      </c>
      <c r="C81" s="1">
        <v>679498</v>
      </c>
      <c r="D81" s="1">
        <v>383272</v>
      </c>
      <c r="E81" s="1">
        <v>161028</v>
      </c>
      <c r="F81" s="1">
        <v>32255</v>
      </c>
      <c r="G81" s="1">
        <v>102943</v>
      </c>
      <c r="H81" s="1">
        <v>228059</v>
      </c>
      <c r="I81" s="1">
        <v>867</v>
      </c>
      <c r="J81" s="1">
        <v>28846</v>
      </c>
      <c r="K81" s="1">
        <v>6724</v>
      </c>
      <c r="L81" s="1">
        <v>0</v>
      </c>
      <c r="M81" s="1">
        <v>68</v>
      </c>
      <c r="N81" s="1">
        <v>22638</v>
      </c>
      <c r="O81" s="1">
        <v>1341</v>
      </c>
      <c r="P81" s="1">
        <v>16148</v>
      </c>
      <c r="Q81" s="1">
        <v>1325</v>
      </c>
      <c r="R81" s="1">
        <v>3824</v>
      </c>
      <c r="S81" s="1">
        <v>0</v>
      </c>
      <c r="T81" s="1">
        <v>10564</v>
      </c>
      <c r="U81" s="1">
        <v>65</v>
      </c>
      <c r="V81" s="1">
        <v>10499</v>
      </c>
      <c r="W81" s="1">
        <v>1548</v>
      </c>
      <c r="X81" s="1">
        <v>13226</v>
      </c>
      <c r="Y81" s="1">
        <v>38273</v>
      </c>
      <c r="Z81" s="1">
        <v>101</v>
      </c>
      <c r="AA81" s="1">
        <v>214</v>
      </c>
      <c r="AB81" s="1">
        <v>100167</v>
      </c>
      <c r="AC81" s="1">
        <v>4823</v>
      </c>
      <c r="AD81" s="1">
        <v>1102105</v>
      </c>
      <c r="AE81" s="1">
        <v>602364</v>
      </c>
      <c r="AF81" s="1">
        <v>90039</v>
      </c>
      <c r="AG81" s="1">
        <v>948</v>
      </c>
      <c r="AH81" s="1">
        <v>0</v>
      </c>
      <c r="AI81" s="1">
        <v>89091</v>
      </c>
      <c r="AJ81" s="1">
        <v>85665</v>
      </c>
      <c r="AK81" s="1">
        <v>45036</v>
      </c>
      <c r="AL81" s="1">
        <v>11799</v>
      </c>
      <c r="AM81" s="1">
        <v>28831</v>
      </c>
      <c r="AN81" s="1">
        <v>1224</v>
      </c>
      <c r="AO81" s="1">
        <v>72804</v>
      </c>
      <c r="AP81" s="1">
        <v>15109</v>
      </c>
      <c r="AQ81" s="1">
        <v>337523</v>
      </c>
      <c r="AR81" s="1">
        <v>499741</v>
      </c>
      <c r="AS81" s="1">
        <v>495027</v>
      </c>
      <c r="AT81" s="1">
        <v>4714</v>
      </c>
      <c r="AU81" s="1">
        <v>305193</v>
      </c>
      <c r="AV81" s="1">
        <v>163.7458189360417</v>
      </c>
      <c r="AW81" s="1">
        <v>35.159060533484038</v>
      </c>
      <c r="AX81" s="1">
        <v>57.57149160077207</v>
      </c>
      <c r="AY81" s="1">
        <v>713270</v>
      </c>
      <c r="AZ81" s="1">
        <v>485211</v>
      </c>
      <c r="BA81" s="1">
        <v>207391</v>
      </c>
      <c r="BB81" s="1">
        <v>139994</v>
      </c>
      <c r="BC81" s="1">
        <v>29866</v>
      </c>
      <c r="BD81" s="1">
        <v>107960</v>
      </c>
      <c r="BE81" s="1">
        <v>110906</v>
      </c>
      <c r="BF81" s="1">
        <v>4723</v>
      </c>
      <c r="BG81" s="1">
        <v>178593</v>
      </c>
      <c r="BI81" s="1">
        <f t="shared" si="3"/>
        <v>163.7458189360417</v>
      </c>
      <c r="BJ81" s="1">
        <f t="shared" si="4"/>
        <v>495027</v>
      </c>
      <c r="BK81" s="1">
        <f t="shared" si="5"/>
        <v>302314.28394110943</v>
      </c>
    </row>
    <row r="82" spans="1:63" x14ac:dyDescent="0.25">
      <c r="A82" s="56" t="s">
        <v>307</v>
      </c>
      <c r="B82" s="1">
        <v>923280</v>
      </c>
      <c r="C82" s="1">
        <v>690345</v>
      </c>
      <c r="D82" s="1">
        <v>389499</v>
      </c>
      <c r="E82" s="1">
        <v>163549</v>
      </c>
      <c r="F82" s="1">
        <v>32948</v>
      </c>
      <c r="G82" s="1">
        <v>104349</v>
      </c>
      <c r="H82" s="1">
        <v>232935</v>
      </c>
      <c r="I82" s="1">
        <v>978</v>
      </c>
      <c r="J82" s="1">
        <v>30806</v>
      </c>
      <c r="K82" s="1">
        <v>6452</v>
      </c>
      <c r="L82" s="1">
        <v>0</v>
      </c>
      <c r="M82" s="1">
        <v>169</v>
      </c>
      <c r="N82" s="1">
        <v>22000</v>
      </c>
      <c r="O82" s="1">
        <v>1058</v>
      </c>
      <c r="P82" s="1">
        <v>15240</v>
      </c>
      <c r="Q82" s="1">
        <v>1364</v>
      </c>
      <c r="R82" s="1">
        <v>4338</v>
      </c>
      <c r="S82" s="1">
        <v>0</v>
      </c>
      <c r="T82" s="1">
        <v>11105</v>
      </c>
      <c r="U82" s="1">
        <v>72</v>
      </c>
      <c r="V82" s="1">
        <v>11033</v>
      </c>
      <c r="W82" s="1">
        <v>1586</v>
      </c>
      <c r="X82" s="1">
        <v>13568</v>
      </c>
      <c r="Y82" s="1">
        <v>39188</v>
      </c>
      <c r="Z82" s="1">
        <v>102</v>
      </c>
      <c r="AA82" s="1">
        <v>225</v>
      </c>
      <c r="AB82" s="1">
        <v>101853</v>
      </c>
      <c r="AC82" s="1">
        <v>4903</v>
      </c>
      <c r="AD82" s="1">
        <v>1122644</v>
      </c>
      <c r="AE82" s="1">
        <v>606752</v>
      </c>
      <c r="AF82" s="1">
        <v>91251</v>
      </c>
      <c r="AG82" s="1">
        <v>889</v>
      </c>
      <c r="AH82" s="1">
        <v>0</v>
      </c>
      <c r="AI82" s="1">
        <v>90362</v>
      </c>
      <c r="AJ82" s="1">
        <v>88453</v>
      </c>
      <c r="AK82" s="1">
        <v>46688</v>
      </c>
      <c r="AL82" s="1">
        <v>12414</v>
      </c>
      <c r="AM82" s="1">
        <v>29351</v>
      </c>
      <c r="AN82" s="1">
        <v>1247</v>
      </c>
      <c r="AO82" s="1">
        <v>74377</v>
      </c>
      <c r="AP82" s="1">
        <v>14675</v>
      </c>
      <c r="AQ82" s="1">
        <v>336749</v>
      </c>
      <c r="AR82" s="1">
        <v>515892</v>
      </c>
      <c r="AS82" s="1">
        <v>511094</v>
      </c>
      <c r="AT82" s="1">
        <v>4798</v>
      </c>
      <c r="AU82" s="1">
        <v>316528</v>
      </c>
      <c r="AV82" s="1">
        <v>162.98450538223571</v>
      </c>
      <c r="AW82" s="1">
        <v>34.833662522718043</v>
      </c>
      <c r="AX82" s="1">
        <v>56.773472569169208</v>
      </c>
      <c r="AY82" s="1">
        <v>724837</v>
      </c>
      <c r="AZ82" s="1">
        <v>491902</v>
      </c>
      <c r="BA82" s="1">
        <v>210177</v>
      </c>
      <c r="BB82" s="1">
        <v>142520</v>
      </c>
      <c r="BC82" s="1">
        <v>30440</v>
      </c>
      <c r="BD82" s="1">
        <v>108765</v>
      </c>
      <c r="BE82" s="1">
        <v>118085</v>
      </c>
      <c r="BF82" s="1">
        <v>4865</v>
      </c>
      <c r="BG82" s="1">
        <v>180862</v>
      </c>
      <c r="BI82" s="1">
        <f t="shared" si="3"/>
        <v>162.98450538223571</v>
      </c>
      <c r="BJ82" s="1">
        <f t="shared" si="4"/>
        <v>511094</v>
      </c>
      <c r="BK82" s="1">
        <f t="shared" si="5"/>
        <v>313584.41024891811</v>
      </c>
    </row>
    <row r="83" spans="1:63" x14ac:dyDescent="0.25">
      <c r="A83" s="56" t="s">
        <v>306</v>
      </c>
      <c r="B83" s="1">
        <v>937477</v>
      </c>
      <c r="C83" s="1">
        <v>698493</v>
      </c>
      <c r="D83" s="1">
        <v>392715</v>
      </c>
      <c r="E83" s="1">
        <v>166037</v>
      </c>
      <c r="F83" s="1">
        <v>33575</v>
      </c>
      <c r="G83" s="1">
        <v>106166</v>
      </c>
      <c r="H83" s="1">
        <v>238984</v>
      </c>
      <c r="I83" s="1">
        <v>1243</v>
      </c>
      <c r="J83" s="1">
        <v>30996</v>
      </c>
      <c r="K83" s="1">
        <v>6309</v>
      </c>
      <c r="L83" s="1">
        <v>0</v>
      </c>
      <c r="M83" s="1">
        <v>135</v>
      </c>
      <c r="N83" s="1">
        <v>21074</v>
      </c>
      <c r="O83" s="1">
        <v>1729</v>
      </c>
      <c r="P83" s="1">
        <v>14402</v>
      </c>
      <c r="Q83" s="1">
        <v>1152</v>
      </c>
      <c r="R83" s="1">
        <v>3791</v>
      </c>
      <c r="S83" s="1">
        <v>0</v>
      </c>
      <c r="T83" s="1">
        <v>11260</v>
      </c>
      <c r="U83" s="1">
        <v>79</v>
      </c>
      <c r="V83" s="1">
        <v>11181</v>
      </c>
      <c r="W83" s="1">
        <v>1620</v>
      </c>
      <c r="X83" s="1">
        <v>13866</v>
      </c>
      <c r="Y83" s="1">
        <v>40064</v>
      </c>
      <c r="Z83" s="1">
        <v>102</v>
      </c>
      <c r="AA83" s="1">
        <v>238</v>
      </c>
      <c r="AB83" s="1">
        <v>107264</v>
      </c>
      <c r="AC83" s="1">
        <v>4813</v>
      </c>
      <c r="AD83" s="1">
        <v>1145699</v>
      </c>
      <c r="AE83" s="1">
        <v>611906</v>
      </c>
      <c r="AF83" s="1">
        <v>92139</v>
      </c>
      <c r="AG83" s="1">
        <v>1081</v>
      </c>
      <c r="AH83" s="1">
        <v>0</v>
      </c>
      <c r="AI83" s="1">
        <v>91058</v>
      </c>
      <c r="AJ83" s="1">
        <v>89765</v>
      </c>
      <c r="AK83" s="1">
        <v>47295</v>
      </c>
      <c r="AL83" s="1">
        <v>12296</v>
      </c>
      <c r="AM83" s="1">
        <v>30174</v>
      </c>
      <c r="AN83" s="1">
        <v>1258</v>
      </c>
      <c r="AO83" s="1">
        <v>77360</v>
      </c>
      <c r="AP83" s="1">
        <v>15338</v>
      </c>
      <c r="AQ83" s="1">
        <v>336046</v>
      </c>
      <c r="AR83" s="1">
        <v>533793</v>
      </c>
      <c r="AS83" s="1">
        <v>528953</v>
      </c>
      <c r="AT83" s="1">
        <v>4840</v>
      </c>
      <c r="AU83" s="1">
        <v>325571</v>
      </c>
      <c r="AV83" s="1">
        <v>163.95577831908579</v>
      </c>
      <c r="AW83" s="1">
        <v>34.077687863677198</v>
      </c>
      <c r="AX83" s="1">
        <v>55.872338370040595</v>
      </c>
      <c r="AY83" s="1">
        <v>738549</v>
      </c>
      <c r="AZ83" s="1">
        <v>499565</v>
      </c>
      <c r="BA83" s="1">
        <v>213098</v>
      </c>
      <c r="BB83" s="1">
        <v>145215</v>
      </c>
      <c r="BC83" s="1">
        <v>31028</v>
      </c>
      <c r="BD83" s="1">
        <v>110224</v>
      </c>
      <c r="BE83" s="1">
        <v>126643</v>
      </c>
      <c r="BF83" s="1">
        <v>5000</v>
      </c>
      <c r="BG83" s="1">
        <v>183252</v>
      </c>
      <c r="BI83" s="1">
        <f t="shared" si="3"/>
        <v>163.95577831908579</v>
      </c>
      <c r="BJ83" s="1">
        <f t="shared" si="4"/>
        <v>528953</v>
      </c>
      <c r="BK83" s="1">
        <f t="shared" si="5"/>
        <v>322619.30956197687</v>
      </c>
    </row>
    <row r="84" spans="1:63" x14ac:dyDescent="0.25">
      <c r="A84" s="56" t="s">
        <v>305</v>
      </c>
      <c r="B84" s="1">
        <v>953009</v>
      </c>
      <c r="C84" s="1">
        <v>710024</v>
      </c>
      <c r="D84" s="1">
        <v>399403</v>
      </c>
      <c r="E84" s="1">
        <v>168605</v>
      </c>
      <c r="F84" s="1">
        <v>34152</v>
      </c>
      <c r="G84" s="1">
        <v>107863</v>
      </c>
      <c r="H84" s="1">
        <v>242985</v>
      </c>
      <c r="I84" s="1">
        <v>1097</v>
      </c>
      <c r="J84" s="1">
        <v>32738</v>
      </c>
      <c r="K84" s="1">
        <v>6671</v>
      </c>
      <c r="L84" s="1">
        <v>0</v>
      </c>
      <c r="M84" s="1">
        <v>309</v>
      </c>
      <c r="N84" s="1">
        <v>20855</v>
      </c>
      <c r="O84" s="1">
        <v>1694</v>
      </c>
      <c r="P84" s="1">
        <v>14481</v>
      </c>
      <c r="Q84" s="1">
        <v>1000</v>
      </c>
      <c r="R84" s="1">
        <v>3680</v>
      </c>
      <c r="S84" s="1">
        <v>0</v>
      </c>
      <c r="T84" s="1">
        <v>12365</v>
      </c>
      <c r="U84" s="1">
        <v>84</v>
      </c>
      <c r="V84" s="1">
        <v>12281</v>
      </c>
      <c r="W84" s="1">
        <v>1658</v>
      </c>
      <c r="X84" s="1">
        <v>13844</v>
      </c>
      <c r="Y84" s="1">
        <v>40974</v>
      </c>
      <c r="Z84" s="1">
        <v>103</v>
      </c>
      <c r="AA84" s="1">
        <v>253</v>
      </c>
      <c r="AB84" s="1">
        <v>107622</v>
      </c>
      <c r="AC84" s="1">
        <v>4496</v>
      </c>
      <c r="AD84" s="1">
        <v>1174381</v>
      </c>
      <c r="AE84" s="1">
        <v>623638</v>
      </c>
      <c r="AF84" s="1">
        <v>93533</v>
      </c>
      <c r="AG84" s="1">
        <v>1125</v>
      </c>
      <c r="AH84" s="1">
        <v>0</v>
      </c>
      <c r="AI84" s="1">
        <v>92408</v>
      </c>
      <c r="AJ84" s="1">
        <v>94396</v>
      </c>
      <c r="AK84" s="1">
        <v>50264</v>
      </c>
      <c r="AL84" s="1">
        <v>12685</v>
      </c>
      <c r="AM84" s="1">
        <v>31447</v>
      </c>
      <c r="AN84" s="1">
        <v>1245</v>
      </c>
      <c r="AO84" s="1">
        <v>82924</v>
      </c>
      <c r="AP84" s="1">
        <v>16211</v>
      </c>
      <c r="AQ84" s="1">
        <v>335329</v>
      </c>
      <c r="AR84" s="1">
        <v>550743</v>
      </c>
      <c r="AS84" s="1">
        <v>545955</v>
      </c>
      <c r="AT84" s="1">
        <v>4788</v>
      </c>
      <c r="AU84" s="1">
        <v>329371</v>
      </c>
      <c r="AV84" s="1">
        <v>167.21070977854589</v>
      </c>
      <c r="AW84" s="1">
        <v>34.122764666105269</v>
      </c>
      <c r="AX84" s="1">
        <v>57.056916994257485</v>
      </c>
      <c r="AY84" s="1">
        <v>752024</v>
      </c>
      <c r="AZ84" s="1">
        <v>509039</v>
      </c>
      <c r="BA84" s="1">
        <v>216204</v>
      </c>
      <c r="BB84" s="1">
        <v>148056</v>
      </c>
      <c r="BC84" s="1">
        <v>31639</v>
      </c>
      <c r="BD84" s="1">
        <v>113140</v>
      </c>
      <c r="BE84" s="1">
        <v>128386</v>
      </c>
      <c r="BF84" s="1">
        <v>5124</v>
      </c>
      <c r="BG84" s="1">
        <v>185717</v>
      </c>
      <c r="BI84" s="1">
        <f t="shared" si="3"/>
        <v>167.21070977854589</v>
      </c>
      <c r="BJ84" s="1">
        <f t="shared" si="4"/>
        <v>545955</v>
      </c>
      <c r="BK84" s="1">
        <f t="shared" si="5"/>
        <v>326507.1960540468</v>
      </c>
    </row>
    <row r="85" spans="1:63" x14ac:dyDescent="0.25">
      <c r="A85" s="56" t="s">
        <v>304</v>
      </c>
      <c r="B85" s="1">
        <v>966788</v>
      </c>
      <c r="C85" s="1">
        <v>721519</v>
      </c>
      <c r="D85" s="1">
        <v>403902</v>
      </c>
      <c r="E85" s="1">
        <v>172028</v>
      </c>
      <c r="F85" s="1">
        <v>34807</v>
      </c>
      <c r="G85" s="1">
        <v>110782</v>
      </c>
      <c r="H85" s="1">
        <v>245269</v>
      </c>
      <c r="I85" s="1">
        <v>1033</v>
      </c>
      <c r="J85" s="1">
        <v>29399</v>
      </c>
      <c r="K85" s="1">
        <v>7704</v>
      </c>
      <c r="L85" s="1">
        <v>0</v>
      </c>
      <c r="M85" s="1">
        <v>280</v>
      </c>
      <c r="N85" s="1">
        <v>21054</v>
      </c>
      <c r="O85" s="1">
        <v>995</v>
      </c>
      <c r="P85" s="1">
        <v>14092</v>
      </c>
      <c r="Q85" s="1">
        <v>1078</v>
      </c>
      <c r="R85" s="1">
        <v>4889</v>
      </c>
      <c r="S85" s="1">
        <v>0</v>
      </c>
      <c r="T85" s="1">
        <v>11493</v>
      </c>
      <c r="U85" s="1">
        <v>86</v>
      </c>
      <c r="V85" s="1">
        <v>11407</v>
      </c>
      <c r="W85" s="1">
        <v>1718</v>
      </c>
      <c r="X85" s="1">
        <v>14085</v>
      </c>
      <c r="Y85" s="1">
        <v>42446</v>
      </c>
      <c r="Z85" s="1">
        <v>104</v>
      </c>
      <c r="AA85" s="1">
        <v>270</v>
      </c>
      <c r="AB85" s="1">
        <v>110418</v>
      </c>
      <c r="AC85" s="1">
        <v>5265</v>
      </c>
      <c r="AD85" s="1">
        <v>1192447</v>
      </c>
      <c r="AE85" s="1">
        <v>627688</v>
      </c>
      <c r="AF85" s="1">
        <v>94189</v>
      </c>
      <c r="AG85" s="1">
        <v>847</v>
      </c>
      <c r="AH85" s="1">
        <v>0</v>
      </c>
      <c r="AI85" s="1">
        <v>93342</v>
      </c>
      <c r="AJ85" s="1">
        <v>98088</v>
      </c>
      <c r="AK85" s="1">
        <v>52461</v>
      </c>
      <c r="AL85" s="1">
        <v>13442</v>
      </c>
      <c r="AM85" s="1">
        <v>32185</v>
      </c>
      <c r="AN85" s="1">
        <v>1281</v>
      </c>
      <c r="AO85" s="1">
        <v>82781</v>
      </c>
      <c r="AP85" s="1">
        <v>15891</v>
      </c>
      <c r="AQ85" s="1">
        <v>335458</v>
      </c>
      <c r="AR85" s="1">
        <v>564759</v>
      </c>
      <c r="AS85" s="1">
        <v>559834</v>
      </c>
      <c r="AT85" s="1">
        <v>4925</v>
      </c>
      <c r="AU85" s="1">
        <v>339100</v>
      </c>
      <c r="AV85" s="1">
        <v>166.54647802903651</v>
      </c>
      <c r="AW85" s="1">
        <v>34.045812322790617</v>
      </c>
      <c r="AX85" s="1">
        <v>56.702101339983471</v>
      </c>
      <c r="AY85" s="1">
        <v>765010</v>
      </c>
      <c r="AZ85" s="1">
        <v>519741</v>
      </c>
      <c r="BA85" s="1">
        <v>219605</v>
      </c>
      <c r="BB85" s="1">
        <v>151405</v>
      </c>
      <c r="BC85" s="1">
        <v>32310</v>
      </c>
      <c r="BD85" s="1">
        <v>116421</v>
      </c>
      <c r="BE85" s="1">
        <v>137322</v>
      </c>
      <c r="BF85" s="1">
        <v>5233</v>
      </c>
      <c r="BG85" s="1">
        <v>188372</v>
      </c>
      <c r="BI85" s="1">
        <f t="shared" si="3"/>
        <v>166.54647802903651</v>
      </c>
      <c r="BJ85" s="1">
        <f t="shared" si="4"/>
        <v>559834</v>
      </c>
      <c r="BK85" s="1">
        <f t="shared" si="5"/>
        <v>336142.80327344773</v>
      </c>
    </row>
    <row r="86" spans="1:63" x14ac:dyDescent="0.25">
      <c r="A86" s="56" t="s">
        <v>303</v>
      </c>
      <c r="B86" s="1">
        <v>983789</v>
      </c>
      <c r="C86" s="1">
        <v>732901</v>
      </c>
      <c r="D86" s="1">
        <v>409066</v>
      </c>
      <c r="E86" s="1">
        <v>175140</v>
      </c>
      <c r="F86" s="1">
        <v>35641</v>
      </c>
      <c r="G86" s="1">
        <v>113054</v>
      </c>
      <c r="H86" s="1">
        <v>250888</v>
      </c>
      <c r="I86" s="1">
        <v>822</v>
      </c>
      <c r="J86" s="1">
        <v>30209</v>
      </c>
      <c r="K86" s="1">
        <v>8601</v>
      </c>
      <c r="L86" s="1">
        <v>0</v>
      </c>
      <c r="M86" s="1">
        <v>198</v>
      </c>
      <c r="N86" s="1">
        <v>19512</v>
      </c>
      <c r="O86" s="1">
        <v>678</v>
      </c>
      <c r="P86" s="1">
        <v>12320</v>
      </c>
      <c r="Q86" s="1">
        <v>1059</v>
      </c>
      <c r="R86" s="1">
        <v>5455</v>
      </c>
      <c r="S86" s="1">
        <v>0</v>
      </c>
      <c r="T86" s="1">
        <v>12125</v>
      </c>
      <c r="U86" s="1">
        <v>86</v>
      </c>
      <c r="V86" s="1">
        <v>12039</v>
      </c>
      <c r="W86" s="1">
        <v>1773</v>
      </c>
      <c r="X86" s="1">
        <v>13763</v>
      </c>
      <c r="Y86" s="1">
        <v>43805</v>
      </c>
      <c r="Z86" s="1">
        <v>107</v>
      </c>
      <c r="AA86" s="1">
        <v>289</v>
      </c>
      <c r="AB86" s="1">
        <v>113626</v>
      </c>
      <c r="AC86" s="1">
        <v>6058</v>
      </c>
      <c r="AD86" s="1">
        <v>1180896</v>
      </c>
      <c r="AE86" s="1">
        <v>636518</v>
      </c>
      <c r="AF86" s="1">
        <v>95668</v>
      </c>
      <c r="AG86" s="1">
        <v>727</v>
      </c>
      <c r="AH86" s="1">
        <v>0</v>
      </c>
      <c r="AI86" s="1">
        <v>94941</v>
      </c>
      <c r="AJ86" s="1">
        <v>102187</v>
      </c>
      <c r="AK86" s="1">
        <v>55467</v>
      </c>
      <c r="AL86" s="1">
        <v>14108</v>
      </c>
      <c r="AM86" s="1">
        <v>32612</v>
      </c>
      <c r="AN86" s="1">
        <v>1282</v>
      </c>
      <c r="AO86" s="1">
        <v>85261</v>
      </c>
      <c r="AP86" s="1">
        <v>15316</v>
      </c>
      <c r="AQ86" s="1">
        <v>336804</v>
      </c>
      <c r="AR86" s="1">
        <v>544378</v>
      </c>
      <c r="AS86" s="1">
        <v>539451</v>
      </c>
      <c r="AT86" s="1">
        <v>4927</v>
      </c>
      <c r="AU86" s="1">
        <v>347271</v>
      </c>
      <c r="AV86" s="1">
        <v>156.75870424934001</v>
      </c>
      <c r="AW86" s="1">
        <v>36.345196885118575</v>
      </c>
      <c r="AX86" s="1">
        <v>56.974259693983377</v>
      </c>
      <c r="AY86" s="1">
        <v>781164</v>
      </c>
      <c r="AZ86" s="1">
        <v>530276</v>
      </c>
      <c r="BA86" s="1">
        <v>223415</v>
      </c>
      <c r="BB86" s="1">
        <v>154821</v>
      </c>
      <c r="BC86" s="1">
        <v>33026</v>
      </c>
      <c r="BD86" s="1">
        <v>119014</v>
      </c>
      <c r="BE86" s="1">
        <v>144646</v>
      </c>
      <c r="BF86" s="1">
        <v>5334</v>
      </c>
      <c r="BG86" s="1">
        <v>191324</v>
      </c>
      <c r="BI86" s="1">
        <f t="shared" si="3"/>
        <v>156.75870424934001</v>
      </c>
      <c r="BJ86" s="1">
        <f t="shared" si="4"/>
        <v>539451</v>
      </c>
      <c r="BK86" s="1">
        <f t="shared" si="5"/>
        <v>344128.25915041409</v>
      </c>
    </row>
    <row r="87" spans="1:63" x14ac:dyDescent="0.25">
      <c r="A87" s="56" t="s">
        <v>302</v>
      </c>
      <c r="B87" s="1">
        <v>1001310</v>
      </c>
      <c r="C87" s="1">
        <v>744517</v>
      </c>
      <c r="D87" s="1">
        <v>413283</v>
      </c>
      <c r="E87" s="1">
        <v>179329</v>
      </c>
      <c r="F87" s="1">
        <v>36578</v>
      </c>
      <c r="G87" s="1">
        <v>115327</v>
      </c>
      <c r="H87" s="1">
        <v>256793</v>
      </c>
      <c r="I87" s="1">
        <v>892</v>
      </c>
      <c r="J87" s="1">
        <v>29266</v>
      </c>
      <c r="K87" s="1">
        <v>9212</v>
      </c>
      <c r="L87" s="1">
        <v>0</v>
      </c>
      <c r="M87" s="1">
        <v>336</v>
      </c>
      <c r="N87" s="1">
        <v>19162</v>
      </c>
      <c r="O87" s="1">
        <v>893</v>
      </c>
      <c r="P87" s="1">
        <v>11829</v>
      </c>
      <c r="Q87" s="1">
        <v>1254</v>
      </c>
      <c r="R87" s="1">
        <v>5186</v>
      </c>
      <c r="S87" s="1">
        <v>0</v>
      </c>
      <c r="T87" s="1">
        <v>12131</v>
      </c>
      <c r="U87" s="1">
        <v>86</v>
      </c>
      <c r="V87" s="1">
        <v>12045</v>
      </c>
      <c r="W87" s="1">
        <v>1809</v>
      </c>
      <c r="X87" s="1">
        <v>14731</v>
      </c>
      <c r="Y87" s="1">
        <v>44718</v>
      </c>
      <c r="Z87" s="1">
        <v>107</v>
      </c>
      <c r="AA87" s="1">
        <v>309</v>
      </c>
      <c r="AB87" s="1">
        <v>119193</v>
      </c>
      <c r="AC87" s="1">
        <v>4927</v>
      </c>
      <c r="AD87" s="1">
        <v>1235230</v>
      </c>
      <c r="AE87" s="1">
        <v>642244</v>
      </c>
      <c r="AF87" s="1">
        <v>97560</v>
      </c>
      <c r="AG87" s="1">
        <v>926</v>
      </c>
      <c r="AH87" s="1">
        <v>0</v>
      </c>
      <c r="AI87" s="1">
        <v>96634</v>
      </c>
      <c r="AJ87" s="1">
        <v>103579</v>
      </c>
      <c r="AK87" s="1">
        <v>56660</v>
      </c>
      <c r="AL87" s="1">
        <v>13777</v>
      </c>
      <c r="AM87" s="1">
        <v>33143</v>
      </c>
      <c r="AN87" s="1">
        <v>1313</v>
      </c>
      <c r="AO87" s="1">
        <v>88536</v>
      </c>
      <c r="AP87" s="1">
        <v>16329</v>
      </c>
      <c r="AQ87" s="1">
        <v>334927</v>
      </c>
      <c r="AR87" s="1">
        <v>592986</v>
      </c>
      <c r="AS87" s="1">
        <v>587928</v>
      </c>
      <c r="AT87" s="1">
        <v>5058</v>
      </c>
      <c r="AU87" s="1">
        <v>359066</v>
      </c>
      <c r="AV87" s="1">
        <v>165.14665752869811</v>
      </c>
      <c r="AW87" s="1">
        <v>33.919732057331593</v>
      </c>
      <c r="AX87" s="1">
        <v>56.017303735373439</v>
      </c>
      <c r="AY87" s="1">
        <v>799562</v>
      </c>
      <c r="AZ87" s="1">
        <v>542769</v>
      </c>
      <c r="BA87" s="1">
        <v>227298</v>
      </c>
      <c r="BB87" s="1">
        <v>158623</v>
      </c>
      <c r="BC87" s="1">
        <v>33791</v>
      </c>
      <c r="BD87" s="1">
        <v>123057</v>
      </c>
      <c r="BE87" s="1">
        <v>157318</v>
      </c>
      <c r="BF87" s="1">
        <v>5429</v>
      </c>
      <c r="BG87" s="1">
        <v>194333</v>
      </c>
      <c r="BI87" s="1">
        <f t="shared" si="3"/>
        <v>165.14665752869811</v>
      </c>
      <c r="BJ87" s="1">
        <f t="shared" si="4"/>
        <v>587928</v>
      </c>
      <c r="BK87" s="1">
        <f t="shared" si="5"/>
        <v>356003.57209641597</v>
      </c>
    </row>
    <row r="88" spans="1:63" x14ac:dyDescent="0.25">
      <c r="A88" s="56" t="s">
        <v>301</v>
      </c>
      <c r="B88" s="1">
        <v>1037846</v>
      </c>
      <c r="C88" s="1">
        <v>761547</v>
      </c>
      <c r="D88" s="1">
        <v>423994</v>
      </c>
      <c r="E88" s="1">
        <v>182462</v>
      </c>
      <c r="F88" s="1">
        <v>37500</v>
      </c>
      <c r="G88" s="1">
        <v>117591</v>
      </c>
      <c r="H88" s="1">
        <v>276299</v>
      </c>
      <c r="I88" s="1">
        <v>781</v>
      </c>
      <c r="J88" s="1">
        <v>33053</v>
      </c>
      <c r="K88" s="1">
        <v>8993</v>
      </c>
      <c r="L88" s="1">
        <v>0</v>
      </c>
      <c r="M88" s="1">
        <v>593</v>
      </c>
      <c r="N88" s="1">
        <v>19756</v>
      </c>
      <c r="O88" s="1">
        <v>1370</v>
      </c>
      <c r="P88" s="1">
        <v>12548</v>
      </c>
      <c r="Q88" s="1">
        <v>1238</v>
      </c>
      <c r="R88" s="1">
        <v>4600</v>
      </c>
      <c r="S88" s="1">
        <v>0</v>
      </c>
      <c r="T88" s="1">
        <v>13314</v>
      </c>
      <c r="U88" s="1">
        <v>88</v>
      </c>
      <c r="V88" s="1">
        <v>13226</v>
      </c>
      <c r="W88" s="1">
        <v>2074</v>
      </c>
      <c r="X88" s="1">
        <v>15148</v>
      </c>
      <c r="Y88" s="1">
        <v>51270</v>
      </c>
      <c r="Z88" s="1">
        <v>111</v>
      </c>
      <c r="AA88" s="1">
        <v>330</v>
      </c>
      <c r="AB88" s="1">
        <v>120892</v>
      </c>
      <c r="AC88" s="1">
        <v>9984</v>
      </c>
      <c r="AD88" s="1">
        <v>1285486</v>
      </c>
      <c r="AE88" s="1">
        <v>656570</v>
      </c>
      <c r="AF88" s="1">
        <v>98057</v>
      </c>
      <c r="AG88" s="1">
        <v>797</v>
      </c>
      <c r="AH88" s="1">
        <v>0</v>
      </c>
      <c r="AI88" s="1">
        <v>97260</v>
      </c>
      <c r="AJ88" s="1">
        <v>110140</v>
      </c>
      <c r="AK88" s="1">
        <v>61141</v>
      </c>
      <c r="AL88" s="1">
        <v>14894</v>
      </c>
      <c r="AM88" s="1">
        <v>34105</v>
      </c>
      <c r="AN88" s="1">
        <v>1329</v>
      </c>
      <c r="AO88" s="1">
        <v>94592</v>
      </c>
      <c r="AP88" s="1">
        <v>18294</v>
      </c>
      <c r="AQ88" s="1">
        <v>334158</v>
      </c>
      <c r="AR88" s="1">
        <v>628916</v>
      </c>
      <c r="AS88" s="1">
        <v>623812</v>
      </c>
      <c r="AT88" s="1">
        <v>5104</v>
      </c>
      <c r="AU88" s="1">
        <v>381276</v>
      </c>
      <c r="AV88" s="1">
        <v>164.95050425897318</v>
      </c>
      <c r="AW88" s="1">
        <v>33.104032586291567</v>
      </c>
      <c r="AX88" s="1">
        <v>54.605268681142761</v>
      </c>
      <c r="AY88" s="1">
        <v>831558</v>
      </c>
      <c r="AZ88" s="1">
        <v>555259</v>
      </c>
      <c r="BA88" s="1">
        <v>231422</v>
      </c>
      <c r="BB88" s="1">
        <v>162641</v>
      </c>
      <c r="BC88" s="1">
        <v>34612</v>
      </c>
      <c r="BD88" s="1">
        <v>126584</v>
      </c>
      <c r="BE88" s="1">
        <v>174988</v>
      </c>
      <c r="BF88" s="1">
        <v>5522</v>
      </c>
      <c r="BG88" s="1">
        <v>197660</v>
      </c>
      <c r="BI88" s="1">
        <f t="shared" si="3"/>
        <v>164.95050425897318</v>
      </c>
      <c r="BJ88" s="1">
        <f t="shared" si="4"/>
        <v>623812</v>
      </c>
      <c r="BK88" s="1">
        <f t="shared" si="5"/>
        <v>378181.32342330506</v>
      </c>
    </row>
    <row r="89" spans="1:63" x14ac:dyDescent="0.25">
      <c r="A89" s="56" t="s">
        <v>300</v>
      </c>
      <c r="B89" s="1">
        <v>1051274</v>
      </c>
      <c r="C89" s="1">
        <v>772898</v>
      </c>
      <c r="D89" s="1">
        <v>426137</v>
      </c>
      <c r="E89" s="1">
        <v>187011</v>
      </c>
      <c r="F89" s="1">
        <v>38563</v>
      </c>
      <c r="G89" s="1">
        <v>121187</v>
      </c>
      <c r="H89" s="1">
        <v>278376</v>
      </c>
      <c r="I89" s="1">
        <v>884</v>
      </c>
      <c r="J89" s="1">
        <v>27944</v>
      </c>
      <c r="K89" s="1">
        <v>9886</v>
      </c>
      <c r="L89" s="1">
        <v>0</v>
      </c>
      <c r="M89" s="1">
        <v>512</v>
      </c>
      <c r="N89" s="1">
        <v>20617</v>
      </c>
      <c r="O89" s="1">
        <v>2375</v>
      </c>
      <c r="P89" s="1">
        <v>12958</v>
      </c>
      <c r="Q89" s="1">
        <v>1216</v>
      </c>
      <c r="R89" s="1">
        <v>4068</v>
      </c>
      <c r="S89" s="1">
        <v>0</v>
      </c>
      <c r="T89" s="1">
        <v>12265</v>
      </c>
      <c r="U89" s="1">
        <v>93</v>
      </c>
      <c r="V89" s="1">
        <v>12172</v>
      </c>
      <c r="W89" s="1">
        <v>2112</v>
      </c>
      <c r="X89" s="1">
        <v>15646</v>
      </c>
      <c r="Y89" s="1">
        <v>52197</v>
      </c>
      <c r="Z89" s="1">
        <v>118</v>
      </c>
      <c r="AA89" s="1">
        <v>351</v>
      </c>
      <c r="AB89" s="1">
        <v>124146</v>
      </c>
      <c r="AC89" s="1">
        <v>11698</v>
      </c>
      <c r="AD89" s="1">
        <v>1273528</v>
      </c>
      <c r="AE89" s="1">
        <v>662045</v>
      </c>
      <c r="AF89" s="1">
        <v>101043</v>
      </c>
      <c r="AG89" s="1">
        <v>820</v>
      </c>
      <c r="AH89" s="1">
        <v>0</v>
      </c>
      <c r="AI89" s="1">
        <v>100223</v>
      </c>
      <c r="AJ89" s="1">
        <v>112570</v>
      </c>
      <c r="AK89" s="1">
        <v>62119</v>
      </c>
      <c r="AL89" s="1">
        <v>15760</v>
      </c>
      <c r="AM89" s="1">
        <v>34692</v>
      </c>
      <c r="AN89" s="1">
        <v>1354</v>
      </c>
      <c r="AO89" s="1">
        <v>93372</v>
      </c>
      <c r="AP89" s="1">
        <v>18132</v>
      </c>
      <c r="AQ89" s="1">
        <v>335574</v>
      </c>
      <c r="AR89" s="1">
        <v>611483</v>
      </c>
      <c r="AS89" s="1">
        <v>606267</v>
      </c>
      <c r="AT89" s="1">
        <v>5216</v>
      </c>
      <c r="AU89" s="1">
        <v>389229</v>
      </c>
      <c r="AV89" s="1">
        <v>157.10106197987002</v>
      </c>
      <c r="AW89" s="1">
        <v>34.933633049791283</v>
      </c>
      <c r="AX89" s="1">
        <v>54.881108509372943</v>
      </c>
      <c r="AY89" s="1">
        <v>846371</v>
      </c>
      <c r="AZ89" s="1">
        <v>567995</v>
      </c>
      <c r="BA89" s="1">
        <v>235744</v>
      </c>
      <c r="BB89" s="1">
        <v>167050</v>
      </c>
      <c r="BC89" s="1">
        <v>35493</v>
      </c>
      <c r="BD89" s="1">
        <v>129708</v>
      </c>
      <c r="BE89" s="1">
        <v>184326</v>
      </c>
      <c r="BF89" s="1">
        <v>5748</v>
      </c>
      <c r="BG89" s="1">
        <v>201110</v>
      </c>
      <c r="BI89" s="1">
        <f t="shared" si="3"/>
        <v>157.10106197987002</v>
      </c>
      <c r="BJ89" s="1">
        <f t="shared" si="4"/>
        <v>606267</v>
      </c>
      <c r="BK89" s="1">
        <f t="shared" si="5"/>
        <v>385908.91261937068</v>
      </c>
    </row>
    <row r="90" spans="1:63" x14ac:dyDescent="0.25">
      <c r="A90" s="56" t="s">
        <v>299</v>
      </c>
      <c r="B90" s="1">
        <v>1079850</v>
      </c>
      <c r="C90" s="1">
        <v>796018</v>
      </c>
      <c r="D90" s="1">
        <v>438945</v>
      </c>
      <c r="E90" s="1">
        <v>192569</v>
      </c>
      <c r="F90" s="1">
        <v>39605</v>
      </c>
      <c r="G90" s="1">
        <v>124899</v>
      </c>
      <c r="H90" s="1">
        <v>283832</v>
      </c>
      <c r="I90" s="1">
        <v>917</v>
      </c>
      <c r="J90" s="1">
        <v>28747</v>
      </c>
      <c r="K90" s="1">
        <v>9708</v>
      </c>
      <c r="L90" s="1">
        <v>0</v>
      </c>
      <c r="M90" s="1">
        <v>439</v>
      </c>
      <c r="N90" s="1">
        <v>19245</v>
      </c>
      <c r="O90" s="1">
        <v>2473</v>
      </c>
      <c r="P90" s="1">
        <v>11330</v>
      </c>
      <c r="Q90" s="1">
        <v>1382</v>
      </c>
      <c r="R90" s="1">
        <v>4060</v>
      </c>
      <c r="S90" s="1">
        <v>0</v>
      </c>
      <c r="T90" s="1">
        <v>12891</v>
      </c>
      <c r="U90" s="1">
        <v>100</v>
      </c>
      <c r="V90" s="1">
        <v>12791</v>
      </c>
      <c r="W90" s="1">
        <v>2169</v>
      </c>
      <c r="X90" s="1">
        <v>15829</v>
      </c>
      <c r="Y90" s="1">
        <v>53625</v>
      </c>
      <c r="Z90" s="1">
        <v>126</v>
      </c>
      <c r="AA90" s="1">
        <v>370</v>
      </c>
      <c r="AB90" s="1">
        <v>128445</v>
      </c>
      <c r="AC90" s="1">
        <v>11321</v>
      </c>
      <c r="AD90" s="1">
        <v>1259698</v>
      </c>
      <c r="AE90" s="1">
        <v>673354</v>
      </c>
      <c r="AF90" s="1">
        <v>103651</v>
      </c>
      <c r="AG90" s="1">
        <v>861</v>
      </c>
      <c r="AH90" s="1">
        <v>0</v>
      </c>
      <c r="AI90" s="1">
        <v>102790</v>
      </c>
      <c r="AJ90" s="1">
        <v>118667</v>
      </c>
      <c r="AK90" s="1">
        <v>66583</v>
      </c>
      <c r="AL90" s="1">
        <v>16261</v>
      </c>
      <c r="AM90" s="1">
        <v>35823</v>
      </c>
      <c r="AN90" s="1">
        <v>1375</v>
      </c>
      <c r="AO90" s="1">
        <v>95670</v>
      </c>
      <c r="AP90" s="1">
        <v>15594</v>
      </c>
      <c r="AQ90" s="1">
        <v>338397</v>
      </c>
      <c r="AR90" s="1">
        <v>586344</v>
      </c>
      <c r="AS90" s="1">
        <v>581050</v>
      </c>
      <c r="AT90" s="1">
        <v>5294</v>
      </c>
      <c r="AU90" s="1">
        <v>406496</v>
      </c>
      <c r="AV90" s="1">
        <v>144.24359593796038</v>
      </c>
      <c r="AW90" s="1">
        <v>37.9160455705806</v>
      </c>
      <c r="AX90" s="1">
        <v>54.691467568481201</v>
      </c>
      <c r="AY90" s="1">
        <v>865682</v>
      </c>
      <c r="AZ90" s="1">
        <v>581850</v>
      </c>
      <c r="BA90" s="1">
        <v>240044</v>
      </c>
      <c r="BB90" s="1">
        <v>171727</v>
      </c>
      <c r="BC90" s="1">
        <v>36428</v>
      </c>
      <c r="BD90" s="1">
        <v>133651</v>
      </c>
      <c r="BE90" s="1">
        <v>192328</v>
      </c>
      <c r="BF90" s="1">
        <v>5961</v>
      </c>
      <c r="BG90" s="1">
        <v>204591</v>
      </c>
      <c r="BI90" s="1">
        <f t="shared" si="3"/>
        <v>144.24359593796038</v>
      </c>
      <c r="BJ90" s="1">
        <f t="shared" si="4"/>
        <v>581050</v>
      </c>
      <c r="BK90" s="1">
        <f t="shared" si="5"/>
        <v>402825.50932099018</v>
      </c>
    </row>
    <row r="91" spans="1:63" x14ac:dyDescent="0.25">
      <c r="A91" s="56" t="s">
        <v>298</v>
      </c>
      <c r="B91" s="1">
        <v>1098833</v>
      </c>
      <c r="C91" s="1">
        <v>811013</v>
      </c>
      <c r="D91" s="1">
        <v>443923</v>
      </c>
      <c r="E91" s="1">
        <v>198051</v>
      </c>
      <c r="F91" s="1">
        <v>40591</v>
      </c>
      <c r="G91" s="1">
        <v>128448</v>
      </c>
      <c r="H91" s="1">
        <v>287820</v>
      </c>
      <c r="I91" s="1">
        <v>932</v>
      </c>
      <c r="J91" s="1">
        <v>27617</v>
      </c>
      <c r="K91" s="1">
        <v>9774</v>
      </c>
      <c r="L91" s="1">
        <v>0</v>
      </c>
      <c r="M91" s="1">
        <v>481</v>
      </c>
      <c r="N91" s="1">
        <v>18339</v>
      </c>
      <c r="O91" s="1">
        <v>1952</v>
      </c>
      <c r="P91" s="1">
        <v>10774</v>
      </c>
      <c r="Q91" s="1">
        <v>1107</v>
      </c>
      <c r="R91" s="1">
        <v>4506</v>
      </c>
      <c r="S91" s="1">
        <v>0</v>
      </c>
      <c r="T91" s="1">
        <v>12560</v>
      </c>
      <c r="U91" s="1">
        <v>108</v>
      </c>
      <c r="V91" s="1">
        <v>12452</v>
      </c>
      <c r="W91" s="1">
        <v>2214</v>
      </c>
      <c r="X91" s="1">
        <v>15179</v>
      </c>
      <c r="Y91" s="1">
        <v>54715</v>
      </c>
      <c r="Z91" s="1">
        <v>131</v>
      </c>
      <c r="AA91" s="1">
        <v>393</v>
      </c>
      <c r="AB91" s="1">
        <v>133794</v>
      </c>
      <c r="AC91" s="1">
        <v>11691</v>
      </c>
      <c r="AD91" s="1">
        <v>1214615</v>
      </c>
      <c r="AE91" s="1">
        <v>686124</v>
      </c>
      <c r="AF91" s="1">
        <v>106689</v>
      </c>
      <c r="AG91" s="1">
        <v>1466</v>
      </c>
      <c r="AH91" s="1">
        <v>0</v>
      </c>
      <c r="AI91" s="1">
        <v>105223</v>
      </c>
      <c r="AJ91" s="1">
        <v>119911</v>
      </c>
      <c r="AK91" s="1">
        <v>67759</v>
      </c>
      <c r="AL91" s="1">
        <v>15365</v>
      </c>
      <c r="AM91" s="1">
        <v>36787</v>
      </c>
      <c r="AN91" s="1">
        <v>1369</v>
      </c>
      <c r="AO91" s="1">
        <v>98923</v>
      </c>
      <c r="AP91" s="1">
        <v>16562</v>
      </c>
      <c r="AQ91" s="1">
        <v>342670</v>
      </c>
      <c r="AR91" s="1">
        <v>528491</v>
      </c>
      <c r="AS91" s="1">
        <v>523227</v>
      </c>
      <c r="AT91" s="1">
        <v>5264</v>
      </c>
      <c r="AU91" s="1">
        <v>412709</v>
      </c>
      <c r="AV91" s="1">
        <v>128.05423775218651</v>
      </c>
      <c r="AW91" s="1">
        <v>42.876714839414525</v>
      </c>
      <c r="AX91" s="1">
        <v>54.905450360790915</v>
      </c>
      <c r="AY91" s="1">
        <v>884328</v>
      </c>
      <c r="AZ91" s="1">
        <v>596508</v>
      </c>
      <c r="BA91" s="1">
        <v>244446</v>
      </c>
      <c r="BB91" s="1">
        <v>176354</v>
      </c>
      <c r="BC91" s="1">
        <v>37399</v>
      </c>
      <c r="BD91" s="1">
        <v>138309</v>
      </c>
      <c r="BE91" s="1">
        <v>198204</v>
      </c>
      <c r="BF91" s="1">
        <v>6162</v>
      </c>
      <c r="BG91" s="1">
        <v>208200</v>
      </c>
      <c r="BI91" s="1">
        <f t="shared" si="3"/>
        <v>128.05423775218651</v>
      </c>
      <c r="BJ91" s="1">
        <f t="shared" si="4"/>
        <v>523227</v>
      </c>
      <c r="BK91" s="1">
        <f t="shared" si="5"/>
        <v>408597.95754089829</v>
      </c>
    </row>
    <row r="92" spans="1:63" x14ac:dyDescent="0.25">
      <c r="A92" s="56" t="s">
        <v>297</v>
      </c>
      <c r="B92" s="1">
        <v>1121961</v>
      </c>
      <c r="C92" s="1">
        <v>833092</v>
      </c>
      <c r="D92" s="1">
        <v>454030</v>
      </c>
      <c r="E92" s="1">
        <v>204456</v>
      </c>
      <c r="F92" s="1">
        <v>41644</v>
      </c>
      <c r="G92" s="1">
        <v>132962</v>
      </c>
      <c r="H92" s="1">
        <v>288869</v>
      </c>
      <c r="I92" s="1">
        <v>885</v>
      </c>
      <c r="J92" s="1">
        <v>32371</v>
      </c>
      <c r="K92" s="1">
        <v>8603</v>
      </c>
      <c r="L92" s="1">
        <v>0</v>
      </c>
      <c r="M92" s="1">
        <v>895</v>
      </c>
      <c r="N92" s="1">
        <v>18572</v>
      </c>
      <c r="O92" s="1">
        <v>2852</v>
      </c>
      <c r="P92" s="1">
        <v>11054</v>
      </c>
      <c r="Q92" s="1">
        <v>1027</v>
      </c>
      <c r="R92" s="1">
        <v>3639</v>
      </c>
      <c r="S92" s="1">
        <v>0</v>
      </c>
      <c r="T92" s="1">
        <v>13511</v>
      </c>
      <c r="U92" s="1">
        <v>114</v>
      </c>
      <c r="V92" s="1">
        <v>13397</v>
      </c>
      <c r="W92" s="1">
        <v>2207</v>
      </c>
      <c r="X92" s="1">
        <v>16847</v>
      </c>
      <c r="Y92" s="1">
        <v>54524</v>
      </c>
      <c r="Z92" s="1">
        <v>136</v>
      </c>
      <c r="AA92" s="1">
        <v>425</v>
      </c>
      <c r="AB92" s="1">
        <v>133268</v>
      </c>
      <c r="AC92" s="1">
        <v>6625</v>
      </c>
      <c r="AD92" s="1">
        <v>1251079</v>
      </c>
      <c r="AE92" s="1">
        <v>697675</v>
      </c>
      <c r="AF92" s="1">
        <v>109096</v>
      </c>
      <c r="AG92" s="1">
        <v>1622</v>
      </c>
      <c r="AH92" s="1">
        <v>0</v>
      </c>
      <c r="AI92" s="1">
        <v>107474</v>
      </c>
      <c r="AJ92" s="1">
        <v>123832</v>
      </c>
      <c r="AK92" s="1">
        <v>69715</v>
      </c>
      <c r="AL92" s="1">
        <v>16422</v>
      </c>
      <c r="AM92" s="1">
        <v>37695</v>
      </c>
      <c r="AN92" s="1">
        <v>1434</v>
      </c>
      <c r="AO92" s="1">
        <v>103800</v>
      </c>
      <c r="AP92" s="1">
        <v>17414</v>
      </c>
      <c r="AQ92" s="1">
        <v>342099</v>
      </c>
      <c r="AR92" s="1">
        <v>553404</v>
      </c>
      <c r="AS92" s="1">
        <v>547891</v>
      </c>
      <c r="AT92" s="1">
        <v>5513</v>
      </c>
      <c r="AU92" s="1">
        <v>424286</v>
      </c>
      <c r="AV92" s="1">
        <v>130.4318117582776</v>
      </c>
      <c r="AW92" s="1">
        <v>42.089989334322659</v>
      </c>
      <c r="AX92" s="1">
        <v>54.898735657622836</v>
      </c>
      <c r="AY92" s="1">
        <v>899872</v>
      </c>
      <c r="AZ92" s="1">
        <v>611003</v>
      </c>
      <c r="BA92" s="1">
        <v>248727</v>
      </c>
      <c r="BB92" s="1">
        <v>181041</v>
      </c>
      <c r="BC92" s="1">
        <v>38397</v>
      </c>
      <c r="BD92" s="1">
        <v>142838</v>
      </c>
      <c r="BE92" s="1">
        <v>202197</v>
      </c>
      <c r="BF92" s="1">
        <v>6342</v>
      </c>
      <c r="BG92" s="1">
        <v>211698</v>
      </c>
      <c r="BI92" s="1">
        <f t="shared" si="3"/>
        <v>130.4318117582776</v>
      </c>
      <c r="BJ92" s="1">
        <f t="shared" si="4"/>
        <v>547891</v>
      </c>
      <c r="BK92" s="1">
        <f t="shared" si="5"/>
        <v>420059.33415643836</v>
      </c>
    </row>
    <row r="93" spans="1:63" x14ac:dyDescent="0.25">
      <c r="A93" s="56" t="s">
        <v>296</v>
      </c>
      <c r="B93" s="1">
        <v>1134342</v>
      </c>
      <c r="C93" s="1">
        <v>846996</v>
      </c>
      <c r="D93" s="1">
        <v>458416</v>
      </c>
      <c r="E93" s="1">
        <v>209627</v>
      </c>
      <c r="F93" s="1">
        <v>42685</v>
      </c>
      <c r="G93" s="1">
        <v>136268</v>
      </c>
      <c r="H93" s="1">
        <v>287346</v>
      </c>
      <c r="I93" s="1">
        <v>951</v>
      </c>
      <c r="J93" s="1">
        <v>29265</v>
      </c>
      <c r="K93" s="1">
        <v>9556</v>
      </c>
      <c r="L93" s="1">
        <v>0</v>
      </c>
      <c r="M93" s="1">
        <v>568</v>
      </c>
      <c r="N93" s="1">
        <v>18078</v>
      </c>
      <c r="O93" s="1">
        <v>3495</v>
      </c>
      <c r="P93" s="1">
        <v>10445</v>
      </c>
      <c r="Q93" s="1">
        <v>793</v>
      </c>
      <c r="R93" s="1">
        <v>3345</v>
      </c>
      <c r="S93" s="1">
        <v>0</v>
      </c>
      <c r="T93" s="1">
        <v>12509</v>
      </c>
      <c r="U93" s="1">
        <v>115</v>
      </c>
      <c r="V93" s="1">
        <v>12394</v>
      </c>
      <c r="W93" s="1">
        <v>2258</v>
      </c>
      <c r="X93" s="1">
        <v>18608</v>
      </c>
      <c r="Y93" s="1">
        <v>55795</v>
      </c>
      <c r="Z93" s="1">
        <v>138</v>
      </c>
      <c r="AA93" s="1">
        <v>469</v>
      </c>
      <c r="AB93" s="1">
        <v>133760</v>
      </c>
      <c r="AC93" s="1">
        <v>5391</v>
      </c>
      <c r="AD93" s="1">
        <v>1327258</v>
      </c>
      <c r="AE93" s="1">
        <v>696035</v>
      </c>
      <c r="AF93" s="1">
        <v>113294</v>
      </c>
      <c r="AG93" s="1">
        <v>2677</v>
      </c>
      <c r="AH93" s="1">
        <v>0</v>
      </c>
      <c r="AI93" s="1">
        <v>110617</v>
      </c>
      <c r="AJ93" s="1">
        <v>125362</v>
      </c>
      <c r="AK93" s="1">
        <v>70151</v>
      </c>
      <c r="AL93" s="1">
        <v>16930</v>
      </c>
      <c r="AM93" s="1">
        <v>38281</v>
      </c>
      <c r="AN93" s="1">
        <v>1474</v>
      </c>
      <c r="AO93" s="1">
        <v>99739</v>
      </c>
      <c r="AP93" s="1">
        <v>16730</v>
      </c>
      <c r="AQ93" s="1">
        <v>339436</v>
      </c>
      <c r="AR93" s="1">
        <v>631223</v>
      </c>
      <c r="AS93" s="1">
        <v>625556</v>
      </c>
      <c r="AT93" s="1">
        <v>5667</v>
      </c>
      <c r="AU93" s="1">
        <v>438307</v>
      </c>
      <c r="AV93" s="1">
        <v>144.01402593794279</v>
      </c>
      <c r="AW93" s="1">
        <v>37.808578919449879</v>
      </c>
      <c r="AX93" s="1">
        <v>54.449656651824093</v>
      </c>
      <c r="AY93" s="1">
        <v>911643</v>
      </c>
      <c r="AZ93" s="1">
        <v>624297</v>
      </c>
      <c r="BA93" s="1">
        <v>253059</v>
      </c>
      <c r="BB93" s="1">
        <v>185225</v>
      </c>
      <c r="BC93" s="1">
        <v>39402</v>
      </c>
      <c r="BD93" s="1">
        <v>146611</v>
      </c>
      <c r="BE93" s="1">
        <v>215608</v>
      </c>
      <c r="BF93" s="1">
        <v>6491</v>
      </c>
      <c r="BG93" s="1">
        <v>215269</v>
      </c>
      <c r="BI93" s="1">
        <f t="shared" si="3"/>
        <v>144.01402593794279</v>
      </c>
      <c r="BJ93" s="1">
        <f t="shared" si="4"/>
        <v>625556</v>
      </c>
      <c r="BK93" s="1">
        <f t="shared" si="5"/>
        <v>434371.58007759525</v>
      </c>
    </row>
    <row r="94" spans="1:63" x14ac:dyDescent="0.25">
      <c r="A94" s="56" t="s">
        <v>295</v>
      </c>
      <c r="B94" s="1">
        <v>1149809</v>
      </c>
      <c r="C94" s="1">
        <v>861279</v>
      </c>
      <c r="D94" s="1">
        <v>464959</v>
      </c>
      <c r="E94" s="1">
        <v>214766</v>
      </c>
      <c r="F94" s="1">
        <v>43940</v>
      </c>
      <c r="G94" s="1">
        <v>137613</v>
      </c>
      <c r="H94" s="1">
        <v>288530</v>
      </c>
      <c r="I94" s="1">
        <v>843</v>
      </c>
      <c r="J94" s="1">
        <v>31172</v>
      </c>
      <c r="K94" s="1">
        <v>8777</v>
      </c>
      <c r="L94" s="1">
        <v>0</v>
      </c>
      <c r="M94" s="1">
        <v>667</v>
      </c>
      <c r="N94" s="1">
        <v>15334</v>
      </c>
      <c r="O94" s="1">
        <v>3418</v>
      </c>
      <c r="P94" s="1">
        <v>7908</v>
      </c>
      <c r="Q94" s="1">
        <v>686</v>
      </c>
      <c r="R94" s="1">
        <v>3322</v>
      </c>
      <c r="S94" s="1">
        <v>0</v>
      </c>
      <c r="T94" s="1">
        <v>13006</v>
      </c>
      <c r="U94" s="1">
        <v>113</v>
      </c>
      <c r="V94" s="1">
        <v>12893</v>
      </c>
      <c r="W94" s="1">
        <v>2290</v>
      </c>
      <c r="X94" s="1">
        <v>18388</v>
      </c>
      <c r="Y94" s="1">
        <v>56591</v>
      </c>
      <c r="Z94" s="1">
        <v>140</v>
      </c>
      <c r="AA94" s="1">
        <v>523</v>
      </c>
      <c r="AB94" s="1">
        <v>135559</v>
      </c>
      <c r="AC94" s="1">
        <v>5240</v>
      </c>
      <c r="AD94" s="1">
        <v>1347776</v>
      </c>
      <c r="AE94" s="1">
        <v>700627</v>
      </c>
      <c r="AF94" s="1">
        <v>117478</v>
      </c>
      <c r="AG94" s="1">
        <v>3242</v>
      </c>
      <c r="AH94" s="1">
        <v>0</v>
      </c>
      <c r="AI94" s="1">
        <v>114236</v>
      </c>
      <c r="AJ94" s="1">
        <v>128543</v>
      </c>
      <c r="AK94" s="1">
        <v>73315</v>
      </c>
      <c r="AL94" s="1">
        <v>16578</v>
      </c>
      <c r="AM94" s="1">
        <v>38650</v>
      </c>
      <c r="AN94" s="1">
        <v>1518</v>
      </c>
      <c r="AO94" s="1">
        <v>100977</v>
      </c>
      <c r="AP94" s="1">
        <v>11296</v>
      </c>
      <c r="AQ94" s="1">
        <v>340815</v>
      </c>
      <c r="AR94" s="1">
        <v>647149</v>
      </c>
      <c r="AS94" s="1">
        <v>641312</v>
      </c>
      <c r="AT94" s="1">
        <v>5837</v>
      </c>
      <c r="AU94" s="1">
        <v>449182</v>
      </c>
      <c r="AV94" s="1">
        <v>144.072789189757</v>
      </c>
      <c r="AW94" s="1">
        <v>38.016139956583032</v>
      </c>
      <c r="AX94" s="1">
        <v>54.77091317773084</v>
      </c>
      <c r="AY94" s="1">
        <v>923638</v>
      </c>
      <c r="AZ94" s="1">
        <v>635108</v>
      </c>
      <c r="BA94" s="1">
        <v>257298</v>
      </c>
      <c r="BB94" s="1">
        <v>189408</v>
      </c>
      <c r="BC94" s="1">
        <v>40393</v>
      </c>
      <c r="BD94" s="1">
        <v>148009</v>
      </c>
      <c r="BE94" s="1">
        <v>223011</v>
      </c>
      <c r="BF94" s="1">
        <v>6661</v>
      </c>
      <c r="BG94" s="1">
        <v>218719</v>
      </c>
      <c r="BI94" s="1">
        <f t="shared" si="3"/>
        <v>144.072789189757</v>
      </c>
      <c r="BJ94" s="1">
        <f t="shared" si="4"/>
        <v>641312</v>
      </c>
      <c r="BK94" s="1">
        <f t="shared" si="5"/>
        <v>445130.55074913113</v>
      </c>
    </row>
    <row r="95" spans="1:63" x14ac:dyDescent="0.25">
      <c r="A95" s="56" t="s">
        <v>294</v>
      </c>
      <c r="B95" s="1">
        <v>1172894</v>
      </c>
      <c r="C95" s="1">
        <v>877630</v>
      </c>
      <c r="D95" s="1">
        <v>472339</v>
      </c>
      <c r="E95" s="1">
        <v>219926</v>
      </c>
      <c r="F95" s="1">
        <v>45293</v>
      </c>
      <c r="G95" s="1">
        <v>140073</v>
      </c>
      <c r="H95" s="1">
        <v>295264</v>
      </c>
      <c r="I95" s="1">
        <v>827</v>
      </c>
      <c r="J95" s="1">
        <v>32297</v>
      </c>
      <c r="K95" s="1">
        <v>9099</v>
      </c>
      <c r="L95" s="1">
        <v>0</v>
      </c>
      <c r="M95" s="1">
        <v>605</v>
      </c>
      <c r="N95" s="1">
        <v>14993</v>
      </c>
      <c r="O95" s="1">
        <v>3916</v>
      </c>
      <c r="P95" s="1">
        <v>7287</v>
      </c>
      <c r="Q95" s="1">
        <v>684</v>
      </c>
      <c r="R95" s="1">
        <v>3106</v>
      </c>
      <c r="S95" s="1">
        <v>0</v>
      </c>
      <c r="T95" s="1">
        <v>12806</v>
      </c>
      <c r="U95" s="1">
        <v>111</v>
      </c>
      <c r="V95" s="1">
        <v>12695</v>
      </c>
      <c r="W95" s="1">
        <v>2336</v>
      </c>
      <c r="X95" s="1">
        <v>19289</v>
      </c>
      <c r="Y95" s="1">
        <v>57717</v>
      </c>
      <c r="Z95" s="1">
        <v>147</v>
      </c>
      <c r="AA95" s="1">
        <v>581</v>
      </c>
      <c r="AB95" s="1">
        <v>139850</v>
      </c>
      <c r="AC95" s="1">
        <v>4717</v>
      </c>
      <c r="AD95" s="1">
        <v>1391250</v>
      </c>
      <c r="AE95" s="1">
        <v>706716</v>
      </c>
      <c r="AF95" s="1">
        <v>122009</v>
      </c>
      <c r="AG95" s="1">
        <v>3264</v>
      </c>
      <c r="AH95" s="1">
        <v>0</v>
      </c>
      <c r="AI95" s="1">
        <v>118745</v>
      </c>
      <c r="AJ95" s="1">
        <v>127536</v>
      </c>
      <c r="AK95" s="1">
        <v>72504</v>
      </c>
      <c r="AL95" s="1">
        <v>16088</v>
      </c>
      <c r="AM95" s="1">
        <v>38945</v>
      </c>
      <c r="AN95" s="1">
        <v>1546</v>
      </c>
      <c r="AO95" s="1">
        <v>103648</v>
      </c>
      <c r="AP95" s="1">
        <v>11866</v>
      </c>
      <c r="AQ95" s="1">
        <v>340111</v>
      </c>
      <c r="AR95" s="1">
        <v>684534</v>
      </c>
      <c r="AS95" s="1">
        <v>678588</v>
      </c>
      <c r="AT95" s="1">
        <v>5946</v>
      </c>
      <c r="AU95" s="1">
        <v>466178</v>
      </c>
      <c r="AV95" s="1">
        <v>146.83959369070851</v>
      </c>
      <c r="AW95" s="1">
        <v>36.454744480711199</v>
      </c>
      <c r="AX95" s="1">
        <v>53.529998676462306</v>
      </c>
      <c r="AY95" s="1">
        <v>941908</v>
      </c>
      <c r="AZ95" s="1">
        <v>646644</v>
      </c>
      <c r="BA95" s="1">
        <v>261594</v>
      </c>
      <c r="BB95" s="1">
        <v>193392</v>
      </c>
      <c r="BC95" s="1">
        <v>41405</v>
      </c>
      <c r="BD95" s="1">
        <v>150253</v>
      </c>
      <c r="BE95" s="1">
        <v>235192</v>
      </c>
      <c r="BF95" s="1">
        <v>6822</v>
      </c>
      <c r="BG95" s="1">
        <v>222246</v>
      </c>
      <c r="BI95" s="1">
        <f t="shared" si="3"/>
        <v>146.83959369070851</v>
      </c>
      <c r="BJ95" s="1">
        <f t="shared" si="4"/>
        <v>678588</v>
      </c>
      <c r="BK95" s="1">
        <f t="shared" si="5"/>
        <v>462128.76441848848</v>
      </c>
    </row>
    <row r="96" spans="1:63" x14ac:dyDescent="0.25">
      <c r="A96" s="56" t="s">
        <v>293</v>
      </c>
      <c r="B96" s="1">
        <v>1207167</v>
      </c>
      <c r="C96" s="1">
        <v>898793</v>
      </c>
      <c r="D96" s="1">
        <v>483207</v>
      </c>
      <c r="E96" s="1">
        <v>225542</v>
      </c>
      <c r="F96" s="1">
        <v>46791</v>
      </c>
      <c r="G96" s="1">
        <v>143253</v>
      </c>
      <c r="H96" s="1">
        <v>308374</v>
      </c>
      <c r="I96" s="1">
        <v>1055</v>
      </c>
      <c r="J96" s="1">
        <v>34817</v>
      </c>
      <c r="K96" s="1">
        <v>9682</v>
      </c>
      <c r="L96" s="1">
        <v>0</v>
      </c>
      <c r="M96" s="1">
        <v>670</v>
      </c>
      <c r="N96" s="1">
        <v>16871</v>
      </c>
      <c r="O96" s="1">
        <v>3952</v>
      </c>
      <c r="P96" s="1">
        <v>8614</v>
      </c>
      <c r="Q96" s="1">
        <v>1005</v>
      </c>
      <c r="R96" s="1">
        <v>3300</v>
      </c>
      <c r="S96" s="1">
        <v>0</v>
      </c>
      <c r="T96" s="1">
        <v>13793</v>
      </c>
      <c r="U96" s="1">
        <v>112</v>
      </c>
      <c r="V96" s="1">
        <v>13681</v>
      </c>
      <c r="W96" s="1">
        <v>2452</v>
      </c>
      <c r="X96" s="1">
        <v>18911</v>
      </c>
      <c r="Y96" s="1">
        <v>60585</v>
      </c>
      <c r="Z96" s="1">
        <v>153</v>
      </c>
      <c r="AA96" s="1">
        <v>635</v>
      </c>
      <c r="AB96" s="1">
        <v>141598</v>
      </c>
      <c r="AC96" s="1">
        <v>7152</v>
      </c>
      <c r="AD96" s="1">
        <v>1442690</v>
      </c>
      <c r="AE96" s="1">
        <v>724441</v>
      </c>
      <c r="AF96" s="1">
        <v>125166</v>
      </c>
      <c r="AG96" s="1">
        <v>3034</v>
      </c>
      <c r="AH96" s="1">
        <v>0</v>
      </c>
      <c r="AI96" s="1">
        <v>122132</v>
      </c>
      <c r="AJ96" s="1">
        <v>130088</v>
      </c>
      <c r="AK96" s="1">
        <v>76269</v>
      </c>
      <c r="AL96" s="1">
        <v>16575</v>
      </c>
      <c r="AM96" s="1">
        <v>37243</v>
      </c>
      <c r="AN96" s="1">
        <v>1567</v>
      </c>
      <c r="AO96" s="1">
        <v>109723</v>
      </c>
      <c r="AP96" s="1">
        <v>13225</v>
      </c>
      <c r="AQ96" s="1">
        <v>344672</v>
      </c>
      <c r="AR96" s="1">
        <v>718249</v>
      </c>
      <c r="AS96" s="1">
        <v>712221</v>
      </c>
      <c r="AT96" s="1">
        <v>6028</v>
      </c>
      <c r="AU96" s="1">
        <v>482726</v>
      </c>
      <c r="AV96" s="1">
        <v>148.7901295921653</v>
      </c>
      <c r="AW96" s="1">
        <v>35.538342304185583</v>
      </c>
      <c r="AX96" s="1">
        <v>52.87754556930502</v>
      </c>
      <c r="AY96" s="1">
        <v>967460</v>
      </c>
      <c r="AZ96" s="1">
        <v>659086</v>
      </c>
      <c r="BA96" s="1">
        <v>265892</v>
      </c>
      <c r="BB96" s="1">
        <v>197672</v>
      </c>
      <c r="BC96" s="1">
        <v>42441</v>
      </c>
      <c r="BD96" s="1">
        <v>153081</v>
      </c>
      <c r="BE96" s="1">
        <v>243019</v>
      </c>
      <c r="BF96" s="1">
        <v>6958</v>
      </c>
      <c r="BG96" s="1">
        <v>225830</v>
      </c>
      <c r="BI96" s="1">
        <f t="shared" si="3"/>
        <v>148.7901295921653</v>
      </c>
      <c r="BJ96" s="1">
        <f t="shared" si="4"/>
        <v>712221</v>
      </c>
      <c r="BK96" s="1">
        <f t="shared" si="5"/>
        <v>478674.89728801389</v>
      </c>
    </row>
    <row r="97" spans="1:63" x14ac:dyDescent="0.25">
      <c r="A97" s="56" t="s">
        <v>292</v>
      </c>
      <c r="B97" s="1">
        <v>1231154</v>
      </c>
      <c r="C97" s="1">
        <v>917425</v>
      </c>
      <c r="D97" s="1">
        <v>492619</v>
      </c>
      <c r="E97" s="1">
        <v>230752</v>
      </c>
      <c r="F97" s="1">
        <v>48364</v>
      </c>
      <c r="G97" s="1">
        <v>145691</v>
      </c>
      <c r="H97" s="1">
        <v>313729</v>
      </c>
      <c r="I97" s="1">
        <v>1357</v>
      </c>
      <c r="J97" s="1">
        <v>33207</v>
      </c>
      <c r="K97" s="1">
        <v>9375</v>
      </c>
      <c r="L97" s="1">
        <v>0</v>
      </c>
      <c r="M97" s="1">
        <v>1103</v>
      </c>
      <c r="N97" s="1">
        <v>19243</v>
      </c>
      <c r="O97" s="1">
        <v>3819</v>
      </c>
      <c r="P97" s="1">
        <v>9950</v>
      </c>
      <c r="Q97" s="1">
        <v>1184</v>
      </c>
      <c r="R97" s="1">
        <v>4290</v>
      </c>
      <c r="S97" s="1">
        <v>0</v>
      </c>
      <c r="T97" s="1">
        <v>12825</v>
      </c>
      <c r="U97" s="1">
        <v>201</v>
      </c>
      <c r="V97" s="1">
        <v>12624</v>
      </c>
      <c r="W97" s="1">
        <v>2494</v>
      </c>
      <c r="X97" s="1">
        <v>18496</v>
      </c>
      <c r="Y97" s="1">
        <v>61653</v>
      </c>
      <c r="Z97" s="1">
        <v>161</v>
      </c>
      <c r="AA97" s="1">
        <v>692</v>
      </c>
      <c r="AB97" s="1">
        <v>144408</v>
      </c>
      <c r="AC97" s="1">
        <v>8715</v>
      </c>
      <c r="AD97" s="1">
        <v>1397410</v>
      </c>
      <c r="AE97" s="1">
        <v>738370</v>
      </c>
      <c r="AF97" s="1">
        <v>128216</v>
      </c>
      <c r="AG97" s="1">
        <v>3482</v>
      </c>
      <c r="AH97" s="1">
        <v>0</v>
      </c>
      <c r="AI97" s="1">
        <v>124734</v>
      </c>
      <c r="AJ97" s="1">
        <v>134421</v>
      </c>
      <c r="AK97" s="1">
        <v>76063</v>
      </c>
      <c r="AL97" s="1">
        <v>17656</v>
      </c>
      <c r="AM97" s="1">
        <v>40702</v>
      </c>
      <c r="AN97" s="1">
        <v>1640</v>
      </c>
      <c r="AO97" s="1">
        <v>108829</v>
      </c>
      <c r="AP97" s="1">
        <v>17667</v>
      </c>
      <c r="AQ97" s="1">
        <v>347597</v>
      </c>
      <c r="AR97" s="1">
        <v>659040</v>
      </c>
      <c r="AS97" s="1">
        <v>652734</v>
      </c>
      <c r="AT97" s="1">
        <v>6306</v>
      </c>
      <c r="AU97" s="1">
        <v>492784</v>
      </c>
      <c r="AV97" s="1">
        <v>133.73798200344061</v>
      </c>
      <c r="AW97" s="1">
        <v>39.85139884641071</v>
      </c>
      <c r="AX97" s="1">
        <v>53.296456617332097</v>
      </c>
      <c r="AY97" s="1">
        <v>985762</v>
      </c>
      <c r="AZ97" s="1">
        <v>672033</v>
      </c>
      <c r="BA97" s="1">
        <v>270238</v>
      </c>
      <c r="BB97" s="1">
        <v>202289</v>
      </c>
      <c r="BC97" s="1">
        <v>43511</v>
      </c>
      <c r="BD97" s="1">
        <v>155995</v>
      </c>
      <c r="BE97" s="1">
        <v>247392</v>
      </c>
      <c r="BF97" s="1">
        <v>7057</v>
      </c>
      <c r="BG97" s="1">
        <v>229568</v>
      </c>
      <c r="BI97" s="1">
        <f t="shared" si="3"/>
        <v>133.73798200344061</v>
      </c>
      <c r="BJ97" s="1">
        <f t="shared" si="4"/>
        <v>652734</v>
      </c>
      <c r="BK97" s="1">
        <f t="shared" si="5"/>
        <v>488069.27562523523</v>
      </c>
    </row>
    <row r="98" spans="1:63" x14ac:dyDescent="0.25">
      <c r="A98" s="56" t="s">
        <v>291</v>
      </c>
      <c r="B98" s="1">
        <v>1257348</v>
      </c>
      <c r="C98" s="1">
        <v>936539</v>
      </c>
      <c r="D98" s="1">
        <v>501875</v>
      </c>
      <c r="E98" s="1">
        <v>236831</v>
      </c>
      <c r="F98" s="1">
        <v>49677</v>
      </c>
      <c r="G98" s="1">
        <v>148156</v>
      </c>
      <c r="H98" s="1">
        <v>320809</v>
      </c>
      <c r="I98" s="1">
        <v>1749</v>
      </c>
      <c r="J98" s="1">
        <v>35000</v>
      </c>
      <c r="K98" s="1">
        <v>8129</v>
      </c>
      <c r="L98" s="1">
        <v>0</v>
      </c>
      <c r="M98" s="1">
        <v>1067</v>
      </c>
      <c r="N98" s="1">
        <v>18304</v>
      </c>
      <c r="O98" s="1">
        <v>4603</v>
      </c>
      <c r="P98" s="1">
        <v>8627</v>
      </c>
      <c r="Q98" s="1">
        <v>1333</v>
      </c>
      <c r="R98" s="1">
        <v>3741</v>
      </c>
      <c r="S98" s="1">
        <v>0</v>
      </c>
      <c r="T98" s="1">
        <v>13371</v>
      </c>
      <c r="U98" s="1">
        <v>331</v>
      </c>
      <c r="V98" s="1">
        <v>13040</v>
      </c>
      <c r="W98" s="1">
        <v>2545</v>
      </c>
      <c r="X98" s="1">
        <v>21318</v>
      </c>
      <c r="Y98" s="1">
        <v>62888</v>
      </c>
      <c r="Z98" s="1">
        <v>170</v>
      </c>
      <c r="AA98" s="1">
        <v>759</v>
      </c>
      <c r="AB98" s="1">
        <v>149697</v>
      </c>
      <c r="AC98" s="1">
        <v>5812</v>
      </c>
      <c r="AD98" s="1">
        <v>1480868</v>
      </c>
      <c r="AE98" s="1">
        <v>743343</v>
      </c>
      <c r="AF98" s="1">
        <v>131662</v>
      </c>
      <c r="AG98" s="1">
        <v>3400</v>
      </c>
      <c r="AH98" s="1">
        <v>0</v>
      </c>
      <c r="AI98" s="1">
        <v>128262</v>
      </c>
      <c r="AJ98" s="1">
        <v>138817</v>
      </c>
      <c r="AK98" s="1">
        <v>79900</v>
      </c>
      <c r="AL98" s="1">
        <v>17958</v>
      </c>
      <c r="AM98" s="1">
        <v>40959</v>
      </c>
      <c r="AN98" s="1">
        <v>1668</v>
      </c>
      <c r="AO98" s="1">
        <v>113445</v>
      </c>
      <c r="AP98" s="1">
        <v>13031</v>
      </c>
      <c r="AQ98" s="1">
        <v>344720</v>
      </c>
      <c r="AR98" s="1">
        <v>737525</v>
      </c>
      <c r="AS98" s="1">
        <v>731114</v>
      </c>
      <c r="AT98" s="1">
        <v>6411</v>
      </c>
      <c r="AU98" s="1">
        <v>514005</v>
      </c>
      <c r="AV98" s="1">
        <v>143.48592792547299</v>
      </c>
      <c r="AW98" s="1">
        <v>36.673814898361393</v>
      </c>
      <c r="AX98" s="1">
        <v>52.621763612584225</v>
      </c>
      <c r="AY98" s="1">
        <v>1005872</v>
      </c>
      <c r="AZ98" s="1">
        <v>685063</v>
      </c>
      <c r="BA98" s="1">
        <v>274436</v>
      </c>
      <c r="BB98" s="1">
        <v>206639</v>
      </c>
      <c r="BC98" s="1">
        <v>44623</v>
      </c>
      <c r="BD98" s="1">
        <v>159365</v>
      </c>
      <c r="BE98" s="1">
        <v>262529</v>
      </c>
      <c r="BF98" s="1">
        <v>7118</v>
      </c>
      <c r="BG98" s="1">
        <v>233302</v>
      </c>
      <c r="BI98" s="1">
        <f t="shared" si="3"/>
        <v>143.48592792547299</v>
      </c>
      <c r="BJ98" s="1">
        <f t="shared" si="4"/>
        <v>731114</v>
      </c>
      <c r="BK98" s="1">
        <f t="shared" si="5"/>
        <v>509537.0748689326</v>
      </c>
    </row>
    <row r="99" spans="1:63" x14ac:dyDescent="0.25">
      <c r="A99" s="56" t="s">
        <v>290</v>
      </c>
      <c r="B99" s="1">
        <v>1282708</v>
      </c>
      <c r="C99" s="1">
        <v>955048</v>
      </c>
      <c r="D99" s="1">
        <v>510628</v>
      </c>
      <c r="E99" s="1">
        <v>243050</v>
      </c>
      <c r="F99" s="1">
        <v>51014</v>
      </c>
      <c r="G99" s="1">
        <v>150356</v>
      </c>
      <c r="H99" s="1">
        <v>327660</v>
      </c>
      <c r="I99" s="1">
        <v>1832</v>
      </c>
      <c r="J99" s="1">
        <v>34846</v>
      </c>
      <c r="K99" s="1">
        <v>8539</v>
      </c>
      <c r="L99" s="1">
        <v>0</v>
      </c>
      <c r="M99" s="1">
        <v>1021</v>
      </c>
      <c r="N99" s="1">
        <v>17515</v>
      </c>
      <c r="O99" s="1">
        <v>5071</v>
      </c>
      <c r="P99" s="1">
        <v>7879</v>
      </c>
      <c r="Q99" s="1">
        <v>1364</v>
      </c>
      <c r="R99" s="1">
        <v>3201</v>
      </c>
      <c r="S99" s="1">
        <v>0</v>
      </c>
      <c r="T99" s="1">
        <v>12999</v>
      </c>
      <c r="U99" s="1">
        <v>415</v>
      </c>
      <c r="V99" s="1">
        <v>12584</v>
      </c>
      <c r="W99" s="1">
        <v>2607</v>
      </c>
      <c r="X99" s="1">
        <v>22906</v>
      </c>
      <c r="Y99" s="1">
        <v>64425</v>
      </c>
      <c r="Z99" s="1">
        <v>178</v>
      </c>
      <c r="AA99" s="1">
        <v>816</v>
      </c>
      <c r="AB99" s="1">
        <v>156494</v>
      </c>
      <c r="AC99" s="1">
        <v>3482</v>
      </c>
      <c r="AD99" s="1">
        <v>1490840</v>
      </c>
      <c r="AE99" s="1">
        <v>755799</v>
      </c>
      <c r="AF99" s="1">
        <v>136491</v>
      </c>
      <c r="AG99" s="1">
        <v>4928</v>
      </c>
      <c r="AH99" s="1">
        <v>0</v>
      </c>
      <c r="AI99" s="1">
        <v>131563</v>
      </c>
      <c r="AJ99" s="1">
        <v>139638</v>
      </c>
      <c r="AK99" s="1">
        <v>80567</v>
      </c>
      <c r="AL99" s="1">
        <v>17507</v>
      </c>
      <c r="AM99" s="1">
        <v>41564</v>
      </c>
      <c r="AN99" s="1">
        <v>1691</v>
      </c>
      <c r="AO99" s="1">
        <v>119316</v>
      </c>
      <c r="AP99" s="1">
        <v>12930</v>
      </c>
      <c r="AQ99" s="1">
        <v>345733</v>
      </c>
      <c r="AR99" s="1">
        <v>735041</v>
      </c>
      <c r="AS99" s="1">
        <v>728536</v>
      </c>
      <c r="AT99" s="1">
        <v>6505</v>
      </c>
      <c r="AU99" s="1">
        <v>526909</v>
      </c>
      <c r="AV99" s="1">
        <v>139.50064849076008</v>
      </c>
      <c r="AW99" s="1">
        <v>37.566512386390968</v>
      </c>
      <c r="AX99" s="1">
        <v>52.405528394377129</v>
      </c>
      <c r="AY99" s="1">
        <v>1026584</v>
      </c>
      <c r="AZ99" s="1">
        <v>698924</v>
      </c>
      <c r="BA99" s="1">
        <v>278661</v>
      </c>
      <c r="BB99" s="1">
        <v>211214</v>
      </c>
      <c r="BC99" s="1">
        <v>45759</v>
      </c>
      <c r="BD99" s="1">
        <v>163290</v>
      </c>
      <c r="BE99" s="1">
        <v>270785</v>
      </c>
      <c r="BF99" s="1">
        <v>7164</v>
      </c>
      <c r="BG99" s="1">
        <v>237013</v>
      </c>
      <c r="BI99" s="1">
        <f t="shared" si="3"/>
        <v>139.50064849076008</v>
      </c>
      <c r="BJ99" s="1">
        <f t="shared" si="4"/>
        <v>728536</v>
      </c>
      <c r="BK99" s="1">
        <f t="shared" si="5"/>
        <v>522245.60092152911</v>
      </c>
    </row>
    <row r="100" spans="1:63" x14ac:dyDescent="0.25">
      <c r="A100" s="56" t="s">
        <v>289</v>
      </c>
      <c r="B100" s="1">
        <v>1325558</v>
      </c>
      <c r="C100" s="1">
        <v>980641</v>
      </c>
      <c r="D100" s="1">
        <v>524866</v>
      </c>
      <c r="E100" s="1">
        <v>250075</v>
      </c>
      <c r="F100" s="1">
        <v>52548</v>
      </c>
      <c r="G100" s="1">
        <v>153153</v>
      </c>
      <c r="H100" s="1">
        <v>344917</v>
      </c>
      <c r="I100" s="1">
        <v>1587</v>
      </c>
      <c r="J100" s="1">
        <v>37531</v>
      </c>
      <c r="K100" s="1">
        <v>9056</v>
      </c>
      <c r="L100" s="1">
        <v>0</v>
      </c>
      <c r="M100" s="1">
        <v>1121</v>
      </c>
      <c r="N100" s="1">
        <v>19274</v>
      </c>
      <c r="O100" s="1">
        <v>5099</v>
      </c>
      <c r="P100" s="1">
        <v>8959</v>
      </c>
      <c r="Q100" s="1">
        <v>1434</v>
      </c>
      <c r="R100" s="1">
        <v>3782</v>
      </c>
      <c r="S100" s="1">
        <v>0</v>
      </c>
      <c r="T100" s="1">
        <v>14378</v>
      </c>
      <c r="U100" s="1">
        <v>582</v>
      </c>
      <c r="V100" s="1">
        <v>13796</v>
      </c>
      <c r="W100" s="1">
        <v>2752</v>
      </c>
      <c r="X100" s="1">
        <v>24109</v>
      </c>
      <c r="Y100" s="1">
        <v>68028</v>
      </c>
      <c r="Z100" s="1">
        <v>185</v>
      </c>
      <c r="AA100" s="1">
        <v>845</v>
      </c>
      <c r="AB100" s="1">
        <v>160123</v>
      </c>
      <c r="AC100" s="1">
        <v>5928</v>
      </c>
      <c r="AD100" s="1">
        <v>1625765</v>
      </c>
      <c r="AE100" s="1">
        <v>776067</v>
      </c>
      <c r="AF100" s="1">
        <v>139274</v>
      </c>
      <c r="AG100" s="1">
        <v>4249</v>
      </c>
      <c r="AH100" s="1">
        <v>0</v>
      </c>
      <c r="AI100" s="1">
        <v>135025</v>
      </c>
      <c r="AJ100" s="1">
        <v>147531</v>
      </c>
      <c r="AK100" s="1">
        <v>86632</v>
      </c>
      <c r="AL100" s="1">
        <v>18296</v>
      </c>
      <c r="AM100" s="1">
        <v>42604</v>
      </c>
      <c r="AN100" s="1">
        <v>1702</v>
      </c>
      <c r="AO100" s="1">
        <v>126213</v>
      </c>
      <c r="AP100" s="1">
        <v>14330</v>
      </c>
      <c r="AQ100" s="1">
        <v>347017</v>
      </c>
      <c r="AR100" s="1">
        <v>849698</v>
      </c>
      <c r="AS100" s="1">
        <v>843150</v>
      </c>
      <c r="AT100" s="1">
        <v>6548</v>
      </c>
      <c r="AU100" s="1">
        <v>549491</v>
      </c>
      <c r="AV100" s="1">
        <v>154.63351599782561</v>
      </c>
      <c r="AW100" s="1">
        <v>33.753748008789621</v>
      </c>
      <c r="AX100" s="1">
        <v>52.194607327037424</v>
      </c>
      <c r="AY100" s="1">
        <v>1057307</v>
      </c>
      <c r="AZ100" s="1">
        <v>712390</v>
      </c>
      <c r="BA100" s="1">
        <v>283350</v>
      </c>
      <c r="BB100" s="1">
        <v>216128</v>
      </c>
      <c r="BC100" s="1">
        <v>46920</v>
      </c>
      <c r="BD100" s="1">
        <v>165992</v>
      </c>
      <c r="BE100" s="1">
        <v>281240</v>
      </c>
      <c r="BF100" s="1">
        <v>7228</v>
      </c>
      <c r="BG100" s="1">
        <v>240936</v>
      </c>
      <c r="BI100" s="1">
        <f t="shared" si="3"/>
        <v>154.63351599782561</v>
      </c>
      <c r="BJ100" s="1">
        <f t="shared" si="4"/>
        <v>843150</v>
      </c>
      <c r="BK100" s="1">
        <f t="shared" si="5"/>
        <v>545256.95452197827</v>
      </c>
    </row>
    <row r="101" spans="1:63" x14ac:dyDescent="0.25">
      <c r="A101" s="56" t="s">
        <v>288</v>
      </c>
      <c r="B101" s="1">
        <v>1356597</v>
      </c>
      <c r="C101" s="1">
        <v>1003661</v>
      </c>
      <c r="D101" s="1">
        <v>536332</v>
      </c>
      <c r="E101" s="1">
        <v>255934</v>
      </c>
      <c r="F101" s="1">
        <v>54274</v>
      </c>
      <c r="G101" s="1">
        <v>157121</v>
      </c>
      <c r="H101" s="1">
        <v>352936</v>
      </c>
      <c r="I101" s="1">
        <v>1856</v>
      </c>
      <c r="J101" s="1">
        <v>36754</v>
      </c>
      <c r="K101" s="1">
        <v>7692</v>
      </c>
      <c r="L101" s="1">
        <v>0</v>
      </c>
      <c r="M101" s="1">
        <v>2202</v>
      </c>
      <c r="N101" s="1">
        <v>20976</v>
      </c>
      <c r="O101" s="1">
        <v>6207</v>
      </c>
      <c r="P101" s="1">
        <v>9399</v>
      </c>
      <c r="Q101" s="1">
        <v>1770</v>
      </c>
      <c r="R101" s="1">
        <v>3600</v>
      </c>
      <c r="S101" s="1">
        <v>0</v>
      </c>
      <c r="T101" s="1">
        <v>13480</v>
      </c>
      <c r="U101" s="1">
        <v>678</v>
      </c>
      <c r="V101" s="1">
        <v>12802</v>
      </c>
      <c r="W101" s="1">
        <v>2813</v>
      </c>
      <c r="X101" s="1">
        <v>25548</v>
      </c>
      <c r="Y101" s="1">
        <v>69504</v>
      </c>
      <c r="Z101" s="1">
        <v>194</v>
      </c>
      <c r="AA101" s="1">
        <v>845</v>
      </c>
      <c r="AB101" s="1">
        <v>165141</v>
      </c>
      <c r="AC101" s="1">
        <v>5931</v>
      </c>
      <c r="AD101" s="1">
        <v>1600440</v>
      </c>
      <c r="AE101" s="1">
        <v>790248</v>
      </c>
      <c r="AF101" s="1">
        <v>143342</v>
      </c>
      <c r="AG101" s="1">
        <v>4880</v>
      </c>
      <c r="AH101" s="1">
        <v>0</v>
      </c>
      <c r="AI101" s="1">
        <v>138462</v>
      </c>
      <c r="AJ101" s="1">
        <v>150757</v>
      </c>
      <c r="AK101" s="1">
        <v>87858</v>
      </c>
      <c r="AL101" s="1">
        <v>19325</v>
      </c>
      <c r="AM101" s="1">
        <v>43573</v>
      </c>
      <c r="AN101" s="1">
        <v>1765</v>
      </c>
      <c r="AO101" s="1">
        <v>126219</v>
      </c>
      <c r="AP101" s="1">
        <v>15517</v>
      </c>
      <c r="AQ101" s="1">
        <v>352648</v>
      </c>
      <c r="AR101" s="1">
        <v>810192</v>
      </c>
      <c r="AS101" s="1">
        <v>803399</v>
      </c>
      <c r="AT101" s="1">
        <v>6793</v>
      </c>
      <c r="AU101" s="1">
        <v>566349</v>
      </c>
      <c r="AV101" s="1">
        <v>143.0552173343799</v>
      </c>
      <c r="AW101" s="1">
        <v>36.299869029978041</v>
      </c>
      <c r="AX101" s="1">
        <v>51.928856532930368</v>
      </c>
      <c r="AY101" s="1">
        <v>1081870</v>
      </c>
      <c r="AZ101" s="1">
        <v>728934</v>
      </c>
      <c r="BA101" s="1">
        <v>288468</v>
      </c>
      <c r="BB101" s="1">
        <v>221337</v>
      </c>
      <c r="BC101" s="1">
        <v>48091</v>
      </c>
      <c r="BD101" s="1">
        <v>171038</v>
      </c>
      <c r="BE101" s="1">
        <v>291622</v>
      </c>
      <c r="BF101" s="1">
        <v>7330</v>
      </c>
      <c r="BG101" s="1">
        <v>244987</v>
      </c>
      <c r="BI101" s="1">
        <f t="shared" si="3"/>
        <v>143.0552173343799</v>
      </c>
      <c r="BJ101" s="1">
        <f t="shared" si="4"/>
        <v>803399</v>
      </c>
      <c r="BK101" s="1">
        <f t="shared" si="5"/>
        <v>561600.62874331966</v>
      </c>
    </row>
    <row r="102" spans="1:63" x14ac:dyDescent="0.25">
      <c r="A102" s="56" t="s">
        <v>287</v>
      </c>
      <c r="B102" s="1">
        <v>1389762</v>
      </c>
      <c r="C102" s="1">
        <v>1028667</v>
      </c>
      <c r="D102" s="1">
        <v>550673</v>
      </c>
      <c r="E102" s="1">
        <v>262232</v>
      </c>
      <c r="F102" s="1">
        <v>55879</v>
      </c>
      <c r="G102" s="1">
        <v>159882</v>
      </c>
      <c r="H102" s="1">
        <v>361095</v>
      </c>
      <c r="I102" s="1">
        <v>1809</v>
      </c>
      <c r="J102" s="1">
        <v>40552</v>
      </c>
      <c r="K102" s="1">
        <v>4593</v>
      </c>
      <c r="L102" s="1">
        <v>0</v>
      </c>
      <c r="M102" s="1">
        <v>1946</v>
      </c>
      <c r="N102" s="1">
        <v>19656</v>
      </c>
      <c r="O102" s="1">
        <v>6806</v>
      </c>
      <c r="P102" s="1">
        <v>7949</v>
      </c>
      <c r="Q102" s="1">
        <v>1601</v>
      </c>
      <c r="R102" s="1">
        <v>3300</v>
      </c>
      <c r="S102" s="1">
        <v>0</v>
      </c>
      <c r="T102" s="1">
        <v>14020</v>
      </c>
      <c r="U102" s="1">
        <v>854</v>
      </c>
      <c r="V102" s="1">
        <v>13166</v>
      </c>
      <c r="W102" s="1">
        <v>2883</v>
      </c>
      <c r="X102" s="1">
        <v>26502</v>
      </c>
      <c r="Y102" s="1">
        <v>71268</v>
      </c>
      <c r="Z102" s="1">
        <v>207</v>
      </c>
      <c r="AA102" s="1">
        <v>816</v>
      </c>
      <c r="AB102" s="1">
        <v>171408</v>
      </c>
      <c r="AC102" s="1">
        <v>5435</v>
      </c>
      <c r="AD102" s="1">
        <v>1589160</v>
      </c>
      <c r="AE102" s="1">
        <v>807711</v>
      </c>
      <c r="AF102" s="1">
        <v>146673</v>
      </c>
      <c r="AG102" s="1">
        <v>4914</v>
      </c>
      <c r="AH102" s="1">
        <v>0</v>
      </c>
      <c r="AI102" s="1">
        <v>141759</v>
      </c>
      <c r="AJ102" s="1">
        <v>158106</v>
      </c>
      <c r="AK102" s="1">
        <v>92425</v>
      </c>
      <c r="AL102" s="1">
        <v>22533</v>
      </c>
      <c r="AM102" s="1">
        <v>43148</v>
      </c>
      <c r="AN102" s="1">
        <v>1811</v>
      </c>
      <c r="AO102" s="1">
        <v>131262</v>
      </c>
      <c r="AP102" s="1">
        <v>12220</v>
      </c>
      <c r="AQ102" s="1">
        <v>357639</v>
      </c>
      <c r="AR102" s="1">
        <v>781449</v>
      </c>
      <c r="AS102" s="1">
        <v>774485</v>
      </c>
      <c r="AT102" s="1">
        <v>6964</v>
      </c>
      <c r="AU102" s="1">
        <v>582051</v>
      </c>
      <c r="AV102" s="1">
        <v>134.25787704536941</v>
      </c>
      <c r="AW102" s="1">
        <v>39.001779372026789</v>
      </c>
      <c r="AX102" s="1">
        <v>52.362960994801981</v>
      </c>
      <c r="AY102" s="1">
        <v>1107178</v>
      </c>
      <c r="AZ102" s="1">
        <v>746083</v>
      </c>
      <c r="BA102" s="1">
        <v>293998</v>
      </c>
      <c r="BB102" s="1">
        <v>226569</v>
      </c>
      <c r="BC102" s="1">
        <v>49302</v>
      </c>
      <c r="BD102" s="1">
        <v>176214</v>
      </c>
      <c r="BE102" s="1">
        <v>299467</v>
      </c>
      <c r="BF102" s="1">
        <v>7447</v>
      </c>
      <c r="BG102" s="1">
        <v>249142</v>
      </c>
      <c r="BI102" s="1">
        <f t="shared" si="3"/>
        <v>134.25787704536941</v>
      </c>
      <c r="BJ102" s="1">
        <f t="shared" si="4"/>
        <v>774485</v>
      </c>
      <c r="BK102" s="1">
        <f t="shared" si="5"/>
        <v>576863.73197922704</v>
      </c>
    </row>
    <row r="103" spans="1:63" x14ac:dyDescent="0.25">
      <c r="A103" s="56" t="s">
        <v>286</v>
      </c>
      <c r="B103" s="1">
        <v>1424181</v>
      </c>
      <c r="C103" s="1">
        <v>1054994</v>
      </c>
      <c r="D103" s="1">
        <v>563559</v>
      </c>
      <c r="E103" s="1">
        <v>269569</v>
      </c>
      <c r="F103" s="1">
        <v>57671</v>
      </c>
      <c r="G103" s="1">
        <v>164195</v>
      </c>
      <c r="H103" s="1">
        <v>369187</v>
      </c>
      <c r="I103" s="1">
        <v>1618</v>
      </c>
      <c r="J103" s="1">
        <v>41094</v>
      </c>
      <c r="K103" s="1">
        <v>3525</v>
      </c>
      <c r="L103" s="1">
        <v>0</v>
      </c>
      <c r="M103" s="1">
        <v>2868</v>
      </c>
      <c r="N103" s="1">
        <v>17611</v>
      </c>
      <c r="O103" s="1">
        <v>7206</v>
      </c>
      <c r="P103" s="1">
        <v>5786</v>
      </c>
      <c r="Q103" s="1">
        <v>1569</v>
      </c>
      <c r="R103" s="1">
        <v>3050</v>
      </c>
      <c r="S103" s="1">
        <v>0</v>
      </c>
      <c r="T103" s="1">
        <v>14034</v>
      </c>
      <c r="U103" s="1">
        <v>984</v>
      </c>
      <c r="V103" s="1">
        <v>13050</v>
      </c>
      <c r="W103" s="1">
        <v>2947</v>
      </c>
      <c r="X103" s="1">
        <v>27077</v>
      </c>
      <c r="Y103" s="1">
        <v>72834</v>
      </c>
      <c r="Z103" s="1">
        <v>230</v>
      </c>
      <c r="AA103" s="1">
        <v>777</v>
      </c>
      <c r="AB103" s="1">
        <v>179673</v>
      </c>
      <c r="AC103" s="1">
        <v>4899</v>
      </c>
      <c r="AD103" s="1">
        <v>1577057</v>
      </c>
      <c r="AE103" s="1">
        <v>825945</v>
      </c>
      <c r="AF103" s="1">
        <v>150311</v>
      </c>
      <c r="AG103" s="1">
        <v>5778</v>
      </c>
      <c r="AH103" s="1">
        <v>0</v>
      </c>
      <c r="AI103" s="1">
        <v>144533</v>
      </c>
      <c r="AJ103" s="1">
        <v>160716</v>
      </c>
      <c r="AK103" s="1">
        <v>91908</v>
      </c>
      <c r="AL103" s="1">
        <v>25853</v>
      </c>
      <c r="AM103" s="1">
        <v>42955</v>
      </c>
      <c r="AN103" s="1">
        <v>1860</v>
      </c>
      <c r="AO103" s="1">
        <v>137469</v>
      </c>
      <c r="AP103" s="1">
        <v>12507</v>
      </c>
      <c r="AQ103" s="1">
        <v>363082</v>
      </c>
      <c r="AR103" s="1">
        <v>751112</v>
      </c>
      <c r="AS103" s="1">
        <v>743955</v>
      </c>
      <c r="AT103" s="1">
        <v>7157</v>
      </c>
      <c r="AU103" s="1">
        <v>598236</v>
      </c>
      <c r="AV103" s="1">
        <v>125.55443250079661</v>
      </c>
      <c r="AW103" s="1">
        <v>41.408904831971121</v>
      </c>
      <c r="AX103" s="1">
        <v>51.990715466576304</v>
      </c>
      <c r="AY103" s="1">
        <v>1132853</v>
      </c>
      <c r="AZ103" s="1">
        <v>763666</v>
      </c>
      <c r="BA103" s="1">
        <v>299877</v>
      </c>
      <c r="BB103" s="1">
        <v>231883</v>
      </c>
      <c r="BC103" s="1">
        <v>50518</v>
      </c>
      <c r="BD103" s="1">
        <v>181388</v>
      </c>
      <c r="BE103" s="1">
        <v>306908</v>
      </c>
      <c r="BF103" s="1">
        <v>7571</v>
      </c>
      <c r="BG103" s="1">
        <v>253633</v>
      </c>
      <c r="BI103" s="1">
        <f t="shared" si="3"/>
        <v>125.55443250079661</v>
      </c>
      <c r="BJ103" s="1">
        <f t="shared" si="4"/>
        <v>743955</v>
      </c>
      <c r="BK103" s="1">
        <f t="shared" si="5"/>
        <v>592535.83101917151</v>
      </c>
    </row>
    <row r="104" spans="1:63" x14ac:dyDescent="0.25">
      <c r="A104" s="56" t="s">
        <v>285</v>
      </c>
      <c r="B104" s="1">
        <v>1467876</v>
      </c>
      <c r="C104" s="1">
        <v>1084257</v>
      </c>
      <c r="D104" s="1">
        <v>580412</v>
      </c>
      <c r="E104" s="1">
        <v>276657</v>
      </c>
      <c r="F104" s="1">
        <v>59291</v>
      </c>
      <c r="G104" s="1">
        <v>167897</v>
      </c>
      <c r="H104" s="1">
        <v>383619</v>
      </c>
      <c r="I104" s="1">
        <v>1173</v>
      </c>
      <c r="J104" s="1">
        <v>43122</v>
      </c>
      <c r="K104" s="1">
        <v>3652</v>
      </c>
      <c r="L104" s="1">
        <v>0</v>
      </c>
      <c r="M104" s="1">
        <v>3311</v>
      </c>
      <c r="N104" s="1">
        <v>17750</v>
      </c>
      <c r="O104" s="1">
        <v>7628</v>
      </c>
      <c r="P104" s="1">
        <v>5646</v>
      </c>
      <c r="Q104" s="1">
        <v>1676</v>
      </c>
      <c r="R104" s="1">
        <v>2800</v>
      </c>
      <c r="S104" s="1">
        <v>0</v>
      </c>
      <c r="T104" s="1">
        <v>15264</v>
      </c>
      <c r="U104" s="1">
        <v>1237</v>
      </c>
      <c r="V104" s="1">
        <v>14027</v>
      </c>
      <c r="W104" s="1">
        <v>3104</v>
      </c>
      <c r="X104" s="1">
        <v>28569</v>
      </c>
      <c r="Y104" s="1">
        <v>76695</v>
      </c>
      <c r="Z104" s="1">
        <v>253</v>
      </c>
      <c r="AA104" s="1">
        <v>745</v>
      </c>
      <c r="AB104" s="1">
        <v>182946</v>
      </c>
      <c r="AC104" s="1">
        <v>7035</v>
      </c>
      <c r="AD104" s="1">
        <v>1559921</v>
      </c>
      <c r="AE104" s="1">
        <v>847235</v>
      </c>
      <c r="AF104" s="1">
        <v>152431</v>
      </c>
      <c r="AG104" s="1">
        <v>5356</v>
      </c>
      <c r="AH104" s="1">
        <v>0</v>
      </c>
      <c r="AI104" s="1">
        <v>147075</v>
      </c>
      <c r="AJ104" s="1">
        <v>167846</v>
      </c>
      <c r="AK104" s="1">
        <v>96543</v>
      </c>
      <c r="AL104" s="1">
        <v>27576</v>
      </c>
      <c r="AM104" s="1">
        <v>43727</v>
      </c>
      <c r="AN104" s="1">
        <v>1979</v>
      </c>
      <c r="AO104" s="1">
        <v>145730</v>
      </c>
      <c r="AP104" s="1">
        <v>12628</v>
      </c>
      <c r="AQ104" s="1">
        <v>366621</v>
      </c>
      <c r="AR104" s="1">
        <v>712686</v>
      </c>
      <c r="AS104" s="1">
        <v>705075</v>
      </c>
      <c r="AT104" s="1">
        <v>7611</v>
      </c>
      <c r="AU104" s="1">
        <v>620641</v>
      </c>
      <c r="AV104" s="1">
        <v>114.83066340456649</v>
      </c>
      <c r="AW104" s="1">
        <v>44.939398853492811</v>
      </c>
      <c r="AX104" s="1">
        <v>51.604209833489953</v>
      </c>
      <c r="AY104" s="1">
        <v>1164289</v>
      </c>
      <c r="AZ104" s="1">
        <v>780670</v>
      </c>
      <c r="BA104" s="1">
        <v>305520</v>
      </c>
      <c r="BB104" s="1">
        <v>237000</v>
      </c>
      <c r="BC104" s="1">
        <v>51731</v>
      </c>
      <c r="BD104" s="1">
        <v>186419</v>
      </c>
      <c r="BE104" s="1">
        <v>317054</v>
      </c>
      <c r="BF104" s="1">
        <v>7686</v>
      </c>
      <c r="BG104" s="1">
        <v>258179</v>
      </c>
      <c r="BI104" s="1">
        <f t="shared" si="3"/>
        <v>114.83066340456649</v>
      </c>
      <c r="BJ104" s="1">
        <f t="shared" si="4"/>
        <v>705075</v>
      </c>
      <c r="BK104" s="1">
        <f t="shared" si="5"/>
        <v>614012.82470685535</v>
      </c>
    </row>
    <row r="105" spans="1:63" x14ac:dyDescent="0.25">
      <c r="A105" s="56" t="s">
        <v>284</v>
      </c>
      <c r="B105" s="1">
        <v>1495274</v>
      </c>
      <c r="C105" s="1">
        <v>1107192</v>
      </c>
      <c r="D105" s="1">
        <v>592236</v>
      </c>
      <c r="E105" s="1">
        <v>284026</v>
      </c>
      <c r="F105" s="1">
        <v>61110</v>
      </c>
      <c r="G105" s="1">
        <v>169820</v>
      </c>
      <c r="H105" s="1">
        <v>388082</v>
      </c>
      <c r="I105" s="1">
        <v>1172</v>
      </c>
      <c r="J105" s="1">
        <v>40690</v>
      </c>
      <c r="K105" s="1">
        <v>4348</v>
      </c>
      <c r="L105" s="1">
        <v>0</v>
      </c>
      <c r="M105" s="1">
        <v>3762</v>
      </c>
      <c r="N105" s="1">
        <v>17562</v>
      </c>
      <c r="O105" s="1">
        <v>8156</v>
      </c>
      <c r="P105" s="1">
        <v>5255</v>
      </c>
      <c r="Q105" s="1">
        <v>1476</v>
      </c>
      <c r="R105" s="1">
        <v>2675</v>
      </c>
      <c r="S105" s="1">
        <v>0</v>
      </c>
      <c r="T105" s="1">
        <v>14253</v>
      </c>
      <c r="U105" s="1">
        <v>1248</v>
      </c>
      <c r="V105" s="1">
        <v>13005</v>
      </c>
      <c r="W105" s="1">
        <v>3185</v>
      </c>
      <c r="X105" s="1">
        <v>28802</v>
      </c>
      <c r="Y105" s="1">
        <v>78735</v>
      </c>
      <c r="Z105" s="1">
        <v>28</v>
      </c>
      <c r="AA105" s="1">
        <v>719</v>
      </c>
      <c r="AB105" s="1">
        <v>186944</v>
      </c>
      <c r="AC105" s="1">
        <v>7882</v>
      </c>
      <c r="AD105" s="1">
        <v>1545640</v>
      </c>
      <c r="AE105" s="1">
        <v>859809</v>
      </c>
      <c r="AF105" s="1">
        <v>157352</v>
      </c>
      <c r="AG105" s="1">
        <v>7044</v>
      </c>
      <c r="AH105" s="1">
        <v>0</v>
      </c>
      <c r="AI105" s="1">
        <v>150308</v>
      </c>
      <c r="AJ105" s="1">
        <v>182281</v>
      </c>
      <c r="AK105" s="1">
        <v>94260</v>
      </c>
      <c r="AL105" s="1">
        <v>31125</v>
      </c>
      <c r="AM105" s="1">
        <v>56897</v>
      </c>
      <c r="AN105" s="1">
        <v>2102</v>
      </c>
      <c r="AO105" s="1">
        <v>143498</v>
      </c>
      <c r="AP105" s="1">
        <v>12846</v>
      </c>
      <c r="AQ105" s="1">
        <v>361730</v>
      </c>
      <c r="AR105" s="1">
        <v>685831</v>
      </c>
      <c r="AS105" s="1">
        <v>677754</v>
      </c>
      <c r="AT105" s="1">
        <v>8077</v>
      </c>
      <c r="AU105" s="1">
        <v>635465</v>
      </c>
      <c r="AV105" s="1">
        <v>107.9258653315067</v>
      </c>
      <c r="AW105" s="1">
        <v>49.521445373862917</v>
      </c>
      <c r="AX105" s="1">
        <v>53.44644844441099</v>
      </c>
      <c r="AY105" s="1">
        <v>1182775</v>
      </c>
      <c r="AZ105" s="1">
        <v>794693</v>
      </c>
      <c r="BA105" s="1">
        <v>310902</v>
      </c>
      <c r="BB105" s="1">
        <v>241956</v>
      </c>
      <c r="BC105" s="1">
        <v>52899</v>
      </c>
      <c r="BD105" s="1">
        <v>188936</v>
      </c>
      <c r="BE105" s="1">
        <v>322966</v>
      </c>
      <c r="BF105" s="1">
        <v>7788</v>
      </c>
      <c r="BG105" s="1">
        <v>262719</v>
      </c>
      <c r="BI105" s="1">
        <f t="shared" si="3"/>
        <v>107.9258653315067</v>
      </c>
      <c r="BJ105" s="1">
        <f t="shared" si="4"/>
        <v>677754</v>
      </c>
      <c r="BK105" s="1">
        <f t="shared" si="5"/>
        <v>627981.06637199596</v>
      </c>
    </row>
    <row r="106" spans="1:63" x14ac:dyDescent="0.25">
      <c r="A106" s="56" t="s">
        <v>283</v>
      </c>
      <c r="B106" s="1">
        <v>1537085</v>
      </c>
      <c r="C106" s="1">
        <v>1143523</v>
      </c>
      <c r="D106" s="1">
        <v>617943</v>
      </c>
      <c r="E106" s="1">
        <v>290895</v>
      </c>
      <c r="F106" s="1">
        <v>62472</v>
      </c>
      <c r="G106" s="1">
        <v>172213</v>
      </c>
      <c r="H106" s="1">
        <v>393562</v>
      </c>
      <c r="I106" s="1">
        <v>1220</v>
      </c>
      <c r="J106" s="1">
        <v>39393</v>
      </c>
      <c r="K106" s="1">
        <v>5311</v>
      </c>
      <c r="L106" s="1">
        <v>0</v>
      </c>
      <c r="M106" s="1">
        <v>1259</v>
      </c>
      <c r="N106" s="1">
        <v>19033</v>
      </c>
      <c r="O106" s="1">
        <v>8432</v>
      </c>
      <c r="P106" s="1">
        <v>6065</v>
      </c>
      <c r="Q106" s="1">
        <v>1486</v>
      </c>
      <c r="R106" s="1">
        <v>3050</v>
      </c>
      <c r="S106" s="1">
        <v>0</v>
      </c>
      <c r="T106" s="1">
        <v>14725</v>
      </c>
      <c r="U106" s="1">
        <v>1430</v>
      </c>
      <c r="V106" s="1">
        <v>13295</v>
      </c>
      <c r="W106" s="1">
        <v>3284</v>
      </c>
      <c r="X106" s="1">
        <v>24169</v>
      </c>
      <c r="Y106" s="1">
        <v>81139</v>
      </c>
      <c r="Z106" s="1">
        <v>29</v>
      </c>
      <c r="AA106" s="1">
        <v>688</v>
      </c>
      <c r="AB106" s="1">
        <v>189675</v>
      </c>
      <c r="AC106" s="1">
        <v>13637</v>
      </c>
      <c r="AD106" s="1">
        <v>1434774</v>
      </c>
      <c r="AE106" s="1">
        <v>884675</v>
      </c>
      <c r="AF106" s="1">
        <v>163008</v>
      </c>
      <c r="AG106" s="1">
        <v>6895</v>
      </c>
      <c r="AH106" s="1">
        <v>0</v>
      </c>
      <c r="AI106" s="1">
        <v>156113</v>
      </c>
      <c r="AJ106" s="1">
        <v>189143</v>
      </c>
      <c r="AK106" s="1">
        <v>97671</v>
      </c>
      <c r="AL106" s="1">
        <v>33717</v>
      </c>
      <c r="AM106" s="1">
        <v>57755</v>
      </c>
      <c r="AN106" s="1">
        <v>2147</v>
      </c>
      <c r="AO106" s="1">
        <v>146363</v>
      </c>
      <c r="AP106" s="1">
        <v>10054</v>
      </c>
      <c r="AQ106" s="1">
        <v>373960</v>
      </c>
      <c r="AR106" s="1">
        <v>550099</v>
      </c>
      <c r="AS106" s="1">
        <v>541846</v>
      </c>
      <c r="AT106" s="1">
        <v>8253</v>
      </c>
      <c r="AU106" s="1">
        <v>652410</v>
      </c>
      <c r="AV106" s="1">
        <v>84.318046700416829</v>
      </c>
      <c r="AW106" s="1">
        <v>64.015848073870728</v>
      </c>
      <c r="AX106" s="1">
        <v>53.97691267459421</v>
      </c>
      <c r="AY106" s="1">
        <v>1201012</v>
      </c>
      <c r="AZ106" s="1">
        <v>807450</v>
      </c>
      <c r="BA106" s="1">
        <v>316194</v>
      </c>
      <c r="BB106" s="1">
        <v>246777</v>
      </c>
      <c r="BC106" s="1">
        <v>53995</v>
      </c>
      <c r="BD106" s="1">
        <v>190484</v>
      </c>
      <c r="BE106" s="1">
        <v>316337</v>
      </c>
      <c r="BF106" s="1">
        <v>7887</v>
      </c>
      <c r="BG106" s="1">
        <v>267375</v>
      </c>
      <c r="BI106" s="1">
        <f t="shared" si="3"/>
        <v>84.318046700416829</v>
      </c>
      <c r="BJ106" s="1">
        <f t="shared" si="4"/>
        <v>541846</v>
      </c>
      <c r="BK106" s="1">
        <f t="shared" si="5"/>
        <v>642621.62277689646</v>
      </c>
    </row>
    <row r="107" spans="1:63" x14ac:dyDescent="0.25">
      <c r="A107" s="56" t="s">
        <v>282</v>
      </c>
      <c r="B107" s="1">
        <v>1556493</v>
      </c>
      <c r="C107" s="1">
        <v>1158881</v>
      </c>
      <c r="D107" s="1">
        <v>622640</v>
      </c>
      <c r="E107" s="1">
        <v>297162</v>
      </c>
      <c r="F107" s="1">
        <v>63925</v>
      </c>
      <c r="G107" s="1">
        <v>175154</v>
      </c>
      <c r="H107" s="1">
        <v>397612</v>
      </c>
      <c r="I107" s="1">
        <v>1141</v>
      </c>
      <c r="J107" s="1">
        <v>40512</v>
      </c>
      <c r="K107" s="1">
        <v>5325</v>
      </c>
      <c r="L107" s="1">
        <v>0</v>
      </c>
      <c r="M107" s="1">
        <v>63</v>
      </c>
      <c r="N107" s="1">
        <v>18488</v>
      </c>
      <c r="O107" s="1">
        <v>8433</v>
      </c>
      <c r="P107" s="1">
        <v>6966</v>
      </c>
      <c r="Q107" s="1">
        <v>1164</v>
      </c>
      <c r="R107" s="1">
        <v>1925</v>
      </c>
      <c r="S107" s="1">
        <v>0</v>
      </c>
      <c r="T107" s="1">
        <v>15299</v>
      </c>
      <c r="U107" s="1">
        <v>1620</v>
      </c>
      <c r="V107" s="1">
        <v>13679</v>
      </c>
      <c r="W107" s="1">
        <v>3346</v>
      </c>
      <c r="X107" s="1">
        <v>28916</v>
      </c>
      <c r="Y107" s="1">
        <v>82711</v>
      </c>
      <c r="Z107" s="1">
        <v>30</v>
      </c>
      <c r="AA107" s="1">
        <v>662</v>
      </c>
      <c r="AB107" s="1">
        <v>192568</v>
      </c>
      <c r="AC107" s="1">
        <v>8551</v>
      </c>
      <c r="AD107" s="1">
        <v>1530420</v>
      </c>
      <c r="AE107" s="1">
        <v>888126</v>
      </c>
      <c r="AF107" s="1">
        <v>168834</v>
      </c>
      <c r="AG107" s="1">
        <v>7361</v>
      </c>
      <c r="AH107" s="1">
        <v>0</v>
      </c>
      <c r="AI107" s="1">
        <v>161473</v>
      </c>
      <c r="AJ107" s="1">
        <v>188953</v>
      </c>
      <c r="AK107" s="1">
        <v>99467</v>
      </c>
      <c r="AL107" s="1">
        <v>30461</v>
      </c>
      <c r="AM107" s="1">
        <v>59025</v>
      </c>
      <c r="AN107" s="1">
        <v>2220</v>
      </c>
      <c r="AO107" s="1">
        <v>148279</v>
      </c>
      <c r="AP107" s="1">
        <v>10159</v>
      </c>
      <c r="AQ107" s="1">
        <v>369681</v>
      </c>
      <c r="AR107" s="1">
        <v>642294</v>
      </c>
      <c r="AS107" s="1">
        <v>633751</v>
      </c>
      <c r="AT107" s="1">
        <v>8543</v>
      </c>
      <c r="AU107" s="1">
        <v>668367</v>
      </c>
      <c r="AV107" s="1">
        <v>96.099035864387929</v>
      </c>
      <c r="AW107" s="1">
        <v>55.704553045552011</v>
      </c>
      <c r="AX107" s="1">
        <v>53.531538409342033</v>
      </c>
      <c r="AY107" s="1">
        <v>1217118</v>
      </c>
      <c r="AZ107" s="1">
        <v>819506</v>
      </c>
      <c r="BA107" s="1">
        <v>321402</v>
      </c>
      <c r="BB107" s="1">
        <v>251565</v>
      </c>
      <c r="BC107" s="1">
        <v>55037</v>
      </c>
      <c r="BD107" s="1">
        <v>191502</v>
      </c>
      <c r="BE107" s="1">
        <v>328992</v>
      </c>
      <c r="BF107" s="1">
        <v>7988</v>
      </c>
      <c r="BG107" s="1">
        <v>272018</v>
      </c>
      <c r="BI107" s="1">
        <f t="shared" si="3"/>
        <v>96.099035864387929</v>
      </c>
      <c r="BJ107" s="1">
        <f t="shared" si="4"/>
        <v>633751</v>
      </c>
      <c r="BK107" s="1">
        <f t="shared" si="5"/>
        <v>659476.95967973117</v>
      </c>
    </row>
    <row r="108" spans="1:63" x14ac:dyDescent="0.25">
      <c r="A108" s="56" t="s">
        <v>281</v>
      </c>
      <c r="B108" s="1">
        <v>1593968</v>
      </c>
      <c r="C108" s="1">
        <v>1183462</v>
      </c>
      <c r="D108" s="1">
        <v>638015</v>
      </c>
      <c r="E108" s="1">
        <v>303944</v>
      </c>
      <c r="F108" s="1">
        <v>65365</v>
      </c>
      <c r="G108" s="1">
        <v>176138</v>
      </c>
      <c r="H108" s="1">
        <v>410506</v>
      </c>
      <c r="I108" s="1">
        <v>798</v>
      </c>
      <c r="J108" s="1">
        <v>44059</v>
      </c>
      <c r="K108" s="1">
        <v>5347</v>
      </c>
      <c r="L108" s="1">
        <v>0</v>
      </c>
      <c r="M108" s="1">
        <v>234</v>
      </c>
      <c r="N108" s="1">
        <v>19056</v>
      </c>
      <c r="O108" s="1">
        <v>9389</v>
      </c>
      <c r="P108" s="1">
        <v>6283</v>
      </c>
      <c r="Q108" s="1">
        <v>1209</v>
      </c>
      <c r="R108" s="1">
        <v>2175</v>
      </c>
      <c r="S108" s="1">
        <v>0</v>
      </c>
      <c r="T108" s="1">
        <v>16624</v>
      </c>
      <c r="U108" s="1">
        <v>1962</v>
      </c>
      <c r="V108" s="1">
        <v>14662</v>
      </c>
      <c r="W108" s="1">
        <v>3523</v>
      </c>
      <c r="X108" s="1">
        <v>32658</v>
      </c>
      <c r="Y108" s="1">
        <v>87083</v>
      </c>
      <c r="Z108" s="1">
        <v>31</v>
      </c>
      <c r="AA108" s="1">
        <v>645</v>
      </c>
      <c r="AB108" s="1">
        <v>191389</v>
      </c>
      <c r="AC108" s="1">
        <v>9059</v>
      </c>
      <c r="AD108" s="1">
        <v>1610070</v>
      </c>
      <c r="AE108" s="1">
        <v>898800</v>
      </c>
      <c r="AF108" s="1">
        <v>174363</v>
      </c>
      <c r="AG108" s="1">
        <v>7133</v>
      </c>
      <c r="AH108" s="1">
        <v>0</v>
      </c>
      <c r="AI108" s="1">
        <v>167230</v>
      </c>
      <c r="AJ108" s="1">
        <v>191008</v>
      </c>
      <c r="AK108" s="1">
        <v>102658</v>
      </c>
      <c r="AL108" s="1">
        <v>28035</v>
      </c>
      <c r="AM108" s="1">
        <v>60314</v>
      </c>
      <c r="AN108" s="1">
        <v>2286</v>
      </c>
      <c r="AO108" s="1">
        <v>153602</v>
      </c>
      <c r="AP108" s="1">
        <v>9996</v>
      </c>
      <c r="AQ108" s="1">
        <v>367545</v>
      </c>
      <c r="AR108" s="1">
        <v>711270</v>
      </c>
      <c r="AS108" s="1">
        <v>702482</v>
      </c>
      <c r="AT108" s="1">
        <v>8788</v>
      </c>
      <c r="AU108" s="1">
        <v>695168</v>
      </c>
      <c r="AV108" s="1">
        <v>102.3163008998855</v>
      </c>
      <c r="AW108" s="1">
        <v>51.368820001398646</v>
      </c>
      <c r="AX108" s="1">
        <v>52.558676441351629</v>
      </c>
      <c r="AY108" s="1">
        <v>1242045</v>
      </c>
      <c r="AZ108" s="1">
        <v>831539</v>
      </c>
      <c r="BA108" s="1">
        <v>326615</v>
      </c>
      <c r="BB108" s="1">
        <v>255637</v>
      </c>
      <c r="BC108" s="1">
        <v>55992</v>
      </c>
      <c r="BD108" s="1">
        <v>193295</v>
      </c>
      <c r="BE108" s="1">
        <v>343245</v>
      </c>
      <c r="BF108" s="1">
        <v>8103</v>
      </c>
      <c r="BG108" s="1">
        <v>276597</v>
      </c>
      <c r="BI108" s="1">
        <f t="shared" si="3"/>
        <v>102.3163008998855</v>
      </c>
      <c r="BJ108" s="1">
        <f t="shared" si="4"/>
        <v>702482</v>
      </c>
      <c r="BK108" s="1">
        <f t="shared" si="5"/>
        <v>686578.76977722731</v>
      </c>
    </row>
    <row r="109" spans="1:63" x14ac:dyDescent="0.25">
      <c r="A109" s="56" t="s">
        <v>280</v>
      </c>
      <c r="B109" s="1">
        <v>1629437</v>
      </c>
      <c r="C109" s="1">
        <v>1212547</v>
      </c>
      <c r="D109" s="1">
        <v>654191</v>
      </c>
      <c r="E109" s="1">
        <v>311069</v>
      </c>
      <c r="F109" s="1">
        <v>66876</v>
      </c>
      <c r="G109" s="1">
        <v>180411</v>
      </c>
      <c r="H109" s="1">
        <v>416890</v>
      </c>
      <c r="I109" s="1">
        <v>1082</v>
      </c>
      <c r="J109" s="1">
        <v>39955</v>
      </c>
      <c r="K109" s="1">
        <v>7544</v>
      </c>
      <c r="L109" s="1">
        <v>0</v>
      </c>
      <c r="M109" s="1">
        <v>1318</v>
      </c>
      <c r="N109" s="1">
        <v>19163</v>
      </c>
      <c r="O109" s="1">
        <v>9954</v>
      </c>
      <c r="P109" s="1">
        <v>5735</v>
      </c>
      <c r="Q109" s="1">
        <v>1049</v>
      </c>
      <c r="R109" s="1">
        <v>2425</v>
      </c>
      <c r="S109" s="1">
        <v>0</v>
      </c>
      <c r="T109" s="1">
        <v>17822</v>
      </c>
      <c r="U109" s="1">
        <v>2154</v>
      </c>
      <c r="V109" s="1">
        <v>15668</v>
      </c>
      <c r="W109" s="1">
        <v>3468</v>
      </c>
      <c r="X109" s="1">
        <v>35609</v>
      </c>
      <c r="Y109" s="1">
        <v>85682</v>
      </c>
      <c r="Z109" s="1">
        <v>32</v>
      </c>
      <c r="AA109" s="1">
        <v>645</v>
      </c>
      <c r="AB109" s="1">
        <v>193247</v>
      </c>
      <c r="AC109" s="1">
        <v>11323</v>
      </c>
      <c r="AD109" s="1">
        <v>1685602</v>
      </c>
      <c r="AE109" s="1">
        <v>901852</v>
      </c>
      <c r="AF109" s="1">
        <v>181120</v>
      </c>
      <c r="AG109" s="1">
        <v>8333</v>
      </c>
      <c r="AH109" s="1">
        <v>0</v>
      </c>
      <c r="AI109" s="1">
        <v>172787</v>
      </c>
      <c r="AJ109" s="1">
        <v>191040</v>
      </c>
      <c r="AK109" s="1">
        <v>100885</v>
      </c>
      <c r="AL109" s="1">
        <v>28661</v>
      </c>
      <c r="AM109" s="1">
        <v>61494</v>
      </c>
      <c r="AN109" s="1">
        <v>2327</v>
      </c>
      <c r="AO109" s="1">
        <v>151671</v>
      </c>
      <c r="AP109" s="1">
        <v>11698</v>
      </c>
      <c r="AQ109" s="1">
        <v>363996</v>
      </c>
      <c r="AR109" s="1">
        <v>783750</v>
      </c>
      <c r="AS109" s="1">
        <v>774797</v>
      </c>
      <c r="AT109" s="1">
        <v>8953</v>
      </c>
      <c r="AU109" s="1">
        <v>727585</v>
      </c>
      <c r="AV109" s="1">
        <v>107.71936615930609</v>
      </c>
      <c r="AW109" s="1">
        <v>47.484592134077282</v>
      </c>
      <c r="AX109" s="1">
        <v>51.150101670159764</v>
      </c>
      <c r="AY109" s="1">
        <v>1261288</v>
      </c>
      <c r="AZ109" s="1">
        <v>844398</v>
      </c>
      <c r="BA109" s="1">
        <v>331862</v>
      </c>
      <c r="BB109" s="1">
        <v>259845</v>
      </c>
      <c r="BC109" s="1">
        <v>56931</v>
      </c>
      <c r="BD109" s="1">
        <v>195760</v>
      </c>
      <c r="BE109" s="1">
        <v>359436</v>
      </c>
      <c r="BF109" s="1">
        <v>8229</v>
      </c>
      <c r="BG109" s="1">
        <v>281196</v>
      </c>
      <c r="BI109" s="1">
        <f t="shared" si="3"/>
        <v>107.71936615930609</v>
      </c>
      <c r="BJ109" s="1">
        <f t="shared" si="4"/>
        <v>774797</v>
      </c>
      <c r="BK109" s="1">
        <f t="shared" si="5"/>
        <v>719273.6344680615</v>
      </c>
    </row>
    <row r="110" spans="1:63" x14ac:dyDescent="0.25">
      <c r="A110" s="56" t="s">
        <v>279</v>
      </c>
      <c r="B110" s="1">
        <v>1666101</v>
      </c>
      <c r="C110" s="1">
        <v>1240575</v>
      </c>
      <c r="D110" s="1">
        <v>672201</v>
      </c>
      <c r="E110" s="1">
        <v>316954</v>
      </c>
      <c r="F110" s="1">
        <v>67875</v>
      </c>
      <c r="G110" s="1">
        <v>183545</v>
      </c>
      <c r="H110" s="1">
        <v>425526</v>
      </c>
      <c r="I110" s="1">
        <v>1102</v>
      </c>
      <c r="J110" s="1">
        <v>40676</v>
      </c>
      <c r="K110" s="1">
        <v>8824</v>
      </c>
      <c r="L110" s="1">
        <v>0</v>
      </c>
      <c r="M110" s="1">
        <v>6</v>
      </c>
      <c r="N110" s="1">
        <v>20525</v>
      </c>
      <c r="O110" s="1">
        <v>9791</v>
      </c>
      <c r="P110" s="1">
        <v>7130</v>
      </c>
      <c r="Q110" s="1">
        <v>929</v>
      </c>
      <c r="R110" s="1">
        <v>2675</v>
      </c>
      <c r="S110" s="1">
        <v>0</v>
      </c>
      <c r="T110" s="1">
        <v>18605</v>
      </c>
      <c r="U110" s="1">
        <v>2425</v>
      </c>
      <c r="V110" s="1">
        <v>16180</v>
      </c>
      <c r="W110" s="1">
        <v>3556</v>
      </c>
      <c r="X110" s="1">
        <v>35451</v>
      </c>
      <c r="Y110" s="1">
        <v>87863</v>
      </c>
      <c r="Z110" s="1">
        <v>33</v>
      </c>
      <c r="AA110" s="1">
        <v>659</v>
      </c>
      <c r="AB110" s="1">
        <v>196592</v>
      </c>
      <c r="AC110" s="1">
        <v>11634</v>
      </c>
      <c r="AD110" s="1">
        <v>1702583</v>
      </c>
      <c r="AE110" s="1">
        <v>914849</v>
      </c>
      <c r="AF110" s="1">
        <v>185270</v>
      </c>
      <c r="AG110" s="1">
        <v>6856</v>
      </c>
      <c r="AH110" s="1">
        <v>20</v>
      </c>
      <c r="AI110" s="1">
        <v>178394</v>
      </c>
      <c r="AJ110" s="1">
        <v>196659</v>
      </c>
      <c r="AK110" s="1">
        <v>103924</v>
      </c>
      <c r="AL110" s="1">
        <v>30091</v>
      </c>
      <c r="AM110" s="1">
        <v>62645</v>
      </c>
      <c r="AN110" s="1">
        <v>2359</v>
      </c>
      <c r="AO110" s="1">
        <v>153719</v>
      </c>
      <c r="AP110" s="1">
        <v>10799</v>
      </c>
      <c r="AQ110" s="1">
        <v>366043</v>
      </c>
      <c r="AR110" s="1">
        <v>787734</v>
      </c>
      <c r="AS110" s="1">
        <v>778662</v>
      </c>
      <c r="AT110" s="1">
        <v>9072</v>
      </c>
      <c r="AU110" s="1">
        <v>751252</v>
      </c>
      <c r="AV110" s="1">
        <v>104.85615484883431</v>
      </c>
      <c r="AW110" s="1">
        <v>48.484558806311661</v>
      </c>
      <c r="AX110" s="1">
        <v>50.839044059720287</v>
      </c>
      <c r="AY110" s="1">
        <v>1281192</v>
      </c>
      <c r="AZ110" s="1">
        <v>855666</v>
      </c>
      <c r="BA110" s="1">
        <v>337113</v>
      </c>
      <c r="BB110" s="1">
        <v>264232</v>
      </c>
      <c r="BC110" s="1">
        <v>57868</v>
      </c>
      <c r="BD110" s="1">
        <v>196453</v>
      </c>
      <c r="BE110" s="1">
        <v>366343</v>
      </c>
      <c r="BF110" s="1">
        <v>8373</v>
      </c>
      <c r="BG110" s="1">
        <v>285833</v>
      </c>
      <c r="BI110" s="1">
        <f t="shared" si="3"/>
        <v>104.85615484883431</v>
      </c>
      <c r="BJ110" s="1">
        <f t="shared" si="4"/>
        <v>778662</v>
      </c>
      <c r="BK110" s="1">
        <f t="shared" si="5"/>
        <v>742600.18510363717</v>
      </c>
    </row>
    <row r="111" spans="1:63" x14ac:dyDescent="0.25">
      <c r="A111" s="56" t="s">
        <v>278</v>
      </c>
      <c r="B111" s="1">
        <v>1703957</v>
      </c>
      <c r="C111" s="1">
        <v>1266588</v>
      </c>
      <c r="D111" s="1">
        <v>690481</v>
      </c>
      <c r="E111" s="1">
        <v>321244</v>
      </c>
      <c r="F111" s="1">
        <v>68843</v>
      </c>
      <c r="G111" s="1">
        <v>186020</v>
      </c>
      <c r="H111" s="1">
        <v>437369</v>
      </c>
      <c r="I111" s="1">
        <v>1239</v>
      </c>
      <c r="J111" s="1">
        <v>40734</v>
      </c>
      <c r="K111" s="1">
        <v>9265</v>
      </c>
      <c r="L111" s="1">
        <v>0</v>
      </c>
      <c r="M111" s="1">
        <v>1063</v>
      </c>
      <c r="N111" s="1">
        <v>20548</v>
      </c>
      <c r="O111" s="1">
        <v>10510</v>
      </c>
      <c r="P111" s="1">
        <v>6211</v>
      </c>
      <c r="Q111" s="1">
        <v>902</v>
      </c>
      <c r="R111" s="1">
        <v>2925</v>
      </c>
      <c r="S111" s="1">
        <v>0</v>
      </c>
      <c r="T111" s="1">
        <v>19148</v>
      </c>
      <c r="U111" s="1">
        <v>2735</v>
      </c>
      <c r="V111" s="1">
        <v>16413</v>
      </c>
      <c r="W111" s="1">
        <v>3641</v>
      </c>
      <c r="X111" s="1">
        <v>35026</v>
      </c>
      <c r="Y111" s="1">
        <v>90017</v>
      </c>
      <c r="Z111" s="1">
        <v>34</v>
      </c>
      <c r="AA111" s="1">
        <v>677</v>
      </c>
      <c r="AB111" s="1">
        <v>201971</v>
      </c>
      <c r="AC111" s="1">
        <v>14006</v>
      </c>
      <c r="AD111" s="1">
        <v>1700890</v>
      </c>
      <c r="AE111" s="1">
        <v>926462</v>
      </c>
      <c r="AF111" s="1">
        <v>189398</v>
      </c>
      <c r="AG111" s="1">
        <v>7434</v>
      </c>
      <c r="AH111" s="1">
        <v>53</v>
      </c>
      <c r="AI111" s="1">
        <v>181911</v>
      </c>
      <c r="AJ111" s="1">
        <v>199256</v>
      </c>
      <c r="AK111" s="1">
        <v>105865</v>
      </c>
      <c r="AL111" s="1">
        <v>29810</v>
      </c>
      <c r="AM111" s="1">
        <v>63581</v>
      </c>
      <c r="AN111" s="1">
        <v>2292</v>
      </c>
      <c r="AO111" s="1">
        <v>156998</v>
      </c>
      <c r="AP111" s="1">
        <v>12131</v>
      </c>
      <c r="AQ111" s="1">
        <v>366387</v>
      </c>
      <c r="AR111" s="1">
        <v>774428</v>
      </c>
      <c r="AS111" s="1">
        <v>765605</v>
      </c>
      <c r="AT111" s="1">
        <v>8823</v>
      </c>
      <c r="AU111" s="1">
        <v>777495</v>
      </c>
      <c r="AV111" s="1">
        <v>99.605520562422669</v>
      </c>
      <c r="AW111" s="1">
        <v>50.185950815945233</v>
      </c>
      <c r="AX111" s="1">
        <v>49.987977559423641</v>
      </c>
      <c r="AY111" s="1">
        <v>1306171</v>
      </c>
      <c r="AZ111" s="1">
        <v>868802</v>
      </c>
      <c r="BA111" s="1">
        <v>342498</v>
      </c>
      <c r="BB111" s="1">
        <v>268565</v>
      </c>
      <c r="BC111" s="1">
        <v>58821</v>
      </c>
      <c r="BD111" s="1">
        <v>198918</v>
      </c>
      <c r="BE111" s="1">
        <v>379709</v>
      </c>
      <c r="BF111" s="1">
        <v>8527</v>
      </c>
      <c r="BG111" s="1">
        <v>290558</v>
      </c>
      <c r="BI111" s="1">
        <f t="shared" si="3"/>
        <v>99.605520562422669</v>
      </c>
      <c r="BJ111" s="1">
        <f t="shared" si="4"/>
        <v>765605</v>
      </c>
      <c r="BK111" s="1">
        <f t="shared" si="5"/>
        <v>768637.11536972108</v>
      </c>
    </row>
    <row r="112" spans="1:63" x14ac:dyDescent="0.25">
      <c r="A112" s="56" t="s">
        <v>277</v>
      </c>
      <c r="B112" s="1">
        <v>1749132</v>
      </c>
      <c r="C112" s="1">
        <v>1289214</v>
      </c>
      <c r="D112" s="1">
        <v>707036</v>
      </c>
      <c r="E112" s="1">
        <v>325368</v>
      </c>
      <c r="F112" s="1">
        <v>69750</v>
      </c>
      <c r="G112" s="1">
        <v>187060</v>
      </c>
      <c r="H112" s="1">
        <v>459918</v>
      </c>
      <c r="I112" s="1">
        <v>1234</v>
      </c>
      <c r="J112" s="1">
        <v>42581</v>
      </c>
      <c r="K112" s="1">
        <v>9509</v>
      </c>
      <c r="L112" s="1">
        <v>0</v>
      </c>
      <c r="M112" s="1">
        <v>1077</v>
      </c>
      <c r="N112" s="1">
        <v>24418</v>
      </c>
      <c r="O112" s="1">
        <v>11275</v>
      </c>
      <c r="P112" s="1">
        <v>9057</v>
      </c>
      <c r="Q112" s="1">
        <v>911</v>
      </c>
      <c r="R112" s="1">
        <v>3175</v>
      </c>
      <c r="S112" s="1">
        <v>0</v>
      </c>
      <c r="T112" s="1">
        <v>20394</v>
      </c>
      <c r="U112" s="1">
        <v>3080</v>
      </c>
      <c r="V112" s="1">
        <v>17314</v>
      </c>
      <c r="W112" s="1">
        <v>3873</v>
      </c>
      <c r="X112" s="1">
        <v>36422</v>
      </c>
      <c r="Y112" s="1">
        <v>95705</v>
      </c>
      <c r="Z112" s="1">
        <v>36</v>
      </c>
      <c r="AA112" s="1">
        <v>690</v>
      </c>
      <c r="AB112" s="1">
        <v>203801</v>
      </c>
      <c r="AC112" s="1">
        <v>20178</v>
      </c>
      <c r="AD112" s="1">
        <v>1776060</v>
      </c>
      <c r="AE112" s="1">
        <v>943148</v>
      </c>
      <c r="AF112" s="1">
        <v>192699</v>
      </c>
      <c r="AG112" s="1">
        <v>6247</v>
      </c>
      <c r="AH112" s="1">
        <v>86</v>
      </c>
      <c r="AI112" s="1">
        <v>186366</v>
      </c>
      <c r="AJ112" s="1">
        <v>202548</v>
      </c>
      <c r="AK112" s="1">
        <v>107678</v>
      </c>
      <c r="AL112" s="1">
        <v>29248</v>
      </c>
      <c r="AM112" s="1">
        <v>65623</v>
      </c>
      <c r="AN112" s="1">
        <v>2307</v>
      </c>
      <c r="AO112" s="1">
        <v>167228</v>
      </c>
      <c r="AP112" s="1">
        <v>13086</v>
      </c>
      <c r="AQ112" s="1">
        <v>365280</v>
      </c>
      <c r="AR112" s="1">
        <v>832912</v>
      </c>
      <c r="AS112" s="1">
        <v>824038</v>
      </c>
      <c r="AT112" s="1">
        <v>8874</v>
      </c>
      <c r="AU112" s="1">
        <v>805984</v>
      </c>
      <c r="AV112" s="1">
        <v>103.3409832015643</v>
      </c>
      <c r="AW112" s="1">
        <v>47.453635090407275</v>
      </c>
      <c r="AX112" s="1">
        <v>49.039053067309389</v>
      </c>
      <c r="AY112" s="1">
        <v>1341464</v>
      </c>
      <c r="AZ112" s="1">
        <v>881546</v>
      </c>
      <c r="BA112" s="1">
        <v>348148</v>
      </c>
      <c r="BB112" s="1">
        <v>273209</v>
      </c>
      <c r="BC112" s="1">
        <v>59834</v>
      </c>
      <c r="BD112" s="1">
        <v>200355</v>
      </c>
      <c r="BE112" s="1">
        <v>398316</v>
      </c>
      <c r="BF112" s="1">
        <v>8694</v>
      </c>
      <c r="BG112" s="1">
        <v>295411</v>
      </c>
      <c r="BI112" s="1">
        <f t="shared" si="3"/>
        <v>103.3409832015643</v>
      </c>
      <c r="BJ112" s="1">
        <f t="shared" si="4"/>
        <v>824038</v>
      </c>
      <c r="BK112" s="1">
        <f t="shared" si="5"/>
        <v>797397.09694142558</v>
      </c>
    </row>
    <row r="113" spans="1:63" x14ac:dyDescent="0.25">
      <c r="A113" s="56" t="s">
        <v>276</v>
      </c>
      <c r="B113" s="1">
        <v>1794829</v>
      </c>
      <c r="C113" s="1">
        <v>1322520</v>
      </c>
      <c r="D113" s="1">
        <v>728970</v>
      </c>
      <c r="E113" s="1">
        <v>332609</v>
      </c>
      <c r="F113" s="1">
        <v>71262</v>
      </c>
      <c r="G113" s="1">
        <v>189679</v>
      </c>
      <c r="H113" s="1">
        <v>472309</v>
      </c>
      <c r="I113" s="1">
        <v>1421</v>
      </c>
      <c r="J113" s="1">
        <v>40251</v>
      </c>
      <c r="K113" s="1">
        <v>11740</v>
      </c>
      <c r="L113" s="1">
        <v>0</v>
      </c>
      <c r="M113" s="1">
        <v>2565</v>
      </c>
      <c r="N113" s="1">
        <v>23843</v>
      </c>
      <c r="O113" s="1">
        <v>12388</v>
      </c>
      <c r="P113" s="1">
        <v>7207</v>
      </c>
      <c r="Q113" s="1">
        <v>823</v>
      </c>
      <c r="R113" s="1">
        <v>3425</v>
      </c>
      <c r="S113" s="1">
        <v>0</v>
      </c>
      <c r="T113" s="1">
        <v>19485</v>
      </c>
      <c r="U113" s="1">
        <v>3438</v>
      </c>
      <c r="V113" s="1">
        <v>16047</v>
      </c>
      <c r="W113" s="1">
        <v>3755</v>
      </c>
      <c r="X113" s="1">
        <v>37700</v>
      </c>
      <c r="Y113" s="1">
        <v>92802</v>
      </c>
      <c r="Z113" s="1">
        <v>36</v>
      </c>
      <c r="AA113" s="1">
        <v>701</v>
      </c>
      <c r="AB113" s="1">
        <v>210218</v>
      </c>
      <c r="AC113" s="1">
        <v>27792</v>
      </c>
      <c r="AD113" s="1">
        <v>1831108</v>
      </c>
      <c r="AE113" s="1">
        <v>950188</v>
      </c>
      <c r="AF113" s="1">
        <v>196912</v>
      </c>
      <c r="AG113" s="1">
        <v>7538</v>
      </c>
      <c r="AH113" s="1">
        <v>126</v>
      </c>
      <c r="AI113" s="1">
        <v>189248</v>
      </c>
      <c r="AJ113" s="1">
        <v>208001</v>
      </c>
      <c r="AK113" s="1">
        <v>108691</v>
      </c>
      <c r="AL113" s="1">
        <v>30562</v>
      </c>
      <c r="AM113" s="1">
        <v>68748</v>
      </c>
      <c r="AN113" s="1">
        <v>2260</v>
      </c>
      <c r="AO113" s="1">
        <v>166069</v>
      </c>
      <c r="AP113" s="1">
        <v>14398</v>
      </c>
      <c r="AQ113" s="1">
        <v>362548</v>
      </c>
      <c r="AR113" s="1">
        <v>880920</v>
      </c>
      <c r="AS113" s="1">
        <v>872231</v>
      </c>
      <c r="AT113" s="1">
        <v>8689</v>
      </c>
      <c r="AU113" s="1">
        <v>844641</v>
      </c>
      <c r="AV113" s="1">
        <v>104.2952308444013</v>
      </c>
      <c r="AW113" s="1">
        <v>45.964818472706639</v>
      </c>
      <c r="AX113" s="1">
        <v>47.939113533319407</v>
      </c>
      <c r="AY113" s="1">
        <v>1372556</v>
      </c>
      <c r="AZ113" s="1">
        <v>900247</v>
      </c>
      <c r="BA113" s="1">
        <v>354232</v>
      </c>
      <c r="BB113" s="1">
        <v>278303</v>
      </c>
      <c r="BC113" s="1">
        <v>60943</v>
      </c>
      <c r="BD113" s="1">
        <v>206769</v>
      </c>
      <c r="BE113" s="1">
        <v>422368</v>
      </c>
      <c r="BF113" s="1">
        <v>8912</v>
      </c>
      <c r="BG113" s="1">
        <v>300552</v>
      </c>
      <c r="BI113" s="1">
        <f t="shared" si="3"/>
        <v>104.2952308444013</v>
      </c>
      <c r="BJ113" s="1">
        <f t="shared" si="4"/>
        <v>872231</v>
      </c>
      <c r="BK113" s="1">
        <f t="shared" si="5"/>
        <v>836309.57325487572</v>
      </c>
    </row>
    <row r="114" spans="1:63" x14ac:dyDescent="0.25">
      <c r="A114" s="56" t="s">
        <v>275</v>
      </c>
      <c r="B114" s="1">
        <v>1831543</v>
      </c>
      <c r="C114" s="1">
        <v>1348853</v>
      </c>
      <c r="D114" s="1">
        <v>743305</v>
      </c>
      <c r="E114" s="1">
        <v>339251</v>
      </c>
      <c r="F114" s="1">
        <v>72667</v>
      </c>
      <c r="G114" s="1">
        <v>193630</v>
      </c>
      <c r="H114" s="1">
        <v>482690</v>
      </c>
      <c r="I114" s="1">
        <v>1626</v>
      </c>
      <c r="J114" s="1">
        <v>40246</v>
      </c>
      <c r="K114" s="1">
        <v>12324</v>
      </c>
      <c r="L114" s="1">
        <v>0</v>
      </c>
      <c r="M114" s="1">
        <v>3111</v>
      </c>
      <c r="N114" s="1">
        <v>22902</v>
      </c>
      <c r="O114" s="1">
        <v>13219</v>
      </c>
      <c r="P114" s="1">
        <v>5200</v>
      </c>
      <c r="Q114" s="1">
        <v>808</v>
      </c>
      <c r="R114" s="1">
        <v>3675</v>
      </c>
      <c r="S114" s="1">
        <v>0</v>
      </c>
      <c r="T114" s="1">
        <v>20440</v>
      </c>
      <c r="U114" s="1">
        <v>3835</v>
      </c>
      <c r="V114" s="1">
        <v>16605</v>
      </c>
      <c r="W114" s="1">
        <v>3817</v>
      </c>
      <c r="X114" s="1">
        <v>37135</v>
      </c>
      <c r="Y114" s="1">
        <v>94309</v>
      </c>
      <c r="Z114" s="1">
        <v>37</v>
      </c>
      <c r="AA114" s="1">
        <v>711</v>
      </c>
      <c r="AB114" s="1">
        <v>215549</v>
      </c>
      <c r="AC114" s="1">
        <v>30483</v>
      </c>
      <c r="AD114" s="1">
        <v>1847164</v>
      </c>
      <c r="AE114" s="1">
        <v>963091</v>
      </c>
      <c r="AF114" s="1">
        <v>201580</v>
      </c>
      <c r="AG114" s="1">
        <v>8126</v>
      </c>
      <c r="AH114" s="1">
        <v>293</v>
      </c>
      <c r="AI114" s="1">
        <v>193161</v>
      </c>
      <c r="AJ114" s="1">
        <v>214020</v>
      </c>
      <c r="AK114" s="1">
        <v>112809</v>
      </c>
      <c r="AL114" s="1">
        <v>30838</v>
      </c>
      <c r="AM114" s="1">
        <v>70373</v>
      </c>
      <c r="AN114" s="1">
        <v>2309</v>
      </c>
      <c r="AO114" s="1">
        <v>168842</v>
      </c>
      <c r="AP114" s="1">
        <v>12257</v>
      </c>
      <c r="AQ114" s="1">
        <v>364083</v>
      </c>
      <c r="AR114" s="1">
        <v>884073</v>
      </c>
      <c r="AS114" s="1">
        <v>875195</v>
      </c>
      <c r="AT114" s="1">
        <v>8878</v>
      </c>
      <c r="AU114" s="1">
        <v>868452</v>
      </c>
      <c r="AV114" s="1">
        <v>101.79875851842141</v>
      </c>
      <c r="AW114" s="1">
        <v>47.009658025525773</v>
      </c>
      <c r="AX114" s="1">
        <v>47.855248253740704</v>
      </c>
      <c r="AY114" s="1">
        <v>1401823</v>
      </c>
      <c r="AZ114" s="1">
        <v>919133</v>
      </c>
      <c r="BA114" s="1">
        <v>360547</v>
      </c>
      <c r="BB114" s="1">
        <v>283641</v>
      </c>
      <c r="BC114" s="1">
        <v>62117</v>
      </c>
      <c r="BD114" s="1">
        <v>212828</v>
      </c>
      <c r="BE114" s="1">
        <v>438732</v>
      </c>
      <c r="BF114" s="1">
        <v>9136</v>
      </c>
      <c r="BG114" s="1">
        <v>305853</v>
      </c>
      <c r="BI114" s="1">
        <f t="shared" si="3"/>
        <v>101.79875851842141</v>
      </c>
      <c r="BJ114" s="1">
        <f t="shared" si="4"/>
        <v>875195</v>
      </c>
      <c r="BK114" s="1">
        <f t="shared" si="5"/>
        <v>859730.52396471566</v>
      </c>
    </row>
    <row r="115" spans="1:63" x14ac:dyDescent="0.25">
      <c r="A115" s="56" t="s">
        <v>274</v>
      </c>
      <c r="B115" s="1">
        <v>1871314</v>
      </c>
      <c r="C115" s="1">
        <v>1376311</v>
      </c>
      <c r="D115" s="1">
        <v>758906</v>
      </c>
      <c r="E115" s="1">
        <v>345273</v>
      </c>
      <c r="F115" s="1">
        <v>74039</v>
      </c>
      <c r="G115" s="1">
        <v>198093</v>
      </c>
      <c r="H115" s="1">
        <v>495003</v>
      </c>
      <c r="I115" s="1">
        <v>1820</v>
      </c>
      <c r="J115" s="1">
        <v>43158</v>
      </c>
      <c r="K115" s="1">
        <v>10941</v>
      </c>
      <c r="L115" s="1">
        <v>0</v>
      </c>
      <c r="M115" s="1">
        <v>2103</v>
      </c>
      <c r="N115" s="1">
        <v>23241</v>
      </c>
      <c r="O115" s="1">
        <v>13513</v>
      </c>
      <c r="P115" s="1">
        <v>4828</v>
      </c>
      <c r="Q115" s="1">
        <v>975</v>
      </c>
      <c r="R115" s="1">
        <v>3925</v>
      </c>
      <c r="S115" s="1">
        <v>0</v>
      </c>
      <c r="T115" s="1">
        <v>21229</v>
      </c>
      <c r="U115" s="1">
        <v>4272</v>
      </c>
      <c r="V115" s="1">
        <v>16957</v>
      </c>
      <c r="W115" s="1">
        <v>3894</v>
      </c>
      <c r="X115" s="1">
        <v>37755</v>
      </c>
      <c r="Y115" s="1">
        <v>96238</v>
      </c>
      <c r="Z115" s="1">
        <v>37</v>
      </c>
      <c r="AA115" s="1">
        <v>721</v>
      </c>
      <c r="AB115" s="1">
        <v>222993</v>
      </c>
      <c r="AC115" s="1">
        <v>30873</v>
      </c>
      <c r="AD115" s="1">
        <v>1881768</v>
      </c>
      <c r="AE115" s="1">
        <v>978886</v>
      </c>
      <c r="AF115" s="1">
        <v>204465</v>
      </c>
      <c r="AG115" s="1">
        <v>7761</v>
      </c>
      <c r="AH115" s="1">
        <v>466</v>
      </c>
      <c r="AI115" s="1">
        <v>196238</v>
      </c>
      <c r="AJ115" s="1">
        <v>217403</v>
      </c>
      <c r="AK115" s="1">
        <v>114580</v>
      </c>
      <c r="AL115" s="1">
        <v>30460</v>
      </c>
      <c r="AM115" s="1">
        <v>72363</v>
      </c>
      <c r="AN115" s="1">
        <v>2386</v>
      </c>
      <c r="AO115" s="1">
        <v>177323</v>
      </c>
      <c r="AP115" s="1">
        <v>13824</v>
      </c>
      <c r="AQ115" s="1">
        <v>363485</v>
      </c>
      <c r="AR115" s="1">
        <v>902882</v>
      </c>
      <c r="AS115" s="1">
        <v>893709</v>
      </c>
      <c r="AT115" s="1">
        <v>9173</v>
      </c>
      <c r="AU115" s="1">
        <v>892428</v>
      </c>
      <c r="AV115" s="1">
        <v>101.17144598569631</v>
      </c>
      <c r="AW115" s="1">
        <v>46.724648025853611</v>
      </c>
      <c r="AX115" s="1">
        <v>47.272002039483198</v>
      </c>
      <c r="AY115" s="1">
        <v>1434562</v>
      </c>
      <c r="AZ115" s="1">
        <v>939559</v>
      </c>
      <c r="BA115" s="1">
        <v>367030</v>
      </c>
      <c r="BB115" s="1">
        <v>289152</v>
      </c>
      <c r="BC115" s="1">
        <v>63304</v>
      </c>
      <c r="BD115" s="1">
        <v>220073</v>
      </c>
      <c r="BE115" s="1">
        <v>455676</v>
      </c>
      <c r="BF115" s="1">
        <v>9365</v>
      </c>
      <c r="BG115" s="1">
        <v>311221</v>
      </c>
      <c r="BI115" s="1">
        <f t="shared" si="3"/>
        <v>101.17144598569631</v>
      </c>
      <c r="BJ115" s="1">
        <f t="shared" si="4"/>
        <v>893709</v>
      </c>
      <c r="BK115" s="1">
        <f t="shared" si="5"/>
        <v>883360.90414913429</v>
      </c>
    </row>
    <row r="116" spans="1:63" x14ac:dyDescent="0.25">
      <c r="A116" s="56" t="s">
        <v>273</v>
      </c>
      <c r="B116" s="1">
        <v>1956680</v>
      </c>
      <c r="C116" s="1">
        <v>1404128</v>
      </c>
      <c r="D116" s="1">
        <v>775700</v>
      </c>
      <c r="E116" s="1">
        <v>350690</v>
      </c>
      <c r="F116" s="1">
        <v>75345</v>
      </c>
      <c r="G116" s="1">
        <v>202392</v>
      </c>
      <c r="H116" s="1">
        <v>552552</v>
      </c>
      <c r="I116" s="1">
        <v>2172</v>
      </c>
      <c r="J116" s="1">
        <v>44938</v>
      </c>
      <c r="K116" s="1">
        <v>11890</v>
      </c>
      <c r="L116" s="1">
        <v>0</v>
      </c>
      <c r="M116" s="1">
        <v>2688</v>
      </c>
      <c r="N116" s="1">
        <v>26327</v>
      </c>
      <c r="O116" s="1">
        <v>14235</v>
      </c>
      <c r="P116" s="1">
        <v>6881</v>
      </c>
      <c r="Q116" s="1">
        <v>1036</v>
      </c>
      <c r="R116" s="1">
        <v>4175</v>
      </c>
      <c r="S116" s="1">
        <v>0</v>
      </c>
      <c r="T116" s="1">
        <v>22896</v>
      </c>
      <c r="U116" s="1">
        <v>4898</v>
      </c>
      <c r="V116" s="1">
        <v>17998</v>
      </c>
      <c r="W116" s="1">
        <v>4685</v>
      </c>
      <c r="X116" s="1">
        <v>39717</v>
      </c>
      <c r="Y116" s="1">
        <v>115780</v>
      </c>
      <c r="Z116" s="1">
        <v>41</v>
      </c>
      <c r="AA116" s="1">
        <v>732</v>
      </c>
      <c r="AB116" s="1">
        <v>230207</v>
      </c>
      <c r="AC116" s="1">
        <v>50479</v>
      </c>
      <c r="AD116" s="1">
        <v>2046830</v>
      </c>
      <c r="AE116" s="1">
        <v>1004401</v>
      </c>
      <c r="AF116" s="1">
        <v>206450</v>
      </c>
      <c r="AG116" s="1">
        <v>6968</v>
      </c>
      <c r="AH116" s="1">
        <v>634</v>
      </c>
      <c r="AI116" s="1">
        <v>198848</v>
      </c>
      <c r="AJ116" s="1">
        <v>230383</v>
      </c>
      <c r="AK116" s="1">
        <v>121936</v>
      </c>
      <c r="AL116" s="1">
        <v>33116</v>
      </c>
      <c r="AM116" s="1">
        <v>75331</v>
      </c>
      <c r="AN116" s="1">
        <v>2465</v>
      </c>
      <c r="AO116" s="1">
        <v>190373</v>
      </c>
      <c r="AP116" s="1">
        <v>15521</v>
      </c>
      <c r="AQ116" s="1">
        <v>359209</v>
      </c>
      <c r="AR116" s="1">
        <v>1042429</v>
      </c>
      <c r="AS116" s="1">
        <v>1032948</v>
      </c>
      <c r="AT116" s="1">
        <v>9481</v>
      </c>
      <c r="AU116" s="1">
        <v>952279</v>
      </c>
      <c r="AV116" s="1">
        <v>109.4668059763256</v>
      </c>
      <c r="AW116" s="1">
        <v>41.905264461229926</v>
      </c>
      <c r="AX116" s="1">
        <v>45.872354541640711</v>
      </c>
      <c r="AY116" s="1">
        <v>1512057</v>
      </c>
      <c r="AZ116" s="1">
        <v>959505</v>
      </c>
      <c r="BA116" s="1">
        <v>373797</v>
      </c>
      <c r="BB116" s="1">
        <v>295473</v>
      </c>
      <c r="BC116" s="1">
        <v>64513</v>
      </c>
      <c r="BD116" s="1">
        <v>225722</v>
      </c>
      <c r="BE116" s="1">
        <v>507656</v>
      </c>
      <c r="BF116" s="1">
        <v>9605</v>
      </c>
      <c r="BG116" s="1">
        <v>316732</v>
      </c>
      <c r="BI116" s="1">
        <f t="shared" si="3"/>
        <v>109.4668059763256</v>
      </c>
      <c r="BJ116" s="1">
        <f t="shared" si="4"/>
        <v>1032948</v>
      </c>
      <c r="BK116" s="1">
        <f t="shared" si="5"/>
        <v>943617.55674445804</v>
      </c>
    </row>
    <row r="117" spans="1:63" x14ac:dyDescent="0.25">
      <c r="A117" s="56" t="s">
        <v>272</v>
      </c>
      <c r="B117" s="1">
        <v>2012061</v>
      </c>
      <c r="C117" s="1">
        <v>1441360</v>
      </c>
      <c r="D117" s="1">
        <v>793184</v>
      </c>
      <c r="E117" s="1">
        <v>359006</v>
      </c>
      <c r="F117" s="1">
        <v>77197</v>
      </c>
      <c r="G117" s="1">
        <v>211973</v>
      </c>
      <c r="H117" s="1">
        <v>570701</v>
      </c>
      <c r="I117" s="1">
        <v>2722</v>
      </c>
      <c r="J117" s="1">
        <v>41062</v>
      </c>
      <c r="K117" s="1">
        <v>15583</v>
      </c>
      <c r="L117" s="1">
        <v>0</v>
      </c>
      <c r="M117" s="1">
        <v>6514</v>
      </c>
      <c r="N117" s="1">
        <v>24727</v>
      </c>
      <c r="O117" s="1">
        <v>13258</v>
      </c>
      <c r="P117" s="1">
        <v>5947</v>
      </c>
      <c r="Q117" s="1">
        <v>1097</v>
      </c>
      <c r="R117" s="1">
        <v>4425</v>
      </c>
      <c r="S117" s="1">
        <v>0</v>
      </c>
      <c r="T117" s="1">
        <v>22376</v>
      </c>
      <c r="U117" s="1">
        <v>5350</v>
      </c>
      <c r="V117" s="1">
        <v>17026</v>
      </c>
      <c r="W117" s="1">
        <v>4067</v>
      </c>
      <c r="X117" s="1">
        <v>41532</v>
      </c>
      <c r="Y117" s="1">
        <v>100509</v>
      </c>
      <c r="Z117" s="1">
        <v>42</v>
      </c>
      <c r="AA117" s="1">
        <v>743</v>
      </c>
      <c r="AB117" s="1">
        <v>240370</v>
      </c>
      <c r="AC117" s="1">
        <v>70454</v>
      </c>
      <c r="AD117" s="1">
        <v>2010134</v>
      </c>
      <c r="AE117" s="1">
        <v>1029113</v>
      </c>
      <c r="AF117" s="1">
        <v>207245</v>
      </c>
      <c r="AG117" s="1">
        <v>5871</v>
      </c>
      <c r="AH117" s="1">
        <v>955</v>
      </c>
      <c r="AI117" s="1">
        <v>200419</v>
      </c>
      <c r="AJ117" s="1">
        <v>243384</v>
      </c>
      <c r="AK117" s="1">
        <v>130435</v>
      </c>
      <c r="AL117" s="1">
        <v>35284</v>
      </c>
      <c r="AM117" s="1">
        <v>77665</v>
      </c>
      <c r="AN117" s="1">
        <v>2659</v>
      </c>
      <c r="AO117" s="1">
        <v>191868</v>
      </c>
      <c r="AP117" s="1">
        <v>17634</v>
      </c>
      <c r="AQ117" s="1">
        <v>366323</v>
      </c>
      <c r="AR117" s="1">
        <v>981021</v>
      </c>
      <c r="AS117" s="1">
        <v>970789</v>
      </c>
      <c r="AT117" s="1">
        <v>10232</v>
      </c>
      <c r="AU117" s="1">
        <v>982948</v>
      </c>
      <c r="AV117" s="1">
        <v>99.803958730742139</v>
      </c>
      <c r="AW117" s="1">
        <v>45.934647761794565</v>
      </c>
      <c r="AX117" s="1">
        <v>45.844596895293208</v>
      </c>
      <c r="AY117" s="1">
        <v>1554648</v>
      </c>
      <c r="AZ117" s="1">
        <v>983947</v>
      </c>
      <c r="BA117" s="1">
        <v>380999</v>
      </c>
      <c r="BB117" s="1">
        <v>302444</v>
      </c>
      <c r="BC117" s="1">
        <v>65746</v>
      </c>
      <c r="BD117" s="1">
        <v>234758</v>
      </c>
      <c r="BE117" s="1">
        <v>525535</v>
      </c>
      <c r="BF117" s="1">
        <v>9811</v>
      </c>
      <c r="BG117" s="1">
        <v>322529</v>
      </c>
      <c r="BI117" s="1">
        <f t="shared" si="3"/>
        <v>99.803958730742139</v>
      </c>
      <c r="BJ117" s="1">
        <f t="shared" si="4"/>
        <v>970789</v>
      </c>
      <c r="BK117" s="1">
        <f t="shared" si="5"/>
        <v>972695.88535967807</v>
      </c>
    </row>
    <row r="118" spans="1:63" x14ac:dyDescent="0.25">
      <c r="A118" s="56" t="s">
        <v>271</v>
      </c>
      <c r="B118" s="1">
        <v>2080123</v>
      </c>
      <c r="C118" s="1">
        <v>1490555</v>
      </c>
      <c r="D118" s="1">
        <v>819298</v>
      </c>
      <c r="E118" s="1">
        <v>370024</v>
      </c>
      <c r="F118" s="1">
        <v>79165</v>
      </c>
      <c r="G118" s="1">
        <v>222068</v>
      </c>
      <c r="H118" s="1">
        <v>589568</v>
      </c>
      <c r="I118" s="1">
        <v>3005</v>
      </c>
      <c r="J118" s="1">
        <v>41060</v>
      </c>
      <c r="K118" s="1">
        <v>17879</v>
      </c>
      <c r="L118" s="1">
        <v>0</v>
      </c>
      <c r="M118" s="1">
        <v>6345</v>
      </c>
      <c r="N118" s="1">
        <v>24502</v>
      </c>
      <c r="O118" s="1">
        <v>13437</v>
      </c>
      <c r="P118" s="1">
        <v>4759</v>
      </c>
      <c r="Q118" s="1">
        <v>1256</v>
      </c>
      <c r="R118" s="1">
        <v>5050</v>
      </c>
      <c r="S118" s="1">
        <v>0</v>
      </c>
      <c r="T118" s="1">
        <v>24162</v>
      </c>
      <c r="U118" s="1">
        <v>6183</v>
      </c>
      <c r="V118" s="1">
        <v>17979</v>
      </c>
      <c r="W118" s="1">
        <v>4173</v>
      </c>
      <c r="X118" s="1">
        <v>42579</v>
      </c>
      <c r="Y118" s="1">
        <v>103102</v>
      </c>
      <c r="Z118" s="1">
        <v>45</v>
      </c>
      <c r="AA118" s="1">
        <v>754</v>
      </c>
      <c r="AB118" s="1">
        <v>251373</v>
      </c>
      <c r="AC118" s="1">
        <v>70589</v>
      </c>
      <c r="AD118" s="1">
        <v>1980201</v>
      </c>
      <c r="AE118" s="1">
        <v>1065231</v>
      </c>
      <c r="AF118" s="1">
        <v>211128</v>
      </c>
      <c r="AG118" s="1">
        <v>6032</v>
      </c>
      <c r="AH118" s="1">
        <v>1490</v>
      </c>
      <c r="AI118" s="1">
        <v>203606</v>
      </c>
      <c r="AJ118" s="1">
        <v>257992</v>
      </c>
      <c r="AK118" s="1">
        <v>136506</v>
      </c>
      <c r="AL118" s="1">
        <v>37122</v>
      </c>
      <c r="AM118" s="1">
        <v>84365</v>
      </c>
      <c r="AN118" s="1">
        <v>2895</v>
      </c>
      <c r="AO118" s="1">
        <v>203022</v>
      </c>
      <c r="AP118" s="1">
        <v>15760</v>
      </c>
      <c r="AQ118" s="1">
        <v>374434</v>
      </c>
      <c r="AR118" s="1">
        <v>914970</v>
      </c>
      <c r="AS118" s="1">
        <v>903834</v>
      </c>
      <c r="AT118" s="1">
        <v>11136</v>
      </c>
      <c r="AU118" s="1">
        <v>1014892</v>
      </c>
      <c r="AV118" s="1">
        <v>90.15442504117614</v>
      </c>
      <c r="AW118" s="1">
        <v>51.271664383722864</v>
      </c>
      <c r="AX118" s="1">
        <v>46.223674234186838</v>
      </c>
      <c r="AY118" s="1">
        <v>1599056</v>
      </c>
      <c r="AZ118" s="1">
        <v>1009488</v>
      </c>
      <c r="BA118" s="1">
        <v>388712</v>
      </c>
      <c r="BB118" s="1">
        <v>310015</v>
      </c>
      <c r="BC118" s="1">
        <v>67009</v>
      </c>
      <c r="BD118" s="1">
        <v>243752</v>
      </c>
      <c r="BE118" s="1">
        <v>533825</v>
      </c>
      <c r="BF118" s="1">
        <v>10005</v>
      </c>
      <c r="BG118" s="1">
        <v>328613</v>
      </c>
      <c r="BI118" s="1">
        <f t="shared" si="3"/>
        <v>90.15442504117614</v>
      </c>
      <c r="BJ118" s="1">
        <f t="shared" si="4"/>
        <v>903834</v>
      </c>
      <c r="BK118" s="1">
        <f t="shared" si="5"/>
        <v>1002539.8083202159</v>
      </c>
    </row>
    <row r="119" spans="1:63" x14ac:dyDescent="0.25">
      <c r="A119" s="56" t="s">
        <v>270</v>
      </c>
      <c r="B119" s="1">
        <v>2149773</v>
      </c>
      <c r="C119" s="1">
        <v>1542214</v>
      </c>
      <c r="D119" s="1">
        <v>851932</v>
      </c>
      <c r="E119" s="1">
        <v>380506</v>
      </c>
      <c r="F119" s="1">
        <v>81427</v>
      </c>
      <c r="G119" s="1">
        <v>228349</v>
      </c>
      <c r="H119" s="1">
        <v>607559</v>
      </c>
      <c r="I119" s="1">
        <v>2729</v>
      </c>
      <c r="J119" s="1">
        <v>42702</v>
      </c>
      <c r="K119" s="1">
        <v>17271</v>
      </c>
      <c r="L119" s="1">
        <v>0</v>
      </c>
      <c r="M119" s="1">
        <v>9501</v>
      </c>
      <c r="N119" s="1">
        <v>21890</v>
      </c>
      <c r="O119" s="1">
        <v>13633</v>
      </c>
      <c r="P119" s="1">
        <v>1923</v>
      </c>
      <c r="Q119" s="1">
        <v>1659</v>
      </c>
      <c r="R119" s="1">
        <v>4675</v>
      </c>
      <c r="S119" s="1">
        <v>0</v>
      </c>
      <c r="T119" s="1">
        <v>25120</v>
      </c>
      <c r="U119" s="1">
        <v>7038</v>
      </c>
      <c r="V119" s="1">
        <v>18082</v>
      </c>
      <c r="W119" s="1">
        <v>4243</v>
      </c>
      <c r="X119" s="1">
        <v>48182</v>
      </c>
      <c r="Y119" s="1">
        <v>104878</v>
      </c>
      <c r="Z119" s="1">
        <v>49</v>
      </c>
      <c r="AA119" s="1">
        <v>765</v>
      </c>
      <c r="AB119" s="1">
        <v>264071</v>
      </c>
      <c r="AC119" s="1">
        <v>66158</v>
      </c>
      <c r="AD119" s="1">
        <v>2053886</v>
      </c>
      <c r="AE119" s="1">
        <v>1088654</v>
      </c>
      <c r="AF119" s="1">
        <v>214618</v>
      </c>
      <c r="AG119" s="1">
        <v>6335</v>
      </c>
      <c r="AH119" s="1">
        <v>1979</v>
      </c>
      <c r="AI119" s="1">
        <v>206304</v>
      </c>
      <c r="AJ119" s="1">
        <v>271586</v>
      </c>
      <c r="AK119" s="1">
        <v>137202</v>
      </c>
      <c r="AL119" s="1">
        <v>39100</v>
      </c>
      <c r="AM119" s="1">
        <v>95284</v>
      </c>
      <c r="AN119" s="1">
        <v>2992</v>
      </c>
      <c r="AO119" s="1">
        <v>211491</v>
      </c>
      <c r="AP119" s="1">
        <v>17565</v>
      </c>
      <c r="AQ119" s="1">
        <v>370402</v>
      </c>
      <c r="AR119" s="1">
        <v>965232</v>
      </c>
      <c r="AS119" s="1">
        <v>953723</v>
      </c>
      <c r="AT119" s="1">
        <v>11509</v>
      </c>
      <c r="AU119" s="1">
        <v>1061119</v>
      </c>
      <c r="AV119" s="1">
        <v>90.963632301642477</v>
      </c>
      <c r="AW119" s="1">
        <v>50.371754653624627</v>
      </c>
      <c r="AX119" s="1">
        <v>45.819977687008567</v>
      </c>
      <c r="AY119" s="1">
        <v>1643772</v>
      </c>
      <c r="AZ119" s="1">
        <v>1036213</v>
      </c>
      <c r="BA119" s="1">
        <v>396811</v>
      </c>
      <c r="BB119" s="1">
        <v>317730</v>
      </c>
      <c r="BC119" s="1">
        <v>68314</v>
      </c>
      <c r="BD119" s="1">
        <v>253358</v>
      </c>
      <c r="BE119" s="1">
        <v>555118</v>
      </c>
      <c r="BF119" s="1">
        <v>10191</v>
      </c>
      <c r="BG119" s="1">
        <v>335101</v>
      </c>
      <c r="BI119" s="1">
        <f t="shared" si="3"/>
        <v>90.963632301642477</v>
      </c>
      <c r="BJ119" s="1">
        <f t="shared" si="4"/>
        <v>953723</v>
      </c>
      <c r="BK119" s="1">
        <f t="shared" si="5"/>
        <v>1048466.2670872469</v>
      </c>
    </row>
    <row r="120" spans="1:63" x14ac:dyDescent="0.25">
      <c r="A120" s="56" t="s">
        <v>269</v>
      </c>
      <c r="B120" s="1">
        <v>2241084</v>
      </c>
      <c r="C120" s="1">
        <v>1597325</v>
      </c>
      <c r="D120" s="1">
        <v>883295</v>
      </c>
      <c r="E120" s="1">
        <v>389100</v>
      </c>
      <c r="F120" s="1">
        <v>84044</v>
      </c>
      <c r="G120" s="1">
        <v>240886</v>
      </c>
      <c r="H120" s="1">
        <v>643759</v>
      </c>
      <c r="I120" s="1">
        <v>3329</v>
      </c>
      <c r="J120" s="1">
        <v>46315</v>
      </c>
      <c r="K120" s="1">
        <v>16623</v>
      </c>
      <c r="L120" s="1">
        <v>0</v>
      </c>
      <c r="M120" s="1">
        <v>11262</v>
      </c>
      <c r="N120" s="1">
        <v>23431</v>
      </c>
      <c r="O120" s="1">
        <v>14876</v>
      </c>
      <c r="P120" s="1">
        <v>2482</v>
      </c>
      <c r="Q120" s="1">
        <v>2035</v>
      </c>
      <c r="R120" s="1">
        <v>4038</v>
      </c>
      <c r="S120" s="1">
        <v>0</v>
      </c>
      <c r="T120" s="1">
        <v>26604</v>
      </c>
      <c r="U120" s="1">
        <v>7448</v>
      </c>
      <c r="V120" s="1">
        <v>19156</v>
      </c>
      <c r="W120" s="1">
        <v>4679</v>
      </c>
      <c r="X120" s="1">
        <v>46857</v>
      </c>
      <c r="Y120" s="1">
        <v>115623</v>
      </c>
      <c r="Z120" s="1">
        <v>51</v>
      </c>
      <c r="AA120" s="1">
        <v>775</v>
      </c>
      <c r="AB120" s="1">
        <v>269317</v>
      </c>
      <c r="AC120" s="1">
        <v>78893</v>
      </c>
      <c r="AD120" s="1">
        <v>1960550</v>
      </c>
      <c r="AE120" s="1">
        <v>1139408</v>
      </c>
      <c r="AF120" s="1">
        <v>219254</v>
      </c>
      <c r="AG120" s="1">
        <v>8382</v>
      </c>
      <c r="AH120" s="1">
        <v>2430</v>
      </c>
      <c r="AI120" s="1">
        <v>208442</v>
      </c>
      <c r="AJ120" s="1">
        <v>287062</v>
      </c>
      <c r="AK120" s="1">
        <v>140013</v>
      </c>
      <c r="AL120" s="1">
        <v>40752</v>
      </c>
      <c r="AM120" s="1">
        <v>106296</v>
      </c>
      <c r="AN120" s="1">
        <v>3011</v>
      </c>
      <c r="AO120" s="1">
        <v>228428</v>
      </c>
      <c r="AP120" s="1">
        <v>19305</v>
      </c>
      <c r="AQ120" s="1">
        <v>382348</v>
      </c>
      <c r="AR120" s="1">
        <v>821142</v>
      </c>
      <c r="AS120" s="1">
        <v>809566</v>
      </c>
      <c r="AT120" s="1">
        <v>11576</v>
      </c>
      <c r="AU120" s="1">
        <v>1101676</v>
      </c>
      <c r="AV120" s="1">
        <v>74.53571476050648</v>
      </c>
      <c r="AW120" s="1">
        <v>61.659989261890992</v>
      </c>
      <c r="AX120" s="1">
        <v>45.958713717601995</v>
      </c>
      <c r="AY120" s="1">
        <v>1707949</v>
      </c>
      <c r="AZ120" s="1">
        <v>1064190</v>
      </c>
      <c r="BA120" s="1">
        <v>404878</v>
      </c>
      <c r="BB120" s="1">
        <v>325707</v>
      </c>
      <c r="BC120" s="1">
        <v>69706</v>
      </c>
      <c r="BD120" s="1">
        <v>263899</v>
      </c>
      <c r="BE120" s="1">
        <v>568541</v>
      </c>
      <c r="BF120" s="1">
        <v>10365</v>
      </c>
      <c r="BG120" s="1">
        <v>341827</v>
      </c>
      <c r="BI120" s="1">
        <f t="shared" si="3"/>
        <v>74.53571476050648</v>
      </c>
      <c r="BJ120" s="1">
        <f t="shared" si="4"/>
        <v>809566</v>
      </c>
      <c r="BK120" s="1">
        <f t="shared" si="5"/>
        <v>1086145.081725247</v>
      </c>
    </row>
    <row r="121" spans="1:63" x14ac:dyDescent="0.25">
      <c r="A121" s="56" t="s">
        <v>268</v>
      </c>
      <c r="B121" s="1">
        <v>2314380</v>
      </c>
      <c r="C121" s="1">
        <v>1657268</v>
      </c>
      <c r="D121" s="1">
        <v>911389</v>
      </c>
      <c r="E121" s="1">
        <v>403183</v>
      </c>
      <c r="F121" s="1">
        <v>86977</v>
      </c>
      <c r="G121" s="1">
        <v>255720</v>
      </c>
      <c r="H121" s="1">
        <v>657112</v>
      </c>
      <c r="I121" s="1">
        <v>3729</v>
      </c>
      <c r="J121" s="1">
        <v>42253</v>
      </c>
      <c r="K121" s="1">
        <v>18791</v>
      </c>
      <c r="L121" s="1">
        <v>0</v>
      </c>
      <c r="M121" s="1">
        <v>12472</v>
      </c>
      <c r="N121" s="1">
        <v>24079</v>
      </c>
      <c r="O121" s="1">
        <v>16212</v>
      </c>
      <c r="P121" s="1">
        <v>968</v>
      </c>
      <c r="Q121" s="1">
        <v>2330</v>
      </c>
      <c r="R121" s="1">
        <v>4569</v>
      </c>
      <c r="S121" s="1">
        <v>0</v>
      </c>
      <c r="T121" s="1">
        <v>25943</v>
      </c>
      <c r="U121" s="1">
        <v>7808</v>
      </c>
      <c r="V121" s="1">
        <v>18135</v>
      </c>
      <c r="W121" s="1">
        <v>4636</v>
      </c>
      <c r="X121" s="1">
        <v>52182</v>
      </c>
      <c r="Y121" s="1">
        <v>114556</v>
      </c>
      <c r="Z121" s="1">
        <v>52</v>
      </c>
      <c r="AA121" s="1">
        <v>785</v>
      </c>
      <c r="AB121" s="1">
        <v>281929</v>
      </c>
      <c r="AC121" s="1">
        <v>75705</v>
      </c>
      <c r="AD121" s="1">
        <v>1955753</v>
      </c>
      <c r="AE121" s="1">
        <v>1158387</v>
      </c>
      <c r="AF121" s="1">
        <v>224325</v>
      </c>
      <c r="AG121" s="1">
        <v>9235</v>
      </c>
      <c r="AH121" s="1">
        <v>2841</v>
      </c>
      <c r="AI121" s="1">
        <v>212249</v>
      </c>
      <c r="AJ121" s="1">
        <v>295847</v>
      </c>
      <c r="AK121" s="1">
        <v>144446</v>
      </c>
      <c r="AL121" s="1">
        <v>43064</v>
      </c>
      <c r="AM121" s="1">
        <v>108337</v>
      </c>
      <c r="AN121" s="1">
        <v>3383</v>
      </c>
      <c r="AO121" s="1">
        <v>228286</v>
      </c>
      <c r="AP121" s="1">
        <v>22325</v>
      </c>
      <c r="AQ121" s="1">
        <v>384221</v>
      </c>
      <c r="AR121" s="1">
        <v>797366</v>
      </c>
      <c r="AS121" s="1">
        <v>784355</v>
      </c>
      <c r="AT121" s="1">
        <v>13011</v>
      </c>
      <c r="AU121" s="1">
        <v>1155993</v>
      </c>
      <c r="AV121" s="1">
        <v>68.976688848276311</v>
      </c>
      <c r="AW121" s="1">
        <v>65.236263525259446</v>
      </c>
      <c r="AX121" s="1">
        <v>44.997814508059776</v>
      </c>
      <c r="AY121" s="1">
        <v>1752558</v>
      </c>
      <c r="AZ121" s="1">
        <v>1095446</v>
      </c>
      <c r="BA121" s="1">
        <v>413141</v>
      </c>
      <c r="BB121" s="1">
        <v>333823</v>
      </c>
      <c r="BC121" s="1">
        <v>71149</v>
      </c>
      <c r="BD121" s="1">
        <v>277333</v>
      </c>
      <c r="BE121" s="1">
        <v>594171</v>
      </c>
      <c r="BF121" s="1">
        <v>10613</v>
      </c>
      <c r="BG121" s="1">
        <v>348867</v>
      </c>
      <c r="BI121" s="1">
        <f t="shared" si="3"/>
        <v>68.976688848276311</v>
      </c>
      <c r="BJ121" s="1">
        <f t="shared" si="4"/>
        <v>784355</v>
      </c>
      <c r="BK121" s="1">
        <f t="shared" si="5"/>
        <v>1137130.5481556188</v>
      </c>
    </row>
    <row r="122" spans="1:63" x14ac:dyDescent="0.25">
      <c r="A122" s="56" t="s">
        <v>267</v>
      </c>
      <c r="B122" s="1">
        <v>2414382</v>
      </c>
      <c r="C122" s="1">
        <v>1742679</v>
      </c>
      <c r="D122" s="1">
        <v>956293</v>
      </c>
      <c r="E122" s="1">
        <v>422553</v>
      </c>
      <c r="F122" s="1">
        <v>89859</v>
      </c>
      <c r="G122" s="1">
        <v>273975</v>
      </c>
      <c r="H122" s="1">
        <v>671703</v>
      </c>
      <c r="I122" s="1">
        <v>3529</v>
      </c>
      <c r="J122" s="1">
        <v>42598</v>
      </c>
      <c r="K122" s="1">
        <v>19179</v>
      </c>
      <c r="L122" s="1">
        <v>0</v>
      </c>
      <c r="M122" s="1">
        <v>10046</v>
      </c>
      <c r="N122" s="1">
        <v>23788</v>
      </c>
      <c r="O122" s="1">
        <v>15131</v>
      </c>
      <c r="P122" s="1">
        <v>1492</v>
      </c>
      <c r="Q122" s="1">
        <v>2607</v>
      </c>
      <c r="R122" s="1">
        <v>4558</v>
      </c>
      <c r="S122" s="1">
        <v>0</v>
      </c>
      <c r="T122" s="1">
        <v>27186</v>
      </c>
      <c r="U122" s="1">
        <v>7854</v>
      </c>
      <c r="V122" s="1">
        <v>19332</v>
      </c>
      <c r="W122" s="1">
        <v>4707</v>
      </c>
      <c r="X122" s="1">
        <v>54194</v>
      </c>
      <c r="Y122" s="1">
        <v>116340</v>
      </c>
      <c r="Z122" s="1">
        <v>56</v>
      </c>
      <c r="AA122" s="1">
        <v>794</v>
      </c>
      <c r="AB122" s="1">
        <v>297374</v>
      </c>
      <c r="AC122" s="1">
        <v>71912</v>
      </c>
      <c r="AD122" s="1">
        <v>1934536</v>
      </c>
      <c r="AE122" s="1">
        <v>1197693</v>
      </c>
      <c r="AF122" s="1">
        <v>230873</v>
      </c>
      <c r="AG122" s="1">
        <v>9967</v>
      </c>
      <c r="AH122" s="1">
        <v>3265</v>
      </c>
      <c r="AI122" s="1">
        <v>217641</v>
      </c>
      <c r="AJ122" s="1">
        <v>309818</v>
      </c>
      <c r="AK122" s="1">
        <v>155996</v>
      </c>
      <c r="AL122" s="1">
        <v>44885</v>
      </c>
      <c r="AM122" s="1">
        <v>108937</v>
      </c>
      <c r="AN122" s="1">
        <v>3489</v>
      </c>
      <c r="AO122" s="1">
        <v>238995</v>
      </c>
      <c r="AP122" s="1">
        <v>21308</v>
      </c>
      <c r="AQ122" s="1">
        <v>393210</v>
      </c>
      <c r="AR122" s="1">
        <v>736843</v>
      </c>
      <c r="AS122" s="1">
        <v>723428</v>
      </c>
      <c r="AT122" s="1">
        <v>13415</v>
      </c>
      <c r="AU122" s="1">
        <v>1216689</v>
      </c>
      <c r="AV122" s="1">
        <v>60.561302771373825</v>
      </c>
      <c r="AW122" s="1">
        <v>73.379382699176077</v>
      </c>
      <c r="AX122" s="1">
        <v>44.439510128213122</v>
      </c>
      <c r="AY122" s="1">
        <v>1798605</v>
      </c>
      <c r="AZ122" s="1">
        <v>1126902</v>
      </c>
      <c r="BA122" s="1">
        <v>421743</v>
      </c>
      <c r="BB122" s="1">
        <v>342235</v>
      </c>
      <c r="BC122" s="1">
        <v>72649</v>
      </c>
      <c r="BD122" s="1">
        <v>290275</v>
      </c>
      <c r="BE122" s="1">
        <v>600912</v>
      </c>
      <c r="BF122" s="1">
        <v>10852</v>
      </c>
      <c r="BG122" s="1">
        <v>356382</v>
      </c>
      <c r="BI122" s="1">
        <f t="shared" si="3"/>
        <v>60.561302771373825</v>
      </c>
      <c r="BJ122" s="1">
        <f t="shared" si="4"/>
        <v>723428</v>
      </c>
      <c r="BK122" s="1">
        <f t="shared" si="5"/>
        <v>1194538.371690958</v>
      </c>
    </row>
    <row r="123" spans="1:63" x14ac:dyDescent="0.25">
      <c r="A123" s="56" t="s">
        <v>266</v>
      </c>
      <c r="B123" s="1">
        <v>2533070</v>
      </c>
      <c r="C123" s="1">
        <v>1843821</v>
      </c>
      <c r="D123" s="1">
        <v>1010504</v>
      </c>
      <c r="E123" s="1">
        <v>449238</v>
      </c>
      <c r="F123" s="1">
        <v>92786</v>
      </c>
      <c r="G123" s="1">
        <v>291293</v>
      </c>
      <c r="H123" s="1">
        <v>689249</v>
      </c>
      <c r="I123" s="1">
        <v>3129</v>
      </c>
      <c r="J123" s="1">
        <v>45449</v>
      </c>
      <c r="K123" s="1">
        <v>19045</v>
      </c>
      <c r="L123" s="1">
        <v>0</v>
      </c>
      <c r="M123" s="1">
        <v>8630</v>
      </c>
      <c r="N123" s="1">
        <v>26587</v>
      </c>
      <c r="O123" s="1">
        <v>16933</v>
      </c>
      <c r="P123" s="1">
        <v>1981</v>
      </c>
      <c r="Q123" s="1">
        <v>3080</v>
      </c>
      <c r="R123" s="1">
        <v>4593</v>
      </c>
      <c r="S123" s="1">
        <v>0</v>
      </c>
      <c r="T123" s="1">
        <v>27745</v>
      </c>
      <c r="U123" s="1">
        <v>8027</v>
      </c>
      <c r="V123" s="1">
        <v>19718</v>
      </c>
      <c r="W123" s="1">
        <v>4870</v>
      </c>
      <c r="X123" s="1">
        <v>44800</v>
      </c>
      <c r="Y123" s="1">
        <v>120347</v>
      </c>
      <c r="Z123" s="1">
        <v>60</v>
      </c>
      <c r="AA123" s="1">
        <v>804</v>
      </c>
      <c r="AB123" s="1">
        <v>305285</v>
      </c>
      <c r="AC123" s="1">
        <v>82498</v>
      </c>
      <c r="AD123" s="1">
        <v>1797618</v>
      </c>
      <c r="AE123" s="1">
        <v>1242444</v>
      </c>
      <c r="AF123" s="1">
        <v>237971</v>
      </c>
      <c r="AG123" s="1">
        <v>12569</v>
      </c>
      <c r="AH123" s="1">
        <v>3596</v>
      </c>
      <c r="AI123" s="1">
        <v>221806</v>
      </c>
      <c r="AJ123" s="1">
        <v>312847</v>
      </c>
      <c r="AK123" s="1">
        <v>160249</v>
      </c>
      <c r="AL123" s="1">
        <v>46427</v>
      </c>
      <c r="AM123" s="1">
        <v>106172</v>
      </c>
      <c r="AN123" s="1">
        <v>3814</v>
      </c>
      <c r="AO123" s="1">
        <v>248794</v>
      </c>
      <c r="AP123" s="1">
        <v>25444</v>
      </c>
      <c r="AQ123" s="1">
        <v>413574</v>
      </c>
      <c r="AR123" s="1">
        <v>555174</v>
      </c>
      <c r="AS123" s="1">
        <v>540503</v>
      </c>
      <c r="AT123" s="1">
        <v>14671</v>
      </c>
      <c r="AU123" s="1">
        <v>1290626</v>
      </c>
      <c r="AV123" s="1">
        <v>43.015863969123181</v>
      </c>
      <c r="AW123" s="1">
        <v>99.215468136439625</v>
      </c>
      <c r="AX123" s="1">
        <v>42.678390809899618</v>
      </c>
      <c r="AY123" s="1">
        <v>1850627</v>
      </c>
      <c r="AZ123" s="1">
        <v>1161378</v>
      </c>
      <c r="BA123" s="1">
        <v>430223</v>
      </c>
      <c r="BB123" s="1">
        <v>351246</v>
      </c>
      <c r="BC123" s="1">
        <v>74220</v>
      </c>
      <c r="BD123" s="1">
        <v>305689</v>
      </c>
      <c r="BE123" s="1">
        <v>608183</v>
      </c>
      <c r="BF123" s="1">
        <v>11075</v>
      </c>
      <c r="BG123" s="1">
        <v>363933</v>
      </c>
      <c r="BI123" s="1">
        <f t="shared" si="3"/>
        <v>43.015863969123181</v>
      </c>
      <c r="BJ123" s="1">
        <f t="shared" si="4"/>
        <v>540503</v>
      </c>
      <c r="BK123" s="1">
        <f t="shared" si="5"/>
        <v>1256520.1535600296</v>
      </c>
    </row>
    <row r="124" spans="1:63" x14ac:dyDescent="0.25">
      <c r="A124" s="56" t="s">
        <v>265</v>
      </c>
      <c r="B124" s="1">
        <v>2631826</v>
      </c>
      <c r="C124" s="1">
        <v>1944114</v>
      </c>
      <c r="D124" s="1">
        <v>1062857</v>
      </c>
      <c r="E124" s="1">
        <v>479746</v>
      </c>
      <c r="F124" s="1">
        <v>95674</v>
      </c>
      <c r="G124" s="1">
        <v>305837</v>
      </c>
      <c r="H124" s="1">
        <v>687712</v>
      </c>
      <c r="I124" s="1">
        <v>4946</v>
      </c>
      <c r="J124" s="1">
        <v>47772</v>
      </c>
      <c r="K124" s="1">
        <v>20464</v>
      </c>
      <c r="L124" s="1">
        <v>0</v>
      </c>
      <c r="M124" s="1">
        <v>5485</v>
      </c>
      <c r="N124" s="1">
        <v>26740</v>
      </c>
      <c r="O124" s="1">
        <v>16520</v>
      </c>
      <c r="P124" s="1">
        <v>2613</v>
      </c>
      <c r="Q124" s="1">
        <v>2953</v>
      </c>
      <c r="R124" s="1">
        <v>4654</v>
      </c>
      <c r="S124" s="1">
        <v>0</v>
      </c>
      <c r="T124" s="1">
        <v>28324</v>
      </c>
      <c r="U124" s="1">
        <v>8048</v>
      </c>
      <c r="V124" s="1">
        <v>20276</v>
      </c>
      <c r="W124" s="1">
        <v>4987</v>
      </c>
      <c r="X124" s="1">
        <v>53476</v>
      </c>
      <c r="Y124" s="1">
        <v>123237</v>
      </c>
      <c r="Z124" s="1">
        <v>65</v>
      </c>
      <c r="AA124" s="1">
        <v>816</v>
      </c>
      <c r="AB124" s="1">
        <v>245519</v>
      </c>
      <c r="AC124" s="1">
        <v>125881</v>
      </c>
      <c r="AD124" s="1">
        <v>1740866</v>
      </c>
      <c r="AE124" s="1">
        <v>1167896</v>
      </c>
      <c r="AF124" s="1">
        <v>244828</v>
      </c>
      <c r="AG124" s="1">
        <v>12513</v>
      </c>
      <c r="AH124" s="1">
        <v>4078</v>
      </c>
      <c r="AI124" s="1">
        <v>228237</v>
      </c>
      <c r="AJ124" s="1">
        <v>320394</v>
      </c>
      <c r="AK124" s="1">
        <v>164975</v>
      </c>
      <c r="AL124" s="1">
        <v>50091</v>
      </c>
      <c r="AM124" s="1">
        <v>105327</v>
      </c>
      <c r="AN124" s="1">
        <v>3981</v>
      </c>
      <c r="AO124" s="1">
        <v>165205</v>
      </c>
      <c r="AP124" s="1">
        <v>24516</v>
      </c>
      <c r="AQ124" s="1">
        <v>408972</v>
      </c>
      <c r="AR124" s="1">
        <v>572970</v>
      </c>
      <c r="AS124" s="1">
        <v>557656</v>
      </c>
      <c r="AT124" s="1">
        <v>15314</v>
      </c>
      <c r="AU124" s="1">
        <v>1463930</v>
      </c>
      <c r="AV124" s="1">
        <v>39.139164832850525</v>
      </c>
      <c r="AW124" s="1">
        <v>98.647727782175977</v>
      </c>
      <c r="AX124" s="1">
        <v>38.609896780527535</v>
      </c>
      <c r="AY124" s="1">
        <v>1881737</v>
      </c>
      <c r="AZ124" s="1">
        <v>1194025</v>
      </c>
      <c r="BA124" s="1">
        <v>438758</v>
      </c>
      <c r="BB124" s="1">
        <v>359955</v>
      </c>
      <c r="BC124" s="1">
        <v>75786</v>
      </c>
      <c r="BD124" s="1">
        <v>319526</v>
      </c>
      <c r="BE124" s="1">
        <v>713841</v>
      </c>
      <c r="BF124" s="1">
        <v>11257</v>
      </c>
      <c r="BG124" s="1">
        <v>371736</v>
      </c>
      <c r="BI124" s="1">
        <f t="shared" si="3"/>
        <v>39.139164832850525</v>
      </c>
      <c r="BJ124" s="1">
        <f t="shared" si="4"/>
        <v>557656</v>
      </c>
      <c r="BK124" s="1">
        <f t="shared" si="5"/>
        <v>1424803.0135071883</v>
      </c>
    </row>
    <row r="125" spans="1:63" x14ac:dyDescent="0.25">
      <c r="A125" s="56" t="s">
        <v>264</v>
      </c>
      <c r="B125" s="1">
        <v>2823362</v>
      </c>
      <c r="C125" s="1">
        <v>2012358</v>
      </c>
      <c r="D125" s="1">
        <v>1104445</v>
      </c>
      <c r="E125" s="1">
        <v>506505</v>
      </c>
      <c r="F125" s="1">
        <v>97887</v>
      </c>
      <c r="G125" s="1">
        <v>303521</v>
      </c>
      <c r="H125" s="1">
        <v>811004</v>
      </c>
      <c r="I125" s="1">
        <v>2170</v>
      </c>
      <c r="J125" s="1">
        <v>52231</v>
      </c>
      <c r="K125" s="1">
        <v>19761</v>
      </c>
      <c r="L125" s="1">
        <v>0</v>
      </c>
      <c r="M125" s="1">
        <v>1453</v>
      </c>
      <c r="N125" s="1">
        <v>22971</v>
      </c>
      <c r="O125" s="1">
        <v>6255</v>
      </c>
      <c r="P125" s="1">
        <v>6488</v>
      </c>
      <c r="Q125" s="1">
        <v>3999</v>
      </c>
      <c r="R125" s="1">
        <v>6229</v>
      </c>
      <c r="S125" s="1">
        <v>0</v>
      </c>
      <c r="T125" s="1">
        <v>34514</v>
      </c>
      <c r="U125" s="1">
        <v>15588</v>
      </c>
      <c r="V125" s="1">
        <v>18926</v>
      </c>
      <c r="W125" s="1">
        <v>5135</v>
      </c>
      <c r="X125" s="1">
        <v>62821</v>
      </c>
      <c r="Y125" s="1">
        <v>126873</v>
      </c>
      <c r="Z125" s="1">
        <v>67</v>
      </c>
      <c r="AA125" s="1">
        <v>832</v>
      </c>
      <c r="AB125" s="1">
        <v>262584</v>
      </c>
      <c r="AC125" s="1">
        <v>219592</v>
      </c>
      <c r="AD125" s="1">
        <v>2125910</v>
      </c>
      <c r="AE125" s="1">
        <v>1425511</v>
      </c>
      <c r="AF125" s="1">
        <v>255988</v>
      </c>
      <c r="AG125" s="1">
        <v>14009</v>
      </c>
      <c r="AH125" s="1">
        <v>4508</v>
      </c>
      <c r="AI125" s="1">
        <v>237471</v>
      </c>
      <c r="AJ125" s="1">
        <v>312367</v>
      </c>
      <c r="AK125" s="1">
        <v>156193</v>
      </c>
      <c r="AL125" s="1">
        <v>50686</v>
      </c>
      <c r="AM125" s="1">
        <v>105487</v>
      </c>
      <c r="AN125" s="1">
        <v>4005</v>
      </c>
      <c r="AO125" s="1">
        <v>153059</v>
      </c>
      <c r="AP125" s="1">
        <v>22901</v>
      </c>
      <c r="AQ125" s="1">
        <v>677191</v>
      </c>
      <c r="AR125" s="1">
        <v>700399</v>
      </c>
      <c r="AS125" s="1">
        <v>684995</v>
      </c>
      <c r="AT125" s="1">
        <v>15404</v>
      </c>
      <c r="AU125" s="1">
        <v>1397851</v>
      </c>
      <c r="AV125" s="1">
        <v>50.105421827894943</v>
      </c>
      <c r="AW125" s="1">
        <v>81.14729506352478</v>
      </c>
      <c r="AX125" s="1">
        <v>40.659194493505673</v>
      </c>
      <c r="AY125" s="1">
        <v>2028613</v>
      </c>
      <c r="AZ125" s="1">
        <v>1217609</v>
      </c>
      <c r="BA125" s="1">
        <v>446699</v>
      </c>
      <c r="BB125" s="1">
        <v>367628</v>
      </c>
      <c r="BC125" s="1">
        <v>77283</v>
      </c>
      <c r="BD125" s="1">
        <v>325999</v>
      </c>
      <c r="BE125" s="1">
        <v>603102</v>
      </c>
      <c r="BF125" s="1">
        <v>11362</v>
      </c>
      <c r="BG125" s="1">
        <v>379233</v>
      </c>
      <c r="BI125" s="1">
        <f t="shared" si="3"/>
        <v>50.105421827894943</v>
      </c>
      <c r="BJ125" s="1">
        <f t="shared" si="4"/>
        <v>684995</v>
      </c>
      <c r="BK125" s="1">
        <f t="shared" si="5"/>
        <v>1367107.5404830663</v>
      </c>
    </row>
    <row r="126" spans="1:63" x14ac:dyDescent="0.25">
      <c r="A126" s="56" t="s">
        <v>263</v>
      </c>
      <c r="B126" s="1">
        <v>2888754</v>
      </c>
      <c r="C126" s="1">
        <v>2061492</v>
      </c>
      <c r="D126" s="1">
        <v>1132710</v>
      </c>
      <c r="E126" s="1">
        <v>526607</v>
      </c>
      <c r="F126" s="1">
        <v>100425</v>
      </c>
      <c r="G126" s="1">
        <v>301750</v>
      </c>
      <c r="H126" s="1">
        <v>827262</v>
      </c>
      <c r="I126" s="1">
        <v>1739</v>
      </c>
      <c r="J126" s="1">
        <v>54311</v>
      </c>
      <c r="K126" s="1">
        <v>21958</v>
      </c>
      <c r="L126" s="1">
        <v>0</v>
      </c>
      <c r="M126" s="1">
        <v>794</v>
      </c>
      <c r="N126" s="1">
        <v>25659</v>
      </c>
      <c r="O126" s="1">
        <v>6685</v>
      </c>
      <c r="P126" s="1">
        <v>8123</v>
      </c>
      <c r="Q126" s="1">
        <v>3555</v>
      </c>
      <c r="R126" s="1">
        <v>7296</v>
      </c>
      <c r="S126" s="1">
        <v>0</v>
      </c>
      <c r="T126" s="1">
        <v>34461</v>
      </c>
      <c r="U126" s="1">
        <v>14758</v>
      </c>
      <c r="V126" s="1">
        <v>19703</v>
      </c>
      <c r="W126" s="1">
        <v>5287</v>
      </c>
      <c r="X126" s="1">
        <v>69226</v>
      </c>
      <c r="Y126" s="1">
        <v>130649</v>
      </c>
      <c r="Z126" s="1">
        <v>71</v>
      </c>
      <c r="AA126" s="1">
        <v>851</v>
      </c>
      <c r="AB126" s="1">
        <v>269070</v>
      </c>
      <c r="AC126" s="1">
        <v>213186</v>
      </c>
      <c r="AD126" s="1">
        <v>2231372</v>
      </c>
      <c r="AE126" s="1">
        <v>1423658</v>
      </c>
      <c r="AF126" s="1">
        <v>262522</v>
      </c>
      <c r="AG126" s="1">
        <v>11658</v>
      </c>
      <c r="AH126" s="1">
        <v>5319</v>
      </c>
      <c r="AI126" s="1">
        <v>245545</v>
      </c>
      <c r="AJ126" s="1">
        <v>310171</v>
      </c>
      <c r="AK126" s="1">
        <v>152390</v>
      </c>
      <c r="AL126" s="1">
        <v>51207</v>
      </c>
      <c r="AM126" s="1">
        <v>106575</v>
      </c>
      <c r="AN126" s="1">
        <v>4164</v>
      </c>
      <c r="AO126" s="1">
        <v>153416</v>
      </c>
      <c r="AP126" s="1">
        <v>18582</v>
      </c>
      <c r="AQ126" s="1">
        <v>674803</v>
      </c>
      <c r="AR126" s="1">
        <v>807714</v>
      </c>
      <c r="AS126" s="1">
        <v>791700</v>
      </c>
      <c r="AT126" s="1">
        <v>16014</v>
      </c>
      <c r="AU126" s="1">
        <v>1465096</v>
      </c>
      <c r="AV126" s="1">
        <v>55.130450066180799</v>
      </c>
      <c r="AW126" s="1">
        <v>70.902945572036458</v>
      </c>
      <c r="AX126" s="1">
        <v>39.089113004042915</v>
      </c>
      <c r="AY126" s="1">
        <v>2052685</v>
      </c>
      <c r="AZ126" s="1">
        <v>1225423</v>
      </c>
      <c r="BA126" s="1">
        <v>454115</v>
      </c>
      <c r="BB126" s="1">
        <v>375154</v>
      </c>
      <c r="BC126" s="1">
        <v>78778</v>
      </c>
      <c r="BD126" s="1">
        <v>317376</v>
      </c>
      <c r="BE126" s="1">
        <v>629027</v>
      </c>
      <c r="BF126" s="1">
        <v>11453</v>
      </c>
      <c r="BG126" s="1">
        <v>386487</v>
      </c>
      <c r="BI126" s="1">
        <f t="shared" si="3"/>
        <v>55.130450066180799</v>
      </c>
      <c r="BJ126" s="1">
        <f t="shared" si="4"/>
        <v>791700</v>
      </c>
      <c r="BK126" s="1">
        <f t="shared" si="5"/>
        <v>1436048.4977895366</v>
      </c>
    </row>
    <row r="127" spans="1:63" x14ac:dyDescent="0.25">
      <c r="A127" s="56" t="s">
        <v>262</v>
      </c>
      <c r="B127" s="1">
        <v>2924241</v>
      </c>
      <c r="C127" s="1">
        <v>2096067</v>
      </c>
      <c r="D127" s="1">
        <v>1149771</v>
      </c>
      <c r="E127" s="1">
        <v>538611</v>
      </c>
      <c r="F127" s="1">
        <v>102047</v>
      </c>
      <c r="G127" s="1">
        <v>305638</v>
      </c>
      <c r="H127" s="1">
        <v>828174</v>
      </c>
      <c r="I127" s="1">
        <v>1760</v>
      </c>
      <c r="J127" s="1">
        <v>53584</v>
      </c>
      <c r="K127" s="1">
        <v>24292</v>
      </c>
      <c r="L127" s="1">
        <v>0</v>
      </c>
      <c r="M127" s="1">
        <v>813</v>
      </c>
      <c r="N127" s="1">
        <v>25362</v>
      </c>
      <c r="O127" s="1">
        <v>7267</v>
      </c>
      <c r="P127" s="1">
        <v>9192</v>
      </c>
      <c r="Q127" s="1">
        <v>3484</v>
      </c>
      <c r="R127" s="1">
        <v>5419</v>
      </c>
      <c r="S127" s="1">
        <v>0</v>
      </c>
      <c r="T127" s="1">
        <v>33811</v>
      </c>
      <c r="U127" s="1">
        <v>13728</v>
      </c>
      <c r="V127" s="1">
        <v>20083</v>
      </c>
      <c r="W127" s="1">
        <v>5331</v>
      </c>
      <c r="X127" s="1">
        <v>58781</v>
      </c>
      <c r="Y127" s="1">
        <v>131735</v>
      </c>
      <c r="Z127" s="1">
        <v>75</v>
      </c>
      <c r="AA127" s="1">
        <v>871</v>
      </c>
      <c r="AB127" s="1">
        <v>285011</v>
      </c>
      <c r="AC127" s="1">
        <v>206748</v>
      </c>
      <c r="AD127" s="1">
        <v>2169348</v>
      </c>
      <c r="AE127" s="1">
        <v>1451580</v>
      </c>
      <c r="AF127" s="1">
        <v>266725</v>
      </c>
      <c r="AG127" s="1">
        <v>11780</v>
      </c>
      <c r="AH127" s="1">
        <v>5920</v>
      </c>
      <c r="AI127" s="1">
        <v>249025</v>
      </c>
      <c r="AJ127" s="1">
        <v>306528</v>
      </c>
      <c r="AK127" s="1">
        <v>146912</v>
      </c>
      <c r="AL127" s="1">
        <v>51417</v>
      </c>
      <c r="AM127" s="1">
        <v>108200</v>
      </c>
      <c r="AN127" s="1">
        <v>4161</v>
      </c>
      <c r="AO127" s="1">
        <v>163619</v>
      </c>
      <c r="AP127" s="1">
        <v>20917</v>
      </c>
      <c r="AQ127" s="1">
        <v>689630</v>
      </c>
      <c r="AR127" s="1">
        <v>717768</v>
      </c>
      <c r="AS127" s="1">
        <v>701766</v>
      </c>
      <c r="AT127" s="1">
        <v>16002</v>
      </c>
      <c r="AU127" s="1">
        <v>1472661</v>
      </c>
      <c r="AV127" s="1">
        <v>48.739527381160279</v>
      </c>
      <c r="AW127" s="1">
        <v>79.866061651246781</v>
      </c>
      <c r="AX127" s="1">
        <v>38.926340986763776</v>
      </c>
      <c r="AY127" s="1">
        <v>2066266</v>
      </c>
      <c r="AZ127" s="1">
        <v>1238092</v>
      </c>
      <c r="BA127" s="1">
        <v>461583</v>
      </c>
      <c r="BB127" s="1">
        <v>382917</v>
      </c>
      <c r="BC127" s="1">
        <v>80343</v>
      </c>
      <c r="BD127" s="1">
        <v>313249</v>
      </c>
      <c r="BE127" s="1">
        <v>614686</v>
      </c>
      <c r="BF127" s="1">
        <v>11540</v>
      </c>
      <c r="BG127" s="1">
        <v>393826</v>
      </c>
      <c r="BI127" s="1">
        <f t="shared" si="3"/>
        <v>48.739527381160279</v>
      </c>
      <c r="BJ127" s="1">
        <f t="shared" si="4"/>
        <v>701766</v>
      </c>
      <c r="BK127" s="1">
        <f t="shared" si="5"/>
        <v>1439829.3083803267</v>
      </c>
    </row>
    <row r="128" spans="1:63" x14ac:dyDescent="0.25">
      <c r="A128" s="56" t="s">
        <v>261</v>
      </c>
      <c r="B128" s="1">
        <v>2970201</v>
      </c>
      <c r="C128" s="1">
        <v>2132839</v>
      </c>
      <c r="D128" s="1">
        <v>1170930</v>
      </c>
      <c r="E128" s="1">
        <v>551086</v>
      </c>
      <c r="F128" s="1">
        <v>103649</v>
      </c>
      <c r="G128" s="1">
        <v>307174</v>
      </c>
      <c r="H128" s="1">
        <v>837362</v>
      </c>
      <c r="I128" s="1">
        <v>2622</v>
      </c>
      <c r="J128" s="1">
        <v>58272</v>
      </c>
      <c r="K128" s="1">
        <v>24130</v>
      </c>
      <c r="L128" s="1">
        <v>0</v>
      </c>
      <c r="M128" s="1">
        <v>1189</v>
      </c>
      <c r="N128" s="1">
        <v>30745</v>
      </c>
      <c r="O128" s="1">
        <v>8371</v>
      </c>
      <c r="P128" s="1">
        <v>14264</v>
      </c>
      <c r="Q128" s="1">
        <v>3264</v>
      </c>
      <c r="R128" s="1">
        <v>4846</v>
      </c>
      <c r="S128" s="1">
        <v>0</v>
      </c>
      <c r="T128" s="1">
        <v>34256</v>
      </c>
      <c r="U128" s="1">
        <v>13044</v>
      </c>
      <c r="V128" s="1">
        <v>21212</v>
      </c>
      <c r="W128" s="1">
        <v>5484</v>
      </c>
      <c r="X128" s="1">
        <v>60832</v>
      </c>
      <c r="Y128" s="1">
        <v>135561</v>
      </c>
      <c r="Z128" s="1">
        <v>84</v>
      </c>
      <c r="AA128" s="1">
        <v>890</v>
      </c>
      <c r="AB128" s="1">
        <v>271441</v>
      </c>
      <c r="AC128" s="1">
        <v>211856</v>
      </c>
      <c r="AD128" s="1">
        <v>2229293</v>
      </c>
      <c r="AE128" s="1">
        <v>1457340</v>
      </c>
      <c r="AF128" s="1">
        <v>270946</v>
      </c>
      <c r="AG128" s="1">
        <v>9616</v>
      </c>
      <c r="AH128" s="1">
        <v>6678</v>
      </c>
      <c r="AI128" s="1">
        <v>254652</v>
      </c>
      <c r="AJ128" s="1">
        <v>309037</v>
      </c>
      <c r="AK128" s="1">
        <v>146873</v>
      </c>
      <c r="AL128" s="1">
        <v>52700</v>
      </c>
      <c r="AM128" s="1">
        <v>109465</v>
      </c>
      <c r="AN128" s="1">
        <v>4434</v>
      </c>
      <c r="AO128" s="1">
        <v>176372</v>
      </c>
      <c r="AP128" s="1">
        <v>22292</v>
      </c>
      <c r="AQ128" s="1">
        <v>674259</v>
      </c>
      <c r="AR128" s="1">
        <v>771953</v>
      </c>
      <c r="AS128" s="1">
        <v>754897</v>
      </c>
      <c r="AT128" s="1">
        <v>17056</v>
      </c>
      <c r="AU128" s="1">
        <v>1512861</v>
      </c>
      <c r="AV128" s="1">
        <v>51.026029627293582</v>
      </c>
      <c r="AW128" s="1">
        <v>75.131951141419819</v>
      </c>
      <c r="AX128" s="1">
        <v>38.336851648984627</v>
      </c>
      <c r="AY128" s="1">
        <v>2096125</v>
      </c>
      <c r="AZ128" s="1">
        <v>1258763</v>
      </c>
      <c r="BA128" s="1">
        <v>469289</v>
      </c>
      <c r="BB128" s="1">
        <v>391012</v>
      </c>
      <c r="BC128" s="1">
        <v>82006</v>
      </c>
      <c r="BD128" s="1">
        <v>316456</v>
      </c>
      <c r="BE128" s="1">
        <v>638785</v>
      </c>
      <c r="BF128" s="1">
        <v>11631</v>
      </c>
      <c r="BG128" s="1">
        <v>401190</v>
      </c>
      <c r="BI128" s="1">
        <f t="shared" si="3"/>
        <v>51.026029627293582</v>
      </c>
      <c r="BJ128" s="1">
        <f t="shared" si="4"/>
        <v>754897</v>
      </c>
      <c r="BK128" s="1">
        <f t="shared" si="5"/>
        <v>1479435.1148109105</v>
      </c>
    </row>
    <row r="129" spans="1:63" x14ac:dyDescent="0.25">
      <c r="A129" s="56" t="s">
        <v>260</v>
      </c>
      <c r="B129" s="1">
        <v>3046991</v>
      </c>
      <c r="C129" s="1">
        <v>2175056</v>
      </c>
      <c r="D129" s="1">
        <v>1189770</v>
      </c>
      <c r="E129" s="1">
        <v>565899</v>
      </c>
      <c r="F129" s="1">
        <v>105145</v>
      </c>
      <c r="G129" s="1">
        <v>314242</v>
      </c>
      <c r="H129" s="1">
        <v>871935</v>
      </c>
      <c r="I129" s="1">
        <v>3182</v>
      </c>
      <c r="J129" s="1">
        <v>58428</v>
      </c>
      <c r="K129" s="1">
        <v>24945</v>
      </c>
      <c r="L129" s="1">
        <v>0</v>
      </c>
      <c r="M129" s="1">
        <v>3107</v>
      </c>
      <c r="N129" s="1">
        <v>35755</v>
      </c>
      <c r="O129" s="1">
        <v>9324</v>
      </c>
      <c r="P129" s="1">
        <v>19259</v>
      </c>
      <c r="Q129" s="1">
        <v>3088</v>
      </c>
      <c r="R129" s="1">
        <v>4084</v>
      </c>
      <c r="S129" s="1">
        <v>0</v>
      </c>
      <c r="T129" s="1">
        <v>33220</v>
      </c>
      <c r="U129" s="1">
        <v>12914</v>
      </c>
      <c r="V129" s="1">
        <v>20306</v>
      </c>
      <c r="W129" s="1">
        <v>5626</v>
      </c>
      <c r="X129" s="1">
        <v>68056</v>
      </c>
      <c r="Y129" s="1">
        <v>139041</v>
      </c>
      <c r="Z129" s="1">
        <v>89</v>
      </c>
      <c r="AA129" s="1">
        <v>912</v>
      </c>
      <c r="AB129" s="1">
        <v>290075</v>
      </c>
      <c r="AC129" s="1">
        <v>209499</v>
      </c>
      <c r="AD129" s="1">
        <v>2361532</v>
      </c>
      <c r="AE129" s="1">
        <v>1475121</v>
      </c>
      <c r="AF129" s="1">
        <v>278936</v>
      </c>
      <c r="AG129" s="1">
        <v>10926</v>
      </c>
      <c r="AH129" s="1">
        <v>6985</v>
      </c>
      <c r="AI129" s="1">
        <v>261025</v>
      </c>
      <c r="AJ129" s="1">
        <v>303887</v>
      </c>
      <c r="AK129" s="1">
        <v>138832</v>
      </c>
      <c r="AL129" s="1">
        <v>55715</v>
      </c>
      <c r="AM129" s="1">
        <v>109340</v>
      </c>
      <c r="AN129" s="1">
        <v>4714</v>
      </c>
      <c r="AO129" s="1">
        <v>167962</v>
      </c>
      <c r="AP129" s="1">
        <v>25583</v>
      </c>
      <c r="AQ129" s="1">
        <v>694039</v>
      </c>
      <c r="AR129" s="1">
        <v>886411</v>
      </c>
      <c r="AS129" s="1">
        <v>868276</v>
      </c>
      <c r="AT129" s="1">
        <v>18135</v>
      </c>
      <c r="AU129" s="1">
        <v>1571870</v>
      </c>
      <c r="AV129" s="1">
        <v>56.392124959702208</v>
      </c>
      <c r="AW129" s="1">
        <v>65.75091933859963</v>
      </c>
      <c r="AX129" s="1">
        <v>37.078340595576094</v>
      </c>
      <c r="AY129" s="1">
        <v>2153950</v>
      </c>
      <c r="AZ129" s="1">
        <v>1282015</v>
      </c>
      <c r="BA129" s="1">
        <v>477377</v>
      </c>
      <c r="BB129" s="1">
        <v>399492</v>
      </c>
      <c r="BC129" s="1">
        <v>83867</v>
      </c>
      <c r="BD129" s="1">
        <v>321279</v>
      </c>
      <c r="BE129" s="1">
        <v>678829</v>
      </c>
      <c r="BF129" s="1">
        <v>11691</v>
      </c>
      <c r="BG129" s="1">
        <v>408812</v>
      </c>
      <c r="BI129" s="1">
        <f t="shared" si="3"/>
        <v>56.392124959702208</v>
      </c>
      <c r="BJ129" s="1">
        <f t="shared" si="4"/>
        <v>868276</v>
      </c>
      <c r="BK129" s="1">
        <f t="shared" si="5"/>
        <v>1539711.4413058024</v>
      </c>
    </row>
    <row r="130" spans="1:63" x14ac:dyDescent="0.25">
      <c r="A130" s="56" t="s">
        <v>259</v>
      </c>
      <c r="B130" s="1">
        <v>3138953</v>
      </c>
      <c r="C130" s="1">
        <v>2236703</v>
      </c>
      <c r="D130" s="1">
        <v>1225909</v>
      </c>
      <c r="E130" s="1">
        <v>577934</v>
      </c>
      <c r="F130" s="1">
        <v>107884</v>
      </c>
      <c r="G130" s="1">
        <v>324976</v>
      </c>
      <c r="H130" s="1">
        <v>902250</v>
      </c>
      <c r="I130" s="1">
        <v>3298</v>
      </c>
      <c r="J130" s="1">
        <v>59066</v>
      </c>
      <c r="K130" s="1">
        <v>26347</v>
      </c>
      <c r="L130" s="1">
        <v>0</v>
      </c>
      <c r="M130" s="1">
        <v>1329</v>
      </c>
      <c r="N130" s="1">
        <v>36008</v>
      </c>
      <c r="O130" s="1">
        <v>9073</v>
      </c>
      <c r="P130" s="1">
        <v>20432</v>
      </c>
      <c r="Q130" s="1">
        <v>3029</v>
      </c>
      <c r="R130" s="1">
        <v>3474</v>
      </c>
      <c r="S130" s="1">
        <v>0</v>
      </c>
      <c r="T130" s="1">
        <v>34104</v>
      </c>
      <c r="U130" s="1">
        <v>12785</v>
      </c>
      <c r="V130" s="1">
        <v>21319</v>
      </c>
      <c r="W130" s="1">
        <v>5700</v>
      </c>
      <c r="X130" s="1">
        <v>67776</v>
      </c>
      <c r="Y130" s="1">
        <v>140857</v>
      </c>
      <c r="Z130" s="1">
        <v>93</v>
      </c>
      <c r="AA130" s="1">
        <v>942</v>
      </c>
      <c r="AB130" s="1">
        <v>305080</v>
      </c>
      <c r="AC130" s="1">
        <v>221650</v>
      </c>
      <c r="AD130" s="1">
        <v>2410856</v>
      </c>
      <c r="AE130" s="1">
        <v>1504269</v>
      </c>
      <c r="AF130" s="1">
        <v>285306</v>
      </c>
      <c r="AG130" s="1">
        <v>11818</v>
      </c>
      <c r="AH130" s="1">
        <v>7487</v>
      </c>
      <c r="AI130" s="1">
        <v>266001</v>
      </c>
      <c r="AJ130" s="1">
        <v>310665</v>
      </c>
      <c r="AK130" s="1">
        <v>140841</v>
      </c>
      <c r="AL130" s="1">
        <v>58008</v>
      </c>
      <c r="AM130" s="1">
        <v>111816</v>
      </c>
      <c r="AN130" s="1">
        <v>4897</v>
      </c>
      <c r="AO130" s="1">
        <v>176210</v>
      </c>
      <c r="AP130" s="1">
        <v>22915</v>
      </c>
      <c r="AQ130" s="1">
        <v>704276</v>
      </c>
      <c r="AR130" s="1">
        <v>906587</v>
      </c>
      <c r="AS130" s="1">
        <v>887750</v>
      </c>
      <c r="AT130" s="1">
        <v>18837</v>
      </c>
      <c r="AU130" s="1">
        <v>1634684</v>
      </c>
      <c r="AV130" s="1">
        <v>55.459452364561294</v>
      </c>
      <c r="AW130" s="1">
        <v>65.737893992947036</v>
      </c>
      <c r="AX130" s="1">
        <v>36.457876004484255</v>
      </c>
      <c r="AY130" s="1">
        <v>2208970</v>
      </c>
      <c r="AZ130" s="1">
        <v>1306720</v>
      </c>
      <c r="BA130" s="1">
        <v>485634</v>
      </c>
      <c r="BB130" s="1">
        <v>408330</v>
      </c>
      <c r="BC130" s="1">
        <v>85860</v>
      </c>
      <c r="BD130" s="1">
        <v>326896</v>
      </c>
      <c r="BE130" s="1">
        <v>704701</v>
      </c>
      <c r="BF130" s="1">
        <v>11756</v>
      </c>
      <c r="BG130" s="1">
        <v>416498</v>
      </c>
      <c r="BI130" s="1">
        <f t="shared" si="3"/>
        <v>55.459452364561294</v>
      </c>
      <c r="BJ130" s="1">
        <f t="shared" si="4"/>
        <v>887750</v>
      </c>
      <c r="BK130" s="1">
        <f t="shared" si="5"/>
        <v>1600719.0156952832</v>
      </c>
    </row>
    <row r="131" spans="1:63" x14ac:dyDescent="0.25">
      <c r="A131" s="56" t="s">
        <v>258</v>
      </c>
      <c r="B131" s="1">
        <v>3218482</v>
      </c>
      <c r="C131" s="1">
        <v>2295750</v>
      </c>
      <c r="D131" s="1">
        <v>1258746</v>
      </c>
      <c r="E131" s="1">
        <v>592425</v>
      </c>
      <c r="F131" s="1">
        <v>110517</v>
      </c>
      <c r="G131" s="1">
        <v>334062</v>
      </c>
      <c r="H131" s="1">
        <v>922732</v>
      </c>
      <c r="I131" s="1">
        <v>2709</v>
      </c>
      <c r="J131" s="1">
        <v>58507</v>
      </c>
      <c r="K131" s="1">
        <v>25462</v>
      </c>
      <c r="L131" s="1">
        <v>0</v>
      </c>
      <c r="M131" s="1">
        <v>1961</v>
      </c>
      <c r="N131" s="1">
        <v>35022</v>
      </c>
      <c r="O131" s="1">
        <v>9486</v>
      </c>
      <c r="P131" s="1">
        <v>18534</v>
      </c>
      <c r="Q131" s="1">
        <v>3018</v>
      </c>
      <c r="R131" s="1">
        <v>3984</v>
      </c>
      <c r="S131" s="1">
        <v>0</v>
      </c>
      <c r="T131" s="1">
        <v>34442</v>
      </c>
      <c r="U131" s="1">
        <v>12658</v>
      </c>
      <c r="V131" s="1">
        <v>21784</v>
      </c>
      <c r="W131" s="1">
        <v>5812</v>
      </c>
      <c r="X131" s="1">
        <v>67108</v>
      </c>
      <c r="Y131" s="1">
        <v>143610</v>
      </c>
      <c r="Z131" s="1">
        <v>95</v>
      </c>
      <c r="AA131" s="1">
        <v>964</v>
      </c>
      <c r="AB131" s="1">
        <v>317988</v>
      </c>
      <c r="AC131" s="1">
        <v>229052</v>
      </c>
      <c r="AD131" s="1">
        <v>2457507</v>
      </c>
      <c r="AE131" s="1">
        <v>1540657</v>
      </c>
      <c r="AF131" s="1">
        <v>290926</v>
      </c>
      <c r="AG131" s="1">
        <v>10889</v>
      </c>
      <c r="AH131" s="1">
        <v>8360</v>
      </c>
      <c r="AI131" s="1">
        <v>271677</v>
      </c>
      <c r="AJ131" s="1">
        <v>313259</v>
      </c>
      <c r="AK131" s="1">
        <v>139509</v>
      </c>
      <c r="AL131" s="1">
        <v>59147</v>
      </c>
      <c r="AM131" s="1">
        <v>114602</v>
      </c>
      <c r="AN131" s="1">
        <v>5063</v>
      </c>
      <c r="AO131" s="1">
        <v>182625</v>
      </c>
      <c r="AP131" s="1">
        <v>26002</v>
      </c>
      <c r="AQ131" s="1">
        <v>722782</v>
      </c>
      <c r="AR131" s="1">
        <v>916850</v>
      </c>
      <c r="AS131" s="1">
        <v>897381</v>
      </c>
      <c r="AT131" s="1">
        <v>19469</v>
      </c>
      <c r="AU131" s="1">
        <v>1677825</v>
      </c>
      <c r="AV131" s="1">
        <v>54.64516657067476</v>
      </c>
      <c r="AW131" s="1">
        <v>65.897904061431106</v>
      </c>
      <c r="AX131" s="1">
        <v>36.010019440952483</v>
      </c>
      <c r="AY131" s="1">
        <v>2258920</v>
      </c>
      <c r="AZ131" s="1">
        <v>1336188</v>
      </c>
      <c r="BA131" s="1">
        <v>494139</v>
      </c>
      <c r="BB131" s="1">
        <v>417801</v>
      </c>
      <c r="BC131" s="1">
        <v>88006</v>
      </c>
      <c r="BD131" s="1">
        <v>336242</v>
      </c>
      <c r="BE131" s="1">
        <v>718263</v>
      </c>
      <c r="BF131" s="1">
        <v>11818</v>
      </c>
      <c r="BG131" s="1">
        <v>424356</v>
      </c>
      <c r="BI131" s="1">
        <f t="shared" si="3"/>
        <v>54.64516657067476</v>
      </c>
      <c r="BJ131" s="1">
        <f t="shared" si="4"/>
        <v>897381</v>
      </c>
      <c r="BK131" s="1">
        <f t="shared" si="5"/>
        <v>1642196.4764978464</v>
      </c>
    </row>
    <row r="132" spans="1:63" x14ac:dyDescent="0.25">
      <c r="A132" s="56" t="s">
        <v>257</v>
      </c>
      <c r="B132" s="1">
        <v>3340682</v>
      </c>
      <c r="C132" s="1">
        <v>2355293</v>
      </c>
      <c r="D132" s="1">
        <v>1292062</v>
      </c>
      <c r="E132" s="1">
        <v>609268</v>
      </c>
      <c r="F132" s="1">
        <v>113360</v>
      </c>
      <c r="G132" s="1">
        <v>340602</v>
      </c>
      <c r="H132" s="1">
        <v>985389</v>
      </c>
      <c r="I132" s="1">
        <v>3439</v>
      </c>
      <c r="J132" s="1">
        <v>62967</v>
      </c>
      <c r="K132" s="1">
        <v>28783</v>
      </c>
      <c r="L132" s="1">
        <v>0</v>
      </c>
      <c r="M132" s="1">
        <v>1459</v>
      </c>
      <c r="N132" s="1">
        <v>39154</v>
      </c>
      <c r="O132" s="1">
        <v>10511</v>
      </c>
      <c r="P132" s="1">
        <v>21547</v>
      </c>
      <c r="Q132" s="1">
        <v>2868</v>
      </c>
      <c r="R132" s="1">
        <v>4228</v>
      </c>
      <c r="S132" s="1">
        <v>0</v>
      </c>
      <c r="T132" s="1">
        <v>36031</v>
      </c>
      <c r="U132" s="1">
        <v>12531</v>
      </c>
      <c r="V132" s="1">
        <v>23500</v>
      </c>
      <c r="W132" s="1">
        <v>8244</v>
      </c>
      <c r="X132" s="1">
        <v>67205</v>
      </c>
      <c r="Y132" s="1">
        <v>203740</v>
      </c>
      <c r="Z132" s="1">
        <v>102</v>
      </c>
      <c r="AA132" s="1">
        <v>964</v>
      </c>
      <c r="AB132" s="1">
        <v>302449</v>
      </c>
      <c r="AC132" s="1">
        <v>230852</v>
      </c>
      <c r="AD132" s="1">
        <v>2521457</v>
      </c>
      <c r="AE132" s="1">
        <v>1559916</v>
      </c>
      <c r="AF132" s="1">
        <v>297550</v>
      </c>
      <c r="AG132" s="1">
        <v>11049</v>
      </c>
      <c r="AH132" s="1">
        <v>9163</v>
      </c>
      <c r="AI132" s="1">
        <v>277338</v>
      </c>
      <c r="AJ132" s="1">
        <v>322692</v>
      </c>
      <c r="AK132" s="1">
        <v>141923</v>
      </c>
      <c r="AL132" s="1">
        <v>63866</v>
      </c>
      <c r="AM132" s="1">
        <v>116902</v>
      </c>
      <c r="AN132" s="1">
        <v>8872</v>
      </c>
      <c r="AO132" s="1">
        <v>195180</v>
      </c>
      <c r="AP132" s="1">
        <v>27790</v>
      </c>
      <c r="AQ132" s="1">
        <v>707832</v>
      </c>
      <c r="AR132" s="1">
        <v>961541</v>
      </c>
      <c r="AS132" s="1">
        <v>927412</v>
      </c>
      <c r="AT132" s="1">
        <v>34129</v>
      </c>
      <c r="AU132" s="1">
        <v>1780766</v>
      </c>
      <c r="AV132" s="1">
        <v>53.99593399493147</v>
      </c>
      <c r="AW132" s="1">
        <v>64.504992029005138</v>
      </c>
      <c r="AX132" s="1">
        <v>34.830072919417418</v>
      </c>
      <c r="AY132" s="1">
        <v>2353473</v>
      </c>
      <c r="AZ132" s="1">
        <v>1368084</v>
      </c>
      <c r="BA132" s="1">
        <v>502809</v>
      </c>
      <c r="BB132" s="1">
        <v>428037</v>
      </c>
      <c r="BC132" s="1">
        <v>90294</v>
      </c>
      <c r="BD132" s="1">
        <v>346944</v>
      </c>
      <c r="BE132" s="1">
        <v>793557</v>
      </c>
      <c r="BF132" s="1">
        <v>11900</v>
      </c>
      <c r="BG132" s="1">
        <v>432303</v>
      </c>
      <c r="BI132" s="1">
        <f t="shared" si="3"/>
        <v>53.99593399493147</v>
      </c>
      <c r="BJ132" s="1">
        <f t="shared" si="4"/>
        <v>927412</v>
      </c>
      <c r="BK132" s="1">
        <f t="shared" si="5"/>
        <v>1717558.9556188711</v>
      </c>
    </row>
    <row r="133" spans="1:63" x14ac:dyDescent="0.25">
      <c r="A133" s="56" t="s">
        <v>256</v>
      </c>
      <c r="B133" s="1">
        <v>3428941</v>
      </c>
      <c r="C133" s="1">
        <v>2426145</v>
      </c>
      <c r="D133" s="1">
        <v>1331389</v>
      </c>
      <c r="E133" s="1">
        <v>627513</v>
      </c>
      <c r="F133" s="1">
        <v>115677</v>
      </c>
      <c r="G133" s="1">
        <v>351565</v>
      </c>
      <c r="H133" s="1">
        <v>1002796</v>
      </c>
      <c r="I133" s="1">
        <v>3897</v>
      </c>
      <c r="J133" s="1">
        <v>58578</v>
      </c>
      <c r="K133" s="1">
        <v>27955</v>
      </c>
      <c r="L133" s="1">
        <v>31</v>
      </c>
      <c r="M133" s="1">
        <v>1701</v>
      </c>
      <c r="N133" s="1">
        <v>39768</v>
      </c>
      <c r="O133" s="1">
        <v>10494</v>
      </c>
      <c r="P133" s="1">
        <v>22381</v>
      </c>
      <c r="Q133" s="1">
        <v>2789</v>
      </c>
      <c r="R133" s="1">
        <v>4104</v>
      </c>
      <c r="S133" s="1">
        <v>0</v>
      </c>
      <c r="T133" s="1">
        <v>34396</v>
      </c>
      <c r="U133" s="1">
        <v>13176</v>
      </c>
      <c r="V133" s="1">
        <v>21220</v>
      </c>
      <c r="W133" s="1">
        <v>8303</v>
      </c>
      <c r="X133" s="1">
        <v>64801</v>
      </c>
      <c r="Y133" s="1">
        <v>205216</v>
      </c>
      <c r="Z133" s="1">
        <v>107</v>
      </c>
      <c r="AA133" s="1">
        <v>941</v>
      </c>
      <c r="AB133" s="1">
        <v>325485</v>
      </c>
      <c r="AC133" s="1">
        <v>231617</v>
      </c>
      <c r="AD133" s="1">
        <v>2492731</v>
      </c>
      <c r="AE133" s="1">
        <v>1600878</v>
      </c>
      <c r="AF133" s="1">
        <v>306725</v>
      </c>
      <c r="AG133" s="1">
        <v>12083</v>
      </c>
      <c r="AH133" s="1">
        <v>11928</v>
      </c>
      <c r="AI133" s="1">
        <v>282714</v>
      </c>
      <c r="AJ133" s="1">
        <v>329223</v>
      </c>
      <c r="AK133" s="1">
        <v>143995</v>
      </c>
      <c r="AL133" s="1">
        <v>67140</v>
      </c>
      <c r="AM133" s="1">
        <v>118088</v>
      </c>
      <c r="AN133" s="1">
        <v>9034</v>
      </c>
      <c r="AO133" s="1">
        <v>196568</v>
      </c>
      <c r="AP133" s="1">
        <v>29197</v>
      </c>
      <c r="AQ133" s="1">
        <v>730131</v>
      </c>
      <c r="AR133" s="1">
        <v>891853</v>
      </c>
      <c r="AS133" s="1">
        <v>857111</v>
      </c>
      <c r="AT133" s="1">
        <v>34742</v>
      </c>
      <c r="AU133" s="1">
        <v>1828063</v>
      </c>
      <c r="AV133" s="1">
        <v>48.786786723092277</v>
      </c>
      <c r="AW133" s="1">
        <v>71.306406114628302</v>
      </c>
      <c r="AX133" s="1">
        <v>34.788104271045754</v>
      </c>
      <c r="AY133" s="1">
        <v>2400784</v>
      </c>
      <c r="AZ133" s="1">
        <v>1397988</v>
      </c>
      <c r="BA133" s="1">
        <v>511747</v>
      </c>
      <c r="BB133" s="1">
        <v>439931</v>
      </c>
      <c r="BC133" s="1">
        <v>92655</v>
      </c>
      <c r="BD133" s="1">
        <v>353655</v>
      </c>
      <c r="BE133" s="1">
        <v>799906</v>
      </c>
      <c r="BF133" s="1">
        <v>11990</v>
      </c>
      <c r="BG133" s="1">
        <v>440443</v>
      </c>
      <c r="BI133" s="1">
        <f t="shared" si="3"/>
        <v>48.786786723092277</v>
      </c>
      <c r="BJ133" s="1">
        <f t="shared" si="4"/>
        <v>857111</v>
      </c>
      <c r="BK133" s="1">
        <f t="shared" si="5"/>
        <v>1756850.6916941574</v>
      </c>
    </row>
    <row r="134" spans="1:63" x14ac:dyDescent="0.25">
      <c r="A134" s="56" t="s">
        <v>255</v>
      </c>
      <c r="B134" s="1">
        <v>3506943</v>
      </c>
      <c r="C134" s="1">
        <v>2483877</v>
      </c>
      <c r="D134" s="1">
        <v>1361526</v>
      </c>
      <c r="E134" s="1">
        <v>645622</v>
      </c>
      <c r="F134" s="1">
        <v>118568</v>
      </c>
      <c r="G134" s="1">
        <v>358162</v>
      </c>
      <c r="H134" s="1">
        <v>1023066</v>
      </c>
      <c r="I134" s="1">
        <v>4744</v>
      </c>
      <c r="J134" s="1">
        <v>60714</v>
      </c>
      <c r="K134" s="1">
        <v>29290</v>
      </c>
      <c r="L134" s="1">
        <v>74</v>
      </c>
      <c r="M134" s="1">
        <v>1848</v>
      </c>
      <c r="N134" s="1">
        <v>34028</v>
      </c>
      <c r="O134" s="1">
        <v>9442</v>
      </c>
      <c r="P134" s="1">
        <v>17508</v>
      </c>
      <c r="Q134" s="1">
        <v>2682</v>
      </c>
      <c r="R134" s="1">
        <v>4396</v>
      </c>
      <c r="S134" s="1">
        <v>0</v>
      </c>
      <c r="T134" s="1">
        <v>35962</v>
      </c>
      <c r="U134" s="1">
        <v>13829</v>
      </c>
      <c r="V134" s="1">
        <v>22133</v>
      </c>
      <c r="W134" s="1">
        <v>8437</v>
      </c>
      <c r="X134" s="1">
        <v>69475</v>
      </c>
      <c r="Y134" s="1">
        <v>208534</v>
      </c>
      <c r="Z134" s="1">
        <v>111</v>
      </c>
      <c r="AA134" s="1">
        <v>895</v>
      </c>
      <c r="AB134" s="1">
        <v>338436</v>
      </c>
      <c r="AC134" s="1">
        <v>230518</v>
      </c>
      <c r="AD134" s="1">
        <v>2540214</v>
      </c>
      <c r="AE134" s="1">
        <v>1622744</v>
      </c>
      <c r="AF134" s="1">
        <v>313376</v>
      </c>
      <c r="AG134" s="1">
        <v>12914</v>
      </c>
      <c r="AH134" s="1">
        <v>14079</v>
      </c>
      <c r="AI134" s="1">
        <v>286383</v>
      </c>
      <c r="AJ134" s="1">
        <v>341281</v>
      </c>
      <c r="AK134" s="1">
        <v>149397</v>
      </c>
      <c r="AL134" s="1">
        <v>70964</v>
      </c>
      <c r="AM134" s="1">
        <v>120920</v>
      </c>
      <c r="AN134" s="1">
        <v>9202</v>
      </c>
      <c r="AO134" s="1">
        <v>204530</v>
      </c>
      <c r="AP134" s="1">
        <v>23478</v>
      </c>
      <c r="AQ134" s="1">
        <v>730877</v>
      </c>
      <c r="AR134" s="1">
        <v>917470</v>
      </c>
      <c r="AS134" s="1">
        <v>882073</v>
      </c>
      <c r="AT134" s="1">
        <v>35397</v>
      </c>
      <c r="AU134" s="1">
        <v>1884199</v>
      </c>
      <c r="AV134" s="1">
        <v>48.692831780209957</v>
      </c>
      <c r="AW134" s="1">
        <v>71.354584242127501</v>
      </c>
      <c r="AX134" s="1">
        <v>34.744567672487364</v>
      </c>
      <c r="AY134" s="1">
        <v>2455722</v>
      </c>
      <c r="AZ134" s="1">
        <v>1432656</v>
      </c>
      <c r="BA134" s="1">
        <v>521313</v>
      </c>
      <c r="BB134" s="1">
        <v>452590</v>
      </c>
      <c r="BC134" s="1">
        <v>95138</v>
      </c>
      <c r="BD134" s="1">
        <v>363615</v>
      </c>
      <c r="BE134" s="1">
        <v>832978</v>
      </c>
      <c r="BF134" s="1">
        <v>12102</v>
      </c>
      <c r="BG134" s="1">
        <v>449111</v>
      </c>
      <c r="BI134" s="1">
        <f t="shared" si="3"/>
        <v>48.692831780209957</v>
      </c>
      <c r="BJ134" s="1">
        <f t="shared" si="4"/>
        <v>882073</v>
      </c>
      <c r="BK134" s="1">
        <f t="shared" si="5"/>
        <v>1811504.8308989448</v>
      </c>
    </row>
    <row r="135" spans="1:63" x14ac:dyDescent="0.25">
      <c r="A135" s="56" t="s">
        <v>254</v>
      </c>
      <c r="B135" s="1">
        <v>3602292</v>
      </c>
      <c r="C135" s="1">
        <v>2551267</v>
      </c>
      <c r="D135" s="1">
        <v>1396992</v>
      </c>
      <c r="E135" s="1">
        <v>665410</v>
      </c>
      <c r="F135" s="1">
        <v>121706</v>
      </c>
      <c r="G135" s="1">
        <v>367160</v>
      </c>
      <c r="H135" s="1">
        <v>1051025</v>
      </c>
      <c r="I135" s="1">
        <v>4914</v>
      </c>
      <c r="J135" s="1">
        <v>60460</v>
      </c>
      <c r="K135" s="1">
        <v>29897</v>
      </c>
      <c r="L135" s="1">
        <v>130</v>
      </c>
      <c r="M135" s="1">
        <v>2167</v>
      </c>
      <c r="N135" s="1">
        <v>33482</v>
      </c>
      <c r="O135" s="1">
        <v>8984</v>
      </c>
      <c r="P135" s="1">
        <v>17055</v>
      </c>
      <c r="Q135" s="1">
        <v>2375</v>
      </c>
      <c r="R135" s="1">
        <v>5068</v>
      </c>
      <c r="S135" s="1">
        <v>0</v>
      </c>
      <c r="T135" s="1">
        <v>37056</v>
      </c>
      <c r="U135" s="1">
        <v>14491</v>
      </c>
      <c r="V135" s="1">
        <v>22565</v>
      </c>
      <c r="W135" s="1">
        <v>8520</v>
      </c>
      <c r="X135" s="1">
        <v>69931</v>
      </c>
      <c r="Y135" s="1">
        <v>210540</v>
      </c>
      <c r="Z135" s="1">
        <v>113</v>
      </c>
      <c r="AA135" s="1">
        <v>841</v>
      </c>
      <c r="AB135" s="1">
        <v>355283</v>
      </c>
      <c r="AC135" s="1">
        <v>237691</v>
      </c>
      <c r="AD135" s="1">
        <v>2547906</v>
      </c>
      <c r="AE135" s="1">
        <v>1666502</v>
      </c>
      <c r="AF135" s="1">
        <v>321380</v>
      </c>
      <c r="AG135" s="1">
        <v>13175</v>
      </c>
      <c r="AH135" s="1">
        <v>15713</v>
      </c>
      <c r="AI135" s="1">
        <v>292492</v>
      </c>
      <c r="AJ135" s="1">
        <v>346879</v>
      </c>
      <c r="AK135" s="1">
        <v>150423</v>
      </c>
      <c r="AL135" s="1">
        <v>71302</v>
      </c>
      <c r="AM135" s="1">
        <v>125154</v>
      </c>
      <c r="AN135" s="1">
        <v>9385</v>
      </c>
      <c r="AO135" s="1">
        <v>210061</v>
      </c>
      <c r="AP135" s="1">
        <v>26812</v>
      </c>
      <c r="AQ135" s="1">
        <v>751985</v>
      </c>
      <c r="AR135" s="1">
        <v>881404</v>
      </c>
      <c r="AS135" s="1">
        <v>845309</v>
      </c>
      <c r="AT135" s="1">
        <v>36095</v>
      </c>
      <c r="AU135" s="1">
        <v>1935790</v>
      </c>
      <c r="AV135" s="1">
        <v>45.53200247329773</v>
      </c>
      <c r="AW135" s="1">
        <v>75.817573999456499</v>
      </c>
      <c r="AX135" s="1">
        <v>34.521259668626882</v>
      </c>
      <c r="AY135" s="1">
        <v>2518849</v>
      </c>
      <c r="AZ135" s="1">
        <v>1467824</v>
      </c>
      <c r="BA135" s="1">
        <v>531335</v>
      </c>
      <c r="BB135" s="1">
        <v>465926</v>
      </c>
      <c r="BC135" s="1">
        <v>97669</v>
      </c>
      <c r="BD135" s="1">
        <v>372894</v>
      </c>
      <c r="BE135" s="1">
        <v>852347</v>
      </c>
      <c r="BF135" s="1">
        <v>12220</v>
      </c>
      <c r="BG135" s="1">
        <v>458172</v>
      </c>
      <c r="BI135" s="1">
        <f t="shared" si="3"/>
        <v>45.53200247329773</v>
      </c>
      <c r="BJ135" s="1">
        <f t="shared" si="4"/>
        <v>845309</v>
      </c>
      <c r="BK135" s="1">
        <f t="shared" si="5"/>
        <v>1856516.1953852831</v>
      </c>
    </row>
    <row r="136" spans="1:63" x14ac:dyDescent="0.25">
      <c r="A136" s="56" t="s">
        <v>253</v>
      </c>
      <c r="B136" s="1">
        <v>3716624</v>
      </c>
      <c r="C136" s="1">
        <v>2619194</v>
      </c>
      <c r="D136" s="1">
        <v>1430747</v>
      </c>
      <c r="E136" s="1">
        <v>687076</v>
      </c>
      <c r="F136" s="1">
        <v>124876</v>
      </c>
      <c r="G136" s="1">
        <v>376495</v>
      </c>
      <c r="H136" s="1">
        <v>1097430</v>
      </c>
      <c r="I136" s="1">
        <v>5686</v>
      </c>
      <c r="J136" s="1">
        <v>66717</v>
      </c>
      <c r="K136" s="1">
        <v>35456</v>
      </c>
      <c r="L136" s="1">
        <v>200</v>
      </c>
      <c r="M136" s="1">
        <v>2115</v>
      </c>
      <c r="N136" s="1">
        <v>32988</v>
      </c>
      <c r="O136" s="1">
        <v>9390</v>
      </c>
      <c r="P136" s="1">
        <v>16556</v>
      </c>
      <c r="Q136" s="1">
        <v>2672</v>
      </c>
      <c r="R136" s="1">
        <v>4370</v>
      </c>
      <c r="S136" s="1">
        <v>0</v>
      </c>
      <c r="T136" s="1">
        <v>39516</v>
      </c>
      <c r="U136" s="1">
        <v>15155</v>
      </c>
      <c r="V136" s="1">
        <v>24361</v>
      </c>
      <c r="W136" s="1">
        <v>11302</v>
      </c>
      <c r="X136" s="1">
        <v>72035</v>
      </c>
      <c r="Y136" s="1">
        <v>224410</v>
      </c>
      <c r="Z136" s="1">
        <v>121</v>
      </c>
      <c r="AA136" s="1">
        <v>790</v>
      </c>
      <c r="AB136" s="1">
        <v>346406</v>
      </c>
      <c r="AC136" s="1">
        <v>259688</v>
      </c>
      <c r="AD136" s="1">
        <v>2572693</v>
      </c>
      <c r="AE136" s="1">
        <v>1713639</v>
      </c>
      <c r="AF136" s="1">
        <v>330331</v>
      </c>
      <c r="AG136" s="1">
        <v>12808</v>
      </c>
      <c r="AH136" s="1">
        <v>17377</v>
      </c>
      <c r="AI136" s="1">
        <v>300146</v>
      </c>
      <c r="AJ136" s="1">
        <v>364205</v>
      </c>
      <c r="AK136" s="1">
        <v>155505</v>
      </c>
      <c r="AL136" s="1">
        <v>77648</v>
      </c>
      <c r="AM136" s="1">
        <v>131052</v>
      </c>
      <c r="AN136" s="1">
        <v>10368</v>
      </c>
      <c r="AO136" s="1">
        <v>227047</v>
      </c>
      <c r="AP136" s="1">
        <v>29134</v>
      </c>
      <c r="AQ136" s="1">
        <v>752554</v>
      </c>
      <c r="AR136" s="1">
        <v>859054</v>
      </c>
      <c r="AS136" s="1">
        <v>819176</v>
      </c>
      <c r="AT136" s="1">
        <v>39878</v>
      </c>
      <c r="AU136" s="1">
        <v>2002985</v>
      </c>
      <c r="AV136" s="1">
        <v>42.888689194294415</v>
      </c>
      <c r="AW136" s="1">
        <v>80.848947915462318</v>
      </c>
      <c r="AX136" s="1">
        <v>34.675053988319618</v>
      </c>
      <c r="AY136" s="1">
        <v>2604874</v>
      </c>
      <c r="AZ136" s="1">
        <v>1507444</v>
      </c>
      <c r="BA136" s="1">
        <v>541744</v>
      </c>
      <c r="BB136" s="1">
        <v>480475</v>
      </c>
      <c r="BC136" s="1">
        <v>100190</v>
      </c>
      <c r="BD136" s="1">
        <v>385035</v>
      </c>
      <c r="BE136" s="1">
        <v>891235</v>
      </c>
      <c r="BF136" s="1">
        <v>12346</v>
      </c>
      <c r="BG136" s="1">
        <v>467577</v>
      </c>
      <c r="BI136" s="1">
        <f t="shared" ref="BI136:BI199" si="6">AV136</f>
        <v>42.888689194294415</v>
      </c>
      <c r="BJ136" s="1">
        <f t="shared" ref="BJ136:BJ199" si="7">AS136</f>
        <v>819176</v>
      </c>
      <c r="BK136" s="1">
        <f t="shared" ref="BK136:BK199" si="8">BJ136*100/BI136</f>
        <v>1910004.7480793069</v>
      </c>
    </row>
    <row r="137" spans="1:63" x14ac:dyDescent="0.25">
      <c r="A137" s="56" t="s">
        <v>252</v>
      </c>
      <c r="B137" s="1">
        <v>3820861</v>
      </c>
      <c r="C137" s="1">
        <v>2695322</v>
      </c>
      <c r="D137" s="1">
        <v>1466860</v>
      </c>
      <c r="E137" s="1">
        <v>708934</v>
      </c>
      <c r="F137" s="1">
        <v>128497</v>
      </c>
      <c r="G137" s="1">
        <v>391031</v>
      </c>
      <c r="H137" s="1">
        <v>1125539</v>
      </c>
      <c r="I137" s="1">
        <v>7097</v>
      </c>
      <c r="J137" s="1">
        <v>59929</v>
      </c>
      <c r="K137" s="1">
        <v>35080</v>
      </c>
      <c r="L137" s="1">
        <v>255</v>
      </c>
      <c r="M137" s="1">
        <v>2376</v>
      </c>
      <c r="N137" s="1">
        <v>31857</v>
      </c>
      <c r="O137" s="1">
        <v>10332</v>
      </c>
      <c r="P137" s="1">
        <v>14993</v>
      </c>
      <c r="Q137" s="1">
        <v>2897</v>
      </c>
      <c r="R137" s="1">
        <v>3635</v>
      </c>
      <c r="S137" s="1">
        <v>0</v>
      </c>
      <c r="T137" s="1">
        <v>38680</v>
      </c>
      <c r="U137" s="1">
        <v>15605</v>
      </c>
      <c r="V137" s="1">
        <v>23075</v>
      </c>
      <c r="W137" s="1">
        <v>11458</v>
      </c>
      <c r="X137" s="1">
        <v>67468</v>
      </c>
      <c r="Y137" s="1">
        <v>228662</v>
      </c>
      <c r="Z137" s="1">
        <v>128</v>
      </c>
      <c r="AA137" s="1">
        <v>738</v>
      </c>
      <c r="AB137" s="1">
        <v>366132</v>
      </c>
      <c r="AC137" s="1">
        <v>275679</v>
      </c>
      <c r="AD137" s="1">
        <v>2580510</v>
      </c>
      <c r="AE137" s="1">
        <v>1765768</v>
      </c>
      <c r="AF137" s="1">
        <v>336927</v>
      </c>
      <c r="AG137" s="1">
        <v>13719</v>
      </c>
      <c r="AH137" s="1">
        <v>18702</v>
      </c>
      <c r="AI137" s="1">
        <v>304506</v>
      </c>
      <c r="AJ137" s="1">
        <v>376303</v>
      </c>
      <c r="AK137" s="1">
        <v>163617</v>
      </c>
      <c r="AL137" s="1">
        <v>78546</v>
      </c>
      <c r="AM137" s="1">
        <v>134140</v>
      </c>
      <c r="AN137" s="1">
        <v>10622</v>
      </c>
      <c r="AO137" s="1">
        <v>229719</v>
      </c>
      <c r="AP137" s="1">
        <v>32136</v>
      </c>
      <c r="AQ137" s="1">
        <v>780061</v>
      </c>
      <c r="AR137" s="1">
        <v>814742</v>
      </c>
      <c r="AS137" s="1">
        <v>773891</v>
      </c>
      <c r="AT137" s="1">
        <v>40851</v>
      </c>
      <c r="AU137" s="1">
        <v>2055093</v>
      </c>
      <c r="AV137" s="1">
        <v>39.645014995020013</v>
      </c>
      <c r="AW137" s="1">
        <v>87.540620177512338</v>
      </c>
      <c r="AX137" s="1">
        <v>34.705491996108286</v>
      </c>
      <c r="AY137" s="1">
        <v>2675007</v>
      </c>
      <c r="AZ137" s="1">
        <v>1549468</v>
      </c>
      <c r="BA137" s="1">
        <v>552466</v>
      </c>
      <c r="BB137" s="1">
        <v>495182</v>
      </c>
      <c r="BC137" s="1">
        <v>102697</v>
      </c>
      <c r="BD137" s="1">
        <v>399123</v>
      </c>
      <c r="BE137" s="1">
        <v>909239</v>
      </c>
      <c r="BF137" s="1">
        <v>12483</v>
      </c>
      <c r="BG137" s="1">
        <v>477238</v>
      </c>
      <c r="BI137" s="1">
        <f t="shared" si="6"/>
        <v>39.645014995020013</v>
      </c>
      <c r="BJ137" s="1">
        <f t="shared" si="7"/>
        <v>773891</v>
      </c>
      <c r="BK137" s="1">
        <f t="shared" si="8"/>
        <v>1952051.2228264054</v>
      </c>
    </row>
    <row r="138" spans="1:63" x14ac:dyDescent="0.25">
      <c r="A138" s="56" t="s">
        <v>251</v>
      </c>
      <c r="B138" s="1">
        <v>3939160</v>
      </c>
      <c r="C138" s="1">
        <v>2788870</v>
      </c>
      <c r="D138" s="1">
        <v>1517556</v>
      </c>
      <c r="E138" s="1">
        <v>733107</v>
      </c>
      <c r="F138" s="1">
        <v>131814</v>
      </c>
      <c r="G138" s="1">
        <v>406393</v>
      </c>
      <c r="H138" s="1">
        <v>1150290</v>
      </c>
      <c r="I138" s="1">
        <v>7450</v>
      </c>
      <c r="J138" s="1">
        <v>62348</v>
      </c>
      <c r="K138" s="1">
        <v>35386</v>
      </c>
      <c r="L138" s="1">
        <v>268</v>
      </c>
      <c r="M138" s="1">
        <v>2272</v>
      </c>
      <c r="N138" s="1">
        <v>31087</v>
      </c>
      <c r="O138" s="1">
        <v>9330</v>
      </c>
      <c r="P138" s="1">
        <v>13970</v>
      </c>
      <c r="Q138" s="1">
        <v>3358</v>
      </c>
      <c r="R138" s="1">
        <v>4429</v>
      </c>
      <c r="S138" s="1">
        <v>0</v>
      </c>
      <c r="T138" s="1">
        <v>39764</v>
      </c>
      <c r="U138" s="1">
        <v>16057</v>
      </c>
      <c r="V138" s="1">
        <v>23707</v>
      </c>
      <c r="W138" s="1">
        <v>11594</v>
      </c>
      <c r="X138" s="1">
        <v>72135</v>
      </c>
      <c r="Y138" s="1">
        <v>231986</v>
      </c>
      <c r="Z138" s="1">
        <v>132</v>
      </c>
      <c r="AA138" s="1">
        <v>667</v>
      </c>
      <c r="AB138" s="1">
        <v>389338</v>
      </c>
      <c r="AC138" s="1">
        <v>265863</v>
      </c>
      <c r="AD138" s="1">
        <v>2670655</v>
      </c>
      <c r="AE138" s="1">
        <v>1794944</v>
      </c>
      <c r="AF138" s="1">
        <v>346165</v>
      </c>
      <c r="AG138" s="1">
        <v>14419</v>
      </c>
      <c r="AH138" s="1">
        <v>20838</v>
      </c>
      <c r="AI138" s="1">
        <v>310908</v>
      </c>
      <c r="AJ138" s="1">
        <v>390920</v>
      </c>
      <c r="AK138" s="1">
        <v>170004</v>
      </c>
      <c r="AL138" s="1">
        <v>82257</v>
      </c>
      <c r="AM138" s="1">
        <v>138659</v>
      </c>
      <c r="AN138" s="1">
        <v>11049</v>
      </c>
      <c r="AO138" s="1">
        <v>241512</v>
      </c>
      <c r="AP138" s="1">
        <v>27075</v>
      </c>
      <c r="AQ138" s="1">
        <v>778223</v>
      </c>
      <c r="AR138" s="1">
        <v>875711</v>
      </c>
      <c r="AS138" s="1">
        <v>833210</v>
      </c>
      <c r="AT138" s="1">
        <v>42501</v>
      </c>
      <c r="AU138" s="1">
        <v>2144216</v>
      </c>
      <c r="AV138" s="1">
        <v>40.84060708541201</v>
      </c>
      <c r="AW138" s="1">
        <v>84.169852768403715</v>
      </c>
      <c r="AX138" s="1">
        <v>34.375478853513549</v>
      </c>
      <c r="AY138" s="1">
        <v>2741106</v>
      </c>
      <c r="AZ138" s="1">
        <v>1590816</v>
      </c>
      <c r="BA138" s="1">
        <v>564961</v>
      </c>
      <c r="BB138" s="1">
        <v>511994</v>
      </c>
      <c r="BC138" s="1">
        <v>105346</v>
      </c>
      <c r="BD138" s="1">
        <v>408515</v>
      </c>
      <c r="BE138" s="1">
        <v>946162</v>
      </c>
      <c r="BF138" s="1">
        <v>12640</v>
      </c>
      <c r="BG138" s="1">
        <v>488596</v>
      </c>
      <c r="BI138" s="1">
        <f t="shared" si="6"/>
        <v>40.84060708541201</v>
      </c>
      <c r="BJ138" s="1">
        <f t="shared" si="7"/>
        <v>833210</v>
      </c>
      <c r="BK138" s="1">
        <f t="shared" si="8"/>
        <v>2040150.868123645</v>
      </c>
    </row>
    <row r="139" spans="1:63" x14ac:dyDescent="0.25">
      <c r="A139" s="56" t="s">
        <v>250</v>
      </c>
      <c r="B139" s="1">
        <v>4065942</v>
      </c>
      <c r="C139" s="1">
        <v>2878314</v>
      </c>
      <c r="D139" s="1">
        <v>1566328</v>
      </c>
      <c r="E139" s="1">
        <v>758101</v>
      </c>
      <c r="F139" s="1">
        <v>135597</v>
      </c>
      <c r="G139" s="1">
        <v>418288</v>
      </c>
      <c r="H139" s="1">
        <v>1187628</v>
      </c>
      <c r="I139" s="1">
        <v>6457</v>
      </c>
      <c r="J139" s="1">
        <v>63256</v>
      </c>
      <c r="K139" s="1">
        <v>34266</v>
      </c>
      <c r="L139" s="1">
        <v>349</v>
      </c>
      <c r="M139" s="1">
        <v>2038</v>
      </c>
      <c r="N139" s="1">
        <v>29508</v>
      </c>
      <c r="O139" s="1">
        <v>9061</v>
      </c>
      <c r="P139" s="1">
        <v>12692</v>
      </c>
      <c r="Q139" s="1">
        <v>2779</v>
      </c>
      <c r="R139" s="1">
        <v>4976</v>
      </c>
      <c r="S139" s="1">
        <v>0</v>
      </c>
      <c r="T139" s="1">
        <v>40817</v>
      </c>
      <c r="U139" s="1">
        <v>16502</v>
      </c>
      <c r="V139" s="1">
        <v>24315</v>
      </c>
      <c r="W139" s="1">
        <v>11349</v>
      </c>
      <c r="X139" s="1">
        <v>77307</v>
      </c>
      <c r="Y139" s="1">
        <v>233865</v>
      </c>
      <c r="Z139" s="1">
        <v>137</v>
      </c>
      <c r="AA139" s="1">
        <v>615</v>
      </c>
      <c r="AB139" s="1">
        <v>415102</v>
      </c>
      <c r="AC139" s="1">
        <v>272562</v>
      </c>
      <c r="AD139" s="1">
        <v>2767486</v>
      </c>
      <c r="AE139" s="1">
        <v>1827280</v>
      </c>
      <c r="AF139" s="1">
        <v>354093</v>
      </c>
      <c r="AG139" s="1">
        <v>14992</v>
      </c>
      <c r="AH139" s="1">
        <v>23017</v>
      </c>
      <c r="AI139" s="1">
        <v>316084</v>
      </c>
      <c r="AJ139" s="1">
        <v>394491</v>
      </c>
      <c r="AK139" s="1">
        <v>169128</v>
      </c>
      <c r="AL139" s="1">
        <v>83421</v>
      </c>
      <c r="AM139" s="1">
        <v>141942</v>
      </c>
      <c r="AN139" s="1">
        <v>11542</v>
      </c>
      <c r="AO139" s="1">
        <v>247814</v>
      </c>
      <c r="AP139" s="1">
        <v>30596</v>
      </c>
      <c r="AQ139" s="1">
        <v>788744</v>
      </c>
      <c r="AR139" s="1">
        <v>940206</v>
      </c>
      <c r="AS139" s="1">
        <v>895811</v>
      </c>
      <c r="AT139" s="1">
        <v>44395</v>
      </c>
      <c r="AU139" s="1">
        <v>2238662</v>
      </c>
      <c r="AV139" s="1">
        <v>41.998574244044235</v>
      </c>
      <c r="AW139" s="1">
        <v>79.619137563503131</v>
      </c>
      <c r="AX139" s="1">
        <v>33.438902602075579</v>
      </c>
      <c r="AY139" s="1">
        <v>2822971</v>
      </c>
      <c r="AZ139" s="1">
        <v>1635343</v>
      </c>
      <c r="BA139" s="1">
        <v>578780</v>
      </c>
      <c r="BB139" s="1">
        <v>529262</v>
      </c>
      <c r="BC139" s="1">
        <v>108146</v>
      </c>
      <c r="BD139" s="1">
        <v>419155</v>
      </c>
      <c r="BE139" s="1">
        <v>995691</v>
      </c>
      <c r="BF139" s="1">
        <v>12816</v>
      </c>
      <c r="BG139" s="1">
        <v>501223</v>
      </c>
      <c r="BI139" s="1">
        <f t="shared" si="6"/>
        <v>41.998574244044235</v>
      </c>
      <c r="BJ139" s="1">
        <f t="shared" si="7"/>
        <v>895811</v>
      </c>
      <c r="BK139" s="1">
        <f t="shared" si="8"/>
        <v>2132955.7398654642</v>
      </c>
    </row>
    <row r="140" spans="1:63" x14ac:dyDescent="0.25">
      <c r="A140" s="56" t="s">
        <v>249</v>
      </c>
      <c r="B140" s="1">
        <v>4234679</v>
      </c>
      <c r="C140" s="1">
        <v>2979762</v>
      </c>
      <c r="D140" s="1">
        <v>1620823</v>
      </c>
      <c r="E140" s="1">
        <v>783664</v>
      </c>
      <c r="F140" s="1">
        <v>139760</v>
      </c>
      <c r="G140" s="1">
        <v>435516</v>
      </c>
      <c r="H140" s="1">
        <v>1254917</v>
      </c>
      <c r="I140" s="1">
        <v>8317</v>
      </c>
      <c r="J140" s="1">
        <v>73015</v>
      </c>
      <c r="K140" s="1">
        <v>38182</v>
      </c>
      <c r="L140" s="1">
        <v>610</v>
      </c>
      <c r="M140" s="1">
        <v>2509</v>
      </c>
      <c r="N140" s="1">
        <v>31966</v>
      </c>
      <c r="O140" s="1">
        <v>9512</v>
      </c>
      <c r="P140" s="1">
        <v>15070</v>
      </c>
      <c r="Q140" s="1">
        <v>2773</v>
      </c>
      <c r="R140" s="1">
        <v>4611</v>
      </c>
      <c r="S140" s="1">
        <v>0</v>
      </c>
      <c r="T140" s="1">
        <v>43474</v>
      </c>
      <c r="U140" s="1">
        <v>16976</v>
      </c>
      <c r="V140" s="1">
        <v>26498</v>
      </c>
      <c r="W140" s="1">
        <v>13023</v>
      </c>
      <c r="X140" s="1">
        <v>72345</v>
      </c>
      <c r="Y140" s="1">
        <v>259898</v>
      </c>
      <c r="Z140" s="1">
        <v>143</v>
      </c>
      <c r="AA140" s="1">
        <v>618</v>
      </c>
      <c r="AB140" s="1">
        <v>407281</v>
      </c>
      <c r="AC140" s="1">
        <v>303536</v>
      </c>
      <c r="AD140" s="1">
        <v>2803268</v>
      </c>
      <c r="AE140" s="1">
        <v>1897014</v>
      </c>
      <c r="AF140" s="1">
        <v>361647</v>
      </c>
      <c r="AG140" s="1">
        <v>15499</v>
      </c>
      <c r="AH140" s="1">
        <v>25041</v>
      </c>
      <c r="AI140" s="1">
        <v>321107</v>
      </c>
      <c r="AJ140" s="1">
        <v>407961</v>
      </c>
      <c r="AK140" s="1">
        <v>174642</v>
      </c>
      <c r="AL140" s="1">
        <v>89550</v>
      </c>
      <c r="AM140" s="1">
        <v>143770</v>
      </c>
      <c r="AN140" s="1">
        <v>12979</v>
      </c>
      <c r="AO140" s="1">
        <v>271823</v>
      </c>
      <c r="AP140" s="1">
        <v>34055</v>
      </c>
      <c r="AQ140" s="1">
        <v>808549</v>
      </c>
      <c r="AR140" s="1">
        <v>906254</v>
      </c>
      <c r="AS140" s="1">
        <v>856335</v>
      </c>
      <c r="AT140" s="1">
        <v>49919</v>
      </c>
      <c r="AU140" s="1">
        <v>2337665</v>
      </c>
      <c r="AV140" s="1">
        <v>38.767479907824047</v>
      </c>
      <c r="AW140" s="1">
        <v>84.92193383829553</v>
      </c>
      <c r="AX140" s="1">
        <v>32.922093638096861</v>
      </c>
      <c r="AY140" s="1">
        <v>2945431</v>
      </c>
      <c r="AZ140" s="1">
        <v>1690514</v>
      </c>
      <c r="BA140" s="1">
        <v>593534</v>
      </c>
      <c r="BB140" s="1">
        <v>547349</v>
      </c>
      <c r="BC140" s="1">
        <v>111204</v>
      </c>
      <c r="BD140" s="1">
        <v>438427</v>
      </c>
      <c r="BE140" s="1">
        <v>1048417</v>
      </c>
      <c r="BF140" s="1">
        <v>13014</v>
      </c>
      <c r="BG140" s="1">
        <v>514750</v>
      </c>
      <c r="BI140" s="1">
        <f t="shared" si="6"/>
        <v>38.767479907824047</v>
      </c>
      <c r="BJ140" s="1">
        <f t="shared" si="7"/>
        <v>856335</v>
      </c>
      <c r="BK140" s="1">
        <f t="shared" si="8"/>
        <v>2208900.3516248022</v>
      </c>
    </row>
    <row r="141" spans="1:63" x14ac:dyDescent="0.25">
      <c r="A141" s="56" t="s">
        <v>248</v>
      </c>
      <c r="B141" s="1">
        <v>4390019</v>
      </c>
      <c r="C141" s="1">
        <v>3090854</v>
      </c>
      <c r="D141" s="1">
        <v>1675601</v>
      </c>
      <c r="E141" s="1">
        <v>815011</v>
      </c>
      <c r="F141" s="1">
        <v>144045</v>
      </c>
      <c r="G141" s="1">
        <v>456196</v>
      </c>
      <c r="H141" s="1">
        <v>1299165</v>
      </c>
      <c r="I141" s="1">
        <v>12524</v>
      </c>
      <c r="J141" s="1">
        <v>70571</v>
      </c>
      <c r="K141" s="1">
        <v>36026</v>
      </c>
      <c r="L141" s="1">
        <v>1028</v>
      </c>
      <c r="M141" s="1">
        <v>3434</v>
      </c>
      <c r="N141" s="1">
        <v>31664</v>
      </c>
      <c r="O141" s="1">
        <v>8896</v>
      </c>
      <c r="P141" s="1">
        <v>14519</v>
      </c>
      <c r="Q141" s="1">
        <v>3364</v>
      </c>
      <c r="R141" s="1">
        <v>4885</v>
      </c>
      <c r="S141" s="1">
        <v>0</v>
      </c>
      <c r="T141" s="1">
        <v>42864</v>
      </c>
      <c r="U141" s="1">
        <v>17772</v>
      </c>
      <c r="V141" s="1">
        <v>25092</v>
      </c>
      <c r="W141" s="1">
        <v>13463</v>
      </c>
      <c r="X141" s="1">
        <v>76954</v>
      </c>
      <c r="Y141" s="1">
        <v>265044</v>
      </c>
      <c r="Z141" s="1">
        <v>149</v>
      </c>
      <c r="AA141" s="1">
        <v>680</v>
      </c>
      <c r="AB141" s="1">
        <v>438034</v>
      </c>
      <c r="AC141" s="1">
        <v>306730</v>
      </c>
      <c r="AD141" s="1">
        <v>2920506</v>
      </c>
      <c r="AE141" s="1">
        <v>1958802</v>
      </c>
      <c r="AF141" s="1">
        <v>370486</v>
      </c>
      <c r="AG141" s="1">
        <v>17665</v>
      </c>
      <c r="AH141" s="1">
        <v>27366</v>
      </c>
      <c r="AI141" s="1">
        <v>325455</v>
      </c>
      <c r="AJ141" s="1">
        <v>422267</v>
      </c>
      <c r="AK141" s="1">
        <v>181089</v>
      </c>
      <c r="AL141" s="1">
        <v>93963</v>
      </c>
      <c r="AM141" s="1">
        <v>147215</v>
      </c>
      <c r="AN141" s="1">
        <v>13211</v>
      </c>
      <c r="AO141" s="1">
        <v>275152</v>
      </c>
      <c r="AP141" s="1">
        <v>38940</v>
      </c>
      <c r="AQ141" s="1">
        <v>838746</v>
      </c>
      <c r="AR141" s="1">
        <v>961704</v>
      </c>
      <c r="AS141" s="1">
        <v>910897</v>
      </c>
      <c r="AT141" s="1">
        <v>50807</v>
      </c>
      <c r="AU141" s="1">
        <v>2431217</v>
      </c>
      <c r="AV141" s="1">
        <v>39.556493029773392</v>
      </c>
      <c r="AW141" s="1">
        <v>82.432139187334258</v>
      </c>
      <c r="AX141" s="1">
        <v>32.607263391930978</v>
      </c>
      <c r="AY141" s="1">
        <v>3046363</v>
      </c>
      <c r="AZ141" s="1">
        <v>1747198</v>
      </c>
      <c r="BA141" s="1">
        <v>608414</v>
      </c>
      <c r="BB141" s="1">
        <v>566830</v>
      </c>
      <c r="BC141" s="1">
        <v>114538</v>
      </c>
      <c r="BD141" s="1">
        <v>457416</v>
      </c>
      <c r="BE141" s="1">
        <v>1087561</v>
      </c>
      <c r="BF141" s="1">
        <v>13252</v>
      </c>
      <c r="BG141" s="1">
        <v>528363</v>
      </c>
      <c r="BI141" s="1">
        <f t="shared" si="6"/>
        <v>39.556493029773392</v>
      </c>
      <c r="BJ141" s="1">
        <f t="shared" si="7"/>
        <v>910897</v>
      </c>
      <c r="BK141" s="1">
        <f t="shared" si="8"/>
        <v>2302774.918176861</v>
      </c>
    </row>
    <row r="142" spans="1:63" x14ac:dyDescent="0.25">
      <c r="A142" s="56" t="s">
        <v>247</v>
      </c>
      <c r="B142" s="1">
        <v>4541349</v>
      </c>
      <c r="C142" s="1">
        <v>3209557</v>
      </c>
      <c r="D142" s="1">
        <v>1736602</v>
      </c>
      <c r="E142" s="1">
        <v>845869</v>
      </c>
      <c r="F142" s="1">
        <v>149213</v>
      </c>
      <c r="G142" s="1">
        <v>477873</v>
      </c>
      <c r="H142" s="1">
        <v>1331792</v>
      </c>
      <c r="I142" s="1">
        <v>11273</v>
      </c>
      <c r="J142" s="1">
        <v>68771</v>
      </c>
      <c r="K142" s="1">
        <v>33981</v>
      </c>
      <c r="L142" s="1">
        <v>1581</v>
      </c>
      <c r="M142" s="1">
        <v>2949</v>
      </c>
      <c r="N142" s="1">
        <v>34343</v>
      </c>
      <c r="O142" s="1">
        <v>8604</v>
      </c>
      <c r="P142" s="1">
        <v>17689</v>
      </c>
      <c r="Q142" s="1">
        <v>3430</v>
      </c>
      <c r="R142" s="1">
        <v>4620</v>
      </c>
      <c r="S142" s="1">
        <v>0</v>
      </c>
      <c r="T142" s="1">
        <v>44358</v>
      </c>
      <c r="U142" s="1">
        <v>18576</v>
      </c>
      <c r="V142" s="1">
        <v>25782</v>
      </c>
      <c r="W142" s="1">
        <v>13984</v>
      </c>
      <c r="X142" s="1">
        <v>78445</v>
      </c>
      <c r="Y142" s="1">
        <v>271605</v>
      </c>
      <c r="Z142" s="1">
        <v>160</v>
      </c>
      <c r="AA142" s="1">
        <v>800</v>
      </c>
      <c r="AB142" s="1">
        <v>459209</v>
      </c>
      <c r="AC142" s="1">
        <v>310333</v>
      </c>
      <c r="AD142" s="1">
        <v>2977815</v>
      </c>
      <c r="AE142" s="1">
        <v>2003760</v>
      </c>
      <c r="AF142" s="1">
        <v>381010</v>
      </c>
      <c r="AG142" s="1">
        <v>20564</v>
      </c>
      <c r="AH142" s="1">
        <v>29681</v>
      </c>
      <c r="AI142" s="1">
        <v>330765</v>
      </c>
      <c r="AJ142" s="1">
        <v>437653</v>
      </c>
      <c r="AK142" s="1">
        <v>191031</v>
      </c>
      <c r="AL142" s="1">
        <v>99016</v>
      </c>
      <c r="AM142" s="1">
        <v>147606</v>
      </c>
      <c r="AN142" s="1">
        <v>13756</v>
      </c>
      <c r="AO142" s="1">
        <v>289137</v>
      </c>
      <c r="AP142" s="1">
        <v>34071</v>
      </c>
      <c r="AQ142" s="1">
        <v>848133</v>
      </c>
      <c r="AR142" s="1">
        <v>974055</v>
      </c>
      <c r="AS142" s="1">
        <v>921144</v>
      </c>
      <c r="AT142" s="1">
        <v>52911</v>
      </c>
      <c r="AU142" s="1">
        <v>2537589</v>
      </c>
      <c r="AV142" s="1">
        <v>38.385058973750652</v>
      </c>
      <c r="AW142" s="1">
        <v>84.046897924023142</v>
      </c>
      <c r="AX142" s="1">
        <v>32.261451333744297</v>
      </c>
      <c r="AY142" s="1">
        <v>3131857</v>
      </c>
      <c r="AZ142" s="1">
        <v>1800065</v>
      </c>
      <c r="BA142" s="1">
        <v>623837</v>
      </c>
      <c r="BB142" s="1">
        <v>585870</v>
      </c>
      <c r="BC142" s="1">
        <v>118062</v>
      </c>
      <c r="BD142" s="1">
        <v>472296</v>
      </c>
      <c r="BE142" s="1">
        <v>1128097</v>
      </c>
      <c r="BF142" s="1">
        <v>13510</v>
      </c>
      <c r="BG142" s="1">
        <v>542513</v>
      </c>
      <c r="BI142" s="1">
        <f t="shared" si="6"/>
        <v>38.385058973750652</v>
      </c>
      <c r="BJ142" s="1">
        <f t="shared" si="7"/>
        <v>921144</v>
      </c>
      <c r="BK142" s="1">
        <f t="shared" si="8"/>
        <v>2399746.2153957291</v>
      </c>
    </row>
    <row r="143" spans="1:63" x14ac:dyDescent="0.25">
      <c r="A143" s="56" t="s">
        <v>246</v>
      </c>
      <c r="B143" s="1">
        <v>4726235</v>
      </c>
      <c r="C143" s="1">
        <v>3330947</v>
      </c>
      <c r="D143" s="1">
        <v>1804868</v>
      </c>
      <c r="E143" s="1">
        <v>876174</v>
      </c>
      <c r="F143" s="1">
        <v>154421</v>
      </c>
      <c r="G143" s="1">
        <v>495484</v>
      </c>
      <c r="H143" s="1">
        <v>1395288</v>
      </c>
      <c r="I143" s="1">
        <v>9777</v>
      </c>
      <c r="J143" s="1">
        <v>68762</v>
      </c>
      <c r="K143" s="1">
        <v>37659</v>
      </c>
      <c r="L143" s="1">
        <v>2246</v>
      </c>
      <c r="M143" s="1">
        <v>2685</v>
      </c>
      <c r="N143" s="1">
        <v>28160</v>
      </c>
      <c r="O143" s="1">
        <v>7732</v>
      </c>
      <c r="P143" s="1">
        <v>13855</v>
      </c>
      <c r="Q143" s="1">
        <v>2570</v>
      </c>
      <c r="R143" s="1">
        <v>4003</v>
      </c>
      <c r="S143" s="1">
        <v>0</v>
      </c>
      <c r="T143" s="1">
        <v>45939</v>
      </c>
      <c r="U143" s="1">
        <v>19389</v>
      </c>
      <c r="V143" s="1">
        <v>26550</v>
      </c>
      <c r="W143" s="1">
        <v>14725</v>
      </c>
      <c r="X143" s="1">
        <v>83852</v>
      </c>
      <c r="Y143" s="1">
        <v>277424</v>
      </c>
      <c r="Z143" s="1">
        <v>166</v>
      </c>
      <c r="AA143" s="1">
        <v>939</v>
      </c>
      <c r="AB143" s="1">
        <v>490540</v>
      </c>
      <c r="AC143" s="1">
        <v>332414</v>
      </c>
      <c r="AD143" s="1">
        <v>3105548</v>
      </c>
      <c r="AE143" s="1">
        <v>2069349</v>
      </c>
      <c r="AF143" s="1">
        <v>390698</v>
      </c>
      <c r="AG143" s="1">
        <v>23828</v>
      </c>
      <c r="AH143" s="1">
        <v>32325</v>
      </c>
      <c r="AI143" s="1">
        <v>334545</v>
      </c>
      <c r="AJ143" s="1">
        <v>447273</v>
      </c>
      <c r="AK143" s="1">
        <v>199241</v>
      </c>
      <c r="AL143" s="1">
        <v>99700</v>
      </c>
      <c r="AM143" s="1">
        <v>148332</v>
      </c>
      <c r="AN143" s="1">
        <v>14309</v>
      </c>
      <c r="AO143" s="1">
        <v>305384</v>
      </c>
      <c r="AP143" s="1">
        <v>38687</v>
      </c>
      <c r="AQ143" s="1">
        <v>872998</v>
      </c>
      <c r="AR143" s="1">
        <v>1036199</v>
      </c>
      <c r="AS143" s="1">
        <v>981163</v>
      </c>
      <c r="AT143" s="1">
        <v>55036</v>
      </c>
      <c r="AU143" s="1">
        <v>2656886</v>
      </c>
      <c r="AV143" s="1">
        <v>39.000509594685518</v>
      </c>
      <c r="AW143" s="1">
        <v>80.869699734701101</v>
      </c>
      <c r="AX143" s="1">
        <v>31.539595004225472</v>
      </c>
      <c r="AY143" s="1">
        <v>3249833</v>
      </c>
      <c r="AZ143" s="1">
        <v>1854545</v>
      </c>
      <c r="BA143" s="1">
        <v>640615</v>
      </c>
      <c r="BB143" s="1">
        <v>605820</v>
      </c>
      <c r="BC143" s="1">
        <v>121769</v>
      </c>
      <c r="BD143" s="1">
        <v>486341</v>
      </c>
      <c r="BE143" s="1">
        <v>1180484</v>
      </c>
      <c r="BF143" s="1">
        <v>13781</v>
      </c>
      <c r="BG143" s="1">
        <v>557941</v>
      </c>
      <c r="BI143" s="1">
        <f t="shared" si="6"/>
        <v>39.000509594685518</v>
      </c>
      <c r="BJ143" s="1">
        <f t="shared" si="7"/>
        <v>981163</v>
      </c>
      <c r="BK143" s="1">
        <f t="shared" si="8"/>
        <v>2515769.6917214133</v>
      </c>
    </row>
    <row r="144" spans="1:63" x14ac:dyDescent="0.25">
      <c r="A144" s="56" t="s">
        <v>245</v>
      </c>
      <c r="B144" s="1">
        <v>4900537</v>
      </c>
      <c r="C144" s="1">
        <v>3440780</v>
      </c>
      <c r="D144" s="1">
        <v>1860176</v>
      </c>
      <c r="E144" s="1">
        <v>906981</v>
      </c>
      <c r="F144" s="1">
        <v>159871</v>
      </c>
      <c r="G144" s="1">
        <v>513752</v>
      </c>
      <c r="H144" s="1">
        <v>1459757</v>
      </c>
      <c r="I144" s="1">
        <v>10080</v>
      </c>
      <c r="J144" s="1">
        <v>79073</v>
      </c>
      <c r="K144" s="1">
        <v>40414</v>
      </c>
      <c r="L144" s="1">
        <v>3000</v>
      </c>
      <c r="M144" s="1">
        <v>3116</v>
      </c>
      <c r="N144" s="1">
        <v>29316</v>
      </c>
      <c r="O144" s="1">
        <v>9586</v>
      </c>
      <c r="P144" s="1">
        <v>13472</v>
      </c>
      <c r="Q144" s="1">
        <v>1800</v>
      </c>
      <c r="R144" s="1">
        <v>4458</v>
      </c>
      <c r="S144" s="1">
        <v>0</v>
      </c>
      <c r="T144" s="1">
        <v>48500</v>
      </c>
      <c r="U144" s="1">
        <v>20202</v>
      </c>
      <c r="V144" s="1">
        <v>28298</v>
      </c>
      <c r="W144" s="1">
        <v>16695</v>
      </c>
      <c r="X144" s="1">
        <v>83307</v>
      </c>
      <c r="Y144" s="1">
        <v>306867</v>
      </c>
      <c r="Z144" s="1">
        <v>176</v>
      </c>
      <c r="AA144" s="1">
        <v>1060</v>
      </c>
      <c r="AB144" s="1">
        <v>479655</v>
      </c>
      <c r="AC144" s="1">
        <v>358498</v>
      </c>
      <c r="AD144" s="1">
        <v>3214657</v>
      </c>
      <c r="AE144" s="1">
        <v>2136798</v>
      </c>
      <c r="AF144" s="1">
        <v>397935</v>
      </c>
      <c r="AG144" s="1">
        <v>24518</v>
      </c>
      <c r="AH144" s="1">
        <v>35028</v>
      </c>
      <c r="AI144" s="1">
        <v>338389</v>
      </c>
      <c r="AJ144" s="1">
        <v>457048</v>
      </c>
      <c r="AK144" s="1">
        <v>205212</v>
      </c>
      <c r="AL144" s="1">
        <v>105883</v>
      </c>
      <c r="AM144" s="1">
        <v>145952</v>
      </c>
      <c r="AN144" s="1">
        <v>16399</v>
      </c>
      <c r="AO144" s="1">
        <v>327378</v>
      </c>
      <c r="AP144" s="1">
        <v>40986</v>
      </c>
      <c r="AQ144" s="1">
        <v>897052</v>
      </c>
      <c r="AR144" s="1">
        <v>1077859</v>
      </c>
      <c r="AS144" s="1">
        <v>1014783</v>
      </c>
      <c r="AT144" s="1">
        <v>63076</v>
      </c>
      <c r="AU144" s="1">
        <v>2763739</v>
      </c>
      <c r="AV144" s="1">
        <v>39.000034321790075</v>
      </c>
      <c r="AW144" s="1">
        <v>79.322304098494115</v>
      </c>
      <c r="AX144" s="1">
        <v>30.935725823247399</v>
      </c>
      <c r="AY144" s="1">
        <v>3368798</v>
      </c>
      <c r="AZ144" s="1">
        <v>1909041</v>
      </c>
      <c r="BA144" s="1">
        <v>658510</v>
      </c>
      <c r="BB144" s="1">
        <v>625315</v>
      </c>
      <c r="BC144" s="1">
        <v>125578</v>
      </c>
      <c r="BD144" s="1">
        <v>499638</v>
      </c>
      <c r="BE144" s="1">
        <v>1232000</v>
      </c>
      <c r="BF144" s="1">
        <v>14043</v>
      </c>
      <c r="BG144" s="1">
        <v>574354</v>
      </c>
      <c r="BI144" s="1">
        <f t="shared" si="6"/>
        <v>39.000034321790075</v>
      </c>
      <c r="BJ144" s="1">
        <f t="shared" si="7"/>
        <v>1014783</v>
      </c>
      <c r="BK144" s="1">
        <f t="shared" si="8"/>
        <v>2602005.402423508</v>
      </c>
    </row>
    <row r="145" spans="1:63" x14ac:dyDescent="0.25">
      <c r="A145" s="56" t="s">
        <v>244</v>
      </c>
      <c r="B145" s="1">
        <v>5051514</v>
      </c>
      <c r="C145" s="1">
        <v>3567124</v>
      </c>
      <c r="D145" s="1">
        <v>1912088</v>
      </c>
      <c r="E145" s="1">
        <v>948473</v>
      </c>
      <c r="F145" s="1">
        <v>165568</v>
      </c>
      <c r="G145" s="1">
        <v>540995</v>
      </c>
      <c r="H145" s="1">
        <v>1484390</v>
      </c>
      <c r="I145" s="1">
        <v>9174</v>
      </c>
      <c r="J145" s="1">
        <v>76665</v>
      </c>
      <c r="K145" s="1">
        <v>38748</v>
      </c>
      <c r="L145" s="1">
        <v>3757</v>
      </c>
      <c r="M145" s="1">
        <v>2334</v>
      </c>
      <c r="N145" s="1">
        <v>34124</v>
      </c>
      <c r="O145" s="1">
        <v>10176</v>
      </c>
      <c r="P145" s="1">
        <v>14300</v>
      </c>
      <c r="Q145" s="1">
        <v>1933</v>
      </c>
      <c r="R145" s="1">
        <v>7715</v>
      </c>
      <c r="S145" s="1">
        <v>0</v>
      </c>
      <c r="T145" s="1">
        <v>47228</v>
      </c>
      <c r="U145" s="1">
        <v>22314</v>
      </c>
      <c r="V145" s="1">
        <v>24914</v>
      </c>
      <c r="W145" s="1">
        <v>17655</v>
      </c>
      <c r="X145" s="1">
        <v>80503</v>
      </c>
      <c r="Y145" s="1">
        <v>311833</v>
      </c>
      <c r="Z145" s="1">
        <v>192</v>
      </c>
      <c r="AA145" s="1">
        <v>1177</v>
      </c>
      <c r="AB145" s="1">
        <v>511553</v>
      </c>
      <c r="AC145" s="1">
        <v>349447</v>
      </c>
      <c r="AD145" s="1">
        <v>3243611</v>
      </c>
      <c r="AE145" s="1">
        <v>2221776</v>
      </c>
      <c r="AF145" s="1">
        <v>412546</v>
      </c>
      <c r="AG145" s="1">
        <v>31052</v>
      </c>
      <c r="AH145" s="1">
        <v>37147</v>
      </c>
      <c r="AI145" s="1">
        <v>344347</v>
      </c>
      <c r="AJ145" s="1">
        <v>466000</v>
      </c>
      <c r="AK145" s="1">
        <v>212470</v>
      </c>
      <c r="AL145" s="1">
        <v>109698</v>
      </c>
      <c r="AM145" s="1">
        <v>143831</v>
      </c>
      <c r="AN145" s="1">
        <v>16881</v>
      </c>
      <c r="AO145" s="1">
        <v>328407</v>
      </c>
      <c r="AP145" s="1">
        <v>46024</v>
      </c>
      <c r="AQ145" s="1">
        <v>951918</v>
      </c>
      <c r="AR145" s="1">
        <v>1021835</v>
      </c>
      <c r="AS145" s="1">
        <v>956911</v>
      </c>
      <c r="AT145" s="1">
        <v>64924</v>
      </c>
      <c r="AU145" s="1">
        <v>2829738</v>
      </c>
      <c r="AV145" s="1">
        <v>36.110590376602318</v>
      </c>
      <c r="AW145" s="1">
        <v>85.97726089049263</v>
      </c>
      <c r="AX145" s="1">
        <v>31.046896497188513</v>
      </c>
      <c r="AY145" s="1">
        <v>3462799</v>
      </c>
      <c r="AZ145" s="1">
        <v>1978409</v>
      </c>
      <c r="BA145" s="1">
        <v>677151</v>
      </c>
      <c r="BB145" s="1">
        <v>645599</v>
      </c>
      <c r="BC145" s="1">
        <v>129552</v>
      </c>
      <c r="BD145" s="1">
        <v>526107</v>
      </c>
      <c r="BE145" s="1">
        <v>1241023</v>
      </c>
      <c r="BF145" s="1">
        <v>14281</v>
      </c>
      <c r="BG145" s="1">
        <v>591433</v>
      </c>
      <c r="BI145" s="1">
        <f t="shared" si="6"/>
        <v>36.110590376602318</v>
      </c>
      <c r="BJ145" s="1">
        <f t="shared" si="7"/>
        <v>956911</v>
      </c>
      <c r="BK145" s="1">
        <f t="shared" si="8"/>
        <v>2649945.5977325309</v>
      </c>
    </row>
    <row r="146" spans="1:63" x14ac:dyDescent="0.25">
      <c r="A146" s="56" t="s">
        <v>243</v>
      </c>
      <c r="B146" s="1">
        <v>5182646</v>
      </c>
      <c r="C146" s="1">
        <v>3683536</v>
      </c>
      <c r="D146" s="1">
        <v>1970951</v>
      </c>
      <c r="E146" s="1">
        <v>987529</v>
      </c>
      <c r="F146" s="1">
        <v>171121</v>
      </c>
      <c r="G146" s="1">
        <v>553935</v>
      </c>
      <c r="H146" s="1">
        <v>1499110</v>
      </c>
      <c r="I146" s="1">
        <v>8564</v>
      </c>
      <c r="J146" s="1">
        <v>78363</v>
      </c>
      <c r="K146" s="1">
        <v>36770</v>
      </c>
      <c r="L146" s="1">
        <v>4432</v>
      </c>
      <c r="M146" s="1">
        <v>3023</v>
      </c>
      <c r="N146" s="1">
        <v>29518</v>
      </c>
      <c r="O146" s="1">
        <v>9757</v>
      </c>
      <c r="P146" s="1">
        <v>9914</v>
      </c>
      <c r="Q146" s="1">
        <v>1969</v>
      </c>
      <c r="R146" s="1">
        <v>7878</v>
      </c>
      <c r="S146" s="1">
        <v>0</v>
      </c>
      <c r="T146" s="1">
        <v>50187</v>
      </c>
      <c r="U146" s="1">
        <v>24427</v>
      </c>
      <c r="V146" s="1">
        <v>25760</v>
      </c>
      <c r="W146" s="1">
        <v>18631</v>
      </c>
      <c r="X146" s="1">
        <v>91998</v>
      </c>
      <c r="Y146" s="1">
        <v>313827</v>
      </c>
      <c r="Z146" s="1">
        <v>201</v>
      </c>
      <c r="AA146" s="1">
        <v>1304</v>
      </c>
      <c r="AB146" s="1">
        <v>510604</v>
      </c>
      <c r="AC146" s="1">
        <v>351688</v>
      </c>
      <c r="AD146" s="1">
        <v>3387196</v>
      </c>
      <c r="AE146" s="1">
        <v>2241863</v>
      </c>
      <c r="AF146" s="1">
        <v>431934</v>
      </c>
      <c r="AG146" s="1">
        <v>36334</v>
      </c>
      <c r="AH146" s="1">
        <v>40024</v>
      </c>
      <c r="AI146" s="1">
        <v>355576</v>
      </c>
      <c r="AJ146" s="1">
        <v>452178</v>
      </c>
      <c r="AK146" s="1">
        <v>201304</v>
      </c>
      <c r="AL146" s="1">
        <v>112178</v>
      </c>
      <c r="AM146" s="1">
        <v>138697</v>
      </c>
      <c r="AN146" s="1">
        <v>17867</v>
      </c>
      <c r="AO146" s="1">
        <v>321601</v>
      </c>
      <c r="AP146" s="1">
        <v>39592</v>
      </c>
      <c r="AQ146" s="1">
        <v>978691</v>
      </c>
      <c r="AR146" s="1">
        <v>1145333</v>
      </c>
      <c r="AS146" s="1">
        <v>1076609</v>
      </c>
      <c r="AT146" s="1">
        <v>68724</v>
      </c>
      <c r="AU146" s="1">
        <v>2940783</v>
      </c>
      <c r="AV146" s="1">
        <v>38.946530693335887</v>
      </c>
      <c r="AW146" s="1">
        <v>77.19259169305117</v>
      </c>
      <c r="AX146" s="1">
        <v>30.06383641671562</v>
      </c>
      <c r="AY146" s="1">
        <v>3527666</v>
      </c>
      <c r="AZ146" s="1">
        <v>2028556</v>
      </c>
      <c r="BA146" s="1">
        <v>695688</v>
      </c>
      <c r="BB146" s="1">
        <v>663353</v>
      </c>
      <c r="BC146" s="1">
        <v>133503</v>
      </c>
      <c r="BD146" s="1">
        <v>536012</v>
      </c>
      <c r="BE146" s="1">
        <v>1285803</v>
      </c>
      <c r="BF146" s="1">
        <v>14466</v>
      </c>
      <c r="BG146" s="1">
        <v>608396</v>
      </c>
      <c r="BI146" s="1">
        <f t="shared" si="6"/>
        <v>38.946530693335887</v>
      </c>
      <c r="BJ146" s="1">
        <f t="shared" si="7"/>
        <v>1076609</v>
      </c>
      <c r="BK146" s="1">
        <f t="shared" si="8"/>
        <v>2764325.8098576101</v>
      </c>
    </row>
    <row r="147" spans="1:63" x14ac:dyDescent="0.25">
      <c r="A147" s="56" t="s">
        <v>242</v>
      </c>
      <c r="B147" s="1">
        <v>5382468</v>
      </c>
      <c r="C147" s="1">
        <v>3800650</v>
      </c>
      <c r="D147" s="1">
        <v>2034905</v>
      </c>
      <c r="E147" s="1">
        <v>1023989</v>
      </c>
      <c r="F147" s="1">
        <v>177017</v>
      </c>
      <c r="G147" s="1">
        <v>564739</v>
      </c>
      <c r="H147" s="1">
        <v>1581818</v>
      </c>
      <c r="I147" s="1">
        <v>8670</v>
      </c>
      <c r="J147" s="1">
        <v>78961</v>
      </c>
      <c r="K147" s="1">
        <v>37399</v>
      </c>
      <c r="L147" s="1">
        <v>5389</v>
      </c>
      <c r="M147" s="1">
        <v>3443</v>
      </c>
      <c r="N147" s="1">
        <v>31966</v>
      </c>
      <c r="O147" s="1">
        <v>9264</v>
      </c>
      <c r="P147" s="1">
        <v>13704</v>
      </c>
      <c r="Q147" s="1">
        <v>1679</v>
      </c>
      <c r="R147" s="1">
        <v>7319</v>
      </c>
      <c r="S147" s="1">
        <v>0</v>
      </c>
      <c r="T147" s="1">
        <v>53453</v>
      </c>
      <c r="U147" s="1">
        <v>26565</v>
      </c>
      <c r="V147" s="1">
        <v>26888</v>
      </c>
      <c r="W147" s="1">
        <v>19736</v>
      </c>
      <c r="X147" s="1">
        <v>103136</v>
      </c>
      <c r="Y147" s="1">
        <v>316504</v>
      </c>
      <c r="Z147" s="1">
        <v>206</v>
      </c>
      <c r="AA147" s="1">
        <v>1421</v>
      </c>
      <c r="AB147" s="1">
        <v>530436</v>
      </c>
      <c r="AC147" s="1">
        <v>391098</v>
      </c>
      <c r="AD147" s="1">
        <v>3596886</v>
      </c>
      <c r="AE147" s="1">
        <v>2311523</v>
      </c>
      <c r="AF147" s="1">
        <v>437794</v>
      </c>
      <c r="AG147" s="1">
        <v>32189</v>
      </c>
      <c r="AH147" s="1">
        <v>42743</v>
      </c>
      <c r="AI147" s="1">
        <v>362862</v>
      </c>
      <c r="AJ147" s="1">
        <v>457795</v>
      </c>
      <c r="AK147" s="1">
        <v>212205</v>
      </c>
      <c r="AL147" s="1">
        <v>109772</v>
      </c>
      <c r="AM147" s="1">
        <v>135818</v>
      </c>
      <c r="AN147" s="1">
        <v>18554</v>
      </c>
      <c r="AO147" s="1">
        <v>328719</v>
      </c>
      <c r="AP147" s="1">
        <v>42354</v>
      </c>
      <c r="AQ147" s="1">
        <v>1026307</v>
      </c>
      <c r="AR147" s="1">
        <v>1285363</v>
      </c>
      <c r="AS147" s="1">
        <v>1214006</v>
      </c>
      <c r="AT147" s="1">
        <v>71357</v>
      </c>
      <c r="AU147" s="1">
        <v>3070945</v>
      </c>
      <c r="AV147" s="1">
        <v>41.855613758757663</v>
      </c>
      <c r="AW147" s="1">
        <v>69.675939904615902</v>
      </c>
      <c r="AX147" s="1">
        <v>29.163292289260127</v>
      </c>
      <c r="AY147" s="1">
        <v>3648360</v>
      </c>
      <c r="AZ147" s="1">
        <v>2066542</v>
      </c>
      <c r="BA147" s="1">
        <v>714676</v>
      </c>
      <c r="BB147" s="1">
        <v>681633</v>
      </c>
      <c r="BC147" s="1">
        <v>137510</v>
      </c>
      <c r="BD147" s="1">
        <v>532723</v>
      </c>
      <c r="BE147" s="1">
        <v>1336837</v>
      </c>
      <c r="BF147" s="1">
        <v>14663</v>
      </c>
      <c r="BG147" s="1">
        <v>625657</v>
      </c>
      <c r="BI147" s="1">
        <f t="shared" si="6"/>
        <v>41.855613758757663</v>
      </c>
      <c r="BJ147" s="1">
        <f t="shared" si="7"/>
        <v>1214006</v>
      </c>
      <c r="BK147" s="1">
        <f t="shared" si="8"/>
        <v>2900461.5892079407</v>
      </c>
    </row>
    <row r="148" spans="1:63" x14ac:dyDescent="0.25">
      <c r="A148" s="56" t="s">
        <v>241</v>
      </c>
      <c r="B148" s="1">
        <v>5585845</v>
      </c>
      <c r="C148" s="1">
        <v>3926581</v>
      </c>
      <c r="D148" s="1">
        <v>2112581</v>
      </c>
      <c r="E148" s="1">
        <v>1054348</v>
      </c>
      <c r="F148" s="1">
        <v>182934</v>
      </c>
      <c r="G148" s="1">
        <v>576718</v>
      </c>
      <c r="H148" s="1">
        <v>1659264</v>
      </c>
      <c r="I148" s="1">
        <v>9696</v>
      </c>
      <c r="J148" s="1">
        <v>78660</v>
      </c>
      <c r="K148" s="1">
        <v>45022</v>
      </c>
      <c r="L148" s="1">
        <v>6993</v>
      </c>
      <c r="M148" s="1">
        <v>3887</v>
      </c>
      <c r="N148" s="1">
        <v>34396</v>
      </c>
      <c r="O148" s="1">
        <v>9132</v>
      </c>
      <c r="P148" s="1">
        <v>13697</v>
      </c>
      <c r="Q148" s="1">
        <v>2205</v>
      </c>
      <c r="R148" s="1">
        <v>9362</v>
      </c>
      <c r="S148" s="1">
        <v>0</v>
      </c>
      <c r="T148" s="1">
        <v>58102</v>
      </c>
      <c r="U148" s="1">
        <v>28701</v>
      </c>
      <c r="V148" s="1">
        <v>29401</v>
      </c>
      <c r="W148" s="1">
        <v>22308</v>
      </c>
      <c r="X148" s="1">
        <v>113879</v>
      </c>
      <c r="Y148" s="1">
        <v>353802</v>
      </c>
      <c r="Z148" s="1">
        <v>220</v>
      </c>
      <c r="AA148" s="1">
        <v>1507</v>
      </c>
      <c r="AB148" s="1">
        <v>529353</v>
      </c>
      <c r="AC148" s="1">
        <v>401439</v>
      </c>
      <c r="AD148" s="1">
        <v>3806246</v>
      </c>
      <c r="AE148" s="1">
        <v>2371305</v>
      </c>
      <c r="AF148" s="1">
        <v>439987</v>
      </c>
      <c r="AG148" s="1">
        <v>28026</v>
      </c>
      <c r="AH148" s="1">
        <v>45892</v>
      </c>
      <c r="AI148" s="1">
        <v>366069</v>
      </c>
      <c r="AJ148" s="1">
        <v>482681</v>
      </c>
      <c r="AK148" s="1">
        <v>232227</v>
      </c>
      <c r="AL148" s="1">
        <v>114209</v>
      </c>
      <c r="AM148" s="1">
        <v>136245</v>
      </c>
      <c r="AN148" s="1">
        <v>22988</v>
      </c>
      <c r="AO148" s="1">
        <v>356520</v>
      </c>
      <c r="AP148" s="1">
        <v>43864</v>
      </c>
      <c r="AQ148" s="1">
        <v>1025265</v>
      </c>
      <c r="AR148" s="1">
        <v>1434941</v>
      </c>
      <c r="AS148" s="1">
        <v>1346523</v>
      </c>
      <c r="AT148" s="1">
        <v>88418</v>
      </c>
      <c r="AU148" s="1">
        <v>3214540</v>
      </c>
      <c r="AV148" s="1">
        <v>44.639075250578706</v>
      </c>
      <c r="AW148" s="1">
        <v>64.30008034232884</v>
      </c>
      <c r="AX148" s="1">
        <v>28.70296125019474</v>
      </c>
      <c r="AY148" s="1">
        <v>3769547</v>
      </c>
      <c r="AZ148" s="1">
        <v>2110283</v>
      </c>
      <c r="BA148" s="1">
        <v>734772</v>
      </c>
      <c r="BB148" s="1">
        <v>700433</v>
      </c>
      <c r="BC148" s="1">
        <v>141776</v>
      </c>
      <c r="BD148" s="1">
        <v>533302</v>
      </c>
      <c r="BE148" s="1">
        <v>1398242</v>
      </c>
      <c r="BF148" s="1">
        <v>14894</v>
      </c>
      <c r="BG148" s="1">
        <v>643776</v>
      </c>
      <c r="BI148" s="1">
        <f t="shared" si="6"/>
        <v>44.639075250578706</v>
      </c>
      <c r="BJ148" s="1">
        <f t="shared" si="7"/>
        <v>1346523</v>
      </c>
      <c r="BK148" s="1">
        <f t="shared" si="8"/>
        <v>3016467.0581578491</v>
      </c>
    </row>
    <row r="149" spans="1:63" x14ac:dyDescent="0.25">
      <c r="A149" s="56" t="s">
        <v>240</v>
      </c>
      <c r="B149" s="1">
        <v>5841253</v>
      </c>
      <c r="C149" s="1">
        <v>4061017</v>
      </c>
      <c r="D149" s="1">
        <v>2184020</v>
      </c>
      <c r="E149" s="1">
        <v>1087379</v>
      </c>
      <c r="F149" s="1">
        <v>189303</v>
      </c>
      <c r="G149" s="1">
        <v>600315</v>
      </c>
      <c r="H149" s="1">
        <v>1780236</v>
      </c>
      <c r="I149" s="1">
        <v>9384</v>
      </c>
      <c r="J149" s="1">
        <v>73026</v>
      </c>
      <c r="K149" s="1">
        <v>51034</v>
      </c>
      <c r="L149" s="1">
        <v>9437</v>
      </c>
      <c r="M149" s="1">
        <v>3459</v>
      </c>
      <c r="N149" s="1">
        <v>28656</v>
      </c>
      <c r="O149" s="1">
        <v>8799</v>
      </c>
      <c r="P149" s="1">
        <v>12593</v>
      </c>
      <c r="Q149" s="1">
        <v>2243</v>
      </c>
      <c r="R149" s="1">
        <v>5021</v>
      </c>
      <c r="S149" s="1">
        <v>0</v>
      </c>
      <c r="T149" s="1">
        <v>58548</v>
      </c>
      <c r="U149" s="1">
        <v>30790</v>
      </c>
      <c r="V149" s="1">
        <v>27758</v>
      </c>
      <c r="W149" s="1">
        <v>23286</v>
      </c>
      <c r="X149" s="1">
        <v>115801</v>
      </c>
      <c r="Y149" s="1">
        <v>355334</v>
      </c>
      <c r="Z149" s="1">
        <v>230</v>
      </c>
      <c r="AA149" s="1">
        <v>1541</v>
      </c>
      <c r="AB149" s="1">
        <v>572031</v>
      </c>
      <c r="AC149" s="1">
        <v>478469</v>
      </c>
      <c r="AD149" s="1">
        <v>3961965</v>
      </c>
      <c r="AE149" s="1">
        <v>2520204</v>
      </c>
      <c r="AF149" s="1">
        <v>452914</v>
      </c>
      <c r="AG149" s="1">
        <v>31837</v>
      </c>
      <c r="AH149" s="1">
        <v>48925</v>
      </c>
      <c r="AI149" s="1">
        <v>372152</v>
      </c>
      <c r="AJ149" s="1">
        <v>487054</v>
      </c>
      <c r="AK149" s="1">
        <v>230238</v>
      </c>
      <c r="AL149" s="1">
        <v>119793</v>
      </c>
      <c r="AM149" s="1">
        <v>137022</v>
      </c>
      <c r="AN149" s="1">
        <v>23596</v>
      </c>
      <c r="AO149" s="1">
        <v>374568</v>
      </c>
      <c r="AP149" s="1">
        <v>46958</v>
      </c>
      <c r="AQ149" s="1">
        <v>1135114</v>
      </c>
      <c r="AR149" s="1">
        <v>1441761</v>
      </c>
      <c r="AS149" s="1">
        <v>1351007</v>
      </c>
      <c r="AT149" s="1">
        <v>90754</v>
      </c>
      <c r="AU149" s="1">
        <v>3321049</v>
      </c>
      <c r="AV149" s="1">
        <v>43.412821074889322</v>
      </c>
      <c r="AW149" s="1">
        <v>65.195800652584651</v>
      </c>
      <c r="AX149" s="1">
        <v>28.303336285648101</v>
      </c>
      <c r="AY149" s="1">
        <v>3975721</v>
      </c>
      <c r="AZ149" s="1">
        <v>2195485</v>
      </c>
      <c r="BA149" s="1">
        <v>755622</v>
      </c>
      <c r="BB149" s="1">
        <v>720481</v>
      </c>
      <c r="BC149" s="1">
        <v>146627</v>
      </c>
      <c r="BD149" s="1">
        <v>572755</v>
      </c>
      <c r="BE149" s="1">
        <v>1455517</v>
      </c>
      <c r="BF149" s="1">
        <v>15118</v>
      </c>
      <c r="BG149" s="1">
        <v>662369</v>
      </c>
      <c r="BI149" s="1">
        <f t="shared" si="6"/>
        <v>43.412821074889322</v>
      </c>
      <c r="BJ149" s="1">
        <f t="shared" si="7"/>
        <v>1351007</v>
      </c>
      <c r="BK149" s="1">
        <f t="shared" si="8"/>
        <v>3112000.0187719758</v>
      </c>
    </row>
    <row r="150" spans="1:63" x14ac:dyDescent="0.25">
      <c r="A150" s="56" t="s">
        <v>239</v>
      </c>
      <c r="B150" s="1">
        <v>5986358</v>
      </c>
      <c r="C150" s="1">
        <v>4180119</v>
      </c>
      <c r="D150" s="1">
        <v>2254902</v>
      </c>
      <c r="E150" s="1">
        <v>1120370</v>
      </c>
      <c r="F150" s="1">
        <v>195658</v>
      </c>
      <c r="G150" s="1">
        <v>609188</v>
      </c>
      <c r="H150" s="1">
        <v>1806239</v>
      </c>
      <c r="I150" s="1">
        <v>9411</v>
      </c>
      <c r="J150" s="1">
        <v>68773</v>
      </c>
      <c r="K150" s="1">
        <v>50593</v>
      </c>
      <c r="L150" s="1">
        <v>12915</v>
      </c>
      <c r="M150" s="1">
        <v>2925</v>
      </c>
      <c r="N150" s="1">
        <v>32498</v>
      </c>
      <c r="O150" s="1">
        <v>8163</v>
      </c>
      <c r="P150" s="1">
        <v>17272</v>
      </c>
      <c r="Q150" s="1">
        <v>3864</v>
      </c>
      <c r="R150" s="1">
        <v>3199</v>
      </c>
      <c r="S150" s="1">
        <v>0</v>
      </c>
      <c r="T150" s="1">
        <v>61678</v>
      </c>
      <c r="U150" s="1">
        <v>32903</v>
      </c>
      <c r="V150" s="1">
        <v>28775</v>
      </c>
      <c r="W150" s="1">
        <v>24193</v>
      </c>
      <c r="X150" s="1">
        <v>113383</v>
      </c>
      <c r="Y150" s="1">
        <v>359895</v>
      </c>
      <c r="Z150" s="1">
        <v>244</v>
      </c>
      <c r="AA150" s="1">
        <v>1504</v>
      </c>
      <c r="AB150" s="1">
        <v>588802</v>
      </c>
      <c r="AC150" s="1">
        <v>479425</v>
      </c>
      <c r="AD150" s="1">
        <v>3978577</v>
      </c>
      <c r="AE150" s="1">
        <v>2568702</v>
      </c>
      <c r="AF150" s="1">
        <v>470467</v>
      </c>
      <c r="AG150" s="1">
        <v>37819</v>
      </c>
      <c r="AH150" s="1">
        <v>52894</v>
      </c>
      <c r="AI150" s="1">
        <v>379754</v>
      </c>
      <c r="AJ150" s="1">
        <v>509685</v>
      </c>
      <c r="AK150" s="1">
        <v>240650</v>
      </c>
      <c r="AL150" s="1">
        <v>126043</v>
      </c>
      <c r="AM150" s="1">
        <v>142992</v>
      </c>
      <c r="AN150" s="1">
        <v>24441</v>
      </c>
      <c r="AO150" s="1">
        <v>381680</v>
      </c>
      <c r="AP150" s="1">
        <v>41488</v>
      </c>
      <c r="AQ150" s="1">
        <v>1140941</v>
      </c>
      <c r="AR150" s="1">
        <v>1409875</v>
      </c>
      <c r="AS150" s="1">
        <v>1315862</v>
      </c>
      <c r="AT150" s="1">
        <v>94013</v>
      </c>
      <c r="AU150" s="1">
        <v>3417656</v>
      </c>
      <c r="AV150" s="1">
        <v>41.252694839213362</v>
      </c>
      <c r="AW150" s="1">
        <v>69.520518168797111</v>
      </c>
      <c r="AX150" s="1">
        <v>28.679087210813751</v>
      </c>
      <c r="AY150" s="1">
        <v>4056504</v>
      </c>
      <c r="AZ150" s="1">
        <v>2250265</v>
      </c>
      <c r="BA150" s="1">
        <v>778044</v>
      </c>
      <c r="BB150" s="1">
        <v>741064</v>
      </c>
      <c r="BC150" s="1">
        <v>151765</v>
      </c>
      <c r="BD150" s="1">
        <v>579392</v>
      </c>
      <c r="BE150" s="1">
        <v>1487802</v>
      </c>
      <c r="BF150" s="1">
        <v>15339</v>
      </c>
      <c r="BG150" s="1">
        <v>682182</v>
      </c>
      <c r="BI150" s="1">
        <f t="shared" si="6"/>
        <v>41.252694839213362</v>
      </c>
      <c r="BJ150" s="1">
        <f t="shared" si="7"/>
        <v>1315862</v>
      </c>
      <c r="BK150" s="1">
        <f t="shared" si="8"/>
        <v>3189760.0996218743</v>
      </c>
    </row>
    <row r="151" spans="1:63" x14ac:dyDescent="0.25">
      <c r="A151" s="56" t="s">
        <v>238</v>
      </c>
      <c r="B151" s="1">
        <v>6114435</v>
      </c>
      <c r="C151" s="1">
        <v>4286397</v>
      </c>
      <c r="D151" s="1">
        <v>2316255</v>
      </c>
      <c r="E151" s="1">
        <v>1146340</v>
      </c>
      <c r="F151" s="1">
        <v>201971</v>
      </c>
      <c r="G151" s="1">
        <v>621831</v>
      </c>
      <c r="H151" s="1">
        <v>1828038</v>
      </c>
      <c r="I151" s="1">
        <v>10495</v>
      </c>
      <c r="J151" s="1">
        <v>64426</v>
      </c>
      <c r="K151" s="1">
        <v>49315</v>
      </c>
      <c r="L151" s="1">
        <v>16288</v>
      </c>
      <c r="M151" s="1">
        <v>1514</v>
      </c>
      <c r="N151" s="1">
        <v>36467</v>
      </c>
      <c r="O151" s="1">
        <v>8021</v>
      </c>
      <c r="P151" s="1">
        <v>19985</v>
      </c>
      <c r="Q151" s="1">
        <v>4475</v>
      </c>
      <c r="R151" s="1">
        <v>3986</v>
      </c>
      <c r="S151" s="1">
        <v>0</v>
      </c>
      <c r="T151" s="1">
        <v>63963</v>
      </c>
      <c r="U151" s="1">
        <v>35040</v>
      </c>
      <c r="V151" s="1">
        <v>28923</v>
      </c>
      <c r="W151" s="1">
        <v>26000</v>
      </c>
      <c r="X151" s="1">
        <v>101866</v>
      </c>
      <c r="Y151" s="1">
        <v>359587</v>
      </c>
      <c r="Z151" s="1">
        <v>257</v>
      </c>
      <c r="AA151" s="1">
        <v>1498</v>
      </c>
      <c r="AB151" s="1">
        <v>603446</v>
      </c>
      <c r="AC151" s="1">
        <v>492916</v>
      </c>
      <c r="AD151" s="1">
        <v>3891634</v>
      </c>
      <c r="AE151" s="1">
        <v>2658092</v>
      </c>
      <c r="AF151" s="1">
        <v>484375</v>
      </c>
      <c r="AG151" s="1">
        <v>44081</v>
      </c>
      <c r="AH151" s="1">
        <v>56029</v>
      </c>
      <c r="AI151" s="1">
        <v>384265</v>
      </c>
      <c r="AJ151" s="1">
        <v>532672</v>
      </c>
      <c r="AK151" s="1">
        <v>253893</v>
      </c>
      <c r="AL151" s="1">
        <v>130389</v>
      </c>
      <c r="AM151" s="1">
        <v>148391</v>
      </c>
      <c r="AN151" s="1">
        <v>25323</v>
      </c>
      <c r="AO151" s="1">
        <v>378052</v>
      </c>
      <c r="AP151" s="1">
        <v>44008</v>
      </c>
      <c r="AQ151" s="1">
        <v>1193662</v>
      </c>
      <c r="AR151" s="1">
        <v>1233542</v>
      </c>
      <c r="AS151" s="1">
        <v>1136139</v>
      </c>
      <c r="AT151" s="1">
        <v>97403</v>
      </c>
      <c r="AU151" s="1">
        <v>3456343</v>
      </c>
      <c r="AV151" s="1">
        <v>35.689224272898898</v>
      </c>
      <c r="AW151" s="1">
        <v>82.44934860663065</v>
      </c>
      <c r="AX151" s="1">
        <v>29.425532935764661</v>
      </c>
      <c r="AY151" s="1">
        <v>4137426</v>
      </c>
      <c r="AZ151" s="1">
        <v>2309388</v>
      </c>
      <c r="BA151" s="1">
        <v>801351</v>
      </c>
      <c r="BB151" s="1">
        <v>762449</v>
      </c>
      <c r="BC151" s="1">
        <v>157094</v>
      </c>
      <c r="BD151" s="1">
        <v>588494</v>
      </c>
      <c r="BE151" s="1">
        <v>1479334</v>
      </c>
      <c r="BF151" s="1">
        <v>15535</v>
      </c>
      <c r="BG151" s="1">
        <v>702902</v>
      </c>
      <c r="BI151" s="1">
        <f t="shared" si="6"/>
        <v>35.689224272898898</v>
      </c>
      <c r="BJ151" s="1">
        <f t="shared" si="7"/>
        <v>1136139</v>
      </c>
      <c r="BK151" s="1">
        <f t="shared" si="8"/>
        <v>3183423.0727809421</v>
      </c>
    </row>
    <row r="152" spans="1:63" x14ac:dyDescent="0.25">
      <c r="A152" s="56" t="s">
        <v>237</v>
      </c>
      <c r="B152" s="1">
        <v>6268218</v>
      </c>
      <c r="C152" s="1">
        <v>4405193</v>
      </c>
      <c r="D152" s="1">
        <v>2397012</v>
      </c>
      <c r="E152" s="1">
        <v>1171874</v>
      </c>
      <c r="F152" s="1">
        <v>209699</v>
      </c>
      <c r="G152" s="1">
        <v>626608</v>
      </c>
      <c r="H152" s="1">
        <v>1863025</v>
      </c>
      <c r="I152" s="1">
        <v>12386</v>
      </c>
      <c r="J152" s="1">
        <v>57674</v>
      </c>
      <c r="K152" s="1">
        <v>54971</v>
      </c>
      <c r="L152" s="1">
        <v>18416</v>
      </c>
      <c r="M152" s="1">
        <v>1784</v>
      </c>
      <c r="N152" s="1">
        <v>43236</v>
      </c>
      <c r="O152" s="1">
        <v>8199</v>
      </c>
      <c r="P152" s="1">
        <v>18652</v>
      </c>
      <c r="Q152" s="1">
        <v>5779</v>
      </c>
      <c r="R152" s="1">
        <v>10606</v>
      </c>
      <c r="S152" s="1">
        <v>0</v>
      </c>
      <c r="T152" s="1">
        <v>67498</v>
      </c>
      <c r="U152" s="1">
        <v>37176</v>
      </c>
      <c r="V152" s="1">
        <v>30322</v>
      </c>
      <c r="W152" s="1">
        <v>28894</v>
      </c>
      <c r="X152" s="1">
        <v>109002</v>
      </c>
      <c r="Y152" s="1">
        <v>369351</v>
      </c>
      <c r="Z152" s="1">
        <v>271</v>
      </c>
      <c r="AA152" s="1">
        <v>1624</v>
      </c>
      <c r="AB152" s="1">
        <v>574123</v>
      </c>
      <c r="AC152" s="1">
        <v>523795</v>
      </c>
      <c r="AD152" s="1">
        <v>4026506</v>
      </c>
      <c r="AE152" s="1">
        <v>2685833</v>
      </c>
      <c r="AF152" s="1">
        <v>492918</v>
      </c>
      <c r="AG152" s="1">
        <v>42722</v>
      </c>
      <c r="AH152" s="1">
        <v>59323</v>
      </c>
      <c r="AI152" s="1">
        <v>390873</v>
      </c>
      <c r="AJ152" s="1">
        <v>548772</v>
      </c>
      <c r="AK152" s="1">
        <v>264405</v>
      </c>
      <c r="AL152" s="1">
        <v>141066</v>
      </c>
      <c r="AM152" s="1">
        <v>143301</v>
      </c>
      <c r="AN152" s="1">
        <v>29910</v>
      </c>
      <c r="AO152" s="1">
        <v>383423</v>
      </c>
      <c r="AP152" s="1">
        <v>39864</v>
      </c>
      <c r="AQ152" s="1">
        <v>1190946</v>
      </c>
      <c r="AR152" s="1">
        <v>1340673</v>
      </c>
      <c r="AS152" s="1">
        <v>1225637</v>
      </c>
      <c r="AT152" s="1">
        <v>115036</v>
      </c>
      <c r="AU152" s="1">
        <v>3582385</v>
      </c>
      <c r="AV152" s="1">
        <v>37.424035109261673</v>
      </c>
      <c r="AW152" s="1">
        <v>77.699035609082514</v>
      </c>
      <c r="AX152" s="1">
        <v>29.07811436590076</v>
      </c>
      <c r="AY152" s="1">
        <v>4232061</v>
      </c>
      <c r="AZ152" s="1">
        <v>2369036</v>
      </c>
      <c r="BA152" s="1">
        <v>826801</v>
      </c>
      <c r="BB152" s="1">
        <v>782972</v>
      </c>
      <c r="BC152" s="1">
        <v>162731</v>
      </c>
      <c r="BD152" s="1">
        <v>596532</v>
      </c>
      <c r="BE152" s="1">
        <v>1546228</v>
      </c>
      <c r="BF152" s="1">
        <v>15696</v>
      </c>
      <c r="BG152" s="1">
        <v>726148</v>
      </c>
      <c r="BI152" s="1">
        <f t="shared" si="6"/>
        <v>37.424035109261673</v>
      </c>
      <c r="BJ152" s="1">
        <f t="shared" si="7"/>
        <v>1225637</v>
      </c>
      <c r="BK152" s="1">
        <f t="shared" si="8"/>
        <v>3274999.5996468063</v>
      </c>
    </row>
    <row r="153" spans="1:63" x14ac:dyDescent="0.25">
      <c r="A153" s="56" t="s">
        <v>236</v>
      </c>
      <c r="B153" s="1">
        <v>6404015</v>
      </c>
      <c r="C153" s="1">
        <v>4523286</v>
      </c>
      <c r="D153" s="1">
        <v>2488814</v>
      </c>
      <c r="E153" s="1">
        <v>1191574</v>
      </c>
      <c r="F153" s="1">
        <v>215713</v>
      </c>
      <c r="G153" s="1">
        <v>627186</v>
      </c>
      <c r="H153" s="1">
        <v>1880729</v>
      </c>
      <c r="I153" s="1">
        <v>10066</v>
      </c>
      <c r="J153" s="1">
        <v>53891</v>
      </c>
      <c r="K153" s="1">
        <v>54405</v>
      </c>
      <c r="L153" s="1">
        <v>19547</v>
      </c>
      <c r="M153" s="1">
        <v>1820</v>
      </c>
      <c r="N153" s="1">
        <v>36605</v>
      </c>
      <c r="O153" s="1">
        <v>7908</v>
      </c>
      <c r="P153" s="1">
        <v>16030</v>
      </c>
      <c r="Q153" s="1">
        <v>3809</v>
      </c>
      <c r="R153" s="1">
        <v>8858</v>
      </c>
      <c r="S153" s="1">
        <v>0</v>
      </c>
      <c r="T153" s="1">
        <v>65797</v>
      </c>
      <c r="U153" s="1">
        <v>37772</v>
      </c>
      <c r="V153" s="1">
        <v>28025</v>
      </c>
      <c r="W153" s="1">
        <v>30120</v>
      </c>
      <c r="X153" s="1">
        <v>100296</v>
      </c>
      <c r="Y153" s="1">
        <v>197927</v>
      </c>
      <c r="Z153" s="1">
        <v>288</v>
      </c>
      <c r="AA153" s="1">
        <v>1882</v>
      </c>
      <c r="AB153" s="1">
        <v>580813</v>
      </c>
      <c r="AC153" s="1">
        <v>727272</v>
      </c>
      <c r="AD153" s="1">
        <v>3911705</v>
      </c>
      <c r="AE153" s="1">
        <v>2748778</v>
      </c>
      <c r="AF153" s="1">
        <v>511578</v>
      </c>
      <c r="AG153" s="1">
        <v>49836</v>
      </c>
      <c r="AH153" s="1">
        <v>62963</v>
      </c>
      <c r="AI153" s="1">
        <v>398779</v>
      </c>
      <c r="AJ153" s="1">
        <v>561100</v>
      </c>
      <c r="AK153" s="1">
        <v>277275</v>
      </c>
      <c r="AL153" s="1">
        <v>141959</v>
      </c>
      <c r="AM153" s="1">
        <v>141865</v>
      </c>
      <c r="AN153" s="1">
        <v>31800</v>
      </c>
      <c r="AO153" s="1">
        <v>372047</v>
      </c>
      <c r="AP153" s="1">
        <v>39220</v>
      </c>
      <c r="AQ153" s="1">
        <v>1233033</v>
      </c>
      <c r="AR153" s="1">
        <v>1162927</v>
      </c>
      <c r="AS153" s="1">
        <v>1090438</v>
      </c>
      <c r="AT153" s="1">
        <v>72489</v>
      </c>
      <c r="AU153" s="1">
        <v>3655237</v>
      </c>
      <c r="AV153" s="1">
        <v>31.815365009060919</v>
      </c>
      <c r="AW153" s="1">
        <v>92.239461215134369</v>
      </c>
      <c r="AX153" s="1">
        <v>29.346321267986166</v>
      </c>
      <c r="AY153" s="1">
        <v>4312660</v>
      </c>
      <c r="AZ153" s="1">
        <v>2431931</v>
      </c>
      <c r="BA153" s="1">
        <v>851198</v>
      </c>
      <c r="BB153" s="1">
        <v>801989</v>
      </c>
      <c r="BC153" s="1">
        <v>168426</v>
      </c>
      <c r="BD153" s="1">
        <v>610318</v>
      </c>
      <c r="BE153" s="1">
        <v>1563882</v>
      </c>
      <c r="BF153" s="1">
        <v>15824</v>
      </c>
      <c r="BG153" s="1">
        <v>748683</v>
      </c>
      <c r="BI153" s="1">
        <f t="shared" si="6"/>
        <v>31.815365009060919</v>
      </c>
      <c r="BJ153" s="1">
        <f t="shared" si="7"/>
        <v>1090438</v>
      </c>
      <c r="BK153" s="1">
        <f t="shared" si="8"/>
        <v>3427394.2784860288</v>
      </c>
    </row>
    <row r="154" spans="1:63" x14ac:dyDescent="0.25">
      <c r="A154" s="56" t="s">
        <v>235</v>
      </c>
      <c r="B154" s="1">
        <v>6464859</v>
      </c>
      <c r="C154" s="1">
        <v>4578149</v>
      </c>
      <c r="D154" s="1">
        <v>2514370</v>
      </c>
      <c r="E154" s="1">
        <v>1214455</v>
      </c>
      <c r="F154" s="1">
        <v>222209</v>
      </c>
      <c r="G154" s="1">
        <v>627115</v>
      </c>
      <c r="H154" s="1">
        <v>1886710</v>
      </c>
      <c r="I154" s="1">
        <v>11310</v>
      </c>
      <c r="J154" s="1">
        <v>53690</v>
      </c>
      <c r="K154" s="1">
        <v>50577</v>
      </c>
      <c r="L154" s="1">
        <v>19930</v>
      </c>
      <c r="M154" s="1">
        <v>2452</v>
      </c>
      <c r="N154" s="1">
        <v>31586</v>
      </c>
      <c r="O154" s="1">
        <v>8236</v>
      </c>
      <c r="P154" s="1">
        <v>12805</v>
      </c>
      <c r="Q154" s="1">
        <v>3837</v>
      </c>
      <c r="R154" s="1">
        <v>6708</v>
      </c>
      <c r="S154" s="1">
        <v>0</v>
      </c>
      <c r="T154" s="1">
        <v>67276</v>
      </c>
      <c r="U154" s="1">
        <v>38374</v>
      </c>
      <c r="V154" s="1">
        <v>28902</v>
      </c>
      <c r="W154" s="1">
        <v>29497</v>
      </c>
      <c r="X154" s="1">
        <v>98889</v>
      </c>
      <c r="Y154" s="1">
        <v>202781</v>
      </c>
      <c r="Z154" s="1">
        <v>288</v>
      </c>
      <c r="AA154" s="1">
        <v>2265</v>
      </c>
      <c r="AB154" s="1">
        <v>587005</v>
      </c>
      <c r="AC154" s="1">
        <v>729164</v>
      </c>
      <c r="AD154" s="1">
        <v>3919434</v>
      </c>
      <c r="AE154" s="1">
        <v>2772444</v>
      </c>
      <c r="AF154" s="1">
        <v>521903</v>
      </c>
      <c r="AG154" s="1">
        <v>51741</v>
      </c>
      <c r="AH154" s="1">
        <v>66287</v>
      </c>
      <c r="AI154" s="1">
        <v>403875</v>
      </c>
      <c r="AJ154" s="1">
        <v>580763</v>
      </c>
      <c r="AK154" s="1">
        <v>298004</v>
      </c>
      <c r="AL154" s="1">
        <v>144419</v>
      </c>
      <c r="AM154" s="1">
        <v>138341</v>
      </c>
      <c r="AN154" s="1">
        <v>32933</v>
      </c>
      <c r="AO154" s="1">
        <v>374910</v>
      </c>
      <c r="AP154" s="1">
        <v>33080</v>
      </c>
      <c r="AQ154" s="1">
        <v>1228855</v>
      </c>
      <c r="AR154" s="1">
        <v>1146990</v>
      </c>
      <c r="AS154" s="1">
        <v>1073656</v>
      </c>
      <c r="AT154" s="1">
        <v>73334</v>
      </c>
      <c r="AU154" s="1">
        <v>3692415</v>
      </c>
      <c r="AV154" s="1">
        <v>31.063409328079914</v>
      </c>
      <c r="AW154" s="1">
        <v>96.13566712818141</v>
      </c>
      <c r="AX154" s="1">
        <v>29.863015790307351</v>
      </c>
      <c r="AY154" s="1">
        <v>4356484</v>
      </c>
      <c r="AZ154" s="1">
        <v>2469774</v>
      </c>
      <c r="BA154" s="1">
        <v>874324</v>
      </c>
      <c r="BB154" s="1">
        <v>818958</v>
      </c>
      <c r="BC154" s="1">
        <v>174191</v>
      </c>
      <c r="BD154" s="1">
        <v>602301</v>
      </c>
      <c r="BE154" s="1">
        <v>1584040</v>
      </c>
      <c r="BF154" s="1">
        <v>15939</v>
      </c>
      <c r="BG154" s="1">
        <v>770230</v>
      </c>
      <c r="BI154" s="1">
        <f t="shared" si="6"/>
        <v>31.063409328079914</v>
      </c>
      <c r="BJ154" s="1">
        <f t="shared" si="7"/>
        <v>1073656</v>
      </c>
      <c r="BK154" s="1">
        <f t="shared" si="8"/>
        <v>3456336.6456671054</v>
      </c>
    </row>
    <row r="155" spans="1:63" x14ac:dyDescent="0.25">
      <c r="A155" s="56" t="s">
        <v>234</v>
      </c>
      <c r="B155" s="1">
        <v>6561829</v>
      </c>
      <c r="C155" s="1">
        <v>4622378</v>
      </c>
      <c r="D155" s="1">
        <v>2537428</v>
      </c>
      <c r="E155" s="1">
        <v>1229330</v>
      </c>
      <c r="F155" s="1">
        <v>228520</v>
      </c>
      <c r="G155" s="1">
        <v>627100</v>
      </c>
      <c r="H155" s="1">
        <v>1939451</v>
      </c>
      <c r="I155" s="1">
        <v>8268</v>
      </c>
      <c r="J155" s="1">
        <v>54252</v>
      </c>
      <c r="K155" s="1">
        <v>58000</v>
      </c>
      <c r="L155" s="1">
        <v>19711</v>
      </c>
      <c r="M155" s="1">
        <v>3305</v>
      </c>
      <c r="N155" s="1">
        <v>33659</v>
      </c>
      <c r="O155" s="1">
        <v>7731</v>
      </c>
      <c r="P155" s="1">
        <v>15150</v>
      </c>
      <c r="Q155" s="1">
        <v>2506</v>
      </c>
      <c r="R155" s="1">
        <v>8272</v>
      </c>
      <c r="S155" s="1">
        <v>0</v>
      </c>
      <c r="T155" s="1">
        <v>68155</v>
      </c>
      <c r="U155" s="1">
        <v>38984</v>
      </c>
      <c r="V155" s="1">
        <v>29171</v>
      </c>
      <c r="W155" s="1">
        <v>27633</v>
      </c>
      <c r="X155" s="1">
        <v>109408</v>
      </c>
      <c r="Y155" s="1">
        <v>206557</v>
      </c>
      <c r="Z155" s="1">
        <v>292</v>
      </c>
      <c r="AA155" s="1">
        <v>2689</v>
      </c>
      <c r="AB155" s="1">
        <v>598450</v>
      </c>
      <c r="AC155" s="1">
        <v>749072</v>
      </c>
      <c r="AD155" s="1">
        <v>4046213</v>
      </c>
      <c r="AE155" s="1">
        <v>2798304</v>
      </c>
      <c r="AF155" s="1">
        <v>532166</v>
      </c>
      <c r="AG155" s="1">
        <v>49726</v>
      </c>
      <c r="AH155" s="1">
        <v>70589</v>
      </c>
      <c r="AI155" s="1">
        <v>411851</v>
      </c>
      <c r="AJ155" s="1">
        <v>591189</v>
      </c>
      <c r="AK155" s="1">
        <v>314086</v>
      </c>
      <c r="AL155" s="1">
        <v>145584</v>
      </c>
      <c r="AM155" s="1">
        <v>131519</v>
      </c>
      <c r="AN155" s="1">
        <v>33494</v>
      </c>
      <c r="AO155" s="1">
        <v>377195</v>
      </c>
      <c r="AP155" s="1">
        <v>34754</v>
      </c>
      <c r="AQ155" s="1">
        <v>1229506</v>
      </c>
      <c r="AR155" s="1">
        <v>1247909</v>
      </c>
      <c r="AS155" s="1">
        <v>1172793</v>
      </c>
      <c r="AT155" s="1">
        <v>75116</v>
      </c>
      <c r="AU155" s="1">
        <v>3763525</v>
      </c>
      <c r="AV155" s="1">
        <v>33.157983948462245</v>
      </c>
      <c r="AW155" s="1">
        <v>90.018993935355041</v>
      </c>
      <c r="AX155" s="1">
        <v>29.848483559652234</v>
      </c>
      <c r="AY155" s="1">
        <v>4446820</v>
      </c>
      <c r="AZ155" s="1">
        <v>2507369</v>
      </c>
      <c r="BA155" s="1">
        <v>895638</v>
      </c>
      <c r="BB155" s="1">
        <v>834565</v>
      </c>
      <c r="BC155" s="1">
        <v>179948</v>
      </c>
      <c r="BD155" s="1">
        <v>597218</v>
      </c>
      <c r="BE155" s="1">
        <v>1648516</v>
      </c>
      <c r="BF155" s="1">
        <v>16052</v>
      </c>
      <c r="BG155" s="1">
        <v>790041</v>
      </c>
      <c r="BI155" s="1">
        <f t="shared" si="6"/>
        <v>33.157983948462245</v>
      </c>
      <c r="BJ155" s="1">
        <f t="shared" si="7"/>
        <v>1172793</v>
      </c>
      <c r="BK155" s="1">
        <f t="shared" si="8"/>
        <v>3536985.245613493</v>
      </c>
    </row>
    <row r="156" spans="1:63" x14ac:dyDescent="0.25">
      <c r="A156" s="56" t="s">
        <v>233</v>
      </c>
      <c r="B156" s="1">
        <v>6617852</v>
      </c>
      <c r="C156" s="1">
        <v>4640163</v>
      </c>
      <c r="D156" s="1">
        <v>2546254</v>
      </c>
      <c r="E156" s="1">
        <v>1240519</v>
      </c>
      <c r="F156" s="1">
        <v>234876</v>
      </c>
      <c r="G156" s="1">
        <v>618514</v>
      </c>
      <c r="H156" s="1">
        <v>1977689</v>
      </c>
      <c r="I156" s="1">
        <v>10063</v>
      </c>
      <c r="J156" s="1">
        <v>68019</v>
      </c>
      <c r="K156" s="1">
        <v>63573</v>
      </c>
      <c r="L156" s="1">
        <v>19031</v>
      </c>
      <c r="M156" s="1">
        <v>2435</v>
      </c>
      <c r="N156" s="1">
        <v>44459</v>
      </c>
      <c r="O156" s="1">
        <v>7948</v>
      </c>
      <c r="P156" s="1">
        <v>21011</v>
      </c>
      <c r="Q156" s="1">
        <v>3322</v>
      </c>
      <c r="R156" s="1">
        <v>12178</v>
      </c>
      <c r="S156" s="1">
        <v>0</v>
      </c>
      <c r="T156" s="1">
        <v>70381</v>
      </c>
      <c r="U156" s="1">
        <v>39594</v>
      </c>
      <c r="V156" s="1">
        <v>30787</v>
      </c>
      <c r="W156" s="1">
        <v>31897</v>
      </c>
      <c r="X156" s="1">
        <v>128675</v>
      </c>
      <c r="Y156" s="1">
        <v>210743</v>
      </c>
      <c r="Z156" s="1">
        <v>302</v>
      </c>
      <c r="AA156" s="1">
        <v>3070</v>
      </c>
      <c r="AB156" s="1">
        <v>569115</v>
      </c>
      <c r="AC156" s="1">
        <v>755926</v>
      </c>
      <c r="AD156" s="1">
        <v>4267857</v>
      </c>
      <c r="AE156" s="1">
        <v>2794817</v>
      </c>
      <c r="AF156" s="1">
        <v>533603</v>
      </c>
      <c r="AG156" s="1">
        <v>37614</v>
      </c>
      <c r="AH156" s="1">
        <v>74466</v>
      </c>
      <c r="AI156" s="1">
        <v>421523</v>
      </c>
      <c r="AJ156" s="1">
        <v>599456</v>
      </c>
      <c r="AK156" s="1">
        <v>324269</v>
      </c>
      <c r="AL156" s="1">
        <v>145927</v>
      </c>
      <c r="AM156" s="1">
        <v>129260</v>
      </c>
      <c r="AN156" s="1">
        <v>27257</v>
      </c>
      <c r="AO156" s="1">
        <v>394163</v>
      </c>
      <c r="AP156" s="1">
        <v>35585</v>
      </c>
      <c r="AQ156" s="1">
        <v>1204753</v>
      </c>
      <c r="AR156" s="1">
        <v>1473040</v>
      </c>
      <c r="AS156" s="1">
        <v>1386479</v>
      </c>
      <c r="AT156" s="1">
        <v>86561</v>
      </c>
      <c r="AU156" s="1">
        <v>3823035</v>
      </c>
      <c r="AV156" s="1">
        <v>38.530641107271983</v>
      </c>
      <c r="AW156" s="1">
        <v>76.919798105919654</v>
      </c>
      <c r="AX156" s="1">
        <v>29.637691348630099</v>
      </c>
      <c r="AY156" s="1">
        <v>4515982</v>
      </c>
      <c r="AZ156" s="1">
        <v>2538293</v>
      </c>
      <c r="BA156" s="1">
        <v>916163</v>
      </c>
      <c r="BB156" s="1">
        <v>848643</v>
      </c>
      <c r="BC156" s="1">
        <v>185555</v>
      </c>
      <c r="BD156" s="1">
        <v>587932</v>
      </c>
      <c r="BE156" s="1">
        <v>1721165</v>
      </c>
      <c r="BF156" s="1">
        <v>16183</v>
      </c>
      <c r="BG156" s="1">
        <v>808922</v>
      </c>
      <c r="BI156" s="1">
        <f t="shared" si="6"/>
        <v>38.530641107271983</v>
      </c>
      <c r="BJ156" s="1">
        <f t="shared" si="7"/>
        <v>1386479</v>
      </c>
      <c r="BK156" s="1">
        <f t="shared" si="8"/>
        <v>3598380.3024194334</v>
      </c>
    </row>
    <row r="157" spans="1:63" x14ac:dyDescent="0.25">
      <c r="A157" s="56" t="s">
        <v>232</v>
      </c>
      <c r="B157" s="1">
        <v>6709705</v>
      </c>
      <c r="C157" s="1">
        <v>4687197</v>
      </c>
      <c r="D157" s="1">
        <v>2585749</v>
      </c>
      <c r="E157" s="1">
        <v>1249246</v>
      </c>
      <c r="F157" s="1">
        <v>241207</v>
      </c>
      <c r="G157" s="1">
        <v>610995</v>
      </c>
      <c r="H157" s="1">
        <v>2022508</v>
      </c>
      <c r="I157" s="1">
        <v>11580</v>
      </c>
      <c r="J157" s="1">
        <v>61905</v>
      </c>
      <c r="K157" s="1">
        <v>63337</v>
      </c>
      <c r="L157" s="1">
        <v>17526</v>
      </c>
      <c r="M157" s="1">
        <v>3278</v>
      </c>
      <c r="N157" s="1">
        <v>49745</v>
      </c>
      <c r="O157" s="1">
        <v>8071</v>
      </c>
      <c r="P157" s="1">
        <v>24404</v>
      </c>
      <c r="Q157" s="1">
        <v>2830</v>
      </c>
      <c r="R157" s="1">
        <v>14440</v>
      </c>
      <c r="S157" s="1">
        <v>0</v>
      </c>
      <c r="T157" s="1">
        <v>68911</v>
      </c>
      <c r="U157" s="1">
        <v>40022</v>
      </c>
      <c r="V157" s="1">
        <v>28889</v>
      </c>
      <c r="W157" s="1">
        <v>28776</v>
      </c>
      <c r="X157" s="1">
        <v>141890</v>
      </c>
      <c r="Y157" s="1">
        <v>215580</v>
      </c>
      <c r="Z157" s="1">
        <v>303</v>
      </c>
      <c r="AA157" s="1">
        <v>3409</v>
      </c>
      <c r="AB157" s="1">
        <v>581521</v>
      </c>
      <c r="AC157" s="1">
        <v>774747</v>
      </c>
      <c r="AD157" s="1">
        <v>4430380</v>
      </c>
      <c r="AE157" s="1">
        <v>2809193</v>
      </c>
      <c r="AF157" s="1">
        <v>545830</v>
      </c>
      <c r="AG157" s="1">
        <v>41187</v>
      </c>
      <c r="AH157" s="1">
        <v>76920</v>
      </c>
      <c r="AI157" s="1">
        <v>427723</v>
      </c>
      <c r="AJ157" s="1">
        <v>617970</v>
      </c>
      <c r="AK157" s="1">
        <v>326586</v>
      </c>
      <c r="AL157" s="1">
        <v>145888</v>
      </c>
      <c r="AM157" s="1">
        <v>145496</v>
      </c>
      <c r="AN157" s="1">
        <v>26800</v>
      </c>
      <c r="AO157" s="1">
        <v>376759</v>
      </c>
      <c r="AP157" s="1">
        <v>41447</v>
      </c>
      <c r="AQ157" s="1">
        <v>1200387</v>
      </c>
      <c r="AR157" s="1">
        <v>1621187</v>
      </c>
      <c r="AS157" s="1">
        <v>1533804</v>
      </c>
      <c r="AT157" s="1">
        <v>87383</v>
      </c>
      <c r="AU157" s="1">
        <v>3900512</v>
      </c>
      <c r="AV157" s="1">
        <v>41.563438150184886</v>
      </c>
      <c r="AW157" s="1">
        <v>71.786916998140697</v>
      </c>
      <c r="AX157" s="1">
        <v>29.83711084644678</v>
      </c>
      <c r="AY157" s="1">
        <v>4601120</v>
      </c>
      <c r="AZ157" s="1">
        <v>2578612</v>
      </c>
      <c r="BA157" s="1">
        <v>935124</v>
      </c>
      <c r="BB157" s="1">
        <v>861644</v>
      </c>
      <c r="BC157" s="1">
        <v>191259</v>
      </c>
      <c r="BD157" s="1">
        <v>590585</v>
      </c>
      <c r="BE157" s="1">
        <v>1791927</v>
      </c>
      <c r="BF157" s="1">
        <v>16353</v>
      </c>
      <c r="BG157" s="1">
        <v>826146</v>
      </c>
      <c r="BI157" s="1">
        <f t="shared" si="6"/>
        <v>41.563438150184886</v>
      </c>
      <c r="BJ157" s="1">
        <f t="shared" si="7"/>
        <v>1533804</v>
      </c>
      <c r="BK157" s="1">
        <f t="shared" si="8"/>
        <v>3690272.1917704903</v>
      </c>
    </row>
    <row r="158" spans="1:63" x14ac:dyDescent="0.25">
      <c r="A158" s="56" t="s">
        <v>231</v>
      </c>
      <c r="B158" s="1">
        <v>6786372</v>
      </c>
      <c r="C158" s="1">
        <v>4698611</v>
      </c>
      <c r="D158" s="1">
        <v>2580931</v>
      </c>
      <c r="E158" s="1">
        <v>1255514</v>
      </c>
      <c r="F158" s="1">
        <v>246888</v>
      </c>
      <c r="G158" s="1">
        <v>615278</v>
      </c>
      <c r="H158" s="1">
        <v>2087761</v>
      </c>
      <c r="I158" s="1">
        <v>11545</v>
      </c>
      <c r="J158" s="1">
        <v>68535</v>
      </c>
      <c r="K158" s="1">
        <v>67829</v>
      </c>
      <c r="L158" s="1">
        <v>14825</v>
      </c>
      <c r="M158" s="1">
        <v>3899</v>
      </c>
      <c r="N158" s="1">
        <v>56051</v>
      </c>
      <c r="O158" s="1">
        <v>9343</v>
      </c>
      <c r="P158" s="1">
        <v>26870</v>
      </c>
      <c r="Q158" s="1">
        <v>3753</v>
      </c>
      <c r="R158" s="1">
        <v>16085</v>
      </c>
      <c r="S158" s="1">
        <v>0</v>
      </c>
      <c r="T158" s="1">
        <v>71201</v>
      </c>
      <c r="U158" s="1">
        <v>40456</v>
      </c>
      <c r="V158" s="1">
        <v>30745</v>
      </c>
      <c r="W158" s="1">
        <v>27745</v>
      </c>
      <c r="X158" s="1">
        <v>158078</v>
      </c>
      <c r="Y158" s="1">
        <v>220261</v>
      </c>
      <c r="Z158" s="1">
        <v>304</v>
      </c>
      <c r="AA158" s="1">
        <v>3707</v>
      </c>
      <c r="AB158" s="1">
        <v>602729</v>
      </c>
      <c r="AC158" s="1">
        <v>781052</v>
      </c>
      <c r="AD158" s="1">
        <v>4648277</v>
      </c>
      <c r="AE158" s="1">
        <v>2822990</v>
      </c>
      <c r="AF158" s="1">
        <v>557500</v>
      </c>
      <c r="AG158" s="1">
        <v>38849</v>
      </c>
      <c r="AH158" s="1">
        <v>79803</v>
      </c>
      <c r="AI158" s="1">
        <v>438848</v>
      </c>
      <c r="AJ158" s="1">
        <v>630082</v>
      </c>
      <c r="AK158" s="1">
        <v>326236</v>
      </c>
      <c r="AL158" s="1">
        <v>153678</v>
      </c>
      <c r="AM158" s="1">
        <v>150168</v>
      </c>
      <c r="AN158" s="1">
        <v>28549</v>
      </c>
      <c r="AO158" s="1">
        <v>380096</v>
      </c>
      <c r="AP158" s="1">
        <v>37404</v>
      </c>
      <c r="AQ158" s="1">
        <v>1189359</v>
      </c>
      <c r="AR158" s="1">
        <v>1825287</v>
      </c>
      <c r="AS158" s="1">
        <v>1736716</v>
      </c>
      <c r="AT158" s="1">
        <v>88571</v>
      </c>
      <c r="AU158" s="1">
        <v>3963382</v>
      </c>
      <c r="AV158" s="1">
        <v>46.053772358387171</v>
      </c>
      <c r="AW158" s="1">
        <v>65.062769542598858</v>
      </c>
      <c r="AX158" s="1">
        <v>29.96385977521054</v>
      </c>
      <c r="AY158" s="1">
        <v>4704359</v>
      </c>
      <c r="AZ158" s="1">
        <v>2616598</v>
      </c>
      <c r="BA158" s="1">
        <v>952525</v>
      </c>
      <c r="BB158" s="1">
        <v>875728</v>
      </c>
      <c r="BC158" s="1">
        <v>197219</v>
      </c>
      <c r="BD158" s="1">
        <v>591126</v>
      </c>
      <c r="BE158" s="1">
        <v>1881369</v>
      </c>
      <c r="BF158" s="1">
        <v>16557</v>
      </c>
      <c r="BG158" s="1">
        <v>841789</v>
      </c>
      <c r="BI158" s="1">
        <f t="shared" si="6"/>
        <v>46.053772358387171</v>
      </c>
      <c r="BJ158" s="1">
        <f t="shared" si="7"/>
        <v>1736716</v>
      </c>
      <c r="BK158" s="1">
        <f t="shared" si="8"/>
        <v>3771061.329102424</v>
      </c>
    </row>
    <row r="159" spans="1:63" x14ac:dyDescent="0.25">
      <c r="A159" s="56" t="s">
        <v>230</v>
      </c>
      <c r="B159" s="1">
        <v>6854690</v>
      </c>
      <c r="C159" s="1">
        <v>4734351</v>
      </c>
      <c r="D159" s="1">
        <v>2588533</v>
      </c>
      <c r="E159" s="1">
        <v>1262539</v>
      </c>
      <c r="F159" s="1">
        <v>254077</v>
      </c>
      <c r="G159" s="1">
        <v>629203</v>
      </c>
      <c r="H159" s="1">
        <v>2120339</v>
      </c>
      <c r="I159" s="1">
        <v>13176</v>
      </c>
      <c r="J159" s="1">
        <v>73516</v>
      </c>
      <c r="K159" s="1">
        <v>66597</v>
      </c>
      <c r="L159" s="1">
        <v>12259</v>
      </c>
      <c r="M159" s="1">
        <v>3847</v>
      </c>
      <c r="N159" s="1">
        <v>51430</v>
      </c>
      <c r="O159" s="1">
        <v>9943</v>
      </c>
      <c r="P159" s="1">
        <v>24105</v>
      </c>
      <c r="Q159" s="1">
        <v>3141</v>
      </c>
      <c r="R159" s="1">
        <v>14241</v>
      </c>
      <c r="S159" s="1">
        <v>0</v>
      </c>
      <c r="T159" s="1">
        <v>72761</v>
      </c>
      <c r="U159" s="1">
        <v>40895</v>
      </c>
      <c r="V159" s="1">
        <v>31866</v>
      </c>
      <c r="W159" s="1">
        <v>27674</v>
      </c>
      <c r="X159" s="1">
        <v>158269</v>
      </c>
      <c r="Y159" s="1">
        <v>225710</v>
      </c>
      <c r="Z159" s="1">
        <v>307</v>
      </c>
      <c r="AA159" s="1">
        <v>4044</v>
      </c>
      <c r="AB159" s="1">
        <v>630051</v>
      </c>
      <c r="AC159" s="1">
        <v>780698</v>
      </c>
      <c r="AD159" s="1">
        <v>4683572</v>
      </c>
      <c r="AE159" s="1">
        <v>2884637</v>
      </c>
      <c r="AF159" s="1">
        <v>565894</v>
      </c>
      <c r="AG159" s="1">
        <v>40547</v>
      </c>
      <c r="AH159" s="1">
        <v>81876</v>
      </c>
      <c r="AI159" s="1">
        <v>443471</v>
      </c>
      <c r="AJ159" s="1">
        <v>645343</v>
      </c>
      <c r="AK159" s="1">
        <v>332084</v>
      </c>
      <c r="AL159" s="1">
        <v>158128</v>
      </c>
      <c r="AM159" s="1">
        <v>155131</v>
      </c>
      <c r="AN159" s="1">
        <v>30398</v>
      </c>
      <c r="AO159" s="1">
        <v>376903</v>
      </c>
      <c r="AP159" s="1">
        <v>41038</v>
      </c>
      <c r="AQ159" s="1">
        <v>1225061</v>
      </c>
      <c r="AR159" s="1">
        <v>1798935</v>
      </c>
      <c r="AS159" s="1">
        <v>1709522</v>
      </c>
      <c r="AT159" s="1">
        <v>89413</v>
      </c>
      <c r="AU159" s="1">
        <v>3970053</v>
      </c>
      <c r="AV159" s="1">
        <v>45.312616340375058</v>
      </c>
      <c r="AW159" s="1">
        <v>67.330756148703273</v>
      </c>
      <c r="AX159" s="1">
        <v>30.5093272127354</v>
      </c>
      <c r="AY159" s="1">
        <v>4784137</v>
      </c>
      <c r="AZ159" s="1">
        <v>2663798</v>
      </c>
      <c r="BA159" s="1">
        <v>970367</v>
      </c>
      <c r="BB159" s="1">
        <v>891299</v>
      </c>
      <c r="BC159" s="1">
        <v>203550</v>
      </c>
      <c r="BD159" s="1">
        <v>598582</v>
      </c>
      <c r="BE159" s="1">
        <v>1899500</v>
      </c>
      <c r="BF159" s="1">
        <v>16791</v>
      </c>
      <c r="BG159" s="1">
        <v>857782</v>
      </c>
      <c r="BI159" s="1">
        <f t="shared" si="6"/>
        <v>45.312616340375058</v>
      </c>
      <c r="BJ159" s="1">
        <f t="shared" si="7"/>
        <v>1709522</v>
      </c>
      <c r="BK159" s="1">
        <f t="shared" si="8"/>
        <v>3772728.5203718389</v>
      </c>
    </row>
    <row r="160" spans="1:63" x14ac:dyDescent="0.25">
      <c r="A160" s="56" t="s">
        <v>229</v>
      </c>
      <c r="B160" s="1">
        <v>6982071</v>
      </c>
      <c r="C160" s="1">
        <v>4794609</v>
      </c>
      <c r="D160" s="1">
        <v>2616850</v>
      </c>
      <c r="E160" s="1">
        <v>1277332</v>
      </c>
      <c r="F160" s="1">
        <v>260874</v>
      </c>
      <c r="G160" s="1">
        <v>639553</v>
      </c>
      <c r="H160" s="1">
        <v>2187462</v>
      </c>
      <c r="I160" s="1">
        <v>14393</v>
      </c>
      <c r="J160" s="1">
        <v>89573</v>
      </c>
      <c r="K160" s="1">
        <v>69974</v>
      </c>
      <c r="L160" s="1">
        <v>11153</v>
      </c>
      <c r="M160" s="1">
        <v>3248</v>
      </c>
      <c r="N160" s="1">
        <v>64787</v>
      </c>
      <c r="O160" s="1">
        <v>12188</v>
      </c>
      <c r="P160" s="1">
        <v>30144</v>
      </c>
      <c r="Q160" s="1">
        <v>4187</v>
      </c>
      <c r="R160" s="1">
        <v>18268</v>
      </c>
      <c r="S160" s="1">
        <v>0</v>
      </c>
      <c r="T160" s="1">
        <v>76700</v>
      </c>
      <c r="U160" s="1">
        <v>41335</v>
      </c>
      <c r="V160" s="1">
        <v>35365</v>
      </c>
      <c r="W160" s="1">
        <v>26988</v>
      </c>
      <c r="X160" s="1">
        <v>159277</v>
      </c>
      <c r="Y160" s="1">
        <v>262731</v>
      </c>
      <c r="Z160" s="1">
        <v>311</v>
      </c>
      <c r="AA160" s="1">
        <v>4501</v>
      </c>
      <c r="AB160" s="1">
        <v>626517</v>
      </c>
      <c r="AC160" s="1">
        <v>777309</v>
      </c>
      <c r="AD160" s="1">
        <v>4678134</v>
      </c>
      <c r="AE160" s="1">
        <v>2944684</v>
      </c>
      <c r="AF160" s="1">
        <v>568188</v>
      </c>
      <c r="AG160" s="1">
        <v>36775</v>
      </c>
      <c r="AH160" s="1">
        <v>83897</v>
      </c>
      <c r="AI160" s="1">
        <v>447516</v>
      </c>
      <c r="AJ160" s="1">
        <v>682020</v>
      </c>
      <c r="AK160" s="1">
        <v>353041</v>
      </c>
      <c r="AL160" s="1">
        <v>168609</v>
      </c>
      <c r="AM160" s="1">
        <v>160370</v>
      </c>
      <c r="AN160" s="1">
        <v>29770</v>
      </c>
      <c r="AO160" s="1">
        <v>401994</v>
      </c>
      <c r="AP160" s="1">
        <v>38646</v>
      </c>
      <c r="AQ160" s="1">
        <v>1224066</v>
      </c>
      <c r="AR160" s="1">
        <v>1733450</v>
      </c>
      <c r="AS160" s="1">
        <v>1630514</v>
      </c>
      <c r="AT160" s="1">
        <v>102936</v>
      </c>
      <c r="AU160" s="1">
        <v>4037387</v>
      </c>
      <c r="AV160" s="1">
        <v>42.934946915390817</v>
      </c>
      <c r="AW160" s="1">
        <v>72.122554367584243</v>
      </c>
      <c r="AX160" s="1">
        <v>30.965780431746179</v>
      </c>
      <c r="AY160" s="1">
        <v>4909717</v>
      </c>
      <c r="AZ160" s="1">
        <v>2722255</v>
      </c>
      <c r="BA160" s="1">
        <v>988906</v>
      </c>
      <c r="BB160" s="1">
        <v>910169</v>
      </c>
      <c r="BC160" s="1">
        <v>210333</v>
      </c>
      <c r="BD160" s="1">
        <v>612847</v>
      </c>
      <c r="BE160" s="1">
        <v>1965033</v>
      </c>
      <c r="BF160" s="1">
        <v>17035</v>
      </c>
      <c r="BG160" s="1">
        <v>874329</v>
      </c>
      <c r="BI160" s="1">
        <f t="shared" si="6"/>
        <v>42.934946915390817</v>
      </c>
      <c r="BJ160" s="1">
        <f t="shared" si="7"/>
        <v>1630514</v>
      </c>
      <c r="BK160" s="1">
        <f t="shared" si="8"/>
        <v>3797638.3276149165</v>
      </c>
    </row>
    <row r="161" spans="1:63" x14ac:dyDescent="0.25">
      <c r="A161" s="56" t="s">
        <v>228</v>
      </c>
      <c r="B161" s="1">
        <v>7120149</v>
      </c>
      <c r="C161" s="1">
        <v>4855597</v>
      </c>
      <c r="D161" s="1">
        <v>2632617</v>
      </c>
      <c r="E161" s="1">
        <v>1291363</v>
      </c>
      <c r="F161" s="1">
        <v>268479</v>
      </c>
      <c r="G161" s="1">
        <v>663137</v>
      </c>
      <c r="H161" s="1">
        <v>2264552</v>
      </c>
      <c r="I161" s="1">
        <v>15541</v>
      </c>
      <c r="J161" s="1">
        <v>102485</v>
      </c>
      <c r="K161" s="1">
        <v>67460</v>
      </c>
      <c r="L161" s="1">
        <v>11509</v>
      </c>
      <c r="M161" s="1">
        <v>4127</v>
      </c>
      <c r="N161" s="1">
        <v>76853</v>
      </c>
      <c r="O161" s="1">
        <v>12632</v>
      </c>
      <c r="P161" s="1">
        <v>38101</v>
      </c>
      <c r="Q161" s="1">
        <v>2548</v>
      </c>
      <c r="R161" s="1">
        <v>23572</v>
      </c>
      <c r="S161" s="1">
        <v>0</v>
      </c>
      <c r="T161" s="1">
        <v>77354</v>
      </c>
      <c r="U161" s="1">
        <v>44278</v>
      </c>
      <c r="V161" s="1">
        <v>33076</v>
      </c>
      <c r="W161" s="1">
        <v>25313</v>
      </c>
      <c r="X161" s="1">
        <v>156938</v>
      </c>
      <c r="Y161" s="1">
        <v>268766</v>
      </c>
      <c r="Z161" s="1">
        <v>312</v>
      </c>
      <c r="AA161" s="1">
        <v>5034</v>
      </c>
      <c r="AB161" s="1">
        <v>662415</v>
      </c>
      <c r="AC161" s="1">
        <v>790445</v>
      </c>
      <c r="AD161" s="1">
        <v>4742670</v>
      </c>
      <c r="AE161" s="1">
        <v>3109437</v>
      </c>
      <c r="AF161" s="1">
        <v>584561</v>
      </c>
      <c r="AG161" s="1">
        <v>42518</v>
      </c>
      <c r="AH161" s="1">
        <v>85897</v>
      </c>
      <c r="AI161" s="1">
        <v>456146</v>
      </c>
      <c r="AJ161" s="1">
        <v>710826</v>
      </c>
      <c r="AK161" s="1">
        <v>368704</v>
      </c>
      <c r="AL161" s="1">
        <v>178987</v>
      </c>
      <c r="AM161" s="1">
        <v>163135</v>
      </c>
      <c r="AN161" s="1">
        <v>30089</v>
      </c>
      <c r="AO161" s="1">
        <v>410679</v>
      </c>
      <c r="AP161" s="1">
        <v>43234</v>
      </c>
      <c r="AQ161" s="1">
        <v>1330048</v>
      </c>
      <c r="AR161" s="1">
        <v>1633233</v>
      </c>
      <c r="AS161" s="1">
        <v>1527807</v>
      </c>
      <c r="AT161" s="1">
        <v>105426</v>
      </c>
      <c r="AU161" s="1">
        <v>4010712</v>
      </c>
      <c r="AV161" s="1">
        <v>40.721774815504638</v>
      </c>
      <c r="AW161" s="1">
        <v>79.314262606566615</v>
      </c>
      <c r="AX161" s="1">
        <v>32.298175415224073</v>
      </c>
      <c r="AY161" s="1">
        <v>5056644</v>
      </c>
      <c r="AZ161" s="1">
        <v>2792092</v>
      </c>
      <c r="BA161" s="1">
        <v>1008883</v>
      </c>
      <c r="BB161" s="1">
        <v>929142</v>
      </c>
      <c r="BC161" s="1">
        <v>217494</v>
      </c>
      <c r="BD161" s="1">
        <v>636573</v>
      </c>
      <c r="BE161" s="1">
        <v>1947207</v>
      </c>
      <c r="BF161" s="1">
        <v>17295</v>
      </c>
      <c r="BG161" s="1">
        <v>892221</v>
      </c>
      <c r="BI161" s="1">
        <f t="shared" si="6"/>
        <v>40.721774815504638</v>
      </c>
      <c r="BJ161" s="1">
        <f t="shared" si="7"/>
        <v>1527807</v>
      </c>
      <c r="BK161" s="1">
        <f t="shared" si="8"/>
        <v>3751818.300950611</v>
      </c>
    </row>
    <row r="162" spans="1:63" x14ac:dyDescent="0.25">
      <c r="A162" s="56" t="s">
        <v>227</v>
      </c>
      <c r="B162" s="1">
        <v>7283771</v>
      </c>
      <c r="C162" s="1">
        <v>4936651</v>
      </c>
      <c r="D162" s="1">
        <v>2669605</v>
      </c>
      <c r="E162" s="1">
        <v>1308654</v>
      </c>
      <c r="F162" s="1">
        <v>275793</v>
      </c>
      <c r="G162" s="1">
        <v>682600</v>
      </c>
      <c r="H162" s="1">
        <v>2347120</v>
      </c>
      <c r="I162" s="1">
        <v>16503</v>
      </c>
      <c r="J162" s="1">
        <v>97238</v>
      </c>
      <c r="K162" s="1">
        <v>65810</v>
      </c>
      <c r="L162" s="1">
        <v>13318</v>
      </c>
      <c r="M162" s="1">
        <v>5917</v>
      </c>
      <c r="N162" s="1">
        <v>74845</v>
      </c>
      <c r="O162" s="1">
        <v>11246</v>
      </c>
      <c r="P162" s="1">
        <v>37282</v>
      </c>
      <c r="Q162" s="1">
        <v>3291</v>
      </c>
      <c r="R162" s="1">
        <v>23026</v>
      </c>
      <c r="S162" s="1">
        <v>0</v>
      </c>
      <c r="T162" s="1">
        <v>81788</v>
      </c>
      <c r="U162" s="1">
        <v>47222</v>
      </c>
      <c r="V162" s="1">
        <v>34566</v>
      </c>
      <c r="W162" s="1">
        <v>23535</v>
      </c>
      <c r="X162" s="1">
        <v>154115</v>
      </c>
      <c r="Y162" s="1">
        <v>275475</v>
      </c>
      <c r="Z162" s="1">
        <v>314</v>
      </c>
      <c r="AA162" s="1">
        <v>5604</v>
      </c>
      <c r="AB162" s="1">
        <v>693100</v>
      </c>
      <c r="AC162" s="1">
        <v>839558</v>
      </c>
      <c r="AD162" s="1">
        <v>4817414</v>
      </c>
      <c r="AE162" s="1">
        <v>3251886</v>
      </c>
      <c r="AF162" s="1">
        <v>606582</v>
      </c>
      <c r="AG162" s="1">
        <v>53463</v>
      </c>
      <c r="AH162" s="1">
        <v>88116</v>
      </c>
      <c r="AI162" s="1">
        <v>465003</v>
      </c>
      <c r="AJ162" s="1">
        <v>748924</v>
      </c>
      <c r="AK162" s="1">
        <v>388805</v>
      </c>
      <c r="AL162" s="1">
        <v>190168</v>
      </c>
      <c r="AM162" s="1">
        <v>169951</v>
      </c>
      <c r="AN162" s="1">
        <v>34059</v>
      </c>
      <c r="AO162" s="1">
        <v>429080</v>
      </c>
      <c r="AP162" s="1">
        <v>39561</v>
      </c>
      <c r="AQ162" s="1">
        <v>1393680</v>
      </c>
      <c r="AR162" s="1">
        <v>1565528</v>
      </c>
      <c r="AS162" s="1">
        <v>1456011</v>
      </c>
      <c r="AT162" s="1">
        <v>109517</v>
      </c>
      <c r="AU162" s="1">
        <v>4031885</v>
      </c>
      <c r="AV162" s="1">
        <v>38.828683552100209</v>
      </c>
      <c r="AW162" s="1">
        <v>86.584614619191825</v>
      </c>
      <c r="AX162" s="1">
        <v>33.619666015291486</v>
      </c>
      <c r="AY162" s="1">
        <v>5205377</v>
      </c>
      <c r="AZ162" s="1">
        <v>2858257</v>
      </c>
      <c r="BA162" s="1">
        <v>1030355</v>
      </c>
      <c r="BB162" s="1">
        <v>949812</v>
      </c>
      <c r="BC162" s="1">
        <v>224981</v>
      </c>
      <c r="BD162" s="1">
        <v>653109</v>
      </c>
      <c r="BE162" s="1">
        <v>1953491</v>
      </c>
      <c r="BF162" s="1">
        <v>17557</v>
      </c>
      <c r="BG162" s="1">
        <v>911586</v>
      </c>
      <c r="BI162" s="1">
        <f t="shared" si="6"/>
        <v>38.828683552100209</v>
      </c>
      <c r="BJ162" s="1">
        <f t="shared" si="7"/>
        <v>1456011</v>
      </c>
      <c r="BK162" s="1">
        <f t="shared" si="8"/>
        <v>3749833.5426343489</v>
      </c>
    </row>
    <row r="163" spans="1:63" x14ac:dyDescent="0.25">
      <c r="A163" s="56" t="s">
        <v>226</v>
      </c>
      <c r="B163" s="1">
        <v>7459192</v>
      </c>
      <c r="C163" s="1">
        <v>5020448</v>
      </c>
      <c r="D163" s="1">
        <v>2712824</v>
      </c>
      <c r="E163" s="1">
        <v>1325072</v>
      </c>
      <c r="F163" s="1">
        <v>284278</v>
      </c>
      <c r="G163" s="1">
        <v>698274</v>
      </c>
      <c r="H163" s="1">
        <v>2438744</v>
      </c>
      <c r="I163" s="1">
        <v>12418</v>
      </c>
      <c r="J163" s="1">
        <v>96723</v>
      </c>
      <c r="K163" s="1">
        <v>61132</v>
      </c>
      <c r="L163" s="1">
        <v>15272</v>
      </c>
      <c r="M163" s="1">
        <v>3928</v>
      </c>
      <c r="N163" s="1">
        <v>69308</v>
      </c>
      <c r="O163" s="1">
        <v>11189</v>
      </c>
      <c r="P163" s="1">
        <v>33740</v>
      </c>
      <c r="Q163" s="1">
        <v>3715</v>
      </c>
      <c r="R163" s="1">
        <v>20664</v>
      </c>
      <c r="S163" s="1">
        <v>0</v>
      </c>
      <c r="T163" s="1">
        <v>85177</v>
      </c>
      <c r="U163" s="1">
        <v>50197</v>
      </c>
      <c r="V163" s="1">
        <v>34980</v>
      </c>
      <c r="W163" s="1">
        <v>22369</v>
      </c>
      <c r="X163" s="1">
        <v>170467</v>
      </c>
      <c r="Y163" s="1">
        <v>280585</v>
      </c>
      <c r="Z163" s="1">
        <v>317</v>
      </c>
      <c r="AA163" s="1">
        <v>6295</v>
      </c>
      <c r="AB163" s="1">
        <v>717799</v>
      </c>
      <c r="AC163" s="1">
        <v>896954</v>
      </c>
      <c r="AD163" s="1">
        <v>4973192</v>
      </c>
      <c r="AE163" s="1">
        <v>3318228</v>
      </c>
      <c r="AF163" s="1">
        <v>630042</v>
      </c>
      <c r="AG163" s="1">
        <v>60349</v>
      </c>
      <c r="AH163" s="1">
        <v>90480</v>
      </c>
      <c r="AI163" s="1">
        <v>479213</v>
      </c>
      <c r="AJ163" s="1">
        <v>764807</v>
      </c>
      <c r="AK163" s="1">
        <v>391682</v>
      </c>
      <c r="AL163" s="1">
        <v>198699</v>
      </c>
      <c r="AM163" s="1">
        <v>174426</v>
      </c>
      <c r="AN163" s="1">
        <v>34848</v>
      </c>
      <c r="AO163" s="1">
        <v>428203</v>
      </c>
      <c r="AP163" s="1">
        <v>40087</v>
      </c>
      <c r="AQ163" s="1">
        <v>1420241</v>
      </c>
      <c r="AR163" s="1">
        <v>1654964</v>
      </c>
      <c r="AS163" s="1">
        <v>1543237</v>
      </c>
      <c r="AT163" s="1">
        <v>111727</v>
      </c>
      <c r="AU163" s="1">
        <v>4140964</v>
      </c>
      <c r="AV163" s="1">
        <v>39.965670416634545</v>
      </c>
      <c r="AW163" s="1">
        <v>84.28272959482986</v>
      </c>
      <c r="AX163" s="1">
        <v>33.684157928013001</v>
      </c>
      <c r="AY163" s="1">
        <v>5365687</v>
      </c>
      <c r="AZ163" s="1">
        <v>2926943</v>
      </c>
      <c r="BA163" s="1">
        <v>1052903</v>
      </c>
      <c r="BB163" s="1">
        <v>971184</v>
      </c>
      <c r="BC163" s="1">
        <v>232715</v>
      </c>
      <c r="BD163" s="1">
        <v>670141</v>
      </c>
      <c r="BE163" s="1">
        <v>2047459</v>
      </c>
      <c r="BF163" s="1">
        <v>17817</v>
      </c>
      <c r="BG163" s="1">
        <v>931854</v>
      </c>
      <c r="BI163" s="1">
        <f t="shared" si="6"/>
        <v>39.965670416634545</v>
      </c>
      <c r="BJ163" s="1">
        <f t="shared" si="7"/>
        <v>1543237</v>
      </c>
      <c r="BK163" s="1">
        <f t="shared" si="8"/>
        <v>3861406.5119189708</v>
      </c>
    </row>
    <row r="164" spans="1:63" x14ac:dyDescent="0.25">
      <c r="A164" s="56" t="s">
        <v>225</v>
      </c>
      <c r="B164" s="1">
        <v>7543461</v>
      </c>
      <c r="C164" s="1">
        <v>5097458</v>
      </c>
      <c r="D164" s="1">
        <v>2755196</v>
      </c>
      <c r="E164" s="1">
        <v>1343028</v>
      </c>
      <c r="F164" s="1">
        <v>290589</v>
      </c>
      <c r="G164" s="1">
        <v>708645</v>
      </c>
      <c r="H164" s="1">
        <v>2446003</v>
      </c>
      <c r="I164" s="1">
        <v>13284</v>
      </c>
      <c r="J164" s="1">
        <v>102698</v>
      </c>
      <c r="K164" s="1">
        <v>69124</v>
      </c>
      <c r="L164" s="1">
        <v>16062</v>
      </c>
      <c r="M164" s="1">
        <v>3919</v>
      </c>
      <c r="N164" s="1">
        <v>74011</v>
      </c>
      <c r="O164" s="1">
        <v>9742</v>
      </c>
      <c r="P164" s="1">
        <v>36467</v>
      </c>
      <c r="Q164" s="1">
        <v>5319</v>
      </c>
      <c r="R164" s="1">
        <v>22483</v>
      </c>
      <c r="S164" s="1">
        <v>0</v>
      </c>
      <c r="T164" s="1">
        <v>91521</v>
      </c>
      <c r="U164" s="1">
        <v>53143</v>
      </c>
      <c r="V164" s="1">
        <v>38378</v>
      </c>
      <c r="W164" s="1">
        <v>24401</v>
      </c>
      <c r="X164" s="1">
        <v>175013</v>
      </c>
      <c r="Y164" s="1">
        <v>263661</v>
      </c>
      <c r="Z164" s="1">
        <v>314</v>
      </c>
      <c r="AA164" s="1">
        <v>7193</v>
      </c>
      <c r="AB164" s="1">
        <v>694120</v>
      </c>
      <c r="AC164" s="1">
        <v>910682</v>
      </c>
      <c r="AD164" s="1">
        <v>4994336</v>
      </c>
      <c r="AE164" s="1">
        <v>3328663</v>
      </c>
      <c r="AF164" s="1">
        <v>660216</v>
      </c>
      <c r="AG164" s="1">
        <v>58490</v>
      </c>
      <c r="AH164" s="1">
        <v>104439</v>
      </c>
      <c r="AI164" s="1">
        <v>497287</v>
      </c>
      <c r="AJ164" s="1">
        <v>802882</v>
      </c>
      <c r="AK164" s="1">
        <v>412301</v>
      </c>
      <c r="AL164" s="1">
        <v>214839</v>
      </c>
      <c r="AM164" s="1">
        <v>175742</v>
      </c>
      <c r="AN164" s="1">
        <v>35874</v>
      </c>
      <c r="AO164" s="1">
        <v>436676</v>
      </c>
      <c r="AP164" s="1">
        <v>42167</v>
      </c>
      <c r="AQ164" s="1">
        <v>1350848</v>
      </c>
      <c r="AR164" s="1">
        <v>1665673</v>
      </c>
      <c r="AS164" s="1">
        <v>1553653</v>
      </c>
      <c r="AT164" s="1">
        <v>112020</v>
      </c>
      <c r="AU164" s="1">
        <v>4214798</v>
      </c>
      <c r="AV164" s="1">
        <v>39.519638075963215</v>
      </c>
      <c r="AW164" s="1">
        <v>87.838236264619255</v>
      </c>
      <c r="AX164" s="1">
        <v>34.713353064087002</v>
      </c>
      <c r="AY164" s="1">
        <v>5435707</v>
      </c>
      <c r="AZ164" s="1">
        <v>2989704</v>
      </c>
      <c r="BA164" s="1">
        <v>1076052</v>
      </c>
      <c r="BB164" s="1">
        <v>993128</v>
      </c>
      <c r="BC164" s="1">
        <v>240593</v>
      </c>
      <c r="BD164" s="1">
        <v>679931</v>
      </c>
      <c r="BE164" s="1">
        <v>2107044</v>
      </c>
      <c r="BF164" s="1">
        <v>18089</v>
      </c>
      <c r="BG164" s="1">
        <v>952382</v>
      </c>
      <c r="BI164" s="1">
        <f t="shared" si="6"/>
        <v>39.519638075963215</v>
      </c>
      <c r="BJ164" s="1">
        <f t="shared" si="7"/>
        <v>1553653</v>
      </c>
      <c r="BK164" s="1">
        <f t="shared" si="8"/>
        <v>3931344.201618508</v>
      </c>
    </row>
    <row r="165" spans="1:63" x14ac:dyDescent="0.25">
      <c r="A165" s="56" t="s">
        <v>224</v>
      </c>
      <c r="B165" s="1">
        <v>7649725</v>
      </c>
      <c r="C165" s="1">
        <v>5139368</v>
      </c>
      <c r="D165" s="1">
        <v>2772640</v>
      </c>
      <c r="E165" s="1">
        <v>1358321</v>
      </c>
      <c r="F165" s="1">
        <v>298794</v>
      </c>
      <c r="G165" s="1">
        <v>709613</v>
      </c>
      <c r="H165" s="1">
        <v>2510357</v>
      </c>
      <c r="I165" s="1">
        <v>12568</v>
      </c>
      <c r="J165" s="1">
        <v>90366</v>
      </c>
      <c r="K165" s="1">
        <v>73050</v>
      </c>
      <c r="L165" s="1">
        <v>15820</v>
      </c>
      <c r="M165" s="1">
        <v>8081</v>
      </c>
      <c r="N165" s="1">
        <v>62817</v>
      </c>
      <c r="O165" s="1">
        <v>10202</v>
      </c>
      <c r="P165" s="1">
        <v>30156</v>
      </c>
      <c r="Q165" s="1">
        <v>4183</v>
      </c>
      <c r="R165" s="1">
        <v>18276</v>
      </c>
      <c r="S165" s="1">
        <v>0</v>
      </c>
      <c r="T165" s="1">
        <v>90071</v>
      </c>
      <c r="U165" s="1">
        <v>54565</v>
      </c>
      <c r="V165" s="1">
        <v>35506</v>
      </c>
      <c r="W165" s="1">
        <v>23485</v>
      </c>
      <c r="X165" s="1">
        <v>187569</v>
      </c>
      <c r="Y165" s="1">
        <v>267804</v>
      </c>
      <c r="Z165" s="1">
        <v>318</v>
      </c>
      <c r="AA165" s="1">
        <v>8651</v>
      </c>
      <c r="AB165" s="1">
        <v>724675</v>
      </c>
      <c r="AC165" s="1">
        <v>945082</v>
      </c>
      <c r="AD165" s="1">
        <v>5212561</v>
      </c>
      <c r="AE165" s="1">
        <v>3425524</v>
      </c>
      <c r="AF165" s="1">
        <v>685075</v>
      </c>
      <c r="AG165" s="1">
        <v>62972</v>
      </c>
      <c r="AH165" s="1">
        <v>106139</v>
      </c>
      <c r="AI165" s="1">
        <v>515964</v>
      </c>
      <c r="AJ165" s="1">
        <v>806549</v>
      </c>
      <c r="AK165" s="1">
        <v>423221</v>
      </c>
      <c r="AL165" s="1">
        <v>218787</v>
      </c>
      <c r="AM165" s="1">
        <v>164542</v>
      </c>
      <c r="AN165" s="1">
        <v>37203</v>
      </c>
      <c r="AO165" s="1">
        <v>433874</v>
      </c>
      <c r="AP165" s="1">
        <v>42555</v>
      </c>
      <c r="AQ165" s="1">
        <v>1420268</v>
      </c>
      <c r="AR165" s="1">
        <v>1787037</v>
      </c>
      <c r="AS165" s="1">
        <v>1671498</v>
      </c>
      <c r="AT165" s="1">
        <v>115539</v>
      </c>
      <c r="AU165" s="1">
        <v>4224201</v>
      </c>
      <c r="AV165" s="1">
        <v>42.304734997445472</v>
      </c>
      <c r="AW165" s="1">
        <v>83.469135881761986</v>
      </c>
      <c r="AX165" s="1">
        <v>35.311396739437079</v>
      </c>
      <c r="AY165" s="1">
        <v>5581926</v>
      </c>
      <c r="AZ165" s="1">
        <v>3071569</v>
      </c>
      <c r="BA165" s="1">
        <v>1100883</v>
      </c>
      <c r="BB165" s="1">
        <v>1013562</v>
      </c>
      <c r="BC165" s="1">
        <v>248442</v>
      </c>
      <c r="BD165" s="1">
        <v>708682</v>
      </c>
      <c r="BE165" s="1">
        <v>2156402</v>
      </c>
      <c r="BF165" s="1">
        <v>18376</v>
      </c>
      <c r="BG165" s="1">
        <v>974132</v>
      </c>
      <c r="BI165" s="1">
        <f t="shared" si="6"/>
        <v>42.304734997445472</v>
      </c>
      <c r="BJ165" s="1">
        <f t="shared" si="7"/>
        <v>1671498</v>
      </c>
      <c r="BK165" s="1">
        <f t="shared" si="8"/>
        <v>3951089.6359495735</v>
      </c>
    </row>
    <row r="166" spans="1:63" x14ac:dyDescent="0.25">
      <c r="A166" s="56" t="s">
        <v>223</v>
      </c>
      <c r="B166" s="1">
        <v>7747728</v>
      </c>
      <c r="C166" s="1">
        <v>5190427</v>
      </c>
      <c r="D166" s="1">
        <v>2796190</v>
      </c>
      <c r="E166" s="1">
        <v>1376799</v>
      </c>
      <c r="F166" s="1">
        <v>305975</v>
      </c>
      <c r="G166" s="1">
        <v>711463</v>
      </c>
      <c r="H166" s="1">
        <v>2557301</v>
      </c>
      <c r="I166" s="1">
        <v>11895</v>
      </c>
      <c r="J166" s="1">
        <v>96506</v>
      </c>
      <c r="K166" s="1">
        <v>66808</v>
      </c>
      <c r="L166" s="1">
        <v>14675</v>
      </c>
      <c r="M166" s="1">
        <v>4225</v>
      </c>
      <c r="N166" s="1">
        <v>82688</v>
      </c>
      <c r="O166" s="1">
        <v>9798</v>
      </c>
      <c r="P166" s="1">
        <v>42730</v>
      </c>
      <c r="Q166" s="1">
        <v>3502</v>
      </c>
      <c r="R166" s="1">
        <v>26658</v>
      </c>
      <c r="S166" s="1">
        <v>0</v>
      </c>
      <c r="T166" s="1">
        <v>93112</v>
      </c>
      <c r="U166" s="1">
        <v>56021</v>
      </c>
      <c r="V166" s="1">
        <v>37091</v>
      </c>
      <c r="W166" s="1">
        <v>20429</v>
      </c>
      <c r="X166" s="1">
        <v>197608</v>
      </c>
      <c r="Y166" s="1">
        <v>274917</v>
      </c>
      <c r="Z166" s="1">
        <v>311</v>
      </c>
      <c r="AA166" s="1">
        <v>10112</v>
      </c>
      <c r="AB166" s="1">
        <v>736169</v>
      </c>
      <c r="AC166" s="1">
        <v>947846</v>
      </c>
      <c r="AD166" s="1">
        <v>5346958</v>
      </c>
      <c r="AE166" s="1">
        <v>3484745</v>
      </c>
      <c r="AF166" s="1">
        <v>717806</v>
      </c>
      <c r="AG166" s="1">
        <v>68886</v>
      </c>
      <c r="AH166" s="1">
        <v>110639</v>
      </c>
      <c r="AI166" s="1">
        <v>538281</v>
      </c>
      <c r="AJ166" s="1">
        <v>815047</v>
      </c>
      <c r="AK166" s="1">
        <v>425627</v>
      </c>
      <c r="AL166" s="1">
        <v>222247</v>
      </c>
      <c r="AM166" s="1">
        <v>167173</v>
      </c>
      <c r="AN166" s="1">
        <v>38896</v>
      </c>
      <c r="AO166" s="1">
        <v>437622</v>
      </c>
      <c r="AP166" s="1">
        <v>38470</v>
      </c>
      <c r="AQ166" s="1">
        <v>1436904</v>
      </c>
      <c r="AR166" s="1">
        <v>1862213</v>
      </c>
      <c r="AS166" s="1">
        <v>1744053</v>
      </c>
      <c r="AT166" s="1">
        <v>118160</v>
      </c>
      <c r="AU166" s="1">
        <v>4262983</v>
      </c>
      <c r="AV166" s="1">
        <v>43.683330285022201</v>
      </c>
      <c r="AW166" s="1">
        <v>82.313513991650495</v>
      </c>
      <c r="AX166" s="1">
        <v>35.957284186180637</v>
      </c>
      <c r="AY166" s="1">
        <v>5691116</v>
      </c>
      <c r="AZ166" s="1">
        <v>3133815</v>
      </c>
      <c r="BA166" s="1">
        <v>1126129</v>
      </c>
      <c r="BB166" s="1">
        <v>1034276</v>
      </c>
      <c r="BC166" s="1">
        <v>256312</v>
      </c>
      <c r="BD166" s="1">
        <v>717098</v>
      </c>
      <c r="BE166" s="1">
        <v>2206371</v>
      </c>
      <c r="BF166" s="1">
        <v>18674</v>
      </c>
      <c r="BG166" s="1">
        <v>995726</v>
      </c>
      <c r="BI166" s="1">
        <f t="shared" si="6"/>
        <v>43.683330285022201</v>
      </c>
      <c r="BJ166" s="1">
        <f t="shared" si="7"/>
        <v>1744053</v>
      </c>
      <c r="BK166" s="1">
        <f t="shared" si="8"/>
        <v>3992490.9310268117</v>
      </c>
    </row>
    <row r="167" spans="1:63" x14ac:dyDescent="0.25">
      <c r="A167" s="56" t="s">
        <v>222</v>
      </c>
      <c r="B167" s="1">
        <v>7853425</v>
      </c>
      <c r="C167" s="1">
        <v>5248409</v>
      </c>
      <c r="D167" s="1">
        <v>2828738</v>
      </c>
      <c r="E167" s="1">
        <v>1395917</v>
      </c>
      <c r="F167" s="1">
        <v>313534</v>
      </c>
      <c r="G167" s="1">
        <v>710220</v>
      </c>
      <c r="H167" s="1">
        <v>2605016</v>
      </c>
      <c r="I167" s="1">
        <v>12514</v>
      </c>
      <c r="J167" s="1">
        <v>107016</v>
      </c>
      <c r="K167" s="1">
        <v>68688</v>
      </c>
      <c r="L167" s="1">
        <v>14413</v>
      </c>
      <c r="M167" s="1">
        <v>4794</v>
      </c>
      <c r="N167" s="1">
        <v>70885</v>
      </c>
      <c r="O167" s="1">
        <v>9326</v>
      </c>
      <c r="P167" s="1">
        <v>35913</v>
      </c>
      <c r="Q167" s="1">
        <v>3533</v>
      </c>
      <c r="R167" s="1">
        <v>22113</v>
      </c>
      <c r="S167" s="1">
        <v>0</v>
      </c>
      <c r="T167" s="1">
        <v>95597</v>
      </c>
      <c r="U167" s="1">
        <v>57497</v>
      </c>
      <c r="V167" s="1">
        <v>38100</v>
      </c>
      <c r="W167" s="1">
        <v>21043</v>
      </c>
      <c r="X167" s="1">
        <v>186046</v>
      </c>
      <c r="Y167" s="1">
        <v>277439</v>
      </c>
      <c r="Z167" s="1">
        <v>303</v>
      </c>
      <c r="AA167" s="1">
        <v>10393</v>
      </c>
      <c r="AB167" s="1">
        <v>746326</v>
      </c>
      <c r="AC167" s="1">
        <v>989559</v>
      </c>
      <c r="AD167" s="1">
        <v>5366751</v>
      </c>
      <c r="AE167" s="1">
        <v>3603528</v>
      </c>
      <c r="AF167" s="1">
        <v>742619</v>
      </c>
      <c r="AG167" s="1">
        <v>69036</v>
      </c>
      <c r="AH167" s="1">
        <v>116039</v>
      </c>
      <c r="AI167" s="1">
        <v>557544</v>
      </c>
      <c r="AJ167" s="1">
        <v>821712</v>
      </c>
      <c r="AK167" s="1">
        <v>434910</v>
      </c>
      <c r="AL167" s="1">
        <v>223552</v>
      </c>
      <c r="AM167" s="1">
        <v>163249</v>
      </c>
      <c r="AN167" s="1">
        <v>39870</v>
      </c>
      <c r="AO167" s="1">
        <v>434607</v>
      </c>
      <c r="AP167" s="1">
        <v>41296</v>
      </c>
      <c r="AQ167" s="1">
        <v>1523424</v>
      </c>
      <c r="AR167" s="1">
        <v>1763223</v>
      </c>
      <c r="AS167" s="1">
        <v>1642361</v>
      </c>
      <c r="AT167" s="1">
        <v>120862</v>
      </c>
      <c r="AU167" s="1">
        <v>4249897</v>
      </c>
      <c r="AV167" s="1">
        <v>41.488603732462472</v>
      </c>
      <c r="AW167" s="1">
        <v>88.719949397555865</v>
      </c>
      <c r="AX167" s="1">
        <v>36.808668237193181</v>
      </c>
      <c r="AY167" s="1">
        <v>5789658</v>
      </c>
      <c r="AZ167" s="1">
        <v>3184642</v>
      </c>
      <c r="BA167" s="1">
        <v>1150446</v>
      </c>
      <c r="BB167" s="1">
        <v>1053266</v>
      </c>
      <c r="BC167" s="1">
        <v>264098</v>
      </c>
      <c r="BD167" s="1">
        <v>716832</v>
      </c>
      <c r="BE167" s="1">
        <v>2186130</v>
      </c>
      <c r="BF167" s="1">
        <v>18987</v>
      </c>
      <c r="BG167" s="1">
        <v>1016431</v>
      </c>
      <c r="BI167" s="1">
        <f t="shared" si="6"/>
        <v>41.488603732462472</v>
      </c>
      <c r="BJ167" s="1">
        <f t="shared" si="7"/>
        <v>1642361</v>
      </c>
      <c r="BK167" s="1">
        <f t="shared" si="8"/>
        <v>3958583.4476153892</v>
      </c>
    </row>
    <row r="168" spans="1:63" x14ac:dyDescent="0.25">
      <c r="A168" s="56" t="s">
        <v>221</v>
      </c>
      <c r="B168" s="1">
        <v>8139539</v>
      </c>
      <c r="C168" s="1">
        <v>5331604</v>
      </c>
      <c r="D168" s="1">
        <v>2872856</v>
      </c>
      <c r="E168" s="1">
        <v>1418255</v>
      </c>
      <c r="F168" s="1">
        <v>319916</v>
      </c>
      <c r="G168" s="1">
        <v>720577</v>
      </c>
      <c r="H168" s="1">
        <v>2807935</v>
      </c>
      <c r="I168" s="1">
        <v>16023</v>
      </c>
      <c r="J168" s="1">
        <v>125714</v>
      </c>
      <c r="K168" s="1">
        <v>69301</v>
      </c>
      <c r="L168" s="1">
        <v>14516</v>
      </c>
      <c r="M168" s="1">
        <v>3374</v>
      </c>
      <c r="N168" s="1">
        <v>81169</v>
      </c>
      <c r="O168" s="1">
        <v>10478</v>
      </c>
      <c r="P168" s="1">
        <v>41102</v>
      </c>
      <c r="Q168" s="1">
        <v>4017</v>
      </c>
      <c r="R168" s="1">
        <v>25572</v>
      </c>
      <c r="S168" s="1">
        <v>0</v>
      </c>
      <c r="T168" s="1">
        <v>102580</v>
      </c>
      <c r="U168" s="1">
        <v>60075</v>
      </c>
      <c r="V168" s="1">
        <v>42505</v>
      </c>
      <c r="W168" s="1">
        <v>20675</v>
      </c>
      <c r="X168" s="1">
        <v>214143</v>
      </c>
      <c r="Y168" s="1">
        <v>370692</v>
      </c>
      <c r="Z168" s="1">
        <v>296</v>
      </c>
      <c r="AA168" s="1">
        <v>10799</v>
      </c>
      <c r="AB168" s="1">
        <v>739342</v>
      </c>
      <c r="AC168" s="1">
        <v>1039311</v>
      </c>
      <c r="AD168" s="1">
        <v>5655252</v>
      </c>
      <c r="AE168" s="1">
        <v>3589899</v>
      </c>
      <c r="AF168" s="1">
        <v>780402</v>
      </c>
      <c r="AG168" s="1">
        <v>72207</v>
      </c>
      <c r="AH168" s="1">
        <v>127039</v>
      </c>
      <c r="AI168" s="1">
        <v>581156</v>
      </c>
      <c r="AJ168" s="1">
        <v>864685</v>
      </c>
      <c r="AK168" s="1">
        <v>454562</v>
      </c>
      <c r="AL168" s="1">
        <v>238234</v>
      </c>
      <c r="AM168" s="1">
        <v>171889</v>
      </c>
      <c r="AN168" s="1">
        <v>40132</v>
      </c>
      <c r="AO168" s="1">
        <v>479653</v>
      </c>
      <c r="AP168" s="1">
        <v>39009</v>
      </c>
      <c r="AQ168" s="1">
        <v>1386018</v>
      </c>
      <c r="AR168" s="1">
        <v>2065353</v>
      </c>
      <c r="AS168" s="1">
        <v>1917631</v>
      </c>
      <c r="AT168" s="1">
        <v>147722</v>
      </c>
      <c r="AU168" s="1">
        <v>4549640</v>
      </c>
      <c r="AV168" s="1">
        <v>45.395965166339877</v>
      </c>
      <c r="AW168" s="1">
        <v>79.651613564030981</v>
      </c>
      <c r="AX168" s="1">
        <v>36.158618747955153</v>
      </c>
      <c r="AY168" s="1">
        <v>6050968</v>
      </c>
      <c r="AZ168" s="1">
        <v>3243033</v>
      </c>
      <c r="BA168" s="1">
        <v>1173994</v>
      </c>
      <c r="BB168" s="1">
        <v>1072285</v>
      </c>
      <c r="BC168" s="1">
        <v>271961</v>
      </c>
      <c r="BD168" s="1">
        <v>724793</v>
      </c>
      <c r="BE168" s="1">
        <v>2461069</v>
      </c>
      <c r="BF168" s="1">
        <v>19313</v>
      </c>
      <c r="BG168" s="1">
        <v>1037023</v>
      </c>
      <c r="BI168" s="1">
        <f t="shared" si="6"/>
        <v>45.395965166339877</v>
      </c>
      <c r="BJ168" s="1">
        <f t="shared" si="7"/>
        <v>1917631</v>
      </c>
      <c r="BK168" s="1">
        <f t="shared" si="8"/>
        <v>4224232.2483362062</v>
      </c>
    </row>
    <row r="169" spans="1:63" x14ac:dyDescent="0.25">
      <c r="A169" s="56" t="s">
        <v>220</v>
      </c>
      <c r="B169" s="1">
        <v>8178937</v>
      </c>
      <c r="C169" s="1">
        <v>5366688</v>
      </c>
      <c r="D169" s="1">
        <v>2892723</v>
      </c>
      <c r="E169" s="1">
        <v>1430812</v>
      </c>
      <c r="F169" s="1">
        <v>327801</v>
      </c>
      <c r="G169" s="1">
        <v>715352</v>
      </c>
      <c r="H169" s="1">
        <v>2812249</v>
      </c>
      <c r="I169" s="1">
        <v>17734</v>
      </c>
      <c r="J169" s="1">
        <v>115339</v>
      </c>
      <c r="K169" s="1">
        <v>74757</v>
      </c>
      <c r="L169" s="1">
        <v>16069</v>
      </c>
      <c r="M169" s="1">
        <v>3349</v>
      </c>
      <c r="N169" s="1">
        <v>69882</v>
      </c>
      <c r="O169" s="1">
        <v>11646</v>
      </c>
      <c r="P169" s="1">
        <v>33539</v>
      </c>
      <c r="Q169" s="1">
        <v>4167</v>
      </c>
      <c r="R169" s="1">
        <v>20530</v>
      </c>
      <c r="S169" s="1">
        <v>0</v>
      </c>
      <c r="T169" s="1">
        <v>98623</v>
      </c>
      <c r="U169" s="1">
        <v>58505</v>
      </c>
      <c r="V169" s="1">
        <v>40118</v>
      </c>
      <c r="W169" s="1">
        <v>24088</v>
      </c>
      <c r="X169" s="1">
        <v>247091</v>
      </c>
      <c r="Y169" s="1">
        <v>374288</v>
      </c>
      <c r="Z169" s="1">
        <v>280</v>
      </c>
      <c r="AA169" s="1">
        <v>12589</v>
      </c>
      <c r="AB169" s="1">
        <v>724905</v>
      </c>
      <c r="AC169" s="1">
        <v>1033255</v>
      </c>
      <c r="AD169" s="1">
        <v>5845630</v>
      </c>
      <c r="AE169" s="1">
        <v>3550581</v>
      </c>
      <c r="AF169" s="1">
        <v>810766</v>
      </c>
      <c r="AG169" s="1">
        <v>69514</v>
      </c>
      <c r="AH169" s="1">
        <v>124039</v>
      </c>
      <c r="AI169" s="1">
        <v>617213</v>
      </c>
      <c r="AJ169" s="1">
        <v>878671</v>
      </c>
      <c r="AK169" s="1">
        <v>461150</v>
      </c>
      <c r="AL169" s="1">
        <v>244321</v>
      </c>
      <c r="AM169" s="1">
        <v>173199</v>
      </c>
      <c r="AN169" s="1">
        <v>41811</v>
      </c>
      <c r="AO169" s="1">
        <v>444559</v>
      </c>
      <c r="AP169" s="1">
        <v>40329</v>
      </c>
      <c r="AQ169" s="1">
        <v>1334445</v>
      </c>
      <c r="AR169" s="1">
        <v>2295049</v>
      </c>
      <c r="AS169" s="1">
        <v>2137668</v>
      </c>
      <c r="AT169" s="1">
        <v>157381</v>
      </c>
      <c r="AU169" s="1">
        <v>4628356</v>
      </c>
      <c r="AV169" s="1">
        <v>49.586698782477903</v>
      </c>
      <c r="AW169" s="1">
        <v>73.61222249434627</v>
      </c>
      <c r="AX169" s="1">
        <v>36.501871035358931</v>
      </c>
      <c r="AY169" s="1">
        <v>6107219</v>
      </c>
      <c r="AZ169" s="1">
        <v>3294970</v>
      </c>
      <c r="BA169" s="1">
        <v>1195676</v>
      </c>
      <c r="BB169" s="1">
        <v>1089605</v>
      </c>
      <c r="BC169" s="1">
        <v>279771</v>
      </c>
      <c r="BD169" s="1">
        <v>729918</v>
      </c>
      <c r="BE169" s="1">
        <v>2556638</v>
      </c>
      <c r="BF169" s="1">
        <v>19667</v>
      </c>
      <c r="BG169" s="1">
        <v>1056360</v>
      </c>
      <c r="BI169" s="1">
        <f t="shared" si="6"/>
        <v>49.586698782477903</v>
      </c>
      <c r="BJ169" s="1">
        <f t="shared" si="7"/>
        <v>2137668</v>
      </c>
      <c r="BK169" s="1">
        <f t="shared" si="8"/>
        <v>4310970.5878532343</v>
      </c>
    </row>
    <row r="170" spans="1:63" x14ac:dyDescent="0.25">
      <c r="A170" s="56" t="s">
        <v>219</v>
      </c>
      <c r="B170" s="1">
        <v>8268490</v>
      </c>
      <c r="C170" s="1">
        <v>5416023</v>
      </c>
      <c r="D170" s="1">
        <v>2911224</v>
      </c>
      <c r="E170" s="1">
        <v>1454038</v>
      </c>
      <c r="F170" s="1">
        <v>334714</v>
      </c>
      <c r="G170" s="1">
        <v>716047</v>
      </c>
      <c r="H170" s="1">
        <v>2852467</v>
      </c>
      <c r="I170" s="1">
        <v>18854</v>
      </c>
      <c r="J170" s="1">
        <v>112387</v>
      </c>
      <c r="K170" s="1">
        <v>80427</v>
      </c>
      <c r="L170" s="1">
        <v>16952</v>
      </c>
      <c r="M170" s="1">
        <v>2900</v>
      </c>
      <c r="N170" s="1">
        <v>80815</v>
      </c>
      <c r="O170" s="1">
        <v>10268</v>
      </c>
      <c r="P170" s="1">
        <v>40715</v>
      </c>
      <c r="Q170" s="1">
        <v>4518</v>
      </c>
      <c r="R170" s="1">
        <v>25314</v>
      </c>
      <c r="S170" s="1">
        <v>0</v>
      </c>
      <c r="T170" s="1">
        <v>98555</v>
      </c>
      <c r="U170" s="1">
        <v>56955</v>
      </c>
      <c r="V170" s="1">
        <v>41600</v>
      </c>
      <c r="W170" s="1">
        <v>23470</v>
      </c>
      <c r="X170" s="1">
        <v>264642</v>
      </c>
      <c r="Y170" s="1">
        <v>380217</v>
      </c>
      <c r="Z170" s="1">
        <v>284</v>
      </c>
      <c r="AA170" s="1">
        <v>13947</v>
      </c>
      <c r="AB170" s="1">
        <v>739512</v>
      </c>
      <c r="AC170" s="1">
        <v>1019505</v>
      </c>
      <c r="AD170" s="1">
        <v>6003473</v>
      </c>
      <c r="AE170" s="1">
        <v>3595523</v>
      </c>
      <c r="AF170" s="1">
        <v>846331</v>
      </c>
      <c r="AG170" s="1">
        <v>68654</v>
      </c>
      <c r="AH170" s="1">
        <v>120767</v>
      </c>
      <c r="AI170" s="1">
        <v>656910</v>
      </c>
      <c r="AJ170" s="1">
        <v>902550</v>
      </c>
      <c r="AK170" s="1">
        <v>470500</v>
      </c>
      <c r="AL170" s="1">
        <v>254864</v>
      </c>
      <c r="AM170" s="1">
        <v>177185</v>
      </c>
      <c r="AN170" s="1">
        <v>43400</v>
      </c>
      <c r="AO170" s="1">
        <v>439233</v>
      </c>
      <c r="AP170" s="1">
        <v>39574</v>
      </c>
      <c r="AQ170" s="1">
        <v>1324435</v>
      </c>
      <c r="AR170" s="1">
        <v>2407950</v>
      </c>
      <c r="AS170" s="1">
        <v>2245424</v>
      </c>
      <c r="AT170" s="1">
        <v>162526</v>
      </c>
      <c r="AU170" s="1">
        <v>4672967</v>
      </c>
      <c r="AV170" s="1">
        <v>51.529361959512443</v>
      </c>
      <c r="AW170" s="1">
        <v>72.62944136940979</v>
      </c>
      <c r="AX170" s="1">
        <v>37.42548773241505</v>
      </c>
      <c r="AY170" s="1">
        <v>6190088</v>
      </c>
      <c r="AZ170" s="1">
        <v>3337621</v>
      </c>
      <c r="BA170" s="1">
        <v>1213667</v>
      </c>
      <c r="BB170" s="1">
        <v>1106883</v>
      </c>
      <c r="BC170" s="1">
        <v>287455</v>
      </c>
      <c r="BD170" s="1">
        <v>729616</v>
      </c>
      <c r="BE170" s="1">
        <v>2594565</v>
      </c>
      <c r="BF170" s="1">
        <v>20054</v>
      </c>
      <c r="BG170" s="1">
        <v>1072584</v>
      </c>
      <c r="BI170" s="1">
        <f t="shared" si="6"/>
        <v>51.529361959512443</v>
      </c>
      <c r="BJ170" s="1">
        <f t="shared" si="7"/>
        <v>2245424</v>
      </c>
      <c r="BK170" s="1">
        <f t="shared" si="8"/>
        <v>4357562.2026220132</v>
      </c>
    </row>
    <row r="171" spans="1:63" x14ac:dyDescent="0.25">
      <c r="A171" s="56" t="s">
        <v>218</v>
      </c>
      <c r="B171" s="1">
        <v>8395757</v>
      </c>
      <c r="C171" s="1">
        <v>5468539</v>
      </c>
      <c r="D171" s="1">
        <v>2935496</v>
      </c>
      <c r="E171" s="1">
        <v>1476731</v>
      </c>
      <c r="F171" s="1">
        <v>341555</v>
      </c>
      <c r="G171" s="1">
        <v>714757</v>
      </c>
      <c r="H171" s="1">
        <v>2927218</v>
      </c>
      <c r="I171" s="1">
        <v>18104</v>
      </c>
      <c r="J171" s="1">
        <v>103940</v>
      </c>
      <c r="K171" s="1">
        <v>92218</v>
      </c>
      <c r="L171" s="1">
        <v>18216</v>
      </c>
      <c r="M171" s="1">
        <v>3742</v>
      </c>
      <c r="N171" s="1">
        <v>78234</v>
      </c>
      <c r="O171" s="1">
        <v>9378</v>
      </c>
      <c r="P171" s="1">
        <v>38961</v>
      </c>
      <c r="Q171" s="1">
        <v>5750</v>
      </c>
      <c r="R171" s="1">
        <v>24145</v>
      </c>
      <c r="S171" s="1">
        <v>0</v>
      </c>
      <c r="T171" s="1">
        <v>97793</v>
      </c>
      <c r="U171" s="1">
        <v>55278</v>
      </c>
      <c r="V171" s="1">
        <v>42515</v>
      </c>
      <c r="W171" s="1">
        <v>23498</v>
      </c>
      <c r="X171" s="1">
        <v>248845</v>
      </c>
      <c r="Y171" s="1">
        <v>384997</v>
      </c>
      <c r="Z171" s="1">
        <v>270</v>
      </c>
      <c r="AA171" s="1">
        <v>14709</v>
      </c>
      <c r="AB171" s="1">
        <v>759201</v>
      </c>
      <c r="AC171" s="1">
        <v>1083451</v>
      </c>
      <c r="AD171" s="1">
        <v>5954136</v>
      </c>
      <c r="AE171" s="1">
        <v>3752628</v>
      </c>
      <c r="AF171" s="1">
        <v>878036</v>
      </c>
      <c r="AG171" s="1">
        <v>72779</v>
      </c>
      <c r="AH171" s="1">
        <v>119531</v>
      </c>
      <c r="AI171" s="1">
        <v>685726</v>
      </c>
      <c r="AJ171" s="1">
        <v>917434</v>
      </c>
      <c r="AK171" s="1">
        <v>472674</v>
      </c>
      <c r="AL171" s="1">
        <v>263030</v>
      </c>
      <c r="AM171" s="1">
        <v>181730</v>
      </c>
      <c r="AN171" s="1">
        <v>44548</v>
      </c>
      <c r="AO171" s="1">
        <v>445482</v>
      </c>
      <c r="AP171" s="1">
        <v>41274</v>
      </c>
      <c r="AQ171" s="1">
        <v>1425854</v>
      </c>
      <c r="AR171" s="1">
        <v>2201508</v>
      </c>
      <c r="AS171" s="1">
        <v>2032679</v>
      </c>
      <c r="AT171" s="1">
        <v>168829</v>
      </c>
      <c r="AU171" s="1">
        <v>4643129</v>
      </c>
      <c r="AV171" s="1">
        <v>47.414318831545877</v>
      </c>
      <c r="AW171" s="1">
        <v>81.556348116597263</v>
      </c>
      <c r="AX171" s="1">
        <v>38.66938692336889</v>
      </c>
      <c r="AY171" s="1">
        <v>6301224</v>
      </c>
      <c r="AZ171" s="1">
        <v>3374006</v>
      </c>
      <c r="BA171" s="1">
        <v>1230422</v>
      </c>
      <c r="BB171" s="1">
        <v>1123311</v>
      </c>
      <c r="BC171" s="1">
        <v>294939</v>
      </c>
      <c r="BD171" s="1">
        <v>725334</v>
      </c>
      <c r="BE171" s="1">
        <v>2548596</v>
      </c>
      <c r="BF171" s="1">
        <v>20444</v>
      </c>
      <c r="BG171" s="1">
        <v>1087682</v>
      </c>
      <c r="BI171" s="1">
        <f t="shared" si="6"/>
        <v>47.414318831545877</v>
      </c>
      <c r="BJ171" s="1">
        <f t="shared" si="7"/>
        <v>2032679</v>
      </c>
      <c r="BK171" s="1">
        <f t="shared" si="8"/>
        <v>4287057.2647510236</v>
      </c>
    </row>
    <row r="172" spans="1:63" x14ac:dyDescent="0.25">
      <c r="A172" s="56" t="s">
        <v>217</v>
      </c>
      <c r="B172" s="1">
        <v>8601199</v>
      </c>
      <c r="C172" s="1">
        <v>5513361</v>
      </c>
      <c r="D172" s="1">
        <v>2956923</v>
      </c>
      <c r="E172" s="1">
        <v>1493379</v>
      </c>
      <c r="F172" s="1">
        <v>348148</v>
      </c>
      <c r="G172" s="1">
        <v>714911</v>
      </c>
      <c r="H172" s="1">
        <v>3087838</v>
      </c>
      <c r="I172" s="1">
        <v>19201</v>
      </c>
      <c r="J172" s="1">
        <v>123998</v>
      </c>
      <c r="K172" s="1">
        <v>85530</v>
      </c>
      <c r="L172" s="1">
        <v>18117</v>
      </c>
      <c r="M172" s="1">
        <v>5073</v>
      </c>
      <c r="N172" s="1">
        <v>77913</v>
      </c>
      <c r="O172" s="1">
        <v>10173</v>
      </c>
      <c r="P172" s="1">
        <v>40325</v>
      </c>
      <c r="Q172" s="1">
        <v>2360</v>
      </c>
      <c r="R172" s="1">
        <v>25055</v>
      </c>
      <c r="S172" s="1">
        <v>0</v>
      </c>
      <c r="T172" s="1">
        <v>100233</v>
      </c>
      <c r="U172" s="1">
        <v>53216</v>
      </c>
      <c r="V172" s="1">
        <v>47017</v>
      </c>
      <c r="W172" s="1">
        <v>24955</v>
      </c>
      <c r="X172" s="1">
        <v>265538</v>
      </c>
      <c r="Y172" s="1">
        <v>492660</v>
      </c>
      <c r="Z172" s="1">
        <v>256</v>
      </c>
      <c r="AA172" s="1">
        <v>15676</v>
      </c>
      <c r="AB172" s="1">
        <v>741486</v>
      </c>
      <c r="AC172" s="1">
        <v>1117202</v>
      </c>
      <c r="AD172" s="1">
        <v>6255758</v>
      </c>
      <c r="AE172" s="1">
        <v>3819062</v>
      </c>
      <c r="AF172" s="1">
        <v>892043</v>
      </c>
      <c r="AG172" s="1">
        <v>62865</v>
      </c>
      <c r="AH172" s="1">
        <v>117138</v>
      </c>
      <c r="AI172" s="1">
        <v>712040</v>
      </c>
      <c r="AJ172" s="1">
        <v>982938</v>
      </c>
      <c r="AK172" s="1">
        <v>520589</v>
      </c>
      <c r="AL172" s="1">
        <v>274200</v>
      </c>
      <c r="AM172" s="1">
        <v>188149</v>
      </c>
      <c r="AN172" s="1">
        <v>49532</v>
      </c>
      <c r="AO172" s="1">
        <v>477971</v>
      </c>
      <c r="AP172" s="1">
        <v>42784</v>
      </c>
      <c r="AQ172" s="1">
        <v>1373794</v>
      </c>
      <c r="AR172" s="1">
        <v>2436696</v>
      </c>
      <c r="AS172" s="1">
        <v>2241896</v>
      </c>
      <c r="AT172" s="1">
        <v>194800</v>
      </c>
      <c r="AU172" s="1">
        <v>4782137</v>
      </c>
      <c r="AV172" s="1">
        <v>50.954122330880594</v>
      </c>
      <c r="AW172" s="1">
        <v>76.947674072795493</v>
      </c>
      <c r="AX172" s="1">
        <v>39.208011977819503</v>
      </c>
      <c r="AY172" s="1">
        <v>6499096</v>
      </c>
      <c r="AZ172" s="1">
        <v>3411258</v>
      </c>
      <c r="BA172" s="1">
        <v>1247741</v>
      </c>
      <c r="BB172" s="1">
        <v>1139787</v>
      </c>
      <c r="BC172" s="1">
        <v>302253</v>
      </c>
      <c r="BD172" s="1">
        <v>721477</v>
      </c>
      <c r="BE172" s="1">
        <v>2680034</v>
      </c>
      <c r="BF172" s="1">
        <v>20820</v>
      </c>
      <c r="BG172" s="1">
        <v>1102974</v>
      </c>
      <c r="BI172" s="1">
        <f t="shared" si="6"/>
        <v>50.954122330880594</v>
      </c>
      <c r="BJ172" s="1">
        <f t="shared" si="7"/>
        <v>2241896</v>
      </c>
      <c r="BK172" s="1">
        <f t="shared" si="8"/>
        <v>4399832.4324807487</v>
      </c>
    </row>
    <row r="173" spans="1:63" x14ac:dyDescent="0.25">
      <c r="A173" s="56" t="s">
        <v>216</v>
      </c>
      <c r="B173" s="1">
        <v>8754638</v>
      </c>
      <c r="C173" s="1">
        <v>5566367</v>
      </c>
      <c r="D173" s="1">
        <v>2975392</v>
      </c>
      <c r="E173" s="1">
        <v>1508576</v>
      </c>
      <c r="F173" s="1">
        <v>355483</v>
      </c>
      <c r="G173" s="1">
        <v>726916</v>
      </c>
      <c r="H173" s="1">
        <v>3188271</v>
      </c>
      <c r="I173" s="1">
        <v>16826</v>
      </c>
      <c r="J173" s="1">
        <v>124940</v>
      </c>
      <c r="K173" s="1">
        <v>81118</v>
      </c>
      <c r="L173" s="1">
        <v>18826</v>
      </c>
      <c r="M173" s="1">
        <v>5556</v>
      </c>
      <c r="N173" s="1">
        <v>75671</v>
      </c>
      <c r="O173" s="1">
        <v>12384</v>
      </c>
      <c r="P173" s="1">
        <v>37705</v>
      </c>
      <c r="Q173" s="1">
        <v>2274</v>
      </c>
      <c r="R173" s="1">
        <v>23308</v>
      </c>
      <c r="S173" s="1">
        <v>0</v>
      </c>
      <c r="T173" s="1">
        <v>98104</v>
      </c>
      <c r="U173" s="1">
        <v>53681</v>
      </c>
      <c r="V173" s="1">
        <v>44423</v>
      </c>
      <c r="W173" s="1">
        <v>26134</v>
      </c>
      <c r="X173" s="1">
        <v>321289</v>
      </c>
      <c r="Y173" s="1">
        <v>497641</v>
      </c>
      <c r="Z173" s="1">
        <v>239</v>
      </c>
      <c r="AA173" s="1">
        <v>16057</v>
      </c>
      <c r="AB173" s="1">
        <v>772240</v>
      </c>
      <c r="AC173" s="1">
        <v>1133630</v>
      </c>
      <c r="AD173" s="1">
        <v>6711272</v>
      </c>
      <c r="AE173" s="1">
        <v>3799119</v>
      </c>
      <c r="AF173" s="1">
        <v>918406</v>
      </c>
      <c r="AG173" s="1">
        <v>63593</v>
      </c>
      <c r="AH173" s="1">
        <v>117349</v>
      </c>
      <c r="AI173" s="1">
        <v>737464</v>
      </c>
      <c r="AJ173" s="1">
        <v>1002056</v>
      </c>
      <c r="AK173" s="1">
        <v>505739</v>
      </c>
      <c r="AL173" s="1">
        <v>278169</v>
      </c>
      <c r="AM173" s="1">
        <v>218149</v>
      </c>
      <c r="AN173" s="1">
        <v>55308</v>
      </c>
      <c r="AO173" s="1">
        <v>477734</v>
      </c>
      <c r="AP173" s="1">
        <v>43947</v>
      </c>
      <c r="AQ173" s="1">
        <v>1301668</v>
      </c>
      <c r="AR173" s="1">
        <v>2912153</v>
      </c>
      <c r="AS173" s="1">
        <v>2709357</v>
      </c>
      <c r="AT173" s="1">
        <v>202796</v>
      </c>
      <c r="AU173" s="1">
        <v>4955519</v>
      </c>
      <c r="AV173" s="1">
        <v>58.765848550957934</v>
      </c>
      <c r="AW173" s="1">
        <v>65.946480846328399</v>
      </c>
      <c r="AX173" s="1">
        <v>38.754009058839834</v>
      </c>
      <c r="AY173" s="1">
        <v>6658036</v>
      </c>
      <c r="AZ173" s="1">
        <v>3469765</v>
      </c>
      <c r="BA173" s="1">
        <v>1264553</v>
      </c>
      <c r="BB173" s="1">
        <v>1153536</v>
      </c>
      <c r="BC173" s="1">
        <v>309344</v>
      </c>
      <c r="BD173" s="1">
        <v>742332</v>
      </c>
      <c r="BE173" s="1">
        <v>2858917</v>
      </c>
      <c r="BF173" s="1">
        <v>21163</v>
      </c>
      <c r="BG173" s="1">
        <v>1117640</v>
      </c>
      <c r="BI173" s="1">
        <f t="shared" si="6"/>
        <v>58.765848550957934</v>
      </c>
      <c r="BJ173" s="1">
        <f t="shared" si="7"/>
        <v>2709357</v>
      </c>
      <c r="BK173" s="1">
        <f t="shared" si="8"/>
        <v>4610427.7685203869</v>
      </c>
    </row>
    <row r="174" spans="1:63" x14ac:dyDescent="0.25">
      <c r="A174" s="56" t="s">
        <v>215</v>
      </c>
      <c r="B174" s="1">
        <v>8864375</v>
      </c>
      <c r="C174" s="1">
        <v>5624675</v>
      </c>
      <c r="D174" s="1">
        <v>3002850</v>
      </c>
      <c r="E174" s="1">
        <v>1517282</v>
      </c>
      <c r="F174" s="1">
        <v>363539</v>
      </c>
      <c r="G174" s="1">
        <v>741004</v>
      </c>
      <c r="H174" s="1">
        <v>3239700</v>
      </c>
      <c r="I174" s="1">
        <v>15896</v>
      </c>
      <c r="J174" s="1">
        <v>129056</v>
      </c>
      <c r="K174" s="1">
        <v>81792</v>
      </c>
      <c r="L174" s="1">
        <v>18518</v>
      </c>
      <c r="M174" s="1">
        <v>5532</v>
      </c>
      <c r="N174" s="1">
        <v>69549</v>
      </c>
      <c r="O174" s="1">
        <v>13815</v>
      </c>
      <c r="P174" s="1">
        <v>32734</v>
      </c>
      <c r="Q174" s="1">
        <v>3006</v>
      </c>
      <c r="R174" s="1">
        <v>19994</v>
      </c>
      <c r="S174" s="1">
        <v>0</v>
      </c>
      <c r="T174" s="1">
        <v>100580</v>
      </c>
      <c r="U174" s="1">
        <v>54009</v>
      </c>
      <c r="V174" s="1">
        <v>46571</v>
      </c>
      <c r="W174" s="1">
        <v>26169</v>
      </c>
      <c r="X174" s="1">
        <v>336338</v>
      </c>
      <c r="Y174" s="1">
        <v>505161</v>
      </c>
      <c r="Z174" s="1">
        <v>232</v>
      </c>
      <c r="AA174" s="1">
        <v>15039</v>
      </c>
      <c r="AB174" s="1">
        <v>788985</v>
      </c>
      <c r="AC174" s="1">
        <v>1146853</v>
      </c>
      <c r="AD174" s="1">
        <v>6836399</v>
      </c>
      <c r="AE174" s="1">
        <v>3840586</v>
      </c>
      <c r="AF174" s="1">
        <v>941146</v>
      </c>
      <c r="AG174" s="1">
        <v>67916</v>
      </c>
      <c r="AH174" s="1">
        <v>116146</v>
      </c>
      <c r="AI174" s="1">
        <v>757084</v>
      </c>
      <c r="AJ174" s="1">
        <v>1028256</v>
      </c>
      <c r="AK174" s="1">
        <v>509974</v>
      </c>
      <c r="AL174" s="1">
        <v>289192</v>
      </c>
      <c r="AM174" s="1">
        <v>229090</v>
      </c>
      <c r="AN174" s="1">
        <v>57155</v>
      </c>
      <c r="AO174" s="1">
        <v>473369</v>
      </c>
      <c r="AP174" s="1">
        <v>46928</v>
      </c>
      <c r="AQ174" s="1">
        <v>1293732</v>
      </c>
      <c r="AR174" s="1">
        <v>2995813</v>
      </c>
      <c r="AS174" s="1">
        <v>2784821</v>
      </c>
      <c r="AT174" s="1">
        <v>210992</v>
      </c>
      <c r="AU174" s="1">
        <v>5023789</v>
      </c>
      <c r="AV174" s="1">
        <v>59.63253914597275</v>
      </c>
      <c r="AW174" s="1">
        <v>65.738476428710868</v>
      </c>
      <c r="AX174" s="1">
        <v>39.201522690317077</v>
      </c>
      <c r="AY174" s="1">
        <v>6755732</v>
      </c>
      <c r="AZ174" s="1">
        <v>3516032</v>
      </c>
      <c r="BA174" s="1">
        <v>1281563</v>
      </c>
      <c r="BB174" s="1">
        <v>1167675</v>
      </c>
      <c r="BC174" s="1">
        <v>316235</v>
      </c>
      <c r="BD174" s="1">
        <v>750559</v>
      </c>
      <c r="BE174" s="1">
        <v>2915146</v>
      </c>
      <c r="BF174" s="1">
        <v>21490</v>
      </c>
      <c r="BG174" s="1">
        <v>1132600</v>
      </c>
      <c r="BI174" s="1">
        <f t="shared" si="6"/>
        <v>59.63253914597275</v>
      </c>
      <c r="BJ174" s="1">
        <f t="shared" si="7"/>
        <v>2784821</v>
      </c>
      <c r="BK174" s="1">
        <f t="shared" si="8"/>
        <v>4669968.845671854</v>
      </c>
    </row>
    <row r="175" spans="1:63" x14ac:dyDescent="0.25">
      <c r="A175" s="56" t="s">
        <v>214</v>
      </c>
      <c r="B175" s="1">
        <v>8985979</v>
      </c>
      <c r="C175" s="1">
        <v>5679297</v>
      </c>
      <c r="D175" s="1">
        <v>3032658</v>
      </c>
      <c r="E175" s="1">
        <v>1526657</v>
      </c>
      <c r="F175" s="1">
        <v>372036</v>
      </c>
      <c r="G175" s="1">
        <v>747946</v>
      </c>
      <c r="H175" s="1">
        <v>3306682</v>
      </c>
      <c r="I175" s="1">
        <v>15081</v>
      </c>
      <c r="J175" s="1">
        <v>129178</v>
      </c>
      <c r="K175" s="1">
        <v>80483</v>
      </c>
      <c r="L175" s="1">
        <v>18611</v>
      </c>
      <c r="M175" s="1">
        <v>5601</v>
      </c>
      <c r="N175" s="1">
        <v>70878</v>
      </c>
      <c r="O175" s="1">
        <v>16886</v>
      </c>
      <c r="P175" s="1">
        <v>31671</v>
      </c>
      <c r="Q175" s="1">
        <v>3036</v>
      </c>
      <c r="R175" s="1">
        <v>19285</v>
      </c>
      <c r="S175" s="1">
        <v>0</v>
      </c>
      <c r="T175" s="1">
        <v>102614</v>
      </c>
      <c r="U175" s="1">
        <v>54539</v>
      </c>
      <c r="V175" s="1">
        <v>48075</v>
      </c>
      <c r="W175" s="1">
        <v>26352</v>
      </c>
      <c r="X175" s="1">
        <v>357654</v>
      </c>
      <c r="Y175" s="1">
        <v>512466</v>
      </c>
      <c r="Z175" s="1">
        <v>221</v>
      </c>
      <c r="AA175" s="1">
        <v>14628</v>
      </c>
      <c r="AB175" s="1">
        <v>811164</v>
      </c>
      <c r="AC175" s="1">
        <v>1161751</v>
      </c>
      <c r="AD175" s="1">
        <v>7041272</v>
      </c>
      <c r="AE175" s="1">
        <v>3875208</v>
      </c>
      <c r="AF175" s="1">
        <v>963518</v>
      </c>
      <c r="AG175" s="1">
        <v>68108</v>
      </c>
      <c r="AH175" s="1">
        <v>116097</v>
      </c>
      <c r="AI175" s="1">
        <v>779313</v>
      </c>
      <c r="AJ175" s="1">
        <v>1046045</v>
      </c>
      <c r="AK175" s="1">
        <v>514072</v>
      </c>
      <c r="AL175" s="1">
        <v>293539</v>
      </c>
      <c r="AM175" s="1">
        <v>238434</v>
      </c>
      <c r="AN175" s="1">
        <v>68018</v>
      </c>
      <c r="AO175" s="1">
        <v>482992</v>
      </c>
      <c r="AP175" s="1">
        <v>47763</v>
      </c>
      <c r="AQ175" s="1">
        <v>1266872</v>
      </c>
      <c r="AR175" s="1">
        <v>3166064</v>
      </c>
      <c r="AS175" s="1">
        <v>2945570</v>
      </c>
      <c r="AT175" s="1">
        <v>220494</v>
      </c>
      <c r="AU175" s="1">
        <v>5110771</v>
      </c>
      <c r="AV175" s="1">
        <v>61.948857704961753</v>
      </c>
      <c r="AW175" s="1">
        <v>63.47194891422884</v>
      </c>
      <c r="AX175" s="1">
        <v>39.320147315441631</v>
      </c>
      <c r="AY175" s="1">
        <v>6875953</v>
      </c>
      <c r="AZ175" s="1">
        <v>3569271</v>
      </c>
      <c r="BA175" s="1">
        <v>1299908</v>
      </c>
      <c r="BB175" s="1">
        <v>1182291</v>
      </c>
      <c r="BC175" s="1">
        <v>322971</v>
      </c>
      <c r="BD175" s="1">
        <v>764101</v>
      </c>
      <c r="BE175" s="1">
        <v>3000745</v>
      </c>
      <c r="BF175" s="1">
        <v>21797</v>
      </c>
      <c r="BG175" s="1">
        <v>1148564</v>
      </c>
      <c r="BI175" s="1">
        <f t="shared" si="6"/>
        <v>61.948857704961753</v>
      </c>
      <c r="BJ175" s="1">
        <f t="shared" si="7"/>
        <v>2945570</v>
      </c>
      <c r="BK175" s="1">
        <f t="shared" si="8"/>
        <v>4754841.5081817992</v>
      </c>
    </row>
    <row r="176" spans="1:63" x14ac:dyDescent="0.25">
      <c r="A176" s="56" t="s">
        <v>213</v>
      </c>
      <c r="B176" s="1">
        <v>9148880</v>
      </c>
      <c r="C176" s="1">
        <v>5804924</v>
      </c>
      <c r="D176" s="1">
        <v>3096102</v>
      </c>
      <c r="E176" s="1">
        <v>1555118</v>
      </c>
      <c r="F176" s="1">
        <v>382179</v>
      </c>
      <c r="G176" s="1">
        <v>771525</v>
      </c>
      <c r="H176" s="1">
        <v>3343956</v>
      </c>
      <c r="I176" s="1">
        <v>16262</v>
      </c>
      <c r="J176" s="1">
        <v>133651</v>
      </c>
      <c r="K176" s="1">
        <v>85943</v>
      </c>
      <c r="L176" s="1">
        <v>18940</v>
      </c>
      <c r="M176" s="1">
        <v>3362</v>
      </c>
      <c r="N176" s="1">
        <v>68768</v>
      </c>
      <c r="O176" s="1">
        <v>14966</v>
      </c>
      <c r="P176" s="1">
        <v>31790</v>
      </c>
      <c r="Q176" s="1">
        <v>2648</v>
      </c>
      <c r="R176" s="1">
        <v>19364</v>
      </c>
      <c r="S176" s="1">
        <v>0</v>
      </c>
      <c r="T176" s="1">
        <v>109168</v>
      </c>
      <c r="U176" s="1">
        <v>55140</v>
      </c>
      <c r="V176" s="1">
        <v>54028</v>
      </c>
      <c r="W176" s="1">
        <v>27104</v>
      </c>
      <c r="X176" s="1">
        <v>275803</v>
      </c>
      <c r="Y176" s="1">
        <v>538063</v>
      </c>
      <c r="Z176" s="1">
        <v>224</v>
      </c>
      <c r="AA176" s="1">
        <v>12817</v>
      </c>
      <c r="AB176" s="1">
        <v>805346</v>
      </c>
      <c r="AC176" s="1">
        <v>1248505</v>
      </c>
      <c r="AD176" s="1">
        <v>6691588</v>
      </c>
      <c r="AE176" s="1">
        <v>4169308</v>
      </c>
      <c r="AF176" s="1">
        <v>986175</v>
      </c>
      <c r="AG176" s="1">
        <v>73768</v>
      </c>
      <c r="AH176" s="1">
        <v>116224</v>
      </c>
      <c r="AI176" s="1">
        <v>796183</v>
      </c>
      <c r="AJ176" s="1">
        <v>1085339</v>
      </c>
      <c r="AK176" s="1">
        <v>525461</v>
      </c>
      <c r="AL176" s="1">
        <v>307345</v>
      </c>
      <c r="AM176" s="1">
        <v>252533</v>
      </c>
      <c r="AN176" s="1">
        <v>66301</v>
      </c>
      <c r="AO176" s="1">
        <v>522356</v>
      </c>
      <c r="AP176" s="1">
        <v>47866</v>
      </c>
      <c r="AQ176" s="1">
        <v>1461271</v>
      </c>
      <c r="AR176" s="1">
        <v>2522280</v>
      </c>
      <c r="AS176" s="1">
        <v>2287678</v>
      </c>
      <c r="AT176" s="1">
        <v>234602</v>
      </c>
      <c r="AU176" s="1">
        <v>4979572</v>
      </c>
      <c r="AV176" s="1">
        <v>50.652550117640317</v>
      </c>
      <c r="AW176" s="1">
        <v>82.128615043437904</v>
      </c>
      <c r="AX176" s="1">
        <v>41.600237895801264</v>
      </c>
      <c r="AY176" s="1">
        <v>6971682</v>
      </c>
      <c r="AZ176" s="1">
        <v>3627726</v>
      </c>
      <c r="BA176" s="1">
        <v>1319543</v>
      </c>
      <c r="BB176" s="1">
        <v>1195895</v>
      </c>
      <c r="BC176" s="1">
        <v>329682</v>
      </c>
      <c r="BD176" s="1">
        <v>782606</v>
      </c>
      <c r="BE176" s="1">
        <v>2802374</v>
      </c>
      <c r="BF176" s="1">
        <v>22091</v>
      </c>
      <c r="BG176" s="1">
        <v>1165050</v>
      </c>
      <c r="BI176" s="1">
        <f t="shared" si="6"/>
        <v>50.652550117640317</v>
      </c>
      <c r="BJ176" s="1">
        <f t="shared" si="7"/>
        <v>2287678</v>
      </c>
      <c r="BK176" s="1">
        <f t="shared" si="8"/>
        <v>4516412.292543768</v>
      </c>
    </row>
    <row r="177" spans="1:63" x14ac:dyDescent="0.25">
      <c r="A177" s="56" t="s">
        <v>212</v>
      </c>
      <c r="B177" s="1">
        <v>9317658</v>
      </c>
      <c r="C177" s="1">
        <v>5904036</v>
      </c>
      <c r="D177" s="1">
        <v>3154574</v>
      </c>
      <c r="E177" s="1">
        <v>1574518</v>
      </c>
      <c r="F177" s="1">
        <v>391758</v>
      </c>
      <c r="G177" s="1">
        <v>783186</v>
      </c>
      <c r="H177" s="1">
        <v>3413622</v>
      </c>
      <c r="I177" s="1">
        <v>18334</v>
      </c>
      <c r="J177" s="1">
        <v>128805</v>
      </c>
      <c r="K177" s="1">
        <v>81972</v>
      </c>
      <c r="L177" s="1">
        <v>19578</v>
      </c>
      <c r="M177" s="1">
        <v>3658</v>
      </c>
      <c r="N177" s="1">
        <v>66367</v>
      </c>
      <c r="O177" s="1">
        <v>12295</v>
      </c>
      <c r="P177" s="1">
        <v>31319</v>
      </c>
      <c r="Q177" s="1">
        <v>3702</v>
      </c>
      <c r="R177" s="1">
        <v>19051</v>
      </c>
      <c r="S177" s="1">
        <v>0</v>
      </c>
      <c r="T177" s="1">
        <v>110363</v>
      </c>
      <c r="U177" s="1">
        <v>59450</v>
      </c>
      <c r="V177" s="1">
        <v>50913</v>
      </c>
      <c r="W177" s="1">
        <v>28833</v>
      </c>
      <c r="X177" s="1">
        <v>270421</v>
      </c>
      <c r="Y177" s="1">
        <v>538954</v>
      </c>
      <c r="Z177" s="1">
        <v>215</v>
      </c>
      <c r="AA177" s="1">
        <v>12167</v>
      </c>
      <c r="AB177" s="1">
        <v>841376</v>
      </c>
      <c r="AC177" s="1">
        <v>1292579</v>
      </c>
      <c r="AD177" s="1">
        <v>6947821</v>
      </c>
      <c r="AE177" s="1">
        <v>4277093</v>
      </c>
      <c r="AF177" s="1">
        <v>1011324</v>
      </c>
      <c r="AG177" s="1">
        <v>73507</v>
      </c>
      <c r="AH177" s="1">
        <v>115753</v>
      </c>
      <c r="AI177" s="1">
        <v>822064</v>
      </c>
      <c r="AJ177" s="1">
        <v>1115255</v>
      </c>
      <c r="AK177" s="1">
        <v>529046</v>
      </c>
      <c r="AL177" s="1">
        <v>330501</v>
      </c>
      <c r="AM177" s="1">
        <v>255709</v>
      </c>
      <c r="AN177" s="1">
        <v>63262</v>
      </c>
      <c r="AO177" s="1">
        <v>524786</v>
      </c>
      <c r="AP177" s="1">
        <v>48823</v>
      </c>
      <c r="AQ177" s="1">
        <v>1513643</v>
      </c>
      <c r="AR177" s="1">
        <v>2670728</v>
      </c>
      <c r="AS177" s="1">
        <v>2420352</v>
      </c>
      <c r="AT177" s="1">
        <v>250376</v>
      </c>
      <c r="AU177" s="1">
        <v>5040565</v>
      </c>
      <c r="AV177" s="1">
        <v>52.984696490958648</v>
      </c>
      <c r="AW177" s="1">
        <v>79.625453301866528</v>
      </c>
      <c r="AX177" s="1">
        <v>42.189304761543994</v>
      </c>
      <c r="AY177" s="1">
        <v>7114688</v>
      </c>
      <c r="AZ177" s="1">
        <v>3701066</v>
      </c>
      <c r="BA177" s="1">
        <v>1339164</v>
      </c>
      <c r="BB177" s="1">
        <v>1210923</v>
      </c>
      <c r="BC177" s="1">
        <v>336328</v>
      </c>
      <c r="BD177" s="1">
        <v>814651</v>
      </c>
      <c r="BE177" s="1">
        <v>2837595</v>
      </c>
      <c r="BF177" s="1">
        <v>22361</v>
      </c>
      <c r="BG177" s="1">
        <v>1180706</v>
      </c>
      <c r="BI177" s="1">
        <f t="shared" si="6"/>
        <v>52.984696490958648</v>
      </c>
      <c r="BJ177" s="1">
        <f t="shared" si="7"/>
        <v>2420352</v>
      </c>
      <c r="BK177" s="1">
        <f t="shared" si="8"/>
        <v>4568020.8820541436</v>
      </c>
    </row>
    <row r="178" spans="1:63" x14ac:dyDescent="0.25">
      <c r="A178" s="56" t="s">
        <v>211</v>
      </c>
      <c r="B178" s="1">
        <v>9467963</v>
      </c>
      <c r="C178" s="1">
        <v>5991517</v>
      </c>
      <c r="D178" s="1">
        <v>3199843</v>
      </c>
      <c r="E178" s="1">
        <v>1590911</v>
      </c>
      <c r="F178" s="1">
        <v>399212</v>
      </c>
      <c r="G178" s="1">
        <v>801551</v>
      </c>
      <c r="H178" s="1">
        <v>3476446</v>
      </c>
      <c r="I178" s="1">
        <v>25398</v>
      </c>
      <c r="J178" s="1">
        <v>135592</v>
      </c>
      <c r="K178" s="1">
        <v>74680</v>
      </c>
      <c r="L178" s="1">
        <v>17533</v>
      </c>
      <c r="M178" s="1">
        <v>3075</v>
      </c>
      <c r="N178" s="1">
        <v>64426</v>
      </c>
      <c r="O178" s="1">
        <v>15348</v>
      </c>
      <c r="P178" s="1">
        <v>26880</v>
      </c>
      <c r="Q178" s="1">
        <v>6107</v>
      </c>
      <c r="R178" s="1">
        <v>16091</v>
      </c>
      <c r="S178" s="1">
        <v>0</v>
      </c>
      <c r="T178" s="1">
        <v>116456</v>
      </c>
      <c r="U178" s="1">
        <v>63626</v>
      </c>
      <c r="V178" s="1">
        <v>52830</v>
      </c>
      <c r="W178" s="1">
        <v>28138</v>
      </c>
      <c r="X178" s="1">
        <v>266069</v>
      </c>
      <c r="Y178" s="1">
        <v>543200</v>
      </c>
      <c r="Z178" s="1">
        <v>216</v>
      </c>
      <c r="AA178" s="1">
        <v>11478</v>
      </c>
      <c r="AB178" s="1">
        <v>877010</v>
      </c>
      <c r="AC178" s="1">
        <v>1313175</v>
      </c>
      <c r="AD178" s="1">
        <v>7127675</v>
      </c>
      <c r="AE178" s="1">
        <v>4343466</v>
      </c>
      <c r="AF178" s="1">
        <v>1047566</v>
      </c>
      <c r="AG178" s="1">
        <v>77847</v>
      </c>
      <c r="AH178" s="1">
        <v>116168</v>
      </c>
      <c r="AI178" s="1">
        <v>853551</v>
      </c>
      <c r="AJ178" s="1">
        <v>1138667</v>
      </c>
      <c r="AK178" s="1">
        <v>545422</v>
      </c>
      <c r="AL178" s="1">
        <v>336235</v>
      </c>
      <c r="AM178" s="1">
        <v>257010</v>
      </c>
      <c r="AN178" s="1">
        <v>66278</v>
      </c>
      <c r="AO178" s="1">
        <v>534527</v>
      </c>
      <c r="AP178" s="1">
        <v>46307</v>
      </c>
      <c r="AQ178" s="1">
        <v>1510121</v>
      </c>
      <c r="AR178" s="1">
        <v>2784209</v>
      </c>
      <c r="AS178" s="1">
        <v>2516095</v>
      </c>
      <c r="AT178" s="1">
        <v>268114</v>
      </c>
      <c r="AU178" s="1">
        <v>5124497</v>
      </c>
      <c r="AV178" s="1">
        <v>54.331360098121685</v>
      </c>
      <c r="AW178" s="1">
        <v>78.522606711288987</v>
      </c>
      <c r="AX178" s="1">
        <v>42.662400210742291</v>
      </c>
      <c r="AY178" s="1">
        <v>7227531</v>
      </c>
      <c r="AZ178" s="1">
        <v>3751085</v>
      </c>
      <c r="BA178" s="1">
        <v>1360231</v>
      </c>
      <c r="BB178" s="1">
        <v>1226992</v>
      </c>
      <c r="BC178" s="1">
        <v>342869</v>
      </c>
      <c r="BD178" s="1">
        <v>820993</v>
      </c>
      <c r="BE178" s="1">
        <v>2884065</v>
      </c>
      <c r="BF178" s="1">
        <v>22621</v>
      </c>
      <c r="BG178" s="1">
        <v>1196920</v>
      </c>
      <c r="BI178" s="1">
        <f t="shared" si="6"/>
        <v>54.331360098121685</v>
      </c>
      <c r="BJ178" s="1">
        <f t="shared" si="7"/>
        <v>2516095</v>
      </c>
      <c r="BK178" s="1">
        <f t="shared" si="8"/>
        <v>4631017.8789118612</v>
      </c>
    </row>
    <row r="179" spans="1:63" x14ac:dyDescent="0.25">
      <c r="A179" s="56" t="s">
        <v>210</v>
      </c>
      <c r="B179" s="1">
        <v>9591775</v>
      </c>
      <c r="C179" s="1">
        <v>6070402</v>
      </c>
      <c r="D179" s="1">
        <v>3241813</v>
      </c>
      <c r="E179" s="1">
        <v>1605944</v>
      </c>
      <c r="F179" s="1">
        <v>406121</v>
      </c>
      <c r="G179" s="1">
        <v>816524</v>
      </c>
      <c r="H179" s="1">
        <v>3521373</v>
      </c>
      <c r="I179" s="1">
        <v>26273</v>
      </c>
      <c r="J179" s="1">
        <v>133955</v>
      </c>
      <c r="K179" s="1">
        <v>78949</v>
      </c>
      <c r="L179" s="1">
        <v>16336</v>
      </c>
      <c r="M179" s="1">
        <v>3695</v>
      </c>
      <c r="N179" s="1">
        <v>62416</v>
      </c>
      <c r="O179" s="1">
        <v>13725</v>
      </c>
      <c r="P179" s="1">
        <v>26761</v>
      </c>
      <c r="Q179" s="1">
        <v>5918</v>
      </c>
      <c r="R179" s="1">
        <v>16012</v>
      </c>
      <c r="S179" s="1">
        <v>0</v>
      </c>
      <c r="T179" s="1">
        <v>121849</v>
      </c>
      <c r="U179" s="1">
        <v>68062</v>
      </c>
      <c r="V179" s="1">
        <v>53787</v>
      </c>
      <c r="W179" s="1">
        <v>27990</v>
      </c>
      <c r="X179" s="1">
        <v>245024</v>
      </c>
      <c r="Y179" s="1">
        <v>550938</v>
      </c>
      <c r="Z179" s="1">
        <v>226</v>
      </c>
      <c r="AA179" s="1">
        <v>10912</v>
      </c>
      <c r="AB179" s="1">
        <v>890081</v>
      </c>
      <c r="AC179" s="1">
        <v>1352729</v>
      </c>
      <c r="AD179" s="1">
        <v>7168413</v>
      </c>
      <c r="AE179" s="1">
        <v>4427556</v>
      </c>
      <c r="AF179" s="1">
        <v>1074802</v>
      </c>
      <c r="AG179" s="1">
        <v>80303</v>
      </c>
      <c r="AH179" s="1">
        <v>115932</v>
      </c>
      <c r="AI179" s="1">
        <v>878567</v>
      </c>
      <c r="AJ179" s="1">
        <v>1143547</v>
      </c>
      <c r="AK179" s="1">
        <v>546270</v>
      </c>
      <c r="AL179" s="1">
        <v>344464</v>
      </c>
      <c r="AM179" s="1">
        <v>252813</v>
      </c>
      <c r="AN179" s="1">
        <v>70320</v>
      </c>
      <c r="AO179" s="1">
        <v>531229</v>
      </c>
      <c r="AP179" s="1">
        <v>45149</v>
      </c>
      <c r="AQ179" s="1">
        <v>1562509</v>
      </c>
      <c r="AR179" s="1">
        <v>2740857</v>
      </c>
      <c r="AS179" s="1">
        <v>2460529</v>
      </c>
      <c r="AT179" s="1">
        <v>280328</v>
      </c>
      <c r="AU179" s="1">
        <v>5164219</v>
      </c>
      <c r="AV179" s="1">
        <v>53.073987202828405</v>
      </c>
      <c r="AW179" s="1">
        <v>80.936336024337777</v>
      </c>
      <c r="AX179" s="1">
        <v>42.956140623995218</v>
      </c>
      <c r="AY179" s="1">
        <v>7320177</v>
      </c>
      <c r="AZ179" s="1">
        <v>3798804</v>
      </c>
      <c r="BA179" s="1">
        <v>1381207</v>
      </c>
      <c r="BB179" s="1">
        <v>1243171</v>
      </c>
      <c r="BC179" s="1">
        <v>349468</v>
      </c>
      <c r="BD179" s="1">
        <v>824958</v>
      </c>
      <c r="BE179" s="1">
        <v>2892621</v>
      </c>
      <c r="BF179" s="1">
        <v>22877</v>
      </c>
      <c r="BG179" s="1">
        <v>1212812</v>
      </c>
      <c r="BI179" s="1">
        <f t="shared" si="6"/>
        <v>53.073987202828405</v>
      </c>
      <c r="BJ179" s="1">
        <f t="shared" si="7"/>
        <v>2460529</v>
      </c>
      <c r="BK179" s="1">
        <f t="shared" si="8"/>
        <v>4636035.7110476792</v>
      </c>
    </row>
    <row r="180" spans="1:63" x14ac:dyDescent="0.25">
      <c r="A180" s="56" t="s">
        <v>209</v>
      </c>
      <c r="B180" s="1">
        <v>9978108</v>
      </c>
      <c r="C180" s="1">
        <v>6180699</v>
      </c>
      <c r="D180" s="1">
        <v>3297032</v>
      </c>
      <c r="E180" s="1">
        <v>1637331</v>
      </c>
      <c r="F180" s="1">
        <v>413067</v>
      </c>
      <c r="G180" s="1">
        <v>833268</v>
      </c>
      <c r="H180" s="1">
        <v>3797409</v>
      </c>
      <c r="I180" s="1">
        <v>21554</v>
      </c>
      <c r="J180" s="1">
        <v>145405</v>
      </c>
      <c r="K180" s="1">
        <v>82273</v>
      </c>
      <c r="L180" s="1">
        <v>15649</v>
      </c>
      <c r="M180" s="1">
        <v>4981</v>
      </c>
      <c r="N180" s="1">
        <v>64397</v>
      </c>
      <c r="O180" s="1">
        <v>13648</v>
      </c>
      <c r="P180" s="1">
        <v>27933</v>
      </c>
      <c r="Q180" s="1">
        <v>6022</v>
      </c>
      <c r="R180" s="1">
        <v>16794</v>
      </c>
      <c r="S180" s="1">
        <v>0</v>
      </c>
      <c r="T180" s="1">
        <v>133407</v>
      </c>
      <c r="U180" s="1">
        <v>72650</v>
      </c>
      <c r="V180" s="1">
        <v>60757</v>
      </c>
      <c r="W180" s="1">
        <v>30781</v>
      </c>
      <c r="X180" s="1">
        <v>230344</v>
      </c>
      <c r="Y180" s="1">
        <v>615657</v>
      </c>
      <c r="Z180" s="1">
        <v>231</v>
      </c>
      <c r="AA180" s="1">
        <v>10627</v>
      </c>
      <c r="AB180" s="1">
        <v>895916</v>
      </c>
      <c r="AC180" s="1">
        <v>1546187</v>
      </c>
      <c r="AD180" s="1">
        <v>7519916</v>
      </c>
      <c r="AE180" s="1">
        <v>4651428</v>
      </c>
      <c r="AF180" s="1">
        <v>1102799</v>
      </c>
      <c r="AG180" s="1">
        <v>85676</v>
      </c>
      <c r="AH180" s="1">
        <v>116409</v>
      </c>
      <c r="AI180" s="1">
        <v>900714</v>
      </c>
      <c r="AJ180" s="1">
        <v>1186962</v>
      </c>
      <c r="AK180" s="1">
        <v>568300</v>
      </c>
      <c r="AL180" s="1">
        <v>353269</v>
      </c>
      <c r="AM180" s="1">
        <v>265393</v>
      </c>
      <c r="AN180" s="1">
        <v>76451</v>
      </c>
      <c r="AO180" s="1">
        <v>576096</v>
      </c>
      <c r="AP180" s="1">
        <v>44371</v>
      </c>
      <c r="AQ180" s="1">
        <v>1664749</v>
      </c>
      <c r="AR180" s="1">
        <v>2868488</v>
      </c>
      <c r="AS180" s="1">
        <v>2559333</v>
      </c>
      <c r="AT180" s="1">
        <v>309155</v>
      </c>
      <c r="AU180" s="1">
        <v>5326680</v>
      </c>
      <c r="AV180" s="1">
        <v>53.851334255033692</v>
      </c>
      <c r="AW180" s="1">
        <v>79.824658851380036</v>
      </c>
      <c r="AX180" s="1">
        <v>42.986643855997002</v>
      </c>
      <c r="AY180" s="1">
        <v>7650917</v>
      </c>
      <c r="AZ180" s="1">
        <v>3853508</v>
      </c>
      <c r="BA180" s="1">
        <v>1401762</v>
      </c>
      <c r="BB180" s="1">
        <v>1260066</v>
      </c>
      <c r="BC180" s="1">
        <v>356735</v>
      </c>
      <c r="BD180" s="1">
        <v>834945</v>
      </c>
      <c r="BE180" s="1">
        <v>2999489</v>
      </c>
      <c r="BF180" s="1">
        <v>23146</v>
      </c>
      <c r="BG180" s="1">
        <v>1228696</v>
      </c>
      <c r="BI180" s="1">
        <f t="shared" si="6"/>
        <v>53.851334255033692</v>
      </c>
      <c r="BJ180" s="1">
        <f t="shared" si="7"/>
        <v>2559333</v>
      </c>
      <c r="BK180" s="1">
        <f t="shared" si="8"/>
        <v>4752589.7647759197</v>
      </c>
    </row>
    <row r="181" spans="1:63" x14ac:dyDescent="0.25">
      <c r="A181" s="56" t="s">
        <v>208</v>
      </c>
      <c r="B181" s="1">
        <v>10384609</v>
      </c>
      <c r="C181" s="1">
        <v>6445632</v>
      </c>
      <c r="D181" s="1">
        <v>3510165</v>
      </c>
      <c r="E181" s="1">
        <v>1657681</v>
      </c>
      <c r="F181" s="1">
        <v>422672</v>
      </c>
      <c r="G181" s="1">
        <v>855114</v>
      </c>
      <c r="H181" s="1">
        <v>3938977</v>
      </c>
      <c r="I181" s="1">
        <v>18622</v>
      </c>
      <c r="J181" s="1">
        <v>138197</v>
      </c>
      <c r="K181" s="1">
        <v>74379</v>
      </c>
      <c r="L181" s="1">
        <v>16461</v>
      </c>
      <c r="M181" s="1">
        <v>3744</v>
      </c>
      <c r="N181" s="1">
        <v>82449</v>
      </c>
      <c r="O181" s="1">
        <v>14686</v>
      </c>
      <c r="P181" s="1">
        <v>37140</v>
      </c>
      <c r="Q181" s="1">
        <v>7692</v>
      </c>
      <c r="R181" s="1">
        <v>22931</v>
      </c>
      <c r="S181" s="1">
        <v>0</v>
      </c>
      <c r="T181" s="1">
        <v>121774</v>
      </c>
      <c r="U181" s="1">
        <v>69121</v>
      </c>
      <c r="V181" s="1">
        <v>52653</v>
      </c>
      <c r="W181" s="1">
        <v>35128</v>
      </c>
      <c r="X181" s="1">
        <v>243434</v>
      </c>
      <c r="Y181" s="1">
        <v>623683</v>
      </c>
      <c r="Z181" s="1">
        <v>202</v>
      </c>
      <c r="AA181" s="1">
        <v>10876</v>
      </c>
      <c r="AB181" s="1">
        <v>927042</v>
      </c>
      <c r="AC181" s="1">
        <v>1642986</v>
      </c>
      <c r="AD181" s="1">
        <v>7802448</v>
      </c>
      <c r="AE181" s="1">
        <v>4818628</v>
      </c>
      <c r="AF181" s="1">
        <v>1127636</v>
      </c>
      <c r="AG181" s="1">
        <v>96147</v>
      </c>
      <c r="AH181" s="1">
        <v>115626</v>
      </c>
      <c r="AI181" s="1">
        <v>915863</v>
      </c>
      <c r="AJ181" s="1">
        <v>1222755</v>
      </c>
      <c r="AK181" s="1">
        <v>571690</v>
      </c>
      <c r="AL181" s="1">
        <v>373997</v>
      </c>
      <c r="AM181" s="1">
        <v>277069</v>
      </c>
      <c r="AN181" s="1">
        <v>88918</v>
      </c>
      <c r="AO181" s="1">
        <v>577312</v>
      </c>
      <c r="AP181" s="1">
        <v>49134</v>
      </c>
      <c r="AQ181" s="1">
        <v>1752873</v>
      </c>
      <c r="AR181" s="1">
        <v>2983820</v>
      </c>
      <c r="AS181" s="1">
        <v>2670653</v>
      </c>
      <c r="AT181" s="1">
        <v>313167</v>
      </c>
      <c r="AU181" s="1">
        <v>5565981</v>
      </c>
      <c r="AV181" s="1">
        <v>53.608159951383719</v>
      </c>
      <c r="AW181" s="1">
        <v>78.771220791185968</v>
      </c>
      <c r="AX181" s="1">
        <v>42.227802037396607</v>
      </c>
      <c r="AY181" s="1">
        <v>7879997</v>
      </c>
      <c r="AZ181" s="1">
        <v>3941020</v>
      </c>
      <c r="BA181" s="1">
        <v>1430355</v>
      </c>
      <c r="BB181" s="1">
        <v>1276959</v>
      </c>
      <c r="BC181" s="1">
        <v>364384</v>
      </c>
      <c r="BD181" s="1">
        <v>869322</v>
      </c>
      <c r="BE181" s="1">
        <v>3061369</v>
      </c>
      <c r="BF181" s="1">
        <v>23419</v>
      </c>
      <c r="BG181" s="1">
        <v>1244831</v>
      </c>
      <c r="BI181" s="1">
        <f t="shared" si="6"/>
        <v>53.608159951383719</v>
      </c>
      <c r="BJ181" s="1">
        <f t="shared" si="7"/>
        <v>2670653</v>
      </c>
      <c r="BK181" s="1">
        <f t="shared" si="8"/>
        <v>4981803.1479199575</v>
      </c>
    </row>
    <row r="182" spans="1:63" x14ac:dyDescent="0.25">
      <c r="A182" s="56" t="s">
        <v>207</v>
      </c>
      <c r="B182" s="1">
        <v>10449613</v>
      </c>
      <c r="C182" s="1">
        <v>6467900</v>
      </c>
      <c r="D182" s="1">
        <v>3496299</v>
      </c>
      <c r="E182" s="1">
        <v>1674283</v>
      </c>
      <c r="F182" s="1">
        <v>431350</v>
      </c>
      <c r="G182" s="1">
        <v>865968</v>
      </c>
      <c r="H182" s="1">
        <v>3981713</v>
      </c>
      <c r="I182" s="1">
        <v>17113</v>
      </c>
      <c r="J182" s="1">
        <v>139884</v>
      </c>
      <c r="K182" s="1">
        <v>80721</v>
      </c>
      <c r="L182" s="1">
        <v>16718</v>
      </c>
      <c r="M182" s="1">
        <v>3524</v>
      </c>
      <c r="N182" s="1">
        <v>88980</v>
      </c>
      <c r="O182" s="1">
        <v>17526</v>
      </c>
      <c r="P182" s="1">
        <v>39716</v>
      </c>
      <c r="Q182" s="1">
        <v>7090</v>
      </c>
      <c r="R182" s="1">
        <v>24648</v>
      </c>
      <c r="S182" s="1">
        <v>0</v>
      </c>
      <c r="T182" s="1">
        <v>120052</v>
      </c>
      <c r="U182" s="1">
        <v>65660</v>
      </c>
      <c r="V182" s="1">
        <v>54392</v>
      </c>
      <c r="W182" s="1">
        <v>35023</v>
      </c>
      <c r="X182" s="1">
        <v>261289</v>
      </c>
      <c r="Y182" s="1">
        <v>627617</v>
      </c>
      <c r="Z182" s="1">
        <v>169</v>
      </c>
      <c r="AA182" s="1">
        <v>11643</v>
      </c>
      <c r="AB182" s="1">
        <v>955263</v>
      </c>
      <c r="AC182" s="1">
        <v>1623717</v>
      </c>
      <c r="AD182" s="1">
        <v>8015904</v>
      </c>
      <c r="AE182" s="1">
        <v>4856309</v>
      </c>
      <c r="AF182" s="1">
        <v>1162621</v>
      </c>
      <c r="AG182" s="1">
        <v>110059</v>
      </c>
      <c r="AH182" s="1">
        <v>115090</v>
      </c>
      <c r="AI182" s="1">
        <v>937472</v>
      </c>
      <c r="AJ182" s="1">
        <v>1250365</v>
      </c>
      <c r="AK182" s="1">
        <v>580685</v>
      </c>
      <c r="AL182" s="1">
        <v>390399</v>
      </c>
      <c r="AM182" s="1">
        <v>279281</v>
      </c>
      <c r="AN182" s="1">
        <v>92560</v>
      </c>
      <c r="AO182" s="1">
        <v>581921</v>
      </c>
      <c r="AP182" s="1">
        <v>43378</v>
      </c>
      <c r="AQ182" s="1">
        <v>1725464</v>
      </c>
      <c r="AR182" s="1">
        <v>3159595</v>
      </c>
      <c r="AS182" s="1">
        <v>2837245</v>
      </c>
      <c r="AT182" s="1">
        <v>322350</v>
      </c>
      <c r="AU182" s="1">
        <v>5593304</v>
      </c>
      <c r="AV182" s="1">
        <v>56.488887252195077</v>
      </c>
      <c r="AW182" s="1">
        <v>76.370111280097419</v>
      </c>
      <c r="AX182" s="1">
        <v>43.140626055390143</v>
      </c>
      <c r="AY182" s="1">
        <v>7972227</v>
      </c>
      <c r="AZ182" s="1">
        <v>3990514</v>
      </c>
      <c r="BA182" s="1">
        <v>1446556</v>
      </c>
      <c r="BB182" s="1">
        <v>1294549</v>
      </c>
      <c r="BC182" s="1">
        <v>372372</v>
      </c>
      <c r="BD182" s="1">
        <v>877037</v>
      </c>
      <c r="BE182" s="1">
        <v>3115918</v>
      </c>
      <c r="BF182" s="1">
        <v>23688</v>
      </c>
      <c r="BG182" s="1">
        <v>1260763</v>
      </c>
      <c r="BI182" s="1">
        <f t="shared" si="6"/>
        <v>56.488887252195077</v>
      </c>
      <c r="BJ182" s="1">
        <f t="shared" si="7"/>
        <v>2837245</v>
      </c>
      <c r="BK182" s="1">
        <f t="shared" si="8"/>
        <v>5022660.4523702115</v>
      </c>
    </row>
    <row r="183" spans="1:63" x14ac:dyDescent="0.25">
      <c r="A183" s="56" t="s">
        <v>206</v>
      </c>
      <c r="B183" s="1">
        <v>10495979</v>
      </c>
      <c r="C183" s="1">
        <v>6484504</v>
      </c>
      <c r="D183" s="1">
        <v>3476758</v>
      </c>
      <c r="E183" s="1">
        <v>1698815</v>
      </c>
      <c r="F183" s="1">
        <v>440845</v>
      </c>
      <c r="G183" s="1">
        <v>868086</v>
      </c>
      <c r="H183" s="1">
        <v>4011475</v>
      </c>
      <c r="I183" s="1">
        <v>13992</v>
      </c>
      <c r="J183" s="1">
        <v>141324</v>
      </c>
      <c r="K183" s="1">
        <v>73203</v>
      </c>
      <c r="L183" s="1">
        <v>17033</v>
      </c>
      <c r="M183" s="1">
        <v>2449</v>
      </c>
      <c r="N183" s="1">
        <v>93651</v>
      </c>
      <c r="O183" s="1">
        <v>14351</v>
      </c>
      <c r="P183" s="1">
        <v>44739</v>
      </c>
      <c r="Q183" s="1">
        <v>6564</v>
      </c>
      <c r="R183" s="1">
        <v>27997</v>
      </c>
      <c r="S183" s="1">
        <v>0</v>
      </c>
      <c r="T183" s="1">
        <v>117893</v>
      </c>
      <c r="U183" s="1">
        <v>62117</v>
      </c>
      <c r="V183" s="1">
        <v>55776</v>
      </c>
      <c r="W183" s="1">
        <v>35450</v>
      </c>
      <c r="X183" s="1">
        <v>285558</v>
      </c>
      <c r="Y183" s="1">
        <v>633029</v>
      </c>
      <c r="Z183" s="1">
        <v>165</v>
      </c>
      <c r="AA183" s="1">
        <v>12045</v>
      </c>
      <c r="AB183" s="1">
        <v>964676</v>
      </c>
      <c r="AC183" s="1">
        <v>1621007</v>
      </c>
      <c r="AD183" s="1">
        <v>8267106</v>
      </c>
      <c r="AE183" s="1">
        <v>4872940</v>
      </c>
      <c r="AF183" s="1">
        <v>1181428</v>
      </c>
      <c r="AG183" s="1">
        <v>113273</v>
      </c>
      <c r="AH183" s="1">
        <v>114688</v>
      </c>
      <c r="AI183" s="1">
        <v>953467</v>
      </c>
      <c r="AJ183" s="1">
        <v>1252171</v>
      </c>
      <c r="AK183" s="1">
        <v>584252</v>
      </c>
      <c r="AL183" s="1">
        <v>387529</v>
      </c>
      <c r="AM183" s="1">
        <v>280390</v>
      </c>
      <c r="AN183" s="1">
        <v>92871</v>
      </c>
      <c r="AO183" s="1">
        <v>577571</v>
      </c>
      <c r="AP183" s="1">
        <v>42076</v>
      </c>
      <c r="AQ183" s="1">
        <v>1726823</v>
      </c>
      <c r="AR183" s="1">
        <v>3394166</v>
      </c>
      <c r="AS183" s="1">
        <v>3057566</v>
      </c>
      <c r="AT183" s="1">
        <v>336600</v>
      </c>
      <c r="AU183" s="1">
        <v>5623039</v>
      </c>
      <c r="AV183" s="1">
        <v>60.361776969895665</v>
      </c>
      <c r="AW183" s="1">
        <v>71.699462247314543</v>
      </c>
      <c r="AX183" s="1">
        <v>43.27906949033855</v>
      </c>
      <c r="AY183" s="1">
        <v>8046790</v>
      </c>
      <c r="AZ183" s="1">
        <v>4035315</v>
      </c>
      <c r="BA183" s="1">
        <v>1464328</v>
      </c>
      <c r="BB183" s="1">
        <v>1313426</v>
      </c>
      <c r="BC183" s="1">
        <v>380719</v>
      </c>
      <c r="BD183" s="1">
        <v>876842</v>
      </c>
      <c r="BE183" s="1">
        <v>3173850</v>
      </c>
      <c r="BF183" s="1">
        <v>23956</v>
      </c>
      <c r="BG183" s="1">
        <v>1278267</v>
      </c>
      <c r="BI183" s="1">
        <f t="shared" si="6"/>
        <v>60.361776969895665</v>
      </c>
      <c r="BJ183" s="1">
        <f t="shared" si="7"/>
        <v>3057566</v>
      </c>
      <c r="BK183" s="1">
        <f t="shared" si="8"/>
        <v>5065400.9101238111</v>
      </c>
    </row>
    <row r="184" spans="1:63" x14ac:dyDescent="0.25">
      <c r="A184" s="56" t="s">
        <v>205</v>
      </c>
      <c r="B184" s="1">
        <v>10591418</v>
      </c>
      <c r="C184" s="1">
        <v>6493857</v>
      </c>
      <c r="D184" s="1">
        <v>3446477</v>
      </c>
      <c r="E184" s="1">
        <v>1721471</v>
      </c>
      <c r="F184" s="1">
        <v>449106</v>
      </c>
      <c r="G184" s="1">
        <v>876803</v>
      </c>
      <c r="H184" s="1">
        <v>4097561</v>
      </c>
      <c r="I184" s="1">
        <v>14705</v>
      </c>
      <c r="J184" s="1">
        <v>153925</v>
      </c>
      <c r="K184" s="1">
        <v>80610</v>
      </c>
      <c r="L184" s="1">
        <v>16224</v>
      </c>
      <c r="M184" s="1">
        <v>2783</v>
      </c>
      <c r="N184" s="1">
        <v>107244</v>
      </c>
      <c r="O184" s="1">
        <v>14291</v>
      </c>
      <c r="P184" s="1">
        <v>51432</v>
      </c>
      <c r="Q184" s="1">
        <v>9170</v>
      </c>
      <c r="R184" s="1">
        <v>32351</v>
      </c>
      <c r="S184" s="1">
        <v>0</v>
      </c>
      <c r="T184" s="1">
        <v>122567</v>
      </c>
      <c r="U184" s="1">
        <v>58738</v>
      </c>
      <c r="V184" s="1">
        <v>63829</v>
      </c>
      <c r="W184" s="1">
        <v>42055</v>
      </c>
      <c r="X184" s="1">
        <v>287674</v>
      </c>
      <c r="Y184" s="1">
        <v>699734</v>
      </c>
      <c r="Z184" s="1">
        <v>166</v>
      </c>
      <c r="AA184" s="1">
        <v>11709</v>
      </c>
      <c r="AB184" s="1">
        <v>937992</v>
      </c>
      <c r="AC184" s="1">
        <v>1620173</v>
      </c>
      <c r="AD184" s="1">
        <v>8495866</v>
      </c>
      <c r="AE184" s="1">
        <v>4939686</v>
      </c>
      <c r="AF184" s="1">
        <v>1197917</v>
      </c>
      <c r="AG184" s="1">
        <v>107112</v>
      </c>
      <c r="AH184" s="1">
        <v>115490</v>
      </c>
      <c r="AI184" s="1">
        <v>975315</v>
      </c>
      <c r="AJ184" s="1">
        <v>1284119</v>
      </c>
      <c r="AK184" s="1">
        <v>608345</v>
      </c>
      <c r="AL184" s="1">
        <v>402431</v>
      </c>
      <c r="AM184" s="1">
        <v>273343</v>
      </c>
      <c r="AN184" s="1">
        <v>96187</v>
      </c>
      <c r="AO184" s="1">
        <v>597901</v>
      </c>
      <c r="AP184" s="1">
        <v>38289</v>
      </c>
      <c r="AQ184" s="1">
        <v>1725273</v>
      </c>
      <c r="AR184" s="1">
        <v>3556180</v>
      </c>
      <c r="AS184" s="1">
        <v>3140008</v>
      </c>
      <c r="AT184" s="1">
        <v>416172</v>
      </c>
      <c r="AU184" s="1">
        <v>5651732</v>
      </c>
      <c r="AV184" s="1">
        <v>62.921951415264957</v>
      </c>
      <c r="AW184" s="1">
        <v>69.794995603757329</v>
      </c>
      <c r="AX184" s="1">
        <v>43.916373224082491</v>
      </c>
      <c r="AY184" s="1">
        <v>8165073</v>
      </c>
      <c r="AZ184" s="1">
        <v>4067512</v>
      </c>
      <c r="BA184" s="1">
        <v>1483259</v>
      </c>
      <c r="BB184" s="1">
        <v>1330990</v>
      </c>
      <c r="BC184" s="1">
        <v>389373</v>
      </c>
      <c r="BD184" s="1">
        <v>863890</v>
      </c>
      <c r="BE184" s="1">
        <v>3225387</v>
      </c>
      <c r="BF184" s="1">
        <v>24210</v>
      </c>
      <c r="BG184" s="1">
        <v>1296944</v>
      </c>
      <c r="BI184" s="1">
        <f t="shared" si="6"/>
        <v>62.921951415264957</v>
      </c>
      <c r="BJ184" s="1">
        <f t="shared" si="7"/>
        <v>3140008</v>
      </c>
      <c r="BK184" s="1">
        <f t="shared" si="8"/>
        <v>4990322.024943158</v>
      </c>
    </row>
    <row r="185" spans="1:63" x14ac:dyDescent="0.25">
      <c r="A185" s="56" t="s">
        <v>204</v>
      </c>
      <c r="B185" s="1">
        <v>10619365</v>
      </c>
      <c r="C185" s="1">
        <v>6517113</v>
      </c>
      <c r="D185" s="1">
        <v>3432410</v>
      </c>
      <c r="E185" s="1">
        <v>1744658</v>
      </c>
      <c r="F185" s="1">
        <v>458829</v>
      </c>
      <c r="G185" s="1">
        <v>881215</v>
      </c>
      <c r="H185" s="1">
        <v>4102252</v>
      </c>
      <c r="I185" s="1">
        <v>15669</v>
      </c>
      <c r="J185" s="1">
        <v>144236</v>
      </c>
      <c r="K185" s="1">
        <v>69847</v>
      </c>
      <c r="L185" s="1">
        <v>19781</v>
      </c>
      <c r="M185" s="1">
        <v>2036</v>
      </c>
      <c r="N185" s="1">
        <v>87382</v>
      </c>
      <c r="O185" s="1">
        <v>11574</v>
      </c>
      <c r="P185" s="1">
        <v>44125</v>
      </c>
      <c r="Q185" s="1">
        <v>7046</v>
      </c>
      <c r="R185" s="1">
        <v>24637</v>
      </c>
      <c r="S185" s="1">
        <v>0</v>
      </c>
      <c r="T185" s="1">
        <v>116808</v>
      </c>
      <c r="U185" s="1">
        <v>58296</v>
      </c>
      <c r="V185" s="1">
        <v>58512</v>
      </c>
      <c r="W185" s="1">
        <v>42874</v>
      </c>
      <c r="X185" s="1">
        <v>278230</v>
      </c>
      <c r="Y185" s="1">
        <v>711776</v>
      </c>
      <c r="Z185" s="1">
        <v>162</v>
      </c>
      <c r="AA185" s="1">
        <v>11097</v>
      </c>
      <c r="AB185" s="1">
        <v>943706</v>
      </c>
      <c r="AC185" s="1">
        <v>1658648</v>
      </c>
      <c r="AD185" s="1">
        <v>8462668</v>
      </c>
      <c r="AE185" s="1">
        <v>5027333</v>
      </c>
      <c r="AF185" s="1">
        <v>1222979</v>
      </c>
      <c r="AG185" s="1">
        <v>126034</v>
      </c>
      <c r="AH185" s="1">
        <v>114943</v>
      </c>
      <c r="AI185" s="1">
        <v>982002</v>
      </c>
      <c r="AJ185" s="1">
        <v>1316096</v>
      </c>
      <c r="AK185" s="1">
        <v>602120</v>
      </c>
      <c r="AL185" s="1">
        <v>424819</v>
      </c>
      <c r="AM185" s="1">
        <v>289157</v>
      </c>
      <c r="AN185" s="1">
        <v>98824</v>
      </c>
      <c r="AO185" s="1">
        <v>588308</v>
      </c>
      <c r="AP185" s="1">
        <v>42256</v>
      </c>
      <c r="AQ185" s="1">
        <v>1758870</v>
      </c>
      <c r="AR185" s="1">
        <v>3435335</v>
      </c>
      <c r="AS185" s="1">
        <v>3006907</v>
      </c>
      <c r="AT185" s="1">
        <v>428428</v>
      </c>
      <c r="AU185" s="1">
        <v>5592032</v>
      </c>
      <c r="AV185" s="1">
        <v>61.432679296709424</v>
      </c>
      <c r="AW185" s="1">
        <v>73.910536917049626</v>
      </c>
      <c r="AX185" s="1">
        <v>45.405223110727128</v>
      </c>
      <c r="AY185" s="1">
        <v>8328918</v>
      </c>
      <c r="AZ185" s="1">
        <v>4226666</v>
      </c>
      <c r="BA185" s="1">
        <v>1591105</v>
      </c>
      <c r="BB185" s="1">
        <v>1349594</v>
      </c>
      <c r="BC185" s="1">
        <v>398230</v>
      </c>
      <c r="BD185" s="1">
        <v>887737</v>
      </c>
      <c r="BE185" s="1">
        <v>3301585</v>
      </c>
      <c r="BF185" s="1">
        <v>24464</v>
      </c>
      <c r="BG185" s="1">
        <v>1317862</v>
      </c>
      <c r="BI185" s="1">
        <f t="shared" si="6"/>
        <v>61.432679296709424</v>
      </c>
      <c r="BJ185" s="1">
        <f t="shared" si="7"/>
        <v>3006907</v>
      </c>
      <c r="BK185" s="1">
        <f t="shared" si="8"/>
        <v>4894637.5681860615</v>
      </c>
    </row>
    <row r="186" spans="1:63" x14ac:dyDescent="0.25">
      <c r="A186" s="56" t="s">
        <v>203</v>
      </c>
      <c r="B186" s="1">
        <v>10652479</v>
      </c>
      <c r="C186" s="1">
        <v>6539433</v>
      </c>
      <c r="D186" s="1">
        <v>3421035</v>
      </c>
      <c r="E186" s="1">
        <v>1760119</v>
      </c>
      <c r="F186" s="1">
        <v>469837</v>
      </c>
      <c r="G186" s="1">
        <v>888442</v>
      </c>
      <c r="H186" s="1">
        <v>4113046</v>
      </c>
      <c r="I186" s="1">
        <v>15551</v>
      </c>
      <c r="J186" s="1">
        <v>144172</v>
      </c>
      <c r="K186" s="1">
        <v>70925</v>
      </c>
      <c r="L186" s="1">
        <v>21192</v>
      </c>
      <c r="M186" s="1">
        <v>1800</v>
      </c>
      <c r="N186" s="1">
        <v>87450</v>
      </c>
      <c r="O186" s="1">
        <v>12555</v>
      </c>
      <c r="P186" s="1">
        <v>45692</v>
      </c>
      <c r="Q186" s="1">
        <v>5292</v>
      </c>
      <c r="R186" s="1">
        <v>23911</v>
      </c>
      <c r="S186" s="1">
        <v>0</v>
      </c>
      <c r="T186" s="1">
        <v>117459</v>
      </c>
      <c r="U186" s="1">
        <v>57874</v>
      </c>
      <c r="V186" s="1">
        <v>59585</v>
      </c>
      <c r="W186" s="1">
        <v>41723</v>
      </c>
      <c r="X186" s="1">
        <v>294621</v>
      </c>
      <c r="Y186" s="1">
        <v>719576</v>
      </c>
      <c r="Z186" s="1">
        <v>159</v>
      </c>
      <c r="AA186" s="1">
        <v>11261</v>
      </c>
      <c r="AB186" s="1">
        <v>979042</v>
      </c>
      <c r="AC186" s="1">
        <v>1608115</v>
      </c>
      <c r="AD186" s="1">
        <v>8589258</v>
      </c>
      <c r="AE186" s="1">
        <v>5014248</v>
      </c>
      <c r="AF186" s="1">
        <v>1242767</v>
      </c>
      <c r="AG186" s="1">
        <v>128659</v>
      </c>
      <c r="AH186" s="1">
        <v>115278</v>
      </c>
      <c r="AI186" s="1">
        <v>998830</v>
      </c>
      <c r="AJ186" s="1">
        <v>1336469</v>
      </c>
      <c r="AK186" s="1">
        <v>604890</v>
      </c>
      <c r="AL186" s="1">
        <v>438658</v>
      </c>
      <c r="AM186" s="1">
        <v>292922</v>
      </c>
      <c r="AN186" s="1">
        <v>101537</v>
      </c>
      <c r="AO186" s="1">
        <v>593497</v>
      </c>
      <c r="AP186" s="1">
        <v>37130</v>
      </c>
      <c r="AQ186" s="1">
        <v>1702848</v>
      </c>
      <c r="AR186" s="1">
        <v>3575010</v>
      </c>
      <c r="AS186" s="1">
        <v>3136251</v>
      </c>
      <c r="AT186" s="1">
        <v>438759</v>
      </c>
      <c r="AU186" s="1">
        <v>5638231</v>
      </c>
      <c r="AV186" s="1">
        <v>63.406585417529683</v>
      </c>
      <c r="AW186" s="1">
        <v>72.146269089708795</v>
      </c>
      <c r="AX186" s="1">
        <v>45.745485735927026</v>
      </c>
      <c r="AY186" s="1">
        <v>8382534</v>
      </c>
      <c r="AZ186" s="1">
        <v>4269488</v>
      </c>
      <c r="BA186" s="1">
        <v>1614407</v>
      </c>
      <c r="BB186" s="1">
        <v>1366425</v>
      </c>
      <c r="BC186" s="1">
        <v>407257</v>
      </c>
      <c r="BD186" s="1">
        <v>881399</v>
      </c>
      <c r="BE186" s="1">
        <v>3368286</v>
      </c>
      <c r="BF186" s="1">
        <v>24695</v>
      </c>
      <c r="BG186" s="1">
        <v>1339992</v>
      </c>
      <c r="BI186" s="1">
        <f t="shared" si="6"/>
        <v>63.406585417529683</v>
      </c>
      <c r="BJ186" s="1">
        <f t="shared" si="7"/>
        <v>3136251</v>
      </c>
      <c r="BK186" s="1">
        <f t="shared" si="8"/>
        <v>4946254.3667158857</v>
      </c>
    </row>
    <row r="187" spans="1:63" x14ac:dyDescent="0.25">
      <c r="A187" s="56" t="s">
        <v>202</v>
      </c>
      <c r="B187" s="1">
        <v>10765305</v>
      </c>
      <c r="C187" s="1">
        <v>6612047</v>
      </c>
      <c r="D187" s="1">
        <v>3436970</v>
      </c>
      <c r="E187" s="1">
        <v>1785750</v>
      </c>
      <c r="F187" s="1">
        <v>480322</v>
      </c>
      <c r="G187" s="1">
        <v>909005</v>
      </c>
      <c r="H187" s="1">
        <v>4153258</v>
      </c>
      <c r="I187" s="1">
        <v>14509</v>
      </c>
      <c r="J187" s="1">
        <v>138790</v>
      </c>
      <c r="K187" s="1">
        <v>72369</v>
      </c>
      <c r="L187" s="1">
        <v>24301</v>
      </c>
      <c r="M187" s="1">
        <v>2792</v>
      </c>
      <c r="N187" s="1">
        <v>77320</v>
      </c>
      <c r="O187" s="1">
        <v>12016</v>
      </c>
      <c r="P187" s="1">
        <v>36616</v>
      </c>
      <c r="Q187" s="1">
        <v>2886</v>
      </c>
      <c r="R187" s="1">
        <v>25802</v>
      </c>
      <c r="S187" s="1">
        <v>0</v>
      </c>
      <c r="T187" s="1">
        <v>117528</v>
      </c>
      <c r="U187" s="1">
        <v>57453</v>
      </c>
      <c r="V187" s="1">
        <v>60075</v>
      </c>
      <c r="W187" s="1">
        <v>46304</v>
      </c>
      <c r="X187" s="1">
        <v>253215</v>
      </c>
      <c r="Y187" s="1">
        <v>730834</v>
      </c>
      <c r="Z187" s="1">
        <v>157</v>
      </c>
      <c r="AA187" s="1">
        <v>9296</v>
      </c>
      <c r="AB187" s="1">
        <v>1012945</v>
      </c>
      <c r="AC187" s="1">
        <v>1652898</v>
      </c>
      <c r="AD187" s="1">
        <v>8306168</v>
      </c>
      <c r="AE187" s="1">
        <v>5194383</v>
      </c>
      <c r="AF187" s="1">
        <v>1252441</v>
      </c>
      <c r="AG187" s="1">
        <v>131811</v>
      </c>
      <c r="AH187" s="1">
        <v>115026</v>
      </c>
      <c r="AI187" s="1">
        <v>1005604</v>
      </c>
      <c r="AJ187" s="1">
        <v>1346388</v>
      </c>
      <c r="AK187" s="1">
        <v>596324</v>
      </c>
      <c r="AL187" s="1">
        <v>453159</v>
      </c>
      <c r="AM187" s="1">
        <v>296905</v>
      </c>
      <c r="AN187" s="1">
        <v>102448</v>
      </c>
      <c r="AO187" s="1">
        <v>616321</v>
      </c>
      <c r="AP187" s="1">
        <v>40934</v>
      </c>
      <c r="AQ187" s="1">
        <v>1835851</v>
      </c>
      <c r="AR187" s="1">
        <v>3111785</v>
      </c>
      <c r="AS187" s="1">
        <v>2654774</v>
      </c>
      <c r="AT187" s="1">
        <v>457011</v>
      </c>
      <c r="AU187" s="1">
        <v>5570922</v>
      </c>
      <c r="AV187" s="1">
        <v>55.857628899173378</v>
      </c>
      <c r="AW187" s="1">
        <v>83.515704474052527</v>
      </c>
      <c r="AX187" s="1">
        <v>46.649892277646607</v>
      </c>
      <c r="AY187" s="1">
        <v>8487185</v>
      </c>
      <c r="AZ187" s="1">
        <v>4333927</v>
      </c>
      <c r="BA187" s="1">
        <v>1649541</v>
      </c>
      <c r="BB187" s="1">
        <v>1384562</v>
      </c>
      <c r="BC187" s="1">
        <v>416067</v>
      </c>
      <c r="BD187" s="1">
        <v>883757</v>
      </c>
      <c r="BE187" s="1">
        <v>3292802</v>
      </c>
      <c r="BF187" s="1">
        <v>24912</v>
      </c>
      <c r="BG187" s="1">
        <v>1362706</v>
      </c>
      <c r="BI187" s="1">
        <f t="shared" si="6"/>
        <v>55.857628899173378</v>
      </c>
      <c r="BJ187" s="1">
        <f t="shared" si="7"/>
        <v>2654774</v>
      </c>
      <c r="BK187" s="1">
        <f t="shared" si="8"/>
        <v>4752750.971209391</v>
      </c>
    </row>
    <row r="188" spans="1:63" x14ac:dyDescent="0.25">
      <c r="A188" s="56" t="s">
        <v>201</v>
      </c>
      <c r="B188" s="1">
        <v>10734099</v>
      </c>
      <c r="C188" s="1">
        <v>6649558</v>
      </c>
      <c r="D188" s="1">
        <v>3436638</v>
      </c>
      <c r="E188" s="1">
        <v>1816047</v>
      </c>
      <c r="F188" s="1">
        <v>487059</v>
      </c>
      <c r="G188" s="1">
        <v>909813</v>
      </c>
      <c r="H188" s="1">
        <v>4084541</v>
      </c>
      <c r="I188" s="1">
        <v>14717</v>
      </c>
      <c r="J188" s="1">
        <v>159167</v>
      </c>
      <c r="K188" s="1">
        <v>74564</v>
      </c>
      <c r="L188" s="1">
        <v>26329</v>
      </c>
      <c r="M188" s="1">
        <v>2137</v>
      </c>
      <c r="N188" s="1">
        <v>79441</v>
      </c>
      <c r="O188" s="1">
        <v>13836</v>
      </c>
      <c r="P188" s="1">
        <v>37649</v>
      </c>
      <c r="Q188" s="1">
        <v>3285</v>
      </c>
      <c r="R188" s="1">
        <v>24671</v>
      </c>
      <c r="S188" s="1">
        <v>0</v>
      </c>
      <c r="T188" s="1">
        <v>123893</v>
      </c>
      <c r="U188" s="1">
        <v>56752</v>
      </c>
      <c r="V188" s="1">
        <v>67141</v>
      </c>
      <c r="W188" s="1">
        <v>37491</v>
      </c>
      <c r="X188" s="1">
        <v>274682</v>
      </c>
      <c r="Y188" s="1">
        <v>620444</v>
      </c>
      <c r="Z188" s="1">
        <v>158</v>
      </c>
      <c r="AA188" s="1">
        <v>9723</v>
      </c>
      <c r="AB188" s="1">
        <v>967178</v>
      </c>
      <c r="AC188" s="1">
        <v>1694617</v>
      </c>
      <c r="AD188" s="1">
        <v>8617842</v>
      </c>
      <c r="AE188" s="1">
        <v>5221724</v>
      </c>
      <c r="AF188" s="1">
        <v>1254454</v>
      </c>
      <c r="AG188" s="1">
        <v>116852</v>
      </c>
      <c r="AH188" s="1">
        <v>115153</v>
      </c>
      <c r="AI188" s="1">
        <v>1022449</v>
      </c>
      <c r="AJ188" s="1">
        <v>1359440</v>
      </c>
      <c r="AK188" s="1">
        <v>598122</v>
      </c>
      <c r="AL188" s="1">
        <v>463042</v>
      </c>
      <c r="AM188" s="1">
        <v>298276</v>
      </c>
      <c r="AN188" s="1">
        <v>104730</v>
      </c>
      <c r="AO188" s="1">
        <v>626310</v>
      </c>
      <c r="AP188" s="1">
        <v>38302</v>
      </c>
      <c r="AQ188" s="1">
        <v>1838488</v>
      </c>
      <c r="AR188" s="1">
        <v>3396118</v>
      </c>
      <c r="AS188" s="1">
        <v>2956992</v>
      </c>
      <c r="AT188" s="1">
        <v>439126</v>
      </c>
      <c r="AU188" s="1">
        <v>5512375</v>
      </c>
      <c r="AV188" s="1">
        <v>61.608985232617634</v>
      </c>
      <c r="AW188" s="1">
        <v>76.96711865278651</v>
      </c>
      <c r="AX188" s="1">
        <v>47.418660764766521</v>
      </c>
      <c r="AY188" s="1">
        <v>8456630</v>
      </c>
      <c r="AZ188" s="1">
        <v>4372089</v>
      </c>
      <c r="BA188" s="1">
        <v>1669880</v>
      </c>
      <c r="BB188" s="1">
        <v>1402118</v>
      </c>
      <c r="BC188" s="1">
        <v>424727</v>
      </c>
      <c r="BD188" s="1">
        <v>875364</v>
      </c>
      <c r="BE188" s="1">
        <v>3234906</v>
      </c>
      <c r="BF188" s="1">
        <v>25126</v>
      </c>
      <c r="BG188" s="1">
        <v>1383765</v>
      </c>
      <c r="BI188" s="1">
        <f t="shared" si="6"/>
        <v>61.608985232617634</v>
      </c>
      <c r="BJ188" s="1">
        <f t="shared" si="7"/>
        <v>2956992</v>
      </c>
      <c r="BK188" s="1">
        <f t="shared" si="8"/>
        <v>4799611.5969695933</v>
      </c>
    </row>
    <row r="189" spans="1:63" x14ac:dyDescent="0.25">
      <c r="A189" s="56" t="s">
        <v>200</v>
      </c>
      <c r="B189" s="1">
        <v>10779422</v>
      </c>
      <c r="C189" s="1">
        <v>6662787</v>
      </c>
      <c r="D189" s="1">
        <v>3424829</v>
      </c>
      <c r="E189" s="1">
        <v>1841074</v>
      </c>
      <c r="F189" s="1">
        <v>500114</v>
      </c>
      <c r="G189" s="1">
        <v>896770</v>
      </c>
      <c r="H189" s="1">
        <v>4116635</v>
      </c>
      <c r="I189" s="1">
        <v>15349</v>
      </c>
      <c r="J189" s="1">
        <v>126388</v>
      </c>
      <c r="K189" s="1">
        <v>77964</v>
      </c>
      <c r="L189" s="1">
        <v>30192</v>
      </c>
      <c r="M189" s="1">
        <v>1324</v>
      </c>
      <c r="N189" s="1">
        <v>76700</v>
      </c>
      <c r="O189" s="1">
        <v>13845</v>
      </c>
      <c r="P189" s="1">
        <v>34502</v>
      </c>
      <c r="Q189" s="1">
        <v>2873</v>
      </c>
      <c r="R189" s="1">
        <v>25480</v>
      </c>
      <c r="S189" s="1">
        <v>0</v>
      </c>
      <c r="T189" s="1">
        <v>117349</v>
      </c>
      <c r="U189" s="1">
        <v>58163</v>
      </c>
      <c r="V189" s="1">
        <v>59186</v>
      </c>
      <c r="W189" s="1">
        <v>41684</v>
      </c>
      <c r="X189" s="1">
        <v>313678</v>
      </c>
      <c r="Y189" s="1">
        <v>627532</v>
      </c>
      <c r="Z189" s="1">
        <v>156</v>
      </c>
      <c r="AA189" s="1">
        <v>11775</v>
      </c>
      <c r="AB189" s="1">
        <v>950905</v>
      </c>
      <c r="AC189" s="1">
        <v>1725639</v>
      </c>
      <c r="AD189" s="1">
        <v>9036440</v>
      </c>
      <c r="AE189" s="1">
        <v>5188653</v>
      </c>
      <c r="AF189" s="1">
        <v>1276700</v>
      </c>
      <c r="AG189" s="1">
        <v>119851</v>
      </c>
      <c r="AH189" s="1">
        <v>114860</v>
      </c>
      <c r="AI189" s="1">
        <v>1041989</v>
      </c>
      <c r="AJ189" s="1">
        <v>1330702</v>
      </c>
      <c r="AK189" s="1">
        <v>585511</v>
      </c>
      <c r="AL189" s="1">
        <v>440808</v>
      </c>
      <c r="AM189" s="1">
        <v>304384</v>
      </c>
      <c r="AN189" s="1">
        <v>99439</v>
      </c>
      <c r="AO189" s="1">
        <v>587704</v>
      </c>
      <c r="AP189" s="1">
        <v>34609</v>
      </c>
      <c r="AQ189" s="1">
        <v>1859499</v>
      </c>
      <c r="AR189" s="1">
        <v>3847787</v>
      </c>
      <c r="AS189" s="1">
        <v>3397923</v>
      </c>
      <c r="AT189" s="1">
        <v>449864</v>
      </c>
      <c r="AU189" s="1">
        <v>5590769</v>
      </c>
      <c r="AV189" s="1">
        <v>68.823931121825339</v>
      </c>
      <c r="AW189" s="1">
        <v>67.763682982263063</v>
      </c>
      <c r="AX189" s="1">
        <v>46.6376305013248</v>
      </c>
      <c r="AY189" s="1">
        <v>8565612</v>
      </c>
      <c r="AZ189" s="1">
        <v>4448977</v>
      </c>
      <c r="BA189" s="1">
        <v>1697044</v>
      </c>
      <c r="BB189" s="1">
        <v>1417540</v>
      </c>
      <c r="BC189" s="1">
        <v>433751</v>
      </c>
      <c r="BD189" s="1">
        <v>900642</v>
      </c>
      <c r="BE189" s="1">
        <v>3376959</v>
      </c>
      <c r="BF189" s="1">
        <v>25338</v>
      </c>
      <c r="BG189" s="1">
        <v>1404061</v>
      </c>
      <c r="BI189" s="1">
        <f t="shared" si="6"/>
        <v>68.823931121825339</v>
      </c>
      <c r="BJ189" s="1">
        <f t="shared" si="7"/>
        <v>3397923</v>
      </c>
      <c r="BK189" s="1">
        <f t="shared" si="8"/>
        <v>4937124.2598527707</v>
      </c>
    </row>
    <row r="190" spans="1:63" x14ac:dyDescent="0.25">
      <c r="A190" s="56" t="s">
        <v>199</v>
      </c>
      <c r="B190" s="1">
        <v>10798013</v>
      </c>
      <c r="C190" s="1">
        <v>6651136</v>
      </c>
      <c r="D190" s="1">
        <v>3407079</v>
      </c>
      <c r="E190" s="1">
        <v>1846533</v>
      </c>
      <c r="F190" s="1">
        <v>511096</v>
      </c>
      <c r="G190" s="1">
        <v>886428</v>
      </c>
      <c r="H190" s="1">
        <v>4146877</v>
      </c>
      <c r="I190" s="1">
        <v>12599</v>
      </c>
      <c r="J190" s="1">
        <v>133193</v>
      </c>
      <c r="K190" s="1">
        <v>81294</v>
      </c>
      <c r="L190" s="1">
        <v>30081</v>
      </c>
      <c r="M190" s="1">
        <v>1430</v>
      </c>
      <c r="N190" s="1">
        <v>81002</v>
      </c>
      <c r="O190" s="1">
        <v>15866</v>
      </c>
      <c r="P190" s="1">
        <v>34726</v>
      </c>
      <c r="Q190" s="1">
        <v>4955</v>
      </c>
      <c r="R190" s="1">
        <v>25455</v>
      </c>
      <c r="S190" s="1">
        <v>0</v>
      </c>
      <c r="T190" s="1">
        <v>117062</v>
      </c>
      <c r="U190" s="1">
        <v>59677</v>
      </c>
      <c r="V190" s="1">
        <v>57385</v>
      </c>
      <c r="W190" s="1">
        <v>36958</v>
      </c>
      <c r="X190" s="1">
        <v>311831</v>
      </c>
      <c r="Y190" s="1">
        <v>639468</v>
      </c>
      <c r="Z190" s="1">
        <v>161</v>
      </c>
      <c r="AA190" s="1">
        <v>12357</v>
      </c>
      <c r="AB190" s="1">
        <v>980610</v>
      </c>
      <c r="AC190" s="1">
        <v>1708831</v>
      </c>
      <c r="AD190" s="1">
        <v>9019323</v>
      </c>
      <c r="AE190" s="1">
        <v>5218641</v>
      </c>
      <c r="AF190" s="1">
        <v>1300855</v>
      </c>
      <c r="AG190" s="1">
        <v>119437</v>
      </c>
      <c r="AH190" s="1">
        <v>115537</v>
      </c>
      <c r="AI190" s="1">
        <v>1065881</v>
      </c>
      <c r="AJ190" s="1">
        <v>1309833</v>
      </c>
      <c r="AK190" s="1">
        <v>569526</v>
      </c>
      <c r="AL190" s="1">
        <v>434803</v>
      </c>
      <c r="AM190" s="1">
        <v>305503</v>
      </c>
      <c r="AN190" s="1">
        <v>105700</v>
      </c>
      <c r="AO190" s="1">
        <v>600650</v>
      </c>
      <c r="AP190" s="1">
        <v>27402</v>
      </c>
      <c r="AQ190" s="1">
        <v>1874201</v>
      </c>
      <c r="AR190" s="1">
        <v>3800682</v>
      </c>
      <c r="AS190" s="1">
        <v>3355984</v>
      </c>
      <c r="AT190" s="1">
        <v>444698</v>
      </c>
      <c r="AU190" s="1">
        <v>5579372</v>
      </c>
      <c r="AV190" s="1">
        <v>68.12024331298818</v>
      </c>
      <c r="AW190" s="1">
        <v>68.689981731751161</v>
      </c>
      <c r="AX190" s="1">
        <v>46.791782687316015</v>
      </c>
      <c r="AY190" s="1">
        <v>8620084</v>
      </c>
      <c r="AZ190" s="1">
        <v>4473207</v>
      </c>
      <c r="BA190" s="1">
        <v>1716626</v>
      </c>
      <c r="BB190" s="1">
        <v>1432241</v>
      </c>
      <c r="BC190" s="1">
        <v>443209</v>
      </c>
      <c r="BD190" s="1">
        <v>881131</v>
      </c>
      <c r="BE190" s="1">
        <v>3401443</v>
      </c>
      <c r="BF190" s="1">
        <v>25584</v>
      </c>
      <c r="BG190" s="1">
        <v>1423246</v>
      </c>
      <c r="BI190" s="1">
        <f t="shared" si="6"/>
        <v>68.12024331298818</v>
      </c>
      <c r="BJ190" s="1">
        <f t="shared" si="7"/>
        <v>3355984</v>
      </c>
      <c r="BK190" s="1">
        <f t="shared" si="8"/>
        <v>4926559.0326512083</v>
      </c>
    </row>
    <row r="191" spans="1:63" x14ac:dyDescent="0.25">
      <c r="A191" s="56" t="s">
        <v>198</v>
      </c>
      <c r="B191" s="1">
        <v>10773160</v>
      </c>
      <c r="C191" s="1">
        <v>6568093</v>
      </c>
      <c r="D191" s="1">
        <v>3308042</v>
      </c>
      <c r="E191" s="1">
        <v>1851657</v>
      </c>
      <c r="F191" s="1">
        <v>520359</v>
      </c>
      <c r="G191" s="1">
        <v>888035</v>
      </c>
      <c r="H191" s="1">
        <v>4205067</v>
      </c>
      <c r="I191" s="1">
        <v>13578</v>
      </c>
      <c r="J191" s="1">
        <v>145376</v>
      </c>
      <c r="K191" s="1">
        <v>84043</v>
      </c>
      <c r="L191" s="1">
        <v>31041</v>
      </c>
      <c r="M191" s="1">
        <v>1635</v>
      </c>
      <c r="N191" s="1">
        <v>96531</v>
      </c>
      <c r="O191" s="1">
        <v>14318</v>
      </c>
      <c r="P191" s="1">
        <v>42221</v>
      </c>
      <c r="Q191" s="1">
        <v>3350</v>
      </c>
      <c r="R191" s="1">
        <v>36642</v>
      </c>
      <c r="S191" s="1">
        <v>0</v>
      </c>
      <c r="T191" s="1">
        <v>118397</v>
      </c>
      <c r="U191" s="1">
        <v>61154</v>
      </c>
      <c r="V191" s="1">
        <v>57243</v>
      </c>
      <c r="W191" s="1">
        <v>35902</v>
      </c>
      <c r="X191" s="1">
        <v>327479</v>
      </c>
      <c r="Y191" s="1">
        <v>649858</v>
      </c>
      <c r="Z191" s="1">
        <v>166</v>
      </c>
      <c r="AA191" s="1">
        <v>13606</v>
      </c>
      <c r="AB191" s="1">
        <v>995877</v>
      </c>
      <c r="AC191" s="1">
        <v>1691578</v>
      </c>
      <c r="AD191" s="1">
        <v>9239872</v>
      </c>
      <c r="AE191" s="1">
        <v>5256823</v>
      </c>
      <c r="AF191" s="1">
        <v>1308215</v>
      </c>
      <c r="AG191" s="1">
        <v>107016</v>
      </c>
      <c r="AH191" s="1">
        <v>115277</v>
      </c>
      <c r="AI191" s="1">
        <v>1085922</v>
      </c>
      <c r="AJ191" s="1">
        <v>1280716</v>
      </c>
      <c r="AK191" s="1">
        <v>557083</v>
      </c>
      <c r="AL191" s="1">
        <v>425172</v>
      </c>
      <c r="AM191" s="1">
        <v>298462</v>
      </c>
      <c r="AN191" s="1">
        <v>101449</v>
      </c>
      <c r="AO191" s="1">
        <v>616179</v>
      </c>
      <c r="AP191" s="1">
        <v>31379</v>
      </c>
      <c r="AQ191" s="1">
        <v>1918885</v>
      </c>
      <c r="AR191" s="1">
        <v>3983049</v>
      </c>
      <c r="AS191" s="1">
        <v>3538025</v>
      </c>
      <c r="AT191" s="1">
        <v>445024</v>
      </c>
      <c r="AU191" s="1">
        <v>5516337</v>
      </c>
      <c r="AV191" s="1">
        <v>72.204592612977862</v>
      </c>
      <c r="AW191" s="1">
        <v>64.998734462256948</v>
      </c>
      <c r="AX191" s="1">
        <v>46.932071422063856</v>
      </c>
      <c r="AY191" s="1">
        <v>8718905</v>
      </c>
      <c r="AZ191" s="1">
        <v>4513838</v>
      </c>
      <c r="BA191" s="1">
        <v>1733448</v>
      </c>
      <c r="BB191" s="1">
        <v>1447577</v>
      </c>
      <c r="BC191" s="1">
        <v>452350</v>
      </c>
      <c r="BD191" s="1">
        <v>880463</v>
      </c>
      <c r="BE191" s="1">
        <v>3462082</v>
      </c>
      <c r="BF191" s="1">
        <v>25844</v>
      </c>
      <c r="BG191" s="1">
        <v>1440170</v>
      </c>
      <c r="BI191" s="1">
        <f t="shared" si="6"/>
        <v>72.204592612977862</v>
      </c>
      <c r="BJ191" s="1">
        <f t="shared" si="7"/>
        <v>3538025</v>
      </c>
      <c r="BK191" s="1">
        <f t="shared" si="8"/>
        <v>4899999.9473220278</v>
      </c>
    </row>
    <row r="192" spans="1:63" x14ac:dyDescent="0.25">
      <c r="A192" s="56" t="s">
        <v>197</v>
      </c>
      <c r="B192" s="1">
        <v>10752507</v>
      </c>
      <c r="C192" s="1">
        <v>6493751</v>
      </c>
      <c r="D192" s="1">
        <v>3209584</v>
      </c>
      <c r="E192" s="1">
        <v>1864110</v>
      </c>
      <c r="F192" s="1">
        <v>525147</v>
      </c>
      <c r="G192" s="1">
        <v>894910</v>
      </c>
      <c r="H192" s="1">
        <v>4258756</v>
      </c>
      <c r="I192" s="1">
        <v>16435</v>
      </c>
      <c r="J192" s="1">
        <v>164495</v>
      </c>
      <c r="K192" s="1">
        <v>77581</v>
      </c>
      <c r="L192" s="1">
        <v>32331</v>
      </c>
      <c r="M192" s="1">
        <v>1620</v>
      </c>
      <c r="N192" s="1">
        <v>108051</v>
      </c>
      <c r="O192" s="1">
        <v>14695</v>
      </c>
      <c r="P192" s="1">
        <v>43426</v>
      </c>
      <c r="Q192" s="1">
        <v>5112</v>
      </c>
      <c r="R192" s="1">
        <v>44818</v>
      </c>
      <c r="S192" s="1">
        <v>0</v>
      </c>
      <c r="T192" s="1">
        <v>125559</v>
      </c>
      <c r="U192" s="1">
        <v>62571</v>
      </c>
      <c r="V192" s="1">
        <v>62988</v>
      </c>
      <c r="W192" s="1">
        <v>35554</v>
      </c>
      <c r="X192" s="1">
        <v>353898</v>
      </c>
      <c r="Y192" s="1">
        <v>707348</v>
      </c>
      <c r="Z192" s="1">
        <v>175</v>
      </c>
      <c r="AA192" s="1">
        <v>14828</v>
      </c>
      <c r="AB192" s="1">
        <v>961380</v>
      </c>
      <c r="AC192" s="1">
        <v>1659501</v>
      </c>
      <c r="AD192" s="1">
        <v>9765839</v>
      </c>
      <c r="AE192" s="1">
        <v>5234975</v>
      </c>
      <c r="AF192" s="1">
        <v>1313573</v>
      </c>
      <c r="AG192" s="1">
        <v>98477</v>
      </c>
      <c r="AH192" s="1">
        <v>113984</v>
      </c>
      <c r="AI192" s="1">
        <v>1101112</v>
      </c>
      <c r="AJ192" s="1">
        <v>1242872</v>
      </c>
      <c r="AK192" s="1">
        <v>546966</v>
      </c>
      <c r="AL192" s="1">
        <v>405643</v>
      </c>
      <c r="AM192" s="1">
        <v>290263</v>
      </c>
      <c r="AN192" s="1">
        <v>98120</v>
      </c>
      <c r="AO192" s="1">
        <v>649415</v>
      </c>
      <c r="AP192" s="1">
        <v>28892</v>
      </c>
      <c r="AQ192" s="1">
        <v>1902103</v>
      </c>
      <c r="AR192" s="1">
        <v>4530864</v>
      </c>
      <c r="AS192" s="1">
        <v>4000417</v>
      </c>
      <c r="AT192" s="1">
        <v>530447</v>
      </c>
      <c r="AU192" s="1">
        <v>5517532</v>
      </c>
      <c r="AV192" s="1">
        <v>82.117580966098629</v>
      </c>
      <c r="AW192" s="1">
        <v>56.422913878266954</v>
      </c>
      <c r="AX192" s="1">
        <v>46.333131987417957</v>
      </c>
      <c r="AY192" s="1">
        <v>8798434</v>
      </c>
      <c r="AZ192" s="1">
        <v>4539678</v>
      </c>
      <c r="BA192" s="1">
        <v>1748688</v>
      </c>
      <c r="BB192" s="1">
        <v>1462539</v>
      </c>
      <c r="BC192" s="1">
        <v>461694</v>
      </c>
      <c r="BD192" s="1">
        <v>866757</v>
      </c>
      <c r="BE192" s="1">
        <v>3563459</v>
      </c>
      <c r="BF192" s="1">
        <v>26085</v>
      </c>
      <c r="BG192" s="1">
        <v>1456007</v>
      </c>
      <c r="BI192" s="1">
        <f t="shared" si="6"/>
        <v>82.117580966098629</v>
      </c>
      <c r="BJ192" s="1">
        <f t="shared" si="7"/>
        <v>4000417</v>
      </c>
      <c r="BK192" s="1">
        <f t="shared" si="8"/>
        <v>4871571.9008473102</v>
      </c>
    </row>
    <row r="193" spans="1:63" x14ac:dyDescent="0.25">
      <c r="A193" s="56" t="s">
        <v>196</v>
      </c>
      <c r="B193" s="1">
        <v>10829400</v>
      </c>
      <c r="C193" s="1">
        <v>6452966</v>
      </c>
      <c r="D193" s="1">
        <v>3145431</v>
      </c>
      <c r="E193" s="1">
        <v>1885525</v>
      </c>
      <c r="F193" s="1">
        <v>529379</v>
      </c>
      <c r="G193" s="1">
        <v>892630</v>
      </c>
      <c r="H193" s="1">
        <v>4376434</v>
      </c>
      <c r="I193" s="1">
        <v>14978</v>
      </c>
      <c r="J193" s="1">
        <v>154598</v>
      </c>
      <c r="K193" s="1">
        <v>74167</v>
      </c>
      <c r="L193" s="1">
        <v>37900</v>
      </c>
      <c r="M193" s="1">
        <v>3211</v>
      </c>
      <c r="N193" s="1">
        <v>97079</v>
      </c>
      <c r="O193" s="1">
        <v>13853</v>
      </c>
      <c r="P193" s="1">
        <v>42011</v>
      </c>
      <c r="Q193" s="1">
        <v>7872</v>
      </c>
      <c r="R193" s="1">
        <v>33322</v>
      </c>
      <c r="S193" s="1">
        <v>21</v>
      </c>
      <c r="T193" s="1">
        <v>118789</v>
      </c>
      <c r="U193" s="1">
        <v>62757</v>
      </c>
      <c r="V193" s="1">
        <v>56032</v>
      </c>
      <c r="W193" s="1">
        <v>41861</v>
      </c>
      <c r="X193" s="1">
        <v>334622</v>
      </c>
      <c r="Y193" s="1">
        <v>715287</v>
      </c>
      <c r="Z193" s="1">
        <v>171</v>
      </c>
      <c r="AA193" s="1">
        <v>16197</v>
      </c>
      <c r="AB193" s="1">
        <v>977573</v>
      </c>
      <c r="AC193" s="1">
        <v>1790001</v>
      </c>
      <c r="AD193" s="1">
        <v>9968010</v>
      </c>
      <c r="AE193" s="1">
        <v>5510096</v>
      </c>
      <c r="AF193" s="1">
        <v>1345889</v>
      </c>
      <c r="AG193" s="1">
        <v>110434</v>
      </c>
      <c r="AH193" s="1">
        <v>114334</v>
      </c>
      <c r="AI193" s="1">
        <v>1121121</v>
      </c>
      <c r="AJ193" s="1">
        <v>1232427</v>
      </c>
      <c r="AK193" s="1">
        <v>541871</v>
      </c>
      <c r="AL193" s="1">
        <v>405603</v>
      </c>
      <c r="AM193" s="1">
        <v>284953</v>
      </c>
      <c r="AN193" s="1">
        <v>96259</v>
      </c>
      <c r="AO193" s="1">
        <v>627620</v>
      </c>
      <c r="AP193" s="1">
        <v>34543</v>
      </c>
      <c r="AQ193" s="1">
        <v>2173358</v>
      </c>
      <c r="AR193" s="1">
        <v>4457914</v>
      </c>
      <c r="AS193" s="1">
        <v>3914314</v>
      </c>
      <c r="AT193" s="1">
        <v>543600</v>
      </c>
      <c r="AU193" s="1">
        <v>5319304</v>
      </c>
      <c r="AV193" s="1">
        <v>83.80634610538597</v>
      </c>
      <c r="AW193" s="1">
        <v>57.836830516715928</v>
      </c>
      <c r="AX193" s="1">
        <v>48.470934359224451</v>
      </c>
      <c r="AY193" s="1">
        <v>8978751</v>
      </c>
      <c r="AZ193" s="1">
        <v>4602317</v>
      </c>
      <c r="BA193" s="1">
        <v>1761185</v>
      </c>
      <c r="BB193" s="1">
        <v>1476704</v>
      </c>
      <c r="BC193" s="1">
        <v>470546</v>
      </c>
      <c r="BD193" s="1">
        <v>893882</v>
      </c>
      <c r="BE193" s="1">
        <v>3468655</v>
      </c>
      <c r="BF193" s="1">
        <v>26321</v>
      </c>
      <c r="BG193" s="1">
        <v>1471124</v>
      </c>
      <c r="BI193" s="1">
        <f t="shared" si="6"/>
        <v>83.80634610538597</v>
      </c>
      <c r="BJ193" s="1">
        <f t="shared" si="7"/>
        <v>3914314</v>
      </c>
      <c r="BK193" s="1">
        <f t="shared" si="8"/>
        <v>4670665.3874132326</v>
      </c>
    </row>
    <row r="194" spans="1:63" x14ac:dyDescent="0.25">
      <c r="A194" s="56" t="s">
        <v>195</v>
      </c>
      <c r="B194" s="1">
        <v>10809241</v>
      </c>
      <c r="C194" s="1">
        <v>6426159</v>
      </c>
      <c r="D194" s="1">
        <v>3090628</v>
      </c>
      <c r="E194" s="1">
        <v>1896030</v>
      </c>
      <c r="F194" s="1">
        <v>538891</v>
      </c>
      <c r="G194" s="1">
        <v>900610</v>
      </c>
      <c r="H194" s="1">
        <v>4383082</v>
      </c>
      <c r="I194" s="1">
        <v>14987</v>
      </c>
      <c r="J194" s="1">
        <v>153585</v>
      </c>
      <c r="K194" s="1">
        <v>73250</v>
      </c>
      <c r="L194" s="1">
        <v>40597</v>
      </c>
      <c r="M194" s="1">
        <v>3872</v>
      </c>
      <c r="N194" s="1">
        <v>120387</v>
      </c>
      <c r="O194" s="1">
        <v>14122</v>
      </c>
      <c r="P194" s="1">
        <v>57611</v>
      </c>
      <c r="Q194" s="1">
        <v>7727</v>
      </c>
      <c r="R194" s="1">
        <v>40878</v>
      </c>
      <c r="S194" s="1">
        <v>49</v>
      </c>
      <c r="T194" s="1">
        <v>120157</v>
      </c>
      <c r="U194" s="1">
        <v>63284</v>
      </c>
      <c r="V194" s="1">
        <v>56873</v>
      </c>
      <c r="W194" s="1">
        <v>42279</v>
      </c>
      <c r="X194" s="1">
        <v>330317</v>
      </c>
      <c r="Y194" s="1">
        <v>726010</v>
      </c>
      <c r="Z194" s="1">
        <v>162</v>
      </c>
      <c r="AA194" s="1">
        <v>17119</v>
      </c>
      <c r="AB194" s="1">
        <v>1019494</v>
      </c>
      <c r="AC194" s="1">
        <v>1720866</v>
      </c>
      <c r="AD194" s="1">
        <v>9945813</v>
      </c>
      <c r="AE194" s="1">
        <v>5520992</v>
      </c>
      <c r="AF194" s="1">
        <v>1366738</v>
      </c>
      <c r="AG194" s="1">
        <v>111996</v>
      </c>
      <c r="AH194" s="1">
        <v>115097</v>
      </c>
      <c r="AI194" s="1">
        <v>1139645</v>
      </c>
      <c r="AJ194" s="1">
        <v>1214014</v>
      </c>
      <c r="AK194" s="1">
        <v>530641</v>
      </c>
      <c r="AL194" s="1">
        <v>403709</v>
      </c>
      <c r="AM194" s="1">
        <v>279664</v>
      </c>
      <c r="AN194" s="1">
        <v>98492</v>
      </c>
      <c r="AO194" s="1">
        <v>646811</v>
      </c>
      <c r="AP194" s="1">
        <v>31419</v>
      </c>
      <c r="AQ194" s="1">
        <v>2163518</v>
      </c>
      <c r="AR194" s="1">
        <v>4424821</v>
      </c>
      <c r="AS194" s="1">
        <v>3876608</v>
      </c>
      <c r="AT194" s="1">
        <v>548213</v>
      </c>
      <c r="AU194" s="1">
        <v>5288249</v>
      </c>
      <c r="AV194" s="1">
        <v>83.672712248648835</v>
      </c>
      <c r="AW194" s="1">
        <v>58.324445597497473</v>
      </c>
      <c r="AX194" s="1">
        <v>48.80164553541379</v>
      </c>
      <c r="AY194" s="1">
        <v>9031402</v>
      </c>
      <c r="AZ194" s="1">
        <v>4648320</v>
      </c>
      <c r="BA194" s="1">
        <v>1780667</v>
      </c>
      <c r="BB194" s="1">
        <v>1494271</v>
      </c>
      <c r="BC194" s="1">
        <v>479248</v>
      </c>
      <c r="BD194" s="1">
        <v>894134</v>
      </c>
      <c r="BE194" s="1">
        <v>3510410</v>
      </c>
      <c r="BF194" s="1">
        <v>26547</v>
      </c>
      <c r="BG194" s="1">
        <v>1486127</v>
      </c>
      <c r="BI194" s="1">
        <f t="shared" si="6"/>
        <v>83.672712248648835</v>
      </c>
      <c r="BJ194" s="1">
        <f t="shared" si="7"/>
        <v>3876608</v>
      </c>
      <c r="BK194" s="1">
        <f t="shared" si="8"/>
        <v>4633061.2404196328</v>
      </c>
    </row>
    <row r="195" spans="1:63" x14ac:dyDescent="0.25">
      <c r="A195" s="56" t="s">
        <v>194</v>
      </c>
      <c r="B195" s="1">
        <v>10779853</v>
      </c>
      <c r="C195" s="1">
        <v>6385876</v>
      </c>
      <c r="D195" s="1">
        <v>3021883</v>
      </c>
      <c r="E195" s="1">
        <v>1909304</v>
      </c>
      <c r="F195" s="1">
        <v>548139</v>
      </c>
      <c r="G195" s="1">
        <v>906550</v>
      </c>
      <c r="H195" s="1">
        <v>4393977</v>
      </c>
      <c r="I195" s="1">
        <v>15639</v>
      </c>
      <c r="J195" s="1">
        <v>151780</v>
      </c>
      <c r="K195" s="1">
        <v>74612</v>
      </c>
      <c r="L195" s="1">
        <v>44253</v>
      </c>
      <c r="M195" s="1">
        <v>3194</v>
      </c>
      <c r="N195" s="1">
        <v>115587</v>
      </c>
      <c r="O195" s="1">
        <v>14757</v>
      </c>
      <c r="P195" s="1">
        <v>52292</v>
      </c>
      <c r="Q195" s="1">
        <v>8462</v>
      </c>
      <c r="R195" s="1">
        <v>39984</v>
      </c>
      <c r="S195" s="1">
        <v>92</v>
      </c>
      <c r="T195" s="1">
        <v>121215</v>
      </c>
      <c r="U195" s="1">
        <v>63372</v>
      </c>
      <c r="V195" s="1">
        <v>57843</v>
      </c>
      <c r="W195" s="1">
        <v>41093</v>
      </c>
      <c r="X195" s="1">
        <v>329952</v>
      </c>
      <c r="Y195" s="1">
        <v>736376</v>
      </c>
      <c r="Z195" s="1">
        <v>170</v>
      </c>
      <c r="AA195" s="1">
        <v>18891</v>
      </c>
      <c r="AB195" s="1">
        <v>1031412</v>
      </c>
      <c r="AC195" s="1">
        <v>1709803</v>
      </c>
      <c r="AD195" s="1">
        <v>10073478</v>
      </c>
      <c r="AE195" s="1">
        <v>5550969</v>
      </c>
      <c r="AF195" s="1">
        <v>1379380</v>
      </c>
      <c r="AG195" s="1">
        <v>108216</v>
      </c>
      <c r="AH195" s="1">
        <v>116104</v>
      </c>
      <c r="AI195" s="1">
        <v>1155060</v>
      </c>
      <c r="AJ195" s="1">
        <v>1198019</v>
      </c>
      <c r="AK195" s="1">
        <v>522740</v>
      </c>
      <c r="AL195" s="1">
        <v>404866</v>
      </c>
      <c r="AM195" s="1">
        <v>270413</v>
      </c>
      <c r="AN195" s="1">
        <v>97055</v>
      </c>
      <c r="AO195" s="1">
        <v>655379</v>
      </c>
      <c r="AP195" s="1">
        <v>35418</v>
      </c>
      <c r="AQ195" s="1">
        <v>2185718</v>
      </c>
      <c r="AR195" s="1">
        <v>4522509</v>
      </c>
      <c r="AS195" s="1">
        <v>3973482</v>
      </c>
      <c r="AT195" s="1">
        <v>549027</v>
      </c>
      <c r="AU195" s="1">
        <v>5228884</v>
      </c>
      <c r="AV195" s="1">
        <v>86.490906885651654</v>
      </c>
      <c r="AW195" s="1">
        <v>56.990456168836637</v>
      </c>
      <c r="AX195" s="1">
        <v>49.291562378696625</v>
      </c>
      <c r="AY195" s="1">
        <v>9100166</v>
      </c>
      <c r="AZ195" s="1">
        <v>4706189</v>
      </c>
      <c r="BA195" s="1">
        <v>1797856</v>
      </c>
      <c r="BB195" s="1">
        <v>1512897</v>
      </c>
      <c r="BC195" s="1">
        <v>487726</v>
      </c>
      <c r="BD195" s="1">
        <v>907710</v>
      </c>
      <c r="BE195" s="1">
        <v>3549197</v>
      </c>
      <c r="BF195" s="1">
        <v>26755</v>
      </c>
      <c r="BG195" s="1">
        <v>1501478</v>
      </c>
      <c r="BI195" s="1">
        <f t="shared" si="6"/>
        <v>86.490906885651654</v>
      </c>
      <c r="BJ195" s="1">
        <f t="shared" si="7"/>
        <v>3973482</v>
      </c>
      <c r="BK195" s="1">
        <f t="shared" si="8"/>
        <v>4594103.7538816445</v>
      </c>
    </row>
    <row r="196" spans="1:63" x14ac:dyDescent="0.25">
      <c r="A196" s="56" t="s">
        <v>193</v>
      </c>
      <c r="B196" s="1">
        <v>10687120</v>
      </c>
      <c r="C196" s="1">
        <v>6343988</v>
      </c>
      <c r="D196" s="1">
        <v>2955057</v>
      </c>
      <c r="E196" s="1">
        <v>1918294</v>
      </c>
      <c r="F196" s="1">
        <v>560211</v>
      </c>
      <c r="G196" s="1">
        <v>910426</v>
      </c>
      <c r="H196" s="1">
        <v>4343132</v>
      </c>
      <c r="I196" s="1">
        <v>15791</v>
      </c>
      <c r="J196" s="1">
        <v>158671</v>
      </c>
      <c r="K196" s="1">
        <v>75991</v>
      </c>
      <c r="L196" s="1">
        <v>47346</v>
      </c>
      <c r="M196" s="1">
        <v>5057</v>
      </c>
      <c r="N196" s="1">
        <v>132173</v>
      </c>
      <c r="O196" s="1">
        <v>17044</v>
      </c>
      <c r="P196" s="1">
        <v>60589</v>
      </c>
      <c r="Q196" s="1">
        <v>8585</v>
      </c>
      <c r="R196" s="1">
        <v>45813</v>
      </c>
      <c r="S196" s="1">
        <v>142</v>
      </c>
      <c r="T196" s="1">
        <v>129577</v>
      </c>
      <c r="U196" s="1">
        <v>63836</v>
      </c>
      <c r="V196" s="1">
        <v>65741</v>
      </c>
      <c r="W196" s="1">
        <v>42164</v>
      </c>
      <c r="X196" s="1">
        <v>335563</v>
      </c>
      <c r="Y196" s="1">
        <v>661560</v>
      </c>
      <c r="Z196" s="1">
        <v>172</v>
      </c>
      <c r="AA196" s="1">
        <v>21148</v>
      </c>
      <c r="AB196" s="1">
        <v>988942</v>
      </c>
      <c r="AC196" s="1">
        <v>1728977</v>
      </c>
      <c r="AD196" s="1">
        <v>10484455</v>
      </c>
      <c r="AE196" s="1">
        <v>5555803</v>
      </c>
      <c r="AF196" s="1">
        <v>1394296</v>
      </c>
      <c r="AG196" s="1">
        <v>107106</v>
      </c>
      <c r="AH196" s="1">
        <v>118285</v>
      </c>
      <c r="AI196" s="1">
        <v>1168905</v>
      </c>
      <c r="AJ196" s="1">
        <v>1180053</v>
      </c>
      <c r="AK196" s="1">
        <v>517439</v>
      </c>
      <c r="AL196" s="1">
        <v>411957</v>
      </c>
      <c r="AM196" s="1">
        <v>250657</v>
      </c>
      <c r="AN196" s="1">
        <v>100117</v>
      </c>
      <c r="AO196" s="1">
        <v>682817</v>
      </c>
      <c r="AP196" s="1">
        <v>35344</v>
      </c>
      <c r="AQ196" s="1">
        <v>2163176</v>
      </c>
      <c r="AR196" s="1">
        <v>4928652</v>
      </c>
      <c r="AS196" s="1">
        <v>4369261</v>
      </c>
      <c r="AT196" s="1">
        <v>559391</v>
      </c>
      <c r="AU196" s="1">
        <v>5131317</v>
      </c>
      <c r="AV196" s="1">
        <v>96.050423938777868</v>
      </c>
      <c r="AW196" s="1">
        <v>52.23230971199213</v>
      </c>
      <c r="AX196" s="1">
        <v>50.169354911383877</v>
      </c>
      <c r="AY196" s="1">
        <v>9089258</v>
      </c>
      <c r="AZ196" s="1">
        <v>4746126</v>
      </c>
      <c r="BA196" s="1">
        <v>1813895</v>
      </c>
      <c r="BB196" s="1">
        <v>1532990</v>
      </c>
      <c r="BC196" s="1">
        <v>496707</v>
      </c>
      <c r="BD196" s="1">
        <v>902534</v>
      </c>
      <c r="BE196" s="1">
        <v>3533455</v>
      </c>
      <c r="BF196" s="1">
        <v>26973</v>
      </c>
      <c r="BG196" s="1">
        <v>1517581</v>
      </c>
      <c r="BI196" s="1">
        <f t="shared" si="6"/>
        <v>96.050423938777868</v>
      </c>
      <c r="BJ196" s="1">
        <f t="shared" si="7"/>
        <v>4369261</v>
      </c>
      <c r="BK196" s="1">
        <f t="shared" si="8"/>
        <v>4548924.2221199861</v>
      </c>
    </row>
    <row r="197" spans="1:63" x14ac:dyDescent="0.25">
      <c r="A197" s="56" t="s">
        <v>192</v>
      </c>
      <c r="B197" s="1">
        <v>10792531</v>
      </c>
      <c r="C197" s="1">
        <v>6360806</v>
      </c>
      <c r="D197" s="1">
        <v>2935170</v>
      </c>
      <c r="E197" s="1">
        <v>1937929</v>
      </c>
      <c r="F197" s="1">
        <v>564930</v>
      </c>
      <c r="G197" s="1">
        <v>922777</v>
      </c>
      <c r="H197" s="1">
        <v>4431725</v>
      </c>
      <c r="I197" s="1">
        <v>13489</v>
      </c>
      <c r="J197" s="1">
        <v>152194</v>
      </c>
      <c r="K197" s="1">
        <v>82120</v>
      </c>
      <c r="L197" s="1">
        <v>47510</v>
      </c>
      <c r="M197" s="1">
        <v>3905</v>
      </c>
      <c r="N197" s="1">
        <v>118615</v>
      </c>
      <c r="O197" s="1">
        <v>15860</v>
      </c>
      <c r="P197" s="1">
        <v>42943</v>
      </c>
      <c r="Q197" s="1">
        <v>15167</v>
      </c>
      <c r="R197" s="1">
        <v>44494</v>
      </c>
      <c r="S197" s="1">
        <v>151</v>
      </c>
      <c r="T197" s="1">
        <v>125173</v>
      </c>
      <c r="U197" s="1">
        <v>61822</v>
      </c>
      <c r="V197" s="1">
        <v>63351</v>
      </c>
      <c r="W197" s="1">
        <v>34864</v>
      </c>
      <c r="X197" s="1">
        <v>359409</v>
      </c>
      <c r="Y197" s="1">
        <v>675320</v>
      </c>
      <c r="Z197" s="1">
        <v>176</v>
      </c>
      <c r="AA197" s="1">
        <v>23483</v>
      </c>
      <c r="AB197" s="1">
        <v>1025995</v>
      </c>
      <c r="AC197" s="1">
        <v>1769472</v>
      </c>
      <c r="AD197" s="1">
        <v>10677551</v>
      </c>
      <c r="AE197" s="1">
        <v>5617193</v>
      </c>
      <c r="AF197" s="1">
        <v>1460069</v>
      </c>
      <c r="AG197" s="1">
        <v>113900</v>
      </c>
      <c r="AH197" s="1">
        <v>119327</v>
      </c>
      <c r="AI197" s="1">
        <v>1226842</v>
      </c>
      <c r="AJ197" s="1">
        <v>1158934</v>
      </c>
      <c r="AK197" s="1">
        <v>511445</v>
      </c>
      <c r="AL197" s="1">
        <v>405744</v>
      </c>
      <c r="AM197" s="1">
        <v>241745</v>
      </c>
      <c r="AN197" s="1">
        <v>103766</v>
      </c>
      <c r="AO197" s="1">
        <v>666438</v>
      </c>
      <c r="AP197" s="1">
        <v>41686</v>
      </c>
      <c r="AQ197" s="1">
        <v>2186300</v>
      </c>
      <c r="AR197" s="1">
        <v>5060358</v>
      </c>
      <c r="AS197" s="1">
        <v>4493617</v>
      </c>
      <c r="AT197" s="1">
        <v>566741</v>
      </c>
      <c r="AU197" s="1">
        <v>5175338</v>
      </c>
      <c r="AV197" s="1">
        <v>97.77830850622675</v>
      </c>
      <c r="AW197" s="1">
        <v>51.755282261728851</v>
      </c>
      <c r="AX197" s="1">
        <v>50.605439558141683</v>
      </c>
      <c r="AY197" s="1">
        <v>9249593</v>
      </c>
      <c r="AZ197" s="1">
        <v>4817868</v>
      </c>
      <c r="BA197" s="1">
        <v>1828861</v>
      </c>
      <c r="BB197" s="1">
        <v>1553830</v>
      </c>
      <c r="BC197" s="1">
        <v>505757</v>
      </c>
      <c r="BD197" s="1">
        <v>929420</v>
      </c>
      <c r="BE197" s="1">
        <v>3632400</v>
      </c>
      <c r="BF197" s="1">
        <v>27183</v>
      </c>
      <c r="BG197" s="1">
        <v>1533786</v>
      </c>
      <c r="BI197" s="1">
        <f t="shared" si="6"/>
        <v>97.77830850622675</v>
      </c>
      <c r="BJ197" s="1">
        <f t="shared" si="7"/>
        <v>4493617</v>
      </c>
      <c r="BK197" s="1">
        <f t="shared" si="8"/>
        <v>4595719.713962771</v>
      </c>
    </row>
    <row r="198" spans="1:63" x14ac:dyDescent="0.25">
      <c r="A198" s="56" t="s">
        <v>191</v>
      </c>
      <c r="B198" s="1">
        <v>10902226</v>
      </c>
      <c r="C198" s="1">
        <v>6389685</v>
      </c>
      <c r="D198" s="1">
        <v>2927616</v>
      </c>
      <c r="E198" s="1">
        <v>1956270</v>
      </c>
      <c r="F198" s="1">
        <v>573822</v>
      </c>
      <c r="G198" s="1">
        <v>931977</v>
      </c>
      <c r="H198" s="1">
        <v>4512541</v>
      </c>
      <c r="I198" s="1">
        <v>13667</v>
      </c>
      <c r="J198" s="1">
        <v>158090</v>
      </c>
      <c r="K198" s="1">
        <v>85412</v>
      </c>
      <c r="L198" s="1">
        <v>45896</v>
      </c>
      <c r="M198" s="1">
        <v>3071</v>
      </c>
      <c r="N198" s="1">
        <v>124767</v>
      </c>
      <c r="O198" s="1">
        <v>18076</v>
      </c>
      <c r="P198" s="1">
        <v>47830</v>
      </c>
      <c r="Q198" s="1">
        <v>11620</v>
      </c>
      <c r="R198" s="1">
        <v>47081</v>
      </c>
      <c r="S198" s="1">
        <v>160</v>
      </c>
      <c r="T198" s="1">
        <v>124374</v>
      </c>
      <c r="U198" s="1">
        <v>59821</v>
      </c>
      <c r="V198" s="1">
        <v>64553</v>
      </c>
      <c r="W198" s="1">
        <v>41650</v>
      </c>
      <c r="X198" s="1">
        <v>370027</v>
      </c>
      <c r="Y198" s="1">
        <v>683125</v>
      </c>
      <c r="Z198" s="1">
        <v>181</v>
      </c>
      <c r="AA198" s="1">
        <v>25215</v>
      </c>
      <c r="AB198" s="1">
        <v>1057388</v>
      </c>
      <c r="AC198" s="1">
        <v>1779678</v>
      </c>
      <c r="AD198" s="1">
        <v>10767321</v>
      </c>
      <c r="AE198" s="1">
        <v>5684969</v>
      </c>
      <c r="AF198" s="1">
        <v>1517140</v>
      </c>
      <c r="AG198" s="1">
        <v>124025</v>
      </c>
      <c r="AH198" s="1">
        <v>120705</v>
      </c>
      <c r="AI198" s="1">
        <v>1272410</v>
      </c>
      <c r="AJ198" s="1">
        <v>1143392</v>
      </c>
      <c r="AK198" s="1">
        <v>511136</v>
      </c>
      <c r="AL198" s="1">
        <v>398592</v>
      </c>
      <c r="AM198" s="1">
        <v>233664</v>
      </c>
      <c r="AN198" s="1">
        <v>109112</v>
      </c>
      <c r="AO198" s="1">
        <v>668865</v>
      </c>
      <c r="AP198" s="1">
        <v>38333</v>
      </c>
      <c r="AQ198" s="1">
        <v>2208127</v>
      </c>
      <c r="AR198" s="1">
        <v>5082352</v>
      </c>
      <c r="AS198" s="1">
        <v>4515232</v>
      </c>
      <c r="AT198" s="1">
        <v>567120</v>
      </c>
      <c r="AU198" s="1">
        <v>5217257</v>
      </c>
      <c r="AV198" s="1">
        <v>97.414262289191811</v>
      </c>
      <c r="AW198" s="1">
        <v>52.348435333739346</v>
      </c>
      <c r="AX198" s="1">
        <v>50.9948421002968</v>
      </c>
      <c r="AY198" s="1">
        <v>9388324</v>
      </c>
      <c r="AZ198" s="1">
        <v>4875783</v>
      </c>
      <c r="BA198" s="1">
        <v>1854348</v>
      </c>
      <c r="BB198" s="1">
        <v>1576555</v>
      </c>
      <c r="BC198" s="1">
        <v>514953</v>
      </c>
      <c r="BD198" s="1">
        <v>929927</v>
      </c>
      <c r="BE198" s="1">
        <v>3703355</v>
      </c>
      <c r="BF198" s="1">
        <v>27392</v>
      </c>
      <c r="BG198" s="1">
        <v>1549900</v>
      </c>
      <c r="BI198" s="1">
        <f t="shared" si="6"/>
        <v>97.414262289191811</v>
      </c>
      <c r="BJ198" s="1">
        <f t="shared" si="7"/>
        <v>4515232</v>
      </c>
      <c r="BK198" s="1">
        <f t="shared" si="8"/>
        <v>4635083.0914221974</v>
      </c>
    </row>
    <row r="199" spans="1:63" x14ac:dyDescent="0.25">
      <c r="A199" s="56" t="s">
        <v>190</v>
      </c>
      <c r="B199" s="1">
        <v>11012151</v>
      </c>
      <c r="C199" s="1">
        <v>6424560</v>
      </c>
      <c r="D199" s="1">
        <v>2935616</v>
      </c>
      <c r="E199" s="1">
        <v>1973564</v>
      </c>
      <c r="F199" s="1">
        <v>579773</v>
      </c>
      <c r="G199" s="1">
        <v>935607</v>
      </c>
      <c r="H199" s="1">
        <v>4587591</v>
      </c>
      <c r="I199" s="1">
        <v>15278</v>
      </c>
      <c r="J199" s="1">
        <v>154034</v>
      </c>
      <c r="K199" s="1">
        <v>81130</v>
      </c>
      <c r="L199" s="1">
        <v>44699</v>
      </c>
      <c r="M199" s="1">
        <v>1963</v>
      </c>
      <c r="N199" s="1">
        <v>143305</v>
      </c>
      <c r="O199" s="1">
        <v>16698</v>
      </c>
      <c r="P199" s="1">
        <v>53078</v>
      </c>
      <c r="Q199" s="1">
        <v>17224</v>
      </c>
      <c r="R199" s="1">
        <v>56150</v>
      </c>
      <c r="S199" s="1">
        <v>155</v>
      </c>
      <c r="T199" s="1">
        <v>124449</v>
      </c>
      <c r="U199" s="1">
        <v>57841</v>
      </c>
      <c r="V199" s="1">
        <v>66608</v>
      </c>
      <c r="W199" s="1">
        <v>39106</v>
      </c>
      <c r="X199" s="1">
        <v>388666</v>
      </c>
      <c r="Y199" s="1">
        <v>700580</v>
      </c>
      <c r="Z199" s="1">
        <v>184</v>
      </c>
      <c r="AA199" s="1">
        <v>27899</v>
      </c>
      <c r="AB199" s="1">
        <v>1082549</v>
      </c>
      <c r="AC199" s="1">
        <v>1783749</v>
      </c>
      <c r="AD199" s="1">
        <v>10927309</v>
      </c>
      <c r="AE199" s="1">
        <v>5720954</v>
      </c>
      <c r="AF199" s="1">
        <v>1562042</v>
      </c>
      <c r="AG199" s="1">
        <v>123232</v>
      </c>
      <c r="AH199" s="1">
        <v>122697</v>
      </c>
      <c r="AI199" s="1">
        <v>1316113</v>
      </c>
      <c r="AJ199" s="1">
        <v>1126564</v>
      </c>
      <c r="AK199" s="1">
        <v>504252</v>
      </c>
      <c r="AL199" s="1">
        <v>390574</v>
      </c>
      <c r="AM199" s="1">
        <v>231738</v>
      </c>
      <c r="AN199" s="1">
        <v>113751</v>
      </c>
      <c r="AO199" s="1">
        <v>678048</v>
      </c>
      <c r="AP199" s="1">
        <v>41382</v>
      </c>
      <c r="AQ199" s="1">
        <v>2199167</v>
      </c>
      <c r="AR199" s="1">
        <v>5206355</v>
      </c>
      <c r="AS199" s="1">
        <v>4646190</v>
      </c>
      <c r="AT199" s="1">
        <v>560165</v>
      </c>
      <c r="AU199" s="1">
        <v>5291197</v>
      </c>
      <c r="AV199" s="1">
        <v>98.396547450806722</v>
      </c>
      <c r="AW199" s="1">
        <v>51.640854787666989</v>
      </c>
      <c r="AX199" s="1">
        <v>50.812818185148942</v>
      </c>
      <c r="AY199" s="1">
        <v>9523777</v>
      </c>
      <c r="AZ199" s="1">
        <v>4936186</v>
      </c>
      <c r="BA199" s="1">
        <v>1869993</v>
      </c>
      <c r="BB199" s="1">
        <v>1599064</v>
      </c>
      <c r="BC199" s="1">
        <v>523866</v>
      </c>
      <c r="BD199" s="1">
        <v>943263</v>
      </c>
      <c r="BE199" s="1">
        <v>3802823</v>
      </c>
      <c r="BF199" s="1">
        <v>27618</v>
      </c>
      <c r="BG199" s="1">
        <v>1566212</v>
      </c>
      <c r="BI199" s="1">
        <f t="shared" si="6"/>
        <v>98.396547450806722</v>
      </c>
      <c r="BJ199" s="1">
        <f t="shared" si="7"/>
        <v>4646190</v>
      </c>
      <c r="BK199" s="1">
        <f t="shared" si="8"/>
        <v>4721903.4817485427</v>
      </c>
    </row>
    <row r="200" spans="1:63" x14ac:dyDescent="0.25">
      <c r="A200" s="56" t="s">
        <v>189</v>
      </c>
      <c r="B200" s="1">
        <v>11315603</v>
      </c>
      <c r="C200" s="1">
        <v>6481670</v>
      </c>
      <c r="D200" s="1">
        <v>2947191</v>
      </c>
      <c r="E200" s="1">
        <v>1997112</v>
      </c>
      <c r="F200" s="1">
        <v>594465</v>
      </c>
      <c r="G200" s="1">
        <v>942902</v>
      </c>
      <c r="H200" s="1">
        <v>4833933</v>
      </c>
      <c r="I200" s="1">
        <v>14502</v>
      </c>
      <c r="J200" s="1">
        <v>178018</v>
      </c>
      <c r="K200" s="1">
        <v>91982</v>
      </c>
      <c r="L200" s="1">
        <v>44812</v>
      </c>
      <c r="M200" s="1">
        <v>2506</v>
      </c>
      <c r="N200" s="1">
        <v>142181</v>
      </c>
      <c r="O200" s="1">
        <v>19411</v>
      </c>
      <c r="P200" s="1">
        <v>48839</v>
      </c>
      <c r="Q200" s="1">
        <v>19059</v>
      </c>
      <c r="R200" s="1">
        <v>54708</v>
      </c>
      <c r="S200" s="1">
        <v>164</v>
      </c>
      <c r="T200" s="1">
        <v>133060</v>
      </c>
      <c r="U200" s="1">
        <v>55831</v>
      </c>
      <c r="V200" s="1">
        <v>77229</v>
      </c>
      <c r="W200" s="1">
        <v>49516</v>
      </c>
      <c r="X200" s="1">
        <v>406967</v>
      </c>
      <c r="Y200" s="1">
        <v>841182</v>
      </c>
      <c r="Z200" s="1">
        <v>188</v>
      </c>
      <c r="AA200" s="1">
        <v>29776</v>
      </c>
      <c r="AB200" s="1">
        <v>1035046</v>
      </c>
      <c r="AC200" s="1">
        <v>1864197</v>
      </c>
      <c r="AD200" s="1">
        <v>11222711</v>
      </c>
      <c r="AE200" s="1">
        <v>5786050</v>
      </c>
      <c r="AF200" s="1">
        <v>1593863</v>
      </c>
      <c r="AG200" s="1">
        <v>117829</v>
      </c>
      <c r="AH200" s="1">
        <v>124864</v>
      </c>
      <c r="AI200" s="1">
        <v>1351170</v>
      </c>
      <c r="AJ200" s="1">
        <v>1128234</v>
      </c>
      <c r="AK200" s="1">
        <v>509967</v>
      </c>
      <c r="AL200" s="1">
        <v>384664</v>
      </c>
      <c r="AM200" s="1">
        <v>233603</v>
      </c>
      <c r="AN200" s="1">
        <v>118993</v>
      </c>
      <c r="AO200" s="1">
        <v>719258</v>
      </c>
      <c r="AP200" s="1">
        <v>40725</v>
      </c>
      <c r="AQ200" s="1">
        <v>2184977</v>
      </c>
      <c r="AR200" s="1">
        <v>5436661</v>
      </c>
      <c r="AS200" s="1">
        <v>4865339</v>
      </c>
      <c r="AT200" s="1">
        <v>571322</v>
      </c>
      <c r="AU200" s="1">
        <v>5529553</v>
      </c>
      <c r="AV200" s="1">
        <v>98.320078857672129</v>
      </c>
      <c r="AW200" s="1">
        <v>50.069286430852465</v>
      </c>
      <c r="AX200" s="1">
        <v>49.228161902287873</v>
      </c>
      <c r="AY200" s="1">
        <v>9821716</v>
      </c>
      <c r="AZ200" s="1">
        <v>4987783</v>
      </c>
      <c r="BA200" s="1">
        <v>1889627</v>
      </c>
      <c r="BB200" s="1">
        <v>1624809</v>
      </c>
      <c r="BC200" s="1">
        <v>532709</v>
      </c>
      <c r="BD200" s="1">
        <v>940638</v>
      </c>
      <c r="BE200" s="1">
        <v>4035666</v>
      </c>
      <c r="BF200" s="1">
        <v>27879</v>
      </c>
      <c r="BG200" s="1">
        <v>1583280</v>
      </c>
      <c r="BI200" s="1">
        <f t="shared" ref="BI200:BI263" si="9">AV200</f>
        <v>98.320078857672129</v>
      </c>
      <c r="BJ200" s="1">
        <f t="shared" ref="BJ200:BJ263" si="10">AS200</f>
        <v>4865339</v>
      </c>
      <c r="BK200" s="1">
        <f t="shared" ref="BK200:BK263" si="11">BJ200*100/BI200</f>
        <v>4948469.3833932448</v>
      </c>
    </row>
    <row r="201" spans="1:63" x14ac:dyDescent="0.25">
      <c r="A201" s="56" t="s">
        <v>188</v>
      </c>
      <c r="B201" s="1">
        <v>11436539</v>
      </c>
      <c r="C201" s="1">
        <v>6573939</v>
      </c>
      <c r="D201" s="1">
        <v>2987485</v>
      </c>
      <c r="E201" s="1">
        <v>2031537</v>
      </c>
      <c r="F201" s="1">
        <v>602900</v>
      </c>
      <c r="G201" s="1">
        <v>952017</v>
      </c>
      <c r="H201" s="1">
        <v>4862600</v>
      </c>
      <c r="I201" s="1">
        <v>15730</v>
      </c>
      <c r="J201" s="1">
        <v>175081</v>
      </c>
      <c r="K201" s="1">
        <v>87310</v>
      </c>
      <c r="L201" s="1">
        <v>47195</v>
      </c>
      <c r="M201" s="1">
        <v>2579</v>
      </c>
      <c r="N201" s="1">
        <v>148719</v>
      </c>
      <c r="O201" s="1">
        <v>16511</v>
      </c>
      <c r="P201" s="1">
        <v>57537</v>
      </c>
      <c r="Q201" s="1">
        <v>22414</v>
      </c>
      <c r="R201" s="1">
        <v>52060</v>
      </c>
      <c r="S201" s="1">
        <v>197</v>
      </c>
      <c r="T201" s="1">
        <v>129120</v>
      </c>
      <c r="U201" s="1">
        <v>57415</v>
      </c>
      <c r="V201" s="1">
        <v>71705</v>
      </c>
      <c r="W201" s="1">
        <v>62335</v>
      </c>
      <c r="X201" s="1">
        <v>381249</v>
      </c>
      <c r="Y201" s="1">
        <v>856702</v>
      </c>
      <c r="Z201" s="1">
        <v>191</v>
      </c>
      <c r="AA201" s="1">
        <v>29526</v>
      </c>
      <c r="AB201" s="1">
        <v>1064540</v>
      </c>
      <c r="AC201" s="1">
        <v>1862323</v>
      </c>
      <c r="AD201" s="1">
        <v>11122988</v>
      </c>
      <c r="AE201" s="1">
        <v>5876755</v>
      </c>
      <c r="AF201" s="1">
        <v>1643978</v>
      </c>
      <c r="AG201" s="1">
        <v>129885</v>
      </c>
      <c r="AH201" s="1">
        <v>126947</v>
      </c>
      <c r="AI201" s="1">
        <v>1387146</v>
      </c>
      <c r="AJ201" s="1">
        <v>1156913</v>
      </c>
      <c r="AK201" s="1">
        <v>517285</v>
      </c>
      <c r="AL201" s="1">
        <v>409189</v>
      </c>
      <c r="AM201" s="1">
        <v>230439</v>
      </c>
      <c r="AN201" s="1">
        <v>118179</v>
      </c>
      <c r="AO201" s="1">
        <v>701141</v>
      </c>
      <c r="AP201" s="1">
        <v>45468</v>
      </c>
      <c r="AQ201" s="1">
        <v>2211076</v>
      </c>
      <c r="AR201" s="1">
        <v>5246233</v>
      </c>
      <c r="AS201" s="1">
        <v>4658750</v>
      </c>
      <c r="AT201" s="1">
        <v>587483</v>
      </c>
      <c r="AU201" s="1">
        <v>5559784</v>
      </c>
      <c r="AV201" s="1">
        <v>94.360374640838756</v>
      </c>
      <c r="AW201" s="1">
        <v>53.388620536018152</v>
      </c>
      <c r="AX201" s="1">
        <v>50.377702353362515</v>
      </c>
      <c r="AY201" s="1">
        <v>9923621</v>
      </c>
      <c r="AZ201" s="1">
        <v>5061021</v>
      </c>
      <c r="BA201" s="1">
        <v>1907626</v>
      </c>
      <c r="BB201" s="1">
        <v>1652170</v>
      </c>
      <c r="BC201" s="1">
        <v>541311</v>
      </c>
      <c r="BD201" s="1">
        <v>959914</v>
      </c>
      <c r="BE201" s="1">
        <v>4046866</v>
      </c>
      <c r="BF201" s="1">
        <v>28165</v>
      </c>
      <c r="BG201" s="1">
        <v>1598720</v>
      </c>
      <c r="BI201" s="1">
        <f t="shared" si="9"/>
        <v>94.360374640838756</v>
      </c>
      <c r="BJ201" s="1">
        <f t="shared" si="10"/>
        <v>4658750</v>
      </c>
      <c r="BK201" s="1">
        <f t="shared" si="11"/>
        <v>4937188.960654797</v>
      </c>
    </row>
    <row r="202" spans="1:63" x14ac:dyDescent="0.25">
      <c r="A202" s="56" t="s">
        <v>187</v>
      </c>
      <c r="B202" s="1">
        <v>11606149</v>
      </c>
      <c r="C202" s="1">
        <v>6683535</v>
      </c>
      <c r="D202" s="1">
        <v>3034744</v>
      </c>
      <c r="E202" s="1">
        <v>2063788</v>
      </c>
      <c r="F202" s="1">
        <v>612142</v>
      </c>
      <c r="G202" s="1">
        <v>972862</v>
      </c>
      <c r="H202" s="1">
        <v>4922614</v>
      </c>
      <c r="I202" s="1">
        <v>16080</v>
      </c>
      <c r="J202" s="1">
        <v>175125</v>
      </c>
      <c r="K202" s="1">
        <v>90287</v>
      </c>
      <c r="L202" s="1">
        <v>47676</v>
      </c>
      <c r="M202" s="1">
        <v>2514</v>
      </c>
      <c r="N202" s="1">
        <v>146132</v>
      </c>
      <c r="O202" s="1">
        <v>17880</v>
      </c>
      <c r="P202" s="1">
        <v>53152</v>
      </c>
      <c r="Q202" s="1">
        <v>24901</v>
      </c>
      <c r="R202" s="1">
        <v>49969</v>
      </c>
      <c r="S202" s="1">
        <v>230</v>
      </c>
      <c r="T202" s="1">
        <v>132123</v>
      </c>
      <c r="U202" s="1">
        <v>58867</v>
      </c>
      <c r="V202" s="1">
        <v>73256</v>
      </c>
      <c r="W202" s="1">
        <v>62901</v>
      </c>
      <c r="X202" s="1">
        <v>372317</v>
      </c>
      <c r="Y202" s="1">
        <v>871711</v>
      </c>
      <c r="Z202" s="1">
        <v>195</v>
      </c>
      <c r="AA202" s="1">
        <v>29114</v>
      </c>
      <c r="AB202" s="1">
        <v>1111514</v>
      </c>
      <c r="AC202" s="1">
        <v>1864925</v>
      </c>
      <c r="AD202" s="1">
        <v>11091997</v>
      </c>
      <c r="AE202" s="1">
        <v>5929130</v>
      </c>
      <c r="AF202" s="1">
        <v>1673960</v>
      </c>
      <c r="AG202" s="1">
        <v>135680</v>
      </c>
      <c r="AH202" s="1">
        <v>129467</v>
      </c>
      <c r="AI202" s="1">
        <v>1408813</v>
      </c>
      <c r="AJ202" s="1">
        <v>1174281</v>
      </c>
      <c r="AK202" s="1">
        <v>528488</v>
      </c>
      <c r="AL202" s="1">
        <v>411567</v>
      </c>
      <c r="AM202" s="1">
        <v>234226</v>
      </c>
      <c r="AN202" s="1">
        <v>118848</v>
      </c>
      <c r="AO202" s="1">
        <v>728065</v>
      </c>
      <c r="AP202" s="1">
        <v>41256</v>
      </c>
      <c r="AQ202" s="1">
        <v>2192720</v>
      </c>
      <c r="AR202" s="1">
        <v>5162867</v>
      </c>
      <c r="AS202" s="1">
        <v>4573094</v>
      </c>
      <c r="AT202" s="1">
        <v>589773</v>
      </c>
      <c r="AU202" s="1">
        <v>5677019</v>
      </c>
      <c r="AV202" s="1">
        <v>90.943271301184922</v>
      </c>
      <c r="AW202" s="1">
        <v>55.167816308515405</v>
      </c>
      <c r="AX202" s="1">
        <v>50.171416856392497</v>
      </c>
      <c r="AY202" s="1">
        <v>10045741</v>
      </c>
      <c r="AZ202" s="1">
        <v>5123127</v>
      </c>
      <c r="BA202" s="1">
        <v>1927214</v>
      </c>
      <c r="BB202" s="1">
        <v>1679165</v>
      </c>
      <c r="BC202" s="1">
        <v>549903</v>
      </c>
      <c r="BD202" s="1">
        <v>966845</v>
      </c>
      <c r="BE202" s="1">
        <v>4116611</v>
      </c>
      <c r="BF202" s="1">
        <v>28480</v>
      </c>
      <c r="BG202" s="1">
        <v>1615118</v>
      </c>
      <c r="BI202" s="1">
        <f t="shared" si="9"/>
        <v>90.943271301184922</v>
      </c>
      <c r="BJ202" s="1">
        <f t="shared" si="10"/>
        <v>4573094</v>
      </c>
      <c r="BK202" s="1">
        <f t="shared" si="11"/>
        <v>5028512.7580850683</v>
      </c>
    </row>
    <row r="203" spans="1:63" x14ac:dyDescent="0.25">
      <c r="A203" s="56" t="s">
        <v>186</v>
      </c>
      <c r="B203" s="1">
        <v>11760763</v>
      </c>
      <c r="C203" s="1">
        <v>6781504</v>
      </c>
      <c r="D203" s="1">
        <v>3077947</v>
      </c>
      <c r="E203" s="1">
        <v>2088998</v>
      </c>
      <c r="F203" s="1">
        <v>624142</v>
      </c>
      <c r="G203" s="1">
        <v>990418</v>
      </c>
      <c r="H203" s="1">
        <v>4979259</v>
      </c>
      <c r="I203" s="1">
        <v>12638</v>
      </c>
      <c r="J203" s="1">
        <v>177254</v>
      </c>
      <c r="K203" s="1">
        <v>90528</v>
      </c>
      <c r="L203" s="1">
        <v>49330</v>
      </c>
      <c r="M203" s="1">
        <v>2696</v>
      </c>
      <c r="N203" s="1">
        <v>143811</v>
      </c>
      <c r="O203" s="1">
        <v>17818</v>
      </c>
      <c r="P203" s="1">
        <v>60794</v>
      </c>
      <c r="Q203" s="1">
        <v>14900</v>
      </c>
      <c r="R203" s="1">
        <v>50035</v>
      </c>
      <c r="S203" s="1">
        <v>264</v>
      </c>
      <c r="T203" s="1">
        <v>134907</v>
      </c>
      <c r="U203" s="1">
        <v>60166</v>
      </c>
      <c r="V203" s="1">
        <v>74741</v>
      </c>
      <c r="W203" s="1">
        <v>65033</v>
      </c>
      <c r="X203" s="1">
        <v>379788</v>
      </c>
      <c r="Y203" s="1">
        <v>887811</v>
      </c>
      <c r="Z203" s="1">
        <v>202</v>
      </c>
      <c r="AA203" s="1">
        <v>30922</v>
      </c>
      <c r="AB203" s="1">
        <v>1125020</v>
      </c>
      <c r="AC203" s="1">
        <v>1879319</v>
      </c>
      <c r="AD203" s="1">
        <v>11365656</v>
      </c>
      <c r="AE203" s="1">
        <v>5924013</v>
      </c>
      <c r="AF203" s="1">
        <v>1691955</v>
      </c>
      <c r="AG203" s="1">
        <v>138683</v>
      </c>
      <c r="AH203" s="1">
        <v>130445</v>
      </c>
      <c r="AI203" s="1">
        <v>1422827</v>
      </c>
      <c r="AJ203" s="1">
        <v>1190882</v>
      </c>
      <c r="AK203" s="1">
        <v>540578</v>
      </c>
      <c r="AL203" s="1">
        <v>412262</v>
      </c>
      <c r="AM203" s="1">
        <v>238042</v>
      </c>
      <c r="AN203" s="1">
        <v>121185</v>
      </c>
      <c r="AO203" s="1">
        <v>742957</v>
      </c>
      <c r="AP203" s="1">
        <v>42676</v>
      </c>
      <c r="AQ203" s="1">
        <v>2134358</v>
      </c>
      <c r="AR203" s="1">
        <v>5441643</v>
      </c>
      <c r="AS203" s="1">
        <v>4833579</v>
      </c>
      <c r="AT203" s="1">
        <v>608064</v>
      </c>
      <c r="AU203" s="1">
        <v>5836750</v>
      </c>
      <c r="AV203" s="1">
        <v>93.230695512695419</v>
      </c>
      <c r="AW203" s="1">
        <v>52.977327816692338</v>
      </c>
      <c r="AX203" s="1">
        <v>49.391131187542946</v>
      </c>
      <c r="AY203" s="1">
        <v>10175346</v>
      </c>
      <c r="AZ203" s="1">
        <v>5196087</v>
      </c>
      <c r="BA203" s="1">
        <v>1944193</v>
      </c>
      <c r="BB203" s="1">
        <v>1707330</v>
      </c>
      <c r="BC203" s="1">
        <v>558981</v>
      </c>
      <c r="BD203" s="1">
        <v>985583</v>
      </c>
      <c r="BE203" s="1">
        <v>4251333</v>
      </c>
      <c r="BF203" s="1">
        <v>28823</v>
      </c>
      <c r="BG203" s="1">
        <v>1631671</v>
      </c>
      <c r="BI203" s="1">
        <f t="shared" si="9"/>
        <v>93.230695512695419</v>
      </c>
      <c r="BJ203" s="1">
        <f t="shared" si="10"/>
        <v>4833579</v>
      </c>
      <c r="BK203" s="1">
        <f t="shared" si="11"/>
        <v>5184536.030133768</v>
      </c>
    </row>
    <row r="204" spans="1:63" x14ac:dyDescent="0.25">
      <c r="A204" s="56" t="s">
        <v>185</v>
      </c>
      <c r="B204" s="1">
        <v>11998547</v>
      </c>
      <c r="C204" s="1">
        <v>6891750</v>
      </c>
      <c r="D204" s="1">
        <v>3127500</v>
      </c>
      <c r="E204" s="1">
        <v>2109169</v>
      </c>
      <c r="F204" s="1">
        <v>638916</v>
      </c>
      <c r="G204" s="1">
        <v>1016165</v>
      </c>
      <c r="H204" s="1">
        <v>5106797</v>
      </c>
      <c r="I204" s="1">
        <v>15664</v>
      </c>
      <c r="J204" s="1">
        <v>185515</v>
      </c>
      <c r="K204" s="1">
        <v>96369</v>
      </c>
      <c r="L204" s="1">
        <v>52209</v>
      </c>
      <c r="M204" s="1">
        <v>2178</v>
      </c>
      <c r="N204" s="1">
        <v>146524</v>
      </c>
      <c r="O204" s="1">
        <v>18826</v>
      </c>
      <c r="P204" s="1">
        <v>50820</v>
      </c>
      <c r="Q204" s="1">
        <v>19875</v>
      </c>
      <c r="R204" s="1">
        <v>56706</v>
      </c>
      <c r="S204" s="1">
        <v>297</v>
      </c>
      <c r="T204" s="1">
        <v>147702</v>
      </c>
      <c r="U204" s="1">
        <v>61081</v>
      </c>
      <c r="V204" s="1">
        <v>86621</v>
      </c>
      <c r="W204" s="1">
        <v>52768</v>
      </c>
      <c r="X204" s="1">
        <v>369073</v>
      </c>
      <c r="Y204" s="1">
        <v>918843</v>
      </c>
      <c r="Z204" s="1">
        <v>199</v>
      </c>
      <c r="AA204" s="1">
        <v>31061</v>
      </c>
      <c r="AB204" s="1">
        <v>1106979</v>
      </c>
      <c r="AC204" s="1">
        <v>1981713</v>
      </c>
      <c r="AD204" s="1">
        <v>11430785</v>
      </c>
      <c r="AE204" s="1">
        <v>5995842</v>
      </c>
      <c r="AF204" s="1">
        <v>1711446</v>
      </c>
      <c r="AG204" s="1">
        <v>139238</v>
      </c>
      <c r="AH204" s="1">
        <v>131689</v>
      </c>
      <c r="AI204" s="1">
        <v>1440519</v>
      </c>
      <c r="AJ204" s="1">
        <v>1218687</v>
      </c>
      <c r="AK204" s="1">
        <v>559786</v>
      </c>
      <c r="AL204" s="1">
        <v>422135</v>
      </c>
      <c r="AM204" s="1">
        <v>236767</v>
      </c>
      <c r="AN204" s="1">
        <v>114500</v>
      </c>
      <c r="AO204" s="1">
        <v>796530</v>
      </c>
      <c r="AP204" s="1">
        <v>40315</v>
      </c>
      <c r="AQ204" s="1">
        <v>2114364</v>
      </c>
      <c r="AR204" s="1">
        <v>5434943</v>
      </c>
      <c r="AS204" s="1">
        <v>4831577</v>
      </c>
      <c r="AT204" s="1">
        <v>603366</v>
      </c>
      <c r="AU204" s="1">
        <v>6002705</v>
      </c>
      <c r="AV204" s="1">
        <v>90.54156150977299</v>
      </c>
      <c r="AW204" s="1">
        <v>53.91285963607865</v>
      </c>
      <c r="AX204" s="1">
        <v>48.813544969077718</v>
      </c>
      <c r="AY204" s="1">
        <v>10377666</v>
      </c>
      <c r="AZ204" s="1">
        <v>5270869</v>
      </c>
      <c r="BA204" s="1">
        <v>1966695</v>
      </c>
      <c r="BB204" s="1">
        <v>1739534</v>
      </c>
      <c r="BC204" s="1">
        <v>568654</v>
      </c>
      <c r="BD204" s="1">
        <v>995986</v>
      </c>
      <c r="BE204" s="1">
        <v>4381824</v>
      </c>
      <c r="BF204" s="1">
        <v>29212</v>
      </c>
      <c r="BG204" s="1">
        <v>1649532</v>
      </c>
      <c r="BI204" s="1">
        <f t="shared" si="9"/>
        <v>90.54156150977299</v>
      </c>
      <c r="BJ204" s="1">
        <f t="shared" si="10"/>
        <v>4831577</v>
      </c>
      <c r="BK204" s="1">
        <f t="shared" si="11"/>
        <v>5336308.4526419211</v>
      </c>
    </row>
    <row r="205" spans="1:63" x14ac:dyDescent="0.25">
      <c r="A205" s="56" t="s">
        <v>184</v>
      </c>
      <c r="B205" s="1">
        <v>12159795</v>
      </c>
      <c r="C205" s="1">
        <v>6996869</v>
      </c>
      <c r="D205" s="1">
        <v>3148384</v>
      </c>
      <c r="E205" s="1">
        <v>2142580</v>
      </c>
      <c r="F205" s="1">
        <v>658984</v>
      </c>
      <c r="G205" s="1">
        <v>1046921</v>
      </c>
      <c r="H205" s="1">
        <v>5162926</v>
      </c>
      <c r="I205" s="1">
        <v>13850</v>
      </c>
      <c r="J205" s="1">
        <v>163852</v>
      </c>
      <c r="K205" s="1">
        <v>82205</v>
      </c>
      <c r="L205" s="1">
        <v>57503</v>
      </c>
      <c r="M205" s="1">
        <v>3707</v>
      </c>
      <c r="N205" s="1">
        <v>128196</v>
      </c>
      <c r="O205" s="1">
        <v>18211</v>
      </c>
      <c r="P205" s="1">
        <v>41270</v>
      </c>
      <c r="Q205" s="1">
        <v>21042</v>
      </c>
      <c r="R205" s="1">
        <v>47372</v>
      </c>
      <c r="S205" s="1">
        <v>301</v>
      </c>
      <c r="T205" s="1">
        <v>141113</v>
      </c>
      <c r="U205" s="1">
        <v>61366</v>
      </c>
      <c r="V205" s="1">
        <v>79747</v>
      </c>
      <c r="W205" s="1">
        <v>53837</v>
      </c>
      <c r="X205" s="1">
        <v>401714</v>
      </c>
      <c r="Y205" s="1">
        <v>937499</v>
      </c>
      <c r="Z205" s="1">
        <v>198</v>
      </c>
      <c r="AA205" s="1">
        <v>34725</v>
      </c>
      <c r="AB205" s="1">
        <v>1131862</v>
      </c>
      <c r="AC205" s="1">
        <v>2012665</v>
      </c>
      <c r="AD205" s="1">
        <v>11844863</v>
      </c>
      <c r="AE205" s="1">
        <v>6019236</v>
      </c>
      <c r="AF205" s="1">
        <v>1734179</v>
      </c>
      <c r="AG205" s="1">
        <v>149799</v>
      </c>
      <c r="AH205" s="1">
        <v>131748</v>
      </c>
      <c r="AI205" s="1">
        <v>1452632</v>
      </c>
      <c r="AJ205" s="1">
        <v>1267356</v>
      </c>
      <c r="AK205" s="1">
        <v>589647</v>
      </c>
      <c r="AL205" s="1">
        <v>438718</v>
      </c>
      <c r="AM205" s="1">
        <v>238991</v>
      </c>
      <c r="AN205" s="1">
        <v>111778</v>
      </c>
      <c r="AO205" s="1">
        <v>786451</v>
      </c>
      <c r="AP205" s="1">
        <v>49454</v>
      </c>
      <c r="AQ205" s="1">
        <v>2070018</v>
      </c>
      <c r="AR205" s="1">
        <v>5825627</v>
      </c>
      <c r="AS205" s="1">
        <v>5203193</v>
      </c>
      <c r="AT205" s="1">
        <v>622434</v>
      </c>
      <c r="AU205" s="1">
        <v>6140559</v>
      </c>
      <c r="AV205" s="1">
        <v>94.871276990358993</v>
      </c>
      <c r="AW205" s="1">
        <v>51.522945035304232</v>
      </c>
      <c r="AX205" s="1">
        <v>48.880475898033907</v>
      </c>
      <c r="AY205" s="1">
        <v>10533494</v>
      </c>
      <c r="AZ205" s="1">
        <v>5370568</v>
      </c>
      <c r="BA205" s="1">
        <v>1986297</v>
      </c>
      <c r="BB205" s="1">
        <v>1775641</v>
      </c>
      <c r="BC205" s="1">
        <v>579284</v>
      </c>
      <c r="BD205" s="1">
        <v>1029346</v>
      </c>
      <c r="BE205" s="1">
        <v>4514258</v>
      </c>
      <c r="BF205" s="1">
        <v>29641</v>
      </c>
      <c r="BG205" s="1">
        <v>1669615</v>
      </c>
      <c r="BI205" s="1">
        <f t="shared" si="9"/>
        <v>94.871276990358993</v>
      </c>
      <c r="BJ205" s="1">
        <f t="shared" si="10"/>
        <v>5203193</v>
      </c>
      <c r="BK205" s="1">
        <f t="shared" si="11"/>
        <v>5484476.6140638739</v>
      </c>
    </row>
    <row r="206" spans="1:63" x14ac:dyDescent="0.25">
      <c r="A206" s="56" t="s">
        <v>183</v>
      </c>
      <c r="B206" s="1">
        <v>12372688</v>
      </c>
      <c r="C206" s="1">
        <v>7088808</v>
      </c>
      <c r="D206" s="1">
        <v>3165910</v>
      </c>
      <c r="E206" s="1">
        <v>2187674</v>
      </c>
      <c r="F206" s="1">
        <v>669460</v>
      </c>
      <c r="G206" s="1">
        <v>1065764</v>
      </c>
      <c r="H206" s="1">
        <v>5283880</v>
      </c>
      <c r="I206" s="1">
        <v>14454</v>
      </c>
      <c r="J206" s="1">
        <v>159423</v>
      </c>
      <c r="K206" s="1">
        <v>91827</v>
      </c>
      <c r="L206" s="1">
        <v>64388</v>
      </c>
      <c r="M206" s="1">
        <v>9019</v>
      </c>
      <c r="N206" s="1">
        <v>153320</v>
      </c>
      <c r="O206" s="1">
        <v>17386</v>
      </c>
      <c r="P206" s="1">
        <v>47962</v>
      </c>
      <c r="Q206" s="1">
        <v>24306</v>
      </c>
      <c r="R206" s="1">
        <v>63360</v>
      </c>
      <c r="S206" s="1">
        <v>306</v>
      </c>
      <c r="T206" s="1">
        <v>142276</v>
      </c>
      <c r="U206" s="1">
        <v>61771</v>
      </c>
      <c r="V206" s="1">
        <v>80505</v>
      </c>
      <c r="W206" s="1">
        <v>54493</v>
      </c>
      <c r="X206" s="1">
        <v>436328</v>
      </c>
      <c r="Y206" s="1">
        <v>951649</v>
      </c>
      <c r="Z206" s="1">
        <v>199</v>
      </c>
      <c r="AA206" s="1">
        <v>38408</v>
      </c>
      <c r="AB206" s="1">
        <v>1156199</v>
      </c>
      <c r="AC206" s="1">
        <v>2011897</v>
      </c>
      <c r="AD206" s="1">
        <v>12326221</v>
      </c>
      <c r="AE206" s="1">
        <v>6057498</v>
      </c>
      <c r="AF206" s="1">
        <v>1773316</v>
      </c>
      <c r="AG206" s="1">
        <v>162887</v>
      </c>
      <c r="AH206" s="1">
        <v>132761</v>
      </c>
      <c r="AI206" s="1">
        <v>1477668</v>
      </c>
      <c r="AJ206" s="1">
        <v>1296470</v>
      </c>
      <c r="AK206" s="1">
        <v>609977</v>
      </c>
      <c r="AL206" s="1">
        <v>445825</v>
      </c>
      <c r="AM206" s="1">
        <v>240668</v>
      </c>
      <c r="AN206" s="1">
        <v>113813</v>
      </c>
      <c r="AO206" s="1">
        <v>799388</v>
      </c>
      <c r="AP206" s="1">
        <v>40898</v>
      </c>
      <c r="AQ206" s="1">
        <v>2033613</v>
      </c>
      <c r="AR206" s="1">
        <v>6268723</v>
      </c>
      <c r="AS206" s="1">
        <v>5633101</v>
      </c>
      <c r="AT206" s="1">
        <v>635622</v>
      </c>
      <c r="AU206" s="1">
        <v>6315190</v>
      </c>
      <c r="AV206" s="1">
        <v>99.264204343850992</v>
      </c>
      <c r="AW206" s="1">
        <v>48.969875116897512</v>
      </c>
      <c r="AX206" s="1">
        <v>48.609556902965792</v>
      </c>
      <c r="AY206" s="1">
        <v>10734046</v>
      </c>
      <c r="AZ206" s="1">
        <v>5450166</v>
      </c>
      <c r="BA206" s="1">
        <v>2012678</v>
      </c>
      <c r="BB206" s="1">
        <v>1811148</v>
      </c>
      <c r="BC206" s="1">
        <v>590810</v>
      </c>
      <c r="BD206" s="1">
        <v>1035530</v>
      </c>
      <c r="BE206" s="1">
        <v>4676548</v>
      </c>
      <c r="BF206" s="1">
        <v>30099</v>
      </c>
      <c r="BG206" s="1">
        <v>1691221</v>
      </c>
      <c r="BI206" s="1">
        <f t="shared" si="9"/>
        <v>99.264204343850992</v>
      </c>
      <c r="BJ206" s="1">
        <f t="shared" si="10"/>
        <v>5633101</v>
      </c>
      <c r="BK206" s="1">
        <f t="shared" si="11"/>
        <v>5674856.3464901708</v>
      </c>
    </row>
    <row r="207" spans="1:63" x14ac:dyDescent="0.25">
      <c r="A207" s="56" t="s">
        <v>182</v>
      </c>
      <c r="B207" s="1">
        <v>12600242</v>
      </c>
      <c r="C207" s="1">
        <v>7187667</v>
      </c>
      <c r="D207" s="1">
        <v>3208753</v>
      </c>
      <c r="E207" s="1">
        <v>2221714</v>
      </c>
      <c r="F207" s="1">
        <v>685209</v>
      </c>
      <c r="G207" s="1">
        <v>1071991</v>
      </c>
      <c r="H207" s="1">
        <v>5412575</v>
      </c>
      <c r="I207" s="1">
        <v>15856</v>
      </c>
      <c r="J207" s="1">
        <v>165359</v>
      </c>
      <c r="K207" s="1">
        <v>93237</v>
      </c>
      <c r="L207" s="1">
        <v>69660</v>
      </c>
      <c r="M207" s="1">
        <v>3771</v>
      </c>
      <c r="N207" s="1">
        <v>123030</v>
      </c>
      <c r="O207" s="1">
        <v>18004</v>
      </c>
      <c r="P207" s="1">
        <v>43647</v>
      </c>
      <c r="Q207" s="1">
        <v>20783</v>
      </c>
      <c r="R207" s="1">
        <v>40286</v>
      </c>
      <c r="S207" s="1">
        <v>310</v>
      </c>
      <c r="T207" s="1">
        <v>140363</v>
      </c>
      <c r="U207" s="1">
        <v>62083</v>
      </c>
      <c r="V207" s="1">
        <v>78280</v>
      </c>
      <c r="W207" s="1">
        <v>55553</v>
      </c>
      <c r="X207" s="1">
        <v>467322</v>
      </c>
      <c r="Y207" s="1">
        <v>971797</v>
      </c>
      <c r="Z207" s="1">
        <v>200</v>
      </c>
      <c r="AA207" s="1">
        <v>42323</v>
      </c>
      <c r="AB207" s="1">
        <v>1205810</v>
      </c>
      <c r="AC207" s="1">
        <v>2058294</v>
      </c>
      <c r="AD207" s="1">
        <v>12843448</v>
      </c>
      <c r="AE207" s="1">
        <v>6127490</v>
      </c>
      <c r="AF207" s="1">
        <v>1784090</v>
      </c>
      <c r="AG207" s="1">
        <v>163268</v>
      </c>
      <c r="AH207" s="1">
        <v>133510</v>
      </c>
      <c r="AI207" s="1">
        <v>1487312</v>
      </c>
      <c r="AJ207" s="1">
        <v>1306643</v>
      </c>
      <c r="AK207" s="1">
        <v>620021</v>
      </c>
      <c r="AL207" s="1">
        <v>445181</v>
      </c>
      <c r="AM207" s="1">
        <v>241441</v>
      </c>
      <c r="AN207" s="1">
        <v>115195</v>
      </c>
      <c r="AO207" s="1">
        <v>832922</v>
      </c>
      <c r="AP207" s="1">
        <v>42359</v>
      </c>
      <c r="AQ207" s="1">
        <v>2046281</v>
      </c>
      <c r="AR207" s="1">
        <v>6715958</v>
      </c>
      <c r="AS207" s="1">
        <v>6064628</v>
      </c>
      <c r="AT207" s="1">
        <v>651330</v>
      </c>
      <c r="AU207" s="1">
        <v>6472752</v>
      </c>
      <c r="AV207" s="1">
        <v>103.75738187975631</v>
      </c>
      <c r="AW207" s="1">
        <v>46.020735720539342</v>
      </c>
      <c r="AX207" s="1">
        <v>47.749910505433405</v>
      </c>
      <c r="AY207" s="1">
        <v>10937759</v>
      </c>
      <c r="AZ207" s="1">
        <v>5525184</v>
      </c>
      <c r="BA207" s="1">
        <v>2037670</v>
      </c>
      <c r="BB207" s="1">
        <v>1845486</v>
      </c>
      <c r="BC207" s="1">
        <v>603130</v>
      </c>
      <c r="BD207" s="1">
        <v>1038898</v>
      </c>
      <c r="BE207" s="1">
        <v>4810269</v>
      </c>
      <c r="BF207" s="1">
        <v>30589</v>
      </c>
      <c r="BG207" s="1">
        <v>1713559</v>
      </c>
      <c r="BI207" s="1">
        <f t="shared" si="9"/>
        <v>103.75738187975631</v>
      </c>
      <c r="BJ207" s="1">
        <f t="shared" si="10"/>
        <v>6064628</v>
      </c>
      <c r="BK207" s="1">
        <f t="shared" si="11"/>
        <v>5845008.7021550471</v>
      </c>
    </row>
    <row r="208" spans="1:63" x14ac:dyDescent="0.25">
      <c r="A208" s="56" t="s">
        <v>181</v>
      </c>
      <c r="B208" s="1">
        <v>12998315</v>
      </c>
      <c r="C208" s="1">
        <v>7271087</v>
      </c>
      <c r="D208" s="1">
        <v>3249696</v>
      </c>
      <c r="E208" s="1">
        <v>2251824</v>
      </c>
      <c r="F208" s="1">
        <v>690603</v>
      </c>
      <c r="G208" s="1">
        <v>1078964</v>
      </c>
      <c r="H208" s="1">
        <v>5727228</v>
      </c>
      <c r="I208" s="1">
        <v>17403</v>
      </c>
      <c r="J208" s="1">
        <v>188079</v>
      </c>
      <c r="K208" s="1">
        <v>99688</v>
      </c>
      <c r="L208" s="1">
        <v>76969</v>
      </c>
      <c r="M208" s="1">
        <v>2440</v>
      </c>
      <c r="N208" s="1">
        <v>137852</v>
      </c>
      <c r="O208" s="1">
        <v>20142</v>
      </c>
      <c r="P208" s="1">
        <v>57098</v>
      </c>
      <c r="Q208" s="1">
        <v>23421</v>
      </c>
      <c r="R208" s="1">
        <v>36787</v>
      </c>
      <c r="S208" s="1">
        <v>404</v>
      </c>
      <c r="T208" s="1">
        <v>147235</v>
      </c>
      <c r="U208" s="1">
        <v>62174</v>
      </c>
      <c r="V208" s="1">
        <v>85061</v>
      </c>
      <c r="W208" s="1">
        <v>51139</v>
      </c>
      <c r="X208" s="1">
        <v>491714</v>
      </c>
      <c r="Y208" s="1">
        <v>1148264</v>
      </c>
      <c r="Z208" s="1">
        <v>206</v>
      </c>
      <c r="AA208" s="1">
        <v>45668</v>
      </c>
      <c r="AB208" s="1">
        <v>1184941</v>
      </c>
      <c r="AC208" s="1">
        <v>2135630</v>
      </c>
      <c r="AD208" s="1">
        <v>13513202</v>
      </c>
      <c r="AE208" s="1">
        <v>6252429</v>
      </c>
      <c r="AF208" s="1">
        <v>1797593</v>
      </c>
      <c r="AG208" s="1">
        <v>157351</v>
      </c>
      <c r="AH208" s="1">
        <v>134758</v>
      </c>
      <c r="AI208" s="1">
        <v>1505484</v>
      </c>
      <c r="AJ208" s="1">
        <v>1343829</v>
      </c>
      <c r="AK208" s="1">
        <v>636165</v>
      </c>
      <c r="AL208" s="1">
        <v>467293</v>
      </c>
      <c r="AM208" s="1">
        <v>240371</v>
      </c>
      <c r="AN208" s="1">
        <v>113366</v>
      </c>
      <c r="AO208" s="1">
        <v>877498</v>
      </c>
      <c r="AP208" s="1">
        <v>40309</v>
      </c>
      <c r="AQ208" s="1">
        <v>2079834</v>
      </c>
      <c r="AR208" s="1">
        <v>7260773</v>
      </c>
      <c r="AS208" s="1">
        <v>6449974</v>
      </c>
      <c r="AT208" s="1">
        <v>810799</v>
      </c>
      <c r="AU208" s="1">
        <v>6745886</v>
      </c>
      <c r="AV208" s="1">
        <v>107.63260858060551</v>
      </c>
      <c r="AW208" s="1">
        <v>43.265666846467489</v>
      </c>
      <c r="AX208" s="1">
        <v>46.567965846647162</v>
      </c>
      <c r="AY208" s="1">
        <v>11311920</v>
      </c>
      <c r="AZ208" s="1">
        <v>5584692</v>
      </c>
      <c r="BA208" s="1">
        <v>2057079</v>
      </c>
      <c r="BB208" s="1">
        <v>1880516</v>
      </c>
      <c r="BC208" s="1">
        <v>615597</v>
      </c>
      <c r="BD208" s="1">
        <v>1031500</v>
      </c>
      <c r="BE208" s="1">
        <v>5059491</v>
      </c>
      <c r="BF208" s="1">
        <v>31049</v>
      </c>
      <c r="BG208" s="1">
        <v>1735830</v>
      </c>
      <c r="BI208" s="1">
        <f t="shared" si="9"/>
        <v>107.63260858060551</v>
      </c>
      <c r="BJ208" s="1">
        <f t="shared" si="10"/>
        <v>6449974</v>
      </c>
      <c r="BK208" s="1">
        <f t="shared" si="11"/>
        <v>5992583.5534959165</v>
      </c>
    </row>
    <row r="209" spans="1:63" x14ac:dyDescent="0.25">
      <c r="A209" s="56" t="s">
        <v>180</v>
      </c>
      <c r="B209" s="1">
        <v>13208964</v>
      </c>
      <c r="C209" s="1">
        <v>7347406</v>
      </c>
      <c r="D209" s="1">
        <v>3284654</v>
      </c>
      <c r="E209" s="1">
        <v>2276095</v>
      </c>
      <c r="F209" s="1">
        <v>706576</v>
      </c>
      <c r="G209" s="1">
        <v>1080081</v>
      </c>
      <c r="H209" s="1">
        <v>5861558</v>
      </c>
      <c r="I209" s="1">
        <v>20387</v>
      </c>
      <c r="J209" s="1">
        <v>158999</v>
      </c>
      <c r="K209" s="1">
        <v>95849</v>
      </c>
      <c r="L209" s="1">
        <v>84858</v>
      </c>
      <c r="M209" s="1">
        <v>2428</v>
      </c>
      <c r="N209" s="1">
        <v>124159</v>
      </c>
      <c r="O209" s="1">
        <v>17436</v>
      </c>
      <c r="P209" s="1">
        <v>57356</v>
      </c>
      <c r="Q209" s="1">
        <v>20853</v>
      </c>
      <c r="R209" s="1">
        <v>28016</v>
      </c>
      <c r="S209" s="1">
        <v>498</v>
      </c>
      <c r="T209" s="1">
        <v>137542</v>
      </c>
      <c r="U209" s="1">
        <v>60864</v>
      </c>
      <c r="V209" s="1">
        <v>76678</v>
      </c>
      <c r="W209" s="1">
        <v>49386</v>
      </c>
      <c r="X209" s="1">
        <v>521977</v>
      </c>
      <c r="Y209" s="1">
        <v>1174629</v>
      </c>
      <c r="Z209" s="1">
        <v>206</v>
      </c>
      <c r="AA209" s="1">
        <v>50177</v>
      </c>
      <c r="AB209" s="1">
        <v>1222302</v>
      </c>
      <c r="AC209" s="1">
        <v>2218659</v>
      </c>
      <c r="AD209" s="1">
        <v>13906143</v>
      </c>
      <c r="AE209" s="1">
        <v>6350811</v>
      </c>
      <c r="AF209" s="1">
        <v>1837097</v>
      </c>
      <c r="AG209" s="1">
        <v>174174</v>
      </c>
      <c r="AH209" s="1">
        <v>134937</v>
      </c>
      <c r="AI209" s="1">
        <v>1527986</v>
      </c>
      <c r="AJ209" s="1">
        <v>1352927</v>
      </c>
      <c r="AK209" s="1">
        <v>634193</v>
      </c>
      <c r="AL209" s="1">
        <v>474101</v>
      </c>
      <c r="AM209" s="1">
        <v>244633</v>
      </c>
      <c r="AN209" s="1">
        <v>120966</v>
      </c>
      <c r="AO209" s="1">
        <v>863816</v>
      </c>
      <c r="AP209" s="1">
        <v>49331</v>
      </c>
      <c r="AQ209" s="1">
        <v>2126674</v>
      </c>
      <c r="AR209" s="1">
        <v>7555332</v>
      </c>
      <c r="AS209" s="1">
        <v>6728661</v>
      </c>
      <c r="AT209" s="1">
        <v>826671</v>
      </c>
      <c r="AU209" s="1">
        <v>6858153</v>
      </c>
      <c r="AV209" s="1">
        <v>110.16569323010951</v>
      </c>
      <c r="AW209" s="1">
        <v>42.222160846982327</v>
      </c>
      <c r="AX209" s="1">
        <v>46.514336193809967</v>
      </c>
      <c r="AY209" s="1">
        <v>11548966</v>
      </c>
      <c r="AZ209" s="1">
        <v>5687408</v>
      </c>
      <c r="BA209" s="1">
        <v>2085664</v>
      </c>
      <c r="BB209" s="1">
        <v>1915801</v>
      </c>
      <c r="BC209" s="1">
        <v>629138</v>
      </c>
      <c r="BD209" s="1">
        <v>1056805</v>
      </c>
      <c r="BE209" s="1">
        <v>5198155</v>
      </c>
      <c r="BF209" s="1">
        <v>31483</v>
      </c>
      <c r="BG209" s="1">
        <v>1758860</v>
      </c>
      <c r="BI209" s="1">
        <f t="shared" si="9"/>
        <v>110.16569323010951</v>
      </c>
      <c r="BJ209" s="1">
        <f t="shared" si="10"/>
        <v>6728661</v>
      </c>
      <c r="BK209" s="1">
        <f t="shared" si="11"/>
        <v>6107764.4071511924</v>
      </c>
    </row>
    <row r="210" spans="1:63" x14ac:dyDescent="0.25">
      <c r="A210" s="56" t="s">
        <v>179</v>
      </c>
      <c r="B210" s="1">
        <v>13388143</v>
      </c>
      <c r="C210" s="1">
        <v>7405799</v>
      </c>
      <c r="D210" s="1">
        <v>3300705</v>
      </c>
      <c r="E210" s="1">
        <v>2298635</v>
      </c>
      <c r="F210" s="1">
        <v>721369</v>
      </c>
      <c r="G210" s="1">
        <v>1085090</v>
      </c>
      <c r="H210" s="1">
        <v>5982344</v>
      </c>
      <c r="I210" s="1">
        <v>19844</v>
      </c>
      <c r="J210" s="1">
        <v>164724</v>
      </c>
      <c r="K210" s="1">
        <v>103832</v>
      </c>
      <c r="L210" s="1">
        <v>84764</v>
      </c>
      <c r="M210" s="1">
        <v>4322</v>
      </c>
      <c r="N210" s="1">
        <v>138943</v>
      </c>
      <c r="O210" s="1">
        <v>20928</v>
      </c>
      <c r="P210" s="1">
        <v>63106</v>
      </c>
      <c r="Q210" s="1">
        <v>22880</v>
      </c>
      <c r="R210" s="1">
        <v>31437</v>
      </c>
      <c r="S210" s="1">
        <v>592</v>
      </c>
      <c r="T210" s="1">
        <v>131713</v>
      </c>
      <c r="U210" s="1">
        <v>59696</v>
      </c>
      <c r="V210" s="1">
        <v>72017</v>
      </c>
      <c r="W210" s="1">
        <v>49650</v>
      </c>
      <c r="X210" s="1">
        <v>549214</v>
      </c>
      <c r="Y210" s="1">
        <v>1188650</v>
      </c>
      <c r="Z210" s="1">
        <v>210</v>
      </c>
      <c r="AA210" s="1">
        <v>54306</v>
      </c>
      <c r="AB210" s="1">
        <v>1269179</v>
      </c>
      <c r="AC210" s="1">
        <v>2222993</v>
      </c>
      <c r="AD210" s="1">
        <v>14307256</v>
      </c>
      <c r="AE210" s="1">
        <v>6423129</v>
      </c>
      <c r="AF210" s="1">
        <v>1873228</v>
      </c>
      <c r="AG210" s="1">
        <v>181726</v>
      </c>
      <c r="AH210" s="1">
        <v>137110</v>
      </c>
      <c r="AI210" s="1">
        <v>1554392</v>
      </c>
      <c r="AJ210" s="1">
        <v>1376514</v>
      </c>
      <c r="AK210" s="1">
        <v>643412</v>
      </c>
      <c r="AL210" s="1">
        <v>482210</v>
      </c>
      <c r="AM210" s="1">
        <v>250892</v>
      </c>
      <c r="AN210" s="1">
        <v>124082</v>
      </c>
      <c r="AO210" s="1">
        <v>889439</v>
      </c>
      <c r="AP210" s="1">
        <v>45602</v>
      </c>
      <c r="AQ210" s="1">
        <v>2114264</v>
      </c>
      <c r="AR210" s="1">
        <v>7884127</v>
      </c>
      <c r="AS210" s="1">
        <v>7035650</v>
      </c>
      <c r="AT210" s="1">
        <v>848477</v>
      </c>
      <c r="AU210" s="1">
        <v>6965014</v>
      </c>
      <c r="AV210" s="1">
        <v>113.19613685170381</v>
      </c>
      <c r="AW210" s="1">
        <v>41.218789072866599</v>
      </c>
      <c r="AX210" s="1">
        <v>46.658076887537206</v>
      </c>
      <c r="AY210" s="1">
        <v>11715870</v>
      </c>
      <c r="AZ210" s="1">
        <v>5733526</v>
      </c>
      <c r="BA210" s="1">
        <v>2099326</v>
      </c>
      <c r="BB210" s="1">
        <v>1951508</v>
      </c>
      <c r="BC210" s="1">
        <v>643221</v>
      </c>
      <c r="BD210" s="1">
        <v>1039471</v>
      </c>
      <c r="BE210" s="1">
        <v>5292741</v>
      </c>
      <c r="BF210" s="1">
        <v>31899</v>
      </c>
      <c r="BG210" s="1">
        <v>1782780</v>
      </c>
      <c r="BI210" s="1">
        <f t="shared" si="9"/>
        <v>113.19613685170381</v>
      </c>
      <c r="BJ210" s="1">
        <f t="shared" si="10"/>
        <v>7035650</v>
      </c>
      <c r="BK210" s="1">
        <f t="shared" si="11"/>
        <v>6215450.629041587</v>
      </c>
    </row>
    <row r="211" spans="1:63" x14ac:dyDescent="0.25">
      <c r="A211" s="56" t="s">
        <v>178</v>
      </c>
      <c r="B211" s="1">
        <v>13547070</v>
      </c>
      <c r="C211" s="1">
        <v>7453594</v>
      </c>
      <c r="D211" s="1">
        <v>3290162</v>
      </c>
      <c r="E211" s="1">
        <v>2335992</v>
      </c>
      <c r="F211" s="1">
        <v>733959</v>
      </c>
      <c r="G211" s="1">
        <v>1093481</v>
      </c>
      <c r="H211" s="1">
        <v>6093476</v>
      </c>
      <c r="I211" s="1">
        <v>20922</v>
      </c>
      <c r="J211" s="1">
        <v>177224</v>
      </c>
      <c r="K211" s="1">
        <v>112984</v>
      </c>
      <c r="L211" s="1">
        <v>88884</v>
      </c>
      <c r="M211" s="1">
        <v>4674</v>
      </c>
      <c r="N211" s="1">
        <v>135843</v>
      </c>
      <c r="O211" s="1">
        <v>23488</v>
      </c>
      <c r="P211" s="1">
        <v>52144</v>
      </c>
      <c r="Q211" s="1">
        <v>25926</v>
      </c>
      <c r="R211" s="1">
        <v>33603</v>
      </c>
      <c r="S211" s="1">
        <v>682</v>
      </c>
      <c r="T211" s="1">
        <v>127089</v>
      </c>
      <c r="U211" s="1">
        <v>58569</v>
      </c>
      <c r="V211" s="1">
        <v>68520</v>
      </c>
      <c r="W211" s="1">
        <v>53351</v>
      </c>
      <c r="X211" s="1">
        <v>569961</v>
      </c>
      <c r="Y211" s="1">
        <v>1206024</v>
      </c>
      <c r="Z211" s="1">
        <v>212</v>
      </c>
      <c r="AA211" s="1">
        <v>57743</v>
      </c>
      <c r="AB211" s="1">
        <v>1295612</v>
      </c>
      <c r="AC211" s="1">
        <v>2242953</v>
      </c>
      <c r="AD211" s="1">
        <v>14466984</v>
      </c>
      <c r="AE211" s="1">
        <v>6508246</v>
      </c>
      <c r="AF211" s="1">
        <v>1880751</v>
      </c>
      <c r="AG211" s="1">
        <v>172999</v>
      </c>
      <c r="AH211" s="1">
        <v>137084</v>
      </c>
      <c r="AI211" s="1">
        <v>1570668</v>
      </c>
      <c r="AJ211" s="1">
        <v>1400680</v>
      </c>
      <c r="AK211" s="1">
        <v>660819</v>
      </c>
      <c r="AL211" s="1">
        <v>488555</v>
      </c>
      <c r="AM211" s="1">
        <v>251306</v>
      </c>
      <c r="AN211" s="1">
        <v>124923</v>
      </c>
      <c r="AO211" s="1">
        <v>876673</v>
      </c>
      <c r="AP211" s="1">
        <v>49068</v>
      </c>
      <c r="AQ211" s="1">
        <v>2176151</v>
      </c>
      <c r="AR211" s="1">
        <v>7958738</v>
      </c>
      <c r="AS211" s="1">
        <v>7100424</v>
      </c>
      <c r="AT211" s="1">
        <v>858314</v>
      </c>
      <c r="AU211" s="1">
        <v>7038824</v>
      </c>
      <c r="AV211" s="1">
        <v>113.06913739009239</v>
      </c>
      <c r="AW211" s="1">
        <v>41.230549350425008</v>
      </c>
      <c r="AX211" s="1">
        <v>46.619026491721918</v>
      </c>
      <c r="AY211" s="1">
        <v>11918089</v>
      </c>
      <c r="AZ211" s="1">
        <v>5824613</v>
      </c>
      <c r="BA211" s="1">
        <v>2125260</v>
      </c>
      <c r="BB211" s="1">
        <v>1989551</v>
      </c>
      <c r="BC211" s="1">
        <v>657918</v>
      </c>
      <c r="BD211" s="1">
        <v>1051884</v>
      </c>
      <c r="BE211" s="1">
        <v>5409843</v>
      </c>
      <c r="BF211" s="1">
        <v>32328</v>
      </c>
      <c r="BG211" s="1">
        <v>1807283</v>
      </c>
      <c r="BI211" s="1">
        <f t="shared" si="9"/>
        <v>113.06913739009239</v>
      </c>
      <c r="BJ211" s="1">
        <f t="shared" si="10"/>
        <v>7100424</v>
      </c>
      <c r="BK211" s="1">
        <f t="shared" si="11"/>
        <v>6279718.9081785372</v>
      </c>
    </row>
    <row r="212" spans="1:63" x14ac:dyDescent="0.25">
      <c r="A212" s="56" t="s">
        <v>177</v>
      </c>
      <c r="B212" s="1">
        <v>14079683</v>
      </c>
      <c r="C212" s="1">
        <v>7717945</v>
      </c>
      <c r="D212" s="1">
        <v>3497271</v>
      </c>
      <c r="E212" s="1">
        <v>2371476</v>
      </c>
      <c r="F212" s="1">
        <v>744688</v>
      </c>
      <c r="G212" s="1">
        <v>1104510</v>
      </c>
      <c r="H212" s="1">
        <v>6361738</v>
      </c>
      <c r="I212" s="1">
        <v>28208</v>
      </c>
      <c r="J212" s="1">
        <v>189301</v>
      </c>
      <c r="K212" s="1">
        <v>129670</v>
      </c>
      <c r="L212" s="1">
        <v>94627</v>
      </c>
      <c r="M212" s="1">
        <v>3904</v>
      </c>
      <c r="N212" s="1">
        <v>138732</v>
      </c>
      <c r="O212" s="1">
        <v>31534</v>
      </c>
      <c r="P212" s="1">
        <v>47095</v>
      </c>
      <c r="Q212" s="1">
        <v>28480</v>
      </c>
      <c r="R212" s="1">
        <v>31017</v>
      </c>
      <c r="S212" s="1">
        <v>606</v>
      </c>
      <c r="T212" s="1">
        <v>135609</v>
      </c>
      <c r="U212" s="1">
        <v>57864</v>
      </c>
      <c r="V212" s="1">
        <v>77745</v>
      </c>
      <c r="W212" s="1">
        <v>59367</v>
      </c>
      <c r="X212" s="1">
        <v>621908</v>
      </c>
      <c r="Y212" s="1">
        <v>1348740</v>
      </c>
      <c r="Z212" s="1">
        <v>153</v>
      </c>
      <c r="AA212" s="1">
        <v>62566</v>
      </c>
      <c r="AB212" s="1">
        <v>1273063</v>
      </c>
      <c r="AC212" s="1">
        <v>2275890</v>
      </c>
      <c r="AD212" s="1">
        <v>14959638</v>
      </c>
      <c r="AE212" s="1">
        <v>6570936</v>
      </c>
      <c r="AF212" s="1">
        <v>1889281</v>
      </c>
      <c r="AG212" s="1">
        <v>156405</v>
      </c>
      <c r="AH212" s="1">
        <v>137851</v>
      </c>
      <c r="AI212" s="1">
        <v>1595025</v>
      </c>
      <c r="AJ212" s="1">
        <v>1413320</v>
      </c>
      <c r="AK212" s="1">
        <v>669521</v>
      </c>
      <c r="AL212" s="1">
        <v>484638</v>
      </c>
      <c r="AM212" s="1">
        <v>259162</v>
      </c>
      <c r="AN212" s="1">
        <v>125607</v>
      </c>
      <c r="AO212" s="1">
        <v>927011</v>
      </c>
      <c r="AP212" s="1">
        <v>49872</v>
      </c>
      <c r="AQ212" s="1">
        <v>2165845</v>
      </c>
      <c r="AR212" s="1">
        <v>8388702</v>
      </c>
      <c r="AS212" s="1">
        <v>7403500</v>
      </c>
      <c r="AT212" s="1">
        <v>985202</v>
      </c>
      <c r="AU212" s="1">
        <v>7508747</v>
      </c>
      <c r="AV212" s="1">
        <v>111.7190595740211</v>
      </c>
      <c r="AW212" s="1">
        <v>39.369629177599073</v>
      </c>
      <c r="AX212" s="1">
        <v>43.983379474993129</v>
      </c>
      <c r="AY212" s="1">
        <v>12283452</v>
      </c>
      <c r="AZ212" s="1">
        <v>5921714</v>
      </c>
      <c r="BA212" s="1">
        <v>2153678</v>
      </c>
      <c r="BB212" s="1">
        <v>2027223</v>
      </c>
      <c r="BC212" s="1">
        <v>673124</v>
      </c>
      <c r="BD212" s="1">
        <v>1067689</v>
      </c>
      <c r="BE212" s="1">
        <v>5712516</v>
      </c>
      <c r="BF212" s="1">
        <v>32822</v>
      </c>
      <c r="BG212" s="1">
        <v>1833388</v>
      </c>
      <c r="BI212" s="1">
        <f t="shared" si="9"/>
        <v>111.7190595740211</v>
      </c>
      <c r="BJ212" s="1">
        <f t="shared" si="10"/>
        <v>7403500</v>
      </c>
      <c r="BK212" s="1">
        <f t="shared" si="11"/>
        <v>6626890.7277139248</v>
      </c>
    </row>
    <row r="213" spans="1:63" x14ac:dyDescent="0.25">
      <c r="A213" s="56" t="s">
        <v>176</v>
      </c>
      <c r="B213" s="1">
        <v>14461090</v>
      </c>
      <c r="C213" s="1">
        <v>8033737</v>
      </c>
      <c r="D213" s="1">
        <v>3762581</v>
      </c>
      <c r="E213" s="1">
        <v>2394899</v>
      </c>
      <c r="F213" s="1">
        <v>766026</v>
      </c>
      <c r="G213" s="1">
        <v>1110231</v>
      </c>
      <c r="H213" s="1">
        <v>6427353</v>
      </c>
      <c r="I213" s="1">
        <v>28968</v>
      </c>
      <c r="J213" s="1">
        <v>191362</v>
      </c>
      <c r="K213" s="1">
        <v>132912</v>
      </c>
      <c r="L213" s="1">
        <v>103040</v>
      </c>
      <c r="M213" s="1">
        <v>3732</v>
      </c>
      <c r="N213" s="1">
        <v>131445</v>
      </c>
      <c r="O213" s="1">
        <v>26721</v>
      </c>
      <c r="P213" s="1">
        <v>54405</v>
      </c>
      <c r="Q213" s="1">
        <v>19272</v>
      </c>
      <c r="R213" s="1">
        <v>30361</v>
      </c>
      <c r="S213" s="1">
        <v>686</v>
      </c>
      <c r="T213" s="1">
        <v>134511</v>
      </c>
      <c r="U213" s="1">
        <v>64554</v>
      </c>
      <c r="V213" s="1">
        <v>69957</v>
      </c>
      <c r="W213" s="1">
        <v>60380</v>
      </c>
      <c r="X213" s="1">
        <v>655484</v>
      </c>
      <c r="Y213" s="1">
        <v>1376025</v>
      </c>
      <c r="Z213" s="1">
        <v>154</v>
      </c>
      <c r="AA213" s="1">
        <v>62961</v>
      </c>
      <c r="AB213" s="1">
        <v>1311149</v>
      </c>
      <c r="AC213" s="1">
        <v>2235230</v>
      </c>
      <c r="AD213" s="1">
        <v>15122118</v>
      </c>
      <c r="AE213" s="1">
        <v>6680723</v>
      </c>
      <c r="AF213" s="1">
        <v>1931085</v>
      </c>
      <c r="AG213" s="1">
        <v>168747</v>
      </c>
      <c r="AH213" s="1">
        <v>138652</v>
      </c>
      <c r="AI213" s="1">
        <v>1623686</v>
      </c>
      <c r="AJ213" s="1">
        <v>1443277</v>
      </c>
      <c r="AK213" s="1">
        <v>689072</v>
      </c>
      <c r="AL213" s="1">
        <v>490933</v>
      </c>
      <c r="AM213" s="1">
        <v>263272</v>
      </c>
      <c r="AN213" s="1">
        <v>135119</v>
      </c>
      <c r="AO213" s="1">
        <v>905003</v>
      </c>
      <c r="AP213" s="1">
        <v>62141</v>
      </c>
      <c r="AQ213" s="1">
        <v>2204098</v>
      </c>
      <c r="AR213" s="1">
        <v>8441395</v>
      </c>
      <c r="AS213" s="1">
        <v>7436634</v>
      </c>
      <c r="AT213" s="1">
        <v>1004761</v>
      </c>
      <c r="AU213" s="1">
        <v>7780367</v>
      </c>
      <c r="AV213" s="1">
        <v>108.4960982772203</v>
      </c>
      <c r="AW213" s="1">
        <v>39.973984526612128</v>
      </c>
      <c r="AX213" s="1">
        <v>43.370213537313937</v>
      </c>
      <c r="AY213" s="1">
        <v>12453399</v>
      </c>
      <c r="AZ213" s="1">
        <v>6026046</v>
      </c>
      <c r="BA213" s="1">
        <v>2173652</v>
      </c>
      <c r="BB213" s="1">
        <v>2064743</v>
      </c>
      <c r="BC213" s="1">
        <v>690204</v>
      </c>
      <c r="BD213" s="1">
        <v>1097447</v>
      </c>
      <c r="BE213" s="1">
        <v>5772676</v>
      </c>
      <c r="BF213" s="1">
        <v>33391</v>
      </c>
      <c r="BG213" s="1">
        <v>1859367</v>
      </c>
      <c r="BI213" s="1">
        <f t="shared" si="9"/>
        <v>108.4960982772203</v>
      </c>
      <c r="BJ213" s="1">
        <f t="shared" si="10"/>
        <v>7436634</v>
      </c>
      <c r="BK213" s="1">
        <f t="shared" si="11"/>
        <v>6854287.0371232387</v>
      </c>
    </row>
    <row r="214" spans="1:63" x14ac:dyDescent="0.25">
      <c r="A214" s="56" t="s">
        <v>175</v>
      </c>
      <c r="B214" s="1">
        <v>14645605</v>
      </c>
      <c r="C214" s="1">
        <v>8116231</v>
      </c>
      <c r="D214" s="1">
        <v>3785020</v>
      </c>
      <c r="E214" s="1">
        <v>2422642</v>
      </c>
      <c r="F214" s="1">
        <v>786774</v>
      </c>
      <c r="G214" s="1">
        <v>1121795</v>
      </c>
      <c r="H214" s="1">
        <v>6529374</v>
      </c>
      <c r="I214" s="1">
        <v>33462</v>
      </c>
      <c r="J214" s="1">
        <v>184566</v>
      </c>
      <c r="K214" s="1">
        <v>146321</v>
      </c>
      <c r="L214" s="1">
        <v>104608</v>
      </c>
      <c r="M214" s="1">
        <v>3249</v>
      </c>
      <c r="N214" s="1">
        <v>114841</v>
      </c>
      <c r="O214" s="1">
        <v>25733</v>
      </c>
      <c r="P214" s="1">
        <v>40178</v>
      </c>
      <c r="Q214" s="1">
        <v>11823</v>
      </c>
      <c r="R214" s="1">
        <v>36262</v>
      </c>
      <c r="S214" s="1">
        <v>845</v>
      </c>
      <c r="T214" s="1">
        <v>139461</v>
      </c>
      <c r="U214" s="1">
        <v>71488</v>
      </c>
      <c r="V214" s="1">
        <v>67973</v>
      </c>
      <c r="W214" s="1">
        <v>61398</v>
      </c>
      <c r="X214" s="1">
        <v>789496</v>
      </c>
      <c r="Y214" s="1">
        <v>1397400</v>
      </c>
      <c r="Z214" s="1">
        <v>162</v>
      </c>
      <c r="AA214" s="1">
        <v>69664</v>
      </c>
      <c r="AB214" s="1">
        <v>1365473</v>
      </c>
      <c r="AC214" s="1">
        <v>2119273</v>
      </c>
      <c r="AD214" s="1">
        <v>16207372</v>
      </c>
      <c r="AE214" s="1">
        <v>6617711</v>
      </c>
      <c r="AF214" s="1">
        <v>1979805</v>
      </c>
      <c r="AG214" s="1">
        <v>179286</v>
      </c>
      <c r="AH214" s="1">
        <v>139800</v>
      </c>
      <c r="AI214" s="1">
        <v>1660719</v>
      </c>
      <c r="AJ214" s="1">
        <v>1469281</v>
      </c>
      <c r="AK214" s="1">
        <v>704488</v>
      </c>
      <c r="AL214" s="1">
        <v>491727</v>
      </c>
      <c r="AM214" s="1">
        <v>273066</v>
      </c>
      <c r="AN214" s="1">
        <v>141475</v>
      </c>
      <c r="AO214" s="1">
        <v>917933</v>
      </c>
      <c r="AP214" s="1">
        <v>57173</v>
      </c>
      <c r="AQ214" s="1">
        <v>2052044</v>
      </c>
      <c r="AR214" s="1">
        <v>9589661</v>
      </c>
      <c r="AS214" s="1">
        <v>8571750</v>
      </c>
      <c r="AT214" s="1">
        <v>1017911</v>
      </c>
      <c r="AU214" s="1">
        <v>8027894</v>
      </c>
      <c r="AV214" s="1">
        <v>119.4542577323017</v>
      </c>
      <c r="AW214" s="1">
        <v>35.966711813829768</v>
      </c>
      <c r="AX214" s="1">
        <v>42.963768627926434</v>
      </c>
      <c r="AY214" s="1">
        <v>12623399</v>
      </c>
      <c r="AZ214" s="1">
        <v>6094025</v>
      </c>
      <c r="BA214" s="1">
        <v>2189433</v>
      </c>
      <c r="BB214" s="1">
        <v>2103758</v>
      </c>
      <c r="BC214" s="1">
        <v>707969</v>
      </c>
      <c r="BD214" s="1">
        <v>1092865</v>
      </c>
      <c r="BE214" s="1">
        <v>6005688</v>
      </c>
      <c r="BF214" s="1">
        <v>34046</v>
      </c>
      <c r="BG214" s="1">
        <v>1884605</v>
      </c>
      <c r="BI214" s="1">
        <f t="shared" si="9"/>
        <v>119.4542577323017</v>
      </c>
      <c r="BJ214" s="1">
        <f t="shared" si="10"/>
        <v>8571750</v>
      </c>
      <c r="BK214" s="1">
        <f t="shared" si="11"/>
        <v>7175759.2929080734</v>
      </c>
    </row>
    <row r="215" spans="1:63" x14ac:dyDescent="0.25">
      <c r="A215" s="56" t="s">
        <v>174</v>
      </c>
      <c r="B215" s="1">
        <v>14999972</v>
      </c>
      <c r="C215" s="1">
        <v>8335390</v>
      </c>
      <c r="D215" s="1">
        <v>3940241</v>
      </c>
      <c r="E215" s="1">
        <v>2456686</v>
      </c>
      <c r="F215" s="1">
        <v>805684</v>
      </c>
      <c r="G215" s="1">
        <v>1132780</v>
      </c>
      <c r="H215" s="1">
        <v>6664582</v>
      </c>
      <c r="I215" s="1">
        <v>33251</v>
      </c>
      <c r="J215" s="1">
        <v>188636</v>
      </c>
      <c r="K215" s="1">
        <v>141792</v>
      </c>
      <c r="L215" s="1">
        <v>112057</v>
      </c>
      <c r="M215" s="1">
        <v>4004</v>
      </c>
      <c r="N215" s="1">
        <v>107805</v>
      </c>
      <c r="O215" s="1">
        <v>28351</v>
      </c>
      <c r="P215" s="1">
        <v>36848</v>
      </c>
      <c r="Q215" s="1">
        <v>8394</v>
      </c>
      <c r="R215" s="1">
        <v>33371</v>
      </c>
      <c r="S215" s="1">
        <v>841</v>
      </c>
      <c r="T215" s="1">
        <v>146985</v>
      </c>
      <c r="U215" s="1">
        <v>78328</v>
      </c>
      <c r="V215" s="1">
        <v>68657</v>
      </c>
      <c r="W215" s="1">
        <v>61780</v>
      </c>
      <c r="X215" s="1">
        <v>869725</v>
      </c>
      <c r="Y215" s="1">
        <v>1418159</v>
      </c>
      <c r="Z215" s="1">
        <v>169</v>
      </c>
      <c r="AA215" s="1">
        <v>74632</v>
      </c>
      <c r="AB215" s="1">
        <v>1388629</v>
      </c>
      <c r="AC215" s="1">
        <v>2116958</v>
      </c>
      <c r="AD215" s="1">
        <v>16958812</v>
      </c>
      <c r="AE215" s="1">
        <v>6657784</v>
      </c>
      <c r="AF215" s="1">
        <v>2034658</v>
      </c>
      <c r="AG215" s="1">
        <v>176649</v>
      </c>
      <c r="AH215" s="1">
        <v>141682</v>
      </c>
      <c r="AI215" s="1">
        <v>1716327</v>
      </c>
      <c r="AJ215" s="1">
        <v>1499607</v>
      </c>
      <c r="AK215" s="1">
        <v>712474</v>
      </c>
      <c r="AL215" s="1">
        <v>500125</v>
      </c>
      <c r="AM215" s="1">
        <v>287009</v>
      </c>
      <c r="AN215" s="1">
        <v>141919</v>
      </c>
      <c r="AO215" s="1">
        <v>938196</v>
      </c>
      <c r="AP215" s="1">
        <v>64368</v>
      </c>
      <c r="AQ215" s="1">
        <v>1979036</v>
      </c>
      <c r="AR215" s="1">
        <v>10301028</v>
      </c>
      <c r="AS215" s="1">
        <v>9280727</v>
      </c>
      <c r="AT215" s="1">
        <v>1020301</v>
      </c>
      <c r="AU215" s="1">
        <v>8342188</v>
      </c>
      <c r="AV215" s="1">
        <v>123.4811243563942</v>
      </c>
      <c r="AW215" s="1">
        <v>34.309826346733395</v>
      </c>
      <c r="AX215" s="1">
        <v>42.366159337672784</v>
      </c>
      <c r="AY215" s="1">
        <v>12862057</v>
      </c>
      <c r="AZ215" s="1">
        <v>6197475</v>
      </c>
      <c r="BA215" s="1">
        <v>2228926</v>
      </c>
      <c r="BB215" s="1">
        <v>2145992</v>
      </c>
      <c r="BC215" s="1">
        <v>726027</v>
      </c>
      <c r="BD215" s="1">
        <v>1096530</v>
      </c>
      <c r="BE215" s="1">
        <v>6204273</v>
      </c>
      <c r="BF215" s="1">
        <v>34729</v>
      </c>
      <c r="BG215" s="1">
        <v>1911530</v>
      </c>
      <c r="BI215" s="1">
        <f t="shared" si="9"/>
        <v>123.4811243563942</v>
      </c>
      <c r="BJ215" s="1">
        <f t="shared" si="10"/>
        <v>9280727</v>
      </c>
      <c r="BK215" s="1">
        <f t="shared" si="11"/>
        <v>7515907.4298787089</v>
      </c>
    </row>
    <row r="216" spans="1:63" x14ac:dyDescent="0.25">
      <c r="A216" s="56" t="s">
        <v>173</v>
      </c>
      <c r="B216" s="1">
        <v>15618038</v>
      </c>
      <c r="C216" s="1">
        <v>8737271</v>
      </c>
      <c r="D216" s="1">
        <v>4292943</v>
      </c>
      <c r="E216" s="1">
        <v>2480420</v>
      </c>
      <c r="F216" s="1">
        <v>816120</v>
      </c>
      <c r="G216" s="1">
        <v>1147788</v>
      </c>
      <c r="H216" s="1">
        <v>6880767</v>
      </c>
      <c r="I216" s="1">
        <v>23139</v>
      </c>
      <c r="J216" s="1">
        <v>178778</v>
      </c>
      <c r="K216" s="1">
        <v>164374</v>
      </c>
      <c r="L216" s="1">
        <v>118834</v>
      </c>
      <c r="M216" s="1">
        <v>4562</v>
      </c>
      <c r="N216" s="1">
        <v>99247</v>
      </c>
      <c r="O216" s="1">
        <v>36145</v>
      </c>
      <c r="P216" s="1">
        <v>26846</v>
      </c>
      <c r="Q216" s="1">
        <v>7971</v>
      </c>
      <c r="R216" s="1">
        <v>27380</v>
      </c>
      <c r="S216" s="1">
        <v>905</v>
      </c>
      <c r="T216" s="1">
        <v>169999</v>
      </c>
      <c r="U216" s="1">
        <v>85590</v>
      </c>
      <c r="V216" s="1">
        <v>84409</v>
      </c>
      <c r="W216" s="1">
        <v>64484</v>
      </c>
      <c r="X216" s="1">
        <v>916390</v>
      </c>
      <c r="Y216" s="1">
        <v>1577539</v>
      </c>
      <c r="Z216" s="1">
        <v>161</v>
      </c>
      <c r="AA216" s="1">
        <v>74492</v>
      </c>
      <c r="AB216" s="1">
        <v>1361106</v>
      </c>
      <c r="AC216" s="1">
        <v>2127662</v>
      </c>
      <c r="AD216" s="1">
        <v>17449591</v>
      </c>
      <c r="AE216" s="1">
        <v>6758611</v>
      </c>
      <c r="AF216" s="1">
        <v>2046083</v>
      </c>
      <c r="AG216" s="1">
        <v>168598</v>
      </c>
      <c r="AH216" s="1">
        <v>142002</v>
      </c>
      <c r="AI216" s="1">
        <v>1735483</v>
      </c>
      <c r="AJ216" s="1">
        <v>1569382</v>
      </c>
      <c r="AK216" s="1">
        <v>733262</v>
      </c>
      <c r="AL216" s="1">
        <v>534908</v>
      </c>
      <c r="AM216" s="1">
        <v>301213</v>
      </c>
      <c r="AN216" s="1">
        <v>147048</v>
      </c>
      <c r="AO216" s="1">
        <v>992089</v>
      </c>
      <c r="AP216" s="1">
        <v>59214</v>
      </c>
      <c r="AQ216" s="1">
        <v>1944795</v>
      </c>
      <c r="AR216" s="1">
        <v>10690980</v>
      </c>
      <c r="AS216" s="1">
        <v>9414743</v>
      </c>
      <c r="AT216" s="1">
        <v>1276237</v>
      </c>
      <c r="AU216" s="1">
        <v>8859427</v>
      </c>
      <c r="AV216" s="1">
        <v>120.6734962801786</v>
      </c>
      <c r="AW216" s="1">
        <v>33.817905114111483</v>
      </c>
      <c r="AX216" s="1">
        <v>40.809248469911616</v>
      </c>
      <c r="AY216" s="1">
        <v>13169209</v>
      </c>
      <c r="AZ216" s="1">
        <v>6288442</v>
      </c>
      <c r="BA216" s="1">
        <v>2261936</v>
      </c>
      <c r="BB216" s="1">
        <v>2184038</v>
      </c>
      <c r="BC216" s="1">
        <v>743467</v>
      </c>
      <c r="BD216" s="1">
        <v>1099001</v>
      </c>
      <c r="BE216" s="1">
        <v>6410598</v>
      </c>
      <c r="BF216" s="1">
        <v>35376</v>
      </c>
      <c r="BG216" s="1">
        <v>1939079</v>
      </c>
      <c r="BI216" s="1">
        <f t="shared" si="9"/>
        <v>120.6734962801786</v>
      </c>
      <c r="BJ216" s="1">
        <f t="shared" si="10"/>
        <v>9414743</v>
      </c>
      <c r="BK216" s="1">
        <f t="shared" si="11"/>
        <v>7801831.6284968965</v>
      </c>
    </row>
    <row r="217" spans="1:63" x14ac:dyDescent="0.25">
      <c r="A217" s="56" t="s">
        <v>172</v>
      </c>
      <c r="B217" s="1">
        <v>15965153</v>
      </c>
      <c r="C217" s="1">
        <v>8880893</v>
      </c>
      <c r="D217" s="1">
        <v>4389104</v>
      </c>
      <c r="E217" s="1">
        <v>2500445</v>
      </c>
      <c r="F217" s="1">
        <v>833014</v>
      </c>
      <c r="G217" s="1">
        <v>1158330</v>
      </c>
      <c r="H217" s="1">
        <v>7084260</v>
      </c>
      <c r="I217" s="1">
        <v>27115</v>
      </c>
      <c r="J217" s="1">
        <v>191770</v>
      </c>
      <c r="K217" s="1">
        <v>205028</v>
      </c>
      <c r="L217" s="1">
        <v>130272</v>
      </c>
      <c r="M217" s="1">
        <v>3717</v>
      </c>
      <c r="N217" s="1">
        <v>91667</v>
      </c>
      <c r="O217" s="1">
        <v>32204</v>
      </c>
      <c r="P217" s="1">
        <v>21850</v>
      </c>
      <c r="Q217" s="1">
        <v>7283</v>
      </c>
      <c r="R217" s="1">
        <v>29203</v>
      </c>
      <c r="S217" s="1">
        <v>1127</v>
      </c>
      <c r="T217" s="1">
        <v>161451</v>
      </c>
      <c r="U217" s="1">
        <v>83154</v>
      </c>
      <c r="V217" s="1">
        <v>78297</v>
      </c>
      <c r="W217" s="1">
        <v>70432</v>
      </c>
      <c r="X217" s="1">
        <v>1072297</v>
      </c>
      <c r="Y217" s="1">
        <v>1618771</v>
      </c>
      <c r="Z217" s="1">
        <v>174</v>
      </c>
      <c r="AA217" s="1">
        <v>84641</v>
      </c>
      <c r="AB217" s="1">
        <v>1395370</v>
      </c>
      <c r="AC217" s="1">
        <v>2031555</v>
      </c>
      <c r="AD217" s="1">
        <v>18904326</v>
      </c>
      <c r="AE217" s="1">
        <v>6856034</v>
      </c>
      <c r="AF217" s="1">
        <v>2151561</v>
      </c>
      <c r="AG217" s="1">
        <v>193105</v>
      </c>
      <c r="AH217" s="1">
        <v>143842</v>
      </c>
      <c r="AI217" s="1">
        <v>1814614</v>
      </c>
      <c r="AJ217" s="1">
        <v>1593061</v>
      </c>
      <c r="AK217" s="1">
        <v>746950</v>
      </c>
      <c r="AL217" s="1">
        <v>550237</v>
      </c>
      <c r="AM217" s="1">
        <v>295874</v>
      </c>
      <c r="AN217" s="1">
        <v>151037</v>
      </c>
      <c r="AO217" s="1">
        <v>1003982</v>
      </c>
      <c r="AP217" s="1">
        <v>69045</v>
      </c>
      <c r="AQ217" s="1">
        <v>1887348</v>
      </c>
      <c r="AR217" s="1">
        <v>12048292</v>
      </c>
      <c r="AS217" s="1">
        <v>10751390</v>
      </c>
      <c r="AT217" s="1">
        <v>1296902</v>
      </c>
      <c r="AU217" s="1">
        <v>9109119</v>
      </c>
      <c r="AV217" s="1">
        <v>132.26627274822889</v>
      </c>
      <c r="AW217" s="1">
        <v>31.080107732236861</v>
      </c>
      <c r="AX217" s="1">
        <v>41.108500063563802</v>
      </c>
      <c r="AY217" s="1">
        <v>13502960</v>
      </c>
      <c r="AZ217" s="1">
        <v>6418700</v>
      </c>
      <c r="BA217" s="1">
        <v>2292638</v>
      </c>
      <c r="BB217" s="1">
        <v>2223389</v>
      </c>
      <c r="BC217" s="1">
        <v>760652</v>
      </c>
      <c r="BD217" s="1">
        <v>1142021</v>
      </c>
      <c r="BE217" s="1">
        <v>6646926</v>
      </c>
      <c r="BF217" s="1">
        <v>35992</v>
      </c>
      <c r="BG217" s="1">
        <v>1966792</v>
      </c>
      <c r="BI217" s="1">
        <f t="shared" si="9"/>
        <v>132.26627274822889</v>
      </c>
      <c r="BJ217" s="1">
        <f t="shared" si="10"/>
        <v>10751390</v>
      </c>
      <c r="BK217" s="1">
        <f t="shared" si="11"/>
        <v>8128595.2772446042</v>
      </c>
    </row>
    <row r="218" spans="1:63" x14ac:dyDescent="0.25">
      <c r="A218" s="56" t="s">
        <v>171</v>
      </c>
      <c r="B218" s="1">
        <v>16370141</v>
      </c>
      <c r="C218" s="1">
        <v>9115633</v>
      </c>
      <c r="D218" s="1">
        <v>4581305</v>
      </c>
      <c r="E218" s="1">
        <v>2525628</v>
      </c>
      <c r="F218" s="1">
        <v>846284</v>
      </c>
      <c r="G218" s="1">
        <v>1162416</v>
      </c>
      <c r="H218" s="1">
        <v>7254508</v>
      </c>
      <c r="I218" s="1">
        <v>20577</v>
      </c>
      <c r="J218" s="1">
        <v>192645</v>
      </c>
      <c r="K218" s="1">
        <v>202999</v>
      </c>
      <c r="L218" s="1">
        <v>135402</v>
      </c>
      <c r="M218" s="1">
        <v>2491</v>
      </c>
      <c r="N218" s="1">
        <v>82588</v>
      </c>
      <c r="O218" s="1">
        <v>28870</v>
      </c>
      <c r="P218" s="1">
        <v>19024</v>
      </c>
      <c r="Q218" s="1">
        <v>7036</v>
      </c>
      <c r="R218" s="1">
        <v>26479</v>
      </c>
      <c r="S218" s="1">
        <v>1179</v>
      </c>
      <c r="T218" s="1">
        <v>157381</v>
      </c>
      <c r="U218" s="1">
        <v>80331</v>
      </c>
      <c r="V218" s="1">
        <v>77050</v>
      </c>
      <c r="W218" s="1">
        <v>83423</v>
      </c>
      <c r="X218" s="1">
        <v>1136358</v>
      </c>
      <c r="Y218" s="1">
        <v>1644628</v>
      </c>
      <c r="Z218" s="1">
        <v>191</v>
      </c>
      <c r="AA218" s="1">
        <v>88194</v>
      </c>
      <c r="AB218" s="1">
        <v>1432830</v>
      </c>
      <c r="AC218" s="1">
        <v>2074801</v>
      </c>
      <c r="AD218" s="1">
        <v>19342179</v>
      </c>
      <c r="AE218" s="1">
        <v>7095437</v>
      </c>
      <c r="AF218" s="1">
        <v>2252070</v>
      </c>
      <c r="AG218" s="1">
        <v>202491</v>
      </c>
      <c r="AH218" s="1">
        <v>145492</v>
      </c>
      <c r="AI218" s="1">
        <v>1904087</v>
      </c>
      <c r="AJ218" s="1">
        <v>1627755</v>
      </c>
      <c r="AK218" s="1">
        <v>777822</v>
      </c>
      <c r="AL218" s="1">
        <v>553909</v>
      </c>
      <c r="AM218" s="1">
        <v>296023</v>
      </c>
      <c r="AN218" s="1">
        <v>156045</v>
      </c>
      <c r="AO218" s="1">
        <v>1000609</v>
      </c>
      <c r="AP218" s="1">
        <v>59915</v>
      </c>
      <c r="AQ218" s="1">
        <v>1999043</v>
      </c>
      <c r="AR218" s="1">
        <v>12246742</v>
      </c>
      <c r="AS218" s="1">
        <v>10940513</v>
      </c>
      <c r="AT218" s="1">
        <v>1306229</v>
      </c>
      <c r="AU218" s="1">
        <v>9274704</v>
      </c>
      <c r="AV218" s="1">
        <v>132.044553771989</v>
      </c>
      <c r="AW218" s="1">
        <v>31.68046353174207</v>
      </c>
      <c r="AX218" s="1">
        <v>41.832326703386528</v>
      </c>
      <c r="AY218" s="1">
        <v>13760923</v>
      </c>
      <c r="AZ218" s="1">
        <v>6506415</v>
      </c>
      <c r="BA218" s="1">
        <v>2323470</v>
      </c>
      <c r="BB218" s="1">
        <v>2261713</v>
      </c>
      <c r="BC218" s="1">
        <v>777574</v>
      </c>
      <c r="BD218" s="1">
        <v>1143658</v>
      </c>
      <c r="BE218" s="1">
        <v>6665486</v>
      </c>
      <c r="BF218" s="1">
        <v>36591</v>
      </c>
      <c r="BG218" s="1">
        <v>1997227</v>
      </c>
      <c r="BI218" s="1">
        <f t="shared" si="9"/>
        <v>132.044553771989</v>
      </c>
      <c r="BJ218" s="1">
        <f t="shared" si="10"/>
        <v>10940513</v>
      </c>
      <c r="BK218" s="1">
        <f t="shared" si="11"/>
        <v>8285470.8410706474</v>
      </c>
    </row>
    <row r="219" spans="1:63" x14ac:dyDescent="0.25">
      <c r="A219" s="56" t="s">
        <v>170</v>
      </c>
      <c r="B219" s="1">
        <v>16498659</v>
      </c>
      <c r="C219" s="1">
        <v>9192987</v>
      </c>
      <c r="D219" s="1">
        <v>4610912</v>
      </c>
      <c r="E219" s="1">
        <v>2554421</v>
      </c>
      <c r="F219" s="1">
        <v>861816</v>
      </c>
      <c r="G219" s="1">
        <v>1165838</v>
      </c>
      <c r="H219" s="1">
        <v>7305672</v>
      </c>
      <c r="I219" s="1">
        <v>18385</v>
      </c>
      <c r="J219" s="1">
        <v>189102</v>
      </c>
      <c r="K219" s="1">
        <v>201597</v>
      </c>
      <c r="L219" s="1">
        <v>149180</v>
      </c>
      <c r="M219" s="1">
        <v>3252</v>
      </c>
      <c r="N219" s="1">
        <v>86759</v>
      </c>
      <c r="O219" s="1">
        <v>31301</v>
      </c>
      <c r="P219" s="1">
        <v>20292</v>
      </c>
      <c r="Q219" s="1">
        <v>8288</v>
      </c>
      <c r="R219" s="1">
        <v>25803</v>
      </c>
      <c r="S219" s="1">
        <v>1075</v>
      </c>
      <c r="T219" s="1">
        <v>153309</v>
      </c>
      <c r="U219" s="1">
        <v>77618</v>
      </c>
      <c r="V219" s="1">
        <v>75691</v>
      </c>
      <c r="W219" s="1">
        <v>80990</v>
      </c>
      <c r="X219" s="1">
        <v>1048714</v>
      </c>
      <c r="Y219" s="1">
        <v>1668148</v>
      </c>
      <c r="Z219" s="1">
        <v>203</v>
      </c>
      <c r="AA219" s="1">
        <v>83020</v>
      </c>
      <c r="AB219" s="1">
        <v>1480470</v>
      </c>
      <c r="AC219" s="1">
        <v>2142543</v>
      </c>
      <c r="AD219" s="1">
        <v>18585002</v>
      </c>
      <c r="AE219" s="1">
        <v>7398331</v>
      </c>
      <c r="AF219" s="1">
        <v>2295087</v>
      </c>
      <c r="AG219" s="1">
        <v>216872</v>
      </c>
      <c r="AH219" s="1">
        <v>147009</v>
      </c>
      <c r="AI219" s="1">
        <v>1931206</v>
      </c>
      <c r="AJ219" s="1">
        <v>1669506</v>
      </c>
      <c r="AK219" s="1">
        <v>807680</v>
      </c>
      <c r="AL219" s="1">
        <v>558909</v>
      </c>
      <c r="AM219" s="1">
        <v>302916</v>
      </c>
      <c r="AN219" s="1">
        <v>161395</v>
      </c>
      <c r="AO219" s="1">
        <v>1022821</v>
      </c>
      <c r="AP219" s="1">
        <v>68559</v>
      </c>
      <c r="AQ219" s="1">
        <v>2180963</v>
      </c>
      <c r="AR219" s="1">
        <v>11186671</v>
      </c>
      <c r="AS219" s="1">
        <v>9877349</v>
      </c>
      <c r="AT219" s="1">
        <v>1309322</v>
      </c>
      <c r="AU219" s="1">
        <v>9100328</v>
      </c>
      <c r="AV219" s="1">
        <v>122.92602539523079</v>
      </c>
      <c r="AW219" s="1">
        <v>35.440325422870991</v>
      </c>
      <c r="AX219" s="1">
        <v>43.565383429470842</v>
      </c>
      <c r="AY219" s="1">
        <v>13924289</v>
      </c>
      <c r="AZ219" s="1">
        <v>6618617</v>
      </c>
      <c r="BA219" s="1">
        <v>2360644</v>
      </c>
      <c r="BB219" s="1">
        <v>2298403</v>
      </c>
      <c r="BC219" s="1">
        <v>794952</v>
      </c>
      <c r="BD219" s="1">
        <v>1164618</v>
      </c>
      <c r="BE219" s="1">
        <v>6525958</v>
      </c>
      <c r="BF219" s="1">
        <v>37202</v>
      </c>
      <c r="BG219" s="1">
        <v>2027725</v>
      </c>
      <c r="BI219" s="1">
        <f t="shared" si="9"/>
        <v>122.92602539523079</v>
      </c>
      <c r="BJ219" s="1">
        <f t="shared" si="10"/>
        <v>9877349</v>
      </c>
      <c r="BK219" s="1">
        <f t="shared" si="11"/>
        <v>8035197.5655622352</v>
      </c>
    </row>
    <row r="220" spans="1:63" x14ac:dyDescent="0.25">
      <c r="A220" s="56" t="s">
        <v>169</v>
      </c>
      <c r="B220" s="1">
        <v>17459352</v>
      </c>
      <c r="C220" s="1">
        <v>9356372</v>
      </c>
      <c r="D220" s="1">
        <v>4709004</v>
      </c>
      <c r="E220" s="1">
        <v>2586099</v>
      </c>
      <c r="F220" s="1">
        <v>886940</v>
      </c>
      <c r="G220" s="1">
        <v>1174330</v>
      </c>
      <c r="H220" s="1">
        <v>8102980</v>
      </c>
      <c r="I220" s="1">
        <v>30518</v>
      </c>
      <c r="J220" s="1">
        <v>163220</v>
      </c>
      <c r="K220" s="1">
        <v>192588</v>
      </c>
      <c r="L220" s="1">
        <v>161719</v>
      </c>
      <c r="M220" s="1">
        <v>4208</v>
      </c>
      <c r="N220" s="1">
        <v>100255</v>
      </c>
      <c r="O220" s="1">
        <v>39433</v>
      </c>
      <c r="P220" s="1">
        <v>23615</v>
      </c>
      <c r="Q220" s="1">
        <v>10609</v>
      </c>
      <c r="R220" s="1">
        <v>25748</v>
      </c>
      <c r="S220" s="1">
        <v>850</v>
      </c>
      <c r="T220" s="1">
        <v>153578</v>
      </c>
      <c r="U220" s="1">
        <v>74229</v>
      </c>
      <c r="V220" s="1">
        <v>79349</v>
      </c>
      <c r="W220" s="1">
        <v>86871</v>
      </c>
      <c r="X220" s="1">
        <v>1303141</v>
      </c>
      <c r="Y220" s="1">
        <v>1897535</v>
      </c>
      <c r="Z220" s="1">
        <v>186</v>
      </c>
      <c r="AA220" s="1">
        <v>97645</v>
      </c>
      <c r="AB220" s="1">
        <v>1448432</v>
      </c>
      <c r="AC220" s="1">
        <v>2463084</v>
      </c>
      <c r="AD220" s="1">
        <v>21129145</v>
      </c>
      <c r="AE220" s="1">
        <v>7623431</v>
      </c>
      <c r="AF220" s="1">
        <v>2309478</v>
      </c>
      <c r="AG220" s="1">
        <v>192958</v>
      </c>
      <c r="AH220" s="1">
        <v>147763</v>
      </c>
      <c r="AI220" s="1">
        <v>1968757</v>
      </c>
      <c r="AJ220" s="1">
        <v>1752049</v>
      </c>
      <c r="AK220" s="1">
        <v>828739</v>
      </c>
      <c r="AL220" s="1">
        <v>595095</v>
      </c>
      <c r="AM220" s="1">
        <v>328214</v>
      </c>
      <c r="AN220" s="1">
        <v>171885</v>
      </c>
      <c r="AO220" s="1">
        <v>1049696</v>
      </c>
      <c r="AP220" s="1">
        <v>64058</v>
      </c>
      <c r="AQ220" s="1">
        <v>2276265</v>
      </c>
      <c r="AR220" s="1">
        <v>13505714</v>
      </c>
      <c r="AS220" s="1">
        <v>11821734</v>
      </c>
      <c r="AT220" s="1">
        <v>1683980</v>
      </c>
      <c r="AU220" s="1">
        <v>9835921</v>
      </c>
      <c r="AV220" s="1">
        <v>137.31010559832791</v>
      </c>
      <c r="AW220" s="1">
        <v>30.072658704233</v>
      </c>
      <c r="AX220" s="1">
        <v>41.292799423007075</v>
      </c>
      <c r="AY220" s="1">
        <v>14780195</v>
      </c>
      <c r="AZ220" s="1">
        <v>6677215</v>
      </c>
      <c r="BA220" s="1">
        <v>2389154</v>
      </c>
      <c r="BB220" s="1">
        <v>2337684</v>
      </c>
      <c r="BC220" s="1">
        <v>813077</v>
      </c>
      <c r="BD220" s="1">
        <v>1137300</v>
      </c>
      <c r="BE220" s="1">
        <v>7156764</v>
      </c>
      <c r="BF220" s="1">
        <v>37861</v>
      </c>
      <c r="BG220" s="1">
        <v>2058098</v>
      </c>
      <c r="BI220" s="1">
        <f t="shared" si="9"/>
        <v>137.31010559832791</v>
      </c>
      <c r="BJ220" s="1">
        <f t="shared" si="10"/>
        <v>11821734</v>
      </c>
      <c r="BK220" s="1">
        <f t="shared" si="11"/>
        <v>8609514.8994947374</v>
      </c>
    </row>
    <row r="221" spans="1:63" x14ac:dyDescent="0.25">
      <c r="A221" s="56" t="s">
        <v>168</v>
      </c>
      <c r="B221" s="1">
        <v>17704985</v>
      </c>
      <c r="C221" s="1">
        <v>9322204</v>
      </c>
      <c r="D221" s="1">
        <v>4602208</v>
      </c>
      <c r="E221" s="1">
        <v>2623791</v>
      </c>
      <c r="F221" s="1">
        <v>906824</v>
      </c>
      <c r="G221" s="1">
        <v>1189381</v>
      </c>
      <c r="H221" s="1">
        <v>8382781</v>
      </c>
      <c r="I221" s="1">
        <v>36235</v>
      </c>
      <c r="J221" s="1">
        <v>154251</v>
      </c>
      <c r="K221" s="1">
        <v>195635</v>
      </c>
      <c r="L221" s="1">
        <v>172938</v>
      </c>
      <c r="M221" s="1">
        <v>4775</v>
      </c>
      <c r="N221" s="1">
        <v>100327</v>
      </c>
      <c r="O221" s="1">
        <v>40493</v>
      </c>
      <c r="P221" s="1">
        <v>22992</v>
      </c>
      <c r="Q221" s="1">
        <v>11324</v>
      </c>
      <c r="R221" s="1">
        <v>24734</v>
      </c>
      <c r="S221" s="1">
        <v>784</v>
      </c>
      <c r="T221" s="1">
        <v>143438</v>
      </c>
      <c r="U221" s="1">
        <v>68168</v>
      </c>
      <c r="V221" s="1">
        <v>75270</v>
      </c>
      <c r="W221" s="1">
        <v>111859</v>
      </c>
      <c r="X221" s="1">
        <v>1476972</v>
      </c>
      <c r="Y221" s="1">
        <v>1935650</v>
      </c>
      <c r="Z221" s="1">
        <v>184</v>
      </c>
      <c r="AA221" s="1">
        <v>102125</v>
      </c>
      <c r="AB221" s="1">
        <v>1501928</v>
      </c>
      <c r="AC221" s="1">
        <v>2446464</v>
      </c>
      <c r="AD221" s="1">
        <v>21636707</v>
      </c>
      <c r="AE221" s="1">
        <v>7885009</v>
      </c>
      <c r="AF221" s="1">
        <v>2395716</v>
      </c>
      <c r="AG221" s="1">
        <v>223886</v>
      </c>
      <c r="AH221" s="1">
        <v>149143</v>
      </c>
      <c r="AI221" s="1">
        <v>2022687</v>
      </c>
      <c r="AJ221" s="1">
        <v>1803974</v>
      </c>
      <c r="AK221" s="1">
        <v>834563</v>
      </c>
      <c r="AL221" s="1">
        <v>628245</v>
      </c>
      <c r="AM221" s="1">
        <v>341166</v>
      </c>
      <c r="AN221" s="1">
        <v>187480</v>
      </c>
      <c r="AO221" s="1">
        <v>1052365</v>
      </c>
      <c r="AP221" s="1">
        <v>69320</v>
      </c>
      <c r="AQ221" s="1">
        <v>2376154</v>
      </c>
      <c r="AR221" s="1">
        <v>13751698</v>
      </c>
      <c r="AS221" s="1">
        <v>12071321</v>
      </c>
      <c r="AT221" s="1">
        <v>1680377</v>
      </c>
      <c r="AU221" s="1">
        <v>9819976</v>
      </c>
      <c r="AV221" s="1">
        <v>140.0380061110036</v>
      </c>
      <c r="AW221" s="1">
        <v>30.539430962651871</v>
      </c>
      <c r="AX221" s="1">
        <v>42.766810197744171</v>
      </c>
      <c r="AY221" s="1">
        <v>15187152</v>
      </c>
      <c r="AZ221" s="1">
        <v>6804371</v>
      </c>
      <c r="BA221" s="1">
        <v>2429691</v>
      </c>
      <c r="BB221" s="1">
        <v>2378291</v>
      </c>
      <c r="BC221" s="1">
        <v>831868</v>
      </c>
      <c r="BD221" s="1">
        <v>1164521</v>
      </c>
      <c r="BE221" s="1">
        <v>7302143</v>
      </c>
      <c r="BF221" s="1">
        <v>38548</v>
      </c>
      <c r="BG221" s="1">
        <v>2088155</v>
      </c>
      <c r="BI221" s="1">
        <f t="shared" si="9"/>
        <v>140.0380061110036</v>
      </c>
      <c r="BJ221" s="1">
        <f t="shared" si="10"/>
        <v>12071321</v>
      </c>
      <c r="BK221" s="1">
        <f t="shared" si="11"/>
        <v>8620032.0436092578</v>
      </c>
    </row>
    <row r="222" spans="1:63" x14ac:dyDescent="0.25">
      <c r="A222" s="56" t="s">
        <v>167</v>
      </c>
      <c r="B222" s="1">
        <v>18147182</v>
      </c>
      <c r="C222" s="1">
        <v>9422683</v>
      </c>
      <c r="D222" s="1">
        <v>4633254</v>
      </c>
      <c r="E222" s="1">
        <v>2653859</v>
      </c>
      <c r="F222" s="1">
        <v>932293</v>
      </c>
      <c r="G222" s="1">
        <v>1203278</v>
      </c>
      <c r="H222" s="1">
        <v>8724499</v>
      </c>
      <c r="I222" s="1">
        <v>32343</v>
      </c>
      <c r="J222" s="1">
        <v>173087</v>
      </c>
      <c r="K222" s="1">
        <v>210997</v>
      </c>
      <c r="L222" s="1">
        <v>171667</v>
      </c>
      <c r="M222" s="1">
        <v>3434</v>
      </c>
      <c r="N222" s="1">
        <v>101694</v>
      </c>
      <c r="O222" s="1">
        <v>47355</v>
      </c>
      <c r="P222" s="1">
        <v>21103</v>
      </c>
      <c r="Q222" s="1">
        <v>11363</v>
      </c>
      <c r="R222" s="1">
        <v>21096</v>
      </c>
      <c r="S222" s="1">
        <v>777</v>
      </c>
      <c r="T222" s="1">
        <v>136467</v>
      </c>
      <c r="U222" s="1">
        <v>61601</v>
      </c>
      <c r="V222" s="1">
        <v>74866</v>
      </c>
      <c r="W222" s="1">
        <v>125774</v>
      </c>
      <c r="X222" s="1">
        <v>1696963</v>
      </c>
      <c r="Y222" s="1">
        <v>1966938</v>
      </c>
      <c r="Z222" s="1">
        <v>195</v>
      </c>
      <c r="AA222" s="1">
        <v>110629</v>
      </c>
      <c r="AB222" s="1">
        <v>1582779</v>
      </c>
      <c r="AC222" s="1">
        <v>2411532</v>
      </c>
      <c r="AD222" s="1">
        <v>22931578</v>
      </c>
      <c r="AE222" s="1">
        <v>8055156</v>
      </c>
      <c r="AF222" s="1">
        <v>2466609</v>
      </c>
      <c r="AG222" s="1">
        <v>232365</v>
      </c>
      <c r="AH222" s="1">
        <v>150297</v>
      </c>
      <c r="AI222" s="1">
        <v>2083947</v>
      </c>
      <c r="AJ222" s="1">
        <v>1806802</v>
      </c>
      <c r="AK222" s="1">
        <v>838442</v>
      </c>
      <c r="AL222" s="1">
        <v>616010</v>
      </c>
      <c r="AM222" s="1">
        <v>352350</v>
      </c>
      <c r="AN222" s="1">
        <v>196211</v>
      </c>
      <c r="AO222" s="1">
        <v>1094026</v>
      </c>
      <c r="AP222" s="1">
        <v>70936</v>
      </c>
      <c r="AQ222" s="1">
        <v>2420572</v>
      </c>
      <c r="AR222" s="1">
        <v>14876422</v>
      </c>
      <c r="AS222" s="1">
        <v>13119191</v>
      </c>
      <c r="AT222" s="1">
        <v>1757231</v>
      </c>
      <c r="AU222" s="1">
        <v>10092026</v>
      </c>
      <c r="AV222" s="1">
        <v>147.4076803884065</v>
      </c>
      <c r="AW222" s="1">
        <v>28.726067895701632</v>
      </c>
      <c r="AX222" s="1">
        <v>42.344430351852509</v>
      </c>
      <c r="AY222" s="1">
        <v>15636680</v>
      </c>
      <c r="AZ222" s="1">
        <v>6912181</v>
      </c>
      <c r="BA222" s="1">
        <v>2468339</v>
      </c>
      <c r="BB222" s="1">
        <v>2420387</v>
      </c>
      <c r="BC222" s="1">
        <v>852132</v>
      </c>
      <c r="BD222" s="1">
        <v>1171323</v>
      </c>
      <c r="BE222" s="1">
        <v>7581524</v>
      </c>
      <c r="BF222" s="1">
        <v>39277</v>
      </c>
      <c r="BG222" s="1">
        <v>2117595</v>
      </c>
      <c r="BI222" s="1">
        <f t="shared" si="9"/>
        <v>147.4076803884065</v>
      </c>
      <c r="BJ222" s="1">
        <f t="shared" si="10"/>
        <v>13119191</v>
      </c>
      <c r="BK222" s="1">
        <f t="shared" si="11"/>
        <v>8899937.2118413802</v>
      </c>
    </row>
    <row r="223" spans="1:63" x14ac:dyDescent="0.25">
      <c r="A223" s="56" t="s">
        <v>166</v>
      </c>
      <c r="B223" s="1">
        <v>18624712</v>
      </c>
      <c r="C223" s="1">
        <v>9694273</v>
      </c>
      <c r="D223" s="1">
        <v>4832707</v>
      </c>
      <c r="E223" s="1">
        <v>2684140</v>
      </c>
      <c r="F223" s="1">
        <v>950811</v>
      </c>
      <c r="G223" s="1">
        <v>1226614</v>
      </c>
      <c r="H223" s="1">
        <v>8930439</v>
      </c>
      <c r="I223" s="1">
        <v>33490</v>
      </c>
      <c r="J223" s="1">
        <v>178700</v>
      </c>
      <c r="K223" s="1">
        <v>214705</v>
      </c>
      <c r="L223" s="1">
        <v>179286</v>
      </c>
      <c r="M223" s="1">
        <v>6089</v>
      </c>
      <c r="N223" s="1">
        <v>111411</v>
      </c>
      <c r="O223" s="1">
        <v>47618</v>
      </c>
      <c r="P223" s="1">
        <v>21191</v>
      </c>
      <c r="Q223" s="1">
        <v>12445</v>
      </c>
      <c r="R223" s="1">
        <v>29423</v>
      </c>
      <c r="S223" s="1">
        <v>734</v>
      </c>
      <c r="T223" s="1">
        <v>128792</v>
      </c>
      <c r="U223" s="1">
        <v>54927</v>
      </c>
      <c r="V223" s="1">
        <v>73865</v>
      </c>
      <c r="W223" s="1">
        <v>137487</v>
      </c>
      <c r="X223" s="1">
        <v>1698637</v>
      </c>
      <c r="Y223" s="1">
        <v>2014431</v>
      </c>
      <c r="Z223" s="1">
        <v>200</v>
      </c>
      <c r="AA223" s="1">
        <v>109252</v>
      </c>
      <c r="AB223" s="1">
        <v>1659489</v>
      </c>
      <c r="AC223" s="1">
        <v>2458470</v>
      </c>
      <c r="AD223" s="1">
        <v>22857209</v>
      </c>
      <c r="AE223" s="1">
        <v>8423210</v>
      </c>
      <c r="AF223" s="1">
        <v>2542876</v>
      </c>
      <c r="AG223" s="1">
        <v>239280</v>
      </c>
      <c r="AH223" s="1">
        <v>151977</v>
      </c>
      <c r="AI223" s="1">
        <v>2151619</v>
      </c>
      <c r="AJ223" s="1">
        <v>1868596</v>
      </c>
      <c r="AK223" s="1">
        <v>854571</v>
      </c>
      <c r="AL223" s="1">
        <v>615908</v>
      </c>
      <c r="AM223" s="1">
        <v>398117</v>
      </c>
      <c r="AN223" s="1">
        <v>210486</v>
      </c>
      <c r="AO223" s="1">
        <v>1163247</v>
      </c>
      <c r="AP223" s="1">
        <v>73587</v>
      </c>
      <c r="AQ223" s="1">
        <v>2564418</v>
      </c>
      <c r="AR223" s="1">
        <v>14433999</v>
      </c>
      <c r="AS223" s="1">
        <v>12665845</v>
      </c>
      <c r="AT223" s="1">
        <v>1768154</v>
      </c>
      <c r="AU223" s="1">
        <v>10201502</v>
      </c>
      <c r="AV223" s="1">
        <v>141.48896223479031</v>
      </c>
      <c r="AW223" s="1">
        <v>30.563061302380593</v>
      </c>
      <c r="AX223" s="1">
        <v>43.243358263921074</v>
      </c>
      <c r="AY223" s="1">
        <v>15938948</v>
      </c>
      <c r="AZ223" s="1">
        <v>7008509</v>
      </c>
      <c r="BA223" s="1">
        <v>2475475</v>
      </c>
      <c r="BB223" s="1">
        <v>2463792</v>
      </c>
      <c r="BC223" s="1">
        <v>873618</v>
      </c>
      <c r="BD223" s="1">
        <v>1195624</v>
      </c>
      <c r="BE223" s="1">
        <v>7515738</v>
      </c>
      <c r="BF223" s="1">
        <v>40045</v>
      </c>
      <c r="BG223" s="1">
        <v>2147067</v>
      </c>
      <c r="BI223" s="1">
        <f t="shared" si="9"/>
        <v>141.48896223479031</v>
      </c>
      <c r="BJ223" s="1">
        <f t="shared" si="10"/>
        <v>12665845</v>
      </c>
      <c r="BK223" s="1">
        <f t="shared" si="11"/>
        <v>8951825.4992795698</v>
      </c>
    </row>
    <row r="224" spans="1:63" x14ac:dyDescent="0.25">
      <c r="A224" s="56" t="s">
        <v>165</v>
      </c>
      <c r="B224" s="1">
        <v>19597918</v>
      </c>
      <c r="C224" s="1">
        <v>9909371</v>
      </c>
      <c r="D224" s="1">
        <v>4941198</v>
      </c>
      <c r="E224" s="1">
        <v>2724829</v>
      </c>
      <c r="F224" s="1">
        <v>984814</v>
      </c>
      <c r="G224" s="1">
        <v>1258530</v>
      </c>
      <c r="H224" s="1">
        <v>9688547</v>
      </c>
      <c r="I224" s="1">
        <v>31460</v>
      </c>
      <c r="J224" s="1">
        <v>192794</v>
      </c>
      <c r="K224" s="1">
        <v>236877</v>
      </c>
      <c r="L224" s="1">
        <v>196783</v>
      </c>
      <c r="M224" s="1">
        <v>5793</v>
      </c>
      <c r="N224" s="1">
        <v>105469</v>
      </c>
      <c r="O224" s="1">
        <v>47604</v>
      </c>
      <c r="P224" s="1">
        <v>19420</v>
      </c>
      <c r="Q224" s="1">
        <v>12416</v>
      </c>
      <c r="R224" s="1">
        <v>25002</v>
      </c>
      <c r="S224" s="1">
        <v>1027</v>
      </c>
      <c r="T224" s="1">
        <v>124706</v>
      </c>
      <c r="U224" s="1">
        <v>48586</v>
      </c>
      <c r="V224" s="1">
        <v>76120</v>
      </c>
      <c r="W224" s="1">
        <v>142387</v>
      </c>
      <c r="X224" s="1">
        <v>2075021</v>
      </c>
      <c r="Y224" s="1">
        <v>2371426</v>
      </c>
      <c r="Z224" s="1">
        <v>192</v>
      </c>
      <c r="AA224" s="1">
        <v>127331</v>
      </c>
      <c r="AB224" s="1">
        <v>1657593</v>
      </c>
      <c r="AC224" s="1">
        <v>2420715</v>
      </c>
      <c r="AD224" s="1">
        <v>25935826</v>
      </c>
      <c r="AE224" s="1">
        <v>8494135</v>
      </c>
      <c r="AF224" s="1">
        <v>2559067</v>
      </c>
      <c r="AG224" s="1">
        <v>230326</v>
      </c>
      <c r="AH224" s="1">
        <v>152826</v>
      </c>
      <c r="AI224" s="1">
        <v>2175915</v>
      </c>
      <c r="AJ224" s="1">
        <v>1907721</v>
      </c>
      <c r="AK224" s="1">
        <v>867951</v>
      </c>
      <c r="AL224" s="1">
        <v>623177</v>
      </c>
      <c r="AM224" s="1">
        <v>416594</v>
      </c>
      <c r="AN224" s="1">
        <v>224574</v>
      </c>
      <c r="AO224" s="1">
        <v>1228170</v>
      </c>
      <c r="AP224" s="1">
        <v>71032</v>
      </c>
      <c r="AQ224" s="1">
        <v>2503571</v>
      </c>
      <c r="AR224" s="1">
        <v>17441691</v>
      </c>
      <c r="AS224" s="1">
        <v>15352446</v>
      </c>
      <c r="AT224" s="1">
        <v>2089245</v>
      </c>
      <c r="AU224" s="1">
        <v>11103783</v>
      </c>
      <c r="AV224" s="1">
        <v>157.0788106732314</v>
      </c>
      <c r="AW224" s="1">
        <v>25.609835313030519</v>
      </c>
      <c r="AX224" s="1">
        <v>40.227624725081554</v>
      </c>
      <c r="AY224" s="1">
        <v>16798996</v>
      </c>
      <c r="AZ224" s="1">
        <v>7110449</v>
      </c>
      <c r="BA224" s="1">
        <v>2511787</v>
      </c>
      <c r="BB224" s="1">
        <v>2504069</v>
      </c>
      <c r="BC224" s="1">
        <v>895759</v>
      </c>
      <c r="BD224" s="1">
        <v>1198834</v>
      </c>
      <c r="BE224" s="1">
        <v>8304861</v>
      </c>
      <c r="BF224" s="1">
        <v>40857</v>
      </c>
      <c r="BG224" s="1">
        <v>2177351</v>
      </c>
      <c r="BI224" s="1">
        <f t="shared" si="9"/>
        <v>157.0788106732314</v>
      </c>
      <c r="BJ224" s="1">
        <f t="shared" si="10"/>
        <v>15352446</v>
      </c>
      <c r="BK224" s="1">
        <f t="shared" si="11"/>
        <v>9773721.8242232893</v>
      </c>
    </row>
    <row r="225" spans="1:63" x14ac:dyDescent="0.25">
      <c r="A225" s="56" t="s">
        <v>164</v>
      </c>
      <c r="B225" s="1">
        <v>19775390</v>
      </c>
      <c r="C225" s="1">
        <v>9801154</v>
      </c>
      <c r="D225" s="1">
        <v>4741335</v>
      </c>
      <c r="E225" s="1">
        <v>2769709</v>
      </c>
      <c r="F225" s="1">
        <v>1010575</v>
      </c>
      <c r="G225" s="1">
        <v>1279536</v>
      </c>
      <c r="H225" s="1">
        <v>9974236</v>
      </c>
      <c r="I225" s="1">
        <v>35750</v>
      </c>
      <c r="J225" s="1">
        <v>180475</v>
      </c>
      <c r="K225" s="1">
        <v>234409</v>
      </c>
      <c r="L225" s="1">
        <v>204332</v>
      </c>
      <c r="M225" s="1">
        <v>7995</v>
      </c>
      <c r="N225" s="1">
        <v>112516</v>
      </c>
      <c r="O225" s="1">
        <v>46046</v>
      </c>
      <c r="P225" s="1">
        <v>21881</v>
      </c>
      <c r="Q225" s="1">
        <v>15205</v>
      </c>
      <c r="R225" s="1">
        <v>28229</v>
      </c>
      <c r="S225" s="1">
        <v>1155</v>
      </c>
      <c r="T225" s="1">
        <v>120931</v>
      </c>
      <c r="U225" s="1">
        <v>49102</v>
      </c>
      <c r="V225" s="1">
        <v>71829</v>
      </c>
      <c r="W225" s="1">
        <v>133741</v>
      </c>
      <c r="X225" s="1">
        <v>2074707</v>
      </c>
      <c r="Y225" s="1">
        <v>2411788</v>
      </c>
      <c r="Z225" s="1">
        <v>184</v>
      </c>
      <c r="AA225" s="1">
        <v>132886</v>
      </c>
      <c r="AB225" s="1">
        <v>1740248</v>
      </c>
      <c r="AC225" s="1">
        <v>2584274</v>
      </c>
      <c r="AD225" s="1">
        <v>27070517</v>
      </c>
      <c r="AE225" s="1">
        <v>8695066</v>
      </c>
      <c r="AF225" s="1">
        <v>2634270</v>
      </c>
      <c r="AG225" s="1">
        <v>260797</v>
      </c>
      <c r="AH225" s="1">
        <v>153262</v>
      </c>
      <c r="AI225" s="1">
        <v>2220211</v>
      </c>
      <c r="AJ225" s="1">
        <v>1966397</v>
      </c>
      <c r="AK225" s="1">
        <v>883458</v>
      </c>
      <c r="AL225" s="1">
        <v>659166</v>
      </c>
      <c r="AM225" s="1">
        <v>423773</v>
      </c>
      <c r="AN225" s="1">
        <v>230796</v>
      </c>
      <c r="AO225" s="1">
        <v>1276515</v>
      </c>
      <c r="AP225" s="1">
        <v>82756</v>
      </c>
      <c r="AQ225" s="1">
        <v>2504332</v>
      </c>
      <c r="AR225" s="1">
        <v>18375451</v>
      </c>
      <c r="AS225" s="1">
        <v>16256811</v>
      </c>
      <c r="AT225" s="1">
        <v>2118640</v>
      </c>
      <c r="AU225" s="1">
        <v>11080324</v>
      </c>
      <c r="AV225" s="1">
        <v>165.8385639429643</v>
      </c>
      <c r="AW225" s="1">
        <v>25.037031593466754</v>
      </c>
      <c r="AX225" s="1">
        <v>41.521053648551529</v>
      </c>
      <c r="AY225" s="1">
        <v>17233834</v>
      </c>
      <c r="AZ225" s="1">
        <v>7259598</v>
      </c>
      <c r="BA225" s="1">
        <v>2551675</v>
      </c>
      <c r="BB225" s="1">
        <v>2548069</v>
      </c>
      <c r="BC225" s="1">
        <v>918996</v>
      </c>
      <c r="BD225" s="1">
        <v>1240858</v>
      </c>
      <c r="BE225" s="1">
        <v>8538768</v>
      </c>
      <c r="BF225" s="1">
        <v>41722</v>
      </c>
      <c r="BG225" s="1">
        <v>2209229</v>
      </c>
      <c r="BI225" s="1">
        <f t="shared" si="9"/>
        <v>165.8385639429643</v>
      </c>
      <c r="BJ225" s="1">
        <f t="shared" si="10"/>
        <v>16256811</v>
      </c>
      <c r="BK225" s="1">
        <f t="shared" si="11"/>
        <v>9802792.9170871805</v>
      </c>
    </row>
    <row r="226" spans="1:63" x14ac:dyDescent="0.25">
      <c r="A226" s="56" t="s">
        <v>163</v>
      </c>
      <c r="B226" s="1">
        <v>20538472</v>
      </c>
      <c r="C226" s="1">
        <v>10241711</v>
      </c>
      <c r="D226" s="1">
        <v>5087531</v>
      </c>
      <c r="E226" s="1">
        <v>2814795</v>
      </c>
      <c r="F226" s="1">
        <v>1036396</v>
      </c>
      <c r="G226" s="1">
        <v>1302989</v>
      </c>
      <c r="H226" s="1">
        <v>10296761</v>
      </c>
      <c r="I226" s="1">
        <v>29742</v>
      </c>
      <c r="J226" s="1">
        <v>196362</v>
      </c>
      <c r="K226" s="1">
        <v>249797</v>
      </c>
      <c r="L226" s="1">
        <v>197260</v>
      </c>
      <c r="M226" s="1">
        <v>5943</v>
      </c>
      <c r="N226" s="1">
        <v>124591</v>
      </c>
      <c r="O226" s="1">
        <v>49284</v>
      </c>
      <c r="P226" s="1">
        <v>23978</v>
      </c>
      <c r="Q226" s="1">
        <v>18089</v>
      </c>
      <c r="R226" s="1">
        <v>32062</v>
      </c>
      <c r="S226" s="1">
        <v>1178</v>
      </c>
      <c r="T226" s="1">
        <v>123662</v>
      </c>
      <c r="U226" s="1">
        <v>49369</v>
      </c>
      <c r="V226" s="1">
        <v>74293</v>
      </c>
      <c r="W226" s="1">
        <v>132903</v>
      </c>
      <c r="X226" s="1">
        <v>1973307</v>
      </c>
      <c r="Y226" s="1">
        <v>2461166</v>
      </c>
      <c r="Z226" s="1">
        <v>195</v>
      </c>
      <c r="AA226" s="1">
        <v>128352</v>
      </c>
      <c r="AB226" s="1">
        <v>1851019</v>
      </c>
      <c r="AC226" s="1">
        <v>2822462</v>
      </c>
      <c r="AD226" s="1">
        <v>26923194</v>
      </c>
      <c r="AE226" s="1">
        <v>9119042</v>
      </c>
      <c r="AF226" s="1">
        <v>2703105</v>
      </c>
      <c r="AG226" s="1">
        <v>296844</v>
      </c>
      <c r="AH226" s="1">
        <v>153380</v>
      </c>
      <c r="AI226" s="1">
        <v>2252881</v>
      </c>
      <c r="AJ226" s="1">
        <v>2018334</v>
      </c>
      <c r="AK226" s="1">
        <v>903938</v>
      </c>
      <c r="AL226" s="1">
        <v>680060</v>
      </c>
      <c r="AM226" s="1">
        <v>434336</v>
      </c>
      <c r="AN226" s="1">
        <v>240679</v>
      </c>
      <c r="AO226" s="1">
        <v>1359541</v>
      </c>
      <c r="AP226" s="1">
        <v>80244</v>
      </c>
      <c r="AQ226" s="1">
        <v>2717139</v>
      </c>
      <c r="AR226" s="1">
        <v>17804152</v>
      </c>
      <c r="AS226" s="1">
        <v>15607616</v>
      </c>
      <c r="AT226" s="1">
        <v>2196536</v>
      </c>
      <c r="AU226" s="1">
        <v>11419430</v>
      </c>
      <c r="AV226" s="1">
        <v>155.91103592318439</v>
      </c>
      <c r="AW226" s="1">
        <v>26.51875324675558</v>
      </c>
      <c r="AX226" s="1">
        <v>41.345662900929717</v>
      </c>
      <c r="AY226" s="1">
        <v>17665082</v>
      </c>
      <c r="AZ226" s="1">
        <v>7368321</v>
      </c>
      <c r="BA226" s="1">
        <v>2589671</v>
      </c>
      <c r="BB226" s="1">
        <v>2595299</v>
      </c>
      <c r="BC226" s="1">
        <v>942286</v>
      </c>
      <c r="BD226" s="1">
        <v>1241065</v>
      </c>
      <c r="BE226" s="1">
        <v>8546040</v>
      </c>
      <c r="BF226" s="1">
        <v>42622</v>
      </c>
      <c r="BG226" s="1">
        <v>2243629</v>
      </c>
      <c r="BI226" s="1">
        <f t="shared" si="9"/>
        <v>155.91103592318439</v>
      </c>
      <c r="BJ226" s="1">
        <f t="shared" si="10"/>
        <v>15607616</v>
      </c>
      <c r="BK226" s="1">
        <f t="shared" si="11"/>
        <v>10010590.91653377</v>
      </c>
    </row>
    <row r="227" spans="1:63" x14ac:dyDescent="0.25">
      <c r="A227" s="56" t="s">
        <v>162</v>
      </c>
      <c r="B227" s="1">
        <v>21322074</v>
      </c>
      <c r="C227" s="1">
        <v>10684391</v>
      </c>
      <c r="D227" s="1">
        <v>5440333</v>
      </c>
      <c r="E227" s="1">
        <v>2860650</v>
      </c>
      <c r="F227" s="1">
        <v>1061943</v>
      </c>
      <c r="G227" s="1">
        <v>1321465</v>
      </c>
      <c r="H227" s="1">
        <v>10637683</v>
      </c>
      <c r="I227" s="1">
        <v>13998</v>
      </c>
      <c r="J227" s="1">
        <v>220774</v>
      </c>
      <c r="K227" s="1">
        <v>265311</v>
      </c>
      <c r="L227" s="1">
        <v>202859</v>
      </c>
      <c r="M227" s="1">
        <v>5763</v>
      </c>
      <c r="N227" s="1">
        <v>128395</v>
      </c>
      <c r="O227" s="1">
        <v>58245</v>
      </c>
      <c r="P227" s="1">
        <v>23141</v>
      </c>
      <c r="Q227" s="1">
        <v>18933</v>
      </c>
      <c r="R227" s="1">
        <v>26918</v>
      </c>
      <c r="S227" s="1">
        <v>1158</v>
      </c>
      <c r="T227" s="1">
        <v>124365</v>
      </c>
      <c r="U227" s="1">
        <v>49061</v>
      </c>
      <c r="V227" s="1">
        <v>75304</v>
      </c>
      <c r="W227" s="1">
        <v>139202</v>
      </c>
      <c r="X227" s="1">
        <v>1908758</v>
      </c>
      <c r="Y227" s="1">
        <v>2488038</v>
      </c>
      <c r="Z227" s="1">
        <v>205</v>
      </c>
      <c r="AA227" s="1">
        <v>128479</v>
      </c>
      <c r="AB227" s="1">
        <v>1932418</v>
      </c>
      <c r="AC227" s="1">
        <v>3079118</v>
      </c>
      <c r="AD227" s="1">
        <v>26977807</v>
      </c>
      <c r="AE227" s="1">
        <v>9474481</v>
      </c>
      <c r="AF227" s="1">
        <v>2754174</v>
      </c>
      <c r="AG227" s="1">
        <v>307039</v>
      </c>
      <c r="AH227" s="1">
        <v>153937</v>
      </c>
      <c r="AI227" s="1">
        <v>2293198</v>
      </c>
      <c r="AJ227" s="1">
        <v>2014537</v>
      </c>
      <c r="AK227" s="1">
        <v>909341</v>
      </c>
      <c r="AL227" s="1">
        <v>666715</v>
      </c>
      <c r="AM227" s="1">
        <v>438481</v>
      </c>
      <c r="AN227" s="1">
        <v>276953</v>
      </c>
      <c r="AO227" s="1">
        <v>1447654</v>
      </c>
      <c r="AP227" s="1">
        <v>80356</v>
      </c>
      <c r="AQ227" s="1">
        <v>2900807</v>
      </c>
      <c r="AR227" s="1">
        <v>17503326</v>
      </c>
      <c r="AS227" s="1">
        <v>15276559</v>
      </c>
      <c r="AT227" s="1">
        <v>2226767</v>
      </c>
      <c r="AU227" s="1">
        <v>11847593</v>
      </c>
      <c r="AV227" s="1">
        <v>147.73740161711439</v>
      </c>
      <c r="AW227" s="1">
        <v>27.244597070134233</v>
      </c>
      <c r="AX227" s="1">
        <v>40.250459792468781</v>
      </c>
      <c r="AY227" s="1">
        <v>18156441</v>
      </c>
      <c r="AZ227" s="1">
        <v>7518758</v>
      </c>
      <c r="BA227" s="1">
        <v>2633953</v>
      </c>
      <c r="BB227" s="1">
        <v>2641406</v>
      </c>
      <c r="BC227" s="1">
        <v>965595</v>
      </c>
      <c r="BD227" s="1">
        <v>1277804</v>
      </c>
      <c r="BE227" s="1">
        <v>8681960</v>
      </c>
      <c r="BF227" s="1">
        <v>43518</v>
      </c>
      <c r="BG227" s="1">
        <v>2280553</v>
      </c>
      <c r="BI227" s="1">
        <f t="shared" si="9"/>
        <v>147.73740161711439</v>
      </c>
      <c r="BJ227" s="1">
        <f t="shared" si="10"/>
        <v>15276559</v>
      </c>
      <c r="BK227" s="1">
        <f t="shared" si="11"/>
        <v>10340346.33937295</v>
      </c>
    </row>
    <row r="228" spans="1:63" x14ac:dyDescent="0.25">
      <c r="A228" s="56" t="s">
        <v>161</v>
      </c>
      <c r="B228" s="1">
        <v>21985948</v>
      </c>
      <c r="C228" s="1">
        <v>10890066</v>
      </c>
      <c r="D228" s="1">
        <v>5571350</v>
      </c>
      <c r="E228" s="1">
        <v>2893562</v>
      </c>
      <c r="F228" s="1">
        <v>1085157</v>
      </c>
      <c r="G228" s="1">
        <v>1339997</v>
      </c>
      <c r="H228" s="1">
        <v>11095882</v>
      </c>
      <c r="I228" s="1">
        <v>24029</v>
      </c>
      <c r="J228" s="1">
        <v>227700</v>
      </c>
      <c r="K228" s="1">
        <v>272343</v>
      </c>
      <c r="L228" s="1">
        <v>213914</v>
      </c>
      <c r="M228" s="1">
        <v>4204</v>
      </c>
      <c r="N228" s="1">
        <v>124661</v>
      </c>
      <c r="O228" s="1">
        <v>57765</v>
      </c>
      <c r="P228" s="1">
        <v>18105</v>
      </c>
      <c r="Q228" s="1">
        <v>15423</v>
      </c>
      <c r="R228" s="1">
        <v>31938</v>
      </c>
      <c r="S228" s="1">
        <v>1430</v>
      </c>
      <c r="T228" s="1">
        <v>130954</v>
      </c>
      <c r="U228" s="1">
        <v>49464</v>
      </c>
      <c r="V228" s="1">
        <v>81490</v>
      </c>
      <c r="W228" s="1">
        <v>131195</v>
      </c>
      <c r="X228" s="1">
        <v>1717546</v>
      </c>
      <c r="Y228" s="1">
        <v>2250325</v>
      </c>
      <c r="Z228" s="1">
        <v>210</v>
      </c>
      <c r="AA228" s="1">
        <v>118041</v>
      </c>
      <c r="AB228" s="1">
        <v>1939233</v>
      </c>
      <c r="AC228" s="1">
        <v>3941527</v>
      </c>
      <c r="AD228" s="1">
        <v>25294824</v>
      </c>
      <c r="AE228" s="1">
        <v>9887596</v>
      </c>
      <c r="AF228" s="1">
        <v>2751414</v>
      </c>
      <c r="AG228" s="1">
        <v>278402</v>
      </c>
      <c r="AH228" s="1">
        <v>154187</v>
      </c>
      <c r="AI228" s="1">
        <v>2318825</v>
      </c>
      <c r="AJ228" s="1">
        <v>2065067</v>
      </c>
      <c r="AK228" s="1">
        <v>918905</v>
      </c>
      <c r="AL228" s="1">
        <v>700932</v>
      </c>
      <c r="AM228" s="1">
        <v>445230</v>
      </c>
      <c r="AN228" s="1">
        <v>280845</v>
      </c>
      <c r="AO228" s="1">
        <v>1541422</v>
      </c>
      <c r="AP228" s="1">
        <v>77992</v>
      </c>
      <c r="AQ228" s="1">
        <v>3170856</v>
      </c>
      <c r="AR228" s="1">
        <v>15407228</v>
      </c>
      <c r="AS228" s="1">
        <v>13358251</v>
      </c>
      <c r="AT228" s="1">
        <v>2048977</v>
      </c>
      <c r="AU228" s="1">
        <v>12098352</v>
      </c>
      <c r="AV228" s="1">
        <v>127.34980338125911</v>
      </c>
      <c r="AW228" s="1">
        <v>31.26118131814675</v>
      </c>
      <c r="AX228" s="1">
        <v>39.811052943318785</v>
      </c>
      <c r="AY228" s="1">
        <v>18708075</v>
      </c>
      <c r="AZ228" s="1">
        <v>7612193</v>
      </c>
      <c r="BA228" s="1">
        <v>2667670</v>
      </c>
      <c r="BB228" s="1">
        <v>2685131</v>
      </c>
      <c r="BC228" s="1">
        <v>989241</v>
      </c>
      <c r="BD228" s="1">
        <v>1270151</v>
      </c>
      <c r="BE228" s="1">
        <v>8820479</v>
      </c>
      <c r="BF228" s="1">
        <v>44406</v>
      </c>
      <c r="BG228" s="1">
        <v>2318612</v>
      </c>
      <c r="BI228" s="1">
        <f t="shared" si="9"/>
        <v>127.34980338125911</v>
      </c>
      <c r="BJ228" s="1">
        <f t="shared" si="10"/>
        <v>13358251</v>
      </c>
      <c r="BK228" s="1">
        <f t="shared" si="11"/>
        <v>10489416.27338689</v>
      </c>
    </row>
    <row r="229" spans="1:63" x14ac:dyDescent="0.25">
      <c r="A229" s="56" t="s">
        <v>160</v>
      </c>
      <c r="B229" s="1">
        <v>21991040</v>
      </c>
      <c r="C229" s="1">
        <v>10912840</v>
      </c>
      <c r="D229" s="1">
        <v>5566988</v>
      </c>
      <c r="E229" s="1">
        <v>2909504</v>
      </c>
      <c r="F229" s="1">
        <v>1101100</v>
      </c>
      <c r="G229" s="1">
        <v>1335248</v>
      </c>
      <c r="H229" s="1">
        <v>11078200</v>
      </c>
      <c r="I229" s="1">
        <v>16928</v>
      </c>
      <c r="J229" s="1">
        <v>164208</v>
      </c>
      <c r="K229" s="1">
        <v>254457</v>
      </c>
      <c r="L229" s="1">
        <v>246450</v>
      </c>
      <c r="M229" s="1">
        <v>3349</v>
      </c>
      <c r="N229" s="1">
        <v>113209</v>
      </c>
      <c r="O229" s="1">
        <v>54671</v>
      </c>
      <c r="P229" s="1">
        <v>16108</v>
      </c>
      <c r="Q229" s="1">
        <v>14284</v>
      </c>
      <c r="R229" s="1">
        <v>26641</v>
      </c>
      <c r="S229" s="1">
        <v>1505</v>
      </c>
      <c r="T229" s="1">
        <v>125408</v>
      </c>
      <c r="U229" s="1">
        <v>49979</v>
      </c>
      <c r="V229" s="1">
        <v>75429</v>
      </c>
      <c r="W229" s="1">
        <v>135394</v>
      </c>
      <c r="X229" s="1">
        <v>1457214</v>
      </c>
      <c r="Y229" s="1">
        <v>2283166</v>
      </c>
      <c r="Z229" s="1">
        <v>208</v>
      </c>
      <c r="AA229" s="1">
        <v>106246</v>
      </c>
      <c r="AB229" s="1">
        <v>1947028</v>
      </c>
      <c r="AC229" s="1">
        <v>4224935</v>
      </c>
      <c r="AD229" s="1">
        <v>24075085</v>
      </c>
      <c r="AE229" s="1">
        <v>10195127</v>
      </c>
      <c r="AF229" s="1">
        <v>2811293</v>
      </c>
      <c r="AG229" s="1">
        <v>235619</v>
      </c>
      <c r="AH229" s="1">
        <v>154669</v>
      </c>
      <c r="AI229" s="1">
        <v>2421005</v>
      </c>
      <c r="AJ229" s="1">
        <v>2026186</v>
      </c>
      <c r="AK229" s="1">
        <v>904932</v>
      </c>
      <c r="AL229" s="1">
        <v>705194</v>
      </c>
      <c r="AM229" s="1">
        <v>416060</v>
      </c>
      <c r="AN229" s="1">
        <v>305180</v>
      </c>
      <c r="AO229" s="1">
        <v>1506208</v>
      </c>
      <c r="AP229" s="1">
        <v>82860</v>
      </c>
      <c r="AQ229" s="1">
        <v>3463400</v>
      </c>
      <c r="AR229" s="1">
        <v>13879958</v>
      </c>
      <c r="AS229" s="1">
        <v>11810561</v>
      </c>
      <c r="AT229" s="1">
        <v>2069397</v>
      </c>
      <c r="AU229" s="1">
        <v>11795913</v>
      </c>
      <c r="AV229" s="1">
        <v>117.6675224527327</v>
      </c>
      <c r="AW229" s="1">
        <v>34.852262275558878</v>
      </c>
      <c r="AX229" s="1">
        <v>41.009793538378517</v>
      </c>
      <c r="AY229" s="1">
        <v>18829767</v>
      </c>
      <c r="AZ229" s="1">
        <v>7751567</v>
      </c>
      <c r="BA229" s="1">
        <v>2708200</v>
      </c>
      <c r="BB229" s="1">
        <v>2722613</v>
      </c>
      <c r="BC229" s="1">
        <v>1010825</v>
      </c>
      <c r="BD229" s="1">
        <v>1309929</v>
      </c>
      <c r="BE229" s="1">
        <v>8634640</v>
      </c>
      <c r="BF229" s="1">
        <v>45291</v>
      </c>
      <c r="BG229" s="1">
        <v>2354655</v>
      </c>
      <c r="BI229" s="1">
        <f t="shared" si="9"/>
        <v>117.6675224527327</v>
      </c>
      <c r="BJ229" s="1">
        <f t="shared" si="10"/>
        <v>11810561</v>
      </c>
      <c r="BK229" s="1">
        <f t="shared" si="11"/>
        <v>10037230.965531996</v>
      </c>
    </row>
    <row r="230" spans="1:63" x14ac:dyDescent="0.25">
      <c r="A230" s="56" t="s">
        <v>159</v>
      </c>
      <c r="B230" s="1">
        <v>22179898</v>
      </c>
      <c r="C230" s="1">
        <v>10991916</v>
      </c>
      <c r="D230" s="1">
        <v>5618899</v>
      </c>
      <c r="E230" s="1">
        <v>2934839</v>
      </c>
      <c r="F230" s="1">
        <v>1113625</v>
      </c>
      <c r="G230" s="1">
        <v>1324553</v>
      </c>
      <c r="H230" s="1">
        <v>11187982</v>
      </c>
      <c r="I230" s="1">
        <v>17093</v>
      </c>
      <c r="J230" s="1">
        <v>169914</v>
      </c>
      <c r="K230" s="1">
        <v>250584</v>
      </c>
      <c r="L230" s="1">
        <v>259403</v>
      </c>
      <c r="M230" s="1">
        <v>3196</v>
      </c>
      <c r="N230" s="1">
        <v>111844</v>
      </c>
      <c r="O230" s="1">
        <v>56427</v>
      </c>
      <c r="P230" s="1">
        <v>16063</v>
      </c>
      <c r="Q230" s="1">
        <v>14828</v>
      </c>
      <c r="R230" s="1">
        <v>23426</v>
      </c>
      <c r="S230" s="1">
        <v>1100</v>
      </c>
      <c r="T230" s="1">
        <v>123428</v>
      </c>
      <c r="U230" s="1">
        <v>50216</v>
      </c>
      <c r="V230" s="1">
        <v>73212</v>
      </c>
      <c r="W230" s="1">
        <v>132651</v>
      </c>
      <c r="X230" s="1">
        <v>1482561</v>
      </c>
      <c r="Y230" s="1">
        <v>2315551</v>
      </c>
      <c r="Z230" s="1">
        <v>258</v>
      </c>
      <c r="AA230" s="1">
        <v>112361</v>
      </c>
      <c r="AB230" s="1">
        <v>1951662</v>
      </c>
      <c r="AC230" s="1">
        <v>4257476</v>
      </c>
      <c r="AD230" s="1">
        <v>25041537</v>
      </c>
      <c r="AE230" s="1">
        <v>10252530</v>
      </c>
      <c r="AF230" s="1">
        <v>2902655</v>
      </c>
      <c r="AG230" s="1">
        <v>206256</v>
      </c>
      <c r="AH230" s="1">
        <v>155816</v>
      </c>
      <c r="AI230" s="1">
        <v>2540583</v>
      </c>
      <c r="AJ230" s="1">
        <v>2025778</v>
      </c>
      <c r="AK230" s="1">
        <v>869496</v>
      </c>
      <c r="AL230" s="1">
        <v>727112</v>
      </c>
      <c r="AM230" s="1">
        <v>429169</v>
      </c>
      <c r="AN230" s="1">
        <v>314628</v>
      </c>
      <c r="AO230" s="1">
        <v>1479788</v>
      </c>
      <c r="AP230" s="1">
        <v>77568</v>
      </c>
      <c r="AQ230" s="1">
        <v>3452113</v>
      </c>
      <c r="AR230" s="1">
        <v>14789007</v>
      </c>
      <c r="AS230" s="1">
        <v>12675051</v>
      </c>
      <c r="AT230" s="1">
        <v>2113956</v>
      </c>
      <c r="AU230" s="1">
        <v>11927368</v>
      </c>
      <c r="AV230" s="1">
        <v>123.9922044735644</v>
      </c>
      <c r="AW230" s="1">
        <v>33.324972948524405</v>
      </c>
      <c r="AX230" s="1">
        <v>41.320368599094415</v>
      </c>
      <c r="AY230" s="1">
        <v>19004274</v>
      </c>
      <c r="AZ230" s="1">
        <v>7816292</v>
      </c>
      <c r="BA230" s="1">
        <v>2744642</v>
      </c>
      <c r="BB230" s="1">
        <v>2751611</v>
      </c>
      <c r="BC230" s="1">
        <v>1030173</v>
      </c>
      <c r="BD230" s="1">
        <v>1289866</v>
      </c>
      <c r="BE230" s="1">
        <v>8751744</v>
      </c>
      <c r="BF230" s="1">
        <v>46189</v>
      </c>
      <c r="BG230" s="1">
        <v>2391930</v>
      </c>
      <c r="BI230" s="1">
        <f t="shared" si="9"/>
        <v>123.9922044735644</v>
      </c>
      <c r="BJ230" s="1">
        <f t="shared" si="10"/>
        <v>12675051</v>
      </c>
      <c r="BK230" s="1">
        <f t="shared" si="11"/>
        <v>10222457.97936625</v>
      </c>
    </row>
    <row r="231" spans="1:63" x14ac:dyDescent="0.25">
      <c r="A231" s="56" t="s">
        <v>158</v>
      </c>
      <c r="B231" s="1">
        <v>22201520</v>
      </c>
      <c r="C231" s="1">
        <v>11066509</v>
      </c>
      <c r="D231" s="1">
        <v>5693257</v>
      </c>
      <c r="E231" s="1">
        <v>2948546</v>
      </c>
      <c r="F231" s="1">
        <v>1119809</v>
      </c>
      <c r="G231" s="1">
        <v>1304897</v>
      </c>
      <c r="H231" s="1">
        <v>11135011</v>
      </c>
      <c r="I231" s="1">
        <v>14369</v>
      </c>
      <c r="J231" s="1">
        <v>168264</v>
      </c>
      <c r="K231" s="1">
        <v>251814</v>
      </c>
      <c r="L231" s="1">
        <v>285024</v>
      </c>
      <c r="M231" s="1">
        <v>3496</v>
      </c>
      <c r="N231" s="1">
        <v>117077</v>
      </c>
      <c r="O231" s="1">
        <v>56538</v>
      </c>
      <c r="P231" s="1">
        <v>16864</v>
      </c>
      <c r="Q231" s="1">
        <v>16203</v>
      </c>
      <c r="R231" s="1">
        <v>26337</v>
      </c>
      <c r="S231" s="1">
        <v>1135</v>
      </c>
      <c r="T231" s="1">
        <v>120659</v>
      </c>
      <c r="U231" s="1">
        <v>50835</v>
      </c>
      <c r="V231" s="1">
        <v>69824</v>
      </c>
      <c r="W231" s="1">
        <v>137425</v>
      </c>
      <c r="X231" s="1">
        <v>1213521</v>
      </c>
      <c r="Y231" s="1">
        <v>2344200</v>
      </c>
      <c r="Z231" s="1">
        <v>270</v>
      </c>
      <c r="AA231" s="1">
        <v>99260</v>
      </c>
      <c r="AB231" s="1">
        <v>1909069</v>
      </c>
      <c r="AC231" s="1">
        <v>4470563</v>
      </c>
      <c r="AD231" s="1">
        <v>23251630</v>
      </c>
      <c r="AE231" s="1">
        <v>10474980</v>
      </c>
      <c r="AF231" s="1">
        <v>2922508</v>
      </c>
      <c r="AG231" s="1">
        <v>189571</v>
      </c>
      <c r="AH231" s="1">
        <v>156406</v>
      </c>
      <c r="AI231" s="1">
        <v>2576531</v>
      </c>
      <c r="AJ231" s="1">
        <v>2024692</v>
      </c>
      <c r="AK231" s="1">
        <v>843261</v>
      </c>
      <c r="AL231" s="1">
        <v>729225</v>
      </c>
      <c r="AM231" s="1">
        <v>452206</v>
      </c>
      <c r="AN231" s="1">
        <v>323789</v>
      </c>
      <c r="AO231" s="1">
        <v>1451015</v>
      </c>
      <c r="AP231" s="1">
        <v>103125</v>
      </c>
      <c r="AQ231" s="1">
        <v>3649851</v>
      </c>
      <c r="AR231" s="1">
        <v>12776650</v>
      </c>
      <c r="AS231" s="1">
        <v>10652093</v>
      </c>
      <c r="AT231" s="1">
        <v>2124557</v>
      </c>
      <c r="AU231" s="1">
        <v>11726540</v>
      </c>
      <c r="AV231" s="1">
        <v>108.95498257317431</v>
      </c>
      <c r="AW231" s="1">
        <v>38.720635447257592</v>
      </c>
      <c r="AX231" s="1">
        <v>42.188061603781883</v>
      </c>
      <c r="AY231" s="1">
        <v>19022276</v>
      </c>
      <c r="AZ231" s="1">
        <v>7887265</v>
      </c>
      <c r="BA231" s="1">
        <v>2793424</v>
      </c>
      <c r="BB231" s="1">
        <v>2774497</v>
      </c>
      <c r="BC231" s="1">
        <v>1047189</v>
      </c>
      <c r="BD231" s="1">
        <v>1272155</v>
      </c>
      <c r="BE231" s="1">
        <v>8547296</v>
      </c>
      <c r="BF231" s="1">
        <v>47097</v>
      </c>
      <c r="BG231" s="1">
        <v>2430002</v>
      </c>
      <c r="BI231" s="1">
        <f t="shared" si="9"/>
        <v>108.95498257317431</v>
      </c>
      <c r="BJ231" s="1">
        <f t="shared" si="10"/>
        <v>10652093</v>
      </c>
      <c r="BK231" s="1">
        <f t="shared" si="11"/>
        <v>9776600.1594704874</v>
      </c>
    </row>
    <row r="232" spans="1:63" x14ac:dyDescent="0.25">
      <c r="A232" s="56" t="s">
        <v>157</v>
      </c>
      <c r="B232" s="1">
        <v>21593040</v>
      </c>
      <c r="C232" s="1">
        <v>10828483</v>
      </c>
      <c r="D232" s="1">
        <v>5457581</v>
      </c>
      <c r="E232" s="1">
        <v>2967393</v>
      </c>
      <c r="F232" s="1">
        <v>1130541</v>
      </c>
      <c r="G232" s="1">
        <v>1272968</v>
      </c>
      <c r="H232" s="1">
        <v>10764557</v>
      </c>
      <c r="I232" s="1">
        <v>15517</v>
      </c>
      <c r="J232" s="1">
        <v>174562</v>
      </c>
      <c r="K232" s="1">
        <v>281120</v>
      </c>
      <c r="L232" s="1">
        <v>314064</v>
      </c>
      <c r="M232" s="1">
        <v>3980</v>
      </c>
      <c r="N232" s="1">
        <v>124868</v>
      </c>
      <c r="O232" s="1">
        <v>60169</v>
      </c>
      <c r="P232" s="1">
        <v>16852</v>
      </c>
      <c r="Q232" s="1">
        <v>17539</v>
      </c>
      <c r="R232" s="1">
        <v>29331</v>
      </c>
      <c r="S232" s="1">
        <v>977</v>
      </c>
      <c r="T232" s="1">
        <v>125048</v>
      </c>
      <c r="U232" s="1">
        <v>51995</v>
      </c>
      <c r="V232" s="1">
        <v>73053</v>
      </c>
      <c r="W232" s="1">
        <v>137668</v>
      </c>
      <c r="X232" s="1">
        <v>1286722</v>
      </c>
      <c r="Y232" s="1">
        <v>1904942</v>
      </c>
      <c r="Z232" s="1">
        <v>282</v>
      </c>
      <c r="AA232" s="1">
        <v>108960</v>
      </c>
      <c r="AB232" s="1">
        <v>1817916</v>
      </c>
      <c r="AC232" s="1">
        <v>4468908</v>
      </c>
      <c r="AD232" s="1">
        <v>24220028</v>
      </c>
      <c r="AE232" s="1">
        <v>10394445</v>
      </c>
      <c r="AF232" s="1">
        <v>2955471</v>
      </c>
      <c r="AG232" s="1">
        <v>177726</v>
      </c>
      <c r="AH232" s="1">
        <v>157687</v>
      </c>
      <c r="AI232" s="1">
        <v>2620058</v>
      </c>
      <c r="AJ232" s="1">
        <v>2000710</v>
      </c>
      <c r="AK232" s="1">
        <v>811191</v>
      </c>
      <c r="AL232" s="1">
        <v>703037</v>
      </c>
      <c r="AM232" s="1">
        <v>486482</v>
      </c>
      <c r="AN232" s="1">
        <v>333019</v>
      </c>
      <c r="AO232" s="1">
        <v>1437691</v>
      </c>
      <c r="AP232" s="1">
        <v>81045</v>
      </c>
      <c r="AQ232" s="1">
        <v>3586509</v>
      </c>
      <c r="AR232" s="1">
        <v>13825583</v>
      </c>
      <c r="AS232" s="1">
        <v>12004068</v>
      </c>
      <c r="AT232" s="1">
        <v>1821515</v>
      </c>
      <c r="AU232" s="1">
        <v>11198595</v>
      </c>
      <c r="AV232" s="1">
        <v>123.4581883342628</v>
      </c>
      <c r="AW232" s="1">
        <v>35.847898125392149</v>
      </c>
      <c r="AX232" s="1">
        <v>44.257165581521313</v>
      </c>
      <c r="AY232" s="1">
        <v>18664216</v>
      </c>
      <c r="AZ232" s="1">
        <v>7899659</v>
      </c>
      <c r="BA232" s="1">
        <v>2834780</v>
      </c>
      <c r="BB232" s="1">
        <v>2793674</v>
      </c>
      <c r="BC232" s="1">
        <v>1061657</v>
      </c>
      <c r="BD232" s="1">
        <v>1209548</v>
      </c>
      <c r="BE232" s="1">
        <v>8269771</v>
      </c>
      <c r="BF232" s="1">
        <v>47989</v>
      </c>
      <c r="BG232" s="1">
        <v>2461648</v>
      </c>
      <c r="BI232" s="1">
        <f t="shared" si="9"/>
        <v>123.4581883342628</v>
      </c>
      <c r="BJ232" s="1">
        <f t="shared" si="10"/>
        <v>12004068</v>
      </c>
      <c r="BK232" s="1">
        <f t="shared" si="11"/>
        <v>9723184.9599955324</v>
      </c>
    </row>
    <row r="233" spans="1:63" x14ac:dyDescent="0.25">
      <c r="A233" s="56" t="s">
        <v>156</v>
      </c>
      <c r="B233" s="1">
        <v>21800726</v>
      </c>
      <c r="C233" s="1">
        <v>11001913</v>
      </c>
      <c r="D233" s="1">
        <v>5631417</v>
      </c>
      <c r="E233" s="1">
        <v>2973612</v>
      </c>
      <c r="F233" s="1">
        <v>1138754</v>
      </c>
      <c r="G233" s="1">
        <v>1258129</v>
      </c>
      <c r="H233" s="1">
        <v>10798813</v>
      </c>
      <c r="I233" s="1">
        <v>16672</v>
      </c>
      <c r="J233" s="1">
        <v>180548</v>
      </c>
      <c r="K233" s="1">
        <v>276810</v>
      </c>
      <c r="L233" s="1">
        <v>310972</v>
      </c>
      <c r="M233" s="1">
        <v>2673</v>
      </c>
      <c r="N233" s="1">
        <v>124424</v>
      </c>
      <c r="O233" s="1">
        <v>54667</v>
      </c>
      <c r="P233" s="1">
        <v>20664</v>
      </c>
      <c r="Q233" s="1">
        <v>18325</v>
      </c>
      <c r="R233" s="1">
        <v>29835</v>
      </c>
      <c r="S233" s="1">
        <v>933</v>
      </c>
      <c r="T233" s="1">
        <v>120599</v>
      </c>
      <c r="U233" s="1">
        <v>52296</v>
      </c>
      <c r="V233" s="1">
        <v>68303</v>
      </c>
      <c r="W233" s="1">
        <v>144935</v>
      </c>
      <c r="X233" s="1">
        <v>1285382</v>
      </c>
      <c r="Y233" s="1">
        <v>1938488</v>
      </c>
      <c r="Z233" s="1">
        <v>284</v>
      </c>
      <c r="AA233" s="1">
        <v>109114</v>
      </c>
      <c r="AB233" s="1">
        <v>1855375</v>
      </c>
      <c r="AC233" s="1">
        <v>4432537</v>
      </c>
      <c r="AD233" s="1">
        <v>24378880</v>
      </c>
      <c r="AE233" s="1">
        <v>10482863</v>
      </c>
      <c r="AF233" s="1">
        <v>2982797</v>
      </c>
      <c r="AG233" s="1">
        <v>162983</v>
      </c>
      <c r="AH233" s="1">
        <v>157500</v>
      </c>
      <c r="AI233" s="1">
        <v>2662314</v>
      </c>
      <c r="AJ233" s="1">
        <v>1981173</v>
      </c>
      <c r="AK233" s="1">
        <v>796870</v>
      </c>
      <c r="AL233" s="1">
        <v>698317</v>
      </c>
      <c r="AM233" s="1">
        <v>485986</v>
      </c>
      <c r="AN233" s="1">
        <v>338358</v>
      </c>
      <c r="AO233" s="1">
        <v>1440835</v>
      </c>
      <c r="AP233" s="1">
        <v>85067</v>
      </c>
      <c r="AQ233" s="1">
        <v>3654634</v>
      </c>
      <c r="AR233" s="1">
        <v>13896017</v>
      </c>
      <c r="AS233" s="1">
        <v>12056211</v>
      </c>
      <c r="AT233" s="1">
        <v>1839806</v>
      </c>
      <c r="AU233" s="1">
        <v>11317863</v>
      </c>
      <c r="AV233" s="1">
        <v>122.77951392858941</v>
      </c>
      <c r="AW233" s="1">
        <v>35.722245702036403</v>
      </c>
      <c r="AX233" s="1">
        <v>43.859599637336707</v>
      </c>
      <c r="AY233" s="1">
        <v>18762114</v>
      </c>
      <c r="AZ233" s="1">
        <v>7963301</v>
      </c>
      <c r="BA233" s="1">
        <v>2863266</v>
      </c>
      <c r="BB233" s="1">
        <v>2808072</v>
      </c>
      <c r="BC233" s="1">
        <v>1074314</v>
      </c>
      <c r="BD233" s="1">
        <v>1217649</v>
      </c>
      <c r="BE233" s="1">
        <v>8279251</v>
      </c>
      <c r="BF233" s="1">
        <v>48907</v>
      </c>
      <c r="BG233" s="1">
        <v>2491047</v>
      </c>
      <c r="BI233" s="1">
        <f t="shared" si="9"/>
        <v>122.77951392858941</v>
      </c>
      <c r="BJ233" s="1">
        <f t="shared" si="10"/>
        <v>12056211</v>
      </c>
      <c r="BK233" s="1">
        <f t="shared" si="11"/>
        <v>9819399.5188904982</v>
      </c>
    </row>
    <row r="234" spans="1:63" x14ac:dyDescent="0.25">
      <c r="A234" s="56" t="s">
        <v>155</v>
      </c>
      <c r="B234" s="1">
        <v>21771786</v>
      </c>
      <c r="C234" s="1">
        <v>10984189</v>
      </c>
      <c r="D234" s="1">
        <v>5583733</v>
      </c>
      <c r="E234" s="1">
        <v>2979992</v>
      </c>
      <c r="F234" s="1">
        <v>1147222</v>
      </c>
      <c r="G234" s="1">
        <v>1273242</v>
      </c>
      <c r="H234" s="1">
        <v>10787597</v>
      </c>
      <c r="I234" s="1">
        <v>18500</v>
      </c>
      <c r="J234" s="1">
        <v>180239</v>
      </c>
      <c r="K234" s="1">
        <v>279564</v>
      </c>
      <c r="L234" s="1">
        <v>305105</v>
      </c>
      <c r="M234" s="1">
        <v>5667</v>
      </c>
      <c r="N234" s="1">
        <v>127959</v>
      </c>
      <c r="O234" s="1">
        <v>55218</v>
      </c>
      <c r="P234" s="1">
        <v>25139</v>
      </c>
      <c r="Q234" s="1">
        <v>18964</v>
      </c>
      <c r="R234" s="1">
        <v>27818</v>
      </c>
      <c r="S234" s="1">
        <v>820</v>
      </c>
      <c r="T234" s="1">
        <v>121853</v>
      </c>
      <c r="U234" s="1">
        <v>52986</v>
      </c>
      <c r="V234" s="1">
        <v>68867</v>
      </c>
      <c r="W234" s="1">
        <v>153196</v>
      </c>
      <c r="X234" s="1">
        <v>1108373</v>
      </c>
      <c r="Y234" s="1">
        <v>1963358</v>
      </c>
      <c r="Z234" s="1">
        <v>302</v>
      </c>
      <c r="AA234" s="1">
        <v>99863</v>
      </c>
      <c r="AB234" s="1">
        <v>1875524</v>
      </c>
      <c r="AC234" s="1">
        <v>4548094</v>
      </c>
      <c r="AD234" s="1">
        <v>22958528</v>
      </c>
      <c r="AE234" s="1">
        <v>10625710</v>
      </c>
      <c r="AF234" s="1">
        <v>2995238</v>
      </c>
      <c r="AG234" s="1">
        <v>141454</v>
      </c>
      <c r="AH234" s="1">
        <v>158317</v>
      </c>
      <c r="AI234" s="1">
        <v>2695467</v>
      </c>
      <c r="AJ234" s="1">
        <v>1968970</v>
      </c>
      <c r="AK234" s="1">
        <v>750064</v>
      </c>
      <c r="AL234" s="1">
        <v>716089</v>
      </c>
      <c r="AM234" s="1">
        <v>502817</v>
      </c>
      <c r="AN234" s="1">
        <v>318183</v>
      </c>
      <c r="AO234" s="1">
        <v>1441265</v>
      </c>
      <c r="AP234" s="1">
        <v>88580</v>
      </c>
      <c r="AQ234" s="1">
        <v>3813475</v>
      </c>
      <c r="AR234" s="1">
        <v>12332818</v>
      </c>
      <c r="AS234" s="1">
        <v>10466587</v>
      </c>
      <c r="AT234" s="1">
        <v>1866231</v>
      </c>
      <c r="AU234" s="1">
        <v>11146076</v>
      </c>
      <c r="AV234" s="1">
        <v>110.64717517917981</v>
      </c>
      <c r="AW234" s="1">
        <v>40.252012826917309</v>
      </c>
      <c r="AX234" s="1">
        <v>44.537715145745103</v>
      </c>
      <c r="AY234" s="1">
        <v>18791454</v>
      </c>
      <c r="AZ234" s="1">
        <v>8003857</v>
      </c>
      <c r="BA234" s="1">
        <v>2898076</v>
      </c>
      <c r="BB234" s="1">
        <v>2819639</v>
      </c>
      <c r="BC234" s="1">
        <v>1086304</v>
      </c>
      <c r="BD234" s="1">
        <v>1199838</v>
      </c>
      <c r="BE234" s="1">
        <v>8165744</v>
      </c>
      <c r="BF234" s="1">
        <v>49853</v>
      </c>
      <c r="BG234" s="1">
        <v>2517216</v>
      </c>
      <c r="BI234" s="1">
        <f t="shared" si="9"/>
        <v>110.64717517917981</v>
      </c>
      <c r="BJ234" s="1">
        <f t="shared" si="10"/>
        <v>10466587</v>
      </c>
      <c r="BK234" s="1">
        <f t="shared" si="11"/>
        <v>9459425.4060717039</v>
      </c>
    </row>
    <row r="235" spans="1:63" x14ac:dyDescent="0.25">
      <c r="A235" s="56" t="s">
        <v>154</v>
      </c>
      <c r="B235" s="1">
        <v>21826664</v>
      </c>
      <c r="C235" s="1">
        <v>11112010</v>
      </c>
      <c r="D235" s="1">
        <v>5694530</v>
      </c>
      <c r="E235" s="1">
        <v>2963937</v>
      </c>
      <c r="F235" s="1">
        <v>1159939</v>
      </c>
      <c r="G235" s="1">
        <v>1293604</v>
      </c>
      <c r="H235" s="1">
        <v>10714654</v>
      </c>
      <c r="I235" s="1">
        <v>20000</v>
      </c>
      <c r="J235" s="1">
        <v>174787</v>
      </c>
      <c r="K235" s="1">
        <v>263917</v>
      </c>
      <c r="L235" s="1">
        <v>302591</v>
      </c>
      <c r="M235" s="1">
        <v>5282</v>
      </c>
      <c r="N235" s="1">
        <v>140785</v>
      </c>
      <c r="O235" s="1">
        <v>60256</v>
      </c>
      <c r="P235" s="1">
        <v>28351</v>
      </c>
      <c r="Q235" s="1">
        <v>18126</v>
      </c>
      <c r="R235" s="1">
        <v>33223</v>
      </c>
      <c r="S235" s="1">
        <v>829</v>
      </c>
      <c r="T235" s="1">
        <v>123389</v>
      </c>
      <c r="U235" s="1">
        <v>53829</v>
      </c>
      <c r="V235" s="1">
        <v>69560</v>
      </c>
      <c r="W235" s="1">
        <v>153130</v>
      </c>
      <c r="X235" s="1">
        <v>912525</v>
      </c>
      <c r="Y235" s="1">
        <v>1996396</v>
      </c>
      <c r="Z235" s="1">
        <v>312</v>
      </c>
      <c r="AA235" s="1">
        <v>87756</v>
      </c>
      <c r="AB235" s="1">
        <v>1832497</v>
      </c>
      <c r="AC235" s="1">
        <v>4701287</v>
      </c>
      <c r="AD235" s="1">
        <v>21344153</v>
      </c>
      <c r="AE235" s="1">
        <v>10749060</v>
      </c>
      <c r="AF235" s="1">
        <v>2979760</v>
      </c>
      <c r="AG235" s="1">
        <v>136423</v>
      </c>
      <c r="AH235" s="1">
        <v>159165</v>
      </c>
      <c r="AI235" s="1">
        <v>2684172</v>
      </c>
      <c r="AJ235" s="1">
        <v>1976004</v>
      </c>
      <c r="AK235" s="1">
        <v>730144</v>
      </c>
      <c r="AL235" s="1">
        <v>726205</v>
      </c>
      <c r="AM235" s="1">
        <v>519655</v>
      </c>
      <c r="AN235" s="1">
        <v>305659</v>
      </c>
      <c r="AO235" s="1">
        <v>1441937</v>
      </c>
      <c r="AP235" s="1">
        <v>101055</v>
      </c>
      <c r="AQ235" s="1">
        <v>3944645</v>
      </c>
      <c r="AR235" s="1">
        <v>10595093</v>
      </c>
      <c r="AS235" s="1">
        <v>8703110</v>
      </c>
      <c r="AT235" s="1">
        <v>1891983</v>
      </c>
      <c r="AU235" s="1">
        <v>11077604</v>
      </c>
      <c r="AV235" s="1">
        <v>95.644264513096218</v>
      </c>
      <c r="AW235" s="1">
        <v>46.774142657502715</v>
      </c>
      <c r="AX235" s="1">
        <v>44.73678472707487</v>
      </c>
      <c r="AY235" s="1">
        <v>18793077</v>
      </c>
      <c r="AZ235" s="1">
        <v>8078423</v>
      </c>
      <c r="BA235" s="1">
        <v>2919074</v>
      </c>
      <c r="BB235" s="1">
        <v>2829927</v>
      </c>
      <c r="BC235" s="1">
        <v>1097884</v>
      </c>
      <c r="BD235" s="1">
        <v>1231538</v>
      </c>
      <c r="BE235" s="1">
        <v>8044017</v>
      </c>
      <c r="BF235" s="1">
        <v>50799</v>
      </c>
      <c r="BG235" s="1">
        <v>2541082</v>
      </c>
      <c r="BI235" s="1">
        <f t="shared" si="9"/>
        <v>95.644264513096218</v>
      </c>
      <c r="BJ235" s="1">
        <f t="shared" si="10"/>
        <v>8703110</v>
      </c>
      <c r="BK235" s="1">
        <f t="shared" si="11"/>
        <v>9099458.3358506728</v>
      </c>
    </row>
    <row r="236" spans="1:63" x14ac:dyDescent="0.25">
      <c r="A236" s="56" t="s">
        <v>153</v>
      </c>
      <c r="B236" s="1">
        <v>21801801</v>
      </c>
      <c r="C236" s="1">
        <v>11396001</v>
      </c>
      <c r="D236" s="1">
        <v>5945083</v>
      </c>
      <c r="E236" s="1">
        <v>2973703</v>
      </c>
      <c r="F236" s="1">
        <v>1164513</v>
      </c>
      <c r="G236" s="1">
        <v>1312702</v>
      </c>
      <c r="H236" s="1">
        <v>10405800</v>
      </c>
      <c r="I236" s="1">
        <v>20587</v>
      </c>
      <c r="J236" s="1">
        <v>161595</v>
      </c>
      <c r="K236" s="1">
        <v>291301</v>
      </c>
      <c r="L236" s="1">
        <v>319714</v>
      </c>
      <c r="M236" s="1">
        <v>6171</v>
      </c>
      <c r="N236" s="1">
        <v>145920</v>
      </c>
      <c r="O236" s="1">
        <v>64789</v>
      </c>
      <c r="P236" s="1">
        <v>31354</v>
      </c>
      <c r="Q236" s="1">
        <v>16883</v>
      </c>
      <c r="R236" s="1">
        <v>32131</v>
      </c>
      <c r="S236" s="1">
        <v>763</v>
      </c>
      <c r="T236" s="1">
        <v>128994</v>
      </c>
      <c r="U236" s="1">
        <v>54196</v>
      </c>
      <c r="V236" s="1">
        <v>74798</v>
      </c>
      <c r="W236" s="1">
        <v>158343</v>
      </c>
      <c r="X236" s="1">
        <v>984329</v>
      </c>
      <c r="Y236" s="1">
        <v>1596736</v>
      </c>
      <c r="Z236" s="1">
        <v>323</v>
      </c>
      <c r="AA236" s="1">
        <v>90918</v>
      </c>
      <c r="AB236" s="1">
        <v>1719534</v>
      </c>
      <c r="AC236" s="1">
        <v>4781335</v>
      </c>
      <c r="AD236" s="1">
        <v>21454259</v>
      </c>
      <c r="AE236" s="1">
        <v>10750397</v>
      </c>
      <c r="AF236" s="1">
        <v>2974326</v>
      </c>
      <c r="AG236" s="1">
        <v>119813</v>
      </c>
      <c r="AH236" s="1">
        <v>160622</v>
      </c>
      <c r="AI236" s="1">
        <v>2693891</v>
      </c>
      <c r="AJ236" s="1">
        <v>1997530</v>
      </c>
      <c r="AK236" s="1">
        <v>708528</v>
      </c>
      <c r="AL236" s="1">
        <v>734905</v>
      </c>
      <c r="AM236" s="1">
        <v>554097</v>
      </c>
      <c r="AN236" s="1">
        <v>308096</v>
      </c>
      <c r="AO236" s="1">
        <v>1457412</v>
      </c>
      <c r="AP236" s="1">
        <v>92954</v>
      </c>
      <c r="AQ236" s="1">
        <v>3920079</v>
      </c>
      <c r="AR236" s="1">
        <v>10703862</v>
      </c>
      <c r="AS236" s="1">
        <v>9304813</v>
      </c>
      <c r="AT236" s="1">
        <v>1399049</v>
      </c>
      <c r="AU236" s="1">
        <v>11051404</v>
      </c>
      <c r="AV236" s="1">
        <v>96.855225389142191</v>
      </c>
      <c r="AW236" s="1">
        <v>46.449174679752083</v>
      </c>
      <c r="AX236" s="1">
        <v>44.988452827470248</v>
      </c>
      <c r="AY236" s="1">
        <v>18532928</v>
      </c>
      <c r="AZ236" s="1">
        <v>8127128</v>
      </c>
      <c r="BA236" s="1">
        <v>2949024</v>
      </c>
      <c r="BB236" s="1">
        <v>2838047</v>
      </c>
      <c r="BC236" s="1">
        <v>1108441</v>
      </c>
      <c r="BD236" s="1">
        <v>1231616</v>
      </c>
      <c r="BE236" s="1">
        <v>7782531</v>
      </c>
      <c r="BF236" s="1">
        <v>51786</v>
      </c>
      <c r="BG236" s="1">
        <v>2564934</v>
      </c>
      <c r="BI236" s="1">
        <f t="shared" si="9"/>
        <v>96.855225389142191</v>
      </c>
      <c r="BJ236" s="1">
        <f t="shared" si="10"/>
        <v>9304813</v>
      </c>
      <c r="BK236" s="1">
        <f t="shared" si="11"/>
        <v>9606929.2726493441</v>
      </c>
    </row>
    <row r="237" spans="1:63" x14ac:dyDescent="0.25">
      <c r="A237" s="56" t="s">
        <v>152</v>
      </c>
      <c r="B237" s="1">
        <v>22076449</v>
      </c>
      <c r="C237" s="1">
        <v>11660322</v>
      </c>
      <c r="D237" s="1">
        <v>6177142</v>
      </c>
      <c r="E237" s="1">
        <v>2961598</v>
      </c>
      <c r="F237" s="1">
        <v>1173296</v>
      </c>
      <c r="G237" s="1">
        <v>1348286</v>
      </c>
      <c r="H237" s="1">
        <v>10416127</v>
      </c>
      <c r="I237" s="1">
        <v>21933</v>
      </c>
      <c r="J237" s="1">
        <v>172507</v>
      </c>
      <c r="K237" s="1">
        <v>303994</v>
      </c>
      <c r="L237" s="1">
        <v>311854</v>
      </c>
      <c r="M237" s="1">
        <v>5717</v>
      </c>
      <c r="N237" s="1">
        <v>147400</v>
      </c>
      <c r="O237" s="1">
        <v>61894</v>
      </c>
      <c r="P237" s="1">
        <v>34525</v>
      </c>
      <c r="Q237" s="1">
        <v>17944</v>
      </c>
      <c r="R237" s="1">
        <v>32334</v>
      </c>
      <c r="S237" s="1">
        <v>703</v>
      </c>
      <c r="T237" s="1">
        <v>126924</v>
      </c>
      <c r="U237" s="1">
        <v>54481</v>
      </c>
      <c r="V237" s="1">
        <v>72443</v>
      </c>
      <c r="W237" s="1">
        <v>149567</v>
      </c>
      <c r="X237" s="1">
        <v>922711</v>
      </c>
      <c r="Y237" s="1">
        <v>1627325</v>
      </c>
      <c r="Z237" s="1">
        <v>323</v>
      </c>
      <c r="AA237" s="1">
        <v>89812</v>
      </c>
      <c r="AB237" s="1">
        <v>1799889</v>
      </c>
      <c r="AC237" s="1">
        <v>4736171</v>
      </c>
      <c r="AD237" s="1">
        <v>21249209</v>
      </c>
      <c r="AE237" s="1">
        <v>10780693</v>
      </c>
      <c r="AF237" s="1">
        <v>2983466</v>
      </c>
      <c r="AG237" s="1">
        <v>119825</v>
      </c>
      <c r="AH237" s="1">
        <v>160774</v>
      </c>
      <c r="AI237" s="1">
        <v>2702867</v>
      </c>
      <c r="AJ237" s="1">
        <v>1981829</v>
      </c>
      <c r="AK237" s="1">
        <v>684398</v>
      </c>
      <c r="AL237" s="1">
        <v>733774</v>
      </c>
      <c r="AM237" s="1">
        <v>563656</v>
      </c>
      <c r="AN237" s="1">
        <v>297488</v>
      </c>
      <c r="AO237" s="1">
        <v>1417649</v>
      </c>
      <c r="AP237" s="1">
        <v>97214</v>
      </c>
      <c r="AQ237" s="1">
        <v>4003047</v>
      </c>
      <c r="AR237" s="1">
        <v>10468516</v>
      </c>
      <c r="AS237" s="1">
        <v>9040505</v>
      </c>
      <c r="AT237" s="1">
        <v>1428011</v>
      </c>
      <c r="AU237" s="1">
        <v>11295756</v>
      </c>
      <c r="AV237" s="1">
        <v>92.676544250891013</v>
      </c>
      <c r="AW237" s="1">
        <v>47.430742461486304</v>
      </c>
      <c r="AX237" s="1">
        <v>43.957173025845506</v>
      </c>
      <c r="AY237" s="1">
        <v>18609995</v>
      </c>
      <c r="AZ237" s="1">
        <v>8193868</v>
      </c>
      <c r="BA237" s="1">
        <v>2981814</v>
      </c>
      <c r="BB237" s="1">
        <v>2845820</v>
      </c>
      <c r="BC237" s="1">
        <v>1119320</v>
      </c>
      <c r="BD237" s="1">
        <v>1246914</v>
      </c>
      <c r="BE237" s="1">
        <v>7829302</v>
      </c>
      <c r="BF237" s="1">
        <v>52826</v>
      </c>
      <c r="BG237" s="1">
        <v>2589148</v>
      </c>
      <c r="BI237" s="1">
        <f t="shared" si="9"/>
        <v>92.676544250891013</v>
      </c>
      <c r="BJ237" s="1">
        <f t="shared" si="10"/>
        <v>9040505</v>
      </c>
      <c r="BK237" s="1">
        <f t="shared" si="11"/>
        <v>9754900.8468915615</v>
      </c>
    </row>
    <row r="238" spans="1:63" x14ac:dyDescent="0.25">
      <c r="A238" s="56" t="s">
        <v>151</v>
      </c>
      <c r="B238" s="1">
        <v>22099986</v>
      </c>
      <c r="C238" s="1">
        <v>11627144</v>
      </c>
      <c r="D238" s="1">
        <v>6133937</v>
      </c>
      <c r="E238" s="1">
        <v>2961832</v>
      </c>
      <c r="F238" s="1">
        <v>1191419</v>
      </c>
      <c r="G238" s="1">
        <v>1339956</v>
      </c>
      <c r="H238" s="1">
        <v>10472842</v>
      </c>
      <c r="I238" s="1">
        <v>30297</v>
      </c>
      <c r="J238" s="1">
        <v>190869</v>
      </c>
      <c r="K238" s="1">
        <v>325301</v>
      </c>
      <c r="L238" s="1">
        <v>307481</v>
      </c>
      <c r="M238" s="1">
        <v>6221</v>
      </c>
      <c r="N238" s="1">
        <v>150337</v>
      </c>
      <c r="O238" s="1">
        <v>70005</v>
      </c>
      <c r="P238" s="1">
        <v>36575</v>
      </c>
      <c r="Q238" s="1">
        <v>12192</v>
      </c>
      <c r="R238" s="1">
        <v>30865</v>
      </c>
      <c r="S238" s="1">
        <v>700</v>
      </c>
      <c r="T238" s="1">
        <v>127428</v>
      </c>
      <c r="U238" s="1">
        <v>55021</v>
      </c>
      <c r="V238" s="1">
        <v>72407</v>
      </c>
      <c r="W238" s="1">
        <v>158464</v>
      </c>
      <c r="X238" s="1">
        <v>1030006</v>
      </c>
      <c r="Y238" s="1">
        <v>1660922</v>
      </c>
      <c r="Z238" s="1">
        <v>350</v>
      </c>
      <c r="AA238" s="1">
        <v>100865</v>
      </c>
      <c r="AB238" s="1">
        <v>1797930</v>
      </c>
      <c r="AC238" s="1">
        <v>4586371</v>
      </c>
      <c r="AD238" s="1">
        <v>22396812</v>
      </c>
      <c r="AE238" s="1">
        <v>10576620</v>
      </c>
      <c r="AF238" s="1">
        <v>3011544</v>
      </c>
      <c r="AG238" s="1">
        <v>100995</v>
      </c>
      <c r="AH238" s="1">
        <v>161893</v>
      </c>
      <c r="AI238" s="1">
        <v>2748656</v>
      </c>
      <c r="AJ238" s="1">
        <v>1966937</v>
      </c>
      <c r="AK238" s="1">
        <v>652300</v>
      </c>
      <c r="AL238" s="1">
        <v>737110</v>
      </c>
      <c r="AM238" s="1">
        <v>577527</v>
      </c>
      <c r="AN238" s="1">
        <v>293618</v>
      </c>
      <c r="AO238" s="1">
        <v>1395469</v>
      </c>
      <c r="AP238" s="1">
        <v>96413</v>
      </c>
      <c r="AQ238" s="1">
        <v>3812639</v>
      </c>
      <c r="AR238" s="1">
        <v>11820192</v>
      </c>
      <c r="AS238" s="1">
        <v>10390113</v>
      </c>
      <c r="AT238" s="1">
        <v>1430079</v>
      </c>
      <c r="AU238" s="1">
        <v>11523366</v>
      </c>
      <c r="AV238" s="1">
        <v>102.5758620831166</v>
      </c>
      <c r="AW238" s="1">
        <v>42.118442897012287</v>
      </c>
      <c r="AX238" s="1">
        <v>43.203355897595536</v>
      </c>
      <c r="AY238" s="1">
        <v>18735833</v>
      </c>
      <c r="AZ238" s="1">
        <v>8262991</v>
      </c>
      <c r="BA238" s="1">
        <v>3011609</v>
      </c>
      <c r="BB238" s="1">
        <v>2857024</v>
      </c>
      <c r="BC238" s="1">
        <v>1130666</v>
      </c>
      <c r="BD238" s="1">
        <v>1263692</v>
      </c>
      <c r="BE238" s="1">
        <v>8159213</v>
      </c>
      <c r="BF238" s="1">
        <v>53886</v>
      </c>
      <c r="BG238" s="1">
        <v>2614622</v>
      </c>
      <c r="BI238" s="1">
        <f t="shared" si="9"/>
        <v>102.5758620831166</v>
      </c>
      <c r="BJ238" s="1">
        <f t="shared" si="10"/>
        <v>10390113</v>
      </c>
      <c r="BK238" s="1">
        <f t="shared" si="11"/>
        <v>10129198.808566634</v>
      </c>
    </row>
    <row r="239" spans="1:63" x14ac:dyDescent="0.25">
      <c r="A239" s="56" t="s">
        <v>150</v>
      </c>
      <c r="B239" s="1">
        <v>22007578</v>
      </c>
      <c r="C239" s="1">
        <v>11516724</v>
      </c>
      <c r="D239" s="1">
        <v>6004233</v>
      </c>
      <c r="E239" s="1">
        <v>2957512</v>
      </c>
      <c r="F239" s="1">
        <v>1210343</v>
      </c>
      <c r="G239" s="1">
        <v>1344636</v>
      </c>
      <c r="H239" s="1">
        <v>10490854</v>
      </c>
      <c r="I239" s="1">
        <v>34513</v>
      </c>
      <c r="J239" s="1">
        <v>211277</v>
      </c>
      <c r="K239" s="1">
        <v>337052</v>
      </c>
      <c r="L239" s="1">
        <v>299347</v>
      </c>
      <c r="M239" s="1">
        <v>7241</v>
      </c>
      <c r="N239" s="1">
        <v>163107</v>
      </c>
      <c r="O239" s="1">
        <v>80487</v>
      </c>
      <c r="P239" s="1">
        <v>35355</v>
      </c>
      <c r="Q239" s="1">
        <v>11785</v>
      </c>
      <c r="R239" s="1">
        <v>34611</v>
      </c>
      <c r="S239" s="1">
        <v>869</v>
      </c>
      <c r="T239" s="1">
        <v>128911</v>
      </c>
      <c r="U239" s="1">
        <v>55855</v>
      </c>
      <c r="V239" s="1">
        <v>73056</v>
      </c>
      <c r="W239" s="1">
        <v>161730</v>
      </c>
      <c r="X239" s="1">
        <v>1021911</v>
      </c>
      <c r="Y239" s="1">
        <v>1694528</v>
      </c>
      <c r="Z239" s="1">
        <v>373</v>
      </c>
      <c r="AA239" s="1">
        <v>105180</v>
      </c>
      <c r="AB239" s="1">
        <v>1783467</v>
      </c>
      <c r="AC239" s="1">
        <v>4542217</v>
      </c>
      <c r="AD239" s="1">
        <v>22761953</v>
      </c>
      <c r="AE239" s="1">
        <v>10529854</v>
      </c>
      <c r="AF239" s="1">
        <v>3045379</v>
      </c>
      <c r="AG239" s="1">
        <v>103978</v>
      </c>
      <c r="AH239" s="1">
        <v>162518</v>
      </c>
      <c r="AI239" s="1">
        <v>2778883</v>
      </c>
      <c r="AJ239" s="1">
        <v>1956542</v>
      </c>
      <c r="AK239" s="1">
        <v>636610</v>
      </c>
      <c r="AL239" s="1">
        <v>723124</v>
      </c>
      <c r="AM239" s="1">
        <v>596808</v>
      </c>
      <c r="AN239" s="1">
        <v>278477</v>
      </c>
      <c r="AO239" s="1">
        <v>1391531</v>
      </c>
      <c r="AP239" s="1">
        <v>98972</v>
      </c>
      <c r="AQ239" s="1">
        <v>3758954</v>
      </c>
      <c r="AR239" s="1">
        <v>12232099</v>
      </c>
      <c r="AS239" s="1">
        <v>10785309</v>
      </c>
      <c r="AT239" s="1">
        <v>1446790</v>
      </c>
      <c r="AU239" s="1">
        <v>11477724</v>
      </c>
      <c r="AV239" s="1">
        <v>106.57251499052381</v>
      </c>
      <c r="AW239" s="1">
        <v>40.89175865596755</v>
      </c>
      <c r="AX239" s="1">
        <v>43.579375623519852</v>
      </c>
      <c r="AY239" s="1">
        <v>18809999</v>
      </c>
      <c r="AZ239" s="1">
        <v>8319145</v>
      </c>
      <c r="BA239" s="1">
        <v>3038786</v>
      </c>
      <c r="BB239" s="1">
        <v>2870680</v>
      </c>
      <c r="BC239" s="1">
        <v>1142916</v>
      </c>
      <c r="BD239" s="1">
        <v>1266763</v>
      </c>
      <c r="BE239" s="1">
        <v>8280145</v>
      </c>
      <c r="BF239" s="1">
        <v>55022</v>
      </c>
      <c r="BG239" s="1">
        <v>2640226</v>
      </c>
      <c r="BI239" s="1">
        <f t="shared" si="9"/>
        <v>106.57251499052381</v>
      </c>
      <c r="BJ239" s="1">
        <f t="shared" si="10"/>
        <v>10785309</v>
      </c>
      <c r="BK239" s="1">
        <f t="shared" si="11"/>
        <v>10120159.968974182</v>
      </c>
    </row>
    <row r="240" spans="1:63" x14ac:dyDescent="0.25">
      <c r="A240" s="56" t="s">
        <v>149</v>
      </c>
      <c r="B240" s="1">
        <v>22711728</v>
      </c>
      <c r="C240" s="1">
        <v>11664680</v>
      </c>
      <c r="D240" s="1">
        <v>6094858</v>
      </c>
      <c r="E240" s="1">
        <v>2980244</v>
      </c>
      <c r="F240" s="1">
        <v>1225681</v>
      </c>
      <c r="G240" s="1">
        <v>1363898</v>
      </c>
      <c r="H240" s="1">
        <v>11047048</v>
      </c>
      <c r="I240" s="1">
        <v>38145</v>
      </c>
      <c r="J240" s="1">
        <v>204455</v>
      </c>
      <c r="K240" s="1">
        <v>362778</v>
      </c>
      <c r="L240" s="1">
        <v>293559</v>
      </c>
      <c r="M240" s="1">
        <v>5986</v>
      </c>
      <c r="N240" s="1">
        <v>157048</v>
      </c>
      <c r="O240" s="1">
        <v>75679</v>
      </c>
      <c r="P240" s="1">
        <v>33690</v>
      </c>
      <c r="Q240" s="1">
        <v>11230</v>
      </c>
      <c r="R240" s="1">
        <v>35404</v>
      </c>
      <c r="S240" s="1">
        <v>1045</v>
      </c>
      <c r="T240" s="1">
        <v>115962</v>
      </c>
      <c r="U240" s="1">
        <v>56897</v>
      </c>
      <c r="V240" s="1">
        <v>59065</v>
      </c>
      <c r="W240" s="1">
        <v>154364</v>
      </c>
      <c r="X240" s="1">
        <v>1106509</v>
      </c>
      <c r="Y240" s="1">
        <v>2177117</v>
      </c>
      <c r="Z240" s="1">
        <v>416</v>
      </c>
      <c r="AA240" s="1">
        <v>114880</v>
      </c>
      <c r="AB240" s="1">
        <v>1701793</v>
      </c>
      <c r="AC240" s="1">
        <v>4614036</v>
      </c>
      <c r="AD240" s="1">
        <v>24130075</v>
      </c>
      <c r="AE240" s="1">
        <v>10397173</v>
      </c>
      <c r="AF240" s="1">
        <v>3032939</v>
      </c>
      <c r="AG240" s="1">
        <v>82481</v>
      </c>
      <c r="AH240" s="1">
        <v>163914</v>
      </c>
      <c r="AI240" s="1">
        <v>2786544</v>
      </c>
      <c r="AJ240" s="1">
        <v>1973607</v>
      </c>
      <c r="AK240" s="1">
        <v>628789</v>
      </c>
      <c r="AL240" s="1">
        <v>737795</v>
      </c>
      <c r="AM240" s="1">
        <v>607023</v>
      </c>
      <c r="AN240" s="1">
        <v>266249</v>
      </c>
      <c r="AO240" s="1">
        <v>1402680</v>
      </c>
      <c r="AP240" s="1">
        <v>81222</v>
      </c>
      <c r="AQ240" s="1">
        <v>3640476</v>
      </c>
      <c r="AR240" s="1">
        <v>13732902</v>
      </c>
      <c r="AS240" s="1">
        <v>11953287</v>
      </c>
      <c r="AT240" s="1">
        <v>1779615</v>
      </c>
      <c r="AU240" s="1">
        <v>12314555</v>
      </c>
      <c r="AV240" s="1">
        <v>111.51764425833329</v>
      </c>
      <c r="AW240" s="1">
        <v>36.456577587330038</v>
      </c>
      <c r="AX240" s="1">
        <v>40.655516502601998</v>
      </c>
      <c r="AY240" s="1">
        <v>19413904</v>
      </c>
      <c r="AZ240" s="1">
        <v>8366856</v>
      </c>
      <c r="BA240" s="1">
        <v>3056204</v>
      </c>
      <c r="BB240" s="1">
        <v>2886051</v>
      </c>
      <c r="BC240" s="1">
        <v>1155372</v>
      </c>
      <c r="BD240" s="1">
        <v>1269229</v>
      </c>
      <c r="BE240" s="1">
        <v>9016731</v>
      </c>
      <c r="BF240" s="1">
        <v>56192</v>
      </c>
      <c r="BG240" s="1">
        <v>2666398</v>
      </c>
      <c r="BI240" s="1">
        <f t="shared" si="9"/>
        <v>111.51764425833329</v>
      </c>
      <c r="BJ240" s="1">
        <f t="shared" si="10"/>
        <v>11953287</v>
      </c>
      <c r="BK240" s="1">
        <f t="shared" si="11"/>
        <v>10718740.589883629</v>
      </c>
    </row>
    <row r="241" spans="1:63" x14ac:dyDescent="0.25">
      <c r="A241" s="56" t="s">
        <v>148</v>
      </c>
      <c r="B241" s="1">
        <v>23362992</v>
      </c>
      <c r="C241" s="1">
        <v>12125613</v>
      </c>
      <c r="D241" s="1">
        <v>6481341</v>
      </c>
      <c r="E241" s="1">
        <v>3007871</v>
      </c>
      <c r="F241" s="1">
        <v>1238467</v>
      </c>
      <c r="G241" s="1">
        <v>1397935</v>
      </c>
      <c r="H241" s="1">
        <v>11237379</v>
      </c>
      <c r="I241" s="1">
        <v>41699</v>
      </c>
      <c r="J241" s="1">
        <v>222037</v>
      </c>
      <c r="K241" s="1">
        <v>369694</v>
      </c>
      <c r="L241" s="1">
        <v>295004</v>
      </c>
      <c r="M241" s="1">
        <v>5183</v>
      </c>
      <c r="N241" s="1">
        <v>160190</v>
      </c>
      <c r="O241" s="1">
        <v>78983</v>
      </c>
      <c r="P241" s="1">
        <v>34925</v>
      </c>
      <c r="Q241" s="1">
        <v>11642</v>
      </c>
      <c r="R241" s="1">
        <v>33487</v>
      </c>
      <c r="S241" s="1">
        <v>1153</v>
      </c>
      <c r="T241" s="1">
        <v>116464</v>
      </c>
      <c r="U241" s="1">
        <v>60461</v>
      </c>
      <c r="V241" s="1">
        <v>56003</v>
      </c>
      <c r="W241" s="1">
        <v>159798</v>
      </c>
      <c r="X241" s="1">
        <v>1122544</v>
      </c>
      <c r="Y241" s="1">
        <v>2232998</v>
      </c>
      <c r="Z241" s="1">
        <v>408</v>
      </c>
      <c r="AA241" s="1">
        <v>117914</v>
      </c>
      <c r="AB241" s="1">
        <v>1805212</v>
      </c>
      <c r="AC241" s="1">
        <v>4588234</v>
      </c>
      <c r="AD241" s="1">
        <v>24665265</v>
      </c>
      <c r="AE241" s="1">
        <v>10529326</v>
      </c>
      <c r="AF241" s="1">
        <v>3085323</v>
      </c>
      <c r="AG241" s="1">
        <v>91623</v>
      </c>
      <c r="AH241" s="1">
        <v>196460</v>
      </c>
      <c r="AI241" s="1">
        <v>2797240</v>
      </c>
      <c r="AJ241" s="1">
        <v>1988586</v>
      </c>
      <c r="AK241" s="1">
        <v>594848</v>
      </c>
      <c r="AL241" s="1">
        <v>745825</v>
      </c>
      <c r="AM241" s="1">
        <v>647913</v>
      </c>
      <c r="AN241" s="1">
        <v>273548</v>
      </c>
      <c r="AO241" s="1">
        <v>1436135</v>
      </c>
      <c r="AP241" s="1">
        <v>90747</v>
      </c>
      <c r="AQ241" s="1">
        <v>3654987</v>
      </c>
      <c r="AR241" s="1">
        <v>14135939</v>
      </c>
      <c r="AS241" s="1">
        <v>12341665</v>
      </c>
      <c r="AT241" s="1">
        <v>1794274</v>
      </c>
      <c r="AU241" s="1">
        <v>12833666</v>
      </c>
      <c r="AV241" s="1">
        <v>110.1473147440673</v>
      </c>
      <c r="AW241" s="1">
        <v>35.893681354588523</v>
      </c>
      <c r="AX241" s="1">
        <v>39.535926174871207</v>
      </c>
      <c r="AY241" s="1">
        <v>19715108</v>
      </c>
      <c r="AZ241" s="1">
        <v>8477729</v>
      </c>
      <c r="BA241" s="1">
        <v>3088548</v>
      </c>
      <c r="BB241" s="1">
        <v>2898106</v>
      </c>
      <c r="BC241" s="1">
        <v>1167002</v>
      </c>
      <c r="BD241" s="1">
        <v>1324073</v>
      </c>
      <c r="BE241" s="1">
        <v>9185782</v>
      </c>
      <c r="BF241" s="1">
        <v>57372</v>
      </c>
      <c r="BG241" s="1">
        <v>2691616</v>
      </c>
      <c r="BI241" s="1">
        <f t="shared" si="9"/>
        <v>110.1473147440673</v>
      </c>
      <c r="BJ241" s="1">
        <f t="shared" si="10"/>
        <v>12341665</v>
      </c>
      <c r="BK241" s="1">
        <f t="shared" si="11"/>
        <v>11204689.854379533</v>
      </c>
    </row>
    <row r="242" spans="1:63" x14ac:dyDescent="0.25">
      <c r="A242" s="56" t="s">
        <v>147</v>
      </c>
      <c r="B242" s="1">
        <v>23990564</v>
      </c>
      <c r="C242" s="1">
        <v>12557806</v>
      </c>
      <c r="D242" s="1">
        <v>6816627</v>
      </c>
      <c r="E242" s="1">
        <v>3057661</v>
      </c>
      <c r="F242" s="1">
        <v>1249850</v>
      </c>
      <c r="G242" s="1">
        <v>1433668</v>
      </c>
      <c r="H242" s="1">
        <v>11432758</v>
      </c>
      <c r="I242" s="1">
        <v>47625</v>
      </c>
      <c r="J242" s="1">
        <v>245120</v>
      </c>
      <c r="K242" s="1">
        <v>360406</v>
      </c>
      <c r="L242" s="1">
        <v>295646</v>
      </c>
      <c r="M242" s="1">
        <v>4829</v>
      </c>
      <c r="N242" s="1">
        <v>158009</v>
      </c>
      <c r="O242" s="1">
        <v>78886</v>
      </c>
      <c r="P242" s="1">
        <v>34008</v>
      </c>
      <c r="Q242" s="1">
        <v>11336</v>
      </c>
      <c r="R242" s="1">
        <v>32561</v>
      </c>
      <c r="S242" s="1">
        <v>1218</v>
      </c>
      <c r="T242" s="1">
        <v>120375</v>
      </c>
      <c r="U242" s="1">
        <v>64275</v>
      </c>
      <c r="V242" s="1">
        <v>56100</v>
      </c>
      <c r="W242" s="1">
        <v>166055</v>
      </c>
      <c r="X242" s="1">
        <v>1138964</v>
      </c>
      <c r="Y242" s="1">
        <v>2290847</v>
      </c>
      <c r="Z242" s="1">
        <v>447</v>
      </c>
      <c r="AA242" s="1">
        <v>118146</v>
      </c>
      <c r="AB242" s="1">
        <v>1860975</v>
      </c>
      <c r="AC242" s="1">
        <v>4625314</v>
      </c>
      <c r="AD242" s="1">
        <v>25116594</v>
      </c>
      <c r="AE242" s="1">
        <v>10657260</v>
      </c>
      <c r="AF242" s="1">
        <v>3080544</v>
      </c>
      <c r="AG242" s="1">
        <v>98673</v>
      </c>
      <c r="AH242" s="1">
        <v>202576</v>
      </c>
      <c r="AI242" s="1">
        <v>2779295</v>
      </c>
      <c r="AJ242" s="1">
        <v>2021483</v>
      </c>
      <c r="AK242" s="1">
        <v>598516</v>
      </c>
      <c r="AL242" s="1">
        <v>756167</v>
      </c>
      <c r="AM242" s="1">
        <v>666800</v>
      </c>
      <c r="AN242" s="1">
        <v>265254</v>
      </c>
      <c r="AO242" s="1">
        <v>1443397</v>
      </c>
      <c r="AP242" s="1">
        <v>92174</v>
      </c>
      <c r="AQ242" s="1">
        <v>3754408</v>
      </c>
      <c r="AR242" s="1">
        <v>14459334</v>
      </c>
      <c r="AS242" s="1">
        <v>12638644</v>
      </c>
      <c r="AT242" s="1">
        <v>1820690</v>
      </c>
      <c r="AU242" s="1">
        <v>13333304</v>
      </c>
      <c r="AV242" s="1">
        <v>108.4452457335578</v>
      </c>
      <c r="AW242" s="1">
        <v>35.285350326467011</v>
      </c>
      <c r="AX242" s="1">
        <v>38.265284869483907</v>
      </c>
      <c r="AY242" s="1">
        <v>19995728</v>
      </c>
      <c r="AZ242" s="1">
        <v>8562970</v>
      </c>
      <c r="BA242" s="1">
        <v>3118285</v>
      </c>
      <c r="BB242" s="1">
        <v>2914735</v>
      </c>
      <c r="BC242" s="1">
        <v>1178544</v>
      </c>
      <c r="BD242" s="1">
        <v>1351406</v>
      </c>
      <c r="BE242" s="1">
        <v>9338468</v>
      </c>
      <c r="BF242" s="1">
        <v>58593</v>
      </c>
      <c r="BG242" s="1">
        <v>2717948</v>
      </c>
      <c r="BI242" s="1">
        <f t="shared" si="9"/>
        <v>108.4452457335578</v>
      </c>
      <c r="BJ242" s="1">
        <f t="shared" si="10"/>
        <v>12638644</v>
      </c>
      <c r="BK242" s="1">
        <f t="shared" si="11"/>
        <v>11654401.181451738</v>
      </c>
    </row>
    <row r="243" spans="1:63" x14ac:dyDescent="0.25">
      <c r="A243" s="56" t="s">
        <v>146</v>
      </c>
      <c r="B243" s="1">
        <v>24653097</v>
      </c>
      <c r="C243" s="1">
        <v>13060850</v>
      </c>
      <c r="D243" s="1">
        <v>7254325</v>
      </c>
      <c r="E243" s="1">
        <v>3079010</v>
      </c>
      <c r="F243" s="1">
        <v>1260277</v>
      </c>
      <c r="G243" s="1">
        <v>1467238</v>
      </c>
      <c r="H243" s="1">
        <v>11592247</v>
      </c>
      <c r="I243" s="1">
        <v>44697</v>
      </c>
      <c r="J243" s="1">
        <v>261585</v>
      </c>
      <c r="K243" s="1">
        <v>384213</v>
      </c>
      <c r="L243" s="1">
        <v>296208</v>
      </c>
      <c r="M243" s="1">
        <v>5719</v>
      </c>
      <c r="N243" s="1">
        <v>161033</v>
      </c>
      <c r="O243" s="1">
        <v>85624</v>
      </c>
      <c r="P243" s="1">
        <v>31880</v>
      </c>
      <c r="Q243" s="1">
        <v>10627</v>
      </c>
      <c r="R243" s="1">
        <v>31750</v>
      </c>
      <c r="S243" s="1">
        <v>1152</v>
      </c>
      <c r="T243" s="1">
        <v>122240</v>
      </c>
      <c r="U243" s="1">
        <v>68136</v>
      </c>
      <c r="V243" s="1">
        <v>54104</v>
      </c>
      <c r="W243" s="1">
        <v>168939</v>
      </c>
      <c r="X243" s="1">
        <v>1114543</v>
      </c>
      <c r="Y243" s="1">
        <v>2338421</v>
      </c>
      <c r="Z243" s="1">
        <v>482</v>
      </c>
      <c r="AA243" s="1">
        <v>116560</v>
      </c>
      <c r="AB243" s="1">
        <v>1883098</v>
      </c>
      <c r="AC243" s="1">
        <v>4694509</v>
      </c>
      <c r="AD243" s="1">
        <v>25027537</v>
      </c>
      <c r="AE243" s="1">
        <v>10827474</v>
      </c>
      <c r="AF243" s="1">
        <v>3087583</v>
      </c>
      <c r="AG243" s="1">
        <v>105121</v>
      </c>
      <c r="AH243" s="1">
        <v>203916</v>
      </c>
      <c r="AI243" s="1">
        <v>2778546</v>
      </c>
      <c r="AJ243" s="1">
        <v>2065702</v>
      </c>
      <c r="AK243" s="1">
        <v>610150</v>
      </c>
      <c r="AL243" s="1">
        <v>759268</v>
      </c>
      <c r="AM243" s="1">
        <v>696285</v>
      </c>
      <c r="AN243" s="1">
        <v>263561</v>
      </c>
      <c r="AO243" s="1">
        <v>1471093</v>
      </c>
      <c r="AP243" s="1">
        <v>100406</v>
      </c>
      <c r="AQ243" s="1">
        <v>3839129</v>
      </c>
      <c r="AR243" s="1">
        <v>14200063</v>
      </c>
      <c r="AS243" s="1">
        <v>12358069</v>
      </c>
      <c r="AT243" s="1">
        <v>1841994</v>
      </c>
      <c r="AU243" s="1">
        <v>13825623</v>
      </c>
      <c r="AV243" s="1">
        <v>102.70830401059591</v>
      </c>
      <c r="AW243" s="1">
        <v>36.290577536901154</v>
      </c>
      <c r="AX243" s="1">
        <v>37.273436703801437</v>
      </c>
      <c r="AY243" s="1">
        <v>20250240</v>
      </c>
      <c r="AZ243" s="1">
        <v>8657993</v>
      </c>
      <c r="BA243" s="1">
        <v>3148412</v>
      </c>
      <c r="BB243" s="1">
        <v>2934725</v>
      </c>
      <c r="BC243" s="1">
        <v>1191602</v>
      </c>
      <c r="BD243" s="1">
        <v>1383254</v>
      </c>
      <c r="BE243" s="1">
        <v>9422766</v>
      </c>
      <c r="BF243" s="1">
        <v>59822</v>
      </c>
      <c r="BG243" s="1">
        <v>2746470</v>
      </c>
      <c r="BI243" s="1">
        <f t="shared" si="9"/>
        <v>102.70830401059591</v>
      </c>
      <c r="BJ243" s="1">
        <f t="shared" si="10"/>
        <v>12358069</v>
      </c>
      <c r="BK243" s="1">
        <f t="shared" si="11"/>
        <v>12032200.43310722</v>
      </c>
    </row>
    <row r="244" spans="1:63" x14ac:dyDescent="0.25">
      <c r="A244" s="56" t="s">
        <v>145</v>
      </c>
      <c r="B244" s="1">
        <v>25308494</v>
      </c>
      <c r="C244" s="1">
        <v>13181694</v>
      </c>
      <c r="D244" s="1">
        <v>7280241</v>
      </c>
      <c r="E244" s="1">
        <v>3129204</v>
      </c>
      <c r="F244" s="1">
        <v>1278650</v>
      </c>
      <c r="G244" s="1">
        <v>1493599</v>
      </c>
      <c r="H244" s="1">
        <v>12126800</v>
      </c>
      <c r="I244" s="1">
        <v>53705</v>
      </c>
      <c r="J244" s="1">
        <v>235523</v>
      </c>
      <c r="K244" s="1">
        <v>370456</v>
      </c>
      <c r="L244" s="1">
        <v>305966</v>
      </c>
      <c r="M244" s="1">
        <v>6422</v>
      </c>
      <c r="N244" s="1">
        <v>173582</v>
      </c>
      <c r="O244" s="1">
        <v>95023</v>
      </c>
      <c r="P244" s="1">
        <v>34014</v>
      </c>
      <c r="Q244" s="1">
        <v>11338</v>
      </c>
      <c r="R244" s="1">
        <v>31813</v>
      </c>
      <c r="S244" s="1">
        <v>1394</v>
      </c>
      <c r="T244" s="1">
        <v>131518</v>
      </c>
      <c r="U244" s="1">
        <v>72307</v>
      </c>
      <c r="V244" s="1">
        <v>59211</v>
      </c>
      <c r="W244" s="1">
        <v>162684</v>
      </c>
      <c r="X244" s="1">
        <v>1213832</v>
      </c>
      <c r="Y244" s="1">
        <v>2682900</v>
      </c>
      <c r="Z244" s="1">
        <v>487</v>
      </c>
      <c r="AA244" s="1">
        <v>125553</v>
      </c>
      <c r="AB244" s="1">
        <v>1830643</v>
      </c>
      <c r="AC244" s="1">
        <v>4833529</v>
      </c>
      <c r="AD244" s="1">
        <v>26427924</v>
      </c>
      <c r="AE244" s="1">
        <v>10930839</v>
      </c>
      <c r="AF244" s="1">
        <v>3085029</v>
      </c>
      <c r="AG244" s="1">
        <v>97782</v>
      </c>
      <c r="AH244" s="1">
        <v>205429</v>
      </c>
      <c r="AI244" s="1">
        <v>2781818</v>
      </c>
      <c r="AJ244" s="1">
        <v>2147660</v>
      </c>
      <c r="AK244" s="1">
        <v>634957</v>
      </c>
      <c r="AL244" s="1">
        <v>793245</v>
      </c>
      <c r="AM244" s="1">
        <v>719459</v>
      </c>
      <c r="AN244" s="1">
        <v>262887</v>
      </c>
      <c r="AO244" s="1">
        <v>1499936</v>
      </c>
      <c r="AP244" s="1">
        <v>87996</v>
      </c>
      <c r="AQ244" s="1">
        <v>3847331</v>
      </c>
      <c r="AR244" s="1">
        <v>15497085</v>
      </c>
      <c r="AS244" s="1">
        <v>13532665</v>
      </c>
      <c r="AT244" s="1">
        <v>1964420</v>
      </c>
      <c r="AU244" s="1">
        <v>14377655</v>
      </c>
      <c r="AV244" s="1">
        <v>107.78590399059071</v>
      </c>
      <c r="AW244" s="1">
        <v>33.765635283477039</v>
      </c>
      <c r="AX244" s="1">
        <v>36.394595228461583</v>
      </c>
      <c r="AY244" s="1">
        <v>20863606</v>
      </c>
      <c r="AZ244" s="1">
        <v>8736806</v>
      </c>
      <c r="BA244" s="1">
        <v>3183074</v>
      </c>
      <c r="BB244" s="1">
        <v>2958519</v>
      </c>
      <c r="BC244" s="1">
        <v>1205593</v>
      </c>
      <c r="BD244" s="1">
        <v>1389620</v>
      </c>
      <c r="BE244" s="1">
        <v>9932767</v>
      </c>
      <c r="BF244" s="1">
        <v>61071</v>
      </c>
      <c r="BG244" s="1">
        <v>2776805</v>
      </c>
      <c r="BI244" s="1">
        <f t="shared" si="9"/>
        <v>107.78590399059071</v>
      </c>
      <c r="BJ244" s="1">
        <f t="shared" si="10"/>
        <v>13532665</v>
      </c>
      <c r="BK244" s="1">
        <f t="shared" si="11"/>
        <v>12555134.297691977</v>
      </c>
    </row>
    <row r="245" spans="1:63" x14ac:dyDescent="0.25">
      <c r="A245" s="56" t="s">
        <v>144</v>
      </c>
      <c r="B245" s="1">
        <v>25883641</v>
      </c>
      <c r="C245" s="1">
        <v>13574428</v>
      </c>
      <c r="D245" s="1">
        <v>7555920</v>
      </c>
      <c r="E245" s="1">
        <v>3183332</v>
      </c>
      <c r="F245" s="1">
        <v>1297448</v>
      </c>
      <c r="G245" s="1">
        <v>1537728</v>
      </c>
      <c r="H245" s="1">
        <v>12309213</v>
      </c>
      <c r="I245" s="1">
        <v>61301</v>
      </c>
      <c r="J245" s="1">
        <v>234769</v>
      </c>
      <c r="K245" s="1">
        <v>362506</v>
      </c>
      <c r="L245" s="1">
        <v>307646</v>
      </c>
      <c r="M245" s="1">
        <v>6190</v>
      </c>
      <c r="N245" s="1">
        <v>190736</v>
      </c>
      <c r="O245" s="1">
        <v>90942</v>
      </c>
      <c r="P245" s="1">
        <v>49230</v>
      </c>
      <c r="Q245" s="1">
        <v>16410</v>
      </c>
      <c r="R245" s="1">
        <v>32636</v>
      </c>
      <c r="S245" s="1">
        <v>1518</v>
      </c>
      <c r="T245" s="1">
        <v>127807</v>
      </c>
      <c r="U245" s="1">
        <v>72457</v>
      </c>
      <c r="V245" s="1">
        <v>55350</v>
      </c>
      <c r="W245" s="1">
        <v>163942</v>
      </c>
      <c r="X245" s="1">
        <v>1137185</v>
      </c>
      <c r="Y245" s="1">
        <v>2736282</v>
      </c>
      <c r="Z245" s="1">
        <v>475</v>
      </c>
      <c r="AA245" s="1">
        <v>124068</v>
      </c>
      <c r="AB245" s="1">
        <v>1944055</v>
      </c>
      <c r="AC245" s="1">
        <v>4912251</v>
      </c>
      <c r="AD245" s="1">
        <v>26662038</v>
      </c>
      <c r="AE245" s="1">
        <v>11191233</v>
      </c>
      <c r="AF245" s="1">
        <v>3097239</v>
      </c>
      <c r="AG245" s="1">
        <v>112001</v>
      </c>
      <c r="AH245" s="1">
        <v>208414</v>
      </c>
      <c r="AI245" s="1">
        <v>2776824</v>
      </c>
      <c r="AJ245" s="1">
        <v>2187864</v>
      </c>
      <c r="AK245" s="1">
        <v>631156</v>
      </c>
      <c r="AL245" s="1">
        <v>819713</v>
      </c>
      <c r="AM245" s="1">
        <v>736995</v>
      </c>
      <c r="AN245" s="1">
        <v>264266</v>
      </c>
      <c r="AO245" s="1">
        <v>1536003</v>
      </c>
      <c r="AP245" s="1">
        <v>99689</v>
      </c>
      <c r="AQ245" s="1">
        <v>4006172</v>
      </c>
      <c r="AR245" s="1">
        <v>15470805</v>
      </c>
      <c r="AS245" s="1">
        <v>13480161</v>
      </c>
      <c r="AT245" s="1">
        <v>1990644</v>
      </c>
      <c r="AU245" s="1">
        <v>14692408</v>
      </c>
      <c r="AV245" s="1">
        <v>105.29795434250801</v>
      </c>
      <c r="AW245" s="1">
        <v>34.161787030620658</v>
      </c>
      <c r="AX245" s="1">
        <v>35.971662910087765</v>
      </c>
      <c r="AY245" s="1">
        <v>21196429</v>
      </c>
      <c r="AZ245" s="1">
        <v>8887216</v>
      </c>
      <c r="BA245" s="1">
        <v>3220871</v>
      </c>
      <c r="BB245" s="1">
        <v>2983014</v>
      </c>
      <c r="BC245" s="1">
        <v>1221487</v>
      </c>
      <c r="BD245" s="1">
        <v>1461844</v>
      </c>
      <c r="BE245" s="1">
        <v>10005196</v>
      </c>
      <c r="BF245" s="1">
        <v>62352</v>
      </c>
      <c r="BG245" s="1">
        <v>2808665</v>
      </c>
      <c r="BI245" s="1">
        <f t="shared" si="9"/>
        <v>105.29795434250801</v>
      </c>
      <c r="BJ245" s="1">
        <f t="shared" si="10"/>
        <v>13480161</v>
      </c>
      <c r="BK245" s="1">
        <f t="shared" si="11"/>
        <v>12801921.066911135</v>
      </c>
    </row>
    <row r="246" spans="1:63" x14ac:dyDescent="0.25">
      <c r="A246" s="56" t="s">
        <v>143</v>
      </c>
      <c r="B246" s="1">
        <v>26387972</v>
      </c>
      <c r="C246" s="1">
        <v>13815403</v>
      </c>
      <c r="D246" s="1">
        <v>7723622</v>
      </c>
      <c r="E246" s="1">
        <v>3222108</v>
      </c>
      <c r="F246" s="1">
        <v>1321683</v>
      </c>
      <c r="G246" s="1">
        <v>1547990</v>
      </c>
      <c r="H246" s="1">
        <v>12572569</v>
      </c>
      <c r="I246" s="1">
        <v>57496</v>
      </c>
      <c r="J246" s="1">
        <v>278710</v>
      </c>
      <c r="K246" s="1">
        <v>343199</v>
      </c>
      <c r="L246" s="1">
        <v>313360</v>
      </c>
      <c r="M246" s="1">
        <v>8459</v>
      </c>
      <c r="N246" s="1">
        <v>192879</v>
      </c>
      <c r="O246" s="1">
        <v>90215</v>
      </c>
      <c r="P246" s="1">
        <v>52929</v>
      </c>
      <c r="Q246" s="1">
        <v>17643</v>
      </c>
      <c r="R246" s="1">
        <v>30113</v>
      </c>
      <c r="S246" s="1">
        <v>1979</v>
      </c>
      <c r="T246" s="1">
        <v>129676</v>
      </c>
      <c r="U246" s="1">
        <v>73660</v>
      </c>
      <c r="V246" s="1">
        <v>56016</v>
      </c>
      <c r="W246" s="1">
        <v>160764</v>
      </c>
      <c r="X246" s="1">
        <v>1101851</v>
      </c>
      <c r="Y246" s="1">
        <v>2770784</v>
      </c>
      <c r="Z246" s="1">
        <v>481</v>
      </c>
      <c r="AA246" s="1">
        <v>125722</v>
      </c>
      <c r="AB246" s="1">
        <v>2031068</v>
      </c>
      <c r="AC246" s="1">
        <v>5058120</v>
      </c>
      <c r="AD246" s="1">
        <v>27162516</v>
      </c>
      <c r="AE246" s="1">
        <v>11399275</v>
      </c>
      <c r="AF246" s="1">
        <v>3095183</v>
      </c>
      <c r="AG246" s="1">
        <v>110679</v>
      </c>
      <c r="AH246" s="1">
        <v>222407</v>
      </c>
      <c r="AI246" s="1">
        <v>2762097</v>
      </c>
      <c r="AJ246" s="1">
        <v>2284081</v>
      </c>
      <c r="AK246" s="1">
        <v>637640</v>
      </c>
      <c r="AL246" s="1">
        <v>849659</v>
      </c>
      <c r="AM246" s="1">
        <v>796783</v>
      </c>
      <c r="AN246" s="1">
        <v>241978</v>
      </c>
      <c r="AO246" s="1">
        <v>1589494</v>
      </c>
      <c r="AP246" s="1">
        <v>98061</v>
      </c>
      <c r="AQ246" s="1">
        <v>4090478</v>
      </c>
      <c r="AR246" s="1">
        <v>15763241</v>
      </c>
      <c r="AS246" s="1">
        <v>13756421</v>
      </c>
      <c r="AT246" s="1">
        <v>2006820</v>
      </c>
      <c r="AU246" s="1">
        <v>14988697</v>
      </c>
      <c r="AV246" s="1">
        <v>105.1675206448931</v>
      </c>
      <c r="AW246" s="1">
        <v>34.125369146987943</v>
      </c>
      <c r="AX246" s="1">
        <v>35.888804642804523</v>
      </c>
      <c r="AY246" s="1">
        <v>21566977</v>
      </c>
      <c r="AZ246" s="1">
        <v>8994408</v>
      </c>
      <c r="BA246" s="1">
        <v>3262670</v>
      </c>
      <c r="BB246" s="1">
        <v>3010546</v>
      </c>
      <c r="BC246" s="1">
        <v>1238629</v>
      </c>
      <c r="BD246" s="1">
        <v>1482563</v>
      </c>
      <c r="BE246" s="1">
        <v>10167702</v>
      </c>
      <c r="BF246" s="1">
        <v>63663</v>
      </c>
      <c r="BG246" s="1">
        <v>2842068</v>
      </c>
      <c r="BI246" s="1">
        <f t="shared" si="9"/>
        <v>105.1675206448931</v>
      </c>
      <c r="BJ246" s="1">
        <f t="shared" si="10"/>
        <v>13756421</v>
      </c>
      <c r="BK246" s="1">
        <f t="shared" si="11"/>
        <v>13080484.274655197</v>
      </c>
    </row>
    <row r="247" spans="1:63" x14ac:dyDescent="0.25">
      <c r="A247" s="56" t="s">
        <v>142</v>
      </c>
      <c r="B247" s="1">
        <v>27074219</v>
      </c>
      <c r="C247" s="1">
        <v>14232540</v>
      </c>
      <c r="D247" s="1">
        <v>8075881</v>
      </c>
      <c r="E247" s="1">
        <v>3231981</v>
      </c>
      <c r="F247" s="1">
        <v>1341059</v>
      </c>
      <c r="G247" s="1">
        <v>1583619</v>
      </c>
      <c r="H247" s="1">
        <v>12841679</v>
      </c>
      <c r="I247" s="1">
        <v>51419</v>
      </c>
      <c r="J247" s="1">
        <v>315583</v>
      </c>
      <c r="K247" s="1">
        <v>351596</v>
      </c>
      <c r="L247" s="1">
        <v>329218</v>
      </c>
      <c r="M247" s="1">
        <v>11692</v>
      </c>
      <c r="N247" s="1">
        <v>198471</v>
      </c>
      <c r="O247" s="1">
        <v>99352</v>
      </c>
      <c r="P247" s="1">
        <v>48484</v>
      </c>
      <c r="Q247" s="1">
        <v>16161</v>
      </c>
      <c r="R247" s="1">
        <v>32331</v>
      </c>
      <c r="S247" s="1">
        <v>2143</v>
      </c>
      <c r="T247" s="1">
        <v>131805</v>
      </c>
      <c r="U247" s="1">
        <v>74008</v>
      </c>
      <c r="V247" s="1">
        <v>57797</v>
      </c>
      <c r="W247" s="1">
        <v>168904</v>
      </c>
      <c r="X247" s="1">
        <v>1089399</v>
      </c>
      <c r="Y247" s="1">
        <v>2750257</v>
      </c>
      <c r="Z247" s="1">
        <v>521</v>
      </c>
      <c r="AA247" s="1">
        <v>131207</v>
      </c>
      <c r="AB247" s="1">
        <v>2108390</v>
      </c>
      <c r="AC247" s="1">
        <v>5203217</v>
      </c>
      <c r="AD247" s="1">
        <v>27817471</v>
      </c>
      <c r="AE247" s="1">
        <v>11532711</v>
      </c>
      <c r="AF247" s="1">
        <v>3109225</v>
      </c>
      <c r="AG247" s="1">
        <v>116493</v>
      </c>
      <c r="AH247" s="1">
        <v>234041</v>
      </c>
      <c r="AI247" s="1">
        <v>2758691</v>
      </c>
      <c r="AJ247" s="1">
        <v>2317325</v>
      </c>
      <c r="AK247" s="1">
        <v>610741</v>
      </c>
      <c r="AL247" s="1">
        <v>859401</v>
      </c>
      <c r="AM247" s="1">
        <v>847184</v>
      </c>
      <c r="AN247" s="1">
        <v>258843</v>
      </c>
      <c r="AO247" s="1">
        <v>1655679</v>
      </c>
      <c r="AP247" s="1">
        <v>96934</v>
      </c>
      <c r="AQ247" s="1">
        <v>4094705</v>
      </c>
      <c r="AR247" s="1">
        <v>16284760</v>
      </c>
      <c r="AS247" s="1">
        <v>14254529</v>
      </c>
      <c r="AT247" s="1">
        <v>2030231</v>
      </c>
      <c r="AU247" s="1">
        <v>15541508</v>
      </c>
      <c r="AV247" s="1">
        <v>104.78236759210721</v>
      </c>
      <c r="AW247" s="1">
        <v>33.322876126889355</v>
      </c>
      <c r="AX247" s="1">
        <v>34.916498555539725</v>
      </c>
      <c r="AY247" s="1">
        <v>21958639</v>
      </c>
      <c r="AZ247" s="1">
        <v>9116960</v>
      </c>
      <c r="BA247" s="1">
        <v>3309256</v>
      </c>
      <c r="BB247" s="1">
        <v>3041622</v>
      </c>
      <c r="BC247" s="1">
        <v>1256598</v>
      </c>
      <c r="BD247" s="1">
        <v>1509484</v>
      </c>
      <c r="BE247" s="1">
        <v>10425928</v>
      </c>
      <c r="BF247" s="1">
        <v>65026</v>
      </c>
      <c r="BG247" s="1">
        <v>2877216</v>
      </c>
      <c r="BI247" s="1">
        <f t="shared" si="9"/>
        <v>104.78236759210721</v>
      </c>
      <c r="BJ247" s="1">
        <f t="shared" si="10"/>
        <v>14254529</v>
      </c>
      <c r="BK247" s="1">
        <f t="shared" si="11"/>
        <v>13603938.646900484</v>
      </c>
    </row>
    <row r="248" spans="1:63" x14ac:dyDescent="0.25">
      <c r="A248" s="56" t="s">
        <v>141</v>
      </c>
      <c r="B248" s="1">
        <v>27910451</v>
      </c>
      <c r="C248" s="1">
        <v>14605517</v>
      </c>
      <c r="D248" s="1">
        <v>8358989</v>
      </c>
      <c r="E248" s="1">
        <v>3262634</v>
      </c>
      <c r="F248" s="1">
        <v>1365208</v>
      </c>
      <c r="G248" s="1">
        <v>1618687</v>
      </c>
      <c r="H248" s="1">
        <v>13304934</v>
      </c>
      <c r="I248" s="1">
        <v>63571</v>
      </c>
      <c r="J248" s="1">
        <v>336173</v>
      </c>
      <c r="K248" s="1">
        <v>380360</v>
      </c>
      <c r="L248" s="1">
        <v>359020</v>
      </c>
      <c r="M248" s="1">
        <v>14560</v>
      </c>
      <c r="N248" s="1">
        <v>215089</v>
      </c>
      <c r="O248" s="1">
        <v>110974</v>
      </c>
      <c r="P248" s="1">
        <v>52117</v>
      </c>
      <c r="Q248" s="1">
        <v>17372</v>
      </c>
      <c r="R248" s="1">
        <v>32113</v>
      </c>
      <c r="S248" s="1">
        <v>2513</v>
      </c>
      <c r="T248" s="1">
        <v>134342</v>
      </c>
      <c r="U248" s="1">
        <v>74759</v>
      </c>
      <c r="V248" s="1">
        <v>59583</v>
      </c>
      <c r="W248" s="1">
        <v>158934</v>
      </c>
      <c r="X248" s="1">
        <v>1058806</v>
      </c>
      <c r="Y248" s="1">
        <v>2905296</v>
      </c>
      <c r="Z248" s="1">
        <v>529</v>
      </c>
      <c r="AA248" s="1">
        <v>134404</v>
      </c>
      <c r="AB248" s="1">
        <v>2108248</v>
      </c>
      <c r="AC248" s="1">
        <v>5435602</v>
      </c>
      <c r="AD248" s="1">
        <v>27991257</v>
      </c>
      <c r="AE248" s="1">
        <v>11703379</v>
      </c>
      <c r="AF248" s="1">
        <v>3092346</v>
      </c>
      <c r="AG248" s="1">
        <v>90071</v>
      </c>
      <c r="AH248" s="1">
        <v>250025</v>
      </c>
      <c r="AI248" s="1">
        <v>2752250</v>
      </c>
      <c r="AJ248" s="1">
        <v>2435089</v>
      </c>
      <c r="AK248" s="1">
        <v>613221</v>
      </c>
      <c r="AL248" s="1">
        <v>903561</v>
      </c>
      <c r="AM248" s="1">
        <v>918307</v>
      </c>
      <c r="AN248" s="1">
        <v>276048</v>
      </c>
      <c r="AO248" s="1">
        <v>1699382</v>
      </c>
      <c r="AP248" s="1">
        <v>86222</v>
      </c>
      <c r="AQ248" s="1">
        <v>4114292</v>
      </c>
      <c r="AR248" s="1">
        <v>16287878</v>
      </c>
      <c r="AS248" s="1">
        <v>14242792</v>
      </c>
      <c r="AT248" s="1">
        <v>2045086</v>
      </c>
      <c r="AU248" s="1">
        <v>16207072</v>
      </c>
      <c r="AV248" s="1">
        <v>100.49858233963661</v>
      </c>
      <c r="AW248" s="1">
        <v>33.935883123849365</v>
      </c>
      <c r="AX248" s="1">
        <v>34.105081443904602</v>
      </c>
      <c r="AY248" s="1">
        <v>22527531</v>
      </c>
      <c r="AZ248" s="1">
        <v>9222597</v>
      </c>
      <c r="BA248" s="1">
        <v>3356869</v>
      </c>
      <c r="BB248" s="1">
        <v>3073034</v>
      </c>
      <c r="BC248" s="1">
        <v>1273381</v>
      </c>
      <c r="BD248" s="1">
        <v>1519313</v>
      </c>
      <c r="BE248" s="1">
        <v>10824152</v>
      </c>
      <c r="BF248" s="1">
        <v>66410</v>
      </c>
      <c r="BG248" s="1">
        <v>2914692</v>
      </c>
      <c r="BI248" s="1">
        <f t="shared" si="9"/>
        <v>100.49858233963661</v>
      </c>
      <c r="BJ248" s="1">
        <f t="shared" si="10"/>
        <v>14242792</v>
      </c>
      <c r="BK248" s="1">
        <f t="shared" si="11"/>
        <v>14172132.251444355</v>
      </c>
    </row>
    <row r="249" spans="1:63" x14ac:dyDescent="0.25">
      <c r="A249" s="56" t="s">
        <v>140</v>
      </c>
      <c r="B249" s="1">
        <v>28612616</v>
      </c>
      <c r="C249" s="1">
        <v>14950750</v>
      </c>
      <c r="D249" s="1">
        <v>8612630</v>
      </c>
      <c r="E249" s="1">
        <v>3310465</v>
      </c>
      <c r="F249" s="1">
        <v>1388429</v>
      </c>
      <c r="G249" s="1">
        <v>1639226</v>
      </c>
      <c r="H249" s="1">
        <v>13661866</v>
      </c>
      <c r="I249" s="1">
        <v>41996</v>
      </c>
      <c r="J249" s="1">
        <v>315537</v>
      </c>
      <c r="K249" s="1">
        <v>375331</v>
      </c>
      <c r="L249" s="1">
        <v>363225</v>
      </c>
      <c r="M249" s="1">
        <v>10103</v>
      </c>
      <c r="N249" s="1">
        <v>208952</v>
      </c>
      <c r="O249" s="1">
        <v>105397</v>
      </c>
      <c r="P249" s="1">
        <v>50010</v>
      </c>
      <c r="Q249" s="1">
        <v>16670</v>
      </c>
      <c r="R249" s="1">
        <v>34480</v>
      </c>
      <c r="S249" s="1">
        <v>2395</v>
      </c>
      <c r="T249" s="1">
        <v>125610</v>
      </c>
      <c r="U249" s="1">
        <v>72490</v>
      </c>
      <c r="V249" s="1">
        <v>53120</v>
      </c>
      <c r="W249" s="1">
        <v>160028</v>
      </c>
      <c r="X249" s="1">
        <v>1043745</v>
      </c>
      <c r="Y249" s="1">
        <v>3144016</v>
      </c>
      <c r="Z249" s="1">
        <v>538</v>
      </c>
      <c r="AA249" s="1">
        <v>146510</v>
      </c>
      <c r="AB249" s="1">
        <v>2167880</v>
      </c>
      <c r="AC249" s="1">
        <v>5558395</v>
      </c>
      <c r="AD249" s="1">
        <v>29263256</v>
      </c>
      <c r="AE249" s="1">
        <v>11888085</v>
      </c>
      <c r="AF249" s="1">
        <v>3118358</v>
      </c>
      <c r="AG249" s="1">
        <v>96494</v>
      </c>
      <c r="AH249" s="1">
        <v>257432</v>
      </c>
      <c r="AI249" s="1">
        <v>2764432</v>
      </c>
      <c r="AJ249" s="1">
        <v>2491205</v>
      </c>
      <c r="AK249" s="1">
        <v>624188</v>
      </c>
      <c r="AL249" s="1">
        <v>922012</v>
      </c>
      <c r="AM249" s="1">
        <v>945005</v>
      </c>
      <c r="AN249" s="1">
        <v>282956</v>
      </c>
      <c r="AO249" s="1">
        <v>1708719</v>
      </c>
      <c r="AP249" s="1">
        <v>98139</v>
      </c>
      <c r="AQ249" s="1">
        <v>4188708</v>
      </c>
      <c r="AR249" s="1">
        <v>17375171</v>
      </c>
      <c r="AS249" s="1">
        <v>15247491</v>
      </c>
      <c r="AT249" s="1">
        <v>2127680</v>
      </c>
      <c r="AU249" s="1">
        <v>16724531</v>
      </c>
      <c r="AV249" s="1">
        <v>103.89033130786321</v>
      </c>
      <c r="AW249" s="1">
        <v>32.284935134616177</v>
      </c>
      <c r="AX249" s="1">
        <v>33.540926073881479</v>
      </c>
      <c r="AY249" s="1">
        <v>23040763</v>
      </c>
      <c r="AZ249" s="1">
        <v>9378897</v>
      </c>
      <c r="BA249" s="1">
        <v>3403621</v>
      </c>
      <c r="BB249" s="1">
        <v>3111718</v>
      </c>
      <c r="BC249" s="1">
        <v>1291137</v>
      </c>
      <c r="BD249" s="1">
        <v>1572421</v>
      </c>
      <c r="BE249" s="1">
        <v>11152678</v>
      </c>
      <c r="BF249" s="1">
        <v>67801</v>
      </c>
      <c r="BG249" s="1">
        <v>2957371</v>
      </c>
      <c r="BI249" s="1">
        <f t="shared" si="9"/>
        <v>103.89033130786321</v>
      </c>
      <c r="BJ249" s="1">
        <f t="shared" si="10"/>
        <v>15247491</v>
      </c>
      <c r="BK249" s="1">
        <f t="shared" si="11"/>
        <v>14676525.532310007</v>
      </c>
    </row>
    <row r="250" spans="1:63" x14ac:dyDescent="0.25">
      <c r="A250" s="56" t="s">
        <v>139</v>
      </c>
      <c r="B250" s="1">
        <v>29322009</v>
      </c>
      <c r="C250" s="1">
        <v>15462350</v>
      </c>
      <c r="D250" s="1">
        <v>9014467</v>
      </c>
      <c r="E250" s="1">
        <v>3357513</v>
      </c>
      <c r="F250" s="1">
        <v>1405118</v>
      </c>
      <c r="G250" s="1">
        <v>1685252</v>
      </c>
      <c r="H250" s="1">
        <v>13859659</v>
      </c>
      <c r="I250" s="1">
        <v>53045</v>
      </c>
      <c r="J250" s="1">
        <v>278925</v>
      </c>
      <c r="K250" s="1">
        <v>355438</v>
      </c>
      <c r="L250" s="1">
        <v>377091</v>
      </c>
      <c r="M250" s="1">
        <v>12154</v>
      </c>
      <c r="N250" s="1">
        <v>211831</v>
      </c>
      <c r="O250" s="1">
        <v>118946</v>
      </c>
      <c r="P250" s="1">
        <v>44880</v>
      </c>
      <c r="Q250" s="1">
        <v>14960</v>
      </c>
      <c r="R250" s="1">
        <v>30718</v>
      </c>
      <c r="S250" s="1">
        <v>2327</v>
      </c>
      <c r="T250" s="1">
        <v>120613</v>
      </c>
      <c r="U250" s="1">
        <v>70555</v>
      </c>
      <c r="V250" s="1">
        <v>50058</v>
      </c>
      <c r="W250" s="1">
        <v>152763</v>
      </c>
      <c r="X250" s="1">
        <v>970391</v>
      </c>
      <c r="Y250" s="1">
        <v>3155716</v>
      </c>
      <c r="Z250" s="1">
        <v>548</v>
      </c>
      <c r="AA250" s="1">
        <v>149921</v>
      </c>
      <c r="AB250" s="1">
        <v>2235216</v>
      </c>
      <c r="AC250" s="1">
        <v>5786007</v>
      </c>
      <c r="AD250" s="1">
        <v>29025782</v>
      </c>
      <c r="AE250" s="1">
        <v>12169572</v>
      </c>
      <c r="AF250" s="1">
        <v>3178213</v>
      </c>
      <c r="AG250" s="1">
        <v>111671</v>
      </c>
      <c r="AH250" s="1">
        <v>273983</v>
      </c>
      <c r="AI250" s="1">
        <v>2792559</v>
      </c>
      <c r="AJ250" s="1">
        <v>2560806</v>
      </c>
      <c r="AK250" s="1">
        <v>621143</v>
      </c>
      <c r="AL250" s="1">
        <v>974198</v>
      </c>
      <c r="AM250" s="1">
        <v>965465</v>
      </c>
      <c r="AN250" s="1">
        <v>297905</v>
      </c>
      <c r="AO250" s="1">
        <v>1760837</v>
      </c>
      <c r="AP250" s="1">
        <v>95147</v>
      </c>
      <c r="AQ250" s="1">
        <v>4276664</v>
      </c>
      <c r="AR250" s="1">
        <v>16856210</v>
      </c>
      <c r="AS250" s="1">
        <v>14755495</v>
      </c>
      <c r="AT250" s="1">
        <v>2100715</v>
      </c>
      <c r="AU250" s="1">
        <v>17152437</v>
      </c>
      <c r="AV250" s="1">
        <v>98.272974172160787</v>
      </c>
      <c r="AW250" s="1">
        <v>34.046913346117528</v>
      </c>
      <c r="AX250" s="1">
        <v>33.458914359048038</v>
      </c>
      <c r="AY250" s="1">
        <v>23397671</v>
      </c>
      <c r="AZ250" s="1">
        <v>9538012</v>
      </c>
      <c r="BA250" s="1">
        <v>3461712</v>
      </c>
      <c r="BB250" s="1">
        <v>3151224</v>
      </c>
      <c r="BC250" s="1">
        <v>1309786</v>
      </c>
      <c r="BD250" s="1">
        <v>1615290</v>
      </c>
      <c r="BE250" s="1">
        <v>11228099</v>
      </c>
      <c r="BF250" s="1">
        <v>69098</v>
      </c>
      <c r="BG250" s="1">
        <v>3003199</v>
      </c>
      <c r="BI250" s="1">
        <f t="shared" si="9"/>
        <v>98.272974172160787</v>
      </c>
      <c r="BJ250" s="1">
        <f t="shared" si="10"/>
        <v>14755495</v>
      </c>
      <c r="BK250" s="1">
        <f t="shared" si="11"/>
        <v>15014804.552623384</v>
      </c>
    </row>
    <row r="251" spans="1:63" x14ac:dyDescent="0.25">
      <c r="A251" s="56" t="s">
        <v>138</v>
      </c>
      <c r="B251" s="1">
        <v>29952110</v>
      </c>
      <c r="C251" s="1">
        <v>15823269</v>
      </c>
      <c r="D251" s="1">
        <v>9265289</v>
      </c>
      <c r="E251" s="1">
        <v>3424348</v>
      </c>
      <c r="F251" s="1">
        <v>1424474</v>
      </c>
      <c r="G251" s="1">
        <v>1709158</v>
      </c>
      <c r="H251" s="1">
        <v>14128841</v>
      </c>
      <c r="I251" s="1">
        <v>43697</v>
      </c>
      <c r="J251" s="1">
        <v>276087</v>
      </c>
      <c r="K251" s="1">
        <v>356342</v>
      </c>
      <c r="L251" s="1">
        <v>398615</v>
      </c>
      <c r="M251" s="1">
        <v>12668</v>
      </c>
      <c r="N251" s="1">
        <v>208094</v>
      </c>
      <c r="O251" s="1">
        <v>118689</v>
      </c>
      <c r="P251" s="1">
        <v>44794</v>
      </c>
      <c r="Q251" s="1">
        <v>14931</v>
      </c>
      <c r="R251" s="1">
        <v>27313</v>
      </c>
      <c r="S251" s="1">
        <v>2367</v>
      </c>
      <c r="T251" s="1">
        <v>116998</v>
      </c>
      <c r="U251" s="1">
        <v>68674</v>
      </c>
      <c r="V251" s="1">
        <v>48324</v>
      </c>
      <c r="W251" s="1">
        <v>153617</v>
      </c>
      <c r="X251" s="1">
        <v>964281</v>
      </c>
      <c r="Y251" s="1">
        <v>3314585</v>
      </c>
      <c r="Z251" s="1">
        <v>566</v>
      </c>
      <c r="AA251" s="1">
        <v>159532</v>
      </c>
      <c r="AB251" s="1">
        <v>2217738</v>
      </c>
      <c r="AC251" s="1">
        <v>5906021</v>
      </c>
      <c r="AD251" s="1">
        <v>29642471</v>
      </c>
      <c r="AE251" s="1">
        <v>12268842</v>
      </c>
      <c r="AF251" s="1">
        <v>3200309</v>
      </c>
      <c r="AG251" s="1">
        <v>110579</v>
      </c>
      <c r="AH251" s="1">
        <v>281773</v>
      </c>
      <c r="AI251" s="1">
        <v>2807957</v>
      </c>
      <c r="AJ251" s="1">
        <v>2590808</v>
      </c>
      <c r="AK251" s="1">
        <v>630038</v>
      </c>
      <c r="AL251" s="1">
        <v>967008</v>
      </c>
      <c r="AM251" s="1">
        <v>993762</v>
      </c>
      <c r="AN251" s="1">
        <v>310960</v>
      </c>
      <c r="AO251" s="1">
        <v>1777183</v>
      </c>
      <c r="AP251" s="1">
        <v>94466</v>
      </c>
      <c r="AQ251" s="1">
        <v>4295116</v>
      </c>
      <c r="AR251" s="1">
        <v>17373629</v>
      </c>
      <c r="AS251" s="1">
        <v>15157255</v>
      </c>
      <c r="AT251" s="1">
        <v>2216374</v>
      </c>
      <c r="AU251" s="1">
        <v>17683268</v>
      </c>
      <c r="AV251" s="1">
        <v>98.248971631936016</v>
      </c>
      <c r="AW251" s="1">
        <v>33.332798810952049</v>
      </c>
      <c r="AX251" s="1">
        <v>32.749132047902577</v>
      </c>
      <c r="AY251" s="1">
        <v>23814038</v>
      </c>
      <c r="AZ251" s="1">
        <v>9685197</v>
      </c>
      <c r="BA251" s="1">
        <v>3517068</v>
      </c>
      <c r="BB251" s="1">
        <v>3191154</v>
      </c>
      <c r="BC251" s="1">
        <v>1330448</v>
      </c>
      <c r="BD251" s="1">
        <v>1646527</v>
      </c>
      <c r="BE251" s="1">
        <v>11545196</v>
      </c>
      <c r="BF251" s="1">
        <v>70314</v>
      </c>
      <c r="BG251" s="1">
        <v>3050974</v>
      </c>
      <c r="BI251" s="1">
        <f t="shared" si="9"/>
        <v>98.248971631936016</v>
      </c>
      <c r="BJ251" s="1">
        <f t="shared" si="10"/>
        <v>15157255</v>
      </c>
      <c r="BK251" s="1">
        <f t="shared" si="11"/>
        <v>15427393.028379653</v>
      </c>
    </row>
    <row r="252" spans="1:63" x14ac:dyDescent="0.25">
      <c r="A252" s="56" t="s">
        <v>137</v>
      </c>
      <c r="B252" s="1">
        <v>30709991</v>
      </c>
      <c r="C252" s="1">
        <v>16137171</v>
      </c>
      <c r="D252" s="1">
        <v>9481084</v>
      </c>
      <c r="E252" s="1">
        <v>3486061</v>
      </c>
      <c r="F252" s="1">
        <v>1449999</v>
      </c>
      <c r="G252" s="1">
        <v>1720027</v>
      </c>
      <c r="H252" s="1">
        <v>14572820</v>
      </c>
      <c r="I252" s="1">
        <v>49336</v>
      </c>
      <c r="J252" s="1">
        <v>262603</v>
      </c>
      <c r="K252" s="1">
        <v>386992</v>
      </c>
      <c r="L252" s="1">
        <v>428003</v>
      </c>
      <c r="M252" s="1">
        <v>15533</v>
      </c>
      <c r="N252" s="1">
        <v>213883</v>
      </c>
      <c r="O252" s="1">
        <v>122669</v>
      </c>
      <c r="P252" s="1">
        <v>45463</v>
      </c>
      <c r="Q252" s="1">
        <v>15154</v>
      </c>
      <c r="R252" s="1">
        <v>28131</v>
      </c>
      <c r="S252" s="1">
        <v>2466</v>
      </c>
      <c r="T252" s="1">
        <v>115170</v>
      </c>
      <c r="U252" s="1">
        <v>66877</v>
      </c>
      <c r="V252" s="1">
        <v>48293</v>
      </c>
      <c r="W252" s="1">
        <v>147594</v>
      </c>
      <c r="X252" s="1">
        <v>964060</v>
      </c>
      <c r="Y252" s="1">
        <v>3600319</v>
      </c>
      <c r="Z252" s="1">
        <v>580</v>
      </c>
      <c r="AA252" s="1">
        <v>173221</v>
      </c>
      <c r="AB252" s="1">
        <v>2099243</v>
      </c>
      <c r="AC252" s="1">
        <v>6116283</v>
      </c>
      <c r="AD252" s="1">
        <v>30713548</v>
      </c>
      <c r="AE252" s="1">
        <v>12365805</v>
      </c>
      <c r="AF252" s="1">
        <v>3246659</v>
      </c>
      <c r="AG252" s="1">
        <v>112517</v>
      </c>
      <c r="AH252" s="1">
        <v>304024</v>
      </c>
      <c r="AI252" s="1">
        <v>2830118</v>
      </c>
      <c r="AJ252" s="1">
        <v>2691227</v>
      </c>
      <c r="AK252" s="1">
        <v>631317</v>
      </c>
      <c r="AL252" s="1">
        <v>1028421</v>
      </c>
      <c r="AM252" s="1">
        <v>1031488</v>
      </c>
      <c r="AN252" s="1">
        <v>322943</v>
      </c>
      <c r="AO252" s="1">
        <v>1812989</v>
      </c>
      <c r="AP252" s="1">
        <v>85421</v>
      </c>
      <c r="AQ252" s="1">
        <v>4206566</v>
      </c>
      <c r="AR252" s="1">
        <v>18347743</v>
      </c>
      <c r="AS252" s="1">
        <v>16003136</v>
      </c>
      <c r="AT252" s="1">
        <v>2344607</v>
      </c>
      <c r="AU252" s="1">
        <v>18344186</v>
      </c>
      <c r="AV252" s="1">
        <v>100.0193926472739</v>
      </c>
      <c r="AW252" s="1">
        <v>32.363030157238001</v>
      </c>
      <c r="AX252" s="1">
        <v>32.369306205523543</v>
      </c>
      <c r="AY252" s="1">
        <v>24345363</v>
      </c>
      <c r="AZ252" s="1">
        <v>9772543</v>
      </c>
      <c r="BA252" s="1">
        <v>3576096</v>
      </c>
      <c r="BB252" s="1">
        <v>3229834</v>
      </c>
      <c r="BC252" s="1">
        <v>1352456</v>
      </c>
      <c r="BD252" s="1">
        <v>1614157</v>
      </c>
      <c r="BE252" s="1">
        <v>11979558</v>
      </c>
      <c r="BF252" s="1">
        <v>71506</v>
      </c>
      <c r="BG252" s="1">
        <v>3099844</v>
      </c>
      <c r="BI252" s="1">
        <f t="shared" si="9"/>
        <v>100.0193926472739</v>
      </c>
      <c r="BJ252" s="1">
        <f t="shared" si="10"/>
        <v>16003136</v>
      </c>
      <c r="BK252" s="1">
        <f t="shared" si="11"/>
        <v>16000033.170003634</v>
      </c>
    </row>
    <row r="253" spans="1:63" x14ac:dyDescent="0.25">
      <c r="A253" s="56" t="s">
        <v>136</v>
      </c>
      <c r="B253" s="1">
        <v>31440000</v>
      </c>
      <c r="C253" s="1">
        <v>16541782</v>
      </c>
      <c r="D253" s="1">
        <v>9767754</v>
      </c>
      <c r="E253" s="1">
        <v>3540599</v>
      </c>
      <c r="F253" s="1">
        <v>1482688</v>
      </c>
      <c r="G253" s="1">
        <v>1750740</v>
      </c>
      <c r="H253" s="1">
        <v>14898218</v>
      </c>
      <c r="I253" s="1">
        <v>45306</v>
      </c>
      <c r="J253" s="1">
        <v>252160</v>
      </c>
      <c r="K253" s="1">
        <v>360421</v>
      </c>
      <c r="L253" s="1">
        <v>442716</v>
      </c>
      <c r="M253" s="1">
        <v>13914</v>
      </c>
      <c r="N253" s="1">
        <v>192555</v>
      </c>
      <c r="O253" s="1">
        <v>109057</v>
      </c>
      <c r="P253" s="1">
        <v>39167</v>
      </c>
      <c r="Q253" s="1">
        <v>13056</v>
      </c>
      <c r="R253" s="1">
        <v>28420</v>
      </c>
      <c r="S253" s="1">
        <v>2855</v>
      </c>
      <c r="T253" s="1">
        <v>111577</v>
      </c>
      <c r="U253" s="1">
        <v>63762</v>
      </c>
      <c r="V253" s="1">
        <v>47815</v>
      </c>
      <c r="W253" s="1">
        <v>143216</v>
      </c>
      <c r="X253" s="1">
        <v>974300</v>
      </c>
      <c r="Y253" s="1">
        <v>3769925</v>
      </c>
      <c r="Z253" s="1">
        <v>624</v>
      </c>
      <c r="AA253" s="1">
        <v>174805</v>
      </c>
      <c r="AB253" s="1">
        <v>2180375</v>
      </c>
      <c r="AC253" s="1">
        <v>6236324</v>
      </c>
      <c r="AD253" s="1">
        <v>31730639</v>
      </c>
      <c r="AE253" s="1">
        <v>12629543</v>
      </c>
      <c r="AF253" s="1">
        <v>3308826</v>
      </c>
      <c r="AG253" s="1">
        <v>126169</v>
      </c>
      <c r="AH253" s="1">
        <v>318563</v>
      </c>
      <c r="AI253" s="1">
        <v>2864094</v>
      </c>
      <c r="AJ253" s="1">
        <v>2743858</v>
      </c>
      <c r="AK253" s="1">
        <v>630617</v>
      </c>
      <c r="AL253" s="1">
        <v>1082131</v>
      </c>
      <c r="AM253" s="1">
        <v>1031110</v>
      </c>
      <c r="AN253" s="1">
        <v>320571</v>
      </c>
      <c r="AO253" s="1">
        <v>1825123</v>
      </c>
      <c r="AP253" s="1">
        <v>73230</v>
      </c>
      <c r="AQ253" s="1">
        <v>4357935</v>
      </c>
      <c r="AR253" s="1">
        <v>19101096</v>
      </c>
      <c r="AS253" s="1">
        <v>16674487</v>
      </c>
      <c r="AT253" s="1">
        <v>2426609</v>
      </c>
      <c r="AU253" s="1">
        <v>18810457</v>
      </c>
      <c r="AV253" s="1">
        <v>101.5450944304968</v>
      </c>
      <c r="AW253" s="1">
        <v>31.687626184437761</v>
      </c>
      <c r="AX253" s="1">
        <v>32.177229931770157</v>
      </c>
      <c r="AY253" s="1">
        <v>24825288</v>
      </c>
      <c r="AZ253" s="1">
        <v>9927070</v>
      </c>
      <c r="BA253" s="1">
        <v>3628560</v>
      </c>
      <c r="BB253" s="1">
        <v>3268493</v>
      </c>
      <c r="BC253" s="1">
        <v>1374096</v>
      </c>
      <c r="BD253" s="1">
        <v>1655921</v>
      </c>
      <c r="BE253" s="1">
        <v>12195745</v>
      </c>
      <c r="BF253" s="1">
        <v>72674</v>
      </c>
      <c r="BG253" s="1">
        <v>3151632</v>
      </c>
      <c r="BI253" s="1">
        <f t="shared" si="9"/>
        <v>101.5450944304968</v>
      </c>
      <c r="BJ253" s="1">
        <f t="shared" si="10"/>
        <v>16674487</v>
      </c>
      <c r="BK253" s="1">
        <f t="shared" si="11"/>
        <v>16420770.58819711</v>
      </c>
    </row>
    <row r="254" spans="1:63" x14ac:dyDescent="0.25">
      <c r="A254" s="56" t="s">
        <v>135</v>
      </c>
      <c r="B254" s="1">
        <v>32547522</v>
      </c>
      <c r="C254" s="1">
        <v>17115639</v>
      </c>
      <c r="D254" s="1">
        <v>10227595</v>
      </c>
      <c r="E254" s="1">
        <v>3591272</v>
      </c>
      <c r="F254" s="1">
        <v>1509092</v>
      </c>
      <c r="G254" s="1">
        <v>1787681</v>
      </c>
      <c r="H254" s="1">
        <v>15431883</v>
      </c>
      <c r="I254" s="1">
        <v>55824</v>
      </c>
      <c r="J254" s="1">
        <v>289820</v>
      </c>
      <c r="K254" s="1">
        <v>331493</v>
      </c>
      <c r="L254" s="1">
        <v>460558</v>
      </c>
      <c r="M254" s="1">
        <v>8695</v>
      </c>
      <c r="N254" s="1">
        <v>190807</v>
      </c>
      <c r="O254" s="1">
        <v>114501</v>
      </c>
      <c r="P254" s="1">
        <v>33119</v>
      </c>
      <c r="Q254" s="1">
        <v>11040</v>
      </c>
      <c r="R254" s="1">
        <v>29455</v>
      </c>
      <c r="S254" s="1">
        <v>2692</v>
      </c>
      <c r="T254" s="1">
        <v>107478</v>
      </c>
      <c r="U254" s="1">
        <v>58394</v>
      </c>
      <c r="V254" s="1">
        <v>49084</v>
      </c>
      <c r="W254" s="1">
        <v>130747</v>
      </c>
      <c r="X254" s="1">
        <v>1039857</v>
      </c>
      <c r="Y254" s="1">
        <v>4032196</v>
      </c>
      <c r="Z254" s="1">
        <v>675</v>
      </c>
      <c r="AA254" s="1">
        <v>181888</v>
      </c>
      <c r="AB254" s="1">
        <v>2265597</v>
      </c>
      <c r="AC254" s="1">
        <v>6336248</v>
      </c>
      <c r="AD254" s="1">
        <v>32910582</v>
      </c>
      <c r="AE254" s="1">
        <v>12884169</v>
      </c>
      <c r="AF254" s="1">
        <v>3415921</v>
      </c>
      <c r="AG254" s="1">
        <v>154347</v>
      </c>
      <c r="AH254" s="1">
        <v>346606</v>
      </c>
      <c r="AI254" s="1">
        <v>2914968</v>
      </c>
      <c r="AJ254" s="1">
        <v>2847356</v>
      </c>
      <c r="AK254" s="1">
        <v>634189</v>
      </c>
      <c r="AL254" s="1">
        <v>1160439</v>
      </c>
      <c r="AM254" s="1">
        <v>1052727</v>
      </c>
      <c r="AN254" s="1">
        <v>332060</v>
      </c>
      <c r="AO254" s="1">
        <v>1859504</v>
      </c>
      <c r="AP254" s="1">
        <v>63114</v>
      </c>
      <c r="AQ254" s="1">
        <v>4366214</v>
      </c>
      <c r="AR254" s="1">
        <v>20026413</v>
      </c>
      <c r="AS254" s="1">
        <v>17408229</v>
      </c>
      <c r="AT254" s="1">
        <v>2618184</v>
      </c>
      <c r="AU254" s="1">
        <v>19663353</v>
      </c>
      <c r="AV254" s="1">
        <v>101.8463768475978</v>
      </c>
      <c r="AW254" s="1">
        <v>31.275080580820081</v>
      </c>
      <c r="AX254" s="1">
        <v>31.852536427731913</v>
      </c>
      <c r="AY254" s="1">
        <v>25506187</v>
      </c>
      <c r="AZ254" s="1">
        <v>10074304</v>
      </c>
      <c r="BA254" s="1">
        <v>3717196</v>
      </c>
      <c r="BB254" s="1">
        <v>3307420</v>
      </c>
      <c r="BC254" s="1">
        <v>1395607</v>
      </c>
      <c r="BD254" s="1">
        <v>1654081</v>
      </c>
      <c r="BE254" s="1">
        <v>12622018</v>
      </c>
      <c r="BF254" s="1">
        <v>73813</v>
      </c>
      <c r="BG254" s="1">
        <v>3207422</v>
      </c>
      <c r="BI254" s="1">
        <f t="shared" si="9"/>
        <v>101.8463768475978</v>
      </c>
      <c r="BJ254" s="1">
        <f t="shared" si="10"/>
        <v>17408229</v>
      </c>
      <c r="BK254" s="1">
        <f t="shared" si="11"/>
        <v>17092634.552969471</v>
      </c>
    </row>
    <row r="255" spans="1:63" x14ac:dyDescent="0.25">
      <c r="A255" s="56" t="s">
        <v>134</v>
      </c>
      <c r="B255" s="1">
        <v>33200522</v>
      </c>
      <c r="C255" s="1">
        <v>17416121</v>
      </c>
      <c r="D255" s="1">
        <v>10462014</v>
      </c>
      <c r="E255" s="1">
        <v>3618300</v>
      </c>
      <c r="F255" s="1">
        <v>1530607</v>
      </c>
      <c r="G255" s="1">
        <v>1805200</v>
      </c>
      <c r="H255" s="1">
        <v>15784401</v>
      </c>
      <c r="I255" s="1">
        <v>56965</v>
      </c>
      <c r="J255" s="1">
        <v>318238</v>
      </c>
      <c r="K255" s="1">
        <v>289046</v>
      </c>
      <c r="L255" s="1">
        <v>518735</v>
      </c>
      <c r="M255" s="1">
        <v>7643</v>
      </c>
      <c r="N255" s="1">
        <v>164918</v>
      </c>
      <c r="O255" s="1">
        <v>79935</v>
      </c>
      <c r="P255" s="1">
        <v>38968</v>
      </c>
      <c r="Q255" s="1">
        <v>12989</v>
      </c>
      <c r="R255" s="1">
        <v>30464</v>
      </c>
      <c r="S255" s="1">
        <v>2562</v>
      </c>
      <c r="T255" s="1">
        <v>104258</v>
      </c>
      <c r="U255" s="1">
        <v>54113</v>
      </c>
      <c r="V255" s="1">
        <v>50145</v>
      </c>
      <c r="W255" s="1">
        <v>128428</v>
      </c>
      <c r="X255" s="1">
        <v>1065175</v>
      </c>
      <c r="Y255" s="1">
        <v>4193250</v>
      </c>
      <c r="Z255" s="1">
        <v>694</v>
      </c>
      <c r="AA255" s="1">
        <v>183739</v>
      </c>
      <c r="AB255" s="1">
        <v>2302048</v>
      </c>
      <c r="AC255" s="1">
        <v>6451264</v>
      </c>
      <c r="AD255" s="1">
        <v>33464378</v>
      </c>
      <c r="AE255" s="1">
        <v>13157445</v>
      </c>
      <c r="AF255" s="1">
        <v>3427695</v>
      </c>
      <c r="AG255" s="1">
        <v>131416</v>
      </c>
      <c r="AH255" s="1">
        <v>358826</v>
      </c>
      <c r="AI255" s="1">
        <v>2937453</v>
      </c>
      <c r="AJ255" s="1">
        <v>3034609</v>
      </c>
      <c r="AK255" s="1">
        <v>691947</v>
      </c>
      <c r="AL255" s="1">
        <v>1250536</v>
      </c>
      <c r="AM255" s="1">
        <v>1092126</v>
      </c>
      <c r="AN255" s="1">
        <v>348388</v>
      </c>
      <c r="AO255" s="1">
        <v>1864257</v>
      </c>
      <c r="AP255" s="1">
        <v>51882</v>
      </c>
      <c r="AQ255" s="1">
        <v>4430614</v>
      </c>
      <c r="AR255" s="1">
        <v>20306933</v>
      </c>
      <c r="AS255" s="1">
        <v>17595300</v>
      </c>
      <c r="AT255" s="1">
        <v>2711633</v>
      </c>
      <c r="AU255" s="1">
        <v>20043077</v>
      </c>
      <c r="AV255" s="1">
        <v>101.31644384452831</v>
      </c>
      <c r="AW255" s="1">
        <v>31.823141149546821</v>
      </c>
      <c r="AX255" s="1">
        <v>32.242074932345581</v>
      </c>
      <c r="AY255" s="1">
        <v>26004077</v>
      </c>
      <c r="AZ255" s="1">
        <v>10219676</v>
      </c>
      <c r="BA255" s="1">
        <v>3775265</v>
      </c>
      <c r="BB255" s="1">
        <v>3345767</v>
      </c>
      <c r="BC255" s="1">
        <v>1416580</v>
      </c>
      <c r="BD255" s="1">
        <v>1682064</v>
      </c>
      <c r="BE255" s="1">
        <v>12846632</v>
      </c>
      <c r="BF255" s="1">
        <v>74891</v>
      </c>
      <c r="BG255" s="1">
        <v>3267601</v>
      </c>
      <c r="BI255" s="1">
        <f t="shared" si="9"/>
        <v>101.31644384452831</v>
      </c>
      <c r="BJ255" s="1">
        <f t="shared" si="10"/>
        <v>17595300</v>
      </c>
      <c r="BK255" s="1">
        <f t="shared" si="11"/>
        <v>17366677.443792112</v>
      </c>
    </row>
    <row r="256" spans="1:63" x14ac:dyDescent="0.25">
      <c r="A256" s="56" t="s">
        <v>133</v>
      </c>
      <c r="B256" s="1">
        <v>33432837</v>
      </c>
      <c r="C256" s="1">
        <v>17455117</v>
      </c>
      <c r="D256" s="1">
        <v>10406718</v>
      </c>
      <c r="E256" s="1">
        <v>3640080</v>
      </c>
      <c r="F256" s="1">
        <v>1552430</v>
      </c>
      <c r="G256" s="1">
        <v>1855888</v>
      </c>
      <c r="H256" s="1">
        <v>15977720</v>
      </c>
      <c r="I256" s="1">
        <v>50250</v>
      </c>
      <c r="J256" s="1">
        <v>311604</v>
      </c>
      <c r="K256" s="1">
        <v>261335</v>
      </c>
      <c r="L256" s="1">
        <v>565641</v>
      </c>
      <c r="M256" s="1">
        <v>8050</v>
      </c>
      <c r="N256" s="1">
        <v>152455</v>
      </c>
      <c r="O256" s="1">
        <v>69462</v>
      </c>
      <c r="P256" s="1">
        <v>38319</v>
      </c>
      <c r="Q256" s="1">
        <v>12773</v>
      </c>
      <c r="R256" s="1">
        <v>29188</v>
      </c>
      <c r="S256" s="1">
        <v>2713</v>
      </c>
      <c r="T256" s="1">
        <v>100055</v>
      </c>
      <c r="U256" s="1">
        <v>50631</v>
      </c>
      <c r="V256" s="1">
        <v>49424</v>
      </c>
      <c r="W256" s="1">
        <v>151391</v>
      </c>
      <c r="X256" s="1">
        <v>1033221</v>
      </c>
      <c r="Y256" s="1">
        <v>4188219</v>
      </c>
      <c r="Z256" s="1">
        <v>712</v>
      </c>
      <c r="AA256" s="1">
        <v>178028</v>
      </c>
      <c r="AB256" s="1">
        <v>2262207</v>
      </c>
      <c r="AC256" s="1">
        <v>6714552</v>
      </c>
      <c r="AD256" s="1">
        <v>33023005</v>
      </c>
      <c r="AE256" s="1">
        <v>13493885</v>
      </c>
      <c r="AF256" s="1">
        <v>3465180</v>
      </c>
      <c r="AG256" s="1">
        <v>123814</v>
      </c>
      <c r="AH256" s="1">
        <v>375291</v>
      </c>
      <c r="AI256" s="1">
        <v>2966075</v>
      </c>
      <c r="AJ256" s="1">
        <v>3166757</v>
      </c>
      <c r="AK256" s="1">
        <v>739935</v>
      </c>
      <c r="AL256" s="1">
        <v>1315943</v>
      </c>
      <c r="AM256" s="1">
        <v>1110878</v>
      </c>
      <c r="AN256" s="1">
        <v>384157</v>
      </c>
      <c r="AO256" s="1">
        <v>1898892</v>
      </c>
      <c r="AP256" s="1">
        <v>35828</v>
      </c>
      <c r="AQ256" s="1">
        <v>4543071</v>
      </c>
      <c r="AR256" s="1">
        <v>19529120</v>
      </c>
      <c r="AS256" s="1">
        <v>16901609</v>
      </c>
      <c r="AT256" s="1">
        <v>2627511</v>
      </c>
      <c r="AU256" s="1">
        <v>19938952</v>
      </c>
      <c r="AV256" s="1">
        <v>97.944567002696274</v>
      </c>
      <c r="AW256" s="1">
        <v>33.959219316209669</v>
      </c>
      <c r="AX256" s="1">
        <v>33.261210316757563</v>
      </c>
      <c r="AY256" s="1">
        <v>26310191</v>
      </c>
      <c r="AZ256" s="1">
        <v>10332471</v>
      </c>
      <c r="BA256" s="1">
        <v>3844966</v>
      </c>
      <c r="BB256" s="1">
        <v>3384826</v>
      </c>
      <c r="BC256" s="1">
        <v>1439093</v>
      </c>
      <c r="BD256" s="1">
        <v>1663586</v>
      </c>
      <c r="BE256" s="1">
        <v>12816306</v>
      </c>
      <c r="BF256" s="1">
        <v>75885</v>
      </c>
      <c r="BG256" s="1">
        <v>3331203</v>
      </c>
      <c r="BI256" s="1">
        <f t="shared" si="9"/>
        <v>97.944567002696274</v>
      </c>
      <c r="BJ256" s="1">
        <f t="shared" si="10"/>
        <v>16901609</v>
      </c>
      <c r="BK256" s="1">
        <f t="shared" si="11"/>
        <v>17256300.698674507</v>
      </c>
    </row>
    <row r="257" spans="1:63" x14ac:dyDescent="0.25">
      <c r="A257" s="56" t="s">
        <v>132</v>
      </c>
      <c r="B257" s="1">
        <v>32167290</v>
      </c>
      <c r="C257" s="1">
        <v>16828702</v>
      </c>
      <c r="D257" s="1">
        <v>9672303</v>
      </c>
      <c r="E257" s="1">
        <v>3654662</v>
      </c>
      <c r="F257" s="1">
        <v>1581922</v>
      </c>
      <c r="G257" s="1">
        <v>1919814</v>
      </c>
      <c r="H257" s="1">
        <v>15338588</v>
      </c>
      <c r="I257" s="1">
        <v>55037</v>
      </c>
      <c r="J257" s="1">
        <v>293526</v>
      </c>
      <c r="K257" s="1">
        <v>198425</v>
      </c>
      <c r="L257" s="1">
        <v>652124</v>
      </c>
      <c r="M257" s="1">
        <v>7100</v>
      </c>
      <c r="N257" s="1">
        <v>112416</v>
      </c>
      <c r="O257" s="1">
        <v>52866</v>
      </c>
      <c r="P257" s="1">
        <v>27239</v>
      </c>
      <c r="Q257" s="1">
        <v>9080</v>
      </c>
      <c r="R257" s="1">
        <v>20814</v>
      </c>
      <c r="S257" s="1">
        <v>2417</v>
      </c>
      <c r="T257" s="1">
        <v>95545</v>
      </c>
      <c r="U257" s="1">
        <v>49442</v>
      </c>
      <c r="V257" s="1">
        <v>46103</v>
      </c>
      <c r="W257" s="1">
        <v>157766</v>
      </c>
      <c r="X257" s="1">
        <v>987843</v>
      </c>
      <c r="Y257" s="1">
        <v>3827562</v>
      </c>
      <c r="Z257" s="1">
        <v>435</v>
      </c>
      <c r="AA257" s="1">
        <v>161150</v>
      </c>
      <c r="AB257" s="1">
        <v>2295248</v>
      </c>
      <c r="AC257" s="1">
        <v>6494411</v>
      </c>
      <c r="AD257" s="1">
        <v>31813143</v>
      </c>
      <c r="AE257" s="1">
        <v>13763501</v>
      </c>
      <c r="AF257" s="1">
        <v>3510787</v>
      </c>
      <c r="AG257" s="1">
        <v>139956</v>
      </c>
      <c r="AH257" s="1">
        <v>385342</v>
      </c>
      <c r="AI257" s="1">
        <v>2985489</v>
      </c>
      <c r="AJ257" s="1">
        <v>3235213</v>
      </c>
      <c r="AK257" s="1">
        <v>779258</v>
      </c>
      <c r="AL257" s="1">
        <v>1332350</v>
      </c>
      <c r="AM257" s="1">
        <v>1123605</v>
      </c>
      <c r="AN257" s="1">
        <v>407313</v>
      </c>
      <c r="AO257" s="1">
        <v>1856758</v>
      </c>
      <c r="AP257" s="1">
        <v>55007</v>
      </c>
      <c r="AQ257" s="1">
        <v>4698423</v>
      </c>
      <c r="AR257" s="1">
        <v>18049642</v>
      </c>
      <c r="AS257" s="1">
        <v>15621112</v>
      </c>
      <c r="AT257" s="1">
        <v>2428530</v>
      </c>
      <c r="AU257" s="1">
        <v>18403789</v>
      </c>
      <c r="AV257" s="1">
        <v>98.075685668542619</v>
      </c>
      <c r="AW257" s="1">
        <v>37.374702979870086</v>
      </c>
      <c r="AX257" s="1">
        <v>36.655496214088835</v>
      </c>
      <c r="AY257" s="1">
        <v>25863577</v>
      </c>
      <c r="AZ257" s="1">
        <v>10524989</v>
      </c>
      <c r="BA257" s="1">
        <v>3921508</v>
      </c>
      <c r="BB257" s="1">
        <v>3422550</v>
      </c>
      <c r="BC257" s="1">
        <v>1462862</v>
      </c>
      <c r="BD257" s="1">
        <v>1718069</v>
      </c>
      <c r="BE257" s="1">
        <v>12100076</v>
      </c>
      <c r="BF257" s="1">
        <v>76786</v>
      </c>
      <c r="BG257" s="1">
        <v>3395941</v>
      </c>
      <c r="BI257" s="1">
        <f t="shared" si="9"/>
        <v>98.075685668542619</v>
      </c>
      <c r="BJ257" s="1">
        <f t="shared" si="10"/>
        <v>15621112</v>
      </c>
      <c r="BK257" s="1">
        <f t="shared" si="11"/>
        <v>15927609.267798787</v>
      </c>
    </row>
    <row r="258" spans="1:63" x14ac:dyDescent="0.25">
      <c r="A258" s="56" t="s">
        <v>131</v>
      </c>
      <c r="B258" s="1">
        <v>32233665</v>
      </c>
      <c r="C258" s="1">
        <v>17163450</v>
      </c>
      <c r="D258" s="1">
        <v>9877580</v>
      </c>
      <c r="E258" s="1">
        <v>3669157</v>
      </c>
      <c r="F258" s="1">
        <v>1606395</v>
      </c>
      <c r="G258" s="1">
        <v>2010318</v>
      </c>
      <c r="H258" s="1">
        <v>15070215</v>
      </c>
      <c r="I258" s="1">
        <v>36837</v>
      </c>
      <c r="J258" s="1">
        <v>281624</v>
      </c>
      <c r="K258" s="1">
        <v>227939</v>
      </c>
      <c r="L258" s="1">
        <v>660757</v>
      </c>
      <c r="M258" s="1">
        <v>8056</v>
      </c>
      <c r="N258" s="1">
        <v>119669</v>
      </c>
      <c r="O258" s="1">
        <v>58271</v>
      </c>
      <c r="P258" s="1">
        <v>28797</v>
      </c>
      <c r="Q258" s="1">
        <v>9599</v>
      </c>
      <c r="R258" s="1">
        <v>20463</v>
      </c>
      <c r="S258" s="1">
        <v>2539</v>
      </c>
      <c r="T258" s="1">
        <v>95140</v>
      </c>
      <c r="U258" s="1">
        <v>48443</v>
      </c>
      <c r="V258" s="1">
        <v>46697</v>
      </c>
      <c r="W258" s="1">
        <v>167109</v>
      </c>
      <c r="X258" s="1">
        <v>1011226</v>
      </c>
      <c r="Y258" s="1">
        <v>3734602</v>
      </c>
      <c r="Z258" s="1">
        <v>417</v>
      </c>
      <c r="AA258" s="1">
        <v>155506</v>
      </c>
      <c r="AB258" s="1">
        <v>2313176</v>
      </c>
      <c r="AC258" s="1">
        <v>6258157</v>
      </c>
      <c r="AD258" s="1">
        <v>31807281</v>
      </c>
      <c r="AE258" s="1">
        <v>13952592</v>
      </c>
      <c r="AF258" s="1">
        <v>3613915</v>
      </c>
      <c r="AG258" s="1">
        <v>139827</v>
      </c>
      <c r="AH258" s="1">
        <v>412642</v>
      </c>
      <c r="AI258" s="1">
        <v>3061446</v>
      </c>
      <c r="AJ258" s="1">
        <v>3263273</v>
      </c>
      <c r="AK258" s="1">
        <v>782296</v>
      </c>
      <c r="AL258" s="1">
        <v>1362497</v>
      </c>
      <c r="AM258" s="1">
        <v>1118480</v>
      </c>
      <c r="AN258" s="1">
        <v>441073</v>
      </c>
      <c r="AO258" s="1">
        <v>1817609</v>
      </c>
      <c r="AP258" s="1">
        <v>37941</v>
      </c>
      <c r="AQ258" s="1">
        <v>4778781</v>
      </c>
      <c r="AR258" s="1">
        <v>17854689</v>
      </c>
      <c r="AS258" s="1">
        <v>15448393</v>
      </c>
      <c r="AT258" s="1">
        <v>2406296</v>
      </c>
      <c r="AU258" s="1">
        <v>18281073</v>
      </c>
      <c r="AV258" s="1">
        <v>97.66762060593706</v>
      </c>
      <c r="AW258" s="1">
        <v>38.517545268345742</v>
      </c>
      <c r="AX258" s="1">
        <v>37.619169979407985</v>
      </c>
      <c r="AY258" s="1">
        <v>25757854</v>
      </c>
      <c r="AZ258" s="1">
        <v>10687639</v>
      </c>
      <c r="BA258" s="1">
        <v>4002965</v>
      </c>
      <c r="BB258" s="1">
        <v>3458434</v>
      </c>
      <c r="BC258" s="1">
        <v>1487146</v>
      </c>
      <c r="BD258" s="1">
        <v>1739094</v>
      </c>
      <c r="BE258" s="1">
        <v>11805262</v>
      </c>
      <c r="BF258" s="1">
        <v>77658</v>
      </c>
      <c r="BG258" s="1">
        <v>3463190</v>
      </c>
      <c r="BI258" s="1">
        <f t="shared" si="9"/>
        <v>97.66762060593706</v>
      </c>
      <c r="BJ258" s="1">
        <f t="shared" si="10"/>
        <v>15448393</v>
      </c>
      <c r="BK258" s="1">
        <f t="shared" si="11"/>
        <v>15817312.743114904</v>
      </c>
    </row>
    <row r="259" spans="1:63" x14ac:dyDescent="0.25">
      <c r="A259" s="56" t="s">
        <v>130</v>
      </c>
      <c r="B259" s="1">
        <v>31143395</v>
      </c>
      <c r="C259" s="1">
        <v>17026602</v>
      </c>
      <c r="D259" s="1">
        <v>9693446</v>
      </c>
      <c r="E259" s="1">
        <v>3723660</v>
      </c>
      <c r="F259" s="1">
        <v>1628040</v>
      </c>
      <c r="G259" s="1">
        <v>1981456</v>
      </c>
      <c r="H259" s="1">
        <v>14116793</v>
      </c>
      <c r="I259" s="1">
        <v>31580</v>
      </c>
      <c r="J259" s="1">
        <v>264834</v>
      </c>
      <c r="K259" s="1">
        <v>195910</v>
      </c>
      <c r="L259" s="1">
        <v>690980</v>
      </c>
      <c r="M259" s="1">
        <v>5300</v>
      </c>
      <c r="N259" s="1">
        <v>118037</v>
      </c>
      <c r="O259" s="1">
        <v>56981</v>
      </c>
      <c r="P259" s="1">
        <v>25505</v>
      </c>
      <c r="Q259" s="1">
        <v>8502</v>
      </c>
      <c r="R259" s="1">
        <v>24071</v>
      </c>
      <c r="S259" s="1">
        <v>2978</v>
      </c>
      <c r="T259" s="1">
        <v>93359</v>
      </c>
      <c r="U259" s="1">
        <v>47023</v>
      </c>
      <c r="V259" s="1">
        <v>46336</v>
      </c>
      <c r="W259" s="1">
        <v>150371</v>
      </c>
      <c r="X259" s="1">
        <v>971814</v>
      </c>
      <c r="Y259" s="1">
        <v>3067072</v>
      </c>
      <c r="Z259" s="1">
        <v>385</v>
      </c>
      <c r="AA259" s="1">
        <v>135848</v>
      </c>
      <c r="AB259" s="1">
        <v>2245395</v>
      </c>
      <c r="AC259" s="1">
        <v>6145908</v>
      </c>
      <c r="AD259" s="1">
        <v>30200191</v>
      </c>
      <c r="AE259" s="1">
        <v>14128153</v>
      </c>
      <c r="AF259" s="1">
        <v>3648593</v>
      </c>
      <c r="AG259" s="1">
        <v>146538</v>
      </c>
      <c r="AH259" s="1">
        <v>427090</v>
      </c>
      <c r="AI259" s="1">
        <v>3074965</v>
      </c>
      <c r="AJ259" s="1">
        <v>3285175</v>
      </c>
      <c r="AK259" s="1">
        <v>808580</v>
      </c>
      <c r="AL259" s="1">
        <v>1393785</v>
      </c>
      <c r="AM259" s="1">
        <v>1082811</v>
      </c>
      <c r="AN259" s="1">
        <v>433640</v>
      </c>
      <c r="AO259" s="1">
        <v>1745659</v>
      </c>
      <c r="AP259" s="1">
        <v>54068</v>
      </c>
      <c r="AQ259" s="1">
        <v>4961018</v>
      </c>
      <c r="AR259" s="1">
        <v>16072038</v>
      </c>
      <c r="AS259" s="1">
        <v>13832343</v>
      </c>
      <c r="AT259" s="1">
        <v>2239695</v>
      </c>
      <c r="AU259" s="1">
        <v>17015242</v>
      </c>
      <c r="AV259" s="1">
        <v>94.456712610499324</v>
      </c>
      <c r="AW259" s="1">
        <v>43.141812357576953</v>
      </c>
      <c r="AX259" s="1">
        <v>40.75033771355735</v>
      </c>
      <c r="AY259" s="1">
        <v>24925265</v>
      </c>
      <c r="AZ259" s="1">
        <v>10808472</v>
      </c>
      <c r="BA259" s="1">
        <v>4078058</v>
      </c>
      <c r="BB259" s="1">
        <v>3489269</v>
      </c>
      <c r="BC259" s="1">
        <v>1507952</v>
      </c>
      <c r="BD259" s="1">
        <v>1733193</v>
      </c>
      <c r="BE259" s="1">
        <v>10797112</v>
      </c>
      <c r="BF259" s="1">
        <v>78456</v>
      </c>
      <c r="BG259" s="1">
        <v>3530514</v>
      </c>
      <c r="BI259" s="1">
        <f t="shared" si="9"/>
        <v>94.456712610499324</v>
      </c>
      <c r="BJ259" s="1">
        <f t="shared" si="10"/>
        <v>13832343</v>
      </c>
      <c r="BK259" s="1">
        <f t="shared" si="11"/>
        <v>14644107.991603414</v>
      </c>
    </row>
    <row r="260" spans="1:63" x14ac:dyDescent="0.25">
      <c r="A260" s="56" t="s">
        <v>129</v>
      </c>
      <c r="B260" s="1">
        <v>29794394</v>
      </c>
      <c r="C260" s="1">
        <v>16688775</v>
      </c>
      <c r="D260" s="1">
        <v>9425628</v>
      </c>
      <c r="E260" s="1">
        <v>3825487</v>
      </c>
      <c r="F260" s="1">
        <v>1631698</v>
      </c>
      <c r="G260" s="1">
        <v>1805962</v>
      </c>
      <c r="H260" s="1">
        <v>13105619</v>
      </c>
      <c r="I260" s="1">
        <v>24704</v>
      </c>
      <c r="J260" s="1">
        <v>179358</v>
      </c>
      <c r="K260" s="1">
        <v>151888</v>
      </c>
      <c r="L260" s="1">
        <v>798998</v>
      </c>
      <c r="M260" s="1">
        <v>7178</v>
      </c>
      <c r="N260" s="1">
        <v>126993</v>
      </c>
      <c r="O260" s="1">
        <v>57286</v>
      </c>
      <c r="P260" s="1">
        <v>30455</v>
      </c>
      <c r="Q260" s="1">
        <v>10152</v>
      </c>
      <c r="R260" s="1">
        <v>26164</v>
      </c>
      <c r="S260" s="1">
        <v>2936</v>
      </c>
      <c r="T260" s="1">
        <v>92062</v>
      </c>
      <c r="U260" s="1">
        <v>45120</v>
      </c>
      <c r="V260" s="1">
        <v>46942</v>
      </c>
      <c r="W260" s="1">
        <v>141565</v>
      </c>
      <c r="X260" s="1">
        <v>791594</v>
      </c>
      <c r="Y260" s="1">
        <v>2378648</v>
      </c>
      <c r="Z260" s="1">
        <v>422</v>
      </c>
      <c r="AA260" s="1">
        <v>106333</v>
      </c>
      <c r="AB260" s="1">
        <v>2093967</v>
      </c>
      <c r="AC260" s="1">
        <v>6211909</v>
      </c>
      <c r="AD260" s="1">
        <v>27304446</v>
      </c>
      <c r="AE260" s="1">
        <v>14527186</v>
      </c>
      <c r="AF260" s="1">
        <v>3662150</v>
      </c>
      <c r="AG260" s="1">
        <v>131477</v>
      </c>
      <c r="AH260" s="1">
        <v>440162</v>
      </c>
      <c r="AI260" s="1">
        <v>3090511</v>
      </c>
      <c r="AJ260" s="1">
        <v>3232507</v>
      </c>
      <c r="AK260" s="1">
        <v>805495</v>
      </c>
      <c r="AL260" s="1">
        <v>1383914</v>
      </c>
      <c r="AM260" s="1">
        <v>1043097</v>
      </c>
      <c r="AN260" s="1">
        <v>422721</v>
      </c>
      <c r="AO260" s="1">
        <v>1668971</v>
      </c>
      <c r="AP260" s="1">
        <v>38954</v>
      </c>
      <c r="AQ260" s="1">
        <v>5501883</v>
      </c>
      <c r="AR260" s="1">
        <v>12777260</v>
      </c>
      <c r="AS260" s="1">
        <v>11035862</v>
      </c>
      <c r="AT260" s="1">
        <v>1741398</v>
      </c>
      <c r="AU260" s="1">
        <v>15267208</v>
      </c>
      <c r="AV260" s="1">
        <v>83.690874732522332</v>
      </c>
      <c r="AW260" s="1">
        <v>53.960368780928633</v>
      </c>
      <c r="AX260" s="1">
        <v>45.159904641654073</v>
      </c>
      <c r="AY260" s="1">
        <v>23882804</v>
      </c>
      <c r="AZ260" s="1">
        <v>10777185</v>
      </c>
      <c r="BA260" s="1">
        <v>4119113</v>
      </c>
      <c r="BB260" s="1">
        <v>3503636</v>
      </c>
      <c r="BC260" s="1">
        <v>1524916</v>
      </c>
      <c r="BD260" s="1">
        <v>1629520</v>
      </c>
      <c r="BE260" s="1">
        <v>9355618</v>
      </c>
      <c r="BF260" s="1">
        <v>79082</v>
      </c>
      <c r="BG260" s="1">
        <v>3595573</v>
      </c>
      <c r="BI260" s="1">
        <f t="shared" si="9"/>
        <v>83.690874732522332</v>
      </c>
      <c r="BJ260" s="1">
        <f t="shared" si="10"/>
        <v>11035862</v>
      </c>
      <c r="BK260" s="1">
        <f t="shared" si="11"/>
        <v>13186457.944514059</v>
      </c>
    </row>
    <row r="261" spans="1:63" x14ac:dyDescent="0.25">
      <c r="A261" s="56" t="s">
        <v>128</v>
      </c>
      <c r="B261" s="1">
        <v>28872996</v>
      </c>
      <c r="C261" s="1">
        <v>16101223</v>
      </c>
      <c r="D261" s="1">
        <v>8904648</v>
      </c>
      <c r="E261" s="1">
        <v>3829946</v>
      </c>
      <c r="F261" s="1">
        <v>1628469</v>
      </c>
      <c r="G261" s="1">
        <v>1738161</v>
      </c>
      <c r="H261" s="1">
        <v>12771773</v>
      </c>
      <c r="I261" s="1">
        <v>25736</v>
      </c>
      <c r="J261" s="1">
        <v>195373</v>
      </c>
      <c r="K261" s="1">
        <v>153930</v>
      </c>
      <c r="L261" s="1">
        <v>804807</v>
      </c>
      <c r="M261" s="1">
        <v>7469</v>
      </c>
      <c r="N261" s="1">
        <v>127408</v>
      </c>
      <c r="O261" s="1">
        <v>49862</v>
      </c>
      <c r="P261" s="1">
        <v>41105</v>
      </c>
      <c r="Q261" s="1">
        <v>9702</v>
      </c>
      <c r="R261" s="1">
        <v>22318</v>
      </c>
      <c r="S261" s="1">
        <v>4421</v>
      </c>
      <c r="T261" s="1">
        <v>91539</v>
      </c>
      <c r="U261" s="1">
        <v>47850</v>
      </c>
      <c r="V261" s="1">
        <v>43689</v>
      </c>
      <c r="W261" s="1">
        <v>161709</v>
      </c>
      <c r="X261" s="1">
        <v>678830</v>
      </c>
      <c r="Y261" s="1">
        <v>2167294</v>
      </c>
      <c r="Z261" s="1">
        <v>460</v>
      </c>
      <c r="AA261" s="1">
        <v>108583</v>
      </c>
      <c r="AB261" s="1">
        <v>2101539</v>
      </c>
      <c r="AC261" s="1">
        <v>6147096</v>
      </c>
      <c r="AD261" s="1">
        <v>25910093</v>
      </c>
      <c r="AE261" s="1">
        <v>14450030</v>
      </c>
      <c r="AF261" s="1">
        <v>3741759</v>
      </c>
      <c r="AG261" s="1">
        <v>106921</v>
      </c>
      <c r="AH261" s="1">
        <v>447539</v>
      </c>
      <c r="AI261" s="1">
        <v>3187299</v>
      </c>
      <c r="AJ261" s="1">
        <v>3087010</v>
      </c>
      <c r="AK261" s="1">
        <v>744194</v>
      </c>
      <c r="AL261" s="1">
        <v>1308772</v>
      </c>
      <c r="AM261" s="1">
        <v>1034044</v>
      </c>
      <c r="AN261" s="1">
        <v>405316</v>
      </c>
      <c r="AO261" s="1">
        <v>1581848</v>
      </c>
      <c r="AP261" s="1">
        <v>40221</v>
      </c>
      <c r="AQ261" s="1">
        <v>5593876</v>
      </c>
      <c r="AR261" s="1">
        <v>11460063</v>
      </c>
      <c r="AS261" s="1">
        <v>9941690</v>
      </c>
      <c r="AT261" s="1">
        <v>1518373</v>
      </c>
      <c r="AU261" s="1">
        <v>14422966</v>
      </c>
      <c r="AV261" s="1">
        <v>79.457046483104804</v>
      </c>
      <c r="AW261" s="1">
        <v>59.58753369880219</v>
      </c>
      <c r="AX261" s="1">
        <v>47.346494349192994</v>
      </c>
      <c r="AY261" s="1">
        <v>23587284</v>
      </c>
      <c r="AZ261" s="1">
        <v>10815511</v>
      </c>
      <c r="BA261" s="1">
        <v>4175032</v>
      </c>
      <c r="BB261" s="1">
        <v>3502245</v>
      </c>
      <c r="BC261" s="1">
        <v>1536269</v>
      </c>
      <c r="BD261" s="1">
        <v>1601965</v>
      </c>
      <c r="BE261" s="1">
        <v>9137254</v>
      </c>
      <c r="BF261" s="1">
        <v>79567</v>
      </c>
      <c r="BG261" s="1">
        <v>3651680</v>
      </c>
      <c r="BI261" s="1">
        <f t="shared" si="9"/>
        <v>79.457046483104804</v>
      </c>
      <c r="BJ261" s="1">
        <f t="shared" si="10"/>
        <v>9941690</v>
      </c>
      <c r="BK261" s="1">
        <f t="shared" si="11"/>
        <v>12512030.637979895</v>
      </c>
    </row>
    <row r="262" spans="1:63" x14ac:dyDescent="0.25">
      <c r="A262" s="56" t="s">
        <v>127</v>
      </c>
      <c r="B262" s="1">
        <v>27906372</v>
      </c>
      <c r="C262" s="1">
        <v>14595468</v>
      </c>
      <c r="D262" s="1">
        <v>7441941</v>
      </c>
      <c r="E262" s="1">
        <v>3818284</v>
      </c>
      <c r="F262" s="1">
        <v>1627416</v>
      </c>
      <c r="G262" s="1">
        <v>1707827</v>
      </c>
      <c r="H262" s="1">
        <v>13310904</v>
      </c>
      <c r="I262" s="1">
        <v>26241</v>
      </c>
      <c r="J262" s="1">
        <v>211210</v>
      </c>
      <c r="K262" s="1">
        <v>149233</v>
      </c>
      <c r="L262" s="1">
        <v>780168</v>
      </c>
      <c r="M262" s="1">
        <v>7904</v>
      </c>
      <c r="N262" s="1">
        <v>138700</v>
      </c>
      <c r="O262" s="1">
        <v>55949</v>
      </c>
      <c r="P262" s="1">
        <v>41890</v>
      </c>
      <c r="Q262" s="1">
        <v>13963</v>
      </c>
      <c r="R262" s="1">
        <v>22025</v>
      </c>
      <c r="S262" s="1">
        <v>4873</v>
      </c>
      <c r="T262" s="1">
        <v>89683</v>
      </c>
      <c r="U262" s="1">
        <v>46278</v>
      </c>
      <c r="V262" s="1">
        <v>43405</v>
      </c>
      <c r="W262" s="1">
        <v>172496</v>
      </c>
      <c r="X262" s="1">
        <v>758642</v>
      </c>
      <c r="Y262" s="1">
        <v>2630397</v>
      </c>
      <c r="Z262" s="1">
        <v>444</v>
      </c>
      <c r="AA262" s="1">
        <v>129437</v>
      </c>
      <c r="AB262" s="1">
        <v>2121900</v>
      </c>
      <c r="AC262" s="1">
        <v>6094449</v>
      </c>
      <c r="AD262" s="1">
        <v>27315243</v>
      </c>
      <c r="AE262" s="1">
        <v>14245861</v>
      </c>
      <c r="AF262" s="1">
        <v>3797036</v>
      </c>
      <c r="AG262" s="1">
        <v>86180</v>
      </c>
      <c r="AH262" s="1">
        <v>458357</v>
      </c>
      <c r="AI262" s="1">
        <v>3252499</v>
      </c>
      <c r="AJ262" s="1">
        <v>2984312</v>
      </c>
      <c r="AK262" s="1">
        <v>679157</v>
      </c>
      <c r="AL262" s="1">
        <v>1283508</v>
      </c>
      <c r="AM262" s="1">
        <v>1021648</v>
      </c>
      <c r="AN262" s="1">
        <v>403465</v>
      </c>
      <c r="AO262" s="1">
        <v>1560598</v>
      </c>
      <c r="AP262" s="1">
        <v>34647</v>
      </c>
      <c r="AQ262" s="1">
        <v>5465803</v>
      </c>
      <c r="AR262" s="1">
        <v>13069382</v>
      </c>
      <c r="AS262" s="1">
        <v>11328560</v>
      </c>
      <c r="AT262" s="1">
        <v>1740822</v>
      </c>
      <c r="AU262" s="1">
        <v>13660511</v>
      </c>
      <c r="AV262" s="1">
        <v>95.672719678745693</v>
      </c>
      <c r="AW262" s="1">
        <v>51.887290541024001</v>
      </c>
      <c r="AX262" s="1">
        <v>49.641982028210222</v>
      </c>
      <c r="AY262" s="1">
        <v>24099412</v>
      </c>
      <c r="AZ262" s="1">
        <v>10788508</v>
      </c>
      <c r="BA262" s="1">
        <v>4212000</v>
      </c>
      <c r="BB262" s="1">
        <v>3495716</v>
      </c>
      <c r="BC262" s="1">
        <v>1548619</v>
      </c>
      <c r="BD262" s="1">
        <v>1532173</v>
      </c>
      <c r="BE262" s="1">
        <v>9853551</v>
      </c>
      <c r="BF262" s="1">
        <v>79973</v>
      </c>
      <c r="BG262" s="1">
        <v>3697806</v>
      </c>
      <c r="BI262" s="1">
        <f t="shared" si="9"/>
        <v>95.672719678745693</v>
      </c>
      <c r="BJ262" s="1">
        <f t="shared" si="10"/>
        <v>11328560</v>
      </c>
      <c r="BK262" s="1">
        <f t="shared" si="11"/>
        <v>11840951.148916395</v>
      </c>
    </row>
    <row r="263" spans="1:63" x14ac:dyDescent="0.25">
      <c r="A263" s="56" t="s">
        <v>126</v>
      </c>
      <c r="B263" s="1">
        <v>28333052</v>
      </c>
      <c r="C263" s="1">
        <v>14382069</v>
      </c>
      <c r="D263" s="1">
        <v>7264867</v>
      </c>
      <c r="E263" s="1">
        <v>3796106</v>
      </c>
      <c r="F263" s="1">
        <v>1641163</v>
      </c>
      <c r="G263" s="1">
        <v>1679933</v>
      </c>
      <c r="H263" s="1">
        <v>13950983</v>
      </c>
      <c r="I263" s="1">
        <v>26260</v>
      </c>
      <c r="J263" s="1">
        <v>298368</v>
      </c>
      <c r="K263" s="1">
        <v>212428</v>
      </c>
      <c r="L263" s="1">
        <v>740313</v>
      </c>
      <c r="M263" s="1">
        <v>8997</v>
      </c>
      <c r="N263" s="1">
        <v>132872</v>
      </c>
      <c r="O263" s="1">
        <v>49698</v>
      </c>
      <c r="P263" s="1">
        <v>40835</v>
      </c>
      <c r="Q263" s="1">
        <v>13612</v>
      </c>
      <c r="R263" s="1">
        <v>24081</v>
      </c>
      <c r="S263" s="1">
        <v>4646</v>
      </c>
      <c r="T263" s="1">
        <v>88543</v>
      </c>
      <c r="U263" s="1">
        <v>45794</v>
      </c>
      <c r="V263" s="1">
        <v>42749</v>
      </c>
      <c r="W263" s="1">
        <v>179444</v>
      </c>
      <c r="X263" s="1">
        <v>845283</v>
      </c>
      <c r="Y263" s="1">
        <v>3152658</v>
      </c>
      <c r="Z263" s="1">
        <v>410</v>
      </c>
      <c r="AA263" s="1">
        <v>151868</v>
      </c>
      <c r="AB263" s="1">
        <v>2114745</v>
      </c>
      <c r="AC263" s="1">
        <v>5998794</v>
      </c>
      <c r="AD263" s="1">
        <v>29002800</v>
      </c>
      <c r="AE263" s="1">
        <v>14037248</v>
      </c>
      <c r="AF263" s="1">
        <v>3814508</v>
      </c>
      <c r="AG263" s="1">
        <v>72901</v>
      </c>
      <c r="AH263" s="1">
        <v>466415</v>
      </c>
      <c r="AI263" s="1">
        <v>3275192</v>
      </c>
      <c r="AJ263" s="1">
        <v>2844636</v>
      </c>
      <c r="AK263" s="1">
        <v>607064</v>
      </c>
      <c r="AL263" s="1">
        <v>1251085</v>
      </c>
      <c r="AM263" s="1">
        <v>986487</v>
      </c>
      <c r="AN263" s="1">
        <v>413767</v>
      </c>
      <c r="AO263" s="1">
        <v>1549190</v>
      </c>
      <c r="AP263" s="1">
        <v>41742</v>
      </c>
      <c r="AQ263" s="1">
        <v>5373405</v>
      </c>
      <c r="AR263" s="1">
        <v>14965552</v>
      </c>
      <c r="AS263" s="1">
        <v>12952533</v>
      </c>
      <c r="AT263" s="1">
        <v>2013019</v>
      </c>
      <c r="AU263" s="1">
        <v>14295804</v>
      </c>
      <c r="AV263" s="1">
        <v>104.68492825958</v>
      </c>
      <c r="AW263" s="1">
        <v>44.496483201149353</v>
      </c>
      <c r="AX263" s="1">
        <v>46.581111517159286</v>
      </c>
      <c r="AY263" s="1">
        <v>24763745</v>
      </c>
      <c r="AZ263" s="1">
        <v>10812762</v>
      </c>
      <c r="BA263" s="1">
        <v>4256521</v>
      </c>
      <c r="BB263" s="1">
        <v>3491467</v>
      </c>
      <c r="BC263" s="1">
        <v>1561404</v>
      </c>
      <c r="BD263" s="1">
        <v>1503370</v>
      </c>
      <c r="BE263" s="1">
        <v>10726497</v>
      </c>
      <c r="BF263" s="1">
        <v>80403</v>
      </c>
      <c r="BG263" s="1">
        <v>3736902</v>
      </c>
      <c r="BI263" s="1">
        <f t="shared" si="9"/>
        <v>104.68492825958</v>
      </c>
      <c r="BJ263" s="1">
        <f t="shared" si="10"/>
        <v>12952533</v>
      </c>
      <c r="BK263" s="1">
        <f t="shared" si="11"/>
        <v>12372872.786312178</v>
      </c>
    </row>
    <row r="264" spans="1:63" x14ac:dyDescent="0.25">
      <c r="A264" s="56" t="s">
        <v>125</v>
      </c>
      <c r="B264" s="1">
        <v>28230705</v>
      </c>
      <c r="C264" s="1">
        <v>13957185</v>
      </c>
      <c r="D264" s="1">
        <v>6820005</v>
      </c>
      <c r="E264" s="1">
        <v>3765496</v>
      </c>
      <c r="F264" s="1">
        <v>1669582</v>
      </c>
      <c r="G264" s="1">
        <v>1702103</v>
      </c>
      <c r="H264" s="1">
        <v>14273520</v>
      </c>
      <c r="I264" s="1">
        <v>31528</v>
      </c>
      <c r="J264" s="1">
        <v>364004</v>
      </c>
      <c r="K264" s="1">
        <v>228801</v>
      </c>
      <c r="L264" s="1">
        <v>725069</v>
      </c>
      <c r="M264" s="1">
        <v>7852</v>
      </c>
      <c r="N264" s="1">
        <v>145413</v>
      </c>
      <c r="O264" s="1">
        <v>55987</v>
      </c>
      <c r="P264" s="1">
        <v>42964</v>
      </c>
      <c r="Q264" s="1">
        <v>14321</v>
      </c>
      <c r="R264" s="1">
        <v>27101</v>
      </c>
      <c r="S264" s="1">
        <v>5040</v>
      </c>
      <c r="T264" s="1">
        <v>88287</v>
      </c>
      <c r="U264" s="1">
        <v>45067</v>
      </c>
      <c r="V264" s="1">
        <v>43220</v>
      </c>
      <c r="W264" s="1">
        <v>180383</v>
      </c>
      <c r="X264" s="1">
        <v>863153</v>
      </c>
      <c r="Y264" s="1">
        <v>3285535</v>
      </c>
      <c r="Z264" s="1">
        <v>444</v>
      </c>
      <c r="AA264" s="1">
        <v>162039</v>
      </c>
      <c r="AB264" s="1">
        <v>2064452</v>
      </c>
      <c r="AC264" s="1">
        <v>6126560</v>
      </c>
      <c r="AD264" s="1">
        <v>29721101</v>
      </c>
      <c r="AE264" s="1">
        <v>13973580</v>
      </c>
      <c r="AF264" s="1">
        <v>3841248</v>
      </c>
      <c r="AG264" s="1">
        <v>58410</v>
      </c>
      <c r="AH264" s="1">
        <v>477537</v>
      </c>
      <c r="AI264" s="1">
        <v>3305301</v>
      </c>
      <c r="AJ264" s="1">
        <v>2651711</v>
      </c>
      <c r="AK264" s="1">
        <v>567270</v>
      </c>
      <c r="AL264" s="1">
        <v>1138577</v>
      </c>
      <c r="AM264" s="1">
        <v>945864</v>
      </c>
      <c r="AN264" s="1">
        <v>405516</v>
      </c>
      <c r="AO264" s="1">
        <v>1582043</v>
      </c>
      <c r="AP264" s="1">
        <v>35700</v>
      </c>
      <c r="AQ264" s="1">
        <v>5457362</v>
      </c>
      <c r="AR264" s="1">
        <v>15747521</v>
      </c>
      <c r="AS264" s="1">
        <v>13626661</v>
      </c>
      <c r="AT264" s="1">
        <v>2120860</v>
      </c>
      <c r="AU264" s="1">
        <v>14257125</v>
      </c>
      <c r="AV264" s="1">
        <v>110.4536944180936</v>
      </c>
      <c r="AW264" s="1">
        <v>41.231626921016449</v>
      </c>
      <c r="AX264" s="1">
        <v>45.541855202947914</v>
      </c>
      <c r="AY264" s="1">
        <v>25133388</v>
      </c>
      <c r="AZ264" s="1">
        <v>10859868</v>
      </c>
      <c r="BA264" s="1">
        <v>4298039</v>
      </c>
      <c r="BB264" s="1">
        <v>3491538</v>
      </c>
      <c r="BC264" s="1">
        <v>1577552</v>
      </c>
      <c r="BD264" s="1">
        <v>1492739</v>
      </c>
      <c r="BE264" s="1">
        <v>11159808</v>
      </c>
      <c r="BF264" s="1">
        <v>80772</v>
      </c>
      <c r="BG264" s="1">
        <v>3770923</v>
      </c>
      <c r="BI264" s="1">
        <f t="shared" ref="BI264:BI319" si="12">AV264</f>
        <v>110.4536944180936</v>
      </c>
      <c r="BJ264" s="1">
        <f t="shared" ref="BJ264:BJ319" si="13">AS264</f>
        <v>13626661</v>
      </c>
      <c r="BK264" s="1">
        <f t="shared" ref="BK264:BK319" si="14">BJ264*100/BI264</f>
        <v>12336989.787249519</v>
      </c>
    </row>
    <row r="265" spans="1:63" x14ac:dyDescent="0.25">
      <c r="A265" s="56" t="s">
        <v>124</v>
      </c>
      <c r="B265" s="1">
        <v>28614138</v>
      </c>
      <c r="C265" s="1">
        <v>14177639</v>
      </c>
      <c r="D265" s="1">
        <v>7024513</v>
      </c>
      <c r="E265" s="1">
        <v>3733713</v>
      </c>
      <c r="F265" s="1">
        <v>1682014</v>
      </c>
      <c r="G265" s="1">
        <v>1737399</v>
      </c>
      <c r="H265" s="1">
        <v>14436499</v>
      </c>
      <c r="I265" s="1">
        <v>38111</v>
      </c>
      <c r="J265" s="1">
        <v>412921</v>
      </c>
      <c r="K265" s="1">
        <v>210549</v>
      </c>
      <c r="L265" s="1">
        <v>637096</v>
      </c>
      <c r="M265" s="1">
        <v>8996</v>
      </c>
      <c r="N265" s="1">
        <v>146077</v>
      </c>
      <c r="O265" s="1">
        <v>57137</v>
      </c>
      <c r="P265" s="1">
        <v>42376</v>
      </c>
      <c r="Q265" s="1">
        <v>17459</v>
      </c>
      <c r="R265" s="1">
        <v>24009</v>
      </c>
      <c r="S265" s="1">
        <v>5096</v>
      </c>
      <c r="T265" s="1">
        <v>89299</v>
      </c>
      <c r="U265" s="1">
        <v>44456</v>
      </c>
      <c r="V265" s="1">
        <v>44843</v>
      </c>
      <c r="W265" s="1">
        <v>158135</v>
      </c>
      <c r="X265" s="1">
        <v>892125</v>
      </c>
      <c r="Y265" s="1">
        <v>3398168</v>
      </c>
      <c r="Z265" s="1">
        <v>459</v>
      </c>
      <c r="AA265" s="1">
        <v>168312</v>
      </c>
      <c r="AB265" s="1">
        <v>2148168</v>
      </c>
      <c r="AC265" s="1">
        <v>6128083</v>
      </c>
      <c r="AD265" s="1">
        <v>30440421</v>
      </c>
      <c r="AE265" s="1">
        <v>14017352</v>
      </c>
      <c r="AF265" s="1">
        <v>3914035</v>
      </c>
      <c r="AG265" s="1">
        <v>73617</v>
      </c>
      <c r="AH265" s="1">
        <v>486671</v>
      </c>
      <c r="AI265" s="1">
        <v>3353747</v>
      </c>
      <c r="AJ265" s="1">
        <v>2548546</v>
      </c>
      <c r="AK265" s="1">
        <v>518416</v>
      </c>
      <c r="AL265" s="1">
        <v>1103731</v>
      </c>
      <c r="AM265" s="1">
        <v>926399</v>
      </c>
      <c r="AN265" s="1">
        <v>416207</v>
      </c>
      <c r="AO265" s="1">
        <v>1619159</v>
      </c>
      <c r="AP265" s="1">
        <v>49464</v>
      </c>
      <c r="AQ265" s="1">
        <v>5469941</v>
      </c>
      <c r="AR265" s="1">
        <v>16423069</v>
      </c>
      <c r="AS265" s="1">
        <v>14199412</v>
      </c>
      <c r="AT265" s="1">
        <v>2223657</v>
      </c>
      <c r="AU265" s="1">
        <v>14596787</v>
      </c>
      <c r="AV265" s="1">
        <v>112.5115355032611</v>
      </c>
      <c r="AW265" s="1">
        <v>39.350628041793676</v>
      </c>
      <c r="AX265" s="1">
        <v>44.273995839998896</v>
      </c>
      <c r="AY265" s="1">
        <v>25352645</v>
      </c>
      <c r="AZ265" s="1">
        <v>10916146</v>
      </c>
      <c r="BA265" s="1">
        <v>4311480</v>
      </c>
      <c r="BB265" s="1">
        <v>3498802</v>
      </c>
      <c r="BC265" s="1">
        <v>1591654</v>
      </c>
      <c r="BD265" s="1">
        <v>1514210</v>
      </c>
      <c r="BE265" s="1">
        <v>11335293</v>
      </c>
      <c r="BF265" s="1">
        <v>81042</v>
      </c>
      <c r="BG265" s="1">
        <v>3801728</v>
      </c>
      <c r="BI265" s="1">
        <f t="shared" si="12"/>
        <v>112.5115355032611</v>
      </c>
      <c r="BJ265" s="1">
        <f t="shared" si="13"/>
        <v>14199412</v>
      </c>
      <c r="BK265" s="1">
        <f t="shared" si="14"/>
        <v>12620405.486856444</v>
      </c>
    </row>
    <row r="266" spans="1:63" x14ac:dyDescent="0.25">
      <c r="A266" s="56" t="s">
        <v>123</v>
      </c>
      <c r="B266" s="1">
        <v>28881289</v>
      </c>
      <c r="C266" s="1">
        <v>14842170</v>
      </c>
      <c r="D266" s="1">
        <v>7632782</v>
      </c>
      <c r="E266" s="1">
        <v>3756241</v>
      </c>
      <c r="F266" s="1">
        <v>1704461</v>
      </c>
      <c r="G266" s="1">
        <v>1748685</v>
      </c>
      <c r="H266" s="1">
        <v>14039119</v>
      </c>
      <c r="I266" s="1">
        <v>38657</v>
      </c>
      <c r="J266" s="1">
        <v>428444</v>
      </c>
      <c r="K266" s="1">
        <v>215201</v>
      </c>
      <c r="L266" s="1">
        <v>586159</v>
      </c>
      <c r="M266" s="1">
        <v>9221</v>
      </c>
      <c r="N266" s="1">
        <v>153260</v>
      </c>
      <c r="O266" s="1">
        <v>63594</v>
      </c>
      <c r="P266" s="1">
        <v>45011</v>
      </c>
      <c r="Q266" s="1">
        <v>18337</v>
      </c>
      <c r="R266" s="1">
        <v>21606</v>
      </c>
      <c r="S266" s="1">
        <v>4712</v>
      </c>
      <c r="T266" s="1">
        <v>88547</v>
      </c>
      <c r="U266" s="1">
        <v>44067</v>
      </c>
      <c r="V266" s="1">
        <v>44480</v>
      </c>
      <c r="W266" s="1">
        <v>145280</v>
      </c>
      <c r="X266" s="1">
        <v>774768</v>
      </c>
      <c r="Y266" s="1">
        <v>2985529</v>
      </c>
      <c r="Z266" s="1">
        <v>427</v>
      </c>
      <c r="AA266" s="1">
        <v>157789</v>
      </c>
      <c r="AB266" s="1">
        <v>2215741</v>
      </c>
      <c r="AC266" s="1">
        <v>6240096</v>
      </c>
      <c r="AD266" s="1">
        <v>28943727</v>
      </c>
      <c r="AE266" s="1">
        <v>14246852</v>
      </c>
      <c r="AF266" s="1">
        <v>3958949</v>
      </c>
      <c r="AG266" s="1">
        <v>81979</v>
      </c>
      <c r="AH266" s="1">
        <v>497383</v>
      </c>
      <c r="AI266" s="1">
        <v>3379587</v>
      </c>
      <c r="AJ266" s="1">
        <v>2435417</v>
      </c>
      <c r="AK266" s="1">
        <v>482788</v>
      </c>
      <c r="AL266" s="1">
        <v>1071876</v>
      </c>
      <c r="AM266" s="1">
        <v>880752</v>
      </c>
      <c r="AN266" s="1">
        <v>414624</v>
      </c>
      <c r="AO266" s="1">
        <v>1660536</v>
      </c>
      <c r="AP266" s="1">
        <v>43875</v>
      </c>
      <c r="AQ266" s="1">
        <v>5733451</v>
      </c>
      <c r="AR266" s="1">
        <v>14696875</v>
      </c>
      <c r="AS266" s="1">
        <v>12745608</v>
      </c>
      <c r="AT266" s="1">
        <v>1951267</v>
      </c>
      <c r="AU266" s="1">
        <v>14634437</v>
      </c>
      <c r="AV266" s="1">
        <v>100.42665219674579</v>
      </c>
      <c r="AW266" s="1">
        <v>43.508334783699006</v>
      </c>
      <c r="AX266" s="1">
        <v>43.69396404982119</v>
      </c>
      <c r="AY266" s="1">
        <v>25123942</v>
      </c>
      <c r="AZ266" s="1">
        <v>11084823</v>
      </c>
      <c r="BA266" s="1">
        <v>4448349</v>
      </c>
      <c r="BB266" s="1">
        <v>3514228</v>
      </c>
      <c r="BC266" s="1">
        <v>1605455</v>
      </c>
      <c r="BD266" s="1">
        <v>1516791</v>
      </c>
      <c r="BE266" s="1">
        <v>10877090</v>
      </c>
      <c r="BF266" s="1">
        <v>81291</v>
      </c>
      <c r="BG266" s="1">
        <v>3835478</v>
      </c>
      <c r="BI266" s="1">
        <f t="shared" si="12"/>
        <v>100.42665219674579</v>
      </c>
      <c r="BJ266" s="1">
        <f t="shared" si="13"/>
        <v>12745608</v>
      </c>
      <c r="BK266" s="1">
        <f t="shared" si="14"/>
        <v>12691459.608780036</v>
      </c>
    </row>
    <row r="267" spans="1:63" x14ac:dyDescent="0.25">
      <c r="A267" s="56" t="s">
        <v>122</v>
      </c>
      <c r="B267" s="1">
        <v>29527721</v>
      </c>
      <c r="C267" s="1">
        <v>14856204</v>
      </c>
      <c r="D267" s="1">
        <v>7544894</v>
      </c>
      <c r="E267" s="1">
        <v>3799882</v>
      </c>
      <c r="F267" s="1">
        <v>1713229</v>
      </c>
      <c r="G267" s="1">
        <v>1798200</v>
      </c>
      <c r="H267" s="1">
        <v>14671517</v>
      </c>
      <c r="I267" s="1">
        <v>35791</v>
      </c>
      <c r="J267" s="1">
        <v>486063</v>
      </c>
      <c r="K267" s="1">
        <v>205539</v>
      </c>
      <c r="L267" s="1">
        <v>568165</v>
      </c>
      <c r="M267" s="1">
        <v>11547</v>
      </c>
      <c r="N267" s="1">
        <v>165273</v>
      </c>
      <c r="O267" s="1">
        <v>70683</v>
      </c>
      <c r="P267" s="1">
        <v>46889</v>
      </c>
      <c r="Q267" s="1">
        <v>18963</v>
      </c>
      <c r="R267" s="1">
        <v>23695</v>
      </c>
      <c r="S267" s="1">
        <v>5043</v>
      </c>
      <c r="T267" s="1">
        <v>87852</v>
      </c>
      <c r="U267" s="1">
        <v>43673</v>
      </c>
      <c r="V267" s="1">
        <v>44179</v>
      </c>
      <c r="W267" s="1">
        <v>141027</v>
      </c>
      <c r="X267" s="1">
        <v>845055</v>
      </c>
      <c r="Y267" s="1">
        <v>3464889</v>
      </c>
      <c r="Z267" s="1">
        <v>502</v>
      </c>
      <c r="AA267" s="1">
        <v>174166</v>
      </c>
      <c r="AB267" s="1">
        <v>2221506</v>
      </c>
      <c r="AC267" s="1">
        <v>6264142</v>
      </c>
      <c r="AD267" s="1">
        <v>30643141</v>
      </c>
      <c r="AE267" s="1">
        <v>14310659</v>
      </c>
      <c r="AF267" s="1">
        <v>4047884</v>
      </c>
      <c r="AG267" s="1">
        <v>97938</v>
      </c>
      <c r="AH267" s="1">
        <v>499384</v>
      </c>
      <c r="AI267" s="1">
        <v>3450562</v>
      </c>
      <c r="AJ267" s="1">
        <v>2395041</v>
      </c>
      <c r="AK267" s="1">
        <v>475135</v>
      </c>
      <c r="AL267" s="1">
        <v>1061279</v>
      </c>
      <c r="AM267" s="1">
        <v>858627</v>
      </c>
      <c r="AN267" s="1">
        <v>417616</v>
      </c>
      <c r="AO267" s="1">
        <v>1689181</v>
      </c>
      <c r="AP267" s="1">
        <v>47060</v>
      </c>
      <c r="AQ267" s="1">
        <v>5713878</v>
      </c>
      <c r="AR267" s="1">
        <v>16332482</v>
      </c>
      <c r="AS267" s="1">
        <v>14132649</v>
      </c>
      <c r="AT267" s="1">
        <v>2199833</v>
      </c>
      <c r="AU267" s="1">
        <v>15217062</v>
      </c>
      <c r="AV267" s="1">
        <v>107.330061086586</v>
      </c>
      <c r="AW267" s="1">
        <v>39.448534306641477</v>
      </c>
      <c r="AX267" s="1">
        <v>42.340135969081153</v>
      </c>
      <c r="AY267" s="1">
        <v>25827548</v>
      </c>
      <c r="AZ267" s="1">
        <v>11156031</v>
      </c>
      <c r="BA267" s="1">
        <v>4449700</v>
      </c>
      <c r="BB267" s="1">
        <v>3537487</v>
      </c>
      <c r="BC267" s="1">
        <v>1620746</v>
      </c>
      <c r="BD267" s="1">
        <v>1548098</v>
      </c>
      <c r="BE267" s="1">
        <v>11516889</v>
      </c>
      <c r="BF267" s="1">
        <v>81429</v>
      </c>
      <c r="BG267" s="1">
        <v>3869359</v>
      </c>
      <c r="BI267" s="1">
        <f t="shared" si="12"/>
        <v>107.330061086586</v>
      </c>
      <c r="BJ267" s="1">
        <f t="shared" si="13"/>
        <v>14132649</v>
      </c>
      <c r="BK267" s="1">
        <f t="shared" si="14"/>
        <v>13167465.7192255</v>
      </c>
    </row>
    <row r="268" spans="1:63" x14ac:dyDescent="0.25">
      <c r="A268" s="56" t="s">
        <v>121</v>
      </c>
      <c r="B268" s="1">
        <v>28273587</v>
      </c>
      <c r="C268" s="1">
        <v>15068349</v>
      </c>
      <c r="D268" s="1">
        <v>7622973</v>
      </c>
      <c r="E268" s="1">
        <v>3844060</v>
      </c>
      <c r="F268" s="1">
        <v>1740922</v>
      </c>
      <c r="G268" s="1">
        <v>1860394</v>
      </c>
      <c r="H268" s="1">
        <v>13205238</v>
      </c>
      <c r="I268" s="1">
        <v>63991</v>
      </c>
      <c r="J268" s="1">
        <v>489675</v>
      </c>
      <c r="K268" s="1">
        <v>235240</v>
      </c>
      <c r="L268" s="1">
        <v>555140</v>
      </c>
      <c r="M268" s="1">
        <v>22034</v>
      </c>
      <c r="N268" s="1">
        <v>216876</v>
      </c>
      <c r="O268" s="1">
        <v>123511</v>
      </c>
      <c r="P268" s="1">
        <v>48024</v>
      </c>
      <c r="Q268" s="1">
        <v>16008</v>
      </c>
      <c r="R268" s="1">
        <v>23935</v>
      </c>
      <c r="S268" s="1">
        <v>5398</v>
      </c>
      <c r="T268" s="1">
        <v>88256</v>
      </c>
      <c r="U268" s="1">
        <v>43864</v>
      </c>
      <c r="V268" s="1">
        <v>44392</v>
      </c>
      <c r="W268" s="1">
        <v>151286</v>
      </c>
      <c r="X268" s="1">
        <v>917209</v>
      </c>
      <c r="Y268" s="1">
        <v>3703940</v>
      </c>
      <c r="Z268" s="1">
        <v>565</v>
      </c>
      <c r="AA268" s="1">
        <v>185670</v>
      </c>
      <c r="AB268" s="1">
        <v>2202562</v>
      </c>
      <c r="AC268" s="1">
        <v>4372794</v>
      </c>
      <c r="AD268" s="1">
        <v>32229946</v>
      </c>
      <c r="AE268" s="1">
        <v>14271477</v>
      </c>
      <c r="AF268" s="1">
        <v>4088327</v>
      </c>
      <c r="AG268" s="1">
        <v>82928</v>
      </c>
      <c r="AH268" s="1">
        <v>510784</v>
      </c>
      <c r="AI268" s="1">
        <v>3494615</v>
      </c>
      <c r="AJ268" s="1">
        <v>2302817</v>
      </c>
      <c r="AK268" s="1">
        <v>498880</v>
      </c>
      <c r="AL268" s="1">
        <v>946393</v>
      </c>
      <c r="AM268" s="1">
        <v>857544</v>
      </c>
      <c r="AN268" s="1">
        <v>406300</v>
      </c>
      <c r="AO268" s="1">
        <v>1738907</v>
      </c>
      <c r="AP268" s="1">
        <v>78398</v>
      </c>
      <c r="AQ268" s="1">
        <v>5656728</v>
      </c>
      <c r="AR268" s="1">
        <v>17958469</v>
      </c>
      <c r="AS268" s="1">
        <v>15535258</v>
      </c>
      <c r="AT268" s="1">
        <v>2423211</v>
      </c>
      <c r="AU268" s="1">
        <v>14002109</v>
      </c>
      <c r="AV268" s="1">
        <v>128.25545435557061</v>
      </c>
      <c r="AW268" s="1">
        <v>35.58846783017033</v>
      </c>
      <c r="AX268" s="1">
        <v>45.644151113771031</v>
      </c>
      <c r="AY268" s="1">
        <v>24439723</v>
      </c>
      <c r="AZ268" s="1">
        <v>11234485</v>
      </c>
      <c r="BA268" s="1">
        <v>4473772</v>
      </c>
      <c r="BB268" s="1">
        <v>3563303</v>
      </c>
      <c r="BC268" s="1">
        <v>1637878</v>
      </c>
      <c r="BD268" s="1">
        <v>1559532</v>
      </c>
      <c r="BE268" s="1">
        <v>10168246</v>
      </c>
      <c r="BF268" s="1">
        <v>81609</v>
      </c>
      <c r="BG268" s="1">
        <v>3905319</v>
      </c>
      <c r="BI268" s="1">
        <f t="shared" si="12"/>
        <v>128.25545435557061</v>
      </c>
      <c r="BJ268" s="1">
        <f t="shared" si="13"/>
        <v>15535258</v>
      </c>
      <c r="BK268" s="1">
        <f t="shared" si="14"/>
        <v>12112746.454377398</v>
      </c>
    </row>
    <row r="269" spans="1:63" x14ac:dyDescent="0.25">
      <c r="A269" s="56" t="s">
        <v>120</v>
      </c>
      <c r="B269" s="1">
        <v>29030020</v>
      </c>
      <c r="C269" s="1">
        <v>15498532</v>
      </c>
      <c r="D269" s="1">
        <v>7908383</v>
      </c>
      <c r="E269" s="1">
        <v>3878113</v>
      </c>
      <c r="F269" s="1">
        <v>1773293</v>
      </c>
      <c r="G269" s="1">
        <v>1938743</v>
      </c>
      <c r="H269" s="1">
        <v>13531488</v>
      </c>
      <c r="I269" s="1">
        <v>74765</v>
      </c>
      <c r="J269" s="1">
        <v>453320</v>
      </c>
      <c r="K269" s="1">
        <v>208903</v>
      </c>
      <c r="L269" s="1">
        <v>535697</v>
      </c>
      <c r="M269" s="1">
        <v>23204</v>
      </c>
      <c r="N269" s="1">
        <v>212686</v>
      </c>
      <c r="O269" s="1">
        <v>129229</v>
      </c>
      <c r="P269" s="1">
        <v>41312</v>
      </c>
      <c r="Q269" s="1">
        <v>13771</v>
      </c>
      <c r="R269" s="1">
        <v>23080</v>
      </c>
      <c r="S269" s="1">
        <v>5294</v>
      </c>
      <c r="T269" s="1">
        <v>86768</v>
      </c>
      <c r="U269" s="1">
        <v>43484</v>
      </c>
      <c r="V269" s="1">
        <v>43284</v>
      </c>
      <c r="W269" s="1">
        <v>150610</v>
      </c>
      <c r="X269" s="1">
        <v>973102</v>
      </c>
      <c r="Y269" s="1">
        <v>3972437</v>
      </c>
      <c r="Z269" s="1">
        <v>647</v>
      </c>
      <c r="AA269" s="1">
        <v>189340</v>
      </c>
      <c r="AB269" s="1">
        <v>2298920</v>
      </c>
      <c r="AC269" s="1">
        <v>4351089</v>
      </c>
      <c r="AD269" s="1">
        <v>33450210</v>
      </c>
      <c r="AE269" s="1">
        <v>14379415</v>
      </c>
      <c r="AF269" s="1">
        <v>4150909</v>
      </c>
      <c r="AG269" s="1">
        <v>110460</v>
      </c>
      <c r="AH269" s="1">
        <v>513401</v>
      </c>
      <c r="AI269" s="1">
        <v>3527048</v>
      </c>
      <c r="AJ269" s="1">
        <v>2273949</v>
      </c>
      <c r="AK269" s="1">
        <v>512937</v>
      </c>
      <c r="AL269" s="1">
        <v>942507</v>
      </c>
      <c r="AM269" s="1">
        <v>818504</v>
      </c>
      <c r="AN269" s="1">
        <v>397704</v>
      </c>
      <c r="AO269" s="1">
        <v>1768658</v>
      </c>
      <c r="AP269" s="1">
        <v>102670</v>
      </c>
      <c r="AQ269" s="1">
        <v>5685525</v>
      </c>
      <c r="AR269" s="1">
        <v>19070795</v>
      </c>
      <c r="AS269" s="1">
        <v>16525314</v>
      </c>
      <c r="AT269" s="1">
        <v>2545481</v>
      </c>
      <c r="AU269" s="1">
        <v>14650605</v>
      </c>
      <c r="AV269" s="1">
        <v>130.17069708300622</v>
      </c>
      <c r="AW269" s="1">
        <v>33.689511247941198</v>
      </c>
      <c r="AX269" s="1">
        <v>43.853871635302816</v>
      </c>
      <c r="AY269" s="1">
        <v>24934921</v>
      </c>
      <c r="AZ269" s="1">
        <v>11403433</v>
      </c>
      <c r="BA269" s="1">
        <v>4525733</v>
      </c>
      <c r="BB269" s="1">
        <v>3592106</v>
      </c>
      <c r="BC269" s="1">
        <v>1655681</v>
      </c>
      <c r="BD269" s="1">
        <v>1629913</v>
      </c>
      <c r="BE269" s="1">
        <v>10555506</v>
      </c>
      <c r="BF269" s="1">
        <v>81807</v>
      </c>
      <c r="BG269" s="1">
        <v>3936718</v>
      </c>
      <c r="BI269" s="1">
        <f t="shared" si="12"/>
        <v>130.17069708300622</v>
      </c>
      <c r="BJ269" s="1">
        <f t="shared" si="13"/>
        <v>16525314</v>
      </c>
      <c r="BK269" s="1">
        <f t="shared" si="14"/>
        <v>12695110.628056535</v>
      </c>
    </row>
    <row r="270" spans="1:63" x14ac:dyDescent="0.25">
      <c r="A270" s="56" t="s">
        <v>119</v>
      </c>
      <c r="B270" s="1">
        <v>29085149</v>
      </c>
      <c r="C270" s="1">
        <v>15478749</v>
      </c>
      <c r="D270" s="1">
        <v>7763654</v>
      </c>
      <c r="E270" s="1">
        <v>3929335</v>
      </c>
      <c r="F270" s="1">
        <v>1798379</v>
      </c>
      <c r="G270" s="1">
        <v>1987381</v>
      </c>
      <c r="H270" s="1">
        <v>13606400</v>
      </c>
      <c r="I270" s="1">
        <v>79608</v>
      </c>
      <c r="J270" s="1">
        <v>537752</v>
      </c>
      <c r="K270" s="1">
        <v>198719</v>
      </c>
      <c r="L270" s="1">
        <v>523446</v>
      </c>
      <c r="M270" s="1">
        <v>23193</v>
      </c>
      <c r="N270" s="1">
        <v>218595</v>
      </c>
      <c r="O270" s="1">
        <v>125792</v>
      </c>
      <c r="P270" s="1">
        <v>48750</v>
      </c>
      <c r="Q270" s="1">
        <v>16250</v>
      </c>
      <c r="R270" s="1">
        <v>22866</v>
      </c>
      <c r="S270" s="1">
        <v>4937</v>
      </c>
      <c r="T270" s="1">
        <v>91065</v>
      </c>
      <c r="U270" s="1">
        <v>47406</v>
      </c>
      <c r="V270" s="1">
        <v>43659</v>
      </c>
      <c r="W270" s="1">
        <v>158460</v>
      </c>
      <c r="X270" s="1">
        <v>975429</v>
      </c>
      <c r="Y270" s="1">
        <v>4016156</v>
      </c>
      <c r="Z270" s="1">
        <v>578</v>
      </c>
      <c r="AA270" s="1">
        <v>186158</v>
      </c>
      <c r="AB270" s="1">
        <v>2358709</v>
      </c>
      <c r="AC270" s="1">
        <v>4238532</v>
      </c>
      <c r="AD270" s="1">
        <v>33509320</v>
      </c>
      <c r="AE270" s="1">
        <v>14485997</v>
      </c>
      <c r="AF270" s="1">
        <v>4209633</v>
      </c>
      <c r="AG270" s="1">
        <v>106911</v>
      </c>
      <c r="AH270" s="1">
        <v>518122</v>
      </c>
      <c r="AI270" s="1">
        <v>3584600</v>
      </c>
      <c r="AJ270" s="1">
        <v>2304616</v>
      </c>
      <c r="AK270" s="1">
        <v>536514</v>
      </c>
      <c r="AL270" s="1">
        <v>978346</v>
      </c>
      <c r="AM270" s="1">
        <v>789756</v>
      </c>
      <c r="AN270" s="1">
        <v>399112</v>
      </c>
      <c r="AO270" s="1">
        <v>1788065</v>
      </c>
      <c r="AP270" s="1">
        <v>86907</v>
      </c>
      <c r="AQ270" s="1">
        <v>5697664</v>
      </c>
      <c r="AR270" s="1">
        <v>19023323</v>
      </c>
      <c r="AS270" s="1">
        <v>16477256</v>
      </c>
      <c r="AT270" s="1">
        <v>2546067</v>
      </c>
      <c r="AU270" s="1">
        <v>14599152</v>
      </c>
      <c r="AV270" s="1">
        <v>130.3043025677668</v>
      </c>
      <c r="AW270" s="1">
        <v>34.243485365930205</v>
      </c>
      <c r="AX270" s="1">
        <v>44.62073478097065</v>
      </c>
      <c r="AY270" s="1">
        <v>25121417</v>
      </c>
      <c r="AZ270" s="1">
        <v>11515017</v>
      </c>
      <c r="BA270" s="1">
        <v>4560839</v>
      </c>
      <c r="BB270" s="1">
        <v>3622846</v>
      </c>
      <c r="BC270" s="1">
        <v>1674307</v>
      </c>
      <c r="BD270" s="1">
        <v>1657025</v>
      </c>
      <c r="BE270" s="1">
        <v>10635420</v>
      </c>
      <c r="BF270" s="1">
        <v>82038</v>
      </c>
      <c r="BG270" s="1">
        <v>3973706</v>
      </c>
      <c r="BI270" s="1">
        <f t="shared" si="12"/>
        <v>130.3043025677668</v>
      </c>
      <c r="BJ270" s="1">
        <f t="shared" si="13"/>
        <v>16477256</v>
      </c>
      <c r="BK270" s="1">
        <f t="shared" si="14"/>
        <v>12645212.533508435</v>
      </c>
    </row>
    <row r="271" spans="1:63" x14ac:dyDescent="0.25">
      <c r="A271" s="56" t="s">
        <v>118</v>
      </c>
      <c r="B271" s="1">
        <v>28284533</v>
      </c>
      <c r="C271" s="1">
        <v>15452670</v>
      </c>
      <c r="D271" s="1">
        <v>7675291</v>
      </c>
      <c r="E271" s="1">
        <v>3970475</v>
      </c>
      <c r="F271" s="1">
        <v>1818184</v>
      </c>
      <c r="G271" s="1">
        <v>1988719</v>
      </c>
      <c r="H271" s="1">
        <v>12831863</v>
      </c>
      <c r="I271" s="1">
        <v>58199</v>
      </c>
      <c r="J271" s="1">
        <v>535235</v>
      </c>
      <c r="K271" s="1">
        <v>182011</v>
      </c>
      <c r="L271" s="1">
        <v>508102</v>
      </c>
      <c r="M271" s="1">
        <v>22223</v>
      </c>
      <c r="N271" s="1">
        <v>188319</v>
      </c>
      <c r="O271" s="1">
        <v>106651</v>
      </c>
      <c r="P271" s="1">
        <v>40857</v>
      </c>
      <c r="Q271" s="1">
        <v>13619</v>
      </c>
      <c r="R271" s="1">
        <v>22629</v>
      </c>
      <c r="S271" s="1">
        <v>4563</v>
      </c>
      <c r="T271" s="1">
        <v>90480</v>
      </c>
      <c r="U271" s="1">
        <v>46430</v>
      </c>
      <c r="V271" s="1">
        <v>44050</v>
      </c>
      <c r="W271" s="1">
        <v>149680</v>
      </c>
      <c r="X271" s="1">
        <v>840928</v>
      </c>
      <c r="Y271" s="1">
        <v>3318203</v>
      </c>
      <c r="Z271" s="1">
        <v>510</v>
      </c>
      <c r="AA271" s="1">
        <v>161246</v>
      </c>
      <c r="AB271" s="1">
        <v>2331826</v>
      </c>
      <c r="AC271" s="1">
        <v>4444901</v>
      </c>
      <c r="AD271" s="1">
        <v>31164570</v>
      </c>
      <c r="AE271" s="1">
        <v>14815877</v>
      </c>
      <c r="AF271" s="1">
        <v>4268647</v>
      </c>
      <c r="AG271" s="1">
        <v>124685</v>
      </c>
      <c r="AH271" s="1">
        <v>516906</v>
      </c>
      <c r="AI271" s="1">
        <v>3627056</v>
      </c>
      <c r="AJ271" s="1">
        <v>2346010</v>
      </c>
      <c r="AK271" s="1">
        <v>588217</v>
      </c>
      <c r="AL271" s="1">
        <v>987795</v>
      </c>
      <c r="AM271" s="1">
        <v>769998</v>
      </c>
      <c r="AN271" s="1">
        <v>413221</v>
      </c>
      <c r="AO271" s="1">
        <v>1772949</v>
      </c>
      <c r="AP271" s="1">
        <v>99887</v>
      </c>
      <c r="AQ271" s="1">
        <v>5915163</v>
      </c>
      <c r="AR271" s="1">
        <v>16348693</v>
      </c>
      <c r="AS271" s="1">
        <v>14151764</v>
      </c>
      <c r="AT271" s="1">
        <v>2196929</v>
      </c>
      <c r="AU271" s="1">
        <v>13468655</v>
      </c>
      <c r="AV271" s="1">
        <v>121.38326148990259</v>
      </c>
      <c r="AW271" s="1">
        <v>40.459854609809447</v>
      </c>
      <c r="AX271" s="1">
        <v>49.111491119459409</v>
      </c>
      <c r="AY271" s="1">
        <v>24460913</v>
      </c>
      <c r="AZ271" s="1">
        <v>11629050</v>
      </c>
      <c r="BA271" s="1">
        <v>4595177</v>
      </c>
      <c r="BB271" s="1">
        <v>3661614</v>
      </c>
      <c r="BC271" s="1">
        <v>1693936</v>
      </c>
      <c r="BD271" s="1">
        <v>1678323</v>
      </c>
      <c r="BE271" s="1">
        <v>9645036</v>
      </c>
      <c r="BF271" s="1">
        <v>82300</v>
      </c>
      <c r="BG271" s="1">
        <v>4015766</v>
      </c>
      <c r="BI271" s="1">
        <f t="shared" si="12"/>
        <v>121.38326148990259</v>
      </c>
      <c r="BJ271" s="1">
        <f t="shared" si="13"/>
        <v>14151764</v>
      </c>
      <c r="BK271" s="1">
        <f t="shared" si="14"/>
        <v>11658744.234003987</v>
      </c>
    </row>
    <row r="272" spans="1:63" x14ac:dyDescent="0.25">
      <c r="A272" s="56" t="s">
        <v>117</v>
      </c>
      <c r="B272" s="1">
        <v>28986791</v>
      </c>
      <c r="C272" s="1">
        <v>15980527</v>
      </c>
      <c r="D272" s="1">
        <v>8125058</v>
      </c>
      <c r="E272" s="1">
        <v>4023175</v>
      </c>
      <c r="F272" s="1">
        <v>1831473</v>
      </c>
      <c r="G272" s="1">
        <v>2000821</v>
      </c>
      <c r="H272" s="1">
        <v>13006264</v>
      </c>
      <c r="I272" s="1">
        <v>52528</v>
      </c>
      <c r="J272" s="1">
        <v>582807</v>
      </c>
      <c r="K272" s="1">
        <v>195351</v>
      </c>
      <c r="L272" s="1">
        <v>515830</v>
      </c>
      <c r="M272" s="1">
        <v>22906</v>
      </c>
      <c r="N272" s="1">
        <v>207993</v>
      </c>
      <c r="O272" s="1">
        <v>123604</v>
      </c>
      <c r="P272" s="1">
        <v>42968</v>
      </c>
      <c r="Q272" s="1">
        <v>14323</v>
      </c>
      <c r="R272" s="1">
        <v>22291</v>
      </c>
      <c r="S272" s="1">
        <v>4807</v>
      </c>
      <c r="T272" s="1">
        <v>91199</v>
      </c>
      <c r="U272" s="1">
        <v>46182</v>
      </c>
      <c r="V272" s="1">
        <v>45017</v>
      </c>
      <c r="W272" s="1">
        <v>159780</v>
      </c>
      <c r="X272" s="1">
        <v>940555</v>
      </c>
      <c r="Y272" s="1">
        <v>3552983</v>
      </c>
      <c r="Z272" s="1">
        <v>526</v>
      </c>
      <c r="AA272" s="1">
        <v>165891</v>
      </c>
      <c r="AB272" s="1">
        <v>2289401</v>
      </c>
      <c r="AC272" s="1">
        <v>4228514</v>
      </c>
      <c r="AD272" s="1">
        <v>32957964</v>
      </c>
      <c r="AE272" s="1">
        <v>15002265</v>
      </c>
      <c r="AF272" s="1">
        <v>4303854</v>
      </c>
      <c r="AG272" s="1">
        <v>116307</v>
      </c>
      <c r="AH272" s="1">
        <v>519478</v>
      </c>
      <c r="AI272" s="1">
        <v>3668069</v>
      </c>
      <c r="AJ272" s="1">
        <v>2423004</v>
      </c>
      <c r="AK272" s="1">
        <v>643093</v>
      </c>
      <c r="AL272" s="1">
        <v>1006059</v>
      </c>
      <c r="AM272" s="1">
        <v>773852</v>
      </c>
      <c r="AN272" s="1">
        <v>429192</v>
      </c>
      <c r="AO272" s="1">
        <v>1762612</v>
      </c>
      <c r="AP272" s="1">
        <v>91745</v>
      </c>
      <c r="AQ272" s="1">
        <v>5991858</v>
      </c>
      <c r="AR272" s="1">
        <v>17955699</v>
      </c>
      <c r="AS272" s="1">
        <v>15536584</v>
      </c>
      <c r="AT272" s="1">
        <v>2419115</v>
      </c>
      <c r="AU272" s="1">
        <v>13984526</v>
      </c>
      <c r="AV272" s="1">
        <v>128.39690884972592</v>
      </c>
      <c r="AW272" s="1">
        <v>37.463638262717033</v>
      </c>
      <c r="AX272" s="1">
        <v>48.102153471971825</v>
      </c>
      <c r="AY272" s="1">
        <v>24754477</v>
      </c>
      <c r="AZ272" s="1">
        <v>11748213</v>
      </c>
      <c r="BA272" s="1">
        <v>4649433</v>
      </c>
      <c r="BB272" s="1">
        <v>3702852</v>
      </c>
      <c r="BC272" s="1">
        <v>1714543</v>
      </c>
      <c r="BD272" s="1">
        <v>1681385</v>
      </c>
      <c r="BE272" s="1">
        <v>9752212</v>
      </c>
      <c r="BF272" s="1">
        <v>82597</v>
      </c>
      <c r="BG272" s="1">
        <v>4061203</v>
      </c>
      <c r="BI272" s="1">
        <f t="shared" si="12"/>
        <v>128.39690884972592</v>
      </c>
      <c r="BJ272" s="1">
        <f t="shared" si="13"/>
        <v>15536584</v>
      </c>
      <c r="BK272" s="1">
        <f t="shared" si="14"/>
        <v>12100434.612630602</v>
      </c>
    </row>
    <row r="273" spans="1:63" x14ac:dyDescent="0.25">
      <c r="A273" s="56" t="s">
        <v>116</v>
      </c>
      <c r="B273" s="1">
        <v>29559709</v>
      </c>
      <c r="C273" s="1">
        <v>16133205</v>
      </c>
      <c r="D273" s="1">
        <v>8164531</v>
      </c>
      <c r="E273" s="1">
        <v>4069338</v>
      </c>
      <c r="F273" s="1">
        <v>1860711</v>
      </c>
      <c r="G273" s="1">
        <v>2038625</v>
      </c>
      <c r="H273" s="1">
        <v>13426504</v>
      </c>
      <c r="I273" s="1">
        <v>48491</v>
      </c>
      <c r="J273" s="1">
        <v>511247</v>
      </c>
      <c r="K273" s="1">
        <v>177363</v>
      </c>
      <c r="L273" s="1">
        <v>492186</v>
      </c>
      <c r="M273" s="1">
        <v>26299</v>
      </c>
      <c r="N273" s="1">
        <v>191375</v>
      </c>
      <c r="O273" s="1">
        <v>112071</v>
      </c>
      <c r="P273" s="1">
        <v>38931</v>
      </c>
      <c r="Q273" s="1">
        <v>12977</v>
      </c>
      <c r="R273" s="1">
        <v>22438</v>
      </c>
      <c r="S273" s="1">
        <v>4958</v>
      </c>
      <c r="T273" s="1">
        <v>88720</v>
      </c>
      <c r="U273" s="1">
        <v>45201</v>
      </c>
      <c r="V273" s="1">
        <v>43519</v>
      </c>
      <c r="W273" s="1">
        <v>187446</v>
      </c>
      <c r="X273" s="1">
        <v>1046924</v>
      </c>
      <c r="Y273" s="1">
        <v>3904335</v>
      </c>
      <c r="Z273" s="1">
        <v>632</v>
      </c>
      <c r="AA273" s="1">
        <v>179519</v>
      </c>
      <c r="AB273" s="1">
        <v>2339710</v>
      </c>
      <c r="AC273" s="1">
        <v>4232257</v>
      </c>
      <c r="AD273" s="1">
        <v>34723440</v>
      </c>
      <c r="AE273" s="1">
        <v>15088642</v>
      </c>
      <c r="AF273" s="1">
        <v>4401976</v>
      </c>
      <c r="AG273" s="1">
        <v>127583</v>
      </c>
      <c r="AH273" s="1">
        <v>520638</v>
      </c>
      <c r="AI273" s="1">
        <v>3753755</v>
      </c>
      <c r="AJ273" s="1">
        <v>2372986</v>
      </c>
      <c r="AK273" s="1">
        <v>645784</v>
      </c>
      <c r="AL273" s="1">
        <v>991535</v>
      </c>
      <c r="AM273" s="1">
        <v>735667</v>
      </c>
      <c r="AN273" s="1">
        <v>414607</v>
      </c>
      <c r="AO273" s="1">
        <v>1791247</v>
      </c>
      <c r="AP273" s="1">
        <v>110778</v>
      </c>
      <c r="AQ273" s="1">
        <v>5997048</v>
      </c>
      <c r="AR273" s="1">
        <v>19634798</v>
      </c>
      <c r="AS273" s="1">
        <v>16914934</v>
      </c>
      <c r="AT273" s="1">
        <v>2719864</v>
      </c>
      <c r="AU273" s="1">
        <v>14471067</v>
      </c>
      <c r="AV273" s="1">
        <v>135.68313611949321</v>
      </c>
      <c r="AW273" s="1">
        <v>34.504872366612098</v>
      </c>
      <c r="AX273" s="1">
        <v>46.817292941047683</v>
      </c>
      <c r="AY273" s="1">
        <v>25363534</v>
      </c>
      <c r="AZ273" s="1">
        <v>11937030</v>
      </c>
      <c r="BA273" s="1">
        <v>4704272</v>
      </c>
      <c r="BB273" s="1">
        <v>3747025</v>
      </c>
      <c r="BC273" s="1">
        <v>1734170</v>
      </c>
      <c r="BD273" s="1">
        <v>1751563</v>
      </c>
      <c r="BE273" s="1">
        <v>10274892</v>
      </c>
      <c r="BF273" s="1">
        <v>82960</v>
      </c>
      <c r="BG273" s="1">
        <v>4110671</v>
      </c>
      <c r="BI273" s="1">
        <f t="shared" si="12"/>
        <v>135.68313611949321</v>
      </c>
      <c r="BJ273" s="1">
        <f t="shared" si="13"/>
        <v>16914934</v>
      </c>
      <c r="BK273" s="1">
        <f t="shared" si="14"/>
        <v>12466496.930836992</v>
      </c>
    </row>
    <row r="274" spans="1:63" x14ac:dyDescent="0.25">
      <c r="A274" s="56" t="s">
        <v>115</v>
      </c>
      <c r="B274" s="1">
        <v>29603070</v>
      </c>
      <c r="C274" s="1">
        <v>16197041</v>
      </c>
      <c r="D274" s="1">
        <v>8171060</v>
      </c>
      <c r="E274" s="1">
        <v>4105663</v>
      </c>
      <c r="F274" s="1">
        <v>1881223</v>
      </c>
      <c r="G274" s="1">
        <v>2039095</v>
      </c>
      <c r="H274" s="1">
        <v>13406029</v>
      </c>
      <c r="I274" s="1">
        <v>43135</v>
      </c>
      <c r="J274" s="1">
        <v>570772</v>
      </c>
      <c r="K274" s="1">
        <v>164188</v>
      </c>
      <c r="L274" s="1">
        <v>476564</v>
      </c>
      <c r="M274" s="1">
        <v>26202</v>
      </c>
      <c r="N274" s="1">
        <v>188316</v>
      </c>
      <c r="O274" s="1">
        <v>109188</v>
      </c>
      <c r="P274" s="1">
        <v>38547</v>
      </c>
      <c r="Q274" s="1">
        <v>12849</v>
      </c>
      <c r="R274" s="1">
        <v>22720</v>
      </c>
      <c r="S274" s="1">
        <v>5012</v>
      </c>
      <c r="T274" s="1">
        <v>88170</v>
      </c>
      <c r="U274" s="1">
        <v>44586</v>
      </c>
      <c r="V274" s="1">
        <v>43584</v>
      </c>
      <c r="W274" s="1">
        <v>193689</v>
      </c>
      <c r="X274" s="1">
        <v>1006139</v>
      </c>
      <c r="Y274" s="1">
        <v>3669157</v>
      </c>
      <c r="Z274" s="1">
        <v>551</v>
      </c>
      <c r="AA274" s="1">
        <v>172791</v>
      </c>
      <c r="AB274" s="1">
        <v>2351621</v>
      </c>
      <c r="AC274" s="1">
        <v>4454734</v>
      </c>
      <c r="AD274" s="1">
        <v>34421028</v>
      </c>
      <c r="AE274" s="1">
        <v>15329155</v>
      </c>
      <c r="AF274" s="1">
        <v>4481445</v>
      </c>
      <c r="AG274" s="1">
        <v>132081</v>
      </c>
      <c r="AH274" s="1">
        <v>531571</v>
      </c>
      <c r="AI274" s="1">
        <v>3817793</v>
      </c>
      <c r="AJ274" s="1">
        <v>2366780</v>
      </c>
      <c r="AK274" s="1">
        <v>679354</v>
      </c>
      <c r="AL274" s="1">
        <v>986227</v>
      </c>
      <c r="AM274" s="1">
        <v>701198</v>
      </c>
      <c r="AN274" s="1">
        <v>420032</v>
      </c>
      <c r="AO274" s="1">
        <v>1778882</v>
      </c>
      <c r="AP274" s="1">
        <v>100024</v>
      </c>
      <c r="AQ274" s="1">
        <v>6181992</v>
      </c>
      <c r="AR274" s="1">
        <v>19091873</v>
      </c>
      <c r="AS274" s="1">
        <v>16442497</v>
      </c>
      <c r="AT274" s="1">
        <v>2649376</v>
      </c>
      <c r="AU274" s="1">
        <v>14273916</v>
      </c>
      <c r="AV274" s="1">
        <v>133.7535780711288</v>
      </c>
      <c r="AW274" s="1">
        <v>35.869842618358042</v>
      </c>
      <c r="AX274" s="1">
        <v>47.977197950536549</v>
      </c>
      <c r="AY274" s="1">
        <v>25465720</v>
      </c>
      <c r="AZ274" s="1">
        <v>12059691</v>
      </c>
      <c r="BA274" s="1">
        <v>4756520</v>
      </c>
      <c r="BB274" s="1">
        <v>3794226</v>
      </c>
      <c r="BC274" s="1">
        <v>1753748</v>
      </c>
      <c r="BD274" s="1">
        <v>1755197</v>
      </c>
      <c r="BE274" s="1">
        <v>10136565</v>
      </c>
      <c r="BF274" s="1">
        <v>83345</v>
      </c>
      <c r="BG274" s="1">
        <v>4163000</v>
      </c>
      <c r="BI274" s="1">
        <f t="shared" si="12"/>
        <v>133.7535780711288</v>
      </c>
      <c r="BJ274" s="1">
        <f t="shared" si="13"/>
        <v>16442497</v>
      </c>
      <c r="BK274" s="1">
        <f t="shared" si="14"/>
        <v>12293126.836020825</v>
      </c>
    </row>
    <row r="275" spans="1:63" x14ac:dyDescent="0.25">
      <c r="A275" s="56" t="s">
        <v>114</v>
      </c>
      <c r="B275" s="1">
        <v>30263071</v>
      </c>
      <c r="C275" s="1">
        <v>16495808</v>
      </c>
      <c r="D275" s="1">
        <v>8349532</v>
      </c>
      <c r="E275" s="1">
        <v>4152979</v>
      </c>
      <c r="F275" s="1">
        <v>1903510</v>
      </c>
      <c r="G275" s="1">
        <v>2089787</v>
      </c>
      <c r="H275" s="1">
        <v>13767263</v>
      </c>
      <c r="I275" s="1">
        <v>49706</v>
      </c>
      <c r="J275" s="1">
        <v>600532</v>
      </c>
      <c r="K275" s="1">
        <v>169606</v>
      </c>
      <c r="L275" s="1">
        <v>480953</v>
      </c>
      <c r="M275" s="1">
        <v>20661</v>
      </c>
      <c r="N275" s="1">
        <v>191776</v>
      </c>
      <c r="O275" s="1">
        <v>111150</v>
      </c>
      <c r="P275" s="1">
        <v>39439</v>
      </c>
      <c r="Q275" s="1">
        <v>13146</v>
      </c>
      <c r="R275" s="1">
        <v>22962</v>
      </c>
      <c r="S275" s="1">
        <v>5079</v>
      </c>
      <c r="T275" s="1">
        <v>88310</v>
      </c>
      <c r="U275" s="1">
        <v>44685</v>
      </c>
      <c r="V275" s="1">
        <v>43625</v>
      </c>
      <c r="W275" s="1">
        <v>196143</v>
      </c>
      <c r="X275" s="1">
        <v>1057400</v>
      </c>
      <c r="Y275" s="1">
        <v>3980065</v>
      </c>
      <c r="Z275" s="1">
        <v>555</v>
      </c>
      <c r="AA275" s="1">
        <v>179295</v>
      </c>
      <c r="AB275" s="1">
        <v>2377737</v>
      </c>
      <c r="AC275" s="1">
        <v>4374524</v>
      </c>
      <c r="AD275" s="1">
        <v>35923090</v>
      </c>
      <c r="AE275" s="1">
        <v>15506190</v>
      </c>
      <c r="AF275" s="1">
        <v>4595288</v>
      </c>
      <c r="AG275" s="1">
        <v>136003</v>
      </c>
      <c r="AH275" s="1">
        <v>530482</v>
      </c>
      <c r="AI275" s="1">
        <v>3928803</v>
      </c>
      <c r="AJ275" s="1">
        <v>2392952</v>
      </c>
      <c r="AK275" s="1">
        <v>684910</v>
      </c>
      <c r="AL275" s="1">
        <v>1026919</v>
      </c>
      <c r="AM275" s="1">
        <v>681123</v>
      </c>
      <c r="AN275" s="1">
        <v>427718</v>
      </c>
      <c r="AO275" s="1">
        <v>1833542</v>
      </c>
      <c r="AP275" s="1">
        <v>99318</v>
      </c>
      <c r="AQ275" s="1">
        <v>6157372</v>
      </c>
      <c r="AR275" s="1">
        <v>20416900</v>
      </c>
      <c r="AS275" s="1">
        <v>17612750</v>
      </c>
      <c r="AT275" s="1">
        <v>2804150</v>
      </c>
      <c r="AU275" s="1">
        <v>14756881</v>
      </c>
      <c r="AV275" s="1">
        <v>138.35511727556352</v>
      </c>
      <c r="AW275" s="1">
        <v>34.227723447374217</v>
      </c>
      <c r="AX275" s="1">
        <v>47.355806916370163</v>
      </c>
      <c r="AY275" s="1">
        <v>25979554</v>
      </c>
      <c r="AZ275" s="1">
        <v>12212291</v>
      </c>
      <c r="BA275" s="1">
        <v>4806336</v>
      </c>
      <c r="BB275" s="1">
        <v>3838528</v>
      </c>
      <c r="BC275" s="1">
        <v>1772407</v>
      </c>
      <c r="BD275" s="1">
        <v>1795020</v>
      </c>
      <c r="BE275" s="1">
        <v>10473364</v>
      </c>
      <c r="BF275" s="1">
        <v>83773</v>
      </c>
      <c r="BG275" s="1">
        <v>4214122</v>
      </c>
      <c r="BI275" s="1">
        <f t="shared" si="12"/>
        <v>138.35511727556352</v>
      </c>
      <c r="BJ275" s="1">
        <f t="shared" si="13"/>
        <v>17612750</v>
      </c>
      <c r="BK275" s="1">
        <f t="shared" si="14"/>
        <v>12730103.769794419</v>
      </c>
    </row>
    <row r="276" spans="1:63" x14ac:dyDescent="0.25">
      <c r="A276" s="56" t="s">
        <v>113</v>
      </c>
      <c r="B276" s="1">
        <v>30484964</v>
      </c>
      <c r="C276" s="1">
        <v>16706787</v>
      </c>
      <c r="D276" s="1">
        <v>8500522</v>
      </c>
      <c r="E276" s="1">
        <v>4199753</v>
      </c>
      <c r="F276" s="1">
        <v>1907266</v>
      </c>
      <c r="G276" s="1">
        <v>2099247</v>
      </c>
      <c r="H276" s="1">
        <v>13778177</v>
      </c>
      <c r="I276" s="1">
        <v>53621</v>
      </c>
      <c r="J276" s="1">
        <v>626691</v>
      </c>
      <c r="K276" s="1">
        <v>209082</v>
      </c>
      <c r="L276" s="1">
        <v>504912</v>
      </c>
      <c r="M276" s="1">
        <v>18273</v>
      </c>
      <c r="N276" s="1">
        <v>192241</v>
      </c>
      <c r="O276" s="1">
        <v>112132</v>
      </c>
      <c r="P276" s="1">
        <v>39437</v>
      </c>
      <c r="Q276" s="1">
        <v>13146</v>
      </c>
      <c r="R276" s="1">
        <v>22915</v>
      </c>
      <c r="S276" s="1">
        <v>4611</v>
      </c>
      <c r="T276" s="1">
        <v>90170</v>
      </c>
      <c r="U276" s="1">
        <v>45944</v>
      </c>
      <c r="V276" s="1">
        <v>44226</v>
      </c>
      <c r="W276" s="1">
        <v>197789</v>
      </c>
      <c r="X276" s="1">
        <v>1040110</v>
      </c>
      <c r="Y276" s="1">
        <v>4124887</v>
      </c>
      <c r="Z276" s="1">
        <v>552</v>
      </c>
      <c r="AA276" s="1">
        <v>179281</v>
      </c>
      <c r="AB276" s="1">
        <v>2344826</v>
      </c>
      <c r="AC276" s="1">
        <v>4195742</v>
      </c>
      <c r="AD276" s="1">
        <v>35910617</v>
      </c>
      <c r="AE276" s="1">
        <v>15709627</v>
      </c>
      <c r="AF276" s="1">
        <v>4714475</v>
      </c>
      <c r="AG276" s="1">
        <v>130329</v>
      </c>
      <c r="AH276" s="1">
        <v>533017</v>
      </c>
      <c r="AI276" s="1">
        <v>4051129</v>
      </c>
      <c r="AJ276" s="1">
        <v>2422378</v>
      </c>
      <c r="AK276" s="1">
        <v>728460</v>
      </c>
      <c r="AL276" s="1">
        <v>1010834</v>
      </c>
      <c r="AM276" s="1">
        <v>683084</v>
      </c>
      <c r="AN276" s="1">
        <v>407218</v>
      </c>
      <c r="AO276" s="1">
        <v>1830684</v>
      </c>
      <c r="AP276" s="1">
        <v>93102</v>
      </c>
      <c r="AQ276" s="1">
        <v>6241770</v>
      </c>
      <c r="AR276" s="1">
        <v>20200990</v>
      </c>
      <c r="AS276" s="1">
        <v>17405043</v>
      </c>
      <c r="AT276" s="1">
        <v>2795947</v>
      </c>
      <c r="AU276" s="1">
        <v>14775338</v>
      </c>
      <c r="AV276" s="1">
        <v>136.72100318561021</v>
      </c>
      <c r="AW276" s="1">
        <v>35.329224104620437</v>
      </c>
      <c r="AX276" s="1">
        <v>48.302469613529482</v>
      </c>
      <c r="AY276" s="1">
        <v>26098127</v>
      </c>
      <c r="AZ276" s="1">
        <v>12319950</v>
      </c>
      <c r="BA276" s="1">
        <v>4860618</v>
      </c>
      <c r="BB276" s="1">
        <v>3882981</v>
      </c>
      <c r="BC276" s="1">
        <v>1791096</v>
      </c>
      <c r="BD276" s="1">
        <v>1785255</v>
      </c>
      <c r="BE276" s="1">
        <v>10388500</v>
      </c>
      <c r="BF276" s="1">
        <v>84277</v>
      </c>
      <c r="BG276" s="1">
        <v>4262743</v>
      </c>
      <c r="BI276" s="1">
        <f t="shared" si="12"/>
        <v>136.72100318561021</v>
      </c>
      <c r="BJ276" s="1">
        <f t="shared" si="13"/>
        <v>17405043</v>
      </c>
      <c r="BK276" s="1">
        <f t="shared" si="14"/>
        <v>12730335.93556302</v>
      </c>
    </row>
    <row r="277" spans="1:63" x14ac:dyDescent="0.25">
      <c r="A277" s="56" t="s">
        <v>112</v>
      </c>
      <c r="B277" s="1">
        <v>31035553</v>
      </c>
      <c r="C277" s="1">
        <v>16909393</v>
      </c>
      <c r="D277" s="1">
        <v>8613217</v>
      </c>
      <c r="E277" s="1">
        <v>4235585</v>
      </c>
      <c r="F277" s="1">
        <v>1918851</v>
      </c>
      <c r="G277" s="1">
        <v>2141740</v>
      </c>
      <c r="H277" s="1">
        <v>14126160</v>
      </c>
      <c r="I277" s="1">
        <v>83188</v>
      </c>
      <c r="J277" s="1">
        <v>620384</v>
      </c>
      <c r="K277" s="1">
        <v>207248</v>
      </c>
      <c r="L277" s="1">
        <v>493518</v>
      </c>
      <c r="M277" s="1">
        <v>18561</v>
      </c>
      <c r="N277" s="1">
        <v>182853</v>
      </c>
      <c r="O277" s="1">
        <v>112897</v>
      </c>
      <c r="P277" s="1">
        <v>32639</v>
      </c>
      <c r="Q277" s="1">
        <v>10880</v>
      </c>
      <c r="R277" s="1">
        <v>22838</v>
      </c>
      <c r="S277" s="1">
        <v>3599</v>
      </c>
      <c r="T277" s="1">
        <v>82455</v>
      </c>
      <c r="U277" s="1">
        <v>44547</v>
      </c>
      <c r="V277" s="1">
        <v>37908</v>
      </c>
      <c r="W277" s="1">
        <v>170774</v>
      </c>
      <c r="X277" s="1">
        <v>1146896</v>
      </c>
      <c r="Y277" s="1">
        <v>4354505</v>
      </c>
      <c r="Z277" s="1">
        <v>624</v>
      </c>
      <c r="AA277" s="1">
        <v>189348</v>
      </c>
      <c r="AB277" s="1">
        <v>2443148</v>
      </c>
      <c r="AC277" s="1">
        <v>4132658</v>
      </c>
      <c r="AD277" s="1">
        <v>38541176</v>
      </c>
      <c r="AE277" s="1">
        <v>15872790</v>
      </c>
      <c r="AF277" s="1">
        <v>4773390</v>
      </c>
      <c r="AG277" s="1">
        <v>140086</v>
      </c>
      <c r="AH277" s="1">
        <v>536003</v>
      </c>
      <c r="AI277" s="1">
        <v>4097301</v>
      </c>
      <c r="AJ277" s="1">
        <v>2410910</v>
      </c>
      <c r="AK277" s="1">
        <v>705338</v>
      </c>
      <c r="AL277" s="1">
        <v>1033838</v>
      </c>
      <c r="AM277" s="1">
        <v>671734</v>
      </c>
      <c r="AN277" s="1">
        <v>409669</v>
      </c>
      <c r="AO277" s="1">
        <v>1831548</v>
      </c>
      <c r="AP277" s="1">
        <v>106315</v>
      </c>
      <c r="AQ277" s="1">
        <v>6340958</v>
      </c>
      <c r="AR277" s="1">
        <v>22668386</v>
      </c>
      <c r="AS277" s="1">
        <v>19590600</v>
      </c>
      <c r="AT277" s="1">
        <v>3077786</v>
      </c>
      <c r="AU277" s="1">
        <v>15162763</v>
      </c>
      <c r="AV277" s="1">
        <v>149.50036128033361</v>
      </c>
      <c r="AW277" s="1">
        <v>31.693036093119073</v>
      </c>
      <c r="AX277" s="1">
        <v>47.381203459919526</v>
      </c>
      <c r="AY277" s="1">
        <v>26611282</v>
      </c>
      <c r="AZ277" s="1">
        <v>12485122</v>
      </c>
      <c r="BA277" s="1">
        <v>4906697</v>
      </c>
      <c r="BB277" s="1">
        <v>3927459</v>
      </c>
      <c r="BC277" s="1">
        <v>1811687</v>
      </c>
      <c r="BD277" s="1">
        <v>1839279</v>
      </c>
      <c r="BE277" s="1">
        <v>10738492</v>
      </c>
      <c r="BF277" s="1">
        <v>84851</v>
      </c>
      <c r="BG277" s="1">
        <v>4309230</v>
      </c>
      <c r="BI277" s="1">
        <f t="shared" si="12"/>
        <v>149.50036128033361</v>
      </c>
      <c r="BJ277" s="1">
        <f t="shared" si="13"/>
        <v>19590600</v>
      </c>
      <c r="BK277" s="1">
        <f t="shared" si="14"/>
        <v>13104048.600434449</v>
      </c>
    </row>
    <row r="278" spans="1:63" x14ac:dyDescent="0.25">
      <c r="A278" s="56" t="s">
        <v>111</v>
      </c>
      <c r="B278" s="1">
        <v>31541746</v>
      </c>
      <c r="C278" s="1">
        <v>17448067</v>
      </c>
      <c r="D278" s="1">
        <v>9086773</v>
      </c>
      <c r="E278" s="1">
        <v>4263622</v>
      </c>
      <c r="F278" s="1">
        <v>1945947</v>
      </c>
      <c r="G278" s="1">
        <v>2151726</v>
      </c>
      <c r="H278" s="1">
        <v>14093679</v>
      </c>
      <c r="I278" s="1">
        <v>98696</v>
      </c>
      <c r="J278" s="1">
        <v>570333</v>
      </c>
      <c r="K278" s="1">
        <v>191683</v>
      </c>
      <c r="L278" s="1">
        <v>499451</v>
      </c>
      <c r="M278" s="1">
        <v>16334</v>
      </c>
      <c r="N278" s="1">
        <v>180393</v>
      </c>
      <c r="O278" s="1">
        <v>103353</v>
      </c>
      <c r="P278" s="1">
        <v>37330</v>
      </c>
      <c r="Q278" s="1">
        <v>12443</v>
      </c>
      <c r="R278" s="1">
        <v>21929</v>
      </c>
      <c r="S278" s="1">
        <v>5338</v>
      </c>
      <c r="T278" s="1">
        <v>86677</v>
      </c>
      <c r="U278" s="1">
        <v>48820</v>
      </c>
      <c r="V278" s="1">
        <v>37857</v>
      </c>
      <c r="W278" s="1">
        <v>186667</v>
      </c>
      <c r="X278" s="1">
        <v>1176561</v>
      </c>
      <c r="Y278" s="1">
        <v>4320402</v>
      </c>
      <c r="Z278" s="1">
        <v>574</v>
      </c>
      <c r="AA278" s="1">
        <v>188970</v>
      </c>
      <c r="AB278" s="1">
        <v>2563791</v>
      </c>
      <c r="AC278" s="1">
        <v>4013147</v>
      </c>
      <c r="AD278" s="1">
        <v>39269026</v>
      </c>
      <c r="AE278" s="1">
        <v>16149621</v>
      </c>
      <c r="AF278" s="1">
        <v>4849382</v>
      </c>
      <c r="AG278" s="1">
        <v>147246</v>
      </c>
      <c r="AH278" s="1">
        <v>540096</v>
      </c>
      <c r="AI278" s="1">
        <v>4162040</v>
      </c>
      <c r="AJ278" s="1">
        <v>2492786</v>
      </c>
      <c r="AK278" s="1">
        <v>726923</v>
      </c>
      <c r="AL278" s="1">
        <v>1076967</v>
      </c>
      <c r="AM278" s="1">
        <v>688896</v>
      </c>
      <c r="AN278" s="1">
        <v>411960</v>
      </c>
      <c r="AO278" s="1">
        <v>1857970</v>
      </c>
      <c r="AP278" s="1">
        <v>83694</v>
      </c>
      <c r="AQ278" s="1">
        <v>6453829</v>
      </c>
      <c r="AR278" s="1">
        <v>23119405</v>
      </c>
      <c r="AS278" s="1">
        <v>19945607</v>
      </c>
      <c r="AT278" s="1">
        <v>3173798</v>
      </c>
      <c r="AU278" s="1">
        <v>15392125</v>
      </c>
      <c r="AV278" s="1">
        <v>150.2028116025655</v>
      </c>
      <c r="AW278" s="1">
        <v>31.75759771526582</v>
      </c>
      <c r="AX278" s="1">
        <v>47.70080466576136</v>
      </c>
      <c r="AY278" s="1">
        <v>26677752</v>
      </c>
      <c r="AZ278" s="1">
        <v>12584073</v>
      </c>
      <c r="BA278" s="1">
        <v>4949867</v>
      </c>
      <c r="BB278" s="1">
        <v>3967402</v>
      </c>
      <c r="BC278" s="1">
        <v>1830465</v>
      </c>
      <c r="BD278" s="1">
        <v>1836339</v>
      </c>
      <c r="BE278" s="1">
        <v>10528131</v>
      </c>
      <c r="BF278" s="1">
        <v>85488</v>
      </c>
      <c r="BG278" s="1">
        <v>4357643</v>
      </c>
      <c r="BI278" s="1">
        <f t="shared" si="12"/>
        <v>150.2028116025655</v>
      </c>
      <c r="BJ278" s="1">
        <f t="shared" si="13"/>
        <v>19945607</v>
      </c>
      <c r="BK278" s="1">
        <f t="shared" si="14"/>
        <v>13279116.940084845</v>
      </c>
    </row>
    <row r="279" spans="1:63" x14ac:dyDescent="0.25">
      <c r="A279" s="56" t="s">
        <v>110</v>
      </c>
      <c r="B279" s="1">
        <v>32928619</v>
      </c>
      <c r="C279" s="1">
        <v>18112428</v>
      </c>
      <c r="D279" s="1">
        <v>9667574</v>
      </c>
      <c r="E279" s="1">
        <v>4294902</v>
      </c>
      <c r="F279" s="1">
        <v>1973816</v>
      </c>
      <c r="G279" s="1">
        <v>2176137</v>
      </c>
      <c r="H279" s="1">
        <v>14816191</v>
      </c>
      <c r="I279" s="1">
        <v>99460</v>
      </c>
      <c r="J279" s="1">
        <v>608338</v>
      </c>
      <c r="K279" s="1">
        <v>209659</v>
      </c>
      <c r="L279" s="1">
        <v>523947</v>
      </c>
      <c r="M279" s="1">
        <v>26188</v>
      </c>
      <c r="N279" s="1">
        <v>190288</v>
      </c>
      <c r="O279" s="1">
        <v>113827</v>
      </c>
      <c r="P279" s="1">
        <v>37376</v>
      </c>
      <c r="Q279" s="1">
        <v>12459</v>
      </c>
      <c r="R279" s="1">
        <v>21411</v>
      </c>
      <c r="S279" s="1">
        <v>5215</v>
      </c>
      <c r="T279" s="1">
        <v>85966</v>
      </c>
      <c r="U279" s="1">
        <v>48172</v>
      </c>
      <c r="V279" s="1">
        <v>37794</v>
      </c>
      <c r="W279" s="1">
        <v>173327</v>
      </c>
      <c r="X279" s="1">
        <v>1234370</v>
      </c>
      <c r="Y279" s="1">
        <v>4783382</v>
      </c>
      <c r="Z279" s="1">
        <v>563</v>
      </c>
      <c r="AA279" s="1">
        <v>198748</v>
      </c>
      <c r="AB279" s="1">
        <v>2614401</v>
      </c>
      <c r="AC279" s="1">
        <v>4067554</v>
      </c>
      <c r="AD279" s="1">
        <v>40881673</v>
      </c>
      <c r="AE279" s="1">
        <v>16500447</v>
      </c>
      <c r="AF279" s="1">
        <v>4988371</v>
      </c>
      <c r="AG279" s="1">
        <v>171169</v>
      </c>
      <c r="AH279" s="1">
        <v>536439</v>
      </c>
      <c r="AI279" s="1">
        <v>4280763</v>
      </c>
      <c r="AJ279" s="1">
        <v>2511829</v>
      </c>
      <c r="AK279" s="1">
        <v>738570</v>
      </c>
      <c r="AL279" s="1">
        <v>1067852</v>
      </c>
      <c r="AM279" s="1">
        <v>705407</v>
      </c>
      <c r="AN279" s="1">
        <v>416167</v>
      </c>
      <c r="AO279" s="1">
        <v>1923229</v>
      </c>
      <c r="AP279" s="1">
        <v>80643</v>
      </c>
      <c r="AQ279" s="1">
        <v>6580208</v>
      </c>
      <c r="AR279" s="1">
        <v>24381226</v>
      </c>
      <c r="AS279" s="1">
        <v>21026195</v>
      </c>
      <c r="AT279" s="1">
        <v>3355031</v>
      </c>
      <c r="AU279" s="1">
        <v>16428172</v>
      </c>
      <c r="AV279" s="1">
        <v>148.41107100791768</v>
      </c>
      <c r="AW279" s="1">
        <v>30.76219410756492</v>
      </c>
      <c r="AX279" s="1">
        <v>45.654501740571632</v>
      </c>
      <c r="AY279" s="1">
        <v>27550812</v>
      </c>
      <c r="AZ279" s="1">
        <v>12734621</v>
      </c>
      <c r="BA279" s="1">
        <v>5011993</v>
      </c>
      <c r="BB279" s="1">
        <v>4005757</v>
      </c>
      <c r="BC279" s="1">
        <v>1850870</v>
      </c>
      <c r="BD279" s="1">
        <v>1866001</v>
      </c>
      <c r="BE279" s="1">
        <v>11050365</v>
      </c>
      <c r="BF279" s="1">
        <v>86177</v>
      </c>
      <c r="BG279" s="1">
        <v>4410219</v>
      </c>
      <c r="BI279" s="1">
        <f t="shared" si="12"/>
        <v>148.41107100791768</v>
      </c>
      <c r="BJ279" s="1">
        <f t="shared" si="13"/>
        <v>21026195</v>
      </c>
      <c r="BK279" s="1">
        <f t="shared" si="14"/>
        <v>14167538.080011738</v>
      </c>
    </row>
    <row r="280" spans="1:63" x14ac:dyDescent="0.25">
      <c r="A280" s="56" t="s">
        <v>109</v>
      </c>
      <c r="B280" s="1">
        <v>33639726</v>
      </c>
      <c r="C280" s="1">
        <v>18198549</v>
      </c>
      <c r="D280" s="1">
        <v>9658445</v>
      </c>
      <c r="E280" s="1">
        <v>4321474</v>
      </c>
      <c r="F280" s="1">
        <v>2013748</v>
      </c>
      <c r="G280" s="1">
        <v>2204882</v>
      </c>
      <c r="H280" s="1">
        <v>15441177</v>
      </c>
      <c r="I280" s="1">
        <v>122171</v>
      </c>
      <c r="J280" s="1">
        <v>671058</v>
      </c>
      <c r="K280" s="1">
        <v>248237</v>
      </c>
      <c r="L280" s="1">
        <v>535492</v>
      </c>
      <c r="M280" s="1">
        <v>22643</v>
      </c>
      <c r="N280" s="1">
        <v>184184</v>
      </c>
      <c r="O280" s="1">
        <v>106504</v>
      </c>
      <c r="P280" s="1">
        <v>38822</v>
      </c>
      <c r="Q280" s="1">
        <v>12941</v>
      </c>
      <c r="R280" s="1">
        <v>21167</v>
      </c>
      <c r="S280" s="1">
        <v>4750</v>
      </c>
      <c r="T280" s="1">
        <v>88023</v>
      </c>
      <c r="U280" s="1">
        <v>49908</v>
      </c>
      <c r="V280" s="1">
        <v>38115</v>
      </c>
      <c r="W280" s="1">
        <v>168794</v>
      </c>
      <c r="X280" s="1">
        <v>1359761</v>
      </c>
      <c r="Y280" s="1">
        <v>5111076</v>
      </c>
      <c r="Z280" s="1">
        <v>596</v>
      </c>
      <c r="AA280" s="1">
        <v>209809</v>
      </c>
      <c r="AB280" s="1">
        <v>2616645</v>
      </c>
      <c r="AC280" s="1">
        <v>4102688</v>
      </c>
      <c r="AD280" s="1">
        <v>42942124</v>
      </c>
      <c r="AE280" s="1">
        <v>16674377</v>
      </c>
      <c r="AF280" s="1">
        <v>5023004</v>
      </c>
      <c r="AG280" s="1">
        <v>144511</v>
      </c>
      <c r="AH280" s="1">
        <v>535223</v>
      </c>
      <c r="AI280" s="1">
        <v>4343270</v>
      </c>
      <c r="AJ280" s="1">
        <v>2580832</v>
      </c>
      <c r="AK280" s="1">
        <v>781713</v>
      </c>
      <c r="AL280" s="1">
        <v>1086297</v>
      </c>
      <c r="AM280" s="1">
        <v>712822</v>
      </c>
      <c r="AN280" s="1">
        <v>418959</v>
      </c>
      <c r="AO280" s="1">
        <v>1931206</v>
      </c>
      <c r="AP280" s="1">
        <v>83191</v>
      </c>
      <c r="AQ280" s="1">
        <v>6637185</v>
      </c>
      <c r="AR280" s="1">
        <v>26267747</v>
      </c>
      <c r="AS280" s="1">
        <v>22564303</v>
      </c>
      <c r="AT280" s="1">
        <v>3703444</v>
      </c>
      <c r="AU280" s="1">
        <v>16965350</v>
      </c>
      <c r="AV280" s="1">
        <v>154.83174681365449</v>
      </c>
      <c r="AW280" s="1">
        <v>28.947424343457261</v>
      </c>
      <c r="AX280" s="1">
        <v>44.819802768535929</v>
      </c>
      <c r="AY280" s="1">
        <v>28294891</v>
      </c>
      <c r="AZ280" s="1">
        <v>12853714</v>
      </c>
      <c r="BA280" s="1">
        <v>5070211</v>
      </c>
      <c r="BB280" s="1">
        <v>4050950</v>
      </c>
      <c r="BC280" s="1">
        <v>1872693</v>
      </c>
      <c r="BD280" s="1">
        <v>1859860</v>
      </c>
      <c r="BE280" s="1">
        <v>11620514</v>
      </c>
      <c r="BF280" s="1">
        <v>86886</v>
      </c>
      <c r="BG280" s="1">
        <v>4464592</v>
      </c>
      <c r="BI280" s="1">
        <f t="shared" si="12"/>
        <v>154.83174681365449</v>
      </c>
      <c r="BJ280" s="1">
        <f t="shared" si="13"/>
        <v>22564303</v>
      </c>
      <c r="BK280" s="1">
        <f t="shared" si="14"/>
        <v>14573434.366245924</v>
      </c>
    </row>
    <row r="281" spans="1:63" x14ac:dyDescent="0.25">
      <c r="A281" s="56" t="s">
        <v>108</v>
      </c>
      <c r="B281" s="1">
        <v>33777554</v>
      </c>
      <c r="C281" s="1">
        <v>18217490</v>
      </c>
      <c r="D281" s="1">
        <v>9558098</v>
      </c>
      <c r="E281" s="1">
        <v>4355120</v>
      </c>
      <c r="F281" s="1">
        <v>2044196</v>
      </c>
      <c r="G281" s="1">
        <v>2260076</v>
      </c>
      <c r="H281" s="1">
        <v>15560064</v>
      </c>
      <c r="I281" s="1">
        <v>108869</v>
      </c>
      <c r="J281" s="1">
        <v>617001</v>
      </c>
      <c r="K281" s="1">
        <v>191652</v>
      </c>
      <c r="L281" s="1">
        <v>521153</v>
      </c>
      <c r="M281" s="1">
        <v>23186</v>
      </c>
      <c r="N281" s="1">
        <v>194449</v>
      </c>
      <c r="O281" s="1">
        <v>116600</v>
      </c>
      <c r="P281" s="1">
        <v>38909</v>
      </c>
      <c r="Q281" s="1">
        <v>12970</v>
      </c>
      <c r="R281" s="1">
        <v>21335</v>
      </c>
      <c r="S281" s="1">
        <v>4635</v>
      </c>
      <c r="T281" s="1">
        <v>88642</v>
      </c>
      <c r="U281" s="1">
        <v>51403</v>
      </c>
      <c r="V281" s="1">
        <v>37239</v>
      </c>
      <c r="W281" s="1">
        <v>221842</v>
      </c>
      <c r="X281" s="1">
        <v>1386292</v>
      </c>
      <c r="Y281" s="1">
        <v>5161578</v>
      </c>
      <c r="Z281" s="1">
        <v>750</v>
      </c>
      <c r="AA281" s="1">
        <v>218919</v>
      </c>
      <c r="AB281" s="1">
        <v>2663801</v>
      </c>
      <c r="AC281" s="1">
        <v>4161930</v>
      </c>
      <c r="AD281" s="1">
        <v>43836724</v>
      </c>
      <c r="AE281" s="1">
        <v>16856825</v>
      </c>
      <c r="AF281" s="1">
        <v>5130921</v>
      </c>
      <c r="AG281" s="1">
        <v>180154</v>
      </c>
      <c r="AH281" s="1">
        <v>534777</v>
      </c>
      <c r="AI281" s="1">
        <v>4415990</v>
      </c>
      <c r="AJ281" s="1">
        <v>2610871</v>
      </c>
      <c r="AK281" s="1">
        <v>796713</v>
      </c>
      <c r="AL281" s="1">
        <v>1116057</v>
      </c>
      <c r="AM281" s="1">
        <v>698100</v>
      </c>
      <c r="AN281" s="1">
        <v>412449</v>
      </c>
      <c r="AO281" s="1">
        <v>1970827</v>
      </c>
      <c r="AP281" s="1">
        <v>98508</v>
      </c>
      <c r="AQ281" s="1">
        <v>6633249</v>
      </c>
      <c r="AR281" s="1">
        <v>26979899</v>
      </c>
      <c r="AS281" s="1">
        <v>23350238</v>
      </c>
      <c r="AT281" s="1">
        <v>3629661</v>
      </c>
      <c r="AU281" s="1">
        <v>16920729</v>
      </c>
      <c r="AV281" s="1">
        <v>159.44879698415468</v>
      </c>
      <c r="AW281" s="1">
        <v>28.69466451981128</v>
      </c>
      <c r="AX281" s="1">
        <v>45.753297375478141</v>
      </c>
      <c r="AY281" s="1">
        <v>28631790</v>
      </c>
      <c r="AZ281" s="1">
        <v>13071726</v>
      </c>
      <c r="BA281" s="1">
        <v>5137580</v>
      </c>
      <c r="BB281" s="1">
        <v>4098065</v>
      </c>
      <c r="BC281" s="1">
        <v>1895506</v>
      </c>
      <c r="BD281" s="1">
        <v>1940575</v>
      </c>
      <c r="BE281" s="1">
        <v>11774965</v>
      </c>
      <c r="BF281" s="1">
        <v>87635</v>
      </c>
      <c r="BG281" s="1">
        <v>4523522</v>
      </c>
      <c r="BI281" s="1">
        <f t="shared" si="12"/>
        <v>159.44879698415468</v>
      </c>
      <c r="BJ281" s="1">
        <f t="shared" si="13"/>
        <v>23350238</v>
      </c>
      <c r="BK281" s="1">
        <f t="shared" si="14"/>
        <v>14644348.807674255</v>
      </c>
    </row>
    <row r="282" spans="1:63" x14ac:dyDescent="0.25">
      <c r="A282" s="56" t="s">
        <v>107</v>
      </c>
      <c r="B282" s="1">
        <v>34778126</v>
      </c>
      <c r="C282" s="1">
        <v>18799351</v>
      </c>
      <c r="D282" s="1">
        <v>10043653</v>
      </c>
      <c r="E282" s="1">
        <v>4403202</v>
      </c>
      <c r="F282" s="1">
        <v>2063690</v>
      </c>
      <c r="G282" s="1">
        <v>2288806</v>
      </c>
      <c r="H282" s="1">
        <v>15978775</v>
      </c>
      <c r="I282" s="1">
        <v>128031</v>
      </c>
      <c r="J282" s="1">
        <v>678093</v>
      </c>
      <c r="K282" s="1">
        <v>167071</v>
      </c>
      <c r="L282" s="1">
        <v>511125</v>
      </c>
      <c r="M282" s="1">
        <v>27703</v>
      </c>
      <c r="N282" s="1">
        <v>185745</v>
      </c>
      <c r="O282" s="1">
        <v>105470</v>
      </c>
      <c r="P282" s="1">
        <v>40664</v>
      </c>
      <c r="Q282" s="1">
        <v>13555</v>
      </c>
      <c r="R282" s="1">
        <v>21363</v>
      </c>
      <c r="S282" s="1">
        <v>4693</v>
      </c>
      <c r="T282" s="1">
        <v>89689</v>
      </c>
      <c r="U282" s="1">
        <v>52066</v>
      </c>
      <c r="V282" s="1">
        <v>37623</v>
      </c>
      <c r="W282" s="1">
        <v>221702</v>
      </c>
      <c r="X282" s="1">
        <v>1460674</v>
      </c>
      <c r="Y282" s="1">
        <v>5406744</v>
      </c>
      <c r="Z282" s="1">
        <v>705</v>
      </c>
      <c r="AA282" s="1">
        <v>232131</v>
      </c>
      <c r="AB282" s="1">
        <v>2759428</v>
      </c>
      <c r="AC282" s="1">
        <v>4109934</v>
      </c>
      <c r="AD282" s="1">
        <v>45283888</v>
      </c>
      <c r="AE282" s="1">
        <v>17014623</v>
      </c>
      <c r="AF282" s="1">
        <v>5226989</v>
      </c>
      <c r="AG282" s="1">
        <v>185778</v>
      </c>
      <c r="AH282" s="1">
        <v>534423</v>
      </c>
      <c r="AI282" s="1">
        <v>4506788</v>
      </c>
      <c r="AJ282" s="1">
        <v>2630520</v>
      </c>
      <c r="AK282" s="1">
        <v>831547</v>
      </c>
      <c r="AL282" s="1">
        <v>1104232</v>
      </c>
      <c r="AM282" s="1">
        <v>694741</v>
      </c>
      <c r="AN282" s="1">
        <v>425788</v>
      </c>
      <c r="AO282" s="1">
        <v>2016708</v>
      </c>
      <c r="AP282" s="1">
        <v>84810</v>
      </c>
      <c r="AQ282" s="1">
        <v>6629808</v>
      </c>
      <c r="AR282" s="1">
        <v>28269265</v>
      </c>
      <c r="AS282" s="1">
        <v>24437196</v>
      </c>
      <c r="AT282" s="1">
        <v>3832069</v>
      </c>
      <c r="AU282" s="1">
        <v>17763503</v>
      </c>
      <c r="AV282" s="1">
        <v>159.14240180796051</v>
      </c>
      <c r="AW282" s="1">
        <v>27.795235817799799</v>
      </c>
      <c r="AX282" s="1">
        <v>44.234005868633105</v>
      </c>
      <c r="AY282" s="1">
        <v>29202371</v>
      </c>
      <c r="AZ282" s="1">
        <v>13223596</v>
      </c>
      <c r="BA282" s="1">
        <v>5205687</v>
      </c>
      <c r="BB282" s="1">
        <v>4150996</v>
      </c>
      <c r="BC282" s="1">
        <v>1920930</v>
      </c>
      <c r="BD282" s="1">
        <v>1945983</v>
      </c>
      <c r="BE282" s="1">
        <v>12187748</v>
      </c>
      <c r="BF282" s="1">
        <v>88455</v>
      </c>
      <c r="BG282" s="1">
        <v>4587071</v>
      </c>
      <c r="BI282" s="1">
        <f t="shared" si="12"/>
        <v>159.14240180796051</v>
      </c>
      <c r="BJ282" s="1">
        <f t="shared" si="13"/>
        <v>24437196</v>
      </c>
      <c r="BK282" s="1">
        <f t="shared" si="14"/>
        <v>15355553.091054089</v>
      </c>
    </row>
    <row r="283" spans="1:63" x14ac:dyDescent="0.25">
      <c r="A283" s="56" t="s">
        <v>106</v>
      </c>
      <c r="B283" s="1">
        <v>35049232</v>
      </c>
      <c r="C283" s="1">
        <v>19105231</v>
      </c>
      <c r="D283" s="1">
        <v>10271784</v>
      </c>
      <c r="E283" s="1">
        <v>4449254</v>
      </c>
      <c r="F283" s="1">
        <v>2091213</v>
      </c>
      <c r="G283" s="1">
        <v>2292980</v>
      </c>
      <c r="H283" s="1">
        <v>15944001</v>
      </c>
      <c r="I283" s="1">
        <v>118642</v>
      </c>
      <c r="J283" s="1">
        <v>709399</v>
      </c>
      <c r="K283" s="1">
        <v>150745</v>
      </c>
      <c r="L283" s="1">
        <v>523187</v>
      </c>
      <c r="M283" s="1">
        <v>41545</v>
      </c>
      <c r="N283" s="1">
        <v>184138</v>
      </c>
      <c r="O283" s="1">
        <v>103087</v>
      </c>
      <c r="P283" s="1">
        <v>41380</v>
      </c>
      <c r="Q283" s="1">
        <v>13793</v>
      </c>
      <c r="R283" s="1">
        <v>21335</v>
      </c>
      <c r="S283" s="1">
        <v>4543</v>
      </c>
      <c r="T283" s="1">
        <v>90081</v>
      </c>
      <c r="U283" s="1">
        <v>52084</v>
      </c>
      <c r="V283" s="1">
        <v>37997</v>
      </c>
      <c r="W283" s="1">
        <v>228170</v>
      </c>
      <c r="X283" s="1">
        <v>1479025</v>
      </c>
      <c r="Y283" s="1">
        <v>5178435</v>
      </c>
      <c r="Z283" s="1">
        <v>698</v>
      </c>
      <c r="AA283" s="1">
        <v>234548</v>
      </c>
      <c r="AB283" s="1">
        <v>2763283</v>
      </c>
      <c r="AC283" s="1">
        <v>4242105</v>
      </c>
      <c r="AD283" s="1">
        <v>45468345</v>
      </c>
      <c r="AE283" s="1">
        <v>17354215</v>
      </c>
      <c r="AF283" s="1">
        <v>5298910</v>
      </c>
      <c r="AG283" s="1">
        <v>207060</v>
      </c>
      <c r="AH283" s="1">
        <v>532393</v>
      </c>
      <c r="AI283" s="1">
        <v>4559457</v>
      </c>
      <c r="AJ283" s="1">
        <v>2678409</v>
      </c>
      <c r="AK283" s="1">
        <v>841186</v>
      </c>
      <c r="AL283" s="1">
        <v>1144531</v>
      </c>
      <c r="AM283" s="1">
        <v>692692</v>
      </c>
      <c r="AN283" s="1">
        <v>465869</v>
      </c>
      <c r="AO283" s="1">
        <v>2081998</v>
      </c>
      <c r="AP283" s="1">
        <v>104861</v>
      </c>
      <c r="AQ283" s="1">
        <v>6724168</v>
      </c>
      <c r="AR283" s="1">
        <v>28114130</v>
      </c>
      <c r="AS283" s="1">
        <v>24241351</v>
      </c>
      <c r="AT283" s="1">
        <v>3872779</v>
      </c>
      <c r="AU283" s="1">
        <v>17695017</v>
      </c>
      <c r="AV283" s="1">
        <v>158.88162420022621</v>
      </c>
      <c r="AW283" s="1">
        <v>28.374768393166761</v>
      </c>
      <c r="AX283" s="1">
        <v>45.082292886115766</v>
      </c>
      <c r="AY283" s="1">
        <v>29337389</v>
      </c>
      <c r="AZ283" s="1">
        <v>13393388</v>
      </c>
      <c r="BA283" s="1">
        <v>5275116</v>
      </c>
      <c r="BB283" s="1">
        <v>4208302</v>
      </c>
      <c r="BC283" s="1">
        <v>1947579</v>
      </c>
      <c r="BD283" s="1">
        <v>1962391</v>
      </c>
      <c r="BE283" s="1">
        <v>11983174</v>
      </c>
      <c r="BF283" s="1">
        <v>89341</v>
      </c>
      <c r="BG283" s="1">
        <v>4650958</v>
      </c>
      <c r="BI283" s="1">
        <f t="shared" si="12"/>
        <v>158.88162420022621</v>
      </c>
      <c r="BJ283" s="1">
        <f t="shared" si="13"/>
        <v>24241351</v>
      </c>
      <c r="BK283" s="1">
        <f t="shared" si="14"/>
        <v>15257491.935914818</v>
      </c>
    </row>
    <row r="284" spans="1:63" x14ac:dyDescent="0.25">
      <c r="A284" s="56" t="s">
        <v>105</v>
      </c>
      <c r="B284" s="1">
        <v>35525075</v>
      </c>
      <c r="C284" s="1">
        <v>19465708</v>
      </c>
      <c r="D284" s="1">
        <v>10592394</v>
      </c>
      <c r="E284" s="1">
        <v>4497223</v>
      </c>
      <c r="F284" s="1">
        <v>2116253</v>
      </c>
      <c r="G284" s="1">
        <v>2259838</v>
      </c>
      <c r="H284" s="1">
        <v>16059367</v>
      </c>
      <c r="I284" s="1">
        <v>112862</v>
      </c>
      <c r="J284" s="1">
        <v>790778</v>
      </c>
      <c r="K284" s="1">
        <v>160676</v>
      </c>
      <c r="L284" s="1">
        <v>557351</v>
      </c>
      <c r="M284" s="1">
        <v>50432</v>
      </c>
      <c r="N284" s="1">
        <v>213614</v>
      </c>
      <c r="O284" s="1">
        <v>131589</v>
      </c>
      <c r="P284" s="1">
        <v>41679</v>
      </c>
      <c r="Q284" s="1">
        <v>13893</v>
      </c>
      <c r="R284" s="1">
        <v>21223</v>
      </c>
      <c r="S284" s="1">
        <v>5230</v>
      </c>
      <c r="T284" s="1">
        <v>92146</v>
      </c>
      <c r="U284" s="1">
        <v>54461</v>
      </c>
      <c r="V284" s="1">
        <v>37685</v>
      </c>
      <c r="W284" s="1">
        <v>218088</v>
      </c>
      <c r="X284" s="1">
        <v>1553751</v>
      </c>
      <c r="Y284" s="1">
        <v>5072306</v>
      </c>
      <c r="Z284" s="1">
        <v>728</v>
      </c>
      <c r="AA284" s="1">
        <v>242444</v>
      </c>
      <c r="AB284" s="1">
        <v>2720773</v>
      </c>
      <c r="AC284" s="1">
        <v>4273418</v>
      </c>
      <c r="AD284" s="1">
        <v>47105396</v>
      </c>
      <c r="AE284" s="1">
        <v>17803136</v>
      </c>
      <c r="AF284" s="1">
        <v>5374332</v>
      </c>
      <c r="AG284" s="1">
        <v>182012</v>
      </c>
      <c r="AH284" s="1">
        <v>535188</v>
      </c>
      <c r="AI284" s="1">
        <v>4657132</v>
      </c>
      <c r="AJ284" s="1">
        <v>2770057</v>
      </c>
      <c r="AK284" s="1">
        <v>888929</v>
      </c>
      <c r="AL284" s="1">
        <v>1168598</v>
      </c>
      <c r="AM284" s="1">
        <v>712530</v>
      </c>
      <c r="AN284" s="1">
        <v>465888</v>
      </c>
      <c r="AO284" s="1">
        <v>2079753</v>
      </c>
      <c r="AP284" s="1">
        <v>95409</v>
      </c>
      <c r="AQ284" s="1">
        <v>7017697</v>
      </c>
      <c r="AR284" s="1">
        <v>29302260</v>
      </c>
      <c r="AS284" s="1">
        <v>25222422</v>
      </c>
      <c r="AT284" s="1">
        <v>4079838</v>
      </c>
      <c r="AU284" s="1">
        <v>17721938</v>
      </c>
      <c r="AV284" s="1">
        <v>165.34455622669839</v>
      </c>
      <c r="AW284" s="1">
        <v>27.794405557388639</v>
      </c>
      <c r="AX284" s="1">
        <v>45.956536524713059</v>
      </c>
      <c r="AY284" s="1">
        <v>29586787</v>
      </c>
      <c r="AZ284" s="1">
        <v>13527420</v>
      </c>
      <c r="BA284" s="1">
        <v>5340569</v>
      </c>
      <c r="BB284" s="1">
        <v>4261386</v>
      </c>
      <c r="BC284" s="1">
        <v>1974781</v>
      </c>
      <c r="BD284" s="1">
        <v>1950684</v>
      </c>
      <c r="BE284" s="1">
        <v>11783651</v>
      </c>
      <c r="BF284" s="1">
        <v>90301</v>
      </c>
      <c r="BG284" s="1">
        <v>4715078</v>
      </c>
      <c r="BI284" s="1">
        <f t="shared" si="12"/>
        <v>165.34455622669839</v>
      </c>
      <c r="BJ284" s="1">
        <f t="shared" si="13"/>
        <v>25222422</v>
      </c>
      <c r="BK284" s="1">
        <f t="shared" si="14"/>
        <v>15254461.698405348</v>
      </c>
    </row>
    <row r="285" spans="1:63" x14ac:dyDescent="0.25">
      <c r="A285" s="56" t="s">
        <v>104</v>
      </c>
      <c r="B285" s="1">
        <v>36340752</v>
      </c>
      <c r="C285" s="1">
        <v>20017029</v>
      </c>
      <c r="D285" s="1">
        <v>11074040</v>
      </c>
      <c r="E285" s="1">
        <v>4536068</v>
      </c>
      <c r="F285" s="1">
        <v>2155549</v>
      </c>
      <c r="G285" s="1">
        <v>2251371</v>
      </c>
      <c r="H285" s="1">
        <v>16323723</v>
      </c>
      <c r="I285" s="1">
        <v>85895</v>
      </c>
      <c r="J285" s="1">
        <v>741945</v>
      </c>
      <c r="K285" s="1">
        <v>140012</v>
      </c>
      <c r="L285" s="1">
        <v>542656</v>
      </c>
      <c r="M285" s="1">
        <v>49903</v>
      </c>
      <c r="N285" s="1">
        <v>202558</v>
      </c>
      <c r="O285" s="1">
        <v>128850</v>
      </c>
      <c r="P285" s="1">
        <v>34613</v>
      </c>
      <c r="Q285" s="1">
        <v>11538</v>
      </c>
      <c r="R285" s="1">
        <v>21603</v>
      </c>
      <c r="S285" s="1">
        <v>5954</v>
      </c>
      <c r="T285" s="1">
        <v>97100</v>
      </c>
      <c r="U285" s="1">
        <v>60455</v>
      </c>
      <c r="V285" s="1">
        <v>36645</v>
      </c>
      <c r="W285" s="1">
        <v>219992</v>
      </c>
      <c r="X285" s="1">
        <v>1549779</v>
      </c>
      <c r="Y285" s="1">
        <v>5226732</v>
      </c>
      <c r="Z285" s="1">
        <v>806</v>
      </c>
      <c r="AA285" s="1">
        <v>250370</v>
      </c>
      <c r="AB285" s="1">
        <v>2696306</v>
      </c>
      <c r="AC285" s="1">
        <v>4519669</v>
      </c>
      <c r="AD285" s="1">
        <v>47784551</v>
      </c>
      <c r="AE285" s="1">
        <v>18086002</v>
      </c>
      <c r="AF285" s="1">
        <v>5503155</v>
      </c>
      <c r="AG285" s="1">
        <v>188286</v>
      </c>
      <c r="AH285" s="1">
        <v>541162</v>
      </c>
      <c r="AI285" s="1">
        <v>4773707</v>
      </c>
      <c r="AJ285" s="1">
        <v>2827392</v>
      </c>
      <c r="AK285" s="1">
        <v>912324</v>
      </c>
      <c r="AL285" s="1">
        <v>1188761</v>
      </c>
      <c r="AM285" s="1">
        <v>726308</v>
      </c>
      <c r="AN285" s="1">
        <v>496996</v>
      </c>
      <c r="AO285" s="1">
        <v>2033302</v>
      </c>
      <c r="AP285" s="1">
        <v>110474</v>
      </c>
      <c r="AQ285" s="1">
        <v>7114683</v>
      </c>
      <c r="AR285" s="1">
        <v>29698549</v>
      </c>
      <c r="AS285" s="1">
        <v>25435322</v>
      </c>
      <c r="AT285" s="1">
        <v>4263227</v>
      </c>
      <c r="AU285" s="1">
        <v>18254749</v>
      </c>
      <c r="AV285" s="1">
        <v>162.68943770124838</v>
      </c>
      <c r="AW285" s="1">
        <v>28.050351279981541</v>
      </c>
      <c r="AX285" s="1">
        <v>45.634958770626895</v>
      </c>
      <c r="AY285" s="1">
        <v>30049529</v>
      </c>
      <c r="AZ285" s="1">
        <v>13725806</v>
      </c>
      <c r="BA285" s="1">
        <v>5403627</v>
      </c>
      <c r="BB285" s="1">
        <v>4313115</v>
      </c>
      <c r="BC285" s="1">
        <v>1999237</v>
      </c>
      <c r="BD285" s="1">
        <v>2009827</v>
      </c>
      <c r="BE285" s="1">
        <v>11963527</v>
      </c>
      <c r="BF285" s="1">
        <v>91317</v>
      </c>
      <c r="BG285" s="1">
        <v>4775368</v>
      </c>
      <c r="BI285" s="1">
        <f t="shared" si="12"/>
        <v>162.68943770124838</v>
      </c>
      <c r="BJ285" s="1">
        <f t="shared" si="13"/>
        <v>25435322</v>
      </c>
      <c r="BK285" s="1">
        <f t="shared" si="14"/>
        <v>15634279.864380417</v>
      </c>
    </row>
    <row r="286" spans="1:63" x14ac:dyDescent="0.25">
      <c r="A286" s="56" t="s">
        <v>103</v>
      </c>
      <c r="B286" s="1">
        <v>37117479</v>
      </c>
      <c r="C286" s="1">
        <v>20374629</v>
      </c>
      <c r="D286" s="1">
        <v>11335234</v>
      </c>
      <c r="E286" s="1">
        <v>4567903</v>
      </c>
      <c r="F286" s="1">
        <v>2180406</v>
      </c>
      <c r="G286" s="1">
        <v>2291086</v>
      </c>
      <c r="H286" s="1">
        <v>16742850</v>
      </c>
      <c r="I286" s="1">
        <v>97445</v>
      </c>
      <c r="J286" s="1">
        <v>731164</v>
      </c>
      <c r="K286" s="1">
        <v>148328</v>
      </c>
      <c r="L286" s="1">
        <v>539736</v>
      </c>
      <c r="M286" s="1">
        <v>54099</v>
      </c>
      <c r="N286" s="1">
        <v>197797</v>
      </c>
      <c r="O286" s="1">
        <v>128522</v>
      </c>
      <c r="P286" s="1">
        <v>32123</v>
      </c>
      <c r="Q286" s="1">
        <v>10708</v>
      </c>
      <c r="R286" s="1">
        <v>21608</v>
      </c>
      <c r="S286" s="1">
        <v>4836</v>
      </c>
      <c r="T286" s="1">
        <v>104757</v>
      </c>
      <c r="U286" s="1">
        <v>66686</v>
      </c>
      <c r="V286" s="1">
        <v>38071</v>
      </c>
      <c r="W286" s="1">
        <v>219449</v>
      </c>
      <c r="X286" s="1">
        <v>1535465</v>
      </c>
      <c r="Y286" s="1">
        <v>5270906</v>
      </c>
      <c r="Z286" s="1">
        <v>772</v>
      </c>
      <c r="AA286" s="1">
        <v>252566</v>
      </c>
      <c r="AB286" s="1">
        <v>2781401</v>
      </c>
      <c r="AC286" s="1">
        <v>4808965</v>
      </c>
      <c r="AD286" s="1">
        <v>48023352</v>
      </c>
      <c r="AE286" s="1">
        <v>18609216</v>
      </c>
      <c r="AF286" s="1">
        <v>5669877</v>
      </c>
      <c r="AG286" s="1">
        <v>177555</v>
      </c>
      <c r="AH286" s="1">
        <v>549651</v>
      </c>
      <c r="AI286" s="1">
        <v>4942671</v>
      </c>
      <c r="AJ286" s="1">
        <v>2890311</v>
      </c>
      <c r="AK286" s="1">
        <v>951074</v>
      </c>
      <c r="AL286" s="1">
        <v>1183542</v>
      </c>
      <c r="AM286" s="1">
        <v>755695</v>
      </c>
      <c r="AN286" s="1">
        <v>512275</v>
      </c>
      <c r="AO286" s="1">
        <v>2079893</v>
      </c>
      <c r="AP286" s="1">
        <v>101473</v>
      </c>
      <c r="AQ286" s="1">
        <v>7355387</v>
      </c>
      <c r="AR286" s="1">
        <v>29414136</v>
      </c>
      <c r="AS286" s="1">
        <v>25129855</v>
      </c>
      <c r="AT286" s="1">
        <v>4284281</v>
      </c>
      <c r="AU286" s="1">
        <v>18508262</v>
      </c>
      <c r="AV286" s="1">
        <v>158.92435145408197</v>
      </c>
      <c r="AW286" s="1">
        <v>29.102291852145648</v>
      </c>
      <c r="AX286" s="1">
        <v>46.250628584296621</v>
      </c>
      <c r="AY286" s="1">
        <v>30602326</v>
      </c>
      <c r="AZ286" s="1">
        <v>13859476</v>
      </c>
      <c r="BA286" s="1">
        <v>5461201</v>
      </c>
      <c r="BB286" s="1">
        <v>4362497</v>
      </c>
      <c r="BC286" s="1">
        <v>2022369</v>
      </c>
      <c r="BD286" s="1">
        <v>2013409</v>
      </c>
      <c r="BE286" s="1">
        <v>11993110</v>
      </c>
      <c r="BF286" s="1">
        <v>92404</v>
      </c>
      <c r="BG286" s="1">
        <v>4834054</v>
      </c>
      <c r="BI286" s="1">
        <f t="shared" si="12"/>
        <v>158.92435145408197</v>
      </c>
      <c r="BJ286" s="1">
        <f t="shared" si="13"/>
        <v>25129855</v>
      </c>
      <c r="BK286" s="1">
        <f t="shared" si="14"/>
        <v>15812463.458289318</v>
      </c>
    </row>
    <row r="287" spans="1:63" x14ac:dyDescent="0.25">
      <c r="A287" s="56" t="s">
        <v>102</v>
      </c>
      <c r="B287" s="1">
        <v>36997664</v>
      </c>
      <c r="C287" s="1">
        <v>20419945</v>
      </c>
      <c r="D287" s="1">
        <v>11357686</v>
      </c>
      <c r="E287" s="1">
        <v>4590101</v>
      </c>
      <c r="F287" s="1">
        <v>2188701</v>
      </c>
      <c r="G287" s="1">
        <v>2283456</v>
      </c>
      <c r="H287" s="1">
        <v>16577719</v>
      </c>
      <c r="I287" s="1">
        <v>93866</v>
      </c>
      <c r="J287" s="1">
        <v>803199</v>
      </c>
      <c r="K287" s="1">
        <v>154289</v>
      </c>
      <c r="L287" s="1">
        <v>550128</v>
      </c>
      <c r="M287" s="1">
        <v>61040</v>
      </c>
      <c r="N287" s="1">
        <v>204630</v>
      </c>
      <c r="O287" s="1">
        <v>135588</v>
      </c>
      <c r="P287" s="1">
        <v>31503</v>
      </c>
      <c r="Q287" s="1">
        <v>10501</v>
      </c>
      <c r="R287" s="1">
        <v>21917</v>
      </c>
      <c r="S287" s="1">
        <v>5121</v>
      </c>
      <c r="T287" s="1">
        <v>111401</v>
      </c>
      <c r="U287" s="1">
        <v>73106</v>
      </c>
      <c r="V287" s="1">
        <v>38295</v>
      </c>
      <c r="W287" s="1">
        <v>189632</v>
      </c>
      <c r="X287" s="1">
        <v>1418991</v>
      </c>
      <c r="Y287" s="1">
        <v>4819115</v>
      </c>
      <c r="Z287" s="1">
        <v>777</v>
      </c>
      <c r="AA287" s="1">
        <v>239211</v>
      </c>
      <c r="AB287" s="1">
        <v>2796062</v>
      </c>
      <c r="AC287" s="1">
        <v>5135378</v>
      </c>
      <c r="AD287" s="1">
        <v>46390162</v>
      </c>
      <c r="AE287" s="1">
        <v>19144560</v>
      </c>
      <c r="AF287" s="1">
        <v>5789735</v>
      </c>
      <c r="AG287" s="1">
        <v>201257</v>
      </c>
      <c r="AH287" s="1">
        <v>550915</v>
      </c>
      <c r="AI287" s="1">
        <v>5037563</v>
      </c>
      <c r="AJ287" s="1">
        <v>2874255</v>
      </c>
      <c r="AK287" s="1">
        <v>947943</v>
      </c>
      <c r="AL287" s="1">
        <v>1155473</v>
      </c>
      <c r="AM287" s="1">
        <v>770838</v>
      </c>
      <c r="AN287" s="1">
        <v>505805</v>
      </c>
      <c r="AO287" s="1">
        <v>2117063</v>
      </c>
      <c r="AP287" s="1">
        <v>93886</v>
      </c>
      <c r="AQ287" s="1">
        <v>7763817</v>
      </c>
      <c r="AR287" s="1">
        <v>27245602</v>
      </c>
      <c r="AS287" s="1">
        <v>23224510</v>
      </c>
      <c r="AT287" s="1">
        <v>4021092</v>
      </c>
      <c r="AU287" s="1">
        <v>17853103</v>
      </c>
      <c r="AV287" s="1">
        <v>152.6098942768526</v>
      </c>
      <c r="AW287" s="1">
        <v>31.799589386204111</v>
      </c>
      <c r="AX287" s="1">
        <v>48.529319742759327</v>
      </c>
      <c r="AY287" s="1">
        <v>30568192</v>
      </c>
      <c r="AZ287" s="1">
        <v>13990473</v>
      </c>
      <c r="BA287" s="1">
        <v>5526050</v>
      </c>
      <c r="BB287" s="1">
        <v>4411787</v>
      </c>
      <c r="BC287" s="1">
        <v>2045916</v>
      </c>
      <c r="BD287" s="1">
        <v>2006720</v>
      </c>
      <c r="BE287" s="1">
        <v>11423632</v>
      </c>
      <c r="BF287" s="1">
        <v>93578</v>
      </c>
      <c r="BG287" s="1">
        <v>4888753</v>
      </c>
      <c r="BI287" s="1">
        <f t="shared" si="12"/>
        <v>152.6098942768526</v>
      </c>
      <c r="BJ287" s="1">
        <f t="shared" si="13"/>
        <v>23224510</v>
      </c>
      <c r="BK287" s="1">
        <f t="shared" si="14"/>
        <v>15218220.358548943</v>
      </c>
    </row>
    <row r="288" spans="1:63" x14ac:dyDescent="0.25">
      <c r="A288" s="56" t="s">
        <v>101</v>
      </c>
      <c r="B288" s="1">
        <v>37103734</v>
      </c>
      <c r="C288" s="1">
        <v>20367758</v>
      </c>
      <c r="D288" s="1">
        <v>11297074</v>
      </c>
      <c r="E288" s="1">
        <v>4615911</v>
      </c>
      <c r="F288" s="1">
        <v>2184292</v>
      </c>
      <c r="G288" s="1">
        <v>2270481</v>
      </c>
      <c r="H288" s="1">
        <v>16735976</v>
      </c>
      <c r="I288" s="1">
        <v>93857</v>
      </c>
      <c r="J288" s="1">
        <v>837876</v>
      </c>
      <c r="K288" s="1">
        <v>171575</v>
      </c>
      <c r="L288" s="1">
        <v>576361</v>
      </c>
      <c r="M288" s="1">
        <v>64591</v>
      </c>
      <c r="N288" s="1">
        <v>216373</v>
      </c>
      <c r="O288" s="1">
        <v>139396</v>
      </c>
      <c r="P288" s="1">
        <v>37425</v>
      </c>
      <c r="Q288" s="1">
        <v>12475</v>
      </c>
      <c r="R288" s="1">
        <v>22267</v>
      </c>
      <c r="S288" s="1">
        <v>4810</v>
      </c>
      <c r="T288" s="1">
        <v>115178</v>
      </c>
      <c r="U288" s="1">
        <v>78086</v>
      </c>
      <c r="V288" s="1">
        <v>37092</v>
      </c>
      <c r="W288" s="1">
        <v>211134</v>
      </c>
      <c r="X288" s="1">
        <v>1499935</v>
      </c>
      <c r="Y288" s="1">
        <v>4969661</v>
      </c>
      <c r="Z288" s="1">
        <v>806</v>
      </c>
      <c r="AA288" s="1">
        <v>248200</v>
      </c>
      <c r="AB288" s="1">
        <v>2754199</v>
      </c>
      <c r="AC288" s="1">
        <v>4976230</v>
      </c>
      <c r="AD288" s="1">
        <v>47846351</v>
      </c>
      <c r="AE288" s="1">
        <v>19268195</v>
      </c>
      <c r="AF288" s="1">
        <v>5818657</v>
      </c>
      <c r="AG288" s="1">
        <v>179017</v>
      </c>
      <c r="AH288" s="1">
        <v>548659</v>
      </c>
      <c r="AI288" s="1">
        <v>5090981</v>
      </c>
      <c r="AJ288" s="1">
        <v>2935315</v>
      </c>
      <c r="AK288" s="1">
        <v>988295</v>
      </c>
      <c r="AL288" s="1">
        <v>1131250</v>
      </c>
      <c r="AM288" s="1">
        <v>815770</v>
      </c>
      <c r="AN288" s="1">
        <v>507867</v>
      </c>
      <c r="AO288" s="1">
        <v>2104094</v>
      </c>
      <c r="AP288" s="1">
        <v>74206</v>
      </c>
      <c r="AQ288" s="1">
        <v>7828056</v>
      </c>
      <c r="AR288" s="1">
        <v>28578156</v>
      </c>
      <c r="AS288" s="1">
        <v>24300491</v>
      </c>
      <c r="AT288" s="1">
        <v>4277665</v>
      </c>
      <c r="AU288" s="1">
        <v>17835539</v>
      </c>
      <c r="AV288" s="1">
        <v>160.23152163175251</v>
      </c>
      <c r="AW288" s="1">
        <v>30.631688105745592</v>
      </c>
      <c r="AX288" s="1">
        <v>49.081619953328705</v>
      </c>
      <c r="AY288" s="1">
        <v>30857307</v>
      </c>
      <c r="AZ288" s="1">
        <v>14121331</v>
      </c>
      <c r="BA288" s="1">
        <v>5585296</v>
      </c>
      <c r="BB288" s="1">
        <v>4456755</v>
      </c>
      <c r="BC288" s="1">
        <v>2071528</v>
      </c>
      <c r="BD288" s="1">
        <v>2007752</v>
      </c>
      <c r="BE288" s="1">
        <v>11589112</v>
      </c>
      <c r="BF288" s="1">
        <v>94803</v>
      </c>
      <c r="BG288" s="1">
        <v>4939473</v>
      </c>
      <c r="BI288" s="1">
        <f t="shared" si="12"/>
        <v>160.23152163175251</v>
      </c>
      <c r="BJ288" s="1">
        <f t="shared" si="13"/>
        <v>24300491</v>
      </c>
      <c r="BK288" s="1">
        <f t="shared" si="14"/>
        <v>15165861.718425108</v>
      </c>
    </row>
    <row r="289" spans="1:63" x14ac:dyDescent="0.25">
      <c r="A289" s="56" t="s">
        <v>100</v>
      </c>
      <c r="B289" s="1">
        <v>36978179</v>
      </c>
      <c r="C289" s="1">
        <v>20235392</v>
      </c>
      <c r="D289" s="1">
        <v>11122594</v>
      </c>
      <c r="E289" s="1">
        <v>4644365</v>
      </c>
      <c r="F289" s="1">
        <v>2194073</v>
      </c>
      <c r="G289" s="1">
        <v>2274360</v>
      </c>
      <c r="H289" s="1">
        <v>16742787</v>
      </c>
      <c r="I289" s="1">
        <v>76374</v>
      </c>
      <c r="J289" s="1">
        <v>756825</v>
      </c>
      <c r="K289" s="1">
        <v>178547</v>
      </c>
      <c r="L289" s="1">
        <v>551850</v>
      </c>
      <c r="M289" s="1">
        <v>56522</v>
      </c>
      <c r="N289" s="1">
        <v>226247</v>
      </c>
      <c r="O289" s="1">
        <v>138410</v>
      </c>
      <c r="P289" s="1">
        <v>45979</v>
      </c>
      <c r="Q289" s="1">
        <v>15326</v>
      </c>
      <c r="R289" s="1">
        <v>21867</v>
      </c>
      <c r="S289" s="1">
        <v>4665</v>
      </c>
      <c r="T289" s="1">
        <v>106926</v>
      </c>
      <c r="U289" s="1">
        <v>71180</v>
      </c>
      <c r="V289" s="1">
        <v>35746</v>
      </c>
      <c r="W289" s="1">
        <v>196681</v>
      </c>
      <c r="X289" s="1">
        <v>1527627</v>
      </c>
      <c r="Y289" s="1">
        <v>5009200</v>
      </c>
      <c r="Z289" s="1">
        <v>898</v>
      </c>
      <c r="AA289" s="1">
        <v>247352</v>
      </c>
      <c r="AB289" s="1">
        <v>2765988</v>
      </c>
      <c r="AC289" s="1">
        <v>5041750</v>
      </c>
      <c r="AD289" s="1">
        <v>48440028</v>
      </c>
      <c r="AE289" s="1">
        <v>19378154</v>
      </c>
      <c r="AF289" s="1">
        <v>5965704</v>
      </c>
      <c r="AG289" s="1">
        <v>184673</v>
      </c>
      <c r="AH289" s="1">
        <v>552552</v>
      </c>
      <c r="AI289" s="1">
        <v>5228479</v>
      </c>
      <c r="AJ289" s="1">
        <v>2976063</v>
      </c>
      <c r="AK289" s="1">
        <v>1017060</v>
      </c>
      <c r="AL289" s="1">
        <v>1155564</v>
      </c>
      <c r="AM289" s="1">
        <v>803439</v>
      </c>
      <c r="AN289" s="1">
        <v>494452</v>
      </c>
      <c r="AO289" s="1">
        <v>2083400</v>
      </c>
      <c r="AP289" s="1">
        <v>79163</v>
      </c>
      <c r="AQ289" s="1">
        <v>7779372</v>
      </c>
      <c r="AR289" s="1">
        <v>29061874</v>
      </c>
      <c r="AS289" s="1">
        <v>24721808</v>
      </c>
      <c r="AT289" s="1">
        <v>4340066</v>
      </c>
      <c r="AU289" s="1">
        <v>17600025</v>
      </c>
      <c r="AV289" s="1">
        <v>165.1240522580641</v>
      </c>
      <c r="AW289" s="1">
        <v>30.768032178151472</v>
      </c>
      <c r="AX289" s="1">
        <v>50.805421532628806</v>
      </c>
      <c r="AY289" s="1">
        <v>31048289</v>
      </c>
      <c r="AZ289" s="1">
        <v>14305502</v>
      </c>
      <c r="BA289" s="1">
        <v>5660448</v>
      </c>
      <c r="BB289" s="1">
        <v>4499025</v>
      </c>
      <c r="BC289" s="1">
        <v>2099922</v>
      </c>
      <c r="BD289" s="1">
        <v>2046107</v>
      </c>
      <c r="BE289" s="1">
        <v>11670135</v>
      </c>
      <c r="BF289" s="1">
        <v>96110</v>
      </c>
      <c r="BG289" s="1">
        <v>4986065</v>
      </c>
      <c r="BI289" s="1">
        <f t="shared" si="12"/>
        <v>165.1240522580641</v>
      </c>
      <c r="BJ289" s="1">
        <f t="shared" si="13"/>
        <v>24721808</v>
      </c>
      <c r="BK289" s="1">
        <f t="shared" si="14"/>
        <v>14971657.769979825</v>
      </c>
    </row>
    <row r="290" spans="1:63" x14ac:dyDescent="0.25">
      <c r="A290" s="56" t="s">
        <v>99</v>
      </c>
      <c r="B290" s="1">
        <v>37866806</v>
      </c>
      <c r="C290" s="1">
        <v>20777457</v>
      </c>
      <c r="D290" s="1">
        <v>11546078</v>
      </c>
      <c r="E290" s="1">
        <v>4670174</v>
      </c>
      <c r="F290" s="1">
        <v>2241207</v>
      </c>
      <c r="G290" s="1">
        <v>2319997</v>
      </c>
      <c r="H290" s="1">
        <v>17089349</v>
      </c>
      <c r="I290" s="1">
        <v>89387</v>
      </c>
      <c r="J290" s="1">
        <v>827123</v>
      </c>
      <c r="K290" s="1">
        <v>155667</v>
      </c>
      <c r="L290" s="1">
        <v>513195</v>
      </c>
      <c r="M290" s="1">
        <v>54066</v>
      </c>
      <c r="N290" s="1">
        <v>221737</v>
      </c>
      <c r="O290" s="1">
        <v>147987</v>
      </c>
      <c r="P290" s="1">
        <v>35391</v>
      </c>
      <c r="Q290" s="1">
        <v>11797</v>
      </c>
      <c r="R290" s="1">
        <v>21765</v>
      </c>
      <c r="S290" s="1">
        <v>4797</v>
      </c>
      <c r="T290" s="1">
        <v>102994</v>
      </c>
      <c r="U290" s="1">
        <v>66598</v>
      </c>
      <c r="V290" s="1">
        <v>36396</v>
      </c>
      <c r="W290" s="1">
        <v>186884</v>
      </c>
      <c r="X290" s="1">
        <v>1573044</v>
      </c>
      <c r="Y290" s="1">
        <v>4972478</v>
      </c>
      <c r="Z290" s="1">
        <v>932</v>
      </c>
      <c r="AA290" s="1">
        <v>250271</v>
      </c>
      <c r="AB290" s="1">
        <v>2895858</v>
      </c>
      <c r="AC290" s="1">
        <v>5245713</v>
      </c>
      <c r="AD290" s="1">
        <v>49466951</v>
      </c>
      <c r="AE290" s="1">
        <v>19715984</v>
      </c>
      <c r="AF290" s="1">
        <v>6061390</v>
      </c>
      <c r="AG290" s="1">
        <v>185663</v>
      </c>
      <c r="AH290" s="1">
        <v>564314</v>
      </c>
      <c r="AI290" s="1">
        <v>5311413</v>
      </c>
      <c r="AJ290" s="1">
        <v>2931871</v>
      </c>
      <c r="AK290" s="1">
        <v>1011342</v>
      </c>
      <c r="AL290" s="1">
        <v>1123501</v>
      </c>
      <c r="AM290" s="1">
        <v>797028</v>
      </c>
      <c r="AN290" s="1">
        <v>521616</v>
      </c>
      <c r="AO290" s="1">
        <v>2159510</v>
      </c>
      <c r="AP290" s="1">
        <v>61840</v>
      </c>
      <c r="AQ290" s="1">
        <v>7979757</v>
      </c>
      <c r="AR290" s="1">
        <v>29750967</v>
      </c>
      <c r="AS290" s="1">
        <v>25216344</v>
      </c>
      <c r="AT290" s="1">
        <v>4534623</v>
      </c>
      <c r="AU290" s="1">
        <v>18150822</v>
      </c>
      <c r="AV290" s="1">
        <v>163.90975196125609</v>
      </c>
      <c r="AW290" s="1">
        <v>30.228465043923041</v>
      </c>
      <c r="AX290" s="1">
        <v>49.547402075189247</v>
      </c>
      <c r="AY290" s="1">
        <v>31515514</v>
      </c>
      <c r="AZ290" s="1">
        <v>14426165</v>
      </c>
      <c r="BA290" s="1">
        <v>5710291</v>
      </c>
      <c r="BB290" s="1">
        <v>4535899</v>
      </c>
      <c r="BC290" s="1">
        <v>2131304</v>
      </c>
      <c r="BD290" s="1">
        <v>2048671</v>
      </c>
      <c r="BE290" s="1">
        <v>11799530</v>
      </c>
      <c r="BF290" s="1">
        <v>97452</v>
      </c>
      <c r="BG290" s="1">
        <v>5034385</v>
      </c>
      <c r="BI290" s="1">
        <f t="shared" si="12"/>
        <v>163.90975196125609</v>
      </c>
      <c r="BJ290" s="1">
        <f t="shared" si="13"/>
        <v>25216344</v>
      </c>
      <c r="BK290" s="1">
        <f t="shared" si="14"/>
        <v>15384285.375503754</v>
      </c>
    </row>
    <row r="291" spans="1:63" x14ac:dyDescent="0.25">
      <c r="A291" s="56" t="s">
        <v>98</v>
      </c>
      <c r="B291" s="1">
        <v>38892870</v>
      </c>
      <c r="C291" s="1">
        <v>21224248</v>
      </c>
      <c r="D291" s="1">
        <v>11934541</v>
      </c>
      <c r="E291" s="1">
        <v>4699672</v>
      </c>
      <c r="F291" s="1">
        <v>2270828</v>
      </c>
      <c r="G291" s="1">
        <v>2319207</v>
      </c>
      <c r="H291" s="1">
        <v>17668622</v>
      </c>
      <c r="I291" s="1">
        <v>96159</v>
      </c>
      <c r="J291" s="1">
        <v>958522</v>
      </c>
      <c r="K291" s="1">
        <v>168311</v>
      </c>
      <c r="L291" s="1">
        <v>483875</v>
      </c>
      <c r="M291" s="1">
        <v>100293</v>
      </c>
      <c r="N291" s="1">
        <v>239584</v>
      </c>
      <c r="O291" s="1">
        <v>161276</v>
      </c>
      <c r="P291" s="1">
        <v>39201</v>
      </c>
      <c r="Q291" s="1">
        <v>13067</v>
      </c>
      <c r="R291" s="1">
        <v>20837</v>
      </c>
      <c r="S291" s="1">
        <v>5203</v>
      </c>
      <c r="T291" s="1">
        <v>97245</v>
      </c>
      <c r="U291" s="1">
        <v>60254</v>
      </c>
      <c r="V291" s="1">
        <v>36991</v>
      </c>
      <c r="W291" s="1">
        <v>179330</v>
      </c>
      <c r="X291" s="1">
        <v>1642010</v>
      </c>
      <c r="Y291" s="1">
        <v>5272732</v>
      </c>
      <c r="Z291" s="1">
        <v>875</v>
      </c>
      <c r="AA291" s="1">
        <v>257706</v>
      </c>
      <c r="AB291" s="1">
        <v>2914584</v>
      </c>
      <c r="AC291" s="1">
        <v>5257396</v>
      </c>
      <c r="AD291" s="1">
        <v>50582198</v>
      </c>
      <c r="AE291" s="1">
        <v>19934540</v>
      </c>
      <c r="AF291" s="1">
        <v>6137445</v>
      </c>
      <c r="AG291" s="1">
        <v>176268</v>
      </c>
      <c r="AH291" s="1">
        <v>568361</v>
      </c>
      <c r="AI291" s="1">
        <v>5392816</v>
      </c>
      <c r="AJ291" s="1">
        <v>2948229</v>
      </c>
      <c r="AK291" s="1">
        <v>1001503</v>
      </c>
      <c r="AL291" s="1">
        <v>1129371</v>
      </c>
      <c r="AM291" s="1">
        <v>817355</v>
      </c>
      <c r="AN291" s="1">
        <v>458170</v>
      </c>
      <c r="AO291" s="1">
        <v>2240433</v>
      </c>
      <c r="AP291" s="1">
        <v>64117</v>
      </c>
      <c r="AQ291" s="1">
        <v>8086147</v>
      </c>
      <c r="AR291" s="1">
        <v>30647658</v>
      </c>
      <c r="AS291" s="1">
        <v>25796651</v>
      </c>
      <c r="AT291" s="1">
        <v>4851007</v>
      </c>
      <c r="AU291" s="1">
        <v>18958330</v>
      </c>
      <c r="AV291" s="1">
        <v>161.65800270776711</v>
      </c>
      <c r="AW291" s="1">
        <v>29.645571986402722</v>
      </c>
      <c r="AX291" s="1">
        <v>47.92443956451195</v>
      </c>
      <c r="AY291" s="1">
        <v>32206889</v>
      </c>
      <c r="AZ291" s="1">
        <v>14538267</v>
      </c>
      <c r="BA291" s="1">
        <v>5760369</v>
      </c>
      <c r="BB291" s="1">
        <v>4571497</v>
      </c>
      <c r="BC291" s="1">
        <v>2163676</v>
      </c>
      <c r="BD291" s="1">
        <v>2042725</v>
      </c>
      <c r="BE291" s="1">
        <v>12272349</v>
      </c>
      <c r="BF291" s="1">
        <v>98810</v>
      </c>
      <c r="BG291" s="1">
        <v>5085540</v>
      </c>
      <c r="BI291" s="1">
        <f t="shared" si="12"/>
        <v>161.65800270776711</v>
      </c>
      <c r="BJ291" s="1">
        <f t="shared" si="13"/>
        <v>25796651</v>
      </c>
      <c r="BK291" s="1">
        <f t="shared" si="14"/>
        <v>15957546.529034631</v>
      </c>
    </row>
    <row r="292" spans="1:63" x14ac:dyDescent="0.25">
      <c r="A292" s="56" t="s">
        <v>97</v>
      </c>
      <c r="B292" s="1">
        <v>39301538</v>
      </c>
      <c r="C292" s="1">
        <v>21425834</v>
      </c>
      <c r="D292" s="1">
        <v>12009215</v>
      </c>
      <c r="E292" s="1">
        <v>4734456</v>
      </c>
      <c r="F292" s="1">
        <v>2324950</v>
      </c>
      <c r="G292" s="1">
        <v>2357213</v>
      </c>
      <c r="H292" s="1">
        <v>17875704</v>
      </c>
      <c r="I292" s="1">
        <v>97587</v>
      </c>
      <c r="J292" s="1">
        <v>994846</v>
      </c>
      <c r="K292" s="1">
        <v>189039</v>
      </c>
      <c r="L292" s="1">
        <v>463847</v>
      </c>
      <c r="M292" s="1">
        <v>90280</v>
      </c>
      <c r="N292" s="1">
        <v>211927</v>
      </c>
      <c r="O292" s="1">
        <v>132530</v>
      </c>
      <c r="P292" s="1">
        <v>41185</v>
      </c>
      <c r="Q292" s="1">
        <v>13728</v>
      </c>
      <c r="R292" s="1">
        <v>19251</v>
      </c>
      <c r="S292" s="1">
        <v>5233</v>
      </c>
      <c r="T292" s="1">
        <v>88863</v>
      </c>
      <c r="U292" s="1">
        <v>50663</v>
      </c>
      <c r="V292" s="1">
        <v>38200</v>
      </c>
      <c r="W292" s="1">
        <v>178517</v>
      </c>
      <c r="X292" s="1">
        <v>1712941</v>
      </c>
      <c r="Y292" s="1">
        <v>5268081</v>
      </c>
      <c r="Z292" s="1">
        <v>902</v>
      </c>
      <c r="AA292" s="1">
        <v>256039</v>
      </c>
      <c r="AB292" s="1">
        <v>2953031</v>
      </c>
      <c r="AC292" s="1">
        <v>5369804</v>
      </c>
      <c r="AD292" s="1">
        <v>51073494</v>
      </c>
      <c r="AE292" s="1">
        <v>20249300</v>
      </c>
      <c r="AF292" s="1">
        <v>6135317</v>
      </c>
      <c r="AG292" s="1">
        <v>180783</v>
      </c>
      <c r="AH292" s="1">
        <v>570128</v>
      </c>
      <c r="AI292" s="1">
        <v>5384406</v>
      </c>
      <c r="AJ292" s="1">
        <v>2904559</v>
      </c>
      <c r="AK292" s="1">
        <v>975013</v>
      </c>
      <c r="AL292" s="1">
        <v>1109080</v>
      </c>
      <c r="AM292" s="1">
        <v>820466</v>
      </c>
      <c r="AN292" s="1">
        <v>467240</v>
      </c>
      <c r="AO292" s="1">
        <v>2288325</v>
      </c>
      <c r="AP292" s="1">
        <v>66113</v>
      </c>
      <c r="AQ292" s="1">
        <v>8387745</v>
      </c>
      <c r="AR292" s="1">
        <v>30824194</v>
      </c>
      <c r="AS292" s="1">
        <v>25818180</v>
      </c>
      <c r="AT292" s="1">
        <v>5006014</v>
      </c>
      <c r="AU292" s="1">
        <v>19052238</v>
      </c>
      <c r="AV292" s="1">
        <v>161.78778541625948</v>
      </c>
      <c r="AW292" s="1">
        <v>29.327211042273021</v>
      </c>
      <c r="AX292" s="1">
        <v>47.447845269646223</v>
      </c>
      <c r="AY292" s="1">
        <v>32520555</v>
      </c>
      <c r="AZ292" s="1">
        <v>14644851</v>
      </c>
      <c r="BA292" s="1">
        <v>5813323</v>
      </c>
      <c r="BB292" s="1">
        <v>4607983</v>
      </c>
      <c r="BC292" s="1">
        <v>2195738</v>
      </c>
      <c r="BD292" s="1">
        <v>2027807</v>
      </c>
      <c r="BE292" s="1">
        <v>12271256</v>
      </c>
      <c r="BF292" s="1">
        <v>100195</v>
      </c>
      <c r="BG292" s="1">
        <v>5137234</v>
      </c>
      <c r="BI292" s="1">
        <f t="shared" si="12"/>
        <v>161.78778541625948</v>
      </c>
      <c r="BJ292" s="1">
        <f t="shared" si="13"/>
        <v>25818180</v>
      </c>
      <c r="BK292" s="1">
        <f t="shared" si="14"/>
        <v>15958052.663600711</v>
      </c>
    </row>
    <row r="293" spans="1:63" x14ac:dyDescent="0.25">
      <c r="A293" s="56" t="s">
        <v>96</v>
      </c>
      <c r="B293" s="1">
        <v>39665919</v>
      </c>
      <c r="C293" s="1">
        <v>21373499</v>
      </c>
      <c r="D293" s="1">
        <v>11840933</v>
      </c>
      <c r="E293" s="1">
        <v>4786569</v>
      </c>
      <c r="F293" s="1">
        <v>2360761</v>
      </c>
      <c r="G293" s="1">
        <v>2385236</v>
      </c>
      <c r="H293" s="1">
        <v>18292420</v>
      </c>
      <c r="I293" s="1">
        <v>87663</v>
      </c>
      <c r="J293" s="1">
        <v>936408</v>
      </c>
      <c r="K293" s="1">
        <v>181737</v>
      </c>
      <c r="L293" s="1">
        <v>463813</v>
      </c>
      <c r="M293" s="1">
        <v>81450</v>
      </c>
      <c r="N293" s="1">
        <v>212283</v>
      </c>
      <c r="O293" s="1">
        <v>135989</v>
      </c>
      <c r="P293" s="1">
        <v>38683</v>
      </c>
      <c r="Q293" s="1">
        <v>12894</v>
      </c>
      <c r="R293" s="1">
        <v>18653</v>
      </c>
      <c r="S293" s="1">
        <v>6064</v>
      </c>
      <c r="T293" s="1">
        <v>91817</v>
      </c>
      <c r="U293" s="1">
        <v>55043</v>
      </c>
      <c r="V293" s="1">
        <v>36774</v>
      </c>
      <c r="W293" s="1">
        <v>191491</v>
      </c>
      <c r="X293" s="1">
        <v>1786453</v>
      </c>
      <c r="Y293" s="1">
        <v>5653532</v>
      </c>
      <c r="Z293" s="1">
        <v>1030</v>
      </c>
      <c r="AA293" s="1">
        <v>269677</v>
      </c>
      <c r="AB293" s="1">
        <v>2944700</v>
      </c>
      <c r="AC293" s="1">
        <v>5390366</v>
      </c>
      <c r="AD293" s="1">
        <v>52754711</v>
      </c>
      <c r="AE293" s="1">
        <v>20178994</v>
      </c>
      <c r="AF293" s="1">
        <v>6275592</v>
      </c>
      <c r="AG293" s="1">
        <v>195512</v>
      </c>
      <c r="AH293" s="1">
        <v>570776</v>
      </c>
      <c r="AI293" s="1">
        <v>5509304</v>
      </c>
      <c r="AJ293" s="1">
        <v>2938687</v>
      </c>
      <c r="AK293" s="1">
        <v>958475</v>
      </c>
      <c r="AL293" s="1">
        <v>1190131</v>
      </c>
      <c r="AM293" s="1">
        <v>790081</v>
      </c>
      <c r="AN293" s="1">
        <v>476535</v>
      </c>
      <c r="AO293" s="1">
        <v>2232614</v>
      </c>
      <c r="AP293" s="1">
        <v>90006</v>
      </c>
      <c r="AQ293" s="1">
        <v>8165559</v>
      </c>
      <c r="AR293" s="1">
        <v>32575717</v>
      </c>
      <c r="AS293" s="1">
        <v>27217094</v>
      </c>
      <c r="AT293" s="1">
        <v>5358623</v>
      </c>
      <c r="AU293" s="1">
        <v>19486925</v>
      </c>
      <c r="AV293" s="1">
        <v>167.16704296144701</v>
      </c>
      <c r="AW293" s="1">
        <v>28.285729278202847</v>
      </c>
      <c r="AX293" s="1">
        <v>47.284417214451963</v>
      </c>
      <c r="AY293" s="1">
        <v>33127499</v>
      </c>
      <c r="AZ293" s="1">
        <v>14835079</v>
      </c>
      <c r="BA293" s="1">
        <v>5878320</v>
      </c>
      <c r="BB293" s="1">
        <v>4644896</v>
      </c>
      <c r="BC293" s="1">
        <v>2227987</v>
      </c>
      <c r="BD293" s="1">
        <v>2083876</v>
      </c>
      <c r="BE293" s="1">
        <v>12948505</v>
      </c>
      <c r="BF293" s="1">
        <v>101618</v>
      </c>
      <c r="BG293" s="1">
        <v>5186836</v>
      </c>
      <c r="BI293" s="1">
        <f t="shared" si="12"/>
        <v>167.16704296144701</v>
      </c>
      <c r="BJ293" s="1">
        <f t="shared" si="13"/>
        <v>27217094</v>
      </c>
      <c r="BK293" s="1">
        <f t="shared" si="14"/>
        <v>16281375.513878629</v>
      </c>
    </row>
    <row r="294" spans="1:63" x14ac:dyDescent="0.25">
      <c r="A294" s="56" t="s">
        <v>95</v>
      </c>
      <c r="B294" s="1">
        <v>40994428</v>
      </c>
      <c r="C294" s="1">
        <v>22342404</v>
      </c>
      <c r="D294" s="1">
        <v>12714806</v>
      </c>
      <c r="E294" s="1">
        <v>4830996</v>
      </c>
      <c r="F294" s="1">
        <v>2407395</v>
      </c>
      <c r="G294" s="1">
        <v>2389206</v>
      </c>
      <c r="H294" s="1">
        <v>18652024</v>
      </c>
      <c r="I294" s="1">
        <v>102936</v>
      </c>
      <c r="J294" s="1">
        <v>975316</v>
      </c>
      <c r="K294" s="1">
        <v>172120</v>
      </c>
      <c r="L294" s="1">
        <v>469833</v>
      </c>
      <c r="M294" s="1">
        <v>54700</v>
      </c>
      <c r="N294" s="1">
        <v>226234</v>
      </c>
      <c r="O294" s="1">
        <v>145288</v>
      </c>
      <c r="P294" s="1">
        <v>42263</v>
      </c>
      <c r="Q294" s="1">
        <v>14088</v>
      </c>
      <c r="R294" s="1">
        <v>18300</v>
      </c>
      <c r="S294" s="1">
        <v>6295</v>
      </c>
      <c r="T294" s="1">
        <v>92254</v>
      </c>
      <c r="U294" s="1">
        <v>55550</v>
      </c>
      <c r="V294" s="1">
        <v>36704</v>
      </c>
      <c r="W294" s="1">
        <v>168245</v>
      </c>
      <c r="X294" s="1">
        <v>1810517</v>
      </c>
      <c r="Y294" s="1">
        <v>5922158</v>
      </c>
      <c r="Z294" s="1">
        <v>959</v>
      </c>
      <c r="AA294" s="1">
        <v>278807</v>
      </c>
      <c r="AB294" s="1">
        <v>3012265</v>
      </c>
      <c r="AC294" s="1">
        <v>5365680</v>
      </c>
      <c r="AD294" s="1">
        <v>53393338</v>
      </c>
      <c r="AE294" s="1">
        <v>20229397</v>
      </c>
      <c r="AF294" s="1">
        <v>6362489</v>
      </c>
      <c r="AG294" s="1">
        <v>194666</v>
      </c>
      <c r="AH294" s="1">
        <v>580640</v>
      </c>
      <c r="AI294" s="1">
        <v>5587183</v>
      </c>
      <c r="AJ294" s="1">
        <v>2979787</v>
      </c>
      <c r="AK294" s="1">
        <v>946473</v>
      </c>
      <c r="AL294" s="1">
        <v>1248524</v>
      </c>
      <c r="AM294" s="1">
        <v>784790</v>
      </c>
      <c r="AN294" s="1">
        <v>472849</v>
      </c>
      <c r="AO294" s="1">
        <v>2256169</v>
      </c>
      <c r="AP294" s="1">
        <v>74445</v>
      </c>
      <c r="AQ294" s="1">
        <v>8083658</v>
      </c>
      <c r="AR294" s="1">
        <v>33163941</v>
      </c>
      <c r="AS294" s="1">
        <v>27634267</v>
      </c>
      <c r="AT294" s="1">
        <v>5529674</v>
      </c>
      <c r="AU294" s="1">
        <v>20765031</v>
      </c>
      <c r="AV294" s="1">
        <v>159.71052950635021</v>
      </c>
      <c r="AW294" s="1">
        <v>28.169980895679831</v>
      </c>
      <c r="AX294" s="1">
        <v>44.990425650327936</v>
      </c>
      <c r="AY294" s="1">
        <v>33604891</v>
      </c>
      <c r="AZ294" s="1">
        <v>14952867</v>
      </c>
      <c r="BA294" s="1">
        <v>5926612</v>
      </c>
      <c r="BB294" s="1">
        <v>4685474</v>
      </c>
      <c r="BC294" s="1">
        <v>2258614</v>
      </c>
      <c r="BD294" s="1">
        <v>2082167</v>
      </c>
      <c r="BE294" s="1">
        <v>13375494</v>
      </c>
      <c r="BF294" s="1">
        <v>103052</v>
      </c>
      <c r="BG294" s="1">
        <v>5236417</v>
      </c>
      <c r="BI294" s="1">
        <f t="shared" si="12"/>
        <v>159.71052950635021</v>
      </c>
      <c r="BJ294" s="1">
        <f t="shared" si="13"/>
        <v>27634267</v>
      </c>
      <c r="BK294" s="1">
        <f t="shared" si="14"/>
        <v>17302720.794561788</v>
      </c>
    </row>
    <row r="295" spans="1:63" x14ac:dyDescent="0.25">
      <c r="A295" s="56" t="s">
        <v>94</v>
      </c>
      <c r="B295" s="1">
        <v>41693522</v>
      </c>
      <c r="C295" s="1">
        <v>22229971</v>
      </c>
      <c r="D295" s="1">
        <v>12501431</v>
      </c>
      <c r="E295" s="1">
        <v>4871295</v>
      </c>
      <c r="F295" s="1">
        <v>2451150</v>
      </c>
      <c r="G295" s="1">
        <v>2406095</v>
      </c>
      <c r="H295" s="1">
        <v>19463551</v>
      </c>
      <c r="I295" s="1">
        <v>228192</v>
      </c>
      <c r="J295" s="1">
        <v>987538</v>
      </c>
      <c r="K295" s="1">
        <v>176229</v>
      </c>
      <c r="L295" s="1">
        <v>502353</v>
      </c>
      <c r="M295" s="1">
        <v>39821</v>
      </c>
      <c r="N295" s="1">
        <v>208127</v>
      </c>
      <c r="O295" s="1">
        <v>127454</v>
      </c>
      <c r="P295" s="1">
        <v>42195</v>
      </c>
      <c r="Q295" s="1">
        <v>14065</v>
      </c>
      <c r="R295" s="1">
        <v>17661</v>
      </c>
      <c r="S295" s="1">
        <v>6752</v>
      </c>
      <c r="T295" s="1">
        <v>93008</v>
      </c>
      <c r="U295" s="1">
        <v>56429</v>
      </c>
      <c r="V295" s="1">
        <v>36579</v>
      </c>
      <c r="W295" s="1">
        <v>175683</v>
      </c>
      <c r="X295" s="1">
        <v>1859513</v>
      </c>
      <c r="Y295" s="1">
        <v>6320371</v>
      </c>
      <c r="Z295" s="1">
        <v>1105</v>
      </c>
      <c r="AA295" s="1">
        <v>290129</v>
      </c>
      <c r="AB295" s="1">
        <v>3080485</v>
      </c>
      <c r="AC295" s="1">
        <v>5500997</v>
      </c>
      <c r="AD295" s="1">
        <v>54719072</v>
      </c>
      <c r="AE295" s="1">
        <v>20503722</v>
      </c>
      <c r="AF295" s="1">
        <v>6445225</v>
      </c>
      <c r="AG295" s="1">
        <v>206063</v>
      </c>
      <c r="AH295" s="1">
        <v>575216</v>
      </c>
      <c r="AI295" s="1">
        <v>5663946</v>
      </c>
      <c r="AJ295" s="1">
        <v>2955233</v>
      </c>
      <c r="AK295" s="1">
        <v>922709</v>
      </c>
      <c r="AL295" s="1">
        <v>1270360</v>
      </c>
      <c r="AM295" s="1">
        <v>762164</v>
      </c>
      <c r="AN295" s="1">
        <v>470025</v>
      </c>
      <c r="AO295" s="1">
        <v>2319419</v>
      </c>
      <c r="AP295" s="1">
        <v>69590</v>
      </c>
      <c r="AQ295" s="1">
        <v>8244230</v>
      </c>
      <c r="AR295" s="1">
        <v>34215350</v>
      </c>
      <c r="AS295" s="1">
        <v>28421574</v>
      </c>
      <c r="AT295" s="1">
        <v>5793776</v>
      </c>
      <c r="AU295" s="1">
        <v>21189800</v>
      </c>
      <c r="AV295" s="1">
        <v>161.47084716144062</v>
      </c>
      <c r="AW295" s="1">
        <v>27.474387964555714</v>
      </c>
      <c r="AX295" s="1">
        <v>44.363126998788978</v>
      </c>
      <c r="AY295" s="1">
        <v>34585088</v>
      </c>
      <c r="AZ295" s="1">
        <v>15121537</v>
      </c>
      <c r="BA295" s="1">
        <v>5978935</v>
      </c>
      <c r="BB295" s="1">
        <v>4728542</v>
      </c>
      <c r="BC295" s="1">
        <v>2290117</v>
      </c>
      <c r="BD295" s="1">
        <v>2123943</v>
      </c>
      <c r="BE295" s="1">
        <v>14081366</v>
      </c>
      <c r="BF295" s="1">
        <v>104486</v>
      </c>
      <c r="BG295" s="1">
        <v>5284310</v>
      </c>
      <c r="BI295" s="1">
        <f t="shared" si="12"/>
        <v>161.47084716144062</v>
      </c>
      <c r="BJ295" s="1">
        <f t="shared" si="13"/>
        <v>28421574</v>
      </c>
      <c r="BK295" s="1">
        <f t="shared" si="14"/>
        <v>17601675.1628136</v>
      </c>
    </row>
    <row r="296" spans="1:63" x14ac:dyDescent="0.25">
      <c r="A296" s="56" t="s">
        <v>93</v>
      </c>
      <c r="B296" s="1">
        <v>42356658</v>
      </c>
      <c r="C296" s="1">
        <v>22585219</v>
      </c>
      <c r="D296" s="1">
        <v>12715660</v>
      </c>
      <c r="E296" s="1">
        <v>4921584</v>
      </c>
      <c r="F296" s="1">
        <v>2496496</v>
      </c>
      <c r="G296" s="1">
        <v>2451478</v>
      </c>
      <c r="H296" s="1">
        <v>19771439</v>
      </c>
      <c r="I296" s="1">
        <v>216550</v>
      </c>
      <c r="J296" s="1">
        <v>950449</v>
      </c>
      <c r="K296" s="1">
        <v>181313</v>
      </c>
      <c r="L296" s="1">
        <v>532543</v>
      </c>
      <c r="M296" s="1">
        <v>39551</v>
      </c>
      <c r="N296" s="1">
        <v>243351</v>
      </c>
      <c r="O296" s="1">
        <v>123727</v>
      </c>
      <c r="P296" s="1">
        <v>71295</v>
      </c>
      <c r="Q296" s="1">
        <v>23765</v>
      </c>
      <c r="R296" s="1">
        <v>17247</v>
      </c>
      <c r="S296" s="1">
        <v>7317</v>
      </c>
      <c r="T296" s="1">
        <v>101511</v>
      </c>
      <c r="U296" s="1">
        <v>65268</v>
      </c>
      <c r="V296" s="1">
        <v>36243</v>
      </c>
      <c r="W296" s="1">
        <v>154811</v>
      </c>
      <c r="X296" s="1">
        <v>1949283</v>
      </c>
      <c r="Y296" s="1">
        <v>6564342</v>
      </c>
      <c r="Z296" s="1">
        <v>1179</v>
      </c>
      <c r="AA296" s="1">
        <v>300875</v>
      </c>
      <c r="AB296" s="1">
        <v>3116388</v>
      </c>
      <c r="AC296" s="1">
        <v>5419293</v>
      </c>
      <c r="AD296" s="1">
        <v>56502659</v>
      </c>
      <c r="AE296" s="1">
        <v>20388272</v>
      </c>
      <c r="AF296" s="1">
        <v>6503058</v>
      </c>
      <c r="AG296" s="1">
        <v>206670</v>
      </c>
      <c r="AH296" s="1">
        <v>587928</v>
      </c>
      <c r="AI296" s="1">
        <v>5708460</v>
      </c>
      <c r="AJ296" s="1">
        <v>3085422</v>
      </c>
      <c r="AK296" s="1">
        <v>927749</v>
      </c>
      <c r="AL296" s="1">
        <v>1364856</v>
      </c>
      <c r="AM296" s="1">
        <v>792818</v>
      </c>
      <c r="AN296" s="1">
        <v>471938</v>
      </c>
      <c r="AO296" s="1">
        <v>2369669</v>
      </c>
      <c r="AP296" s="1">
        <v>286554</v>
      </c>
      <c r="AQ296" s="1">
        <v>7671631</v>
      </c>
      <c r="AR296" s="1">
        <v>36114387</v>
      </c>
      <c r="AS296" s="1">
        <v>29960160</v>
      </c>
      <c r="AT296" s="1">
        <v>6154227</v>
      </c>
      <c r="AU296" s="1">
        <v>21968385</v>
      </c>
      <c r="AV296" s="1">
        <v>164.39254284127981</v>
      </c>
      <c r="AW296" s="1">
        <v>26.550305785914919</v>
      </c>
      <c r="AX296" s="1">
        <v>43.646722813600995</v>
      </c>
      <c r="AY296" s="1">
        <v>34989358</v>
      </c>
      <c r="AZ296" s="1">
        <v>15217919</v>
      </c>
      <c r="BA296" s="1">
        <v>6027970</v>
      </c>
      <c r="BB296" s="1">
        <v>4776648</v>
      </c>
      <c r="BC296" s="1">
        <v>2323510</v>
      </c>
      <c r="BD296" s="1">
        <v>2089791</v>
      </c>
      <c r="BE296" s="1">
        <v>14601086</v>
      </c>
      <c r="BF296" s="1">
        <v>105970</v>
      </c>
      <c r="BG296" s="1">
        <v>5334387</v>
      </c>
      <c r="BI296" s="1">
        <f t="shared" si="12"/>
        <v>164.39254284127981</v>
      </c>
      <c r="BJ296" s="1">
        <f t="shared" si="13"/>
        <v>29960160</v>
      </c>
      <c r="BK296" s="1">
        <f t="shared" si="14"/>
        <v>18224768.278526105</v>
      </c>
    </row>
    <row r="297" spans="1:63" x14ac:dyDescent="0.25">
      <c r="A297" s="56" t="s">
        <v>92</v>
      </c>
      <c r="B297" s="1">
        <v>42684937</v>
      </c>
      <c r="C297" s="1">
        <v>22901144</v>
      </c>
      <c r="D297" s="1">
        <v>12870067</v>
      </c>
      <c r="E297" s="1">
        <v>4979759</v>
      </c>
      <c r="F297" s="1">
        <v>2551734</v>
      </c>
      <c r="G297" s="1">
        <v>2499584</v>
      </c>
      <c r="H297" s="1">
        <v>19783793</v>
      </c>
      <c r="I297" s="1">
        <v>210858</v>
      </c>
      <c r="J297" s="1">
        <v>947579</v>
      </c>
      <c r="K297" s="1">
        <v>180031</v>
      </c>
      <c r="L297" s="1">
        <v>502077</v>
      </c>
      <c r="M297" s="1">
        <v>30983</v>
      </c>
      <c r="N297" s="1">
        <v>242473</v>
      </c>
      <c r="O297" s="1">
        <v>127799</v>
      </c>
      <c r="P297" s="1">
        <v>67136</v>
      </c>
      <c r="Q297" s="1">
        <v>22379</v>
      </c>
      <c r="R297" s="1">
        <v>17334</v>
      </c>
      <c r="S297" s="1">
        <v>7825</v>
      </c>
      <c r="T297" s="1">
        <v>98753</v>
      </c>
      <c r="U297" s="1">
        <v>63531</v>
      </c>
      <c r="V297" s="1">
        <v>35222</v>
      </c>
      <c r="W297" s="1">
        <v>198216</v>
      </c>
      <c r="X297" s="1">
        <v>1915449</v>
      </c>
      <c r="Y297" s="1">
        <v>6212949</v>
      </c>
      <c r="Z297" s="1">
        <v>1344</v>
      </c>
      <c r="AA297" s="1">
        <v>296663</v>
      </c>
      <c r="AB297" s="1">
        <v>3206229</v>
      </c>
      <c r="AC297" s="1">
        <v>5740189</v>
      </c>
      <c r="AD297" s="1">
        <v>56507630</v>
      </c>
      <c r="AE297" s="1">
        <v>20743946</v>
      </c>
      <c r="AF297" s="1">
        <v>6604262</v>
      </c>
      <c r="AG297" s="1">
        <v>242010</v>
      </c>
      <c r="AH297" s="1">
        <v>585157</v>
      </c>
      <c r="AI297" s="1">
        <v>5777095</v>
      </c>
      <c r="AJ297" s="1">
        <v>3091083</v>
      </c>
      <c r="AK297" s="1">
        <v>931201</v>
      </c>
      <c r="AL297" s="1">
        <v>1358917</v>
      </c>
      <c r="AM297" s="1">
        <v>800965</v>
      </c>
      <c r="AN297" s="1">
        <v>462033</v>
      </c>
      <c r="AO297" s="1">
        <v>2386792</v>
      </c>
      <c r="AP297" s="1">
        <v>294136</v>
      </c>
      <c r="AQ297" s="1">
        <v>7905640</v>
      </c>
      <c r="AR297" s="1">
        <v>35763684</v>
      </c>
      <c r="AS297" s="1">
        <v>29674573</v>
      </c>
      <c r="AT297" s="1">
        <v>6089111</v>
      </c>
      <c r="AU297" s="1">
        <v>21940991</v>
      </c>
      <c r="AV297" s="1">
        <v>162.99940142253459</v>
      </c>
      <c r="AW297" s="1">
        <v>27.10946895859718</v>
      </c>
      <c r="AX297" s="1">
        <v>44.188272131341243</v>
      </c>
      <c r="AY297" s="1">
        <v>35221166</v>
      </c>
      <c r="AZ297" s="1">
        <v>15437373</v>
      </c>
      <c r="BA297" s="1">
        <v>6093979</v>
      </c>
      <c r="BB297" s="1">
        <v>4828270</v>
      </c>
      <c r="BC297" s="1">
        <v>2360002</v>
      </c>
      <c r="BD297" s="1">
        <v>2155122</v>
      </c>
      <c r="BE297" s="1">
        <v>14477220</v>
      </c>
      <c r="BF297" s="1">
        <v>107445</v>
      </c>
      <c r="BG297" s="1">
        <v>5392209</v>
      </c>
      <c r="BI297" s="1">
        <f t="shared" si="12"/>
        <v>162.99940142253459</v>
      </c>
      <c r="BJ297" s="1">
        <f t="shared" si="13"/>
        <v>29674573</v>
      </c>
      <c r="BK297" s="1">
        <f t="shared" si="14"/>
        <v>18205326.363792095</v>
      </c>
    </row>
    <row r="298" spans="1:63" x14ac:dyDescent="0.25">
      <c r="A298" s="56" t="s">
        <v>91</v>
      </c>
      <c r="B298" s="1">
        <v>43109106</v>
      </c>
      <c r="C298" s="1">
        <v>23125843</v>
      </c>
      <c r="D298" s="1">
        <v>12964153</v>
      </c>
      <c r="E298" s="1">
        <v>5039474</v>
      </c>
      <c r="F298" s="1">
        <v>2598508</v>
      </c>
      <c r="G298" s="1">
        <v>2523708</v>
      </c>
      <c r="H298" s="1">
        <v>19983263</v>
      </c>
      <c r="I298" s="1">
        <v>222249</v>
      </c>
      <c r="J298" s="1">
        <v>995444</v>
      </c>
      <c r="K298" s="1">
        <v>179454</v>
      </c>
      <c r="L298" s="1">
        <v>486793</v>
      </c>
      <c r="M298" s="1">
        <v>16497</v>
      </c>
      <c r="N298" s="1">
        <v>241594</v>
      </c>
      <c r="O298" s="1">
        <v>133908</v>
      </c>
      <c r="P298" s="1">
        <v>60598</v>
      </c>
      <c r="Q298" s="1">
        <v>20199</v>
      </c>
      <c r="R298" s="1">
        <v>17834</v>
      </c>
      <c r="S298" s="1">
        <v>9055</v>
      </c>
      <c r="T298" s="1">
        <v>98196</v>
      </c>
      <c r="U298" s="1">
        <v>62775</v>
      </c>
      <c r="V298" s="1">
        <v>35421</v>
      </c>
      <c r="W298" s="1">
        <v>201287</v>
      </c>
      <c r="X298" s="1">
        <v>1961404</v>
      </c>
      <c r="Y298" s="1">
        <v>6102572</v>
      </c>
      <c r="Z298" s="1">
        <v>1250</v>
      </c>
      <c r="AA298" s="1">
        <v>297662</v>
      </c>
      <c r="AB298" s="1">
        <v>3364399</v>
      </c>
      <c r="AC298" s="1">
        <v>5814462</v>
      </c>
      <c r="AD298" s="1">
        <v>58042850</v>
      </c>
      <c r="AE298" s="1">
        <v>21009601</v>
      </c>
      <c r="AF298" s="1">
        <v>6613142</v>
      </c>
      <c r="AG298" s="1">
        <v>240837</v>
      </c>
      <c r="AH298" s="1">
        <v>588766</v>
      </c>
      <c r="AI298" s="1">
        <v>5783539</v>
      </c>
      <c r="AJ298" s="1">
        <v>3456801</v>
      </c>
      <c r="AK298" s="1">
        <v>952370</v>
      </c>
      <c r="AL298" s="1">
        <v>1664962</v>
      </c>
      <c r="AM298" s="1">
        <v>839469</v>
      </c>
      <c r="AN298" s="1">
        <v>418852</v>
      </c>
      <c r="AO298" s="1">
        <v>2503078</v>
      </c>
      <c r="AP298" s="1">
        <v>266406</v>
      </c>
      <c r="AQ298" s="1">
        <v>7751322</v>
      </c>
      <c r="AR298" s="1">
        <v>37033249</v>
      </c>
      <c r="AS298" s="1">
        <v>30792036</v>
      </c>
      <c r="AT298" s="1">
        <v>6241213</v>
      </c>
      <c r="AU298" s="1">
        <v>22099505</v>
      </c>
      <c r="AV298" s="1">
        <v>167.57501635763492</v>
      </c>
      <c r="AW298" s="1">
        <v>27.191626968884034</v>
      </c>
      <c r="AX298" s="1">
        <v>45.566373341014483</v>
      </c>
      <c r="AY298" s="1">
        <v>35598598</v>
      </c>
      <c r="AZ298" s="1">
        <v>15615335</v>
      </c>
      <c r="BA298" s="1">
        <v>6161117</v>
      </c>
      <c r="BB298" s="1">
        <v>4878971</v>
      </c>
      <c r="BC298" s="1">
        <v>2400237</v>
      </c>
      <c r="BD298" s="1">
        <v>2175010</v>
      </c>
      <c r="BE298" s="1">
        <v>14588997</v>
      </c>
      <c r="BF298" s="1">
        <v>108961</v>
      </c>
      <c r="BG298" s="1">
        <v>5451650</v>
      </c>
      <c r="BI298" s="1">
        <f t="shared" si="12"/>
        <v>167.57501635763492</v>
      </c>
      <c r="BJ298" s="1">
        <f t="shared" si="13"/>
        <v>30792036</v>
      </c>
      <c r="BK298" s="1">
        <f t="shared" si="14"/>
        <v>18375075.634356085</v>
      </c>
    </row>
    <row r="299" spans="1:63" x14ac:dyDescent="0.25">
      <c r="A299" s="56" t="s">
        <v>90</v>
      </c>
      <c r="B299" s="1">
        <v>43640302</v>
      </c>
      <c r="C299" s="1">
        <v>23340827</v>
      </c>
      <c r="D299" s="1">
        <v>13030549</v>
      </c>
      <c r="E299" s="1">
        <v>5119795</v>
      </c>
      <c r="F299" s="1">
        <v>2634254</v>
      </c>
      <c r="G299" s="1">
        <v>2556229</v>
      </c>
      <c r="H299" s="1">
        <v>20299475</v>
      </c>
      <c r="I299" s="1">
        <v>132993</v>
      </c>
      <c r="J299" s="1">
        <v>1145408</v>
      </c>
      <c r="K299" s="1">
        <v>188264</v>
      </c>
      <c r="L299" s="1">
        <v>474378</v>
      </c>
      <c r="M299" s="1">
        <v>13118</v>
      </c>
      <c r="N299" s="1">
        <v>239958</v>
      </c>
      <c r="O299" s="1">
        <v>141763</v>
      </c>
      <c r="P299" s="1">
        <v>52529</v>
      </c>
      <c r="Q299" s="1">
        <v>17510</v>
      </c>
      <c r="R299" s="1">
        <v>18064</v>
      </c>
      <c r="S299" s="1">
        <v>10092</v>
      </c>
      <c r="T299" s="1">
        <v>99012</v>
      </c>
      <c r="U299" s="1">
        <v>63367</v>
      </c>
      <c r="V299" s="1">
        <v>35645</v>
      </c>
      <c r="W299" s="1">
        <v>197960</v>
      </c>
      <c r="X299" s="1">
        <v>2091549</v>
      </c>
      <c r="Y299" s="1">
        <v>6143491</v>
      </c>
      <c r="Z299" s="1">
        <v>1202</v>
      </c>
      <c r="AA299" s="1">
        <v>304272</v>
      </c>
      <c r="AB299" s="1">
        <v>3523579</v>
      </c>
      <c r="AC299" s="1">
        <v>5744291</v>
      </c>
      <c r="AD299" s="1">
        <v>60629132</v>
      </c>
      <c r="AE299" s="1">
        <v>21351811</v>
      </c>
      <c r="AF299" s="1">
        <v>6660774</v>
      </c>
      <c r="AG299" s="1">
        <v>223580</v>
      </c>
      <c r="AH299" s="1">
        <v>583426</v>
      </c>
      <c r="AI299" s="1">
        <v>5853768</v>
      </c>
      <c r="AJ299" s="1">
        <v>3486433</v>
      </c>
      <c r="AK299" s="1">
        <v>941598</v>
      </c>
      <c r="AL299" s="1">
        <v>1702014</v>
      </c>
      <c r="AM299" s="1">
        <v>842821</v>
      </c>
      <c r="AN299" s="1">
        <v>418119</v>
      </c>
      <c r="AO299" s="1">
        <v>2653107</v>
      </c>
      <c r="AP299" s="1">
        <v>275221</v>
      </c>
      <c r="AQ299" s="1">
        <v>7858158</v>
      </c>
      <c r="AR299" s="1">
        <v>39277321</v>
      </c>
      <c r="AS299" s="1">
        <v>32559137</v>
      </c>
      <c r="AT299" s="1">
        <v>6718184</v>
      </c>
      <c r="AU299" s="1">
        <v>22288491</v>
      </c>
      <c r="AV299" s="1">
        <v>176.2224336189575</v>
      </c>
      <c r="AW299" s="1">
        <v>25.83477339063279</v>
      </c>
      <c r="AX299" s="1">
        <v>45.526666388915949</v>
      </c>
      <c r="AY299" s="1">
        <v>36129339</v>
      </c>
      <c r="AZ299" s="1">
        <v>15829864</v>
      </c>
      <c r="BA299" s="1">
        <v>6229588</v>
      </c>
      <c r="BB299" s="1">
        <v>4928105</v>
      </c>
      <c r="BC299" s="1">
        <v>2440330</v>
      </c>
      <c r="BD299" s="1">
        <v>2231841</v>
      </c>
      <c r="BE299" s="1">
        <v>14777528</v>
      </c>
      <c r="BF299" s="1">
        <v>110476</v>
      </c>
      <c r="BG299" s="1">
        <v>5511499</v>
      </c>
      <c r="BI299" s="1">
        <f t="shared" si="12"/>
        <v>176.2224336189575</v>
      </c>
      <c r="BJ299" s="1">
        <f t="shared" si="13"/>
        <v>32559137</v>
      </c>
      <c r="BK299" s="1">
        <f t="shared" si="14"/>
        <v>18476158.983482216</v>
      </c>
    </row>
    <row r="300" spans="1:63" x14ac:dyDescent="0.25">
      <c r="A300" s="56" t="s">
        <v>89</v>
      </c>
      <c r="B300" s="1">
        <v>43056073</v>
      </c>
      <c r="C300" s="1">
        <v>23337683</v>
      </c>
      <c r="D300" s="1">
        <v>12929225</v>
      </c>
      <c r="E300" s="1">
        <v>5167558</v>
      </c>
      <c r="F300" s="1">
        <v>2661389</v>
      </c>
      <c r="G300" s="1">
        <v>2579511</v>
      </c>
      <c r="H300" s="1">
        <v>19718390</v>
      </c>
      <c r="I300" s="1">
        <v>106290</v>
      </c>
      <c r="J300" s="1">
        <v>1200677</v>
      </c>
      <c r="K300" s="1">
        <v>187155</v>
      </c>
      <c r="L300" s="1">
        <v>481504</v>
      </c>
      <c r="M300" s="1">
        <v>14579</v>
      </c>
      <c r="N300" s="1">
        <v>263220</v>
      </c>
      <c r="O300" s="1">
        <v>162126</v>
      </c>
      <c r="P300" s="1">
        <v>54404</v>
      </c>
      <c r="Q300" s="1">
        <v>18135</v>
      </c>
      <c r="R300" s="1">
        <v>18549</v>
      </c>
      <c r="S300" s="1">
        <v>10006</v>
      </c>
      <c r="T300" s="1">
        <v>98020</v>
      </c>
      <c r="U300" s="1">
        <v>61534</v>
      </c>
      <c r="V300" s="1">
        <v>36486</v>
      </c>
      <c r="W300" s="1">
        <v>196770</v>
      </c>
      <c r="X300" s="1">
        <v>1789868</v>
      </c>
      <c r="Y300" s="1">
        <v>5214635</v>
      </c>
      <c r="Z300" s="1">
        <v>1248</v>
      </c>
      <c r="AA300" s="1">
        <v>269891</v>
      </c>
      <c r="AB300" s="1">
        <v>3512687</v>
      </c>
      <c r="AC300" s="1">
        <v>6381846</v>
      </c>
      <c r="AD300" s="1">
        <v>55516593</v>
      </c>
      <c r="AE300" s="1">
        <v>21907116</v>
      </c>
      <c r="AF300" s="1">
        <v>6672020</v>
      </c>
      <c r="AG300" s="1">
        <v>196467</v>
      </c>
      <c r="AH300" s="1">
        <v>585468</v>
      </c>
      <c r="AI300" s="1">
        <v>5890085</v>
      </c>
      <c r="AJ300" s="1">
        <v>3613143</v>
      </c>
      <c r="AK300" s="1">
        <v>1034697</v>
      </c>
      <c r="AL300" s="1">
        <v>1709710</v>
      </c>
      <c r="AM300" s="1">
        <v>868736</v>
      </c>
      <c r="AN300" s="1">
        <v>408188</v>
      </c>
      <c r="AO300" s="1">
        <v>2690361</v>
      </c>
      <c r="AP300" s="1">
        <v>275257</v>
      </c>
      <c r="AQ300" s="1">
        <v>8248147</v>
      </c>
      <c r="AR300" s="1">
        <v>33609477</v>
      </c>
      <c r="AS300" s="1">
        <v>27796269</v>
      </c>
      <c r="AT300" s="1">
        <v>5813208</v>
      </c>
      <c r="AU300" s="1">
        <v>21148957</v>
      </c>
      <c r="AV300" s="1">
        <v>158.91789450337021</v>
      </c>
      <c r="AW300" s="1">
        <v>30.601972572319951</v>
      </c>
      <c r="AX300" s="1">
        <v>48.6320104884297</v>
      </c>
      <c r="AY300" s="1">
        <v>35682333</v>
      </c>
      <c r="AZ300" s="1">
        <v>15963943</v>
      </c>
      <c r="BA300" s="1">
        <v>6298919</v>
      </c>
      <c r="BB300" s="1">
        <v>4975726</v>
      </c>
      <c r="BC300" s="1">
        <v>2480926</v>
      </c>
      <c r="BD300" s="1">
        <v>2208372</v>
      </c>
      <c r="BE300" s="1">
        <v>13775217</v>
      </c>
      <c r="BF300" s="1">
        <v>111970</v>
      </c>
      <c r="BG300" s="1">
        <v>5568664</v>
      </c>
      <c r="BI300" s="1">
        <f t="shared" si="12"/>
        <v>158.91789450337021</v>
      </c>
      <c r="BJ300" s="1">
        <f t="shared" si="13"/>
        <v>27796269</v>
      </c>
      <c r="BK300" s="1">
        <f t="shared" si="14"/>
        <v>17490962.290222462</v>
      </c>
    </row>
    <row r="301" spans="1:63" x14ac:dyDescent="0.25">
      <c r="A301" s="56" t="s">
        <v>88</v>
      </c>
      <c r="B301" s="1">
        <v>45342491</v>
      </c>
      <c r="C301" s="1">
        <v>24067573</v>
      </c>
      <c r="D301" s="1">
        <v>13503214</v>
      </c>
      <c r="E301" s="1">
        <v>5232542</v>
      </c>
      <c r="F301" s="1">
        <v>2716626</v>
      </c>
      <c r="G301" s="1">
        <v>2615191</v>
      </c>
      <c r="H301" s="1">
        <v>21274918</v>
      </c>
      <c r="I301" s="1">
        <v>110718</v>
      </c>
      <c r="J301" s="1">
        <v>1105250</v>
      </c>
      <c r="K301" s="1">
        <v>204339</v>
      </c>
      <c r="L301" s="1">
        <v>491015</v>
      </c>
      <c r="M301" s="1">
        <v>12880</v>
      </c>
      <c r="N301" s="1">
        <v>281646</v>
      </c>
      <c r="O301" s="1">
        <v>168856</v>
      </c>
      <c r="P301" s="1">
        <v>62347</v>
      </c>
      <c r="Q301" s="1">
        <v>20782</v>
      </c>
      <c r="R301" s="1">
        <v>20018</v>
      </c>
      <c r="S301" s="1">
        <v>9643</v>
      </c>
      <c r="T301" s="1">
        <v>97073</v>
      </c>
      <c r="U301" s="1">
        <v>61868</v>
      </c>
      <c r="V301" s="1">
        <v>35205</v>
      </c>
      <c r="W301" s="1">
        <v>103778</v>
      </c>
      <c r="X301" s="1">
        <v>2026146</v>
      </c>
      <c r="Y301" s="1">
        <v>5776189</v>
      </c>
      <c r="Z301" s="1">
        <v>1339</v>
      </c>
      <c r="AA301" s="1">
        <v>297313</v>
      </c>
      <c r="AB301" s="1">
        <v>3670828</v>
      </c>
      <c r="AC301" s="1">
        <v>7096404</v>
      </c>
      <c r="AD301" s="1">
        <v>61361841</v>
      </c>
      <c r="AE301" s="1">
        <v>22861050</v>
      </c>
      <c r="AF301" s="1">
        <v>6816455</v>
      </c>
      <c r="AG301" s="1">
        <v>241104</v>
      </c>
      <c r="AH301" s="1">
        <v>588564</v>
      </c>
      <c r="AI301" s="1">
        <v>5986787</v>
      </c>
      <c r="AJ301" s="1">
        <v>3704696</v>
      </c>
      <c r="AK301" s="1">
        <v>1059723</v>
      </c>
      <c r="AL301" s="1">
        <v>1758548</v>
      </c>
      <c r="AM301" s="1">
        <v>886425</v>
      </c>
      <c r="AN301" s="1">
        <v>386441</v>
      </c>
      <c r="AO301" s="1">
        <v>2709790</v>
      </c>
      <c r="AP301" s="1">
        <v>301822</v>
      </c>
      <c r="AQ301" s="1">
        <v>8941845</v>
      </c>
      <c r="AR301" s="1">
        <v>38500791</v>
      </c>
      <c r="AS301" s="1">
        <v>31912893</v>
      </c>
      <c r="AT301" s="1">
        <v>6587898</v>
      </c>
      <c r="AU301" s="1">
        <v>22481441</v>
      </c>
      <c r="AV301" s="1">
        <v>171.25588884151011</v>
      </c>
      <c r="AW301" s="1">
        <v>27.32710448642592</v>
      </c>
      <c r="AX301" s="1">
        <v>46.799275682876882</v>
      </c>
      <c r="AY301" s="1">
        <v>37491868</v>
      </c>
      <c r="AZ301" s="1">
        <v>16216950</v>
      </c>
      <c r="BA301" s="1">
        <v>6365058</v>
      </c>
      <c r="BB301" s="1">
        <v>5020299</v>
      </c>
      <c r="BC301" s="1">
        <v>2519945</v>
      </c>
      <c r="BD301" s="1">
        <v>2311648</v>
      </c>
      <c r="BE301" s="1">
        <v>14630818</v>
      </c>
      <c r="BF301" s="1">
        <v>113462</v>
      </c>
      <c r="BG301" s="1">
        <v>5626248</v>
      </c>
      <c r="BI301" s="1">
        <f t="shared" si="12"/>
        <v>171.25588884151011</v>
      </c>
      <c r="BJ301" s="1">
        <f t="shared" si="13"/>
        <v>31912893</v>
      </c>
      <c r="BK301" s="1">
        <f t="shared" si="14"/>
        <v>18634625.189171739</v>
      </c>
    </row>
    <row r="302" spans="1:63" x14ac:dyDescent="0.25">
      <c r="A302" s="56" t="s">
        <v>87</v>
      </c>
      <c r="B302" s="1">
        <v>46964524</v>
      </c>
      <c r="C302" s="1">
        <v>24792986</v>
      </c>
      <c r="D302" s="1">
        <v>14129851</v>
      </c>
      <c r="E302" s="1">
        <v>5275837</v>
      </c>
      <c r="F302" s="1">
        <v>2768228</v>
      </c>
      <c r="G302" s="1">
        <v>2619070</v>
      </c>
      <c r="H302" s="1">
        <v>22171538</v>
      </c>
      <c r="I302" s="1">
        <v>128879</v>
      </c>
      <c r="J302" s="1">
        <v>1225283</v>
      </c>
      <c r="K302" s="1">
        <v>211944</v>
      </c>
      <c r="L302" s="1">
        <v>514286</v>
      </c>
      <c r="M302" s="1">
        <v>12132</v>
      </c>
      <c r="N302" s="1">
        <v>285120</v>
      </c>
      <c r="O302" s="1">
        <v>178111</v>
      </c>
      <c r="P302" s="1">
        <v>56379</v>
      </c>
      <c r="Q302" s="1">
        <v>18793</v>
      </c>
      <c r="R302" s="1">
        <v>21426</v>
      </c>
      <c r="S302" s="1">
        <v>10411</v>
      </c>
      <c r="T302" s="1">
        <v>99047</v>
      </c>
      <c r="U302" s="1">
        <v>63862</v>
      </c>
      <c r="V302" s="1">
        <v>35185</v>
      </c>
      <c r="W302" s="1">
        <v>103163</v>
      </c>
      <c r="X302" s="1">
        <v>2105393</v>
      </c>
      <c r="Y302" s="1">
        <v>5935894</v>
      </c>
      <c r="Z302" s="1">
        <v>1322</v>
      </c>
      <c r="AA302" s="1">
        <v>307157</v>
      </c>
      <c r="AB302" s="1">
        <v>3856033</v>
      </c>
      <c r="AC302" s="1">
        <v>7385885</v>
      </c>
      <c r="AD302" s="1">
        <v>62844825</v>
      </c>
      <c r="AE302" s="1">
        <v>23304111</v>
      </c>
      <c r="AF302" s="1">
        <v>6903365</v>
      </c>
      <c r="AG302" s="1">
        <v>236578</v>
      </c>
      <c r="AH302" s="1">
        <v>592278</v>
      </c>
      <c r="AI302" s="1">
        <v>6074509</v>
      </c>
      <c r="AJ302" s="1">
        <v>3748314</v>
      </c>
      <c r="AK302" s="1">
        <v>1069772</v>
      </c>
      <c r="AL302" s="1">
        <v>1782377</v>
      </c>
      <c r="AM302" s="1">
        <v>896165</v>
      </c>
      <c r="AN302" s="1">
        <v>381994</v>
      </c>
      <c r="AO302" s="1">
        <v>2791484</v>
      </c>
      <c r="AP302" s="1">
        <v>260276</v>
      </c>
      <c r="AQ302" s="1">
        <v>9218678</v>
      </c>
      <c r="AR302" s="1">
        <v>39540714</v>
      </c>
      <c r="AS302" s="1">
        <v>32687199</v>
      </c>
      <c r="AT302" s="1">
        <v>6853515</v>
      </c>
      <c r="AU302" s="1">
        <v>23660413</v>
      </c>
      <c r="AV302" s="1">
        <v>167.11759750098059</v>
      </c>
      <c r="AW302" s="1">
        <v>26.938510163925059</v>
      </c>
      <c r="AX302" s="1">
        <v>45.01899098850901</v>
      </c>
      <c r="AY302" s="1">
        <v>38570395</v>
      </c>
      <c r="AZ302" s="1">
        <v>16398857</v>
      </c>
      <c r="BA302" s="1">
        <v>6458363</v>
      </c>
      <c r="BB302" s="1">
        <v>5062795</v>
      </c>
      <c r="BC302" s="1">
        <v>2558871</v>
      </c>
      <c r="BD302" s="1">
        <v>2318828</v>
      </c>
      <c r="BE302" s="1">
        <v>15266284</v>
      </c>
      <c r="BF302" s="1">
        <v>115013</v>
      </c>
      <c r="BG302" s="1">
        <v>5687182</v>
      </c>
      <c r="BI302" s="1">
        <f t="shared" si="12"/>
        <v>167.11759750098059</v>
      </c>
      <c r="BJ302" s="1">
        <f t="shared" si="13"/>
        <v>32687199</v>
      </c>
      <c r="BK302" s="1">
        <f t="shared" si="14"/>
        <v>19559399.781227827</v>
      </c>
    </row>
    <row r="303" spans="1:63" x14ac:dyDescent="0.25">
      <c r="A303" s="56" t="s">
        <v>86</v>
      </c>
      <c r="B303" s="1">
        <v>47628069</v>
      </c>
      <c r="C303" s="1">
        <v>24814463</v>
      </c>
      <c r="D303" s="1">
        <v>14090554</v>
      </c>
      <c r="E303" s="1">
        <v>5301840</v>
      </c>
      <c r="F303" s="1">
        <v>2802375</v>
      </c>
      <c r="G303" s="1">
        <v>2619694</v>
      </c>
      <c r="H303" s="1">
        <v>22813606</v>
      </c>
      <c r="I303" s="1">
        <v>114639</v>
      </c>
      <c r="J303" s="1">
        <v>1457661</v>
      </c>
      <c r="K303" s="1">
        <v>192091</v>
      </c>
      <c r="L303" s="1">
        <v>555533</v>
      </c>
      <c r="M303" s="1">
        <v>11012</v>
      </c>
      <c r="N303" s="1">
        <v>316041</v>
      </c>
      <c r="O303" s="1">
        <v>207804</v>
      </c>
      <c r="P303" s="1">
        <v>56134</v>
      </c>
      <c r="Q303" s="1">
        <v>18711</v>
      </c>
      <c r="R303" s="1">
        <v>22805</v>
      </c>
      <c r="S303" s="1">
        <v>10587</v>
      </c>
      <c r="T303" s="1">
        <v>101020</v>
      </c>
      <c r="U303" s="1">
        <v>65808</v>
      </c>
      <c r="V303" s="1">
        <v>35212</v>
      </c>
      <c r="W303" s="1">
        <v>58830</v>
      </c>
      <c r="X303" s="1">
        <v>2132960</v>
      </c>
      <c r="Y303" s="1">
        <v>5824222</v>
      </c>
      <c r="Z303" s="1">
        <v>1258</v>
      </c>
      <c r="AA303" s="1">
        <v>308822</v>
      </c>
      <c r="AB303" s="1">
        <v>3960612</v>
      </c>
      <c r="AC303" s="1">
        <v>7778905</v>
      </c>
      <c r="AD303" s="1">
        <v>63666346</v>
      </c>
      <c r="AE303" s="1">
        <v>23888779</v>
      </c>
      <c r="AF303" s="1">
        <v>6992857</v>
      </c>
      <c r="AG303" s="1">
        <v>216317</v>
      </c>
      <c r="AH303" s="1">
        <v>593746</v>
      </c>
      <c r="AI303" s="1">
        <v>6182794</v>
      </c>
      <c r="AJ303" s="1">
        <v>3815911</v>
      </c>
      <c r="AK303" s="1">
        <v>1055078</v>
      </c>
      <c r="AL303" s="1">
        <v>1810025</v>
      </c>
      <c r="AM303" s="1">
        <v>950808</v>
      </c>
      <c r="AN303" s="1">
        <v>384749</v>
      </c>
      <c r="AO303" s="1">
        <v>2881917</v>
      </c>
      <c r="AP303" s="1">
        <v>270274</v>
      </c>
      <c r="AQ303" s="1">
        <v>9543071</v>
      </c>
      <c r="AR303" s="1">
        <v>39777567</v>
      </c>
      <c r="AS303" s="1">
        <v>32863346</v>
      </c>
      <c r="AT303" s="1">
        <v>6914221</v>
      </c>
      <c r="AU303" s="1">
        <v>23739290</v>
      </c>
      <c r="AV303" s="1">
        <v>167.56005426762738</v>
      </c>
      <c r="AW303" s="1">
        <v>27.173024232232834</v>
      </c>
      <c r="AX303" s="1">
        <v>45.531134149684867</v>
      </c>
      <c r="AY303" s="1">
        <v>39457024</v>
      </c>
      <c r="AZ303" s="1">
        <v>16643418</v>
      </c>
      <c r="BA303" s="1">
        <v>6551046</v>
      </c>
      <c r="BB303" s="1">
        <v>5099705</v>
      </c>
      <c r="BC303" s="1">
        <v>2598335</v>
      </c>
      <c r="BD303" s="1">
        <v>2394332</v>
      </c>
      <c r="BE303" s="1">
        <v>15568245</v>
      </c>
      <c r="BF303" s="1">
        <v>116620</v>
      </c>
      <c r="BG303" s="1">
        <v>5752038</v>
      </c>
      <c r="BI303" s="1">
        <f t="shared" si="12"/>
        <v>167.56005426762738</v>
      </c>
      <c r="BJ303" s="1">
        <f t="shared" si="13"/>
        <v>32863346</v>
      </c>
      <c r="BK303" s="1">
        <f t="shared" si="14"/>
        <v>19612876.197515771</v>
      </c>
    </row>
    <row r="304" spans="1:63" x14ac:dyDescent="0.25">
      <c r="A304" s="56" t="s">
        <v>85</v>
      </c>
      <c r="B304" s="1">
        <v>48886705</v>
      </c>
      <c r="C304" s="1">
        <v>24837499</v>
      </c>
      <c r="D304" s="1">
        <v>14044180</v>
      </c>
      <c r="E304" s="1">
        <v>5323273</v>
      </c>
      <c r="F304" s="1">
        <v>2827357</v>
      </c>
      <c r="G304" s="1">
        <v>2642689</v>
      </c>
      <c r="H304" s="1">
        <v>24049206</v>
      </c>
      <c r="I304" s="1">
        <v>130983</v>
      </c>
      <c r="J304" s="1">
        <v>1341232</v>
      </c>
      <c r="K304" s="1">
        <v>201454</v>
      </c>
      <c r="L304" s="1">
        <v>589865</v>
      </c>
      <c r="M304" s="1">
        <v>13384</v>
      </c>
      <c r="N304" s="1">
        <v>337625</v>
      </c>
      <c r="O304" s="1">
        <v>217568</v>
      </c>
      <c r="P304" s="1">
        <v>63629</v>
      </c>
      <c r="Q304" s="1">
        <v>21210</v>
      </c>
      <c r="R304" s="1">
        <v>24226</v>
      </c>
      <c r="S304" s="1">
        <v>10992</v>
      </c>
      <c r="T304" s="1">
        <v>103274</v>
      </c>
      <c r="U304" s="1">
        <v>67448</v>
      </c>
      <c r="V304" s="1">
        <v>35826</v>
      </c>
      <c r="W304" s="1">
        <v>72078</v>
      </c>
      <c r="X304" s="1">
        <v>2317738</v>
      </c>
      <c r="Y304" s="1">
        <v>6214598</v>
      </c>
      <c r="Z304" s="1">
        <v>1324</v>
      </c>
      <c r="AA304" s="1">
        <v>326381</v>
      </c>
      <c r="AB304" s="1">
        <v>4053223</v>
      </c>
      <c r="AC304" s="1">
        <v>8346047</v>
      </c>
      <c r="AD304" s="1">
        <v>67047200</v>
      </c>
      <c r="AE304" s="1">
        <v>24382975</v>
      </c>
      <c r="AF304" s="1">
        <v>6988365</v>
      </c>
      <c r="AG304" s="1">
        <v>194530</v>
      </c>
      <c r="AH304" s="1">
        <v>601270</v>
      </c>
      <c r="AI304" s="1">
        <v>6192565</v>
      </c>
      <c r="AJ304" s="1">
        <v>3880017</v>
      </c>
      <c r="AK304" s="1">
        <v>1059172</v>
      </c>
      <c r="AL304" s="1">
        <v>1837757</v>
      </c>
      <c r="AM304" s="1">
        <v>983088</v>
      </c>
      <c r="AN304" s="1">
        <v>392335</v>
      </c>
      <c r="AO304" s="1">
        <v>2920483</v>
      </c>
      <c r="AP304" s="1">
        <v>267738</v>
      </c>
      <c r="AQ304" s="1">
        <v>9934036</v>
      </c>
      <c r="AR304" s="1">
        <v>42664225</v>
      </c>
      <c r="AS304" s="1">
        <v>35166467</v>
      </c>
      <c r="AT304" s="1">
        <v>7497758</v>
      </c>
      <c r="AU304" s="1">
        <v>24503730</v>
      </c>
      <c r="AV304" s="1">
        <v>174.11318370690668</v>
      </c>
      <c r="AW304" s="1">
        <v>25.474229063343049</v>
      </c>
      <c r="AX304" s="1">
        <v>44.353991246976705</v>
      </c>
      <c r="AY304" s="1">
        <v>40801816</v>
      </c>
      <c r="AZ304" s="1">
        <v>16752610</v>
      </c>
      <c r="BA304" s="1">
        <v>6632431</v>
      </c>
      <c r="BB304" s="1">
        <v>5130691</v>
      </c>
      <c r="BC304" s="1">
        <v>2639933</v>
      </c>
      <c r="BD304" s="1">
        <v>2349555</v>
      </c>
      <c r="BE304" s="1">
        <v>16418841</v>
      </c>
      <c r="BF304" s="1">
        <v>118233</v>
      </c>
      <c r="BG304" s="1">
        <v>5814895</v>
      </c>
      <c r="BI304" s="1">
        <f t="shared" si="12"/>
        <v>174.11318370690668</v>
      </c>
      <c r="BJ304" s="1">
        <f t="shared" si="13"/>
        <v>35166467</v>
      </c>
      <c r="BK304" s="1">
        <f t="shared" si="14"/>
        <v>20197475.143064093</v>
      </c>
    </row>
    <row r="305" spans="1:63" x14ac:dyDescent="0.25">
      <c r="A305" s="56" t="s">
        <v>84</v>
      </c>
      <c r="B305" s="1">
        <v>47665661</v>
      </c>
      <c r="C305" s="1">
        <v>25081060</v>
      </c>
      <c r="D305" s="1">
        <v>14247343</v>
      </c>
      <c r="E305" s="1">
        <v>5366551</v>
      </c>
      <c r="F305" s="1">
        <v>2881814</v>
      </c>
      <c r="G305" s="1">
        <v>2585352</v>
      </c>
      <c r="H305" s="1">
        <v>22584601</v>
      </c>
      <c r="I305" s="1">
        <v>109832</v>
      </c>
      <c r="J305" s="1">
        <v>1649231</v>
      </c>
      <c r="K305" s="1">
        <v>293826</v>
      </c>
      <c r="L305" s="1">
        <v>706522</v>
      </c>
      <c r="M305" s="1">
        <v>26913</v>
      </c>
      <c r="N305" s="1">
        <v>376859</v>
      </c>
      <c r="O305" s="1">
        <v>222463</v>
      </c>
      <c r="P305" s="1">
        <v>91502</v>
      </c>
      <c r="Q305" s="1">
        <v>30501</v>
      </c>
      <c r="R305" s="1">
        <v>21757</v>
      </c>
      <c r="S305" s="1">
        <v>10636</v>
      </c>
      <c r="T305" s="1">
        <v>104941</v>
      </c>
      <c r="U305" s="1">
        <v>70224</v>
      </c>
      <c r="V305" s="1">
        <v>34717</v>
      </c>
      <c r="W305" s="1">
        <v>36791</v>
      </c>
      <c r="X305" s="1">
        <v>1832349</v>
      </c>
      <c r="Y305" s="1">
        <v>4747961</v>
      </c>
      <c r="Z305" s="1">
        <v>1389</v>
      </c>
      <c r="AA305" s="1">
        <v>276633</v>
      </c>
      <c r="AB305" s="1">
        <v>3916904</v>
      </c>
      <c r="AC305" s="1">
        <v>8504450</v>
      </c>
      <c r="AD305" s="1">
        <v>59028793</v>
      </c>
      <c r="AE305" s="1">
        <v>24951701</v>
      </c>
      <c r="AF305" s="1">
        <v>7233854</v>
      </c>
      <c r="AG305" s="1">
        <v>243129</v>
      </c>
      <c r="AH305" s="1">
        <v>604566</v>
      </c>
      <c r="AI305" s="1">
        <v>6386159</v>
      </c>
      <c r="AJ305" s="1">
        <v>4434153</v>
      </c>
      <c r="AK305" s="1">
        <v>1524705</v>
      </c>
      <c r="AL305" s="1">
        <v>1924149</v>
      </c>
      <c r="AM305" s="1">
        <v>985299</v>
      </c>
      <c r="AN305" s="1">
        <v>379227</v>
      </c>
      <c r="AO305" s="1">
        <v>2754846</v>
      </c>
      <c r="AP305" s="1">
        <v>291816</v>
      </c>
      <c r="AQ305" s="1">
        <v>9857806</v>
      </c>
      <c r="AR305" s="1">
        <v>34077092</v>
      </c>
      <c r="AS305" s="1">
        <v>28076141</v>
      </c>
      <c r="AT305" s="1">
        <v>6000951</v>
      </c>
      <c r="AU305" s="1">
        <v>22713959</v>
      </c>
      <c r="AV305" s="1">
        <v>150.02708957631077</v>
      </c>
      <c r="AW305" s="1">
        <v>34.240030631570043</v>
      </c>
      <c r="AX305" s="1">
        <v>51.369321426581834</v>
      </c>
      <c r="AY305" s="1">
        <v>39396716</v>
      </c>
      <c r="AZ305" s="1">
        <v>16812115</v>
      </c>
      <c r="BA305" s="1">
        <v>6674652</v>
      </c>
      <c r="BB305" s="1">
        <v>5149647</v>
      </c>
      <c r="BC305" s="1">
        <v>2683150</v>
      </c>
      <c r="BD305" s="1">
        <v>2304666</v>
      </c>
      <c r="BE305" s="1">
        <v>14445015</v>
      </c>
      <c r="BF305" s="1">
        <v>119932</v>
      </c>
      <c r="BG305" s="1">
        <v>5875367</v>
      </c>
      <c r="BI305" s="1">
        <f t="shared" si="12"/>
        <v>150.02708957631077</v>
      </c>
      <c r="BJ305" s="1">
        <f t="shared" si="13"/>
        <v>28076141</v>
      </c>
      <c r="BK305" s="1">
        <f t="shared" si="14"/>
        <v>18714047.629191104</v>
      </c>
    </row>
    <row r="306" spans="1:63" x14ac:dyDescent="0.25">
      <c r="A306" s="56" t="s">
        <v>83</v>
      </c>
      <c r="B306" s="1">
        <v>48304326</v>
      </c>
      <c r="C306" s="1">
        <v>24778913</v>
      </c>
      <c r="D306" s="1">
        <v>13934225</v>
      </c>
      <c r="E306" s="1">
        <v>5379170</v>
      </c>
      <c r="F306" s="1">
        <v>2966612</v>
      </c>
      <c r="G306" s="1">
        <v>2498905</v>
      </c>
      <c r="H306" s="1">
        <v>23525413</v>
      </c>
      <c r="I306" s="1">
        <v>141387</v>
      </c>
      <c r="J306" s="1">
        <v>1947062</v>
      </c>
      <c r="K306" s="1">
        <v>318606</v>
      </c>
      <c r="L306" s="1">
        <v>757406</v>
      </c>
      <c r="M306" s="1">
        <v>31246</v>
      </c>
      <c r="N306" s="1">
        <v>390021</v>
      </c>
      <c r="O306" s="1">
        <v>209581</v>
      </c>
      <c r="P306" s="1">
        <v>111208</v>
      </c>
      <c r="Q306" s="1">
        <v>37069</v>
      </c>
      <c r="R306" s="1">
        <v>20102</v>
      </c>
      <c r="S306" s="1">
        <v>12061</v>
      </c>
      <c r="T306" s="1">
        <v>107282</v>
      </c>
      <c r="U306" s="1">
        <v>72424</v>
      </c>
      <c r="V306" s="1">
        <v>34858</v>
      </c>
      <c r="W306" s="1">
        <v>57629</v>
      </c>
      <c r="X306" s="1">
        <v>2165023</v>
      </c>
      <c r="Y306" s="1">
        <v>5617274</v>
      </c>
      <c r="Z306" s="1">
        <v>1304</v>
      </c>
      <c r="AA306" s="1">
        <v>321162</v>
      </c>
      <c r="AB306" s="1">
        <v>3664319</v>
      </c>
      <c r="AC306" s="1">
        <v>8005692</v>
      </c>
      <c r="AD306" s="1">
        <v>66468064</v>
      </c>
      <c r="AE306" s="1">
        <v>24662979</v>
      </c>
      <c r="AF306" s="1">
        <v>7637139</v>
      </c>
      <c r="AG306" s="1">
        <v>166104</v>
      </c>
      <c r="AH306" s="1">
        <v>606224</v>
      </c>
      <c r="AI306" s="1">
        <v>6864811</v>
      </c>
      <c r="AJ306" s="1">
        <v>4484638</v>
      </c>
      <c r="AK306" s="1">
        <v>1542909</v>
      </c>
      <c r="AL306" s="1">
        <v>1958107</v>
      </c>
      <c r="AM306" s="1">
        <v>983622</v>
      </c>
      <c r="AN306" s="1">
        <v>363666</v>
      </c>
      <c r="AO306" s="1">
        <v>2567466</v>
      </c>
      <c r="AP306" s="1">
        <v>318697</v>
      </c>
      <c r="AQ306" s="1">
        <v>9291373</v>
      </c>
      <c r="AR306" s="1">
        <v>41805085</v>
      </c>
      <c r="AS306" s="1">
        <v>34612285</v>
      </c>
      <c r="AT306" s="1">
        <v>7192800</v>
      </c>
      <c r="AU306" s="1">
        <v>23641347</v>
      </c>
      <c r="AV306" s="1">
        <v>176.83038721363468</v>
      </c>
      <c r="AW306" s="1">
        <v>28.995939499735741</v>
      </c>
      <c r="AX306" s="1">
        <v>51.273632093613962</v>
      </c>
      <c r="AY306" s="1">
        <v>40349329</v>
      </c>
      <c r="AZ306" s="1">
        <v>16823916</v>
      </c>
      <c r="BA306" s="1">
        <v>6705282</v>
      </c>
      <c r="BB306" s="1">
        <v>5146342</v>
      </c>
      <c r="BC306" s="1">
        <v>2722136</v>
      </c>
      <c r="BD306" s="1">
        <v>2250156</v>
      </c>
      <c r="BE306" s="1">
        <v>15686350</v>
      </c>
      <c r="BF306" s="1">
        <v>121412</v>
      </c>
      <c r="BG306" s="1">
        <v>5920856</v>
      </c>
      <c r="BI306" s="1">
        <f t="shared" si="12"/>
        <v>176.83038721363468</v>
      </c>
      <c r="BJ306" s="1">
        <f t="shared" si="13"/>
        <v>34612285</v>
      </c>
      <c r="BK306" s="1">
        <f t="shared" si="14"/>
        <v>19573720.074584097</v>
      </c>
    </row>
    <row r="307" spans="1:63" x14ac:dyDescent="0.25">
      <c r="A307" s="56" t="s">
        <v>82</v>
      </c>
      <c r="B307" s="1">
        <v>49368706</v>
      </c>
      <c r="C307" s="1">
        <v>25213861</v>
      </c>
      <c r="D307" s="1">
        <v>14225710</v>
      </c>
      <c r="E307" s="1">
        <v>5389378</v>
      </c>
      <c r="F307" s="1">
        <v>3016733</v>
      </c>
      <c r="G307" s="1">
        <v>2582040</v>
      </c>
      <c r="H307" s="1">
        <v>24154845</v>
      </c>
      <c r="I307" s="1">
        <v>153262</v>
      </c>
      <c r="J307" s="1">
        <v>1922582</v>
      </c>
      <c r="K307" s="1">
        <v>313457</v>
      </c>
      <c r="L307" s="1">
        <v>722539</v>
      </c>
      <c r="M307" s="1">
        <v>28682</v>
      </c>
      <c r="N307" s="1">
        <v>377710</v>
      </c>
      <c r="O307" s="1">
        <v>221839</v>
      </c>
      <c r="P307" s="1">
        <v>94063</v>
      </c>
      <c r="Q307" s="1">
        <v>31354</v>
      </c>
      <c r="R307" s="1">
        <v>18197</v>
      </c>
      <c r="S307" s="1">
        <v>12257</v>
      </c>
      <c r="T307" s="1">
        <v>114211</v>
      </c>
      <c r="U307" s="1">
        <v>79158</v>
      </c>
      <c r="V307" s="1">
        <v>35053</v>
      </c>
      <c r="W307" s="1">
        <v>36530</v>
      </c>
      <c r="X307" s="1">
        <v>2312758</v>
      </c>
      <c r="Y307" s="1">
        <v>5928596</v>
      </c>
      <c r="Z307" s="1">
        <v>1301</v>
      </c>
      <c r="AA307" s="1">
        <v>342143</v>
      </c>
      <c r="AB307" s="1">
        <v>3823346</v>
      </c>
      <c r="AC307" s="1">
        <v>8077728</v>
      </c>
      <c r="AD307" s="1">
        <v>70379806</v>
      </c>
      <c r="AE307" s="1">
        <v>24397361</v>
      </c>
      <c r="AF307" s="1">
        <v>7659514</v>
      </c>
      <c r="AG307" s="1">
        <v>122229</v>
      </c>
      <c r="AH307" s="1">
        <v>607732</v>
      </c>
      <c r="AI307" s="1">
        <v>6929553</v>
      </c>
      <c r="AJ307" s="1">
        <v>4303770</v>
      </c>
      <c r="AK307" s="1">
        <v>1325894</v>
      </c>
      <c r="AL307" s="1">
        <v>1993319</v>
      </c>
      <c r="AM307" s="1">
        <v>984557</v>
      </c>
      <c r="AN307" s="1">
        <v>359819</v>
      </c>
      <c r="AO307" s="1">
        <v>2699888</v>
      </c>
      <c r="AP307" s="1">
        <v>271156</v>
      </c>
      <c r="AQ307" s="1">
        <v>9103213</v>
      </c>
      <c r="AR307" s="1">
        <v>45982445</v>
      </c>
      <c r="AS307" s="1">
        <v>38172192</v>
      </c>
      <c r="AT307" s="1">
        <v>7810253</v>
      </c>
      <c r="AU307" s="1">
        <v>24971346</v>
      </c>
      <c r="AV307" s="1">
        <v>184.14083788666409</v>
      </c>
      <c r="AW307" s="1">
        <v>26.017068656012199</v>
      </c>
      <c r="AX307" s="1">
        <v>47.908048216729554</v>
      </c>
      <c r="AY307" s="1">
        <v>40980961</v>
      </c>
      <c r="AZ307" s="1">
        <v>16826116</v>
      </c>
      <c r="BA307" s="1">
        <v>6721374</v>
      </c>
      <c r="BB307" s="1">
        <v>5161868</v>
      </c>
      <c r="BC307" s="1">
        <v>2764535</v>
      </c>
      <c r="BD307" s="1">
        <v>2178339</v>
      </c>
      <c r="BE307" s="1">
        <v>16583600</v>
      </c>
      <c r="BF307" s="1">
        <v>123271</v>
      </c>
      <c r="BG307" s="1">
        <v>5964025</v>
      </c>
      <c r="BI307" s="1">
        <f t="shared" si="12"/>
        <v>184.14083788666409</v>
      </c>
      <c r="BJ307" s="1">
        <f t="shared" si="13"/>
        <v>38172192</v>
      </c>
      <c r="BK307" s="1">
        <f t="shared" si="14"/>
        <v>20729889.381460514</v>
      </c>
    </row>
    <row r="308" spans="1:63" x14ac:dyDescent="0.25">
      <c r="A308" s="56" t="s">
        <v>81</v>
      </c>
      <c r="B308" s="1">
        <v>51066127</v>
      </c>
      <c r="C308" s="1">
        <v>25856629</v>
      </c>
      <c r="D308" s="1">
        <v>14672755</v>
      </c>
      <c r="E308" s="1">
        <v>5403749</v>
      </c>
      <c r="F308" s="1">
        <v>3107017</v>
      </c>
      <c r="G308" s="1">
        <v>2673108</v>
      </c>
      <c r="H308" s="1">
        <v>25209498</v>
      </c>
      <c r="I308" s="1">
        <v>135012</v>
      </c>
      <c r="J308" s="1">
        <v>1785474</v>
      </c>
      <c r="K308" s="1">
        <v>278135</v>
      </c>
      <c r="L308" s="1">
        <v>712080</v>
      </c>
      <c r="M308" s="1">
        <v>36991</v>
      </c>
      <c r="N308" s="1">
        <v>377229</v>
      </c>
      <c r="O308" s="1">
        <v>250853</v>
      </c>
      <c r="P308" s="1">
        <v>72901</v>
      </c>
      <c r="Q308" s="1">
        <v>24300</v>
      </c>
      <c r="R308" s="1">
        <v>16282</v>
      </c>
      <c r="S308" s="1">
        <v>12893</v>
      </c>
      <c r="T308" s="1">
        <v>117637</v>
      </c>
      <c r="U308" s="1">
        <v>81811</v>
      </c>
      <c r="V308" s="1">
        <v>35826</v>
      </c>
      <c r="W308" s="1">
        <v>33623</v>
      </c>
      <c r="X308" s="1">
        <v>2543177</v>
      </c>
      <c r="Y308" s="1">
        <v>6763156</v>
      </c>
      <c r="Z308" s="1">
        <v>1401</v>
      </c>
      <c r="AA308" s="1">
        <v>375704</v>
      </c>
      <c r="AB308" s="1">
        <v>3916190</v>
      </c>
      <c r="AC308" s="1">
        <v>8133689</v>
      </c>
      <c r="AD308" s="1">
        <v>76734938</v>
      </c>
      <c r="AE308" s="1">
        <v>24167346</v>
      </c>
      <c r="AF308" s="1">
        <v>7684318</v>
      </c>
      <c r="AG308" s="1">
        <v>132202</v>
      </c>
      <c r="AH308" s="1">
        <v>606812</v>
      </c>
      <c r="AI308" s="1">
        <v>6945304</v>
      </c>
      <c r="AJ308" s="1">
        <v>4220404</v>
      </c>
      <c r="AK308" s="1">
        <v>1207523</v>
      </c>
      <c r="AL308" s="1">
        <v>2025853</v>
      </c>
      <c r="AM308" s="1">
        <v>987028</v>
      </c>
      <c r="AN308" s="1">
        <v>321100</v>
      </c>
      <c r="AO308" s="1">
        <v>2764601</v>
      </c>
      <c r="AP308" s="1">
        <v>275391</v>
      </c>
      <c r="AQ308" s="1">
        <v>8901532</v>
      </c>
      <c r="AR308" s="1">
        <v>52567592</v>
      </c>
      <c r="AS308" s="1">
        <v>43849381</v>
      </c>
      <c r="AT308" s="1">
        <v>8718211</v>
      </c>
      <c r="AU308" s="1">
        <v>26898781</v>
      </c>
      <c r="AV308" s="1">
        <v>195.4274107364013</v>
      </c>
      <c r="AW308" s="1">
        <v>22.64650489490052</v>
      </c>
      <c r="AX308" s="1">
        <v>44.257478138396465</v>
      </c>
      <c r="AY308" s="1">
        <v>42121225</v>
      </c>
      <c r="AZ308" s="1">
        <v>16911727</v>
      </c>
      <c r="BA308" s="1">
        <v>6754363</v>
      </c>
      <c r="BB308" s="1">
        <v>5185244</v>
      </c>
      <c r="BC308" s="1">
        <v>2811866</v>
      </c>
      <c r="BD308" s="1">
        <v>2160254</v>
      </c>
      <c r="BE308" s="1">
        <v>17953879</v>
      </c>
      <c r="BF308" s="1">
        <v>125336</v>
      </c>
      <c r="BG308" s="1">
        <v>6008206</v>
      </c>
      <c r="BI308" s="1">
        <f t="shared" si="12"/>
        <v>195.4274107364013</v>
      </c>
      <c r="BJ308" s="1">
        <f t="shared" si="13"/>
        <v>43849381</v>
      </c>
      <c r="BK308" s="1">
        <f t="shared" si="14"/>
        <v>22437682.019512318</v>
      </c>
    </row>
    <row r="309" spans="1:63" x14ac:dyDescent="0.25">
      <c r="A309" s="56" t="s">
        <v>80</v>
      </c>
      <c r="B309" s="1">
        <v>52329916</v>
      </c>
      <c r="C309" s="1">
        <v>26363705</v>
      </c>
      <c r="D309" s="1">
        <v>14896197</v>
      </c>
      <c r="E309" s="1">
        <v>5517088</v>
      </c>
      <c r="F309" s="1">
        <v>3147094</v>
      </c>
      <c r="G309" s="1">
        <v>2803326</v>
      </c>
      <c r="H309" s="1">
        <v>25966211</v>
      </c>
      <c r="I309" s="1">
        <v>162856</v>
      </c>
      <c r="J309" s="1">
        <v>1788994</v>
      </c>
      <c r="K309" s="1">
        <v>279332</v>
      </c>
      <c r="L309" s="1">
        <v>747004</v>
      </c>
      <c r="M309" s="1">
        <v>22385</v>
      </c>
      <c r="N309" s="1">
        <v>350867</v>
      </c>
      <c r="O309" s="1">
        <v>236758</v>
      </c>
      <c r="P309" s="1">
        <v>60954</v>
      </c>
      <c r="Q309" s="1">
        <v>20318</v>
      </c>
      <c r="R309" s="1">
        <v>18898</v>
      </c>
      <c r="S309" s="1">
        <v>13939</v>
      </c>
      <c r="T309" s="1">
        <v>121747</v>
      </c>
      <c r="U309" s="1">
        <v>87045</v>
      </c>
      <c r="V309" s="1">
        <v>34702</v>
      </c>
      <c r="W309" s="1">
        <v>40428</v>
      </c>
      <c r="X309" s="1">
        <v>2691108</v>
      </c>
      <c r="Y309" s="1">
        <v>7157241</v>
      </c>
      <c r="Z309" s="1">
        <v>1536</v>
      </c>
      <c r="AA309" s="1">
        <v>392882</v>
      </c>
      <c r="AB309" s="1">
        <v>4067087</v>
      </c>
      <c r="AC309" s="1">
        <v>8142744</v>
      </c>
      <c r="AD309" s="1">
        <v>80163084</v>
      </c>
      <c r="AE309" s="1">
        <v>24401056</v>
      </c>
      <c r="AF309" s="1">
        <v>7829188</v>
      </c>
      <c r="AG309" s="1">
        <v>144023</v>
      </c>
      <c r="AH309" s="1">
        <v>608271</v>
      </c>
      <c r="AI309" s="1">
        <v>7076894</v>
      </c>
      <c r="AJ309" s="1">
        <v>4268761</v>
      </c>
      <c r="AK309" s="1">
        <v>1212282</v>
      </c>
      <c r="AL309" s="1">
        <v>2081297</v>
      </c>
      <c r="AM309" s="1">
        <v>975182</v>
      </c>
      <c r="AN309" s="1">
        <v>323715</v>
      </c>
      <c r="AO309" s="1">
        <v>2806012</v>
      </c>
      <c r="AP309" s="1">
        <v>277142</v>
      </c>
      <c r="AQ309" s="1">
        <v>8896238</v>
      </c>
      <c r="AR309" s="1">
        <v>55762028</v>
      </c>
      <c r="AS309" s="1">
        <v>46519089</v>
      </c>
      <c r="AT309" s="1">
        <v>9242939</v>
      </c>
      <c r="AU309" s="1">
        <v>27928859</v>
      </c>
      <c r="AV309" s="1">
        <v>199.65737750998341</v>
      </c>
      <c r="AW309" s="1">
        <v>21.695676412933992</v>
      </c>
      <c r="AX309" s="1">
        <v>43.317018559116065</v>
      </c>
      <c r="AY309" s="1">
        <v>43121229</v>
      </c>
      <c r="AZ309" s="1">
        <v>17155018</v>
      </c>
      <c r="BA309" s="1">
        <v>6812041</v>
      </c>
      <c r="BB309" s="1">
        <v>5211502</v>
      </c>
      <c r="BC309" s="1">
        <v>2863078</v>
      </c>
      <c r="BD309" s="1">
        <v>2268397</v>
      </c>
      <c r="BE309" s="1">
        <v>18720173</v>
      </c>
      <c r="BF309" s="1">
        <v>127524</v>
      </c>
      <c r="BG309" s="1">
        <v>6053115</v>
      </c>
      <c r="BI309" s="1">
        <f t="shared" si="12"/>
        <v>199.65737750998341</v>
      </c>
      <c r="BJ309" s="1">
        <f t="shared" si="13"/>
        <v>46519089</v>
      </c>
      <c r="BK309" s="1">
        <f t="shared" si="14"/>
        <v>23299459.093453195</v>
      </c>
    </row>
    <row r="310" spans="1:63" x14ac:dyDescent="0.25">
      <c r="A310" s="56" t="s">
        <v>79</v>
      </c>
      <c r="B310" s="1">
        <v>53877469</v>
      </c>
      <c r="C310" s="1">
        <v>27004766</v>
      </c>
      <c r="D310" s="1">
        <v>15346959</v>
      </c>
      <c r="E310" s="1">
        <v>5547546</v>
      </c>
      <c r="F310" s="1">
        <v>3205962</v>
      </c>
      <c r="G310" s="1">
        <v>2904299</v>
      </c>
      <c r="H310" s="1">
        <v>26872703</v>
      </c>
      <c r="I310" s="1">
        <v>198049</v>
      </c>
      <c r="J310" s="1">
        <v>1814887</v>
      </c>
      <c r="K310" s="1">
        <v>290115</v>
      </c>
      <c r="L310" s="1">
        <v>761084</v>
      </c>
      <c r="M310" s="1">
        <v>36507</v>
      </c>
      <c r="N310" s="1">
        <v>384405</v>
      </c>
      <c r="O310" s="1">
        <v>271888</v>
      </c>
      <c r="P310" s="1">
        <v>55627</v>
      </c>
      <c r="Q310" s="1">
        <v>18542</v>
      </c>
      <c r="R310" s="1">
        <v>21903</v>
      </c>
      <c r="S310" s="1">
        <v>16445</v>
      </c>
      <c r="T310" s="1">
        <v>123658</v>
      </c>
      <c r="U310" s="1">
        <v>88764</v>
      </c>
      <c r="V310" s="1">
        <v>34894</v>
      </c>
      <c r="W310" s="1">
        <v>30913</v>
      </c>
      <c r="X310" s="1">
        <v>2885874</v>
      </c>
      <c r="Y310" s="1">
        <v>7664285</v>
      </c>
      <c r="Z310" s="1">
        <v>1512</v>
      </c>
      <c r="AA310" s="1">
        <v>420444</v>
      </c>
      <c r="AB310" s="1">
        <v>4248387</v>
      </c>
      <c r="AC310" s="1">
        <v>8012583</v>
      </c>
      <c r="AD310" s="1">
        <v>84677307</v>
      </c>
      <c r="AE310" s="1">
        <v>24474572</v>
      </c>
      <c r="AF310" s="1">
        <v>7874695</v>
      </c>
      <c r="AG310" s="1">
        <v>131976</v>
      </c>
      <c r="AH310" s="1">
        <v>613264</v>
      </c>
      <c r="AI310" s="1">
        <v>7129455</v>
      </c>
      <c r="AJ310" s="1">
        <v>4427261</v>
      </c>
      <c r="AK310" s="1">
        <v>1141224</v>
      </c>
      <c r="AL310" s="1">
        <v>2291666</v>
      </c>
      <c r="AM310" s="1">
        <v>994371</v>
      </c>
      <c r="AN310" s="1">
        <v>294804</v>
      </c>
      <c r="AO310" s="1">
        <v>2904104</v>
      </c>
      <c r="AP310" s="1">
        <v>253255</v>
      </c>
      <c r="AQ310" s="1">
        <v>8720453</v>
      </c>
      <c r="AR310" s="1">
        <v>60202735</v>
      </c>
      <c r="AS310" s="1">
        <v>50145727</v>
      </c>
      <c r="AT310" s="1">
        <v>10057008</v>
      </c>
      <c r="AU310" s="1">
        <v>29402897</v>
      </c>
      <c r="AV310" s="1">
        <v>204.75103470902988</v>
      </c>
      <c r="AW310" s="1">
        <v>20.434214867699279</v>
      </c>
      <c r="AX310" s="1">
        <v>41.839266376280705</v>
      </c>
      <c r="AY310" s="1">
        <v>44232177</v>
      </c>
      <c r="AZ310" s="1">
        <v>17359474</v>
      </c>
      <c r="BA310" s="1">
        <v>6869776</v>
      </c>
      <c r="BB310" s="1">
        <v>5241870</v>
      </c>
      <c r="BC310" s="1">
        <v>2917679</v>
      </c>
      <c r="BD310" s="1">
        <v>2330149</v>
      </c>
      <c r="BE310" s="1">
        <v>19757605</v>
      </c>
      <c r="BF310" s="1">
        <v>129739</v>
      </c>
      <c r="BG310" s="1">
        <v>6100471</v>
      </c>
      <c r="BI310" s="1">
        <f t="shared" si="12"/>
        <v>204.75103470902988</v>
      </c>
      <c r="BJ310" s="1">
        <f t="shared" si="13"/>
        <v>50145727</v>
      </c>
      <c r="BK310" s="1">
        <f t="shared" si="14"/>
        <v>24491073.791769456</v>
      </c>
    </row>
    <row r="311" spans="1:63" x14ac:dyDescent="0.25">
      <c r="A311" s="56" t="s">
        <v>78</v>
      </c>
      <c r="B311" s="1">
        <v>55668854</v>
      </c>
      <c r="C311" s="1">
        <v>28366704</v>
      </c>
      <c r="D311" s="1">
        <v>16409935</v>
      </c>
      <c r="E311" s="1">
        <v>5676913</v>
      </c>
      <c r="F311" s="1">
        <v>3282205</v>
      </c>
      <c r="G311" s="1">
        <v>2997650</v>
      </c>
      <c r="H311" s="1">
        <v>27302150</v>
      </c>
      <c r="I311" s="1">
        <v>165924</v>
      </c>
      <c r="J311" s="1">
        <v>2003258</v>
      </c>
      <c r="K311" s="1">
        <v>321779</v>
      </c>
      <c r="L311" s="1">
        <v>769299</v>
      </c>
      <c r="M311" s="1">
        <v>27355</v>
      </c>
      <c r="N311" s="1">
        <v>395980</v>
      </c>
      <c r="O311" s="1">
        <v>254007</v>
      </c>
      <c r="P311" s="1">
        <v>73636</v>
      </c>
      <c r="Q311" s="1">
        <v>24545</v>
      </c>
      <c r="R311" s="1">
        <v>24446</v>
      </c>
      <c r="S311" s="1">
        <v>19346</v>
      </c>
      <c r="T311" s="1">
        <v>125849</v>
      </c>
      <c r="U311" s="1">
        <v>90800</v>
      </c>
      <c r="V311" s="1">
        <v>35049</v>
      </c>
      <c r="W311" s="1">
        <v>10344</v>
      </c>
      <c r="X311" s="1">
        <v>2867443</v>
      </c>
      <c r="Y311" s="1">
        <v>7605228</v>
      </c>
      <c r="Z311" s="1">
        <v>1433</v>
      </c>
      <c r="AA311" s="1">
        <v>423094</v>
      </c>
      <c r="AB311" s="1">
        <v>4299667</v>
      </c>
      <c r="AC311" s="1">
        <v>8285497</v>
      </c>
      <c r="AD311" s="1">
        <v>84760445</v>
      </c>
      <c r="AE311" s="1">
        <v>24642030</v>
      </c>
      <c r="AF311" s="1">
        <v>7942896</v>
      </c>
      <c r="AG311" s="1">
        <v>122448</v>
      </c>
      <c r="AH311" s="1">
        <v>615739</v>
      </c>
      <c r="AI311" s="1">
        <v>7204709</v>
      </c>
      <c r="AJ311" s="1">
        <v>4480707</v>
      </c>
      <c r="AK311" s="1">
        <v>1076592</v>
      </c>
      <c r="AL311" s="1">
        <v>2384940</v>
      </c>
      <c r="AM311" s="1">
        <v>1019176</v>
      </c>
      <c r="AN311" s="1">
        <v>315090</v>
      </c>
      <c r="AO311" s="1">
        <v>2995336</v>
      </c>
      <c r="AP311" s="1">
        <v>252183</v>
      </c>
      <c r="AQ311" s="1">
        <v>8655818</v>
      </c>
      <c r="AR311" s="1">
        <v>60118415</v>
      </c>
      <c r="AS311" s="1">
        <v>49990068</v>
      </c>
      <c r="AT311" s="1">
        <v>10128347</v>
      </c>
      <c r="AU311" s="1">
        <v>31026823</v>
      </c>
      <c r="AV311" s="1">
        <v>193.76271530980029</v>
      </c>
      <c r="AW311" s="1">
        <v>20.665220475166809</v>
      </c>
      <c r="AX311" s="1">
        <v>40.041492317440017</v>
      </c>
      <c r="AY311" s="1">
        <v>44875019</v>
      </c>
      <c r="AZ311" s="1">
        <v>17572869</v>
      </c>
      <c r="BA311" s="1">
        <v>6908595</v>
      </c>
      <c r="BB311" s="1">
        <v>5269718</v>
      </c>
      <c r="BC311" s="1">
        <v>2973174</v>
      </c>
      <c r="BD311" s="1">
        <v>2421382</v>
      </c>
      <c r="BE311" s="1">
        <v>20232989</v>
      </c>
      <c r="BF311" s="1">
        <v>132013</v>
      </c>
      <c r="BG311" s="1">
        <v>6149169</v>
      </c>
      <c r="BI311" s="1">
        <f t="shared" si="12"/>
        <v>193.76271530980029</v>
      </c>
      <c r="BJ311" s="1">
        <f t="shared" si="13"/>
        <v>49990068</v>
      </c>
      <c r="BK311" s="1">
        <f t="shared" si="14"/>
        <v>25799632.256429039</v>
      </c>
    </row>
    <row r="312" spans="1:63" x14ac:dyDescent="0.25">
      <c r="A312" s="56" t="s">
        <v>77</v>
      </c>
      <c r="B312" s="1">
        <v>57647622</v>
      </c>
      <c r="C312" s="1">
        <v>29412363</v>
      </c>
      <c r="D312" s="1">
        <v>17064827</v>
      </c>
      <c r="E312" s="1">
        <v>5827307</v>
      </c>
      <c r="F312" s="1">
        <v>3359442</v>
      </c>
      <c r="G312" s="1">
        <v>3160787</v>
      </c>
      <c r="H312" s="1">
        <v>28235259</v>
      </c>
      <c r="I312" s="1">
        <v>166295</v>
      </c>
      <c r="J312" s="1">
        <v>2049837</v>
      </c>
      <c r="K312" s="1">
        <v>283717</v>
      </c>
      <c r="L312" s="1">
        <v>813065</v>
      </c>
      <c r="M312" s="1">
        <v>26733</v>
      </c>
      <c r="N312" s="1">
        <v>409561</v>
      </c>
      <c r="O312" s="1">
        <v>256252</v>
      </c>
      <c r="P312" s="1">
        <v>79668</v>
      </c>
      <c r="Q312" s="1">
        <v>26556</v>
      </c>
      <c r="R312" s="1">
        <v>27263</v>
      </c>
      <c r="S312" s="1">
        <v>19822</v>
      </c>
      <c r="T312" s="1">
        <v>149038</v>
      </c>
      <c r="U312" s="1">
        <v>113222</v>
      </c>
      <c r="V312" s="1">
        <v>35816</v>
      </c>
      <c r="W312" s="1">
        <v>-29736</v>
      </c>
      <c r="X312" s="1">
        <v>3144897</v>
      </c>
      <c r="Y312" s="1">
        <v>7979964</v>
      </c>
      <c r="Z312" s="1">
        <v>1564</v>
      </c>
      <c r="AA312" s="1">
        <v>444368</v>
      </c>
      <c r="AB312" s="1">
        <v>4414255</v>
      </c>
      <c r="AC312" s="1">
        <v>8381701</v>
      </c>
      <c r="AD312" s="1">
        <v>89773199</v>
      </c>
      <c r="AE312" s="1">
        <v>25012229</v>
      </c>
      <c r="AF312" s="1">
        <v>7932999</v>
      </c>
      <c r="AG312" s="1">
        <v>138243</v>
      </c>
      <c r="AH312" s="1">
        <v>618313</v>
      </c>
      <c r="AI312" s="1">
        <v>7176443</v>
      </c>
      <c r="AJ312" s="1">
        <v>4703188</v>
      </c>
      <c r="AK312" s="1">
        <v>1123016</v>
      </c>
      <c r="AL312" s="1">
        <v>2491258</v>
      </c>
      <c r="AM312" s="1">
        <v>1088914</v>
      </c>
      <c r="AN312" s="1">
        <v>311860</v>
      </c>
      <c r="AO312" s="1">
        <v>3194373</v>
      </c>
      <c r="AP312" s="1">
        <v>249846</v>
      </c>
      <c r="AQ312" s="1">
        <v>8619963</v>
      </c>
      <c r="AR312" s="1">
        <v>64760970</v>
      </c>
      <c r="AS312" s="1">
        <v>53502798</v>
      </c>
      <c r="AT312" s="1">
        <v>11258172</v>
      </c>
      <c r="AU312" s="1">
        <v>32635394</v>
      </c>
      <c r="AV312" s="1">
        <v>198.4378400436859</v>
      </c>
      <c r="AW312" s="1">
        <v>19.512041007862432</v>
      </c>
      <c r="AX312" s="1">
        <v>38.719272724440437</v>
      </c>
      <c r="AY312" s="1">
        <v>46029887</v>
      </c>
      <c r="AZ312" s="1">
        <v>17794628</v>
      </c>
      <c r="BA312" s="1">
        <v>6973452</v>
      </c>
      <c r="BB312" s="1">
        <v>5300108</v>
      </c>
      <c r="BC312" s="1">
        <v>3031498</v>
      </c>
      <c r="BD312" s="1">
        <v>2489570</v>
      </c>
      <c r="BE312" s="1">
        <v>21017658</v>
      </c>
      <c r="BF312" s="1">
        <v>134360</v>
      </c>
      <c r="BG312" s="1">
        <v>6201073</v>
      </c>
      <c r="BI312" s="1">
        <f t="shared" si="12"/>
        <v>198.4378400436859</v>
      </c>
      <c r="BJ312" s="1">
        <f t="shared" si="13"/>
        <v>53502798</v>
      </c>
      <c r="BK312" s="1">
        <f t="shared" si="14"/>
        <v>26961993.73477428</v>
      </c>
    </row>
    <row r="313" spans="1:63" x14ac:dyDescent="0.25">
      <c r="A313" s="56" t="s">
        <v>76</v>
      </c>
      <c r="B313" s="1">
        <v>57679123</v>
      </c>
      <c r="C313" s="1">
        <v>29568546</v>
      </c>
      <c r="D313" s="1">
        <v>16803537</v>
      </c>
      <c r="E313" s="1">
        <v>5956864</v>
      </c>
      <c r="F313" s="1">
        <v>3445001</v>
      </c>
      <c r="G313" s="1">
        <v>3363144</v>
      </c>
      <c r="H313" s="1">
        <v>28110577</v>
      </c>
      <c r="I313" s="1">
        <v>185599</v>
      </c>
      <c r="J313" s="1">
        <v>2001038</v>
      </c>
      <c r="K313" s="1">
        <v>284631</v>
      </c>
      <c r="L313" s="1">
        <v>766533</v>
      </c>
      <c r="M313" s="1">
        <v>29957</v>
      </c>
      <c r="N313" s="1">
        <v>377961</v>
      </c>
      <c r="O313" s="1">
        <v>229084</v>
      </c>
      <c r="P313" s="1">
        <v>75133</v>
      </c>
      <c r="Q313" s="1">
        <v>25044</v>
      </c>
      <c r="R313" s="1">
        <v>25380</v>
      </c>
      <c r="S313" s="1">
        <v>23320</v>
      </c>
      <c r="T313" s="1">
        <v>157883</v>
      </c>
      <c r="U313" s="1">
        <v>123184</v>
      </c>
      <c r="V313" s="1">
        <v>34699</v>
      </c>
      <c r="W313" s="1">
        <v>-63893</v>
      </c>
      <c r="X313" s="1">
        <v>2946674</v>
      </c>
      <c r="Y313" s="1">
        <v>7529696</v>
      </c>
      <c r="Z313" s="1">
        <v>1937</v>
      </c>
      <c r="AA313" s="1">
        <v>415127</v>
      </c>
      <c r="AB313" s="1">
        <v>4592430</v>
      </c>
      <c r="AC313" s="1">
        <v>8885004</v>
      </c>
      <c r="AD313" s="1">
        <v>87308668</v>
      </c>
      <c r="AE313" s="1">
        <v>25776497</v>
      </c>
      <c r="AF313" s="1">
        <v>8034034</v>
      </c>
      <c r="AG313" s="1">
        <v>188731</v>
      </c>
      <c r="AH313" s="1">
        <v>622477</v>
      </c>
      <c r="AI313" s="1">
        <v>7222826</v>
      </c>
      <c r="AJ313" s="1">
        <v>5008757</v>
      </c>
      <c r="AK313" s="1">
        <v>1270882</v>
      </c>
      <c r="AL313" s="1">
        <v>2609095</v>
      </c>
      <c r="AM313" s="1">
        <v>1128781</v>
      </c>
      <c r="AN313" s="1">
        <v>320485</v>
      </c>
      <c r="AO313" s="1">
        <v>3281946</v>
      </c>
      <c r="AP313" s="1">
        <v>305997</v>
      </c>
      <c r="AQ313" s="1">
        <v>8825278</v>
      </c>
      <c r="AR313" s="1">
        <v>61532171</v>
      </c>
      <c r="AS313" s="1">
        <v>50819664</v>
      </c>
      <c r="AT313" s="1">
        <v>10712507</v>
      </c>
      <c r="AU313" s="1">
        <v>31902626</v>
      </c>
      <c r="AV313" s="1">
        <v>192.8749399464663</v>
      </c>
      <c r="AW313" s="1">
        <v>21.196702621174008</v>
      </c>
      <c r="AX313" s="1">
        <v>40.883127451220417</v>
      </c>
      <c r="AY313" s="1">
        <v>46276540</v>
      </c>
      <c r="AZ313" s="1">
        <v>18165963</v>
      </c>
      <c r="BA313" s="1">
        <v>7036700</v>
      </c>
      <c r="BB313" s="1">
        <v>5342597</v>
      </c>
      <c r="BC313" s="1">
        <v>3093021</v>
      </c>
      <c r="BD313" s="1">
        <v>2693645</v>
      </c>
      <c r="BE313" s="1">
        <v>20500043</v>
      </c>
      <c r="BF313" s="1">
        <v>136821</v>
      </c>
      <c r="BG313" s="1">
        <v>6257367</v>
      </c>
      <c r="BI313" s="1">
        <f t="shared" si="12"/>
        <v>192.8749399464663</v>
      </c>
      <c r="BJ313" s="1">
        <f t="shared" si="13"/>
        <v>50819664</v>
      </c>
      <c r="BK313" s="1">
        <f t="shared" si="14"/>
        <v>26348505.41708805</v>
      </c>
    </row>
    <row r="314" spans="1:63" x14ac:dyDescent="0.25">
      <c r="A314" s="56" t="s">
        <v>75</v>
      </c>
      <c r="B314" s="1">
        <v>56718580</v>
      </c>
      <c r="C314" s="1">
        <v>29952183</v>
      </c>
      <c r="D314" s="1">
        <v>16804211</v>
      </c>
      <c r="E314" s="1">
        <v>6088553</v>
      </c>
      <c r="F314" s="1">
        <v>3534448</v>
      </c>
      <c r="G314" s="1">
        <v>3524971</v>
      </c>
      <c r="H314" s="1">
        <v>26766397</v>
      </c>
      <c r="I314" s="1">
        <v>160562</v>
      </c>
      <c r="J314" s="1">
        <v>1877627</v>
      </c>
      <c r="K314" s="1">
        <v>264430</v>
      </c>
      <c r="L314" s="1">
        <v>740097</v>
      </c>
      <c r="M314" s="1">
        <v>24589</v>
      </c>
      <c r="N314" s="1">
        <v>399991</v>
      </c>
      <c r="O314" s="1">
        <v>248255</v>
      </c>
      <c r="P314" s="1">
        <v>81165</v>
      </c>
      <c r="Q314" s="1">
        <v>27055</v>
      </c>
      <c r="R314" s="1">
        <v>24392</v>
      </c>
      <c r="S314" s="1">
        <v>19124</v>
      </c>
      <c r="T314" s="1">
        <v>177267</v>
      </c>
      <c r="U314" s="1">
        <v>142347</v>
      </c>
      <c r="V314" s="1">
        <v>34920</v>
      </c>
      <c r="W314" s="1">
        <v>-39859</v>
      </c>
      <c r="X314" s="1">
        <v>2429344</v>
      </c>
      <c r="Y314" s="1">
        <v>6373386</v>
      </c>
      <c r="Z314" s="1">
        <v>1781</v>
      </c>
      <c r="AA314" s="1">
        <v>360697</v>
      </c>
      <c r="AB314" s="1">
        <v>4762092</v>
      </c>
      <c r="AC314" s="1">
        <v>9234393</v>
      </c>
      <c r="AD314" s="1">
        <v>77382335</v>
      </c>
      <c r="AE314" s="1">
        <v>26366128</v>
      </c>
      <c r="AF314" s="1">
        <v>7998314</v>
      </c>
      <c r="AG314" s="1">
        <v>188120</v>
      </c>
      <c r="AH314" s="1">
        <v>625679</v>
      </c>
      <c r="AI314" s="1">
        <v>7184515</v>
      </c>
      <c r="AJ314" s="1">
        <v>5246587</v>
      </c>
      <c r="AK314" s="1">
        <v>1392876</v>
      </c>
      <c r="AL314" s="1">
        <v>2665810</v>
      </c>
      <c r="AM314" s="1">
        <v>1187901</v>
      </c>
      <c r="AN314" s="1">
        <v>331134</v>
      </c>
      <c r="AO314" s="1">
        <v>3430594</v>
      </c>
      <c r="AP314" s="1">
        <v>277401</v>
      </c>
      <c r="AQ314" s="1">
        <v>9082098</v>
      </c>
      <c r="AR314" s="1">
        <v>51016207</v>
      </c>
      <c r="AS314" s="1">
        <v>42041462</v>
      </c>
      <c r="AT314" s="1">
        <v>8974745</v>
      </c>
      <c r="AU314" s="1">
        <v>30352452</v>
      </c>
      <c r="AV314" s="1">
        <v>168.0793620267502</v>
      </c>
      <c r="AW314" s="1">
        <v>25.962143721361567</v>
      </c>
      <c r="AX314" s="1">
        <v>43.63700553533252</v>
      </c>
      <c r="AY314" s="1">
        <v>45198150</v>
      </c>
      <c r="AZ314" s="1">
        <v>18431753</v>
      </c>
      <c r="BA314" s="1">
        <v>7076774</v>
      </c>
      <c r="BB314" s="1">
        <v>5390412</v>
      </c>
      <c r="BC314" s="1">
        <v>3157277</v>
      </c>
      <c r="BD314" s="1">
        <v>2807290</v>
      </c>
      <c r="BE314" s="1">
        <v>18832022</v>
      </c>
      <c r="BF314" s="1">
        <v>139251</v>
      </c>
      <c r="BG314" s="1">
        <v>6317441</v>
      </c>
      <c r="BI314" s="1">
        <f t="shared" si="12"/>
        <v>168.0793620267502</v>
      </c>
      <c r="BJ314" s="1">
        <f t="shared" si="13"/>
        <v>42041462</v>
      </c>
      <c r="BK314" s="1">
        <f t="shared" si="14"/>
        <v>25012863.85969802</v>
      </c>
    </row>
    <row r="315" spans="1:63" x14ac:dyDescent="0.25">
      <c r="A315" s="56" t="s">
        <v>74</v>
      </c>
      <c r="B315" s="1">
        <v>56452127</v>
      </c>
      <c r="C315" s="1">
        <v>30394829</v>
      </c>
      <c r="D315" s="1">
        <v>17093261</v>
      </c>
      <c r="E315" s="1">
        <v>6181748</v>
      </c>
      <c r="F315" s="1">
        <v>3611037</v>
      </c>
      <c r="G315" s="1">
        <v>3508783</v>
      </c>
      <c r="H315" s="1">
        <v>26057298</v>
      </c>
      <c r="I315" s="1">
        <v>163262</v>
      </c>
      <c r="J315" s="1">
        <v>1893996</v>
      </c>
      <c r="K315" s="1">
        <v>295594</v>
      </c>
      <c r="L315" s="1">
        <v>726505</v>
      </c>
      <c r="M315" s="1">
        <v>24654</v>
      </c>
      <c r="N315" s="1">
        <v>358154</v>
      </c>
      <c r="O315" s="1">
        <v>209186</v>
      </c>
      <c r="P315" s="1">
        <v>80640</v>
      </c>
      <c r="Q315" s="1">
        <v>26880</v>
      </c>
      <c r="R315" s="1">
        <v>23276</v>
      </c>
      <c r="S315" s="1">
        <v>18172</v>
      </c>
      <c r="T315" s="1">
        <v>180092</v>
      </c>
      <c r="U315" s="1">
        <v>145053</v>
      </c>
      <c r="V315" s="1">
        <v>35039</v>
      </c>
      <c r="W315" s="1">
        <v>-65026</v>
      </c>
      <c r="X315" s="1">
        <v>2270125</v>
      </c>
      <c r="Y315" s="1">
        <v>5868183</v>
      </c>
      <c r="Z315" s="1">
        <v>1732</v>
      </c>
      <c r="AA315" s="1">
        <v>339681</v>
      </c>
      <c r="AB315" s="1">
        <v>4664362</v>
      </c>
      <c r="AC315" s="1">
        <v>9335984</v>
      </c>
      <c r="AD315" s="1">
        <v>75232942</v>
      </c>
      <c r="AE315" s="1">
        <v>26613106</v>
      </c>
      <c r="AF315" s="1">
        <v>8007947</v>
      </c>
      <c r="AG315" s="1">
        <v>198824</v>
      </c>
      <c r="AH315" s="1">
        <v>619964</v>
      </c>
      <c r="AI315" s="1">
        <v>7189159</v>
      </c>
      <c r="AJ315" s="1">
        <v>5314599</v>
      </c>
      <c r="AK315" s="1">
        <v>1417084</v>
      </c>
      <c r="AL315" s="1">
        <v>2671040</v>
      </c>
      <c r="AM315" s="1">
        <v>1226474</v>
      </c>
      <c r="AN315" s="1">
        <v>362430</v>
      </c>
      <c r="AO315" s="1">
        <v>3436698</v>
      </c>
      <c r="AP315" s="1">
        <v>280345</v>
      </c>
      <c r="AQ315" s="1">
        <v>9211087</v>
      </c>
      <c r="AR315" s="1">
        <v>48619836</v>
      </c>
      <c r="AS315" s="1">
        <v>40117746</v>
      </c>
      <c r="AT315" s="1">
        <v>8502090</v>
      </c>
      <c r="AU315" s="1">
        <v>29839021</v>
      </c>
      <c r="AV315" s="1">
        <v>162.94045171707802</v>
      </c>
      <c r="AW315" s="1">
        <v>27.401462028503953</v>
      </c>
      <c r="AX315" s="1">
        <v>44.648066006327959</v>
      </c>
      <c r="AY315" s="1">
        <v>44742142</v>
      </c>
      <c r="AZ315" s="1">
        <v>18684844</v>
      </c>
      <c r="BA315" s="1">
        <v>7148764</v>
      </c>
      <c r="BB315" s="1">
        <v>5442976</v>
      </c>
      <c r="BC315" s="1">
        <v>3222500</v>
      </c>
      <c r="BD315" s="1">
        <v>2870604</v>
      </c>
      <c r="BE315" s="1">
        <v>18129036</v>
      </c>
      <c r="BF315" s="1">
        <v>141459</v>
      </c>
      <c r="BG315" s="1">
        <v>6381340</v>
      </c>
      <c r="BI315" s="1">
        <f t="shared" si="12"/>
        <v>162.94045171707802</v>
      </c>
      <c r="BJ315" s="1">
        <f t="shared" si="13"/>
        <v>40117746</v>
      </c>
      <c r="BK315" s="1">
        <f t="shared" si="14"/>
        <v>24621108.863536555</v>
      </c>
    </row>
    <row r="316" spans="1:63" x14ac:dyDescent="0.25">
      <c r="A316" s="56" t="s">
        <v>73</v>
      </c>
      <c r="B316" s="1">
        <v>57551206</v>
      </c>
      <c r="C316" s="1">
        <v>30549917</v>
      </c>
      <c r="D316" s="1">
        <v>17088699</v>
      </c>
      <c r="E316" s="1">
        <v>6282640</v>
      </c>
      <c r="F316" s="1">
        <v>3686944</v>
      </c>
      <c r="G316" s="1">
        <v>3491634</v>
      </c>
      <c r="H316" s="1">
        <v>27001289</v>
      </c>
      <c r="I316" s="1">
        <v>190646</v>
      </c>
      <c r="J316" s="1">
        <v>2010312</v>
      </c>
      <c r="K316" s="1">
        <v>297053</v>
      </c>
      <c r="L316" s="1">
        <v>739533</v>
      </c>
      <c r="M316" s="1">
        <v>28478</v>
      </c>
      <c r="N316" s="1">
        <v>369091</v>
      </c>
      <c r="O316" s="1">
        <v>204752</v>
      </c>
      <c r="P316" s="1">
        <v>91704</v>
      </c>
      <c r="Q316" s="1">
        <v>30568</v>
      </c>
      <c r="R316" s="1">
        <v>23776</v>
      </c>
      <c r="S316" s="1">
        <v>18291</v>
      </c>
      <c r="T316" s="1">
        <v>184919</v>
      </c>
      <c r="U316" s="1">
        <v>149118</v>
      </c>
      <c r="V316" s="1">
        <v>35801</v>
      </c>
      <c r="W316" s="1">
        <v>-59871</v>
      </c>
      <c r="X316" s="1">
        <v>2397646</v>
      </c>
      <c r="Y316" s="1">
        <v>6693780</v>
      </c>
      <c r="Z316" s="1">
        <v>1681</v>
      </c>
      <c r="AA316" s="1">
        <v>358455</v>
      </c>
      <c r="AB316" s="1">
        <v>4595348</v>
      </c>
      <c r="AC316" s="1">
        <v>9194218</v>
      </c>
      <c r="AD316" s="1">
        <v>77478406</v>
      </c>
      <c r="AE316" s="1">
        <v>26730841</v>
      </c>
      <c r="AF316" s="1">
        <v>8011854</v>
      </c>
      <c r="AG316" s="1">
        <v>197553</v>
      </c>
      <c r="AH316" s="1">
        <v>619032</v>
      </c>
      <c r="AI316" s="1">
        <v>7195269</v>
      </c>
      <c r="AJ316" s="1">
        <v>5427453</v>
      </c>
      <c r="AK316" s="1">
        <v>1474872</v>
      </c>
      <c r="AL316" s="1">
        <v>2693540</v>
      </c>
      <c r="AM316" s="1">
        <v>1259041</v>
      </c>
      <c r="AN316" s="1">
        <v>381661</v>
      </c>
      <c r="AO316" s="1">
        <v>3442673</v>
      </c>
      <c r="AP316" s="1">
        <v>277476</v>
      </c>
      <c r="AQ316" s="1">
        <v>9189724</v>
      </c>
      <c r="AR316" s="1">
        <v>50747565</v>
      </c>
      <c r="AS316" s="1">
        <v>41617789</v>
      </c>
      <c r="AT316" s="1">
        <v>9129776</v>
      </c>
      <c r="AU316" s="1">
        <v>30820365</v>
      </c>
      <c r="AV316" s="1">
        <v>164.6559533608027</v>
      </c>
      <c r="AW316" s="1">
        <v>26.48266429768886</v>
      </c>
      <c r="AX316" s="1">
        <v>43.605283374700512</v>
      </c>
      <c r="AY316" s="1">
        <v>45872211</v>
      </c>
      <c r="AZ316" s="1">
        <v>18870922</v>
      </c>
      <c r="BA316" s="1">
        <v>7210687</v>
      </c>
      <c r="BB316" s="1">
        <v>5496202</v>
      </c>
      <c r="BC316" s="1">
        <v>3288479</v>
      </c>
      <c r="BD316" s="1">
        <v>2875554</v>
      </c>
      <c r="BE316" s="1">
        <v>19141370</v>
      </c>
      <c r="BF316" s="1">
        <v>143456</v>
      </c>
      <c r="BG316" s="1">
        <v>6449552</v>
      </c>
      <c r="BI316" s="1">
        <f t="shared" si="12"/>
        <v>164.6559533608027</v>
      </c>
      <c r="BJ316" s="1">
        <f t="shared" si="13"/>
        <v>41617789</v>
      </c>
      <c r="BK316" s="1">
        <f t="shared" si="14"/>
        <v>25275605.376262911</v>
      </c>
    </row>
    <row r="317" spans="1:63" x14ac:dyDescent="0.25">
      <c r="A317" s="56" t="s">
        <v>72</v>
      </c>
      <c r="B317" s="1">
        <v>58425661</v>
      </c>
      <c r="C317" s="1">
        <v>30692372</v>
      </c>
      <c r="D317" s="1">
        <v>17004507</v>
      </c>
      <c r="E317" s="1">
        <v>6429471</v>
      </c>
      <c r="F317" s="1">
        <v>3784310</v>
      </c>
      <c r="G317" s="1">
        <v>3474084</v>
      </c>
      <c r="H317" s="1">
        <v>27733289</v>
      </c>
      <c r="I317" s="1">
        <v>186805</v>
      </c>
      <c r="J317" s="1">
        <v>1969729</v>
      </c>
      <c r="K317" s="1">
        <v>274914</v>
      </c>
      <c r="L317" s="1">
        <v>810066</v>
      </c>
      <c r="M317" s="1">
        <v>30703</v>
      </c>
      <c r="N317" s="1">
        <v>370143</v>
      </c>
      <c r="O317" s="1">
        <v>204984</v>
      </c>
      <c r="P317" s="1">
        <v>92309</v>
      </c>
      <c r="Q317" s="1">
        <v>30770</v>
      </c>
      <c r="R317" s="1">
        <v>24230</v>
      </c>
      <c r="S317" s="1">
        <v>17850</v>
      </c>
      <c r="T317" s="1">
        <v>194284</v>
      </c>
      <c r="U317" s="1">
        <v>159584</v>
      </c>
      <c r="V317" s="1">
        <v>34700</v>
      </c>
      <c r="W317" s="1">
        <v>-20966</v>
      </c>
      <c r="X317" s="1">
        <v>2532091</v>
      </c>
      <c r="Y317" s="1">
        <v>7245205</v>
      </c>
      <c r="Z317" s="1">
        <v>2050</v>
      </c>
      <c r="AA317" s="1">
        <v>375288</v>
      </c>
      <c r="AB317" s="1">
        <v>4564148</v>
      </c>
      <c r="AC317" s="1">
        <v>9198829</v>
      </c>
      <c r="AD317" s="1">
        <v>81506303</v>
      </c>
      <c r="AE317" s="1">
        <v>26824723</v>
      </c>
      <c r="AF317" s="1">
        <v>8179819</v>
      </c>
      <c r="AG317" s="1">
        <v>206192</v>
      </c>
      <c r="AH317" s="1">
        <v>619248</v>
      </c>
      <c r="AI317" s="1">
        <v>7354379</v>
      </c>
      <c r="AJ317" s="1">
        <v>5453739</v>
      </c>
      <c r="AK317" s="1">
        <v>1492293</v>
      </c>
      <c r="AL317" s="1">
        <v>2683883</v>
      </c>
      <c r="AM317" s="1">
        <v>1277562</v>
      </c>
      <c r="AN317" s="1">
        <v>373464</v>
      </c>
      <c r="AO317" s="1">
        <v>3324697</v>
      </c>
      <c r="AP317" s="1">
        <v>309029</v>
      </c>
      <c r="AQ317" s="1">
        <v>9183976</v>
      </c>
      <c r="AR317" s="1">
        <v>54681580</v>
      </c>
      <c r="AS317" s="1">
        <v>44861810</v>
      </c>
      <c r="AT317" s="1">
        <v>9819770</v>
      </c>
      <c r="AU317" s="1">
        <v>31600938</v>
      </c>
      <c r="AV317" s="1">
        <v>173.03783837565121</v>
      </c>
      <c r="AW317" s="1">
        <v>24.932632833122231</v>
      </c>
      <c r="AX317" s="1">
        <v>43.142888904572594</v>
      </c>
      <c r="AY317" s="1">
        <v>46874392</v>
      </c>
      <c r="AZ317" s="1">
        <v>19141103</v>
      </c>
      <c r="BA317" s="1">
        <v>7296111</v>
      </c>
      <c r="BB317" s="1">
        <v>5547927</v>
      </c>
      <c r="BC317" s="1">
        <v>3354773</v>
      </c>
      <c r="BD317" s="1">
        <v>2942292</v>
      </c>
      <c r="BE317" s="1">
        <v>20049669</v>
      </c>
      <c r="BF317" s="1">
        <v>145357</v>
      </c>
      <c r="BG317" s="1">
        <v>6528134</v>
      </c>
      <c r="BI317" s="1">
        <f t="shared" si="12"/>
        <v>173.03783837565121</v>
      </c>
      <c r="BJ317" s="1">
        <f t="shared" si="13"/>
        <v>44861810</v>
      </c>
      <c r="BK317" s="1">
        <f t="shared" si="14"/>
        <v>25926011.571300738</v>
      </c>
    </row>
    <row r="318" spans="1:63" x14ac:dyDescent="0.25">
      <c r="A318" s="56" t="s">
        <v>71</v>
      </c>
      <c r="B318" s="1">
        <v>59462313</v>
      </c>
      <c r="C318" s="1">
        <v>31137702</v>
      </c>
      <c r="D318" s="1">
        <v>17394331</v>
      </c>
      <c r="E318" s="1">
        <v>6437527</v>
      </c>
      <c r="F318" s="1">
        <v>3871469</v>
      </c>
      <c r="G318" s="1">
        <v>3434375</v>
      </c>
      <c r="H318" s="1">
        <v>28324611</v>
      </c>
      <c r="I318" s="1">
        <v>209111</v>
      </c>
      <c r="J318" s="1">
        <v>1937643</v>
      </c>
      <c r="K318" s="1">
        <v>391716</v>
      </c>
      <c r="L318" s="1">
        <v>843640</v>
      </c>
      <c r="M318" s="1">
        <v>30089</v>
      </c>
      <c r="N318" s="1">
        <v>380834</v>
      </c>
      <c r="O318" s="1">
        <v>197080</v>
      </c>
      <c r="P318" s="1">
        <v>106637</v>
      </c>
      <c r="Q318" s="1">
        <v>35546</v>
      </c>
      <c r="R318" s="1">
        <v>24164</v>
      </c>
      <c r="S318" s="1">
        <v>17407</v>
      </c>
      <c r="T318" s="1">
        <v>199215</v>
      </c>
      <c r="U318" s="1">
        <v>164294</v>
      </c>
      <c r="V318" s="1">
        <v>34921</v>
      </c>
      <c r="W318" s="1">
        <v>-63314</v>
      </c>
      <c r="X318" s="1">
        <v>2708209</v>
      </c>
      <c r="Y318" s="1">
        <v>7445202</v>
      </c>
      <c r="Z318" s="1">
        <v>1923</v>
      </c>
      <c r="AA318" s="1">
        <v>389808</v>
      </c>
      <c r="AB318" s="1">
        <v>4575530</v>
      </c>
      <c r="AC318" s="1">
        <v>9275005</v>
      </c>
      <c r="AD318" s="1">
        <v>85979333</v>
      </c>
      <c r="AE318" s="1">
        <v>26977134</v>
      </c>
      <c r="AF318" s="1">
        <v>8198685</v>
      </c>
      <c r="AG318" s="1">
        <v>192674</v>
      </c>
      <c r="AH318" s="1">
        <v>621930</v>
      </c>
      <c r="AI318" s="1">
        <v>7384081</v>
      </c>
      <c r="AJ318" s="1">
        <v>5469379</v>
      </c>
      <c r="AK318" s="1">
        <v>1488567</v>
      </c>
      <c r="AL318" s="1">
        <v>2693896</v>
      </c>
      <c r="AM318" s="1">
        <v>1286916</v>
      </c>
      <c r="AN318" s="1">
        <v>367976</v>
      </c>
      <c r="AO318" s="1">
        <v>3346765</v>
      </c>
      <c r="AP318" s="1">
        <v>268622</v>
      </c>
      <c r="AQ318" s="1">
        <v>9325706</v>
      </c>
      <c r="AR318" s="1">
        <v>59002199</v>
      </c>
      <c r="AS318" s="1">
        <v>48382909</v>
      </c>
      <c r="AT318" s="1">
        <v>10619290</v>
      </c>
      <c r="AU318" s="1">
        <v>32485179</v>
      </c>
      <c r="AV318" s="1">
        <v>181.62805396197479</v>
      </c>
      <c r="AW318" s="1">
        <v>23.165347358759039</v>
      </c>
      <c r="AX318" s="1">
        <v>42.074769601245762</v>
      </c>
      <c r="AY318" s="1">
        <v>47595169</v>
      </c>
      <c r="AZ318" s="1">
        <v>19270558</v>
      </c>
      <c r="BA318" s="1">
        <v>7376486</v>
      </c>
      <c r="BB318" s="1">
        <v>5600658</v>
      </c>
      <c r="BC318" s="1">
        <v>3420856</v>
      </c>
      <c r="BD318" s="1">
        <v>2872558</v>
      </c>
      <c r="BE318" s="1">
        <v>20618035</v>
      </c>
      <c r="BF318" s="1">
        <v>147217</v>
      </c>
      <c r="BG318" s="1">
        <v>6611286</v>
      </c>
      <c r="BI318" s="1">
        <f t="shared" si="12"/>
        <v>181.62805396197479</v>
      </c>
      <c r="BJ318" s="1">
        <f t="shared" si="13"/>
        <v>48382909</v>
      </c>
      <c r="BK318" s="1">
        <f t="shared" si="14"/>
        <v>26638455.868788492</v>
      </c>
    </row>
    <row r="319" spans="1:63" x14ac:dyDescent="0.25">
      <c r="A319" s="56" t="s">
        <v>70</v>
      </c>
      <c r="B319" s="1">
        <v>59200465</v>
      </c>
      <c r="C319" s="1">
        <v>30997986</v>
      </c>
      <c r="D319" s="1">
        <v>17081177</v>
      </c>
      <c r="E319" s="1">
        <v>6497123</v>
      </c>
      <c r="F319" s="1">
        <v>3950924</v>
      </c>
      <c r="G319" s="1">
        <v>3468762</v>
      </c>
      <c r="H319" s="1">
        <v>28202479</v>
      </c>
      <c r="I319" s="1">
        <v>217165</v>
      </c>
      <c r="J319" s="1">
        <v>2060714</v>
      </c>
      <c r="K319" s="1">
        <v>415412</v>
      </c>
      <c r="L319" s="1">
        <v>881502</v>
      </c>
      <c r="M319" s="1">
        <v>29737</v>
      </c>
      <c r="N319" s="1">
        <v>417309</v>
      </c>
      <c r="O319" s="1">
        <v>228231</v>
      </c>
      <c r="P319" s="1">
        <v>111193</v>
      </c>
      <c r="Q319" s="1">
        <v>37064</v>
      </c>
      <c r="R319" s="1">
        <v>23094</v>
      </c>
      <c r="S319" s="1">
        <v>17727</v>
      </c>
      <c r="T319" s="1">
        <v>203604</v>
      </c>
      <c r="U319" s="1">
        <v>168563</v>
      </c>
      <c r="V319" s="1">
        <v>35041</v>
      </c>
      <c r="W319" s="1">
        <v>-59200</v>
      </c>
      <c r="X319" s="1">
        <v>2575382</v>
      </c>
      <c r="Y319" s="1">
        <v>7049196</v>
      </c>
      <c r="Z319" s="1">
        <v>1872</v>
      </c>
      <c r="AA319" s="1">
        <v>375163</v>
      </c>
      <c r="AB319" s="1">
        <v>4669083</v>
      </c>
      <c r="AC319" s="1">
        <v>9365540</v>
      </c>
      <c r="AD319" s="1">
        <v>83793678</v>
      </c>
      <c r="AE319" s="1">
        <v>27287228</v>
      </c>
      <c r="AF319" s="1">
        <v>8217396</v>
      </c>
      <c r="AG319" s="1">
        <v>203151</v>
      </c>
      <c r="AH319" s="1">
        <v>618821</v>
      </c>
      <c r="AI319" s="1">
        <v>7395424</v>
      </c>
      <c r="AJ319" s="1">
        <v>5471692</v>
      </c>
      <c r="AK319" s="1">
        <v>1475796</v>
      </c>
      <c r="AL319" s="1">
        <v>2694511</v>
      </c>
      <c r="AM319" s="1">
        <v>1301386</v>
      </c>
      <c r="AN319" s="1">
        <v>371160</v>
      </c>
      <c r="AO319" s="1">
        <v>3465771</v>
      </c>
      <c r="AP319" s="1">
        <v>274113</v>
      </c>
      <c r="AQ319" s="1">
        <v>9487096</v>
      </c>
      <c r="AR319" s="1">
        <v>56506450</v>
      </c>
      <c r="AS319" s="1">
        <v>46278821</v>
      </c>
      <c r="AT319" s="1">
        <v>10227629</v>
      </c>
      <c r="AU319" s="1">
        <v>31913237</v>
      </c>
      <c r="AV319" s="1">
        <v>177.062735332025</v>
      </c>
      <c r="AW319" s="1">
        <v>24.225709070567113</v>
      </c>
      <c r="AX319" s="1">
        <v>42.894703133924622</v>
      </c>
      <c r="AY319" s="1">
        <v>47684027</v>
      </c>
      <c r="AZ319" s="1">
        <v>19481548</v>
      </c>
      <c r="BA319" s="1">
        <v>7484262</v>
      </c>
      <c r="BB319" s="1">
        <v>5649917</v>
      </c>
      <c r="BC319" s="1">
        <v>3486650</v>
      </c>
      <c r="BD319" s="1">
        <v>2860719</v>
      </c>
      <c r="BE319" s="1">
        <v>20396799</v>
      </c>
      <c r="BF319" s="1">
        <v>149152</v>
      </c>
      <c r="BG319" s="1">
        <v>6696675</v>
      </c>
      <c r="BI319" s="1">
        <f t="shared" si="12"/>
        <v>177.062735332025</v>
      </c>
      <c r="BJ319" s="1">
        <f t="shared" si="13"/>
        <v>46278821</v>
      </c>
      <c r="BK319" s="1">
        <f t="shared" si="14"/>
        <v>26136962.649548337</v>
      </c>
    </row>
    <row r="320" spans="1:63" x14ac:dyDescent="0.25">
      <c r="A320" s="56" t="s">
        <v>69</v>
      </c>
      <c r="B320" s="1">
        <v>59751311</v>
      </c>
      <c r="C320" s="1">
        <v>30219620</v>
      </c>
      <c r="D320" s="1">
        <v>16166268</v>
      </c>
      <c r="E320" s="1">
        <v>6540566</v>
      </c>
      <c r="F320" s="1">
        <v>4042147</v>
      </c>
      <c r="G320" s="1">
        <v>3470639</v>
      </c>
      <c r="H320" s="1">
        <v>29531691</v>
      </c>
      <c r="I320" s="1">
        <v>212402</v>
      </c>
      <c r="J320" s="1">
        <v>1998425</v>
      </c>
      <c r="K320" s="1">
        <v>396103</v>
      </c>
      <c r="L320" s="1">
        <v>915501</v>
      </c>
      <c r="M320" s="1">
        <v>29124</v>
      </c>
      <c r="N320" s="1">
        <v>446110</v>
      </c>
      <c r="O320" s="1">
        <v>233301</v>
      </c>
      <c r="P320" s="1">
        <v>131977</v>
      </c>
      <c r="Q320" s="1">
        <v>38291</v>
      </c>
      <c r="R320" s="1">
        <v>24575</v>
      </c>
      <c r="S320" s="1">
        <v>17967</v>
      </c>
      <c r="T320" s="1">
        <v>206312</v>
      </c>
      <c r="U320" s="1">
        <v>170510</v>
      </c>
      <c r="V320" s="1">
        <v>35802</v>
      </c>
      <c r="W320" s="1">
        <v>-40107</v>
      </c>
      <c r="X320" s="1">
        <v>2830694</v>
      </c>
      <c r="Y320" s="1">
        <v>7779941</v>
      </c>
      <c r="Z320" s="1">
        <v>1908</v>
      </c>
      <c r="AA320" s="1">
        <v>407188</v>
      </c>
      <c r="AB320" s="1">
        <v>4796876</v>
      </c>
      <c r="AC320" s="1">
        <v>9551214</v>
      </c>
      <c r="AD320" s="1">
        <v>90402354</v>
      </c>
      <c r="AE320" s="1">
        <v>27320312</v>
      </c>
      <c r="AF320" s="1">
        <v>8248507</v>
      </c>
      <c r="AG320" s="1">
        <v>217769</v>
      </c>
      <c r="AH320" s="1">
        <v>617606</v>
      </c>
      <c r="AI320" s="1">
        <v>7413132</v>
      </c>
      <c r="AJ320" s="1">
        <v>5388356</v>
      </c>
      <c r="AK320" s="1">
        <v>1484029</v>
      </c>
      <c r="AL320" s="1">
        <v>2587132</v>
      </c>
      <c r="AM320" s="1">
        <v>1317195</v>
      </c>
      <c r="AN320" s="1">
        <v>375766</v>
      </c>
      <c r="AO320" s="1">
        <v>3554975</v>
      </c>
      <c r="AP320" s="1">
        <v>271322</v>
      </c>
      <c r="AQ320" s="1">
        <v>9481385</v>
      </c>
      <c r="AR320" s="1">
        <v>63082042</v>
      </c>
      <c r="AS320" s="1">
        <v>51547171</v>
      </c>
      <c r="AT320" s="1">
        <v>11534871</v>
      </c>
      <c r="AU320" s="1">
        <v>32430999</v>
      </c>
      <c r="AV320" s="1">
        <v>194.51155713954401</v>
      </c>
      <c r="AW320" s="1">
        <v>21.617662446918679</v>
      </c>
      <c r="AX320" s="1">
        <v>42.048851842671993</v>
      </c>
      <c r="AY320" s="1">
        <v>49050231</v>
      </c>
      <c r="AZ320" s="1">
        <v>19518540</v>
      </c>
      <c r="BA320" s="1">
        <v>7589154</v>
      </c>
      <c r="BB320" s="1">
        <v>5696318</v>
      </c>
      <c r="BC320" s="1">
        <v>3552842</v>
      </c>
      <c r="BD320" s="1">
        <v>2680227</v>
      </c>
      <c r="BE320" s="1">
        <v>21729920</v>
      </c>
      <c r="BF320" s="1">
        <v>151126</v>
      </c>
      <c r="BG320" s="1">
        <v>6784500</v>
      </c>
      <c r="BI320" s="1">
        <f>AV320</f>
        <v>194.51155713954401</v>
      </c>
      <c r="BJ320" s="1">
        <f>AS320</f>
        <v>51547171</v>
      </c>
      <c r="BK320" s="1">
        <f>BJ320*100/BI320</f>
        <v>26500826.870158508</v>
      </c>
    </row>
    <row r="322" spans="2:63" x14ac:dyDescent="0.25">
      <c r="B322" s="1">
        <v>1</v>
      </c>
      <c r="C322" s="1">
        <f>B322+1</f>
        <v>2</v>
      </c>
      <c r="D322" s="1">
        <f t="shared" ref="D322:BG322" si="15">C322+1</f>
        <v>3</v>
      </c>
      <c r="E322" s="1">
        <f t="shared" si="15"/>
        <v>4</v>
      </c>
      <c r="F322" s="1">
        <f t="shared" si="15"/>
        <v>5</v>
      </c>
      <c r="G322" s="1">
        <f t="shared" si="15"/>
        <v>6</v>
      </c>
      <c r="H322" s="1">
        <f t="shared" si="15"/>
        <v>7</v>
      </c>
      <c r="I322" s="1">
        <f t="shared" si="15"/>
        <v>8</v>
      </c>
      <c r="J322" s="1">
        <f t="shared" si="15"/>
        <v>9</v>
      </c>
      <c r="K322" s="1">
        <f t="shared" si="15"/>
        <v>10</v>
      </c>
      <c r="L322" s="1">
        <f t="shared" si="15"/>
        <v>11</v>
      </c>
      <c r="M322" s="1">
        <f t="shared" si="15"/>
        <v>12</v>
      </c>
      <c r="N322" s="1">
        <f t="shared" si="15"/>
        <v>13</v>
      </c>
      <c r="O322" s="1">
        <f t="shared" si="15"/>
        <v>14</v>
      </c>
      <c r="P322" s="1">
        <f t="shared" si="15"/>
        <v>15</v>
      </c>
      <c r="Q322" s="1">
        <f t="shared" si="15"/>
        <v>16</v>
      </c>
      <c r="R322" s="1">
        <f t="shared" si="15"/>
        <v>17</v>
      </c>
      <c r="S322" s="1">
        <f t="shared" si="15"/>
        <v>18</v>
      </c>
      <c r="T322" s="1">
        <f t="shared" si="15"/>
        <v>19</v>
      </c>
      <c r="U322" s="1">
        <f t="shared" si="15"/>
        <v>20</v>
      </c>
      <c r="V322" s="1">
        <f t="shared" si="15"/>
        <v>21</v>
      </c>
      <c r="W322" s="1">
        <f t="shared" si="15"/>
        <v>22</v>
      </c>
      <c r="X322" s="1">
        <f t="shared" si="15"/>
        <v>23</v>
      </c>
      <c r="Y322" s="1">
        <f t="shared" si="15"/>
        <v>24</v>
      </c>
      <c r="Z322" s="1">
        <f t="shared" si="15"/>
        <v>25</v>
      </c>
      <c r="AA322" s="1">
        <f t="shared" si="15"/>
        <v>26</v>
      </c>
      <c r="AB322" s="1">
        <f t="shared" si="15"/>
        <v>27</v>
      </c>
      <c r="AC322" s="1">
        <f t="shared" si="15"/>
        <v>28</v>
      </c>
      <c r="AD322" s="1">
        <f t="shared" si="15"/>
        <v>29</v>
      </c>
      <c r="AE322" s="1">
        <f t="shared" si="15"/>
        <v>30</v>
      </c>
      <c r="AF322" s="1">
        <f t="shared" si="15"/>
        <v>31</v>
      </c>
      <c r="AG322" s="1">
        <f t="shared" si="15"/>
        <v>32</v>
      </c>
      <c r="AH322" s="1">
        <f t="shared" si="15"/>
        <v>33</v>
      </c>
      <c r="AI322" s="1">
        <f t="shared" si="15"/>
        <v>34</v>
      </c>
      <c r="AJ322" s="1">
        <f t="shared" si="15"/>
        <v>35</v>
      </c>
      <c r="AK322" s="1">
        <f t="shared" si="15"/>
        <v>36</v>
      </c>
      <c r="AL322" s="1">
        <f t="shared" si="15"/>
        <v>37</v>
      </c>
      <c r="AM322" s="1">
        <f t="shared" si="15"/>
        <v>38</v>
      </c>
      <c r="AN322" s="1">
        <f t="shared" si="15"/>
        <v>39</v>
      </c>
      <c r="AO322" s="1">
        <f t="shared" si="15"/>
        <v>40</v>
      </c>
      <c r="AP322" s="1">
        <f t="shared" si="15"/>
        <v>41</v>
      </c>
      <c r="AQ322" s="1">
        <f t="shared" si="15"/>
        <v>42</v>
      </c>
      <c r="AR322" s="1">
        <f t="shared" si="15"/>
        <v>43</v>
      </c>
      <c r="AS322" s="1">
        <f t="shared" si="15"/>
        <v>44</v>
      </c>
      <c r="AT322" s="1">
        <f t="shared" si="15"/>
        <v>45</v>
      </c>
      <c r="AU322" s="1">
        <f t="shared" si="15"/>
        <v>46</v>
      </c>
      <c r="AV322" s="1">
        <f t="shared" si="15"/>
        <v>47</v>
      </c>
      <c r="AW322" s="1">
        <f t="shared" si="15"/>
        <v>48</v>
      </c>
      <c r="AX322" s="1">
        <f t="shared" si="15"/>
        <v>49</v>
      </c>
      <c r="AY322" s="1">
        <f t="shared" si="15"/>
        <v>50</v>
      </c>
      <c r="AZ322" s="1">
        <f t="shared" si="15"/>
        <v>51</v>
      </c>
      <c r="BA322" s="1">
        <f t="shared" si="15"/>
        <v>52</v>
      </c>
      <c r="BB322" s="1">
        <f t="shared" si="15"/>
        <v>53</v>
      </c>
      <c r="BC322" s="1">
        <f t="shared" si="15"/>
        <v>54</v>
      </c>
      <c r="BD322" s="1">
        <f t="shared" si="15"/>
        <v>55</v>
      </c>
      <c r="BE322" s="1">
        <f t="shared" si="15"/>
        <v>56</v>
      </c>
      <c r="BF322" s="1">
        <f t="shared" si="15"/>
        <v>57</v>
      </c>
      <c r="BG322" s="1">
        <f t="shared" si="15"/>
        <v>58</v>
      </c>
    </row>
    <row r="323" spans="2:63" s="4" customFormat="1" ht="250.8" x14ac:dyDescent="0.25">
      <c r="B323" s="4" t="str">
        <f>B2</f>
        <v>Nonfinancial corporate business; total assets</v>
      </c>
      <c r="C323" s="4" t="str">
        <f t="shared" ref="C323:BG323" si="16">C2</f>
        <v>Nonfinancial corporate business; nonfinancial assets</v>
      </c>
      <c r="D323" s="4" t="str">
        <f t="shared" si="16"/>
        <v>Nonfinancial corporate business; real estate at market value</v>
      </c>
      <c r="E323" s="4" t="str">
        <f t="shared" si="16"/>
        <v xml:space="preserve">Nonfinancial corporate business; equipment, current cost basis </v>
      </c>
      <c r="F323" s="4" t="str">
        <f t="shared" si="16"/>
        <v>Nonfinancial corporate business; nonresidential intellectual property products, current cost basis</v>
      </c>
      <c r="G323" s="4" t="str">
        <f t="shared" si="16"/>
        <v>Nonfinancial corporate business; inventories excluding IVA, current cost basis</v>
      </c>
      <c r="H323" s="4" t="str">
        <f t="shared" si="16"/>
        <v>Nonfinancial corporate business; total financial assets</v>
      </c>
      <c r="I323" s="4" t="str">
        <f t="shared" si="16"/>
        <v>Nonfinancial corporate business; private foreign deposits; asset</v>
      </c>
      <c r="J323" s="4" t="str">
        <f t="shared" si="16"/>
        <v>Nonfinancial corporate business; checkable deposits and currency; asset</v>
      </c>
      <c r="K323" s="4" t="str">
        <f t="shared" si="16"/>
        <v>Nonfinancial corporate business; total time and savings deposits; asset</v>
      </c>
      <c r="L323" s="4" t="str">
        <f t="shared" si="16"/>
        <v>Nonfinancial corporate business; money market fund shares; asset</v>
      </c>
      <c r="M323" s="4" t="str">
        <f t="shared" si="16"/>
        <v>Nonfinancial corporate business; security repurchase agreements; asset</v>
      </c>
      <c r="N323" s="4" t="str">
        <f t="shared" si="16"/>
        <v>Nonfinancial corporate business; debt securities; asset</v>
      </c>
      <c r="O323" s="4" t="str">
        <f t="shared" si="16"/>
        <v>Nonfinancial corporate business; commercial paper; asset</v>
      </c>
      <c r="P323" s="4" t="str">
        <f t="shared" si="16"/>
        <v>Nonfinancial corporate business; Treasury securities; asset</v>
      </c>
      <c r="Q323" s="4" t="str">
        <f t="shared" si="16"/>
        <v>Nonfinancial corporate business; agency- and GSE-backed securities; asset</v>
      </c>
      <c r="R323" s="4" t="str">
        <f t="shared" si="16"/>
        <v>Nonfinancial corporate business; municipal securities; asset</v>
      </c>
      <c r="S323" s="4" t="str">
        <f t="shared" si="16"/>
        <v>Equity real estate investment trusts; corporate and foreign bonds; asset</v>
      </c>
      <c r="T323" s="4" t="str">
        <f t="shared" si="16"/>
        <v>Nonfinancial corporate business; loans; asset</v>
      </c>
      <c r="U323" s="4" t="str">
        <f t="shared" si="16"/>
        <v>Nonfinancial corporate business; total mortgages; asset</v>
      </c>
      <c r="V323" s="4" t="str">
        <f t="shared" si="16"/>
        <v>Nonfinancial corporate business; consumer credit; asset</v>
      </c>
      <c r="W323" s="4" t="str">
        <f t="shared" si="16"/>
        <v>Nonfinancial corporate business; U.S. direct investment abroad: intercompany debt (market value)</v>
      </c>
      <c r="X323" s="4" t="str">
        <f t="shared" si="16"/>
        <v>Nonfinancial corporate business; corporate equities; asset</v>
      </c>
      <c r="Y323" s="4" t="str">
        <f t="shared" si="16"/>
        <v>Nonfinancial corporate business; U.S. direct investment abroad: equity; asset (market value)</v>
      </c>
      <c r="Z323" s="4" t="str">
        <f t="shared" si="16"/>
        <v xml:space="preserve">Nonfinancial corporate business; equity in Fannie Mae and Farm Credit System; asset </v>
      </c>
      <c r="AA323" s="4" t="str">
        <f t="shared" si="16"/>
        <v>Nonfinancial corporate business; mutual fund shares; asset</v>
      </c>
      <c r="AB323" s="4" t="str">
        <f t="shared" si="16"/>
        <v>Nonfinancial corporate business; trade receivables; asset</v>
      </c>
      <c r="AC323" s="4" t="str">
        <f t="shared" si="16"/>
        <v>Nonfinancial corporate business; total miscellaneous assets</v>
      </c>
      <c r="AD323" s="4" t="str">
        <f t="shared" si="16"/>
        <v>Nonfinancial corporate business; total liabilities and equity</v>
      </c>
      <c r="AE323" s="4" t="str">
        <f t="shared" si="16"/>
        <v>Nonfinancial corporate business; total liabilities</v>
      </c>
      <c r="AF323" s="4" t="str">
        <f t="shared" si="16"/>
        <v>Nonfinancial corporate business; debt securities; liability</v>
      </c>
      <c r="AG323" s="4" t="str">
        <f t="shared" si="16"/>
        <v>Nonfinancial corporate business; commercial paper; liability</v>
      </c>
      <c r="AH323" s="4" t="str">
        <f t="shared" si="16"/>
        <v>Nonfinancial corporate business; municipal securities; liability</v>
      </c>
      <c r="AI323" s="4" t="str">
        <f t="shared" si="16"/>
        <v>Nonfinancial corporate business; corporate bonds; liability</v>
      </c>
      <c r="AJ323" s="4" t="str">
        <f t="shared" si="16"/>
        <v>Nonfinancial corporate business; loans; liability</v>
      </c>
      <c r="AK323" s="4" t="str">
        <f t="shared" si="16"/>
        <v>Nonfinancial corporate business; depository institution loans n.e.c.; liability</v>
      </c>
      <c r="AL323" s="4" t="str">
        <f t="shared" si="16"/>
        <v>Nonfinancial corporate business; other loans and advances; liability</v>
      </c>
      <c r="AM323" s="4" t="str">
        <f t="shared" si="16"/>
        <v>Nonfinancial corporate business; total mortgages; liability</v>
      </c>
      <c r="AN323" s="4" t="str">
        <f t="shared" si="16"/>
        <v>Nonfinancial corporate business; foreign direct investment in U.S.: intercompany debt; liability (market value)</v>
      </c>
      <c r="AO323" s="4" t="str">
        <f t="shared" si="16"/>
        <v>Nonfinancial corporate business; trade payables; liability</v>
      </c>
      <c r="AP323" s="4" t="str">
        <f t="shared" si="16"/>
        <v>Nonfinancial corporate business; total taxes payable; liability</v>
      </c>
      <c r="AQ323" s="4" t="str">
        <f t="shared" si="16"/>
        <v>Nonfinancial corporate business; total miscellaneous liabilities</v>
      </c>
      <c r="AR323" s="4" t="str">
        <f t="shared" si="16"/>
        <v>Nonfinancial corporate business; equity and investment fund shares excluding mutual fund shares and money market fund shares; liability</v>
      </c>
      <c r="AS323" s="4" t="str">
        <f t="shared" si="16"/>
        <v>Nonfinancial corporate business; corporate equities; liability</v>
      </c>
      <c r="AT323" s="4" t="str">
        <f t="shared" si="16"/>
        <v>Nonfinancial corporate business; foreign direct investment in U.S.; liability (market value)</v>
      </c>
      <c r="AU323" s="4" t="str">
        <f t="shared" si="16"/>
        <v>Nonfinancial corporate business; net worth</v>
      </c>
      <c r="AV323" s="4" t="str">
        <f t="shared" si="16"/>
        <v>Nonfinancial corporate business; corporate equities as a percentage of net worth</v>
      </c>
      <c r="AW323" s="4" t="str">
        <f t="shared" si="16"/>
        <v xml:space="preserve">Nonfinancial corporate business; debt as a percentage of the market value of corporate equities </v>
      </c>
      <c r="AX323" s="4" t="str">
        <f t="shared" si="16"/>
        <v>Nonfinancial corporate business; debt as a percentage of net worth (market value)</v>
      </c>
      <c r="AY323" s="4" t="str">
        <f t="shared" si="16"/>
        <v>Nonfinancial corporate business; total assets at historical cost</v>
      </c>
      <c r="AZ323" s="4" t="str">
        <f t="shared" si="16"/>
        <v>Nonfinancial corporate business; nonfinancial assets at historical cost</v>
      </c>
      <c r="BA323" s="4" t="str">
        <f t="shared" si="16"/>
        <v>Nonfinancial corporate business; real estate, historical cost basis</v>
      </c>
      <c r="BB323" s="4" t="str">
        <f t="shared" si="16"/>
        <v>Nonfinancial corporate business; nonresidential equipment, historical cost basis</v>
      </c>
      <c r="BC323" s="4" t="str">
        <f t="shared" si="16"/>
        <v>Nonfinancial corporate business; nonresidential intellectual property products, historical cost basis</v>
      </c>
      <c r="BD323" s="4" t="str">
        <f t="shared" si="16"/>
        <v>Nonfinancial corporate business; inventories, historical cost basis (SOI)</v>
      </c>
      <c r="BE323" s="4" t="str">
        <f t="shared" si="16"/>
        <v>Nonfinancial corporate business; net worth at historical cost</v>
      </c>
      <c r="BF323" s="4" t="str">
        <f t="shared" si="16"/>
        <v>Nonfinancial corporate business; residential structures, historical cost basis</v>
      </c>
      <c r="BG323" s="4" t="str">
        <f t="shared" si="16"/>
        <v>Nonfinancial corporate business; nonresidential structures, historical cost basis</v>
      </c>
      <c r="BI323" s="4" t="s">
        <v>568</v>
      </c>
      <c r="BJ323" s="4" t="s">
        <v>569</v>
      </c>
      <c r="BK323" s="4" t="s">
        <v>570</v>
      </c>
    </row>
  </sheetData>
  <hyperlinks>
    <hyperlink ref="A1" r:id="rId1" display="https://www.federalreserve.gov//datadownload/Download.aspx?rel=Z1&amp;series=cb90b82304ad6f34f5b30c48df599194&amp;filetype=spreadsheetml&amp;label=include&amp;layout=seriescolumn&amp;from=12/01/1945&amp;to=12/31/2023" xr:uid="{484BEADF-640D-47D4-B118-395F6ADC89BE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F298A-6081-449E-A4E8-21F6E60C9712}">
  <dimension ref="A6:S1853"/>
  <sheetViews>
    <sheetView topLeftCell="A689" workbookViewId="0">
      <selection activeCell="R10" sqref="R10"/>
    </sheetView>
  </sheetViews>
  <sheetFormatPr defaultColWidth="9.109375" defaultRowHeight="15.6" x14ac:dyDescent="0.3"/>
  <cols>
    <col min="1" max="13" width="9.109375" style="60"/>
    <col min="14" max="14" width="11.88671875" style="31" bestFit="1" customWidth="1"/>
    <col min="15" max="15" width="14" style="60" customWidth="1"/>
    <col min="16" max="16" width="12" style="60" customWidth="1"/>
    <col min="17" max="16384" width="9.109375" style="60"/>
  </cols>
  <sheetData>
    <row r="6" spans="1:19" x14ac:dyDescent="0.3">
      <c r="E6" s="60" t="str">
        <f>'[2]CAPE calculation'!E5</f>
        <v xml:space="preserve">  Consumer</v>
      </c>
    </row>
    <row r="7" spans="1:19" x14ac:dyDescent="0.3">
      <c r="B7" s="60" t="str">
        <f>'[2]CAPE calculation'!B6</f>
        <v>S&amp;P</v>
      </c>
      <c r="E7" s="60" t="str">
        <f>'[2]CAPE calculation'!E6</f>
        <v>Price</v>
      </c>
    </row>
    <row r="8" spans="1:19" x14ac:dyDescent="0.3">
      <c r="B8" s="60" t="str">
        <f>'[2]CAPE calculation'!B7</f>
        <v>Comp.</v>
      </c>
      <c r="C8" s="60" t="str">
        <f>'[2]CAPE calculation'!C7</f>
        <v>Dividend</v>
      </c>
      <c r="D8" s="60" t="str">
        <f>'[2]CAPE calculation'!D7</f>
        <v>Earnings</v>
      </c>
      <c r="E8" s="60" t="str">
        <f>'[2]CAPE calculation'!E7</f>
        <v>Index</v>
      </c>
      <c r="H8" s="60" t="str">
        <f>'[2]CAPE calculation'!H7</f>
        <v>10 year mean</v>
      </c>
    </row>
    <row r="9" spans="1:19" s="61" customFormat="1" ht="62.4" x14ac:dyDescent="0.3">
      <c r="A9" s="61" t="str">
        <f>'[2]CAPE calculation'!A8</f>
        <v>Date</v>
      </c>
      <c r="B9" s="61" t="str">
        <f>'[2]CAPE calculation'!B8</f>
        <v>P</v>
      </c>
      <c r="C9" s="61" t="str">
        <f>'[2]CAPE calculation'!C8</f>
        <v>D</v>
      </c>
      <c r="D9" s="61" t="str">
        <f>'[2]CAPE calculation'!D8</f>
        <v>E</v>
      </c>
      <c r="E9" s="61" t="str">
        <f>'[2]CAPE calculation'!E8</f>
        <v>CPI</v>
      </c>
      <c r="F9" s="61" t="s">
        <v>577</v>
      </c>
      <c r="G9" s="61" t="s">
        <v>571</v>
      </c>
      <c r="H9" s="61" t="str">
        <f>F9</f>
        <v xml:space="preserve">Price at Sepp 2023 CPI </v>
      </c>
      <c r="I9" s="61" t="str">
        <f>G9</f>
        <v>EPS at Junr 2022 CPI</v>
      </c>
      <c r="N9" s="62"/>
      <c r="R9" s="61" t="s">
        <v>572</v>
      </c>
      <c r="S9" s="61" t="s">
        <v>573</v>
      </c>
    </row>
    <row r="10" spans="1:19" x14ac:dyDescent="0.3">
      <c r="A10" s="60">
        <f>[1]Data!A9</f>
        <v>1871.01</v>
      </c>
      <c r="B10" s="60">
        <f>[1]Data!B9</f>
        <v>4.4400000000000004</v>
      </c>
      <c r="C10" s="60">
        <f>[1]Data!C9</f>
        <v>0.26</v>
      </c>
      <c r="D10" s="60">
        <f>[1]Data!D9</f>
        <v>0.4</v>
      </c>
      <c r="E10" s="60">
        <f>[1]Data!E9</f>
        <v>12.46406116</v>
      </c>
      <c r="F10" s="60">
        <f>B10*$E$1842/E10</f>
        <v>109.0500184933303</v>
      </c>
      <c r="G10" s="60">
        <f>D10*$E$1842/E10</f>
        <v>9.8243259903901166</v>
      </c>
      <c r="R10" s="60">
        <f>B10/D10</f>
        <v>11.1</v>
      </c>
      <c r="S10" s="60">
        <f>LN(R10)</f>
        <v>2.4069451083182885</v>
      </c>
    </row>
    <row r="11" spans="1:19" x14ac:dyDescent="0.3">
      <c r="A11" s="60">
        <f>[1]Data!A10</f>
        <v>1871.02</v>
      </c>
      <c r="B11" s="60">
        <f>[1]Data!B10</f>
        <v>4.5</v>
      </c>
      <c r="C11" s="60">
        <f>[1]Data!C10</f>
        <v>0.26</v>
      </c>
      <c r="D11" s="60">
        <f>[1]Data!D10</f>
        <v>0.4</v>
      </c>
      <c r="E11" s="60">
        <f>[1]Data!E10</f>
        <v>12.844641319999999</v>
      </c>
      <c r="F11" s="60">
        <f t="shared" ref="F11:F74" si="0">B11*$E$1842/E11</f>
        <v>107.24890759347416</v>
      </c>
      <c r="G11" s="60">
        <f t="shared" ref="G11:G74" si="1">D11*$E$1842/E11</f>
        <v>9.5332362305310365</v>
      </c>
      <c r="R11" s="60">
        <f t="shared" ref="R11:R74" si="2">B11/D11</f>
        <v>11.25</v>
      </c>
      <c r="S11" s="60">
        <f t="shared" ref="S11:S74" si="3">LN(R11)</f>
        <v>2.4203681286504293</v>
      </c>
    </row>
    <row r="12" spans="1:19" x14ac:dyDescent="0.3">
      <c r="A12" s="60">
        <f>[1]Data!A11</f>
        <v>1871.03</v>
      </c>
      <c r="B12" s="60">
        <f>[1]Data!B11</f>
        <v>4.6100000000000003</v>
      </c>
      <c r="C12" s="60">
        <f>[1]Data!C11</f>
        <v>0.26</v>
      </c>
      <c r="D12" s="60">
        <f>[1]Data!D11</f>
        <v>0.4</v>
      </c>
      <c r="E12" s="60">
        <f>[1]Data!E11</f>
        <v>13.0349719</v>
      </c>
      <c r="F12" s="60">
        <f t="shared" si="0"/>
        <v>108.26626906652555</v>
      </c>
      <c r="G12" s="60">
        <f t="shared" si="1"/>
        <v>9.394036361520655</v>
      </c>
      <c r="R12" s="60">
        <f t="shared" si="2"/>
        <v>11.525</v>
      </c>
      <c r="S12" s="60">
        <f t="shared" si="3"/>
        <v>2.4445185888827123</v>
      </c>
    </row>
    <row r="13" spans="1:19" x14ac:dyDescent="0.3">
      <c r="A13" s="60">
        <f>[1]Data!A12</f>
        <v>1871.04</v>
      </c>
      <c r="B13" s="60">
        <f>[1]Data!B12</f>
        <v>4.74</v>
      </c>
      <c r="C13" s="60">
        <f>[1]Data!C12</f>
        <v>0.26</v>
      </c>
      <c r="D13" s="60">
        <f>[1]Data!D12</f>
        <v>0.4</v>
      </c>
      <c r="E13" s="60">
        <f>[1]Data!E12</f>
        <v>12.559226450000001</v>
      </c>
      <c r="F13" s="60">
        <f t="shared" si="0"/>
        <v>115.53612444021182</v>
      </c>
      <c r="G13" s="60">
        <f t="shared" si="1"/>
        <v>9.7498839190052173</v>
      </c>
      <c r="R13" s="60">
        <f t="shared" si="2"/>
        <v>11.85</v>
      </c>
      <c r="S13" s="60">
        <f t="shared" si="3"/>
        <v>2.4723278675811402</v>
      </c>
    </row>
    <row r="14" spans="1:19" x14ac:dyDescent="0.3">
      <c r="A14" s="60">
        <f>[1]Data!A13</f>
        <v>1871.05</v>
      </c>
      <c r="B14" s="60">
        <f>[1]Data!B13</f>
        <v>4.8600000000000003</v>
      </c>
      <c r="C14" s="60">
        <f>[1]Data!C13</f>
        <v>0.26</v>
      </c>
      <c r="D14" s="60">
        <f>[1]Data!D13</f>
        <v>0.4</v>
      </c>
      <c r="E14" s="60">
        <f>[1]Data!E13</f>
        <v>12.273811569999999</v>
      </c>
      <c r="F14" s="60">
        <f t="shared" si="0"/>
        <v>121.21578056782892</v>
      </c>
      <c r="G14" s="60">
        <f t="shared" si="1"/>
        <v>9.9766074541422984</v>
      </c>
      <c r="R14" s="60">
        <f t="shared" si="2"/>
        <v>12.15</v>
      </c>
      <c r="S14" s="60">
        <f t="shared" si="3"/>
        <v>2.4973291697865574</v>
      </c>
    </row>
    <row r="15" spans="1:19" x14ac:dyDescent="0.3">
      <c r="A15" s="60">
        <f>[1]Data!A14</f>
        <v>1871.06</v>
      </c>
      <c r="B15" s="60">
        <f>[1]Data!B14</f>
        <v>4.82</v>
      </c>
      <c r="C15" s="60">
        <f>[1]Data!C14</f>
        <v>0.26</v>
      </c>
      <c r="D15" s="60">
        <f>[1]Data!D14</f>
        <v>0.4</v>
      </c>
      <c r="E15" s="60">
        <f>[1]Data!E14</f>
        <v>12.08348099</v>
      </c>
      <c r="F15" s="60">
        <f t="shared" si="0"/>
        <v>122.11171194965399</v>
      </c>
      <c r="G15" s="60">
        <f t="shared" si="1"/>
        <v>10.133752029016929</v>
      </c>
      <c r="R15" s="60">
        <f t="shared" si="2"/>
        <v>12.05</v>
      </c>
      <c r="S15" s="60">
        <f t="shared" si="3"/>
        <v>2.4890646599366639</v>
      </c>
    </row>
    <row r="16" spans="1:19" x14ac:dyDescent="0.3">
      <c r="A16" s="60">
        <f>[1]Data!A15</f>
        <v>1871.07</v>
      </c>
      <c r="B16" s="60">
        <f>[1]Data!B15</f>
        <v>4.7300000000000004</v>
      </c>
      <c r="C16" s="60">
        <f>[1]Data!C15</f>
        <v>0.26</v>
      </c>
      <c r="D16" s="60">
        <f>[1]Data!D15</f>
        <v>0.4</v>
      </c>
      <c r="E16" s="60">
        <f>[1]Data!E15</f>
        <v>12.08348099</v>
      </c>
      <c r="F16" s="60">
        <f t="shared" si="0"/>
        <v>119.83161774312518</v>
      </c>
      <c r="G16" s="60">
        <f t="shared" si="1"/>
        <v>10.133752029016929</v>
      </c>
      <c r="R16" s="60">
        <f t="shared" si="2"/>
        <v>11.825000000000001</v>
      </c>
      <c r="S16" s="60">
        <f t="shared" si="3"/>
        <v>2.4702159343779968</v>
      </c>
    </row>
    <row r="17" spans="1:19" x14ac:dyDescent="0.3">
      <c r="A17" s="60">
        <f>[1]Data!A16</f>
        <v>1871.08</v>
      </c>
      <c r="B17" s="60">
        <f>[1]Data!B16</f>
        <v>4.79</v>
      </c>
      <c r="C17" s="60">
        <f>[1]Data!C16</f>
        <v>0.26</v>
      </c>
      <c r="D17" s="60">
        <f>[1]Data!D16</f>
        <v>0.4</v>
      </c>
      <c r="E17" s="60">
        <f>[1]Data!E16</f>
        <v>11.893231399999999</v>
      </c>
      <c r="F17" s="60">
        <f t="shared" si="0"/>
        <v>123.29287774557214</v>
      </c>
      <c r="G17" s="60">
        <f t="shared" si="1"/>
        <v>10.295856179170951</v>
      </c>
      <c r="R17" s="60">
        <f t="shared" si="2"/>
        <v>11.975</v>
      </c>
      <c r="S17" s="60">
        <f t="shared" si="3"/>
        <v>2.4828211432969791</v>
      </c>
    </row>
    <row r="18" spans="1:19" x14ac:dyDescent="0.3">
      <c r="A18" s="60">
        <f>[1]Data!A17</f>
        <v>1871.09</v>
      </c>
      <c r="B18" s="60">
        <f>[1]Data!B17</f>
        <v>4.84</v>
      </c>
      <c r="C18" s="60">
        <f>[1]Data!C17</f>
        <v>0.26</v>
      </c>
      <c r="D18" s="60">
        <f>[1]Data!D17</f>
        <v>0.4</v>
      </c>
      <c r="E18" s="60">
        <f>[1]Data!E17</f>
        <v>12.178646280000001</v>
      </c>
      <c r="F18" s="60">
        <f t="shared" si="0"/>
        <v>121.6602458052505</v>
      </c>
      <c r="G18" s="60">
        <f t="shared" si="1"/>
        <v>10.054565769028967</v>
      </c>
      <c r="R18" s="60">
        <f t="shared" si="2"/>
        <v>12.1</v>
      </c>
      <c r="S18" s="60">
        <f t="shared" si="3"/>
        <v>2.4932054526026954</v>
      </c>
    </row>
    <row r="19" spans="1:19" x14ac:dyDescent="0.3">
      <c r="A19" s="60">
        <f>[1]Data!A18</f>
        <v>1871.1</v>
      </c>
      <c r="B19" s="60">
        <f>[1]Data!B18</f>
        <v>4.59</v>
      </c>
      <c r="C19" s="60">
        <f>[1]Data!C18</f>
        <v>0.26</v>
      </c>
      <c r="D19" s="60">
        <f>[1]Data!D18</f>
        <v>0.4</v>
      </c>
      <c r="E19" s="60">
        <f>[1]Data!E18</f>
        <v>12.368895869999999</v>
      </c>
      <c r="F19" s="60">
        <f t="shared" si="0"/>
        <v>113.60150815143048</v>
      </c>
      <c r="G19" s="60">
        <f t="shared" si="1"/>
        <v>9.8999135643948133</v>
      </c>
      <c r="R19" s="60">
        <f t="shared" si="2"/>
        <v>11.475</v>
      </c>
      <c r="S19" s="60">
        <f t="shared" si="3"/>
        <v>2.440170755946609</v>
      </c>
    </row>
    <row r="20" spans="1:19" x14ac:dyDescent="0.3">
      <c r="A20" s="60">
        <f>[1]Data!A19</f>
        <v>1871.11</v>
      </c>
      <c r="B20" s="60">
        <f>[1]Data!B19</f>
        <v>4.6399999999999997</v>
      </c>
      <c r="C20" s="60">
        <f>[1]Data!C19</f>
        <v>0.26</v>
      </c>
      <c r="D20" s="60">
        <f>[1]Data!D19</f>
        <v>0.4</v>
      </c>
      <c r="E20" s="60">
        <f>[1]Data!E19</f>
        <v>12.368895869999999</v>
      </c>
      <c r="F20" s="60">
        <f t="shared" si="0"/>
        <v>114.83899734697982</v>
      </c>
      <c r="G20" s="60">
        <f t="shared" si="1"/>
        <v>9.8999135643948133</v>
      </c>
      <c r="R20" s="60">
        <f t="shared" si="2"/>
        <v>11.599999999999998</v>
      </c>
      <c r="S20" s="60">
        <f t="shared" si="3"/>
        <v>2.4510050981123186</v>
      </c>
    </row>
    <row r="21" spans="1:19" x14ac:dyDescent="0.3">
      <c r="A21" s="60">
        <f>[1]Data!A20</f>
        <v>1871.12</v>
      </c>
      <c r="B21" s="60">
        <f>[1]Data!B20</f>
        <v>4.74</v>
      </c>
      <c r="C21" s="60">
        <f>[1]Data!C20</f>
        <v>0.26</v>
      </c>
      <c r="D21" s="60">
        <f>[1]Data!D20</f>
        <v>0.4</v>
      </c>
      <c r="E21" s="60">
        <f>[1]Data!E20</f>
        <v>12.654391739999999</v>
      </c>
      <c r="F21" s="60">
        <f t="shared" si="0"/>
        <v>114.66725385253483</v>
      </c>
      <c r="G21" s="60">
        <f t="shared" si="1"/>
        <v>9.6765615065430222</v>
      </c>
      <c r="R21" s="60">
        <f t="shared" si="2"/>
        <v>11.85</v>
      </c>
      <c r="S21" s="60">
        <f t="shared" si="3"/>
        <v>2.4723278675811402</v>
      </c>
    </row>
    <row r="22" spans="1:19" x14ac:dyDescent="0.3">
      <c r="A22" s="60">
        <f>[1]Data!A21</f>
        <v>1872.01</v>
      </c>
      <c r="B22" s="60">
        <f>[1]Data!B21</f>
        <v>4.8600000000000003</v>
      </c>
      <c r="C22" s="60">
        <f>[1]Data!C21</f>
        <v>0.26329999999999998</v>
      </c>
      <c r="D22" s="60">
        <f>[1]Data!D21</f>
        <v>0.40250000000000002</v>
      </c>
      <c r="E22" s="60">
        <f>[1]Data!E21</f>
        <v>12.654391739999999</v>
      </c>
      <c r="F22" s="60">
        <f t="shared" si="0"/>
        <v>117.57022230449772</v>
      </c>
      <c r="G22" s="60">
        <f t="shared" si="1"/>
        <v>9.7370400159589181</v>
      </c>
      <c r="R22" s="60">
        <f t="shared" si="2"/>
        <v>12.074534161490684</v>
      </c>
      <c r="S22" s="60">
        <f t="shared" si="3"/>
        <v>2.4910986200359213</v>
      </c>
    </row>
    <row r="23" spans="1:19" x14ac:dyDescent="0.3">
      <c r="A23" s="60">
        <f>[1]Data!A22</f>
        <v>1872.02</v>
      </c>
      <c r="B23" s="60">
        <f>[1]Data!B22</f>
        <v>4.88</v>
      </c>
      <c r="C23" s="60">
        <f>[1]Data!C22</f>
        <v>0.26669999999999999</v>
      </c>
      <c r="D23" s="60">
        <f>[1]Data!D22</f>
        <v>0.40500000000000003</v>
      </c>
      <c r="E23" s="60">
        <f>[1]Data!E22</f>
        <v>12.654391739999999</v>
      </c>
      <c r="F23" s="60">
        <f t="shared" si="0"/>
        <v>118.05405037982489</v>
      </c>
      <c r="G23" s="60">
        <f t="shared" si="1"/>
        <v>9.7975185253748123</v>
      </c>
      <c r="R23" s="60">
        <f t="shared" si="2"/>
        <v>12.049382716049381</v>
      </c>
      <c r="S23" s="60">
        <f t="shared" si="3"/>
        <v>2.4890134317406534</v>
      </c>
    </row>
    <row r="24" spans="1:19" x14ac:dyDescent="0.3">
      <c r="A24" s="60">
        <f>[1]Data!A23</f>
        <v>1872.03</v>
      </c>
      <c r="B24" s="60">
        <f>[1]Data!B23</f>
        <v>5.04</v>
      </c>
      <c r="C24" s="60">
        <f>[1]Data!C23</f>
        <v>0.27</v>
      </c>
      <c r="D24" s="60">
        <f>[1]Data!D23</f>
        <v>0.40749999999999997</v>
      </c>
      <c r="E24" s="60">
        <f>[1]Data!E23</f>
        <v>12.844641319999999</v>
      </c>
      <c r="F24" s="60">
        <f t="shared" si="0"/>
        <v>120.11877650469104</v>
      </c>
      <c r="G24" s="60">
        <f t="shared" si="1"/>
        <v>9.7119844098534927</v>
      </c>
      <c r="R24" s="60">
        <f t="shared" si="2"/>
        <v>12.368098159509204</v>
      </c>
      <c r="S24" s="60">
        <f t="shared" si="3"/>
        <v>2.5151204283844972</v>
      </c>
    </row>
    <row r="25" spans="1:19" x14ac:dyDescent="0.3">
      <c r="A25" s="60">
        <f>[1]Data!A24</f>
        <v>1872.04</v>
      </c>
      <c r="B25" s="60">
        <f>[1]Data!B24</f>
        <v>5.18</v>
      </c>
      <c r="C25" s="60">
        <f>[1]Data!C24</f>
        <v>0.27329999999999999</v>
      </c>
      <c r="D25" s="60">
        <f>[1]Data!D24</f>
        <v>0.41</v>
      </c>
      <c r="E25" s="60">
        <f>[1]Data!E24</f>
        <v>13.130137189999999</v>
      </c>
      <c r="F25" s="60">
        <f t="shared" si="0"/>
        <v>120.77104961307717</v>
      </c>
      <c r="G25" s="60">
        <f t="shared" si="1"/>
        <v>9.5590985214983863</v>
      </c>
      <c r="R25" s="60">
        <f t="shared" si="2"/>
        <v>12.634146341463415</v>
      </c>
      <c r="S25" s="60">
        <f t="shared" si="3"/>
        <v>2.5364031755551752</v>
      </c>
    </row>
    <row r="26" spans="1:19" x14ac:dyDescent="0.3">
      <c r="A26" s="60">
        <f>[1]Data!A25</f>
        <v>1872.05</v>
      </c>
      <c r="B26" s="60">
        <f>[1]Data!B25</f>
        <v>5.18</v>
      </c>
      <c r="C26" s="60">
        <f>[1]Data!C25</f>
        <v>0.2767</v>
      </c>
      <c r="D26" s="60">
        <f>[1]Data!D25</f>
        <v>0.41249999999999998</v>
      </c>
      <c r="E26" s="60">
        <f>[1]Data!E25</f>
        <v>13.130137189999999</v>
      </c>
      <c r="F26" s="60">
        <f t="shared" si="0"/>
        <v>120.77104961307717</v>
      </c>
      <c r="G26" s="60">
        <f t="shared" si="1"/>
        <v>9.6173857076050844</v>
      </c>
      <c r="R26" s="60">
        <f t="shared" si="2"/>
        <v>12.557575757575757</v>
      </c>
      <c r="S26" s="60">
        <f t="shared" si="3"/>
        <v>2.5303241294787928</v>
      </c>
    </row>
    <row r="27" spans="1:19" x14ac:dyDescent="0.3">
      <c r="A27" s="60">
        <f>[1]Data!A26</f>
        <v>1872.06</v>
      </c>
      <c r="B27" s="60">
        <f>[1]Data!B26</f>
        <v>5.13</v>
      </c>
      <c r="C27" s="60">
        <f>[1]Data!C26</f>
        <v>0.28000000000000003</v>
      </c>
      <c r="D27" s="60">
        <f>[1]Data!D26</f>
        <v>0.41499999999999998</v>
      </c>
      <c r="E27" s="60">
        <f>[1]Data!E26</f>
        <v>13.0349719</v>
      </c>
      <c r="F27" s="60">
        <f t="shared" si="0"/>
        <v>120.47851633650239</v>
      </c>
      <c r="G27" s="60">
        <f t="shared" si="1"/>
        <v>9.7463127250776793</v>
      </c>
      <c r="R27" s="60">
        <f t="shared" si="2"/>
        <v>12.361445783132531</v>
      </c>
      <c r="S27" s="60">
        <f t="shared" si="3"/>
        <v>2.514582417934117</v>
      </c>
    </row>
    <row r="28" spans="1:19" x14ac:dyDescent="0.3">
      <c r="A28" s="60">
        <f>[1]Data!A27</f>
        <v>1872.07</v>
      </c>
      <c r="B28" s="60">
        <f>[1]Data!B27</f>
        <v>5.0999999999999996</v>
      </c>
      <c r="C28" s="60">
        <f>[1]Data!C27</f>
        <v>0.2833</v>
      </c>
      <c r="D28" s="60">
        <f>[1]Data!D27</f>
        <v>0.41749999999999998</v>
      </c>
      <c r="E28" s="60">
        <f>[1]Data!E27</f>
        <v>12.844641319999999</v>
      </c>
      <c r="F28" s="60">
        <f t="shared" si="0"/>
        <v>121.54876193927069</v>
      </c>
      <c r="G28" s="60">
        <f t="shared" si="1"/>
        <v>9.9503153156167681</v>
      </c>
      <c r="R28" s="60">
        <f t="shared" si="2"/>
        <v>12.215568862275449</v>
      </c>
      <c r="S28" s="60">
        <f t="shared" si="3"/>
        <v>2.502711274421507</v>
      </c>
    </row>
    <row r="29" spans="1:19" x14ac:dyDescent="0.3">
      <c r="A29" s="60">
        <f>[1]Data!A28</f>
        <v>1872.08</v>
      </c>
      <c r="B29" s="60">
        <f>[1]Data!B28</f>
        <v>5.04</v>
      </c>
      <c r="C29" s="60">
        <f>[1]Data!C28</f>
        <v>0.28670000000000001</v>
      </c>
      <c r="D29" s="60">
        <f>[1]Data!D28</f>
        <v>0.42</v>
      </c>
      <c r="E29" s="60">
        <f>[1]Data!E28</f>
        <v>12.93980661</v>
      </c>
      <c r="F29" s="60">
        <f t="shared" si="0"/>
        <v>119.23536776876141</v>
      </c>
      <c r="G29" s="60">
        <f t="shared" si="1"/>
        <v>9.9362806473967833</v>
      </c>
      <c r="R29" s="60">
        <f t="shared" si="2"/>
        <v>12</v>
      </c>
      <c r="S29" s="60">
        <f t="shared" si="3"/>
        <v>2.4849066497880004</v>
      </c>
    </row>
    <row r="30" spans="1:19" x14ac:dyDescent="0.3">
      <c r="A30" s="60">
        <f>[1]Data!A29</f>
        <v>1872.09</v>
      </c>
      <c r="B30" s="60">
        <f>[1]Data!B29</f>
        <v>4.95</v>
      </c>
      <c r="C30" s="60">
        <f>[1]Data!C29</f>
        <v>0.28999999999999998</v>
      </c>
      <c r="D30" s="60">
        <f>[1]Data!D29</f>
        <v>0.42249999999999999</v>
      </c>
      <c r="E30" s="60">
        <f>[1]Data!E29</f>
        <v>13.0349719</v>
      </c>
      <c r="F30" s="60">
        <f t="shared" si="0"/>
        <v>116.2511999738181</v>
      </c>
      <c r="G30" s="60">
        <f t="shared" si="1"/>
        <v>9.9224509068561897</v>
      </c>
      <c r="R30" s="60">
        <f t="shared" si="2"/>
        <v>11.715976331360947</v>
      </c>
      <c r="S30" s="60">
        <f t="shared" si="3"/>
        <v>2.4609534087655076</v>
      </c>
    </row>
    <row r="31" spans="1:19" x14ac:dyDescent="0.3">
      <c r="A31" s="60">
        <f>[1]Data!A30</f>
        <v>1872.1</v>
      </c>
      <c r="B31" s="60">
        <f>[1]Data!B30</f>
        <v>4.97</v>
      </c>
      <c r="C31" s="60">
        <f>[1]Data!C30</f>
        <v>0.29330000000000001</v>
      </c>
      <c r="D31" s="60">
        <f>[1]Data!D30</f>
        <v>0.42499999999999999</v>
      </c>
      <c r="E31" s="60">
        <f>[1]Data!E30</f>
        <v>12.74947603</v>
      </c>
      <c r="F31" s="60">
        <f t="shared" si="0"/>
        <v>119.33460413745328</v>
      </c>
      <c r="G31" s="60">
        <f t="shared" si="1"/>
        <v>10.204669367890874</v>
      </c>
      <c r="R31" s="60">
        <f t="shared" si="2"/>
        <v>11.694117647058823</v>
      </c>
      <c r="S31" s="60">
        <f t="shared" si="3"/>
        <v>2.4590859501662576</v>
      </c>
    </row>
    <row r="32" spans="1:19" x14ac:dyDescent="0.3">
      <c r="A32" s="60">
        <f>[1]Data!A31</f>
        <v>1872.11</v>
      </c>
      <c r="B32" s="60">
        <f>[1]Data!B31</f>
        <v>4.95</v>
      </c>
      <c r="C32" s="60">
        <f>[1]Data!C31</f>
        <v>0.29670000000000002</v>
      </c>
      <c r="D32" s="60">
        <f>[1]Data!D31</f>
        <v>0.42749999999999999</v>
      </c>
      <c r="E32" s="60">
        <f>[1]Data!E31</f>
        <v>13.130137189999999</v>
      </c>
      <c r="F32" s="60">
        <f t="shared" si="0"/>
        <v>115.40862849126101</v>
      </c>
      <c r="G32" s="60">
        <f t="shared" si="1"/>
        <v>9.967108824245269</v>
      </c>
      <c r="R32" s="60">
        <f t="shared" si="2"/>
        <v>11.578947368421053</v>
      </c>
      <c r="S32" s="60">
        <f t="shared" si="3"/>
        <v>2.4491885671859213</v>
      </c>
    </row>
    <row r="33" spans="1:19" x14ac:dyDescent="0.3">
      <c r="A33" s="60">
        <f>[1]Data!A32</f>
        <v>1872.12</v>
      </c>
      <c r="B33" s="60">
        <f>[1]Data!B32</f>
        <v>5.07</v>
      </c>
      <c r="C33" s="60">
        <f>[1]Data!C32</f>
        <v>0.3</v>
      </c>
      <c r="D33" s="60">
        <f>[1]Data!D32</f>
        <v>0.43</v>
      </c>
      <c r="E33" s="60">
        <f>[1]Data!E32</f>
        <v>12.93980661</v>
      </c>
      <c r="F33" s="60">
        <f t="shared" si="0"/>
        <v>119.94510210071832</v>
      </c>
      <c r="G33" s="60">
        <f t="shared" si="1"/>
        <v>10.172858758049088</v>
      </c>
      <c r="R33" s="60">
        <f t="shared" si="2"/>
        <v>11.790697674418606</v>
      </c>
      <c r="S33" s="60">
        <f t="shared" si="3"/>
        <v>2.4673108878976207</v>
      </c>
    </row>
    <row r="34" spans="1:19" x14ac:dyDescent="0.3">
      <c r="A34" s="60">
        <f>[1]Data!A33</f>
        <v>1873.01</v>
      </c>
      <c r="B34" s="60">
        <f>[1]Data!B33</f>
        <v>5.1100000000000003</v>
      </c>
      <c r="C34" s="60">
        <f>[1]Data!C33</f>
        <v>0.30249999999999999</v>
      </c>
      <c r="D34" s="60">
        <f>[1]Data!D33</f>
        <v>0.4325</v>
      </c>
      <c r="E34" s="60">
        <f>[1]Data!E33</f>
        <v>12.93980661</v>
      </c>
      <c r="F34" s="60">
        <f t="shared" si="0"/>
        <v>120.89141454332754</v>
      </c>
      <c r="G34" s="60">
        <f t="shared" si="1"/>
        <v>10.232003285712164</v>
      </c>
      <c r="R34" s="60">
        <f t="shared" si="2"/>
        <v>11.815028901734104</v>
      </c>
      <c r="S34" s="60">
        <f t="shared" si="3"/>
        <v>2.4693723568258159</v>
      </c>
    </row>
    <row r="35" spans="1:19" x14ac:dyDescent="0.3">
      <c r="A35" s="60">
        <f>[1]Data!A34</f>
        <v>1873.02</v>
      </c>
      <c r="B35" s="60">
        <f>[1]Data!B34</f>
        <v>5.15</v>
      </c>
      <c r="C35" s="60">
        <f>[1]Data!C34</f>
        <v>0.30499999999999999</v>
      </c>
      <c r="D35" s="60">
        <f>[1]Data!D34</f>
        <v>0.435</v>
      </c>
      <c r="E35" s="60">
        <f>[1]Data!E34</f>
        <v>13.225221489999999</v>
      </c>
      <c r="F35" s="60">
        <f t="shared" si="0"/>
        <v>119.20833433240291</v>
      </c>
      <c r="G35" s="60">
        <f t="shared" si="1"/>
        <v>10.069053482445682</v>
      </c>
      <c r="R35" s="60">
        <f t="shared" si="2"/>
        <v>11.839080459770116</v>
      </c>
      <c r="S35" s="60">
        <f t="shared" si="3"/>
        <v>2.4714059625690981</v>
      </c>
    </row>
    <row r="36" spans="1:19" x14ac:dyDescent="0.3">
      <c r="A36" s="60">
        <f>[1]Data!A35</f>
        <v>1873.03</v>
      </c>
      <c r="B36" s="60">
        <f>[1]Data!B35</f>
        <v>5.1100000000000003</v>
      </c>
      <c r="C36" s="60">
        <f>[1]Data!C35</f>
        <v>0.3075</v>
      </c>
      <c r="D36" s="60">
        <f>[1]Data!D35</f>
        <v>0.4375</v>
      </c>
      <c r="E36" s="60">
        <f>[1]Data!E35</f>
        <v>13.225221489999999</v>
      </c>
      <c r="F36" s="60">
        <f t="shared" si="0"/>
        <v>118.28244435700562</v>
      </c>
      <c r="G36" s="60">
        <f t="shared" si="1"/>
        <v>10.126921605908015</v>
      </c>
      <c r="R36" s="60">
        <f t="shared" si="2"/>
        <v>11.680000000000001</v>
      </c>
      <c r="S36" s="60">
        <f t="shared" si="3"/>
        <v>2.4578779774000812</v>
      </c>
    </row>
    <row r="37" spans="1:19" x14ac:dyDescent="0.3">
      <c r="A37" s="60">
        <f>[1]Data!A36</f>
        <v>1873.04</v>
      </c>
      <c r="B37" s="60">
        <f>[1]Data!B36</f>
        <v>5.04</v>
      </c>
      <c r="C37" s="60">
        <f>[1]Data!C36</f>
        <v>0.31</v>
      </c>
      <c r="D37" s="60">
        <f>[1]Data!D36</f>
        <v>0.44</v>
      </c>
      <c r="E37" s="60">
        <f>[1]Data!E36</f>
        <v>13.225221489999999</v>
      </c>
      <c r="F37" s="60">
        <f t="shared" si="0"/>
        <v>116.66213690006032</v>
      </c>
      <c r="G37" s="60">
        <f t="shared" si="1"/>
        <v>10.184789729370346</v>
      </c>
      <c r="R37" s="60">
        <f t="shared" si="2"/>
        <v>11.454545454545455</v>
      </c>
      <c r="S37" s="60">
        <f t="shared" si="3"/>
        <v>2.4383866341531073</v>
      </c>
    </row>
    <row r="38" spans="1:19" x14ac:dyDescent="0.3">
      <c r="A38" s="60">
        <f>[1]Data!A37</f>
        <v>1873.05</v>
      </c>
      <c r="B38" s="60">
        <f>[1]Data!B37</f>
        <v>5.05</v>
      </c>
      <c r="C38" s="60">
        <f>[1]Data!C37</f>
        <v>0.3125</v>
      </c>
      <c r="D38" s="60">
        <f>[1]Data!D37</f>
        <v>0.4425</v>
      </c>
      <c r="E38" s="60">
        <f>[1]Data!E37</f>
        <v>12.93980661</v>
      </c>
      <c r="F38" s="60">
        <f t="shared" si="0"/>
        <v>119.47194587941371</v>
      </c>
      <c r="G38" s="60">
        <f t="shared" si="1"/>
        <v>10.468581396364469</v>
      </c>
      <c r="R38" s="60">
        <f t="shared" si="2"/>
        <v>11.412429378531073</v>
      </c>
      <c r="S38" s="60">
        <f t="shared" si="3"/>
        <v>2.4347030578214213</v>
      </c>
    </row>
    <row r="39" spans="1:19" x14ac:dyDescent="0.3">
      <c r="A39" s="60">
        <f>[1]Data!A38</f>
        <v>1873.06</v>
      </c>
      <c r="B39" s="60">
        <f>[1]Data!B38</f>
        <v>4.9800000000000004</v>
      </c>
      <c r="C39" s="60">
        <f>[1]Data!C38</f>
        <v>0.315</v>
      </c>
      <c r="D39" s="60">
        <f>[1]Data!D38</f>
        <v>0.44500000000000001</v>
      </c>
      <c r="E39" s="60">
        <f>[1]Data!E38</f>
        <v>12.559226450000001</v>
      </c>
      <c r="F39" s="60">
        <f t="shared" si="0"/>
        <v>121.38605479161495</v>
      </c>
      <c r="G39" s="60">
        <f t="shared" si="1"/>
        <v>10.846745859893304</v>
      </c>
      <c r="R39" s="60">
        <f t="shared" si="2"/>
        <v>11.191011235955058</v>
      </c>
      <c r="S39" s="60">
        <f t="shared" si="3"/>
        <v>2.4151108878524585</v>
      </c>
    </row>
    <row r="40" spans="1:19" x14ac:dyDescent="0.3">
      <c r="A40" s="60">
        <f>[1]Data!A39</f>
        <v>1873.07</v>
      </c>
      <c r="B40" s="60">
        <f>[1]Data!B39</f>
        <v>4.97</v>
      </c>
      <c r="C40" s="60">
        <f>[1]Data!C39</f>
        <v>0.3175</v>
      </c>
      <c r="D40" s="60">
        <f>[1]Data!D39</f>
        <v>0.44750000000000001</v>
      </c>
      <c r="E40" s="60">
        <f>[1]Data!E39</f>
        <v>12.559226450000001</v>
      </c>
      <c r="F40" s="60">
        <f t="shared" si="0"/>
        <v>121.14230769363979</v>
      </c>
      <c r="G40" s="60">
        <f t="shared" si="1"/>
        <v>10.907682634387086</v>
      </c>
      <c r="R40" s="60">
        <f t="shared" si="2"/>
        <v>11.106145251396647</v>
      </c>
      <c r="S40" s="60">
        <f t="shared" si="3"/>
        <v>2.4074985813757643</v>
      </c>
    </row>
    <row r="41" spans="1:19" x14ac:dyDescent="0.3">
      <c r="A41" s="60">
        <f>[1]Data!A40</f>
        <v>1873.08</v>
      </c>
      <c r="B41" s="60">
        <f>[1]Data!B40</f>
        <v>4.97</v>
      </c>
      <c r="C41" s="60">
        <f>[1]Data!C40</f>
        <v>0.32</v>
      </c>
      <c r="D41" s="60">
        <f>[1]Data!D40</f>
        <v>0.45</v>
      </c>
      <c r="E41" s="60">
        <f>[1]Data!E40</f>
        <v>12.559226450000001</v>
      </c>
      <c r="F41" s="60">
        <f t="shared" si="0"/>
        <v>121.14230769363979</v>
      </c>
      <c r="G41" s="60">
        <f t="shared" si="1"/>
        <v>10.968619408880867</v>
      </c>
      <c r="R41" s="60">
        <f t="shared" si="2"/>
        <v>11.044444444444444</v>
      </c>
      <c r="S41" s="60">
        <f t="shared" si="3"/>
        <v>2.4019275363263088</v>
      </c>
    </row>
    <row r="42" spans="1:19" x14ac:dyDescent="0.3">
      <c r="A42" s="60">
        <f>[1]Data!A41</f>
        <v>1873.09</v>
      </c>
      <c r="B42" s="60">
        <f>[1]Data!B41</f>
        <v>4.59</v>
      </c>
      <c r="C42" s="60">
        <f>[1]Data!C41</f>
        <v>0.32250000000000001</v>
      </c>
      <c r="D42" s="60">
        <f>[1]Data!D41</f>
        <v>0.45250000000000001</v>
      </c>
      <c r="E42" s="60">
        <f>[1]Data!E41</f>
        <v>12.559226450000001</v>
      </c>
      <c r="F42" s="60">
        <f t="shared" si="0"/>
        <v>111.87991797058486</v>
      </c>
      <c r="G42" s="60">
        <f t="shared" si="1"/>
        <v>11.029556183374652</v>
      </c>
      <c r="R42" s="60">
        <f t="shared" si="2"/>
        <v>10.143646408839778</v>
      </c>
      <c r="S42" s="60">
        <f t="shared" si="3"/>
        <v>2.31684753991461</v>
      </c>
    </row>
    <row r="43" spans="1:19" x14ac:dyDescent="0.3">
      <c r="A43" s="60">
        <f>[1]Data!A42</f>
        <v>1873.1</v>
      </c>
      <c r="B43" s="60">
        <f>[1]Data!B42</f>
        <v>4.1900000000000004</v>
      </c>
      <c r="C43" s="60">
        <f>[1]Data!C42</f>
        <v>0.32500000000000001</v>
      </c>
      <c r="D43" s="60">
        <f>[1]Data!D42</f>
        <v>0.45500000000000002</v>
      </c>
      <c r="E43" s="60">
        <f>[1]Data!E42</f>
        <v>12.273811569999999</v>
      </c>
      <c r="F43" s="60">
        <f t="shared" si="0"/>
        <v>104.50496308214059</v>
      </c>
      <c r="G43" s="60">
        <f t="shared" si="1"/>
        <v>11.348390979086865</v>
      </c>
      <c r="R43" s="60">
        <f t="shared" si="2"/>
        <v>9.2087912087912098</v>
      </c>
      <c r="S43" s="60">
        <f t="shared" si="3"/>
        <v>2.2201585939652331</v>
      </c>
    </row>
    <row r="44" spans="1:19" x14ac:dyDescent="0.3">
      <c r="A44" s="60">
        <f>[1]Data!A43</f>
        <v>1873.11</v>
      </c>
      <c r="B44" s="60">
        <f>[1]Data!B43</f>
        <v>4.04</v>
      </c>
      <c r="C44" s="60">
        <f>[1]Data!C43</f>
        <v>0.32750000000000001</v>
      </c>
      <c r="D44" s="60">
        <f>[1]Data!D43</f>
        <v>0.45750000000000002</v>
      </c>
      <c r="E44" s="60">
        <f>[1]Data!E43</f>
        <v>11.893231399999999</v>
      </c>
      <c r="F44" s="60">
        <f t="shared" si="0"/>
        <v>103.98814740962662</v>
      </c>
      <c r="G44" s="60">
        <f t="shared" si="1"/>
        <v>11.775885504926777</v>
      </c>
      <c r="R44" s="60">
        <f t="shared" si="2"/>
        <v>8.830601092896174</v>
      </c>
      <c r="S44" s="60">
        <f t="shared" si="3"/>
        <v>2.1782230862396195</v>
      </c>
    </row>
    <row r="45" spans="1:19" x14ac:dyDescent="0.3">
      <c r="A45" s="60">
        <f>[1]Data!A44</f>
        <v>1873.12</v>
      </c>
      <c r="B45" s="60">
        <f>[1]Data!B44</f>
        <v>4.42</v>
      </c>
      <c r="C45" s="60">
        <f>[1]Data!C44</f>
        <v>0.33</v>
      </c>
      <c r="D45" s="60">
        <f>[1]Data!D44</f>
        <v>0.46</v>
      </c>
      <c r="E45" s="60">
        <f>[1]Data!E44</f>
        <v>12.178646280000001</v>
      </c>
      <c r="F45" s="60">
        <f t="shared" si="0"/>
        <v>111.10295174777008</v>
      </c>
      <c r="G45" s="60">
        <f t="shared" si="1"/>
        <v>11.562750634383313</v>
      </c>
      <c r="R45" s="60">
        <f t="shared" si="2"/>
        <v>9.6086956521739122</v>
      </c>
      <c r="S45" s="60">
        <f t="shared" si="3"/>
        <v>2.2626684855886032</v>
      </c>
    </row>
    <row r="46" spans="1:19" x14ac:dyDescent="0.3">
      <c r="A46" s="60">
        <f>[1]Data!A45</f>
        <v>1874.01</v>
      </c>
      <c r="B46" s="60">
        <f>[1]Data!B45</f>
        <v>4.66</v>
      </c>
      <c r="C46" s="60">
        <f>[1]Data!C45</f>
        <v>0.33</v>
      </c>
      <c r="D46" s="60">
        <f>[1]Data!D45</f>
        <v>0.46</v>
      </c>
      <c r="E46" s="60">
        <f>[1]Data!E45</f>
        <v>12.368895869999999</v>
      </c>
      <c r="F46" s="60">
        <f t="shared" si="0"/>
        <v>115.33399302519958</v>
      </c>
      <c r="G46" s="60">
        <f t="shared" si="1"/>
        <v>11.384900599054037</v>
      </c>
      <c r="R46" s="60">
        <f t="shared" si="2"/>
        <v>10.130434782608695</v>
      </c>
      <c r="S46" s="60">
        <f t="shared" si="3"/>
        <v>2.3155442376365509</v>
      </c>
    </row>
    <row r="47" spans="1:19" x14ac:dyDescent="0.3">
      <c r="A47" s="60">
        <f>[1]Data!A46</f>
        <v>1874.02</v>
      </c>
      <c r="B47" s="60">
        <f>[1]Data!B46</f>
        <v>4.8</v>
      </c>
      <c r="C47" s="60">
        <f>[1]Data!C46</f>
        <v>0.33</v>
      </c>
      <c r="D47" s="60">
        <f>[1]Data!D46</f>
        <v>0.46</v>
      </c>
      <c r="E47" s="60">
        <f>[1]Data!E46</f>
        <v>12.368895869999999</v>
      </c>
      <c r="F47" s="60">
        <f t="shared" si="0"/>
        <v>118.79896277273775</v>
      </c>
      <c r="G47" s="60">
        <f t="shared" si="1"/>
        <v>11.384900599054037</v>
      </c>
      <c r="R47" s="60">
        <f t="shared" si="2"/>
        <v>10.434782608695651</v>
      </c>
      <c r="S47" s="60">
        <f t="shared" si="3"/>
        <v>2.3451447074128415</v>
      </c>
    </row>
    <row r="48" spans="1:19" x14ac:dyDescent="0.3">
      <c r="A48" s="60">
        <f>[1]Data!A47</f>
        <v>1874.03</v>
      </c>
      <c r="B48" s="60">
        <f>[1]Data!B47</f>
        <v>4.7300000000000004</v>
      </c>
      <c r="C48" s="60">
        <f>[1]Data!C47</f>
        <v>0.33</v>
      </c>
      <c r="D48" s="60">
        <f>[1]Data!D47</f>
        <v>0.46</v>
      </c>
      <c r="E48" s="60">
        <f>[1]Data!E47</f>
        <v>12.368895869999999</v>
      </c>
      <c r="F48" s="60">
        <f t="shared" si="0"/>
        <v>117.06647789896867</v>
      </c>
      <c r="G48" s="60">
        <f t="shared" si="1"/>
        <v>11.384900599054037</v>
      </c>
      <c r="R48" s="60">
        <f t="shared" si="2"/>
        <v>10.282608695652174</v>
      </c>
      <c r="S48" s="60">
        <f t="shared" si="3"/>
        <v>2.330453992002838</v>
      </c>
    </row>
    <row r="49" spans="1:19" x14ac:dyDescent="0.3">
      <c r="A49" s="60">
        <f>[1]Data!A48</f>
        <v>1874.04</v>
      </c>
      <c r="B49" s="60">
        <f>[1]Data!B48</f>
        <v>4.5999999999999996</v>
      </c>
      <c r="C49" s="60">
        <f>[1]Data!C48</f>
        <v>0.33</v>
      </c>
      <c r="D49" s="60">
        <f>[1]Data!D48</f>
        <v>0.46</v>
      </c>
      <c r="E49" s="60">
        <f>[1]Data!E48</f>
        <v>12.178646280000001</v>
      </c>
      <c r="F49" s="60">
        <f t="shared" si="0"/>
        <v>115.6275063438331</v>
      </c>
      <c r="G49" s="60">
        <f t="shared" si="1"/>
        <v>11.562750634383313</v>
      </c>
      <c r="R49" s="60">
        <f t="shared" si="2"/>
        <v>9.9999999999999982</v>
      </c>
      <c r="S49" s="60">
        <f t="shared" si="3"/>
        <v>2.3025850929940455</v>
      </c>
    </row>
    <row r="50" spans="1:19" x14ac:dyDescent="0.3">
      <c r="A50" s="60">
        <f>[1]Data!A49</f>
        <v>1874.05</v>
      </c>
      <c r="B50" s="60">
        <f>[1]Data!B49</f>
        <v>4.4800000000000004</v>
      </c>
      <c r="C50" s="60">
        <f>[1]Data!C49</f>
        <v>0.33</v>
      </c>
      <c r="D50" s="60">
        <f>[1]Data!D49</f>
        <v>0.46</v>
      </c>
      <c r="E50" s="60">
        <f>[1]Data!E49</f>
        <v>12.08348099</v>
      </c>
      <c r="F50" s="60">
        <f t="shared" si="0"/>
        <v>113.49802272498961</v>
      </c>
      <c r="G50" s="60">
        <f t="shared" si="1"/>
        <v>11.653814833369468</v>
      </c>
      <c r="R50" s="60">
        <f t="shared" si="2"/>
        <v>9.7391304347826093</v>
      </c>
      <c r="S50" s="60">
        <f t="shared" si="3"/>
        <v>2.2761518359258903</v>
      </c>
    </row>
    <row r="51" spans="1:19" x14ac:dyDescent="0.3">
      <c r="A51" s="60">
        <f>[1]Data!A50</f>
        <v>1874.06</v>
      </c>
      <c r="B51" s="60">
        <f>[1]Data!B50</f>
        <v>4.46</v>
      </c>
      <c r="C51" s="60">
        <f>[1]Data!C50</f>
        <v>0.33</v>
      </c>
      <c r="D51" s="60">
        <f>[1]Data!D50</f>
        <v>0.46</v>
      </c>
      <c r="E51" s="60">
        <f>[1]Data!E50</f>
        <v>11.79806612</v>
      </c>
      <c r="F51" s="60">
        <f t="shared" si="0"/>
        <v>115.72478371565524</v>
      </c>
      <c r="G51" s="60">
        <f t="shared" si="1"/>
        <v>11.935740024484623</v>
      </c>
      <c r="R51" s="60">
        <f t="shared" si="2"/>
        <v>9.695652173913043</v>
      </c>
      <c r="S51" s="60">
        <f t="shared" si="3"/>
        <v>2.2716775555309692</v>
      </c>
    </row>
    <row r="52" spans="1:19" x14ac:dyDescent="0.3">
      <c r="A52" s="60">
        <f>[1]Data!A51</f>
        <v>1874.07</v>
      </c>
      <c r="B52" s="60">
        <f>[1]Data!B51</f>
        <v>4.46</v>
      </c>
      <c r="C52" s="60">
        <f>[1]Data!C51</f>
        <v>0.33</v>
      </c>
      <c r="D52" s="60">
        <f>[1]Data!D51</f>
        <v>0.46</v>
      </c>
      <c r="E52" s="60">
        <f>[1]Data!E51</f>
        <v>11.893231399999999</v>
      </c>
      <c r="F52" s="60">
        <f t="shared" si="0"/>
        <v>114.79879639775611</v>
      </c>
      <c r="G52" s="60">
        <f t="shared" si="1"/>
        <v>11.840234606046595</v>
      </c>
      <c r="R52" s="60">
        <f t="shared" si="2"/>
        <v>9.695652173913043</v>
      </c>
      <c r="S52" s="60">
        <f t="shared" si="3"/>
        <v>2.2716775555309692</v>
      </c>
    </row>
    <row r="53" spans="1:19" x14ac:dyDescent="0.3">
      <c r="A53" s="60">
        <f>[1]Data!A52</f>
        <v>1874.08</v>
      </c>
      <c r="B53" s="60">
        <f>[1]Data!B52</f>
        <v>4.47</v>
      </c>
      <c r="C53" s="60">
        <f>[1]Data!C52</f>
        <v>0.33</v>
      </c>
      <c r="D53" s="60">
        <f>[1]Data!D52</f>
        <v>0.46</v>
      </c>
      <c r="E53" s="60">
        <f>[1]Data!E52</f>
        <v>11.79806612</v>
      </c>
      <c r="F53" s="60">
        <f t="shared" si="0"/>
        <v>115.98425632488316</v>
      </c>
      <c r="G53" s="60">
        <f t="shared" si="1"/>
        <v>11.935740024484623</v>
      </c>
      <c r="R53" s="60">
        <f t="shared" si="2"/>
        <v>9.7173913043478244</v>
      </c>
      <c r="S53" s="60">
        <f t="shared" si="3"/>
        <v>2.2739171981244737</v>
      </c>
    </row>
    <row r="54" spans="1:19" x14ac:dyDescent="0.3">
      <c r="A54" s="60">
        <f>[1]Data!A53</f>
        <v>1874.09</v>
      </c>
      <c r="B54" s="60">
        <f>[1]Data!B53</f>
        <v>4.54</v>
      </c>
      <c r="C54" s="60">
        <f>[1]Data!C53</f>
        <v>0.33</v>
      </c>
      <c r="D54" s="60">
        <f>[1]Data!D53</f>
        <v>0.46</v>
      </c>
      <c r="E54" s="60">
        <f>[1]Data!E53</f>
        <v>11.79806612</v>
      </c>
      <c r="F54" s="60">
        <f t="shared" si="0"/>
        <v>117.80056458947864</v>
      </c>
      <c r="G54" s="60">
        <f t="shared" si="1"/>
        <v>11.935740024484623</v>
      </c>
      <c r="R54" s="60">
        <f t="shared" si="2"/>
        <v>9.8695652173913047</v>
      </c>
      <c r="S54" s="60">
        <f t="shared" si="3"/>
        <v>2.2894558015522528</v>
      </c>
    </row>
    <row r="55" spans="1:19" x14ac:dyDescent="0.3">
      <c r="A55" s="60">
        <f>[1]Data!A54</f>
        <v>1874.1</v>
      </c>
      <c r="B55" s="60">
        <f>[1]Data!B54</f>
        <v>4.53</v>
      </c>
      <c r="C55" s="60">
        <f>[1]Data!C54</f>
        <v>0.33</v>
      </c>
      <c r="D55" s="60">
        <f>[1]Data!D54</f>
        <v>0.46</v>
      </c>
      <c r="E55" s="60">
        <f>[1]Data!E54</f>
        <v>11.60773554</v>
      </c>
      <c r="F55" s="60">
        <f t="shared" si="0"/>
        <v>119.46839848489518</v>
      </c>
      <c r="G55" s="60">
        <f t="shared" si="1"/>
        <v>12.131448852770813</v>
      </c>
      <c r="R55" s="60">
        <f t="shared" si="2"/>
        <v>9.8478260869565215</v>
      </c>
      <c r="S55" s="60">
        <f t="shared" si="3"/>
        <v>2.2872507289939388</v>
      </c>
    </row>
    <row r="56" spans="1:19" x14ac:dyDescent="0.3">
      <c r="A56" s="60">
        <f>[1]Data!A55</f>
        <v>1874.11</v>
      </c>
      <c r="B56" s="60">
        <f>[1]Data!B55</f>
        <v>4.57</v>
      </c>
      <c r="C56" s="60">
        <f>[1]Data!C55</f>
        <v>0.33</v>
      </c>
      <c r="D56" s="60">
        <f>[1]Data!D55</f>
        <v>0.46</v>
      </c>
      <c r="E56" s="60">
        <f>[1]Data!E55</f>
        <v>11.51265124</v>
      </c>
      <c r="F56" s="60">
        <f t="shared" si="0"/>
        <v>121.51872282374461</v>
      </c>
      <c r="G56" s="60">
        <f t="shared" si="1"/>
        <v>12.231643872849569</v>
      </c>
      <c r="R56" s="60">
        <f t="shared" si="2"/>
        <v>9.9347826086956523</v>
      </c>
      <c r="S56" s="60">
        <f t="shared" si="3"/>
        <v>2.2960419944051096</v>
      </c>
    </row>
    <row r="57" spans="1:19" x14ac:dyDescent="0.3">
      <c r="A57" s="60">
        <f>[1]Data!A56</f>
        <v>1874.12</v>
      </c>
      <c r="B57" s="60">
        <f>[1]Data!B56</f>
        <v>4.54</v>
      </c>
      <c r="C57" s="60">
        <f>[1]Data!C56</f>
        <v>0.33</v>
      </c>
      <c r="D57" s="60">
        <f>[1]Data!D56</f>
        <v>0.46</v>
      </c>
      <c r="E57" s="60">
        <f>[1]Data!E56</f>
        <v>11.51265124</v>
      </c>
      <c r="F57" s="60">
        <f t="shared" si="0"/>
        <v>120.72100691899355</v>
      </c>
      <c r="G57" s="60">
        <f t="shared" si="1"/>
        <v>12.231643872849569</v>
      </c>
      <c r="R57" s="60">
        <f t="shared" si="2"/>
        <v>9.8695652173913047</v>
      </c>
      <c r="S57" s="60">
        <f t="shared" si="3"/>
        <v>2.2894558015522528</v>
      </c>
    </row>
    <row r="58" spans="1:19" x14ac:dyDescent="0.3">
      <c r="A58" s="60">
        <f>[1]Data!A57</f>
        <v>1875.01</v>
      </c>
      <c r="B58" s="60">
        <f>[1]Data!B57</f>
        <v>4.54</v>
      </c>
      <c r="C58" s="60">
        <f>[1]Data!C57</f>
        <v>0.32750000000000001</v>
      </c>
      <c r="D58" s="60">
        <f>[1]Data!D57</f>
        <v>0.45169999999999999</v>
      </c>
      <c r="E58" s="60">
        <f>[1]Data!E57</f>
        <v>11.51265124</v>
      </c>
      <c r="F58" s="60">
        <f t="shared" si="0"/>
        <v>120.72100691899355</v>
      </c>
      <c r="G58" s="60">
        <f t="shared" si="1"/>
        <v>12.010942472535108</v>
      </c>
      <c r="R58" s="60">
        <f t="shared" si="2"/>
        <v>10.050918751383662</v>
      </c>
      <c r="S58" s="60">
        <f t="shared" si="3"/>
        <v>2.3076640483748352</v>
      </c>
    </row>
    <row r="59" spans="1:19" x14ac:dyDescent="0.3">
      <c r="A59" s="60">
        <f>[1]Data!A58</f>
        <v>1875.02</v>
      </c>
      <c r="B59" s="60">
        <f>[1]Data!B58</f>
        <v>4.53</v>
      </c>
      <c r="C59" s="60">
        <f>[1]Data!C58</f>
        <v>0.32500000000000001</v>
      </c>
      <c r="D59" s="60">
        <f>[1]Data!D58</f>
        <v>0.44330000000000003</v>
      </c>
      <c r="E59" s="60">
        <f>[1]Data!E58</f>
        <v>11.51265124</v>
      </c>
      <c r="F59" s="60">
        <f t="shared" si="0"/>
        <v>120.45510161740988</v>
      </c>
      <c r="G59" s="60">
        <f t="shared" si="1"/>
        <v>11.787582019204811</v>
      </c>
      <c r="R59" s="60">
        <f t="shared" si="2"/>
        <v>10.218813444619895</v>
      </c>
      <c r="S59" s="60">
        <f t="shared" si="3"/>
        <v>2.324230476726072</v>
      </c>
    </row>
    <row r="60" spans="1:19" x14ac:dyDescent="0.3">
      <c r="A60" s="60">
        <f>[1]Data!A59</f>
        <v>1875.03</v>
      </c>
      <c r="B60" s="60">
        <f>[1]Data!B59</f>
        <v>4.59</v>
      </c>
      <c r="C60" s="60">
        <f>[1]Data!C59</f>
        <v>0.32250000000000001</v>
      </c>
      <c r="D60" s="60">
        <f>[1]Data!D59</f>
        <v>0.435</v>
      </c>
      <c r="E60" s="60">
        <f>[1]Data!E59</f>
        <v>11.51265124</v>
      </c>
      <c r="F60" s="60">
        <f t="shared" si="0"/>
        <v>122.05053342691198</v>
      </c>
      <c r="G60" s="60">
        <f t="shared" si="1"/>
        <v>11.56688061889035</v>
      </c>
      <c r="R60" s="60">
        <f t="shared" si="2"/>
        <v>10.551724137931034</v>
      </c>
      <c r="S60" s="60">
        <f t="shared" si="3"/>
        <v>2.3562892719659065</v>
      </c>
    </row>
    <row r="61" spans="1:19" x14ac:dyDescent="0.3">
      <c r="A61" s="60">
        <f>[1]Data!A60</f>
        <v>1875.04</v>
      </c>
      <c r="B61" s="60">
        <f>[1]Data!B60</f>
        <v>4.6500000000000004</v>
      </c>
      <c r="C61" s="60">
        <f>[1]Data!C60</f>
        <v>0.32</v>
      </c>
      <c r="D61" s="60">
        <f>[1]Data!D60</f>
        <v>0.42670000000000002</v>
      </c>
      <c r="E61" s="60">
        <f>[1]Data!E60</f>
        <v>11.60773554</v>
      </c>
      <c r="F61" s="60">
        <f t="shared" si="0"/>
        <v>122.63312427257452</v>
      </c>
      <c r="G61" s="60">
        <f t="shared" si="1"/>
        <v>11.253237446689793</v>
      </c>
      <c r="R61" s="60">
        <f t="shared" si="2"/>
        <v>10.897586126083899</v>
      </c>
      <c r="S61" s="60">
        <f t="shared" si="3"/>
        <v>2.3885413083874476</v>
      </c>
    </row>
    <row r="62" spans="1:19" x14ac:dyDescent="0.3">
      <c r="A62" s="60">
        <f>[1]Data!A61</f>
        <v>1875.05</v>
      </c>
      <c r="B62" s="60">
        <f>[1]Data!B61</f>
        <v>4.47</v>
      </c>
      <c r="C62" s="60">
        <f>[1]Data!C61</f>
        <v>0.3175</v>
      </c>
      <c r="D62" s="60">
        <f>[1]Data!D61</f>
        <v>0.41830000000000001</v>
      </c>
      <c r="E62" s="60">
        <f>[1]Data!E61</f>
        <v>11.322320660000001</v>
      </c>
      <c r="F62" s="60">
        <f t="shared" si="0"/>
        <v>120.85772573411639</v>
      </c>
      <c r="G62" s="60">
        <f t="shared" si="1"/>
        <v>11.309795676640018</v>
      </c>
      <c r="R62" s="60">
        <f t="shared" si="2"/>
        <v>10.686110447047573</v>
      </c>
      <c r="S62" s="60">
        <f t="shared" si="3"/>
        <v>2.3689448091594616</v>
      </c>
    </row>
    <row r="63" spans="1:19" x14ac:dyDescent="0.3">
      <c r="A63" s="60">
        <f>[1]Data!A62</f>
        <v>1875.06</v>
      </c>
      <c r="B63" s="60">
        <f>[1]Data!B62</f>
        <v>4.38</v>
      </c>
      <c r="C63" s="60">
        <f>[1]Data!C62</f>
        <v>0.315</v>
      </c>
      <c r="D63" s="60">
        <f>[1]Data!D62</f>
        <v>0.41</v>
      </c>
      <c r="E63" s="60">
        <f>[1]Data!E62</f>
        <v>11.13207107</v>
      </c>
      <c r="F63" s="60">
        <f t="shared" si="0"/>
        <v>120.44824737181629</v>
      </c>
      <c r="G63" s="60">
        <f t="shared" si="1"/>
        <v>11.274835941197416</v>
      </c>
      <c r="R63" s="60">
        <f t="shared" si="2"/>
        <v>10.682926829268293</v>
      </c>
      <c r="S63" s="60">
        <f t="shared" si="3"/>
        <v>2.3686468436721384</v>
      </c>
    </row>
    <row r="64" spans="1:19" x14ac:dyDescent="0.3">
      <c r="A64" s="60">
        <f>[1]Data!A63</f>
        <v>1875.07</v>
      </c>
      <c r="B64" s="60">
        <f>[1]Data!B63</f>
        <v>4.3899999999999997</v>
      </c>
      <c r="C64" s="60">
        <f>[1]Data!C63</f>
        <v>0.3125</v>
      </c>
      <c r="D64" s="60">
        <f>[1]Data!D63</f>
        <v>0.4017</v>
      </c>
      <c r="E64" s="60">
        <f>[1]Data!E63</f>
        <v>11.13207107</v>
      </c>
      <c r="F64" s="60">
        <f t="shared" si="0"/>
        <v>120.72324337038206</v>
      </c>
      <c r="G64" s="60">
        <f t="shared" si="1"/>
        <v>11.04658926238781</v>
      </c>
      <c r="R64" s="60">
        <f t="shared" si="2"/>
        <v>10.928553647000248</v>
      </c>
      <c r="S64" s="60">
        <f t="shared" si="3"/>
        <v>2.3913789647039803</v>
      </c>
    </row>
    <row r="65" spans="1:19" x14ac:dyDescent="0.3">
      <c r="A65" s="60">
        <f>[1]Data!A64</f>
        <v>1875.08</v>
      </c>
      <c r="B65" s="60">
        <f>[1]Data!B64</f>
        <v>4.41</v>
      </c>
      <c r="C65" s="60">
        <f>[1]Data!C64</f>
        <v>0.31</v>
      </c>
      <c r="D65" s="60">
        <f>[1]Data!D64</f>
        <v>0.39329999999999998</v>
      </c>
      <c r="E65" s="60">
        <f>[1]Data!E64</f>
        <v>11.22715537</v>
      </c>
      <c r="F65" s="60">
        <f t="shared" si="0"/>
        <v>120.24615590583029</v>
      </c>
      <c r="G65" s="60">
        <f t="shared" si="1"/>
        <v>10.723993904254661</v>
      </c>
      <c r="R65" s="60">
        <f t="shared" si="2"/>
        <v>11.212814645308926</v>
      </c>
      <c r="S65" s="60">
        <f t="shared" si="3"/>
        <v>2.4170572890031279</v>
      </c>
    </row>
    <row r="66" spans="1:19" x14ac:dyDescent="0.3">
      <c r="A66" s="60">
        <f>[1]Data!A65</f>
        <v>1875.09</v>
      </c>
      <c r="B66" s="60">
        <f>[1]Data!B65</f>
        <v>4.37</v>
      </c>
      <c r="C66" s="60">
        <f>[1]Data!C65</f>
        <v>0.3075</v>
      </c>
      <c r="D66" s="60">
        <f>[1]Data!D65</f>
        <v>0.38500000000000001</v>
      </c>
      <c r="E66" s="60">
        <f>[1]Data!E65</f>
        <v>11.13207107</v>
      </c>
      <c r="F66" s="60">
        <f t="shared" si="0"/>
        <v>120.17325137325051</v>
      </c>
      <c r="G66" s="60">
        <f t="shared" si="1"/>
        <v>10.587345944782941</v>
      </c>
      <c r="R66" s="60">
        <f t="shared" si="2"/>
        <v>11.35064935064935</v>
      </c>
      <c r="S66" s="60">
        <f t="shared" si="3"/>
        <v>2.4292749538018517</v>
      </c>
    </row>
    <row r="67" spans="1:19" x14ac:dyDescent="0.3">
      <c r="A67" s="60">
        <f>[1]Data!A66</f>
        <v>1875.1</v>
      </c>
      <c r="B67" s="60">
        <f>[1]Data!B66</f>
        <v>4.3</v>
      </c>
      <c r="C67" s="60">
        <f>[1]Data!C66</f>
        <v>0.30499999999999999</v>
      </c>
      <c r="D67" s="60">
        <f>[1]Data!D66</f>
        <v>0.37669999999999998</v>
      </c>
      <c r="E67" s="60">
        <f>[1]Data!E66</f>
        <v>11.13207107</v>
      </c>
      <c r="F67" s="60">
        <f t="shared" si="0"/>
        <v>118.24827938328997</v>
      </c>
      <c r="G67" s="60">
        <f t="shared" si="1"/>
        <v>10.359099265973333</v>
      </c>
      <c r="R67" s="60">
        <f t="shared" si="2"/>
        <v>11.414919033713831</v>
      </c>
      <c r="S67" s="60">
        <f t="shared" si="3"/>
        <v>2.4349211869836584</v>
      </c>
    </row>
    <row r="68" spans="1:19" x14ac:dyDescent="0.3">
      <c r="A68" s="60">
        <f>[1]Data!A67</f>
        <v>1875.11</v>
      </c>
      <c r="B68" s="60">
        <f>[1]Data!B67</f>
        <v>4.37</v>
      </c>
      <c r="C68" s="60">
        <f>[1]Data!C67</f>
        <v>0.30249999999999999</v>
      </c>
      <c r="D68" s="60">
        <f>[1]Data!D67</f>
        <v>0.36830000000000002</v>
      </c>
      <c r="E68" s="60">
        <f>[1]Data!E67</f>
        <v>11.03690579</v>
      </c>
      <c r="F68" s="60">
        <f t="shared" si="0"/>
        <v>121.2094404404624</v>
      </c>
      <c r="G68" s="60">
        <f t="shared" si="1"/>
        <v>10.215431788151557</v>
      </c>
      <c r="R68" s="60">
        <f t="shared" si="2"/>
        <v>11.865327178930219</v>
      </c>
      <c r="S68" s="60">
        <f t="shared" si="3"/>
        <v>2.473620464638616</v>
      </c>
    </row>
    <row r="69" spans="1:19" x14ac:dyDescent="0.3">
      <c r="A69" s="60">
        <f>[1]Data!A68</f>
        <v>1875.12</v>
      </c>
      <c r="B69" s="60">
        <f>[1]Data!B68</f>
        <v>4.37</v>
      </c>
      <c r="C69" s="60">
        <f>[1]Data!C68</f>
        <v>0.3</v>
      </c>
      <c r="D69" s="60">
        <f>[1]Data!D68</f>
        <v>0.36</v>
      </c>
      <c r="E69" s="60">
        <f>[1]Data!E68</f>
        <v>10.9417405</v>
      </c>
      <c r="F69" s="60">
        <f t="shared" si="0"/>
        <v>122.26365403200704</v>
      </c>
      <c r="G69" s="60">
        <f t="shared" si="1"/>
        <v>10.072063032385019</v>
      </c>
      <c r="R69" s="60">
        <f t="shared" si="2"/>
        <v>12.138888888888889</v>
      </c>
      <c r="S69" s="60">
        <f t="shared" si="3"/>
        <v>2.49641425663948</v>
      </c>
    </row>
    <row r="70" spans="1:19" x14ac:dyDescent="0.3">
      <c r="A70" s="60">
        <f>[1]Data!A69</f>
        <v>1876.01</v>
      </c>
      <c r="B70" s="60">
        <f>[1]Data!B69</f>
        <v>4.46</v>
      </c>
      <c r="C70" s="60">
        <f>[1]Data!C69</f>
        <v>0.3</v>
      </c>
      <c r="D70" s="60">
        <f>[1]Data!D69</f>
        <v>0.3533</v>
      </c>
      <c r="E70" s="60">
        <f>[1]Data!E69</f>
        <v>10.846575209999999</v>
      </c>
      <c r="F70" s="60">
        <f t="shared" si="0"/>
        <v>125.87647469970383</v>
      </c>
      <c r="G70" s="60">
        <f t="shared" si="1"/>
        <v>9.9713359891043414</v>
      </c>
      <c r="R70" s="60">
        <f t="shared" si="2"/>
        <v>12.62383243702236</v>
      </c>
      <c r="S70" s="60">
        <f t="shared" si="3"/>
        <v>2.5355864906490102</v>
      </c>
    </row>
    <row r="71" spans="1:19" x14ac:dyDescent="0.3">
      <c r="A71" s="60">
        <f>[1]Data!A70</f>
        <v>1876.02</v>
      </c>
      <c r="B71" s="60">
        <f>[1]Data!B70</f>
        <v>4.5199999999999996</v>
      </c>
      <c r="C71" s="60">
        <f>[1]Data!C70</f>
        <v>0.3</v>
      </c>
      <c r="D71" s="60">
        <f>[1]Data!D70</f>
        <v>0.34670000000000001</v>
      </c>
      <c r="E71" s="60">
        <f>[1]Data!E70</f>
        <v>10.846575209999999</v>
      </c>
      <c r="F71" s="60">
        <f t="shared" si="0"/>
        <v>127.5698801889375</v>
      </c>
      <c r="G71" s="60">
        <f t="shared" si="1"/>
        <v>9.7850613852886372</v>
      </c>
      <c r="R71" s="60">
        <f t="shared" si="2"/>
        <v>13.037207960773001</v>
      </c>
      <c r="S71" s="60">
        <f t="shared" si="3"/>
        <v>2.5678074201352992</v>
      </c>
    </row>
    <row r="72" spans="1:19" x14ac:dyDescent="0.3">
      <c r="A72" s="60">
        <f>[1]Data!A71</f>
        <v>1876.03</v>
      </c>
      <c r="B72" s="60">
        <f>[1]Data!B71</f>
        <v>4.51</v>
      </c>
      <c r="C72" s="60">
        <f>[1]Data!C71</f>
        <v>0.3</v>
      </c>
      <c r="D72" s="60">
        <f>[1]Data!D71</f>
        <v>0.34</v>
      </c>
      <c r="E72" s="60">
        <f>[1]Data!E71</f>
        <v>10.846575209999999</v>
      </c>
      <c r="F72" s="60">
        <f t="shared" si="0"/>
        <v>127.28764594073189</v>
      </c>
      <c r="G72" s="60">
        <f t="shared" si="1"/>
        <v>9.595964438990876</v>
      </c>
      <c r="R72" s="60">
        <f t="shared" si="2"/>
        <v>13.26470588235294</v>
      </c>
      <c r="S72" s="60">
        <f t="shared" si="3"/>
        <v>2.5851068148865171</v>
      </c>
    </row>
    <row r="73" spans="1:19" x14ac:dyDescent="0.3">
      <c r="A73" s="60">
        <f>[1]Data!A72</f>
        <v>1876.04</v>
      </c>
      <c r="B73" s="60">
        <f>[1]Data!B72</f>
        <v>4.34</v>
      </c>
      <c r="C73" s="60">
        <f>[1]Data!C72</f>
        <v>0.3</v>
      </c>
      <c r="D73" s="60">
        <f>[1]Data!D72</f>
        <v>0.33329999999999999</v>
      </c>
      <c r="E73" s="60">
        <f>[1]Data!E72</f>
        <v>10.751490909999999</v>
      </c>
      <c r="F73" s="60">
        <f t="shared" si="0"/>
        <v>123.5729408248181</v>
      </c>
      <c r="G73" s="60">
        <f t="shared" si="1"/>
        <v>9.4900601790119534</v>
      </c>
      <c r="R73" s="60">
        <f t="shared" si="2"/>
        <v>13.021302130213021</v>
      </c>
      <c r="S73" s="60">
        <f t="shared" si="3"/>
        <v>2.5665866417807566</v>
      </c>
    </row>
    <row r="74" spans="1:19" x14ac:dyDescent="0.3">
      <c r="A74" s="60">
        <f>[1]Data!A73</f>
        <v>1876.05</v>
      </c>
      <c r="B74" s="60">
        <f>[1]Data!B73</f>
        <v>4.18</v>
      </c>
      <c r="C74" s="60">
        <f>[1]Data!C73</f>
        <v>0.3</v>
      </c>
      <c r="D74" s="60">
        <f>[1]Data!D73</f>
        <v>0.32669999999999999</v>
      </c>
      <c r="E74" s="60">
        <f>[1]Data!E73</f>
        <v>10.370910739999999</v>
      </c>
      <c r="F74" s="60">
        <f t="shared" si="0"/>
        <v>123.38481952839561</v>
      </c>
      <c r="G74" s="60">
        <f t="shared" si="1"/>
        <v>9.6434977368246049</v>
      </c>
      <c r="R74" s="60">
        <f t="shared" si="2"/>
        <v>12.794612794612794</v>
      </c>
      <c r="S74" s="60">
        <f t="shared" si="3"/>
        <v>2.5490242069117777</v>
      </c>
    </row>
    <row r="75" spans="1:19" x14ac:dyDescent="0.3">
      <c r="A75" s="60">
        <f>[1]Data!A74</f>
        <v>1876.06</v>
      </c>
      <c r="B75" s="60">
        <f>[1]Data!B74</f>
        <v>4.1500000000000004</v>
      </c>
      <c r="C75" s="60">
        <f>[1]Data!C74</f>
        <v>0.3</v>
      </c>
      <c r="D75" s="60">
        <f>[1]Data!D74</f>
        <v>0.32</v>
      </c>
      <c r="E75" s="60">
        <f>[1]Data!E74</f>
        <v>10.08541488</v>
      </c>
      <c r="F75" s="60">
        <f t="shared" ref="F75:F138" si="4">B75*$E$1842/E75</f>
        <v>125.96696716159285</v>
      </c>
      <c r="G75" s="60">
        <f t="shared" ref="G75:G138" si="5">D75*$E$1842/E75</f>
        <v>9.7131155401710139</v>
      </c>
      <c r="R75" s="60">
        <f t="shared" ref="R75:R138" si="6">B75/D75</f>
        <v>12.96875</v>
      </c>
      <c r="S75" s="60">
        <f t="shared" ref="S75:S138" si="7">LN(R75)</f>
        <v>2.5625426174309718</v>
      </c>
    </row>
    <row r="76" spans="1:19" x14ac:dyDescent="0.3">
      <c r="A76" s="60">
        <f>[1]Data!A75</f>
        <v>1876.07</v>
      </c>
      <c r="B76" s="60">
        <f>[1]Data!B75</f>
        <v>4.0999999999999996</v>
      </c>
      <c r="C76" s="60">
        <f>[1]Data!C75</f>
        <v>0.3</v>
      </c>
      <c r="D76" s="60">
        <f>[1]Data!D75</f>
        <v>0.31330000000000002</v>
      </c>
      <c r="E76" s="60">
        <f>[1]Data!E75</f>
        <v>10.08541488</v>
      </c>
      <c r="F76" s="60">
        <f t="shared" si="4"/>
        <v>124.4492928584411</v>
      </c>
      <c r="G76" s="60">
        <f t="shared" si="5"/>
        <v>9.5097471835486829</v>
      </c>
      <c r="R76" s="60">
        <f t="shared" si="6"/>
        <v>13.086498563676985</v>
      </c>
      <c r="S76" s="60">
        <f t="shared" si="7"/>
        <v>2.5715810547342528</v>
      </c>
    </row>
    <row r="77" spans="1:19" x14ac:dyDescent="0.3">
      <c r="A77" s="60">
        <f>[1]Data!A76</f>
        <v>1876.08</v>
      </c>
      <c r="B77" s="60">
        <f>[1]Data!B76</f>
        <v>3.93</v>
      </c>
      <c r="C77" s="60">
        <f>[1]Data!C76</f>
        <v>0.3</v>
      </c>
      <c r="D77" s="60">
        <f>[1]Data!D76</f>
        <v>0.30669999999999997</v>
      </c>
      <c r="E77" s="60">
        <f>[1]Data!E76</f>
        <v>10.180580170000001</v>
      </c>
      <c r="F77" s="60">
        <f t="shared" si="4"/>
        <v>118.17411728117649</v>
      </c>
      <c r="G77" s="60">
        <f t="shared" si="5"/>
        <v>9.2223923079228562</v>
      </c>
      <c r="R77" s="60">
        <f t="shared" si="6"/>
        <v>12.813824584284319</v>
      </c>
      <c r="S77" s="60">
        <f t="shared" si="7"/>
        <v>2.5505246337431013</v>
      </c>
    </row>
    <row r="78" spans="1:19" x14ac:dyDescent="0.3">
      <c r="A78" s="60">
        <f>[1]Data!A77</f>
        <v>1876.09</v>
      </c>
      <c r="B78" s="60">
        <f>[1]Data!B77</f>
        <v>3.69</v>
      </c>
      <c r="C78" s="60">
        <f>[1]Data!C77</f>
        <v>0.3</v>
      </c>
      <c r="D78" s="60">
        <f>[1]Data!D77</f>
        <v>0.3</v>
      </c>
      <c r="E78" s="60">
        <f>[1]Data!E77</f>
        <v>10.275745450000001</v>
      </c>
      <c r="F78" s="60">
        <f t="shared" si="4"/>
        <v>109.92978373165128</v>
      </c>
      <c r="G78" s="60">
        <f t="shared" si="5"/>
        <v>8.9373807911911598</v>
      </c>
      <c r="R78" s="60">
        <f t="shared" si="6"/>
        <v>12.3</v>
      </c>
      <c r="S78" s="60">
        <f t="shared" si="7"/>
        <v>2.5095992623783721</v>
      </c>
    </row>
    <row r="79" spans="1:19" x14ac:dyDescent="0.3">
      <c r="A79" s="60">
        <f>[1]Data!A78</f>
        <v>1876.1</v>
      </c>
      <c r="B79" s="60">
        <f>[1]Data!B78</f>
        <v>3.67</v>
      </c>
      <c r="C79" s="60">
        <f>[1]Data!C78</f>
        <v>0.3</v>
      </c>
      <c r="D79" s="60">
        <f>[1]Data!D78</f>
        <v>0.29330000000000001</v>
      </c>
      <c r="E79" s="60">
        <f>[1]Data!E78</f>
        <v>10.465995039999999</v>
      </c>
      <c r="F79" s="60">
        <f t="shared" si="4"/>
        <v>107.34649889534056</v>
      </c>
      <c r="G79" s="60">
        <f t="shared" si="5"/>
        <v>8.5789449934614144</v>
      </c>
      <c r="R79" s="60">
        <f t="shared" si="6"/>
        <v>12.512785543811797</v>
      </c>
      <c r="S79" s="60">
        <f t="shared" si="7"/>
        <v>2.5267509650652107</v>
      </c>
    </row>
    <row r="80" spans="1:19" x14ac:dyDescent="0.3">
      <c r="A80" s="60">
        <f>[1]Data!A79</f>
        <v>1876.11</v>
      </c>
      <c r="B80" s="60">
        <f>[1]Data!B79</f>
        <v>3.6</v>
      </c>
      <c r="C80" s="60">
        <f>[1]Data!C79</f>
        <v>0.3</v>
      </c>
      <c r="D80" s="60">
        <f>[1]Data!D79</f>
        <v>0.28670000000000001</v>
      </c>
      <c r="E80" s="60">
        <f>[1]Data!E79</f>
        <v>10.56116033</v>
      </c>
      <c r="F80" s="60">
        <f t="shared" si="4"/>
        <v>104.35018175696986</v>
      </c>
      <c r="G80" s="60">
        <f t="shared" si="5"/>
        <v>8.3103325304786839</v>
      </c>
      <c r="R80" s="60">
        <f t="shared" si="6"/>
        <v>12.556679455877223</v>
      </c>
      <c r="S80" s="60">
        <f t="shared" si="7"/>
        <v>2.5302527515548774</v>
      </c>
    </row>
    <row r="81" spans="1:19" x14ac:dyDescent="0.3">
      <c r="A81" s="60">
        <f>[1]Data!A80</f>
        <v>1876.12</v>
      </c>
      <c r="B81" s="60">
        <f>[1]Data!B80</f>
        <v>3.58</v>
      </c>
      <c r="C81" s="60">
        <f>[1]Data!C80</f>
        <v>0.3</v>
      </c>
      <c r="D81" s="60">
        <f>[1]Data!D80</f>
        <v>0.28000000000000003</v>
      </c>
      <c r="E81" s="60">
        <f>[1]Data!E80</f>
        <v>10.751490909999999</v>
      </c>
      <c r="F81" s="60">
        <f t="shared" si="4"/>
        <v>101.93343966655505</v>
      </c>
      <c r="G81" s="60">
        <f t="shared" si="5"/>
        <v>7.9724477951495567</v>
      </c>
      <c r="R81" s="60">
        <f t="shared" si="6"/>
        <v>12.785714285714285</v>
      </c>
      <c r="S81" s="60">
        <f t="shared" si="7"/>
        <v>2.5483284762254965</v>
      </c>
    </row>
    <row r="82" spans="1:19" x14ac:dyDescent="0.3">
      <c r="A82" s="60">
        <f>[1]Data!A81</f>
        <v>1877.01</v>
      </c>
      <c r="B82" s="60">
        <f>[1]Data!B81</f>
        <v>3.55</v>
      </c>
      <c r="C82" s="60">
        <f>[1]Data!C81</f>
        <v>0.2908</v>
      </c>
      <c r="D82" s="60">
        <f>[1]Data!D81</f>
        <v>0.28170000000000001</v>
      </c>
      <c r="E82" s="60">
        <f>[1]Data!E81</f>
        <v>10.9417405</v>
      </c>
      <c r="F82" s="60">
        <f t="shared" si="4"/>
        <v>99.32173268046337</v>
      </c>
      <c r="G82" s="60">
        <f t="shared" si="5"/>
        <v>7.8813893228412777</v>
      </c>
      <c r="R82" s="60">
        <f t="shared" si="6"/>
        <v>12.602058927937522</v>
      </c>
      <c r="S82" s="60">
        <f t="shared" si="7"/>
        <v>2.5338602075871344</v>
      </c>
    </row>
    <row r="83" spans="1:19" x14ac:dyDescent="0.3">
      <c r="A83" s="60">
        <f>[1]Data!A82</f>
        <v>1877.02</v>
      </c>
      <c r="B83" s="60">
        <f>[1]Data!B82</f>
        <v>3.34</v>
      </c>
      <c r="C83" s="60">
        <f>[1]Data!C82</f>
        <v>0.28170000000000001</v>
      </c>
      <c r="D83" s="60">
        <f>[1]Data!D82</f>
        <v>0.2833</v>
      </c>
      <c r="E83" s="60">
        <f>[1]Data!E82</f>
        <v>10.65632562</v>
      </c>
      <c r="F83" s="60">
        <f t="shared" si="4"/>
        <v>95.949193602062593</v>
      </c>
      <c r="G83" s="60">
        <f t="shared" si="5"/>
        <v>8.1384450740911181</v>
      </c>
      <c r="R83" s="60">
        <f t="shared" si="6"/>
        <v>11.789622308506884</v>
      </c>
      <c r="S83" s="60">
        <f t="shared" si="7"/>
        <v>2.4672196791342751</v>
      </c>
    </row>
    <row r="84" spans="1:19" x14ac:dyDescent="0.3">
      <c r="A84" s="60">
        <f>[1]Data!A83</f>
        <v>1877.03</v>
      </c>
      <c r="B84" s="60">
        <f>[1]Data!B83</f>
        <v>3.17</v>
      </c>
      <c r="C84" s="60">
        <f>[1]Data!C83</f>
        <v>0.27250000000000002</v>
      </c>
      <c r="D84" s="60">
        <f>[1]Data!D83</f>
        <v>0.28499999999999998</v>
      </c>
      <c r="E84" s="60">
        <f>[1]Data!E83</f>
        <v>10.180580170000001</v>
      </c>
      <c r="F84" s="60">
        <f t="shared" si="4"/>
        <v>95.321107323493493</v>
      </c>
      <c r="G84" s="60">
        <f t="shared" si="5"/>
        <v>8.5698787341311196</v>
      </c>
      <c r="R84" s="60">
        <f t="shared" si="6"/>
        <v>11.12280701754386</v>
      </c>
      <c r="S84" s="60">
        <f t="shared" si="7"/>
        <v>2.4089976866026759</v>
      </c>
    </row>
    <row r="85" spans="1:19" x14ac:dyDescent="0.3">
      <c r="A85" s="60">
        <f>[1]Data!A84</f>
        <v>1877.04</v>
      </c>
      <c r="B85" s="60">
        <f>[1]Data!B84</f>
        <v>2.94</v>
      </c>
      <c r="C85" s="60">
        <f>[1]Data!C84</f>
        <v>0.26329999999999998</v>
      </c>
      <c r="D85" s="60">
        <f>[1]Data!D84</f>
        <v>0.28670000000000001</v>
      </c>
      <c r="E85" s="60">
        <f>[1]Data!E84</f>
        <v>10.465995039999999</v>
      </c>
      <c r="F85" s="60">
        <f t="shared" si="4"/>
        <v>85.994198025150212</v>
      </c>
      <c r="G85" s="60">
        <f t="shared" si="5"/>
        <v>8.385896793813119</v>
      </c>
      <c r="R85" s="60">
        <f t="shared" si="6"/>
        <v>10.254621555633065</v>
      </c>
      <c r="S85" s="60">
        <f t="shared" si="7"/>
        <v>2.327728487443403</v>
      </c>
    </row>
    <row r="86" spans="1:19" x14ac:dyDescent="0.3">
      <c r="A86" s="60">
        <f>[1]Data!A85</f>
        <v>1877.05</v>
      </c>
      <c r="B86" s="60">
        <f>[1]Data!B85</f>
        <v>2.94</v>
      </c>
      <c r="C86" s="60">
        <f>[1]Data!C85</f>
        <v>0.25419999999999998</v>
      </c>
      <c r="D86" s="60">
        <f>[1]Data!D85</f>
        <v>0.2883</v>
      </c>
      <c r="E86" s="60">
        <f>[1]Data!E85</f>
        <v>10.65632562</v>
      </c>
      <c r="F86" s="60">
        <f t="shared" si="4"/>
        <v>84.458272212594025</v>
      </c>
      <c r="G86" s="60">
        <f t="shared" si="5"/>
        <v>8.282081591459475</v>
      </c>
      <c r="R86" s="60">
        <f t="shared" si="6"/>
        <v>10.197710718002082</v>
      </c>
      <c r="S86" s="60">
        <f t="shared" si="7"/>
        <v>2.3221632556883707</v>
      </c>
    </row>
    <row r="87" spans="1:19" x14ac:dyDescent="0.3">
      <c r="A87" s="60">
        <f>[1]Data!A86</f>
        <v>1877.06</v>
      </c>
      <c r="B87" s="60">
        <f>[1]Data!B86</f>
        <v>2.73</v>
      </c>
      <c r="C87" s="60">
        <f>[1]Data!C86</f>
        <v>0.245</v>
      </c>
      <c r="D87" s="60">
        <f>[1]Data!D86</f>
        <v>0.28999999999999998</v>
      </c>
      <c r="E87" s="60">
        <f>[1]Data!E86</f>
        <v>10.08541488</v>
      </c>
      <c r="F87" s="60">
        <f t="shared" si="4"/>
        <v>82.865016952083963</v>
      </c>
      <c r="G87" s="60">
        <f t="shared" si="5"/>
        <v>8.8025109582799814</v>
      </c>
      <c r="R87" s="60">
        <f t="shared" si="6"/>
        <v>9.4137931034482758</v>
      </c>
      <c r="S87" s="60">
        <f t="shared" si="7"/>
        <v>2.2421759651984856</v>
      </c>
    </row>
    <row r="88" spans="1:19" x14ac:dyDescent="0.3">
      <c r="A88" s="60">
        <f>[1]Data!A87</f>
        <v>1877.07</v>
      </c>
      <c r="B88" s="60">
        <f>[1]Data!B87</f>
        <v>2.85</v>
      </c>
      <c r="C88" s="60">
        <f>[1]Data!C87</f>
        <v>0.23580000000000001</v>
      </c>
      <c r="D88" s="60">
        <f>[1]Data!D87</f>
        <v>0.29170000000000001</v>
      </c>
      <c r="E88" s="60">
        <f>[1]Data!E87</f>
        <v>10.180580170000001</v>
      </c>
      <c r="F88" s="60">
        <f t="shared" si="4"/>
        <v>85.698787341311188</v>
      </c>
      <c r="G88" s="60">
        <f t="shared" si="5"/>
        <v>8.7713460587580627</v>
      </c>
      <c r="R88" s="60">
        <f t="shared" si="6"/>
        <v>9.7703119643469307</v>
      </c>
      <c r="S88" s="60">
        <f t="shared" si="7"/>
        <v>2.2793483963890204</v>
      </c>
    </row>
    <row r="89" spans="1:19" x14ac:dyDescent="0.3">
      <c r="A89" s="60">
        <f>[1]Data!A88</f>
        <v>1877.08</v>
      </c>
      <c r="B89" s="60">
        <f>[1]Data!B88</f>
        <v>3.05</v>
      </c>
      <c r="C89" s="60">
        <f>[1]Data!C88</f>
        <v>0.22670000000000001</v>
      </c>
      <c r="D89" s="60">
        <f>[1]Data!D88</f>
        <v>0.29330000000000001</v>
      </c>
      <c r="E89" s="60">
        <f>[1]Data!E88</f>
        <v>9.8000000000000007</v>
      </c>
      <c r="F89" s="60">
        <f t="shared" si="4"/>
        <v>95.274374999999964</v>
      </c>
      <c r="G89" s="60">
        <f t="shared" si="5"/>
        <v>9.1619587499999966</v>
      </c>
      <c r="R89" s="60">
        <f t="shared" si="6"/>
        <v>10.39890896692806</v>
      </c>
      <c r="S89" s="60">
        <f t="shared" si="7"/>
        <v>2.3417008936180519</v>
      </c>
    </row>
    <row r="90" spans="1:19" x14ac:dyDescent="0.3">
      <c r="A90" s="60">
        <f>[1]Data!A89</f>
        <v>1877.09</v>
      </c>
      <c r="B90" s="60">
        <f>[1]Data!B89</f>
        <v>3.24</v>
      </c>
      <c r="C90" s="60">
        <f>[1]Data!C89</f>
        <v>0.2175</v>
      </c>
      <c r="D90" s="60">
        <f>[1]Data!D89</f>
        <v>0.29499999999999998</v>
      </c>
      <c r="E90" s="60">
        <f>[1]Data!E89</f>
        <v>9.7048347110000002</v>
      </c>
      <c r="F90" s="60">
        <f t="shared" si="4"/>
        <v>102.20195701795708</v>
      </c>
      <c r="G90" s="60">
        <f t="shared" si="5"/>
        <v>9.3054250988572011</v>
      </c>
      <c r="R90" s="60">
        <f t="shared" si="6"/>
        <v>10.983050847457628</v>
      </c>
      <c r="S90" s="60">
        <f t="shared" si="7"/>
        <v>2.3963532524465552</v>
      </c>
    </row>
    <row r="91" spans="1:19" x14ac:dyDescent="0.3">
      <c r="A91" s="60">
        <f>[1]Data!A90</f>
        <v>1877.1</v>
      </c>
      <c r="B91" s="60">
        <f>[1]Data!B90</f>
        <v>3.31</v>
      </c>
      <c r="C91" s="60">
        <f>[1]Data!C90</f>
        <v>0.20830000000000001</v>
      </c>
      <c r="D91" s="60">
        <f>[1]Data!D90</f>
        <v>0.29670000000000002</v>
      </c>
      <c r="E91" s="60">
        <f>[1]Data!E90</f>
        <v>9.7048347110000002</v>
      </c>
      <c r="F91" s="60">
        <f t="shared" si="4"/>
        <v>104.41002399056725</v>
      </c>
      <c r="G91" s="60">
        <f t="shared" si="5"/>
        <v>9.359049582477736</v>
      </c>
      <c r="R91" s="60">
        <f t="shared" si="6"/>
        <v>11.156049882035726</v>
      </c>
      <c r="S91" s="60">
        <f t="shared" si="7"/>
        <v>2.4119819410743326</v>
      </c>
    </row>
    <row r="92" spans="1:19" x14ac:dyDescent="0.3">
      <c r="A92" s="60">
        <f>[1]Data!A91</f>
        <v>1877.11</v>
      </c>
      <c r="B92" s="60">
        <f>[1]Data!B91</f>
        <v>3.26</v>
      </c>
      <c r="C92" s="60">
        <f>[1]Data!C91</f>
        <v>0.19919999999999999</v>
      </c>
      <c r="D92" s="60">
        <f>[1]Data!D91</f>
        <v>0.29830000000000001</v>
      </c>
      <c r="E92" s="60">
        <f>[1]Data!E91</f>
        <v>9.5145851239999999</v>
      </c>
      <c r="F92" s="60">
        <f t="shared" si="4"/>
        <v>104.88903478120795</v>
      </c>
      <c r="G92" s="60">
        <f t="shared" si="5"/>
        <v>9.5976684279859921</v>
      </c>
      <c r="R92" s="60">
        <f t="shared" si="6"/>
        <v>10.928595373784779</v>
      </c>
      <c r="S92" s="60">
        <f t="shared" si="7"/>
        <v>2.3913827828400502</v>
      </c>
    </row>
    <row r="93" spans="1:19" x14ac:dyDescent="0.3">
      <c r="A93" s="60">
        <f>[1]Data!A92</f>
        <v>1877.12</v>
      </c>
      <c r="B93" s="60">
        <f>[1]Data!B92</f>
        <v>3.25</v>
      </c>
      <c r="C93" s="60">
        <f>[1]Data!C92</f>
        <v>0.19</v>
      </c>
      <c r="D93" s="60">
        <f>[1]Data!D92</f>
        <v>0.3</v>
      </c>
      <c r="E93" s="60">
        <f>[1]Data!E92</f>
        <v>9.5145851239999999</v>
      </c>
      <c r="F93" s="60">
        <f t="shared" si="4"/>
        <v>104.56728927574413</v>
      </c>
      <c r="G93" s="60">
        <f t="shared" si="5"/>
        <v>9.6523651639148422</v>
      </c>
      <c r="R93" s="60">
        <f t="shared" si="6"/>
        <v>10.833333333333334</v>
      </c>
      <c r="S93" s="60">
        <f t="shared" si="7"/>
        <v>2.3826278006675823</v>
      </c>
    </row>
    <row r="94" spans="1:19" x14ac:dyDescent="0.3">
      <c r="A94" s="60">
        <f>[1]Data!A93</f>
        <v>1878.01</v>
      </c>
      <c r="B94" s="60">
        <f>[1]Data!B93</f>
        <v>3.25</v>
      </c>
      <c r="C94" s="60">
        <f>[1]Data!C93</f>
        <v>0.18920000000000001</v>
      </c>
      <c r="D94" s="60">
        <f>[1]Data!D93</f>
        <v>0.30080000000000001</v>
      </c>
      <c r="E94" s="60">
        <f>[1]Data!E93</f>
        <v>9.229089256</v>
      </c>
      <c r="F94" s="60">
        <f t="shared" si="4"/>
        <v>107.80201029621506</v>
      </c>
      <c r="G94" s="60">
        <f t="shared" si="5"/>
        <v>9.9774906760312287</v>
      </c>
      <c r="R94" s="60">
        <f t="shared" si="6"/>
        <v>10.804521276595745</v>
      </c>
      <c r="S94" s="60">
        <f t="shared" si="7"/>
        <v>2.3799646832480983</v>
      </c>
    </row>
    <row r="95" spans="1:19" x14ac:dyDescent="0.3">
      <c r="A95" s="60">
        <f>[1]Data!A94</f>
        <v>1878.02</v>
      </c>
      <c r="B95" s="60">
        <f>[1]Data!B94</f>
        <v>3.18</v>
      </c>
      <c r="C95" s="60">
        <f>[1]Data!C94</f>
        <v>0.1883</v>
      </c>
      <c r="D95" s="60">
        <f>[1]Data!D94</f>
        <v>0.30170000000000002</v>
      </c>
      <c r="E95" s="60">
        <f>[1]Data!E94</f>
        <v>9.1340049590000003</v>
      </c>
      <c r="F95" s="60">
        <f t="shared" si="4"/>
        <v>106.5781608801073</v>
      </c>
      <c r="G95" s="60">
        <f t="shared" si="5"/>
        <v>10.111519225637853</v>
      </c>
      <c r="R95" s="60">
        <f t="shared" si="6"/>
        <v>10.540271793172025</v>
      </c>
      <c r="S95" s="60">
        <f t="shared" si="7"/>
        <v>2.355203329609207</v>
      </c>
    </row>
    <row r="96" spans="1:19" x14ac:dyDescent="0.3">
      <c r="A96" s="60">
        <f>[1]Data!A95</f>
        <v>1878.03</v>
      </c>
      <c r="B96" s="60">
        <f>[1]Data!B95</f>
        <v>3.24</v>
      </c>
      <c r="C96" s="60">
        <f>[1]Data!C95</f>
        <v>0.1875</v>
      </c>
      <c r="D96" s="60">
        <f>[1]Data!D95</f>
        <v>0.30249999999999999</v>
      </c>
      <c r="E96" s="60">
        <f>[1]Data!E95</f>
        <v>8.9436743799999991</v>
      </c>
      <c r="F96" s="60">
        <f t="shared" si="4"/>
        <v>110.89995653441936</v>
      </c>
      <c r="G96" s="60">
        <f t="shared" si="5"/>
        <v>10.354085448043781</v>
      </c>
      <c r="R96" s="60">
        <f t="shared" si="6"/>
        <v>10.710743801652894</v>
      </c>
      <c r="S96" s="60">
        <f t="shared" si="7"/>
        <v>2.3712473313154789</v>
      </c>
    </row>
    <row r="97" spans="1:19" x14ac:dyDescent="0.3">
      <c r="A97" s="60">
        <f>[1]Data!A96</f>
        <v>1878.04</v>
      </c>
      <c r="B97" s="60">
        <f>[1]Data!B96</f>
        <v>3.33</v>
      </c>
      <c r="C97" s="60">
        <f>[1]Data!C96</f>
        <v>0.1867</v>
      </c>
      <c r="D97" s="60">
        <f>[1]Data!D96</f>
        <v>0.30330000000000001</v>
      </c>
      <c r="E97" s="60">
        <f>[1]Data!E96</f>
        <v>8.8485090910000004</v>
      </c>
      <c r="F97" s="60">
        <f t="shared" si="4"/>
        <v>115.20636578617035</v>
      </c>
      <c r="G97" s="60">
        <f t="shared" si="5"/>
        <v>10.493120343226868</v>
      </c>
      <c r="R97" s="60">
        <f t="shared" si="6"/>
        <v>10.979228486646884</v>
      </c>
      <c r="S97" s="60">
        <f t="shared" si="7"/>
        <v>2.3960051682799541</v>
      </c>
    </row>
    <row r="98" spans="1:19" x14ac:dyDescent="0.3">
      <c r="A98" s="60">
        <f>[1]Data!A97</f>
        <v>1878.05</v>
      </c>
      <c r="B98" s="60">
        <f>[1]Data!B97</f>
        <v>3.34</v>
      </c>
      <c r="C98" s="60">
        <f>[1]Data!C97</f>
        <v>0.18579999999999999</v>
      </c>
      <c r="D98" s="60">
        <f>[1]Data!D97</f>
        <v>0.30420000000000003</v>
      </c>
      <c r="E98" s="60">
        <f>[1]Data!E97</f>
        <v>8.5630942149999996</v>
      </c>
      <c r="F98" s="60">
        <f t="shared" si="4"/>
        <v>119.4037837641612</v>
      </c>
      <c r="G98" s="60">
        <f t="shared" si="5"/>
        <v>10.875039227861631</v>
      </c>
      <c r="R98" s="60">
        <f t="shared" si="6"/>
        <v>10.979618671926362</v>
      </c>
      <c r="S98" s="60">
        <f t="shared" si="7"/>
        <v>2.3960407061455533</v>
      </c>
    </row>
    <row r="99" spans="1:19" x14ac:dyDescent="0.3">
      <c r="A99" s="60">
        <f>[1]Data!A98</f>
        <v>1878.06</v>
      </c>
      <c r="B99" s="60">
        <f>[1]Data!B98</f>
        <v>3.41</v>
      </c>
      <c r="C99" s="60">
        <f>[1]Data!C98</f>
        <v>0.185</v>
      </c>
      <c r="D99" s="60">
        <f>[1]Data!D98</f>
        <v>0.30499999999999999</v>
      </c>
      <c r="E99" s="60">
        <f>[1]Data!E98</f>
        <v>8.3728446279999993</v>
      </c>
      <c r="F99" s="60">
        <f t="shared" si="4"/>
        <v>124.67623864762344</v>
      </c>
      <c r="G99" s="60">
        <f t="shared" si="5"/>
        <v>11.151393779332889</v>
      </c>
      <c r="R99" s="60">
        <f t="shared" si="6"/>
        <v>11.18032786885246</v>
      </c>
      <c r="S99" s="60">
        <f t="shared" si="7"/>
        <v>2.414155793670151</v>
      </c>
    </row>
    <row r="100" spans="1:19" x14ac:dyDescent="0.3">
      <c r="A100" s="60">
        <f>[1]Data!A99</f>
        <v>1878.07</v>
      </c>
      <c r="B100" s="60">
        <f>[1]Data!B99</f>
        <v>3.48</v>
      </c>
      <c r="C100" s="60">
        <f>[1]Data!C99</f>
        <v>0.1842</v>
      </c>
      <c r="D100" s="60">
        <f>[1]Data!D99</f>
        <v>0.30580000000000002</v>
      </c>
      <c r="E100" s="60">
        <f>[1]Data!E99</f>
        <v>8.4679289260000008</v>
      </c>
      <c r="F100" s="60">
        <f t="shared" si="4"/>
        <v>125.80687784577653</v>
      </c>
      <c r="G100" s="60">
        <f t="shared" si="5"/>
        <v>11.055098633689214</v>
      </c>
      <c r="R100" s="60">
        <f t="shared" si="6"/>
        <v>11.379986919555265</v>
      </c>
      <c r="S100" s="60">
        <f t="shared" si="7"/>
        <v>2.4318562792735579</v>
      </c>
    </row>
    <row r="101" spans="1:19" x14ac:dyDescent="0.3">
      <c r="A101" s="60">
        <f>[1]Data!A100</f>
        <v>1878.08</v>
      </c>
      <c r="B101" s="60">
        <f>[1]Data!B100</f>
        <v>3.45</v>
      </c>
      <c r="C101" s="60">
        <f>[1]Data!C100</f>
        <v>0.18329999999999999</v>
      </c>
      <c r="D101" s="60">
        <f>[1]Data!D100</f>
        <v>0.30669999999999997</v>
      </c>
      <c r="E101" s="60">
        <f>[1]Data!E100</f>
        <v>8.5630942149999996</v>
      </c>
      <c r="F101" s="60">
        <f t="shared" si="4"/>
        <v>123.33624370848989</v>
      </c>
      <c r="G101" s="60">
        <f t="shared" si="5"/>
        <v>10.964413317505461</v>
      </c>
      <c r="R101" s="60">
        <f t="shared" si="6"/>
        <v>11.248777306814478</v>
      </c>
      <c r="S101" s="60">
        <f t="shared" si="7"/>
        <v>2.4202594389051999</v>
      </c>
    </row>
    <row r="102" spans="1:19" x14ac:dyDescent="0.3">
      <c r="A102" s="60">
        <f>[1]Data!A101</f>
        <v>1878.09</v>
      </c>
      <c r="B102" s="60">
        <f>[1]Data!B101</f>
        <v>3.52</v>
      </c>
      <c r="C102" s="60">
        <f>[1]Data!C101</f>
        <v>0.1825</v>
      </c>
      <c r="D102" s="60">
        <f>[1]Data!D101</f>
        <v>0.3075</v>
      </c>
      <c r="E102" s="60">
        <f>[1]Data!E101</f>
        <v>8.5630942149999996</v>
      </c>
      <c r="F102" s="60">
        <f t="shared" si="4"/>
        <v>125.83871821851722</v>
      </c>
      <c r="G102" s="60">
        <f t="shared" si="5"/>
        <v>10.993013026191489</v>
      </c>
      <c r="R102" s="60">
        <f t="shared" si="6"/>
        <v>11.447154471544716</v>
      </c>
      <c r="S102" s="60">
        <f t="shared" si="7"/>
        <v>2.4377411813455701</v>
      </c>
    </row>
    <row r="103" spans="1:19" x14ac:dyDescent="0.3">
      <c r="A103" s="60">
        <f>[1]Data!A102</f>
        <v>1878.1</v>
      </c>
      <c r="B103" s="60">
        <f>[1]Data!B102</f>
        <v>3.48</v>
      </c>
      <c r="C103" s="60">
        <f>[1]Data!C102</f>
        <v>0.1817</v>
      </c>
      <c r="D103" s="60">
        <f>[1]Data!D102</f>
        <v>0.30830000000000002</v>
      </c>
      <c r="E103" s="60">
        <f>[1]Data!E102</f>
        <v>8.4679289260000008</v>
      </c>
      <c r="F103" s="60">
        <f t="shared" si="4"/>
        <v>125.80687784577653</v>
      </c>
      <c r="G103" s="60">
        <f t="shared" si="5"/>
        <v>11.145477137888767</v>
      </c>
      <c r="R103" s="60">
        <f t="shared" si="6"/>
        <v>11.287706779111254</v>
      </c>
      <c r="S103" s="60">
        <f t="shared" si="7"/>
        <v>2.4237142378764154</v>
      </c>
    </row>
    <row r="104" spans="1:19" x14ac:dyDescent="0.3">
      <c r="A104" s="60">
        <f>[1]Data!A103</f>
        <v>1878.11</v>
      </c>
      <c r="B104" s="60">
        <f>[1]Data!B103</f>
        <v>3.47</v>
      </c>
      <c r="C104" s="60">
        <f>[1]Data!C103</f>
        <v>0.18079999999999999</v>
      </c>
      <c r="D104" s="60">
        <f>[1]Data!D103</f>
        <v>0.30919999999999997</v>
      </c>
      <c r="E104" s="60">
        <f>[1]Data!E103</f>
        <v>8.3728446279999993</v>
      </c>
      <c r="F104" s="60">
        <f t="shared" si="4"/>
        <v>126.86995545667254</v>
      </c>
      <c r="G104" s="60">
        <f t="shared" si="5"/>
        <v>11.304953955966324</v>
      </c>
      <c r="R104" s="60">
        <f t="shared" si="6"/>
        <v>11.222509702457957</v>
      </c>
      <c r="S104" s="60">
        <f t="shared" si="7"/>
        <v>2.4179215562276379</v>
      </c>
    </row>
    <row r="105" spans="1:19" x14ac:dyDescent="0.3">
      <c r="A105" s="60">
        <f>[1]Data!A104</f>
        <v>1878.12</v>
      </c>
      <c r="B105" s="60">
        <f>[1]Data!B104</f>
        <v>3.45</v>
      </c>
      <c r="C105" s="60">
        <f>[1]Data!C104</f>
        <v>0.18</v>
      </c>
      <c r="D105" s="60">
        <f>[1]Data!D104</f>
        <v>0.31</v>
      </c>
      <c r="E105" s="60">
        <f>[1]Data!E104</f>
        <v>8.18251405</v>
      </c>
      <c r="F105" s="60">
        <f t="shared" si="4"/>
        <v>129.07278478794666</v>
      </c>
      <c r="G105" s="60">
        <f t="shared" si="5"/>
        <v>11.597844430221294</v>
      </c>
      <c r="R105" s="60">
        <f t="shared" si="6"/>
        <v>11.129032258064516</v>
      </c>
      <c r="S105" s="60">
        <f t="shared" si="7"/>
        <v>2.4095572125462135</v>
      </c>
    </row>
    <row r="106" spans="1:19" x14ac:dyDescent="0.3">
      <c r="A106" s="60">
        <f>[1]Data!A105</f>
        <v>1879.01</v>
      </c>
      <c r="B106" s="60">
        <f>[1]Data!B105</f>
        <v>3.58</v>
      </c>
      <c r="C106" s="60">
        <f>[1]Data!C105</f>
        <v>0.1817</v>
      </c>
      <c r="D106" s="60">
        <f>[1]Data!D105</f>
        <v>0.31580000000000003</v>
      </c>
      <c r="E106" s="60">
        <f>[1]Data!E105</f>
        <v>8.2776793390000005</v>
      </c>
      <c r="F106" s="60">
        <f t="shared" si="4"/>
        <v>132.39658183381582</v>
      </c>
      <c r="G106" s="60">
        <f t="shared" si="5"/>
        <v>11.679005738301406</v>
      </c>
      <c r="R106" s="60">
        <f t="shared" si="6"/>
        <v>11.336288790373654</v>
      </c>
      <c r="S106" s="60">
        <f t="shared" si="7"/>
        <v>2.4280089775732043</v>
      </c>
    </row>
    <row r="107" spans="1:19" x14ac:dyDescent="0.3">
      <c r="A107" s="60">
        <f>[1]Data!A106</f>
        <v>1879.02</v>
      </c>
      <c r="B107" s="60">
        <f>[1]Data!B106</f>
        <v>3.71</v>
      </c>
      <c r="C107" s="60">
        <f>[1]Data!C106</f>
        <v>0.18329999999999999</v>
      </c>
      <c r="D107" s="60">
        <f>[1]Data!D106</f>
        <v>0.32169999999999999</v>
      </c>
      <c r="E107" s="60">
        <f>[1]Data!E106</f>
        <v>8.3728446279999993</v>
      </c>
      <c r="F107" s="60">
        <f t="shared" si="4"/>
        <v>135.6448226928689</v>
      </c>
      <c r="G107" s="60">
        <f t="shared" si="5"/>
        <v>11.761978291184885</v>
      </c>
      <c r="R107" s="60">
        <f t="shared" si="6"/>
        <v>11.532483680447623</v>
      </c>
      <c r="S107" s="60">
        <f t="shared" si="7"/>
        <v>2.4451677213565004</v>
      </c>
    </row>
    <row r="108" spans="1:19" x14ac:dyDescent="0.3">
      <c r="A108" s="60">
        <f>[1]Data!A107</f>
        <v>1879.03</v>
      </c>
      <c r="B108" s="60">
        <f>[1]Data!B107</f>
        <v>3.65</v>
      </c>
      <c r="C108" s="60">
        <f>[1]Data!C107</f>
        <v>0.185</v>
      </c>
      <c r="D108" s="60">
        <f>[1]Data!D107</f>
        <v>0.32750000000000001</v>
      </c>
      <c r="E108" s="60">
        <f>[1]Data!E107</f>
        <v>8.2776793390000005</v>
      </c>
      <c r="F108" s="60">
        <f t="shared" si="4"/>
        <v>134.9853418138066</v>
      </c>
      <c r="G108" s="60">
        <f t="shared" si="5"/>
        <v>12.111698477814155</v>
      </c>
      <c r="R108" s="60">
        <f t="shared" si="6"/>
        <v>11.14503816793893</v>
      </c>
      <c r="S108" s="60">
        <f t="shared" si="7"/>
        <v>2.4109943915012306</v>
      </c>
    </row>
    <row r="109" spans="1:19" x14ac:dyDescent="0.3">
      <c r="A109" s="60">
        <f>[1]Data!A108</f>
        <v>1879.04</v>
      </c>
      <c r="B109" s="60">
        <f>[1]Data!B108</f>
        <v>3.77</v>
      </c>
      <c r="C109" s="60">
        <f>[1]Data!C108</f>
        <v>0.1867</v>
      </c>
      <c r="D109" s="60">
        <f>[1]Data!D108</f>
        <v>0.33329999999999999</v>
      </c>
      <c r="E109" s="60">
        <f>[1]Data!E108</f>
        <v>8.18251405</v>
      </c>
      <c r="F109" s="60">
        <f t="shared" si="4"/>
        <v>141.04475323204605</v>
      </c>
      <c r="G109" s="60">
        <f t="shared" si="5"/>
        <v>12.469553382557281</v>
      </c>
      <c r="R109" s="60">
        <f t="shared" si="6"/>
        <v>11.311131113111312</v>
      </c>
      <c r="S109" s="60">
        <f t="shared" si="7"/>
        <v>2.4257872951283623</v>
      </c>
    </row>
    <row r="110" spans="1:19" x14ac:dyDescent="0.3">
      <c r="A110" s="60">
        <f>[1]Data!A109</f>
        <v>1879.05</v>
      </c>
      <c r="B110" s="60">
        <f>[1]Data!B109</f>
        <v>3.94</v>
      </c>
      <c r="C110" s="60">
        <f>[1]Data!C109</f>
        <v>0.1883</v>
      </c>
      <c r="D110" s="60">
        <f>[1]Data!D109</f>
        <v>0.3392</v>
      </c>
      <c r="E110" s="60">
        <f>[1]Data!E109</f>
        <v>8.18251405</v>
      </c>
      <c r="F110" s="60">
        <f t="shared" si="4"/>
        <v>147.40486146797389</v>
      </c>
      <c r="G110" s="60">
        <f t="shared" si="5"/>
        <v>12.690286550745364</v>
      </c>
      <c r="R110" s="60">
        <f t="shared" si="6"/>
        <v>11.615566037735849</v>
      </c>
      <c r="S110" s="60">
        <f t="shared" si="7"/>
        <v>2.4523460983742313</v>
      </c>
    </row>
    <row r="111" spans="1:19" x14ac:dyDescent="0.3">
      <c r="A111" s="60">
        <f>[1]Data!A110</f>
        <v>1879.06</v>
      </c>
      <c r="B111" s="60">
        <f>[1]Data!B110</f>
        <v>3.96</v>
      </c>
      <c r="C111" s="60">
        <f>[1]Data!C110</f>
        <v>0.19</v>
      </c>
      <c r="D111" s="60">
        <f>[1]Data!D110</f>
        <v>0.34499999999999997</v>
      </c>
      <c r="E111" s="60">
        <f>[1]Data!E110</f>
        <v>8.0873811569999994</v>
      </c>
      <c r="F111" s="60">
        <f t="shared" si="4"/>
        <v>149.89585336295531</v>
      </c>
      <c r="G111" s="60">
        <f t="shared" si="5"/>
        <v>13.059108436924134</v>
      </c>
      <c r="R111" s="60">
        <f t="shared" si="6"/>
        <v>11.478260869565219</v>
      </c>
      <c r="S111" s="60">
        <f t="shared" si="7"/>
        <v>2.4404548872171667</v>
      </c>
    </row>
    <row r="112" spans="1:19" x14ac:dyDescent="0.3">
      <c r="A112" s="60">
        <f>[1]Data!A111</f>
        <v>1879.07</v>
      </c>
      <c r="B112" s="60">
        <f>[1]Data!B111</f>
        <v>4.04</v>
      </c>
      <c r="C112" s="60">
        <f>[1]Data!C111</f>
        <v>0.19170000000000001</v>
      </c>
      <c r="D112" s="60">
        <f>[1]Data!D111</f>
        <v>0.3508</v>
      </c>
      <c r="E112" s="60">
        <f>[1]Data!E111</f>
        <v>8.18251405</v>
      </c>
      <c r="F112" s="60">
        <f t="shared" si="4"/>
        <v>151.14610160675494</v>
      </c>
      <c r="G112" s="60">
        <f t="shared" si="5"/>
        <v>13.124270406843966</v>
      </c>
      <c r="R112" s="60">
        <f t="shared" si="6"/>
        <v>11.516533637400228</v>
      </c>
      <c r="S112" s="60">
        <f t="shared" si="7"/>
        <v>2.4437837104571676</v>
      </c>
    </row>
    <row r="113" spans="1:19" x14ac:dyDescent="0.3">
      <c r="A113" s="60">
        <f>[1]Data!A112</f>
        <v>1879.08</v>
      </c>
      <c r="B113" s="60">
        <f>[1]Data!B112</f>
        <v>4.07</v>
      </c>
      <c r="C113" s="60">
        <f>[1]Data!C112</f>
        <v>0.1933</v>
      </c>
      <c r="D113" s="60">
        <f>[1]Data!D112</f>
        <v>0.35670000000000002</v>
      </c>
      <c r="E113" s="60">
        <f>[1]Data!E112</f>
        <v>8.18251405</v>
      </c>
      <c r="F113" s="60">
        <f t="shared" si="4"/>
        <v>152.26847364838926</v>
      </c>
      <c r="G113" s="60">
        <f t="shared" si="5"/>
        <v>13.345003575032051</v>
      </c>
      <c r="R113" s="60">
        <f t="shared" si="6"/>
        <v>11.410148584244464</v>
      </c>
      <c r="S113" s="60">
        <f t="shared" si="7"/>
        <v>2.4345031860717947</v>
      </c>
    </row>
    <row r="114" spans="1:19" x14ac:dyDescent="0.3">
      <c r="A114" s="60">
        <f>[1]Data!A113</f>
        <v>1879.09</v>
      </c>
      <c r="B114" s="60">
        <f>[1]Data!B113</f>
        <v>4.22</v>
      </c>
      <c r="C114" s="60">
        <f>[1]Data!C113</f>
        <v>0.19500000000000001</v>
      </c>
      <c r="D114" s="60">
        <f>[1]Data!D113</f>
        <v>0.36249999999999999</v>
      </c>
      <c r="E114" s="60">
        <f>[1]Data!E113</f>
        <v>8.4679289260000008</v>
      </c>
      <c r="F114" s="60">
        <f t="shared" si="4"/>
        <v>152.55891508884395</v>
      </c>
      <c r="G114" s="60">
        <f t="shared" si="5"/>
        <v>13.104883108935056</v>
      </c>
      <c r="R114" s="60">
        <f t="shared" si="6"/>
        <v>11.641379310344828</v>
      </c>
      <c r="S114" s="60">
        <f t="shared" si="7"/>
        <v>2.4545659327353282</v>
      </c>
    </row>
    <row r="115" spans="1:19" x14ac:dyDescent="0.3">
      <c r="A115" s="60">
        <f>[1]Data!A114</f>
        <v>1879.1</v>
      </c>
      <c r="B115" s="60">
        <f>[1]Data!B114</f>
        <v>4.68</v>
      </c>
      <c r="C115" s="60">
        <f>[1]Data!C114</f>
        <v>0.19670000000000001</v>
      </c>
      <c r="D115" s="60">
        <f>[1]Data!D114</f>
        <v>0.36830000000000002</v>
      </c>
      <c r="E115" s="60">
        <f>[1]Data!E114</f>
        <v>8.9436743799999991</v>
      </c>
      <c r="F115" s="60">
        <f t="shared" si="4"/>
        <v>160.18882610527237</v>
      </c>
      <c r="G115" s="60">
        <f t="shared" si="5"/>
        <v>12.606312960378595</v>
      </c>
      <c r="R115" s="60">
        <f t="shared" si="6"/>
        <v>12.707032310616343</v>
      </c>
      <c r="S115" s="60">
        <f t="shared" si="7"/>
        <v>2.5421555654606727</v>
      </c>
    </row>
    <row r="116" spans="1:19" x14ac:dyDescent="0.3">
      <c r="A116" s="60">
        <f>[1]Data!A115</f>
        <v>1879.11</v>
      </c>
      <c r="B116" s="60">
        <f>[1]Data!B115</f>
        <v>4.93</v>
      </c>
      <c r="C116" s="60">
        <f>[1]Data!C115</f>
        <v>0.1983</v>
      </c>
      <c r="D116" s="60">
        <f>[1]Data!D115</f>
        <v>0.37419999999999998</v>
      </c>
      <c r="E116" s="60">
        <f>[1]Data!E115</f>
        <v>9.4194198349999994</v>
      </c>
      <c r="F116" s="60">
        <f t="shared" si="4"/>
        <v>160.22309244484373</v>
      </c>
      <c r="G116" s="60">
        <f t="shared" si="5"/>
        <v>12.161355211533575</v>
      </c>
      <c r="R116" s="60">
        <f t="shared" si="6"/>
        <v>13.174772848743988</v>
      </c>
      <c r="S116" s="60">
        <f t="shared" si="7"/>
        <v>2.5783038531967466</v>
      </c>
    </row>
    <row r="117" spans="1:19" x14ac:dyDescent="0.3">
      <c r="A117" s="60">
        <f>[1]Data!A116</f>
        <v>1879.12</v>
      </c>
      <c r="B117" s="60">
        <f>[1]Data!B116</f>
        <v>4.92</v>
      </c>
      <c r="C117" s="60">
        <f>[1]Data!C116</f>
        <v>0.2</v>
      </c>
      <c r="D117" s="60">
        <f>[1]Data!D116</f>
        <v>0.38</v>
      </c>
      <c r="E117" s="60">
        <f>[1]Data!E116</f>
        <v>9.7048347110000002</v>
      </c>
      <c r="F117" s="60">
        <f t="shared" si="4"/>
        <v>155.19556436060145</v>
      </c>
      <c r="G117" s="60">
        <f t="shared" si="5"/>
        <v>11.986649279883853</v>
      </c>
      <c r="R117" s="60">
        <f t="shared" si="6"/>
        <v>12.947368421052632</v>
      </c>
      <c r="S117" s="60">
        <f t="shared" si="7"/>
        <v>2.5608925567659222</v>
      </c>
    </row>
    <row r="118" spans="1:19" x14ac:dyDescent="0.3">
      <c r="A118" s="60">
        <f>[1]Data!A117</f>
        <v>1880.01</v>
      </c>
      <c r="B118" s="60">
        <f>[1]Data!B117</f>
        <v>5.1100000000000003</v>
      </c>
      <c r="C118" s="60">
        <f>[1]Data!C117</f>
        <v>0.20499999999999999</v>
      </c>
      <c r="D118" s="60">
        <f>[1]Data!D117</f>
        <v>0.38919999999999999</v>
      </c>
      <c r="E118" s="60">
        <f>[1]Data!E117</f>
        <v>9.9903305790000001</v>
      </c>
      <c r="F118" s="60">
        <f t="shared" si="4"/>
        <v>156.58255876819868</v>
      </c>
      <c r="G118" s="60">
        <f t="shared" si="5"/>
        <v>11.92601406508472</v>
      </c>
      <c r="M118" s="31"/>
      <c r="O118" s="63"/>
      <c r="P118" s="63"/>
      <c r="R118" s="60">
        <f t="shared" si="6"/>
        <v>13.129496402877699</v>
      </c>
      <c r="S118" s="60">
        <f t="shared" si="7"/>
        <v>2.5748613328859</v>
      </c>
    </row>
    <row r="119" spans="1:19" x14ac:dyDescent="0.3">
      <c r="A119" s="60">
        <f>[1]Data!A118</f>
        <v>1880.02</v>
      </c>
      <c r="B119" s="60">
        <f>[1]Data!B118</f>
        <v>5.2</v>
      </c>
      <c r="C119" s="60">
        <f>[1]Data!C118</f>
        <v>0.21</v>
      </c>
      <c r="D119" s="60">
        <f>[1]Data!D118</f>
        <v>0.39829999999999999</v>
      </c>
      <c r="E119" s="60">
        <f>[1]Data!E118</f>
        <v>9.9903305790000001</v>
      </c>
      <c r="F119" s="60">
        <f t="shared" si="4"/>
        <v>159.34037291480101</v>
      </c>
      <c r="G119" s="60">
        <f t="shared" si="5"/>
        <v>12.204859717685622</v>
      </c>
      <c r="M119" s="31"/>
      <c r="O119" s="63"/>
      <c r="P119" s="63"/>
      <c r="R119" s="60">
        <f t="shared" si="6"/>
        <v>13.055485814712529</v>
      </c>
      <c r="S119" s="60">
        <f t="shared" si="7"/>
        <v>2.5692084143819205</v>
      </c>
    </row>
    <row r="120" spans="1:19" x14ac:dyDescent="0.3">
      <c r="A120" s="60">
        <f>[1]Data!A119</f>
        <v>1880.03</v>
      </c>
      <c r="B120" s="60">
        <f>[1]Data!B119</f>
        <v>5.3</v>
      </c>
      <c r="C120" s="60">
        <f>[1]Data!C119</f>
        <v>0.215</v>
      </c>
      <c r="D120" s="60">
        <f>[1]Data!D119</f>
        <v>0.40749999999999997</v>
      </c>
      <c r="E120" s="60">
        <f>[1]Data!E119</f>
        <v>10.08541488</v>
      </c>
      <c r="F120" s="60">
        <f t="shared" si="4"/>
        <v>160.87347613408241</v>
      </c>
      <c r="G120" s="60">
        <f t="shared" si="5"/>
        <v>12.369045570686525</v>
      </c>
      <c r="M120" s="31"/>
      <c r="O120" s="63"/>
      <c r="P120" s="63"/>
      <c r="R120" s="60">
        <f t="shared" si="6"/>
        <v>13.006134969325155</v>
      </c>
      <c r="S120" s="60">
        <f t="shared" si="7"/>
        <v>2.5654211668592959</v>
      </c>
    </row>
    <row r="121" spans="1:19" x14ac:dyDescent="0.3">
      <c r="A121" s="60">
        <f>[1]Data!A120</f>
        <v>1880.04</v>
      </c>
      <c r="B121" s="60">
        <f>[1]Data!B120</f>
        <v>5.18</v>
      </c>
      <c r="C121" s="60">
        <f>[1]Data!C120</f>
        <v>0.22</v>
      </c>
      <c r="D121" s="60">
        <f>[1]Data!D120</f>
        <v>0.41670000000000001</v>
      </c>
      <c r="E121" s="60">
        <f>[1]Data!E120</f>
        <v>9.7048347110000002</v>
      </c>
      <c r="F121" s="60">
        <f t="shared" si="4"/>
        <v>163.39695597315358</v>
      </c>
      <c r="G121" s="60">
        <f t="shared" si="5"/>
        <v>13.144307249809479</v>
      </c>
      <c r="M121" s="31"/>
      <c r="O121" s="63"/>
      <c r="P121" s="63"/>
      <c r="R121" s="60">
        <f t="shared" si="6"/>
        <v>12.431005519558434</v>
      </c>
      <c r="S121" s="60">
        <f t="shared" si="7"/>
        <v>2.5201937968251209</v>
      </c>
    </row>
    <row r="122" spans="1:19" x14ac:dyDescent="0.3">
      <c r="A122" s="60">
        <f>[1]Data!A121</f>
        <v>1880.05</v>
      </c>
      <c r="B122" s="60">
        <f>[1]Data!B121</f>
        <v>4.7699999999999996</v>
      </c>
      <c r="C122" s="60">
        <f>[1]Data!C121</f>
        <v>0.22500000000000001</v>
      </c>
      <c r="D122" s="60">
        <f>[1]Data!D121</f>
        <v>0.42580000000000001</v>
      </c>
      <c r="E122" s="60">
        <f>[1]Data!E121</f>
        <v>9.4194198349999994</v>
      </c>
      <c r="F122" s="60">
        <f t="shared" si="4"/>
        <v>155.0231543533275</v>
      </c>
      <c r="G122" s="60">
        <f t="shared" si="5"/>
        <v>13.838335246047562</v>
      </c>
      <c r="M122" s="31"/>
      <c r="O122" s="63"/>
      <c r="P122" s="63"/>
      <c r="R122" s="60">
        <f t="shared" si="6"/>
        <v>11.202442461249412</v>
      </c>
      <c r="S122" s="60">
        <f t="shared" si="7"/>
        <v>2.4161318314230078</v>
      </c>
    </row>
    <row r="123" spans="1:19" x14ac:dyDescent="0.3">
      <c r="A123" s="60">
        <f>[1]Data!A122</f>
        <v>1880.06</v>
      </c>
      <c r="B123" s="60">
        <f>[1]Data!B122</f>
        <v>4.79</v>
      </c>
      <c r="C123" s="60">
        <f>[1]Data!C122</f>
        <v>0.23</v>
      </c>
      <c r="D123" s="60">
        <f>[1]Data!D122</f>
        <v>0.435</v>
      </c>
      <c r="E123" s="60">
        <f>[1]Data!E122</f>
        <v>9.229089256</v>
      </c>
      <c r="F123" s="60">
        <f t="shared" si="4"/>
        <v>158.88357825196005</v>
      </c>
      <c r="G123" s="60">
        <f t="shared" si="5"/>
        <v>14.428884455031861</v>
      </c>
      <c r="M123" s="31"/>
      <c r="O123" s="63"/>
      <c r="P123" s="63"/>
      <c r="R123" s="60">
        <f t="shared" si="6"/>
        <v>11.011494252873563</v>
      </c>
      <c r="S123" s="60">
        <f t="shared" si="7"/>
        <v>2.3989396593162766</v>
      </c>
    </row>
    <row r="124" spans="1:19" x14ac:dyDescent="0.3">
      <c r="A124" s="60">
        <f>[1]Data!A123</f>
        <v>1880.07</v>
      </c>
      <c r="B124" s="60">
        <f>[1]Data!B123</f>
        <v>5.01</v>
      </c>
      <c r="C124" s="60">
        <f>[1]Data!C123</f>
        <v>0.23499999999999999</v>
      </c>
      <c r="D124" s="60">
        <f>[1]Data!D123</f>
        <v>0.44419999999999998</v>
      </c>
      <c r="E124" s="60">
        <f>[1]Data!E123</f>
        <v>9.229089256</v>
      </c>
      <c r="F124" s="60">
        <f t="shared" si="4"/>
        <v>166.18094510278075</v>
      </c>
      <c r="G124" s="60">
        <f t="shared" si="5"/>
        <v>14.734047068793455</v>
      </c>
      <c r="M124" s="31"/>
      <c r="O124" s="63"/>
      <c r="P124" s="63"/>
      <c r="R124" s="60">
        <f t="shared" si="6"/>
        <v>11.278703286807744</v>
      </c>
      <c r="S124" s="60">
        <f t="shared" si="7"/>
        <v>2.4229162826185835</v>
      </c>
    </row>
    <row r="125" spans="1:19" x14ac:dyDescent="0.3">
      <c r="A125" s="60">
        <f>[1]Data!A124</f>
        <v>1880.08</v>
      </c>
      <c r="B125" s="60">
        <f>[1]Data!B124</f>
        <v>5.19</v>
      </c>
      <c r="C125" s="60">
        <f>[1]Data!C124</f>
        <v>0.24</v>
      </c>
      <c r="D125" s="60">
        <f>[1]Data!D124</f>
        <v>0.45329999999999998</v>
      </c>
      <c r="E125" s="60">
        <f>[1]Data!E124</f>
        <v>9.229089256</v>
      </c>
      <c r="F125" s="60">
        <f t="shared" si="4"/>
        <v>172.15151798072498</v>
      </c>
      <c r="G125" s="60">
        <f t="shared" si="5"/>
        <v>15.035892697622858</v>
      </c>
      <c r="M125" s="31"/>
      <c r="O125" s="63"/>
      <c r="P125" s="63"/>
      <c r="R125" s="60">
        <f t="shared" si="6"/>
        <v>11.449371277299802</v>
      </c>
      <c r="S125" s="60">
        <f t="shared" si="7"/>
        <v>2.4379348182131308</v>
      </c>
    </row>
    <row r="126" spans="1:19" x14ac:dyDescent="0.3">
      <c r="A126" s="60">
        <f>[1]Data!A125</f>
        <v>1880.09</v>
      </c>
      <c r="B126" s="60">
        <f>[1]Data!B125</f>
        <v>5.18</v>
      </c>
      <c r="C126" s="60">
        <f>[1]Data!C125</f>
        <v>0.245</v>
      </c>
      <c r="D126" s="60">
        <f>[1]Data!D125</f>
        <v>0.46250000000000002</v>
      </c>
      <c r="E126" s="60">
        <f>[1]Data!E125</f>
        <v>9.3242545450000005</v>
      </c>
      <c r="F126" s="60">
        <f t="shared" si="4"/>
        <v>170.06619052997974</v>
      </c>
      <c r="G126" s="60">
        <f t="shared" si="5"/>
        <v>15.184481297319619</v>
      </c>
      <c r="M126" s="31"/>
      <c r="O126" s="63"/>
      <c r="P126" s="63"/>
      <c r="R126" s="60">
        <f t="shared" si="6"/>
        <v>11.2</v>
      </c>
      <c r="S126" s="60">
        <f t="shared" si="7"/>
        <v>2.4159137783010487</v>
      </c>
    </row>
    <row r="127" spans="1:19" x14ac:dyDescent="0.3">
      <c r="A127" s="60">
        <f>[1]Data!A126</f>
        <v>1880.1</v>
      </c>
      <c r="B127" s="60">
        <f>[1]Data!B126</f>
        <v>5.33</v>
      </c>
      <c r="C127" s="60">
        <f>[1]Data!C126</f>
        <v>0.25</v>
      </c>
      <c r="D127" s="60">
        <f>[1]Data!D126</f>
        <v>0.47170000000000001</v>
      </c>
      <c r="E127" s="60">
        <f>[1]Data!E126</f>
        <v>9.3242545450000005</v>
      </c>
      <c r="F127" s="60">
        <f t="shared" si="4"/>
        <v>174.99088716694828</v>
      </c>
      <c r="G127" s="60">
        <f t="shared" si="5"/>
        <v>15.486529357720356</v>
      </c>
      <c r="M127" s="31"/>
      <c r="O127" s="63"/>
      <c r="P127" s="63"/>
      <c r="R127" s="60">
        <f t="shared" si="6"/>
        <v>11.299554801780793</v>
      </c>
      <c r="S127" s="60">
        <f t="shared" si="7"/>
        <v>2.4247633268696744</v>
      </c>
    </row>
    <row r="128" spans="1:19" x14ac:dyDescent="0.3">
      <c r="A128" s="60">
        <f>[1]Data!A127</f>
        <v>1880.11</v>
      </c>
      <c r="B128" s="60">
        <f>[1]Data!B127</f>
        <v>5.61</v>
      </c>
      <c r="C128" s="60">
        <f>[1]Data!C127</f>
        <v>0.255</v>
      </c>
      <c r="D128" s="60">
        <f>[1]Data!D127</f>
        <v>0.48080000000000001</v>
      </c>
      <c r="E128" s="60">
        <f>[1]Data!E127</f>
        <v>9.4194198349999994</v>
      </c>
      <c r="F128" s="60">
        <f t="shared" si="4"/>
        <v>182.32282933378772</v>
      </c>
      <c r="G128" s="60">
        <f t="shared" si="5"/>
        <v>15.625813965006262</v>
      </c>
      <c r="J128" s="60" t="str">
        <f>'[2]CAPE calculation'!J127</f>
        <v xml:space="preserve">CAPE </v>
      </c>
      <c r="K128" s="60" t="str">
        <f>'[2]CAPE calculation'!K127</f>
        <v xml:space="preserve">Log CAPE </v>
      </c>
      <c r="L128" s="60" t="str">
        <f>'[2]CAPE calculation'!L127</f>
        <v xml:space="preserve">ratio to average </v>
      </c>
      <c r="M128" s="31"/>
      <c r="O128" s="63"/>
      <c r="P128" s="63"/>
      <c r="R128" s="60">
        <f t="shared" si="6"/>
        <v>11.668053244592347</v>
      </c>
      <c r="S128" s="60">
        <f t="shared" si="7"/>
        <v>2.4568546152957444</v>
      </c>
    </row>
    <row r="129" spans="1:19" x14ac:dyDescent="0.3">
      <c r="A129" s="60">
        <f>[1]Data!A128</f>
        <v>1880.12</v>
      </c>
      <c r="B129" s="60">
        <f>[1]Data!B128</f>
        <v>5.84</v>
      </c>
      <c r="C129" s="60">
        <f>[1]Data!C128</f>
        <v>0.26</v>
      </c>
      <c r="D129" s="60">
        <f>[1]Data!D128</f>
        <v>0.49</v>
      </c>
      <c r="E129" s="60">
        <f>[1]Data!E128</f>
        <v>9.5145851239999999</v>
      </c>
      <c r="F129" s="60">
        <f t="shared" si="4"/>
        <v>187.89937519087559</v>
      </c>
      <c r="G129" s="60">
        <f t="shared" si="5"/>
        <v>15.765529767727577</v>
      </c>
      <c r="H129" s="60">
        <f t="shared" ref="H129:H192" si="8">GEOMEAN(F10:F130)</f>
        <v>122.74267413745879</v>
      </c>
      <c r="I129" s="60">
        <f t="shared" ref="I129:I192" si="9">GEOMEAN(G10:G129)</f>
        <v>10.772010196498398</v>
      </c>
      <c r="J129" s="60">
        <f t="shared" ref="J129:J192" si="10">F129/I129</f>
        <v>17.443297189966927</v>
      </c>
      <c r="K129" s="60">
        <f t="shared" ref="K129:K192" si="11">LN(J129)</f>
        <v>2.8589554596691586</v>
      </c>
      <c r="L129" s="60">
        <f>K129-$K$1843</f>
        <v>5.7625347042165043E-2</v>
      </c>
      <c r="M129" s="31"/>
      <c r="O129" s="31" t="s">
        <v>574</v>
      </c>
      <c r="P129" s="63" t="s">
        <v>575</v>
      </c>
      <c r="R129" s="60">
        <f t="shared" si="6"/>
        <v>11.918367346938776</v>
      </c>
      <c r="S129" s="60">
        <f t="shared" si="7"/>
        <v>2.4780806847176007</v>
      </c>
    </row>
    <row r="130" spans="1:19" x14ac:dyDescent="0.3">
      <c r="A130" s="60">
        <f>[1]Data!A129</f>
        <v>1881.01</v>
      </c>
      <c r="B130" s="60">
        <f>[1]Data!B129</f>
        <v>6.19</v>
      </c>
      <c r="C130" s="60">
        <f>[1]Data!C129</f>
        <v>0.26500000000000001</v>
      </c>
      <c r="D130" s="60">
        <f>[1]Data!D129</f>
        <v>0.48580000000000001</v>
      </c>
      <c r="E130" s="60">
        <f>[1]Data!E129</f>
        <v>9.4194198349999994</v>
      </c>
      <c r="F130" s="60">
        <f t="shared" si="4"/>
        <v>201.17260491553407</v>
      </c>
      <c r="G130" s="60">
        <f t="shared" si="5"/>
        <v>15.788312030366143</v>
      </c>
      <c r="H130" s="60">
        <f t="shared" si="8"/>
        <v>123.35187686265529</v>
      </c>
      <c r="I130" s="60">
        <f t="shared" si="9"/>
        <v>10.814680585642277</v>
      </c>
      <c r="J130" s="60">
        <f t="shared" si="10"/>
        <v>18.601807360137261</v>
      </c>
      <c r="K130" s="60">
        <f t="shared" si="11"/>
        <v>2.9232587458983192</v>
      </c>
      <c r="L130" s="60">
        <f t="shared" ref="L130:L193" si="12">K130-$K$1843</f>
        <v>0.12192863327132564</v>
      </c>
      <c r="M130" s="31"/>
      <c r="N130" s="31">
        <f>INDEX($A$130:$A$2900,(ROW()-ROW($A$130))*3)</f>
        <v>1881.01</v>
      </c>
      <c r="O130" s="31">
        <f>INDEX($L$130:$L$2900,(ROW()-ROW($L$130))*3)</f>
        <v>0.12192863327132564</v>
      </c>
      <c r="P130" s="63">
        <f>EXP(O130)</f>
        <v>1.1296734778028372</v>
      </c>
      <c r="R130" s="60">
        <f t="shared" si="6"/>
        <v>12.741869081926719</v>
      </c>
      <c r="S130" s="60">
        <f t="shared" si="7"/>
        <v>2.5448933491105699</v>
      </c>
    </row>
    <row r="131" spans="1:19" x14ac:dyDescent="0.3">
      <c r="A131" s="60">
        <f>[1]Data!A130</f>
        <v>1881.02</v>
      </c>
      <c r="B131" s="60">
        <f>[1]Data!B130</f>
        <v>6.17</v>
      </c>
      <c r="C131" s="60">
        <f>[1]Data!C130</f>
        <v>0.27</v>
      </c>
      <c r="D131" s="60">
        <f>[1]Data!D130</f>
        <v>0.48170000000000002</v>
      </c>
      <c r="E131" s="60">
        <f>[1]Data!E130</f>
        <v>9.5145851239999999</v>
      </c>
      <c r="F131" s="60">
        <f t="shared" si="4"/>
        <v>198.51697687118192</v>
      </c>
      <c r="G131" s="60">
        <f t="shared" si="5"/>
        <v>15.498480998192601</v>
      </c>
      <c r="H131" s="60">
        <f t="shared" si="8"/>
        <v>123.99272648404339</v>
      </c>
      <c r="I131" s="60">
        <f t="shared" si="9"/>
        <v>10.858565034959199</v>
      </c>
      <c r="J131" s="60">
        <f t="shared" si="10"/>
        <v>18.282063627381302</v>
      </c>
      <c r="K131" s="60">
        <f t="shared" si="11"/>
        <v>2.9059204495549276</v>
      </c>
      <c r="L131" s="60">
        <f t="shared" si="12"/>
        <v>0.10459033692793396</v>
      </c>
      <c r="M131" s="31"/>
      <c r="N131" s="31">
        <f t="shared" ref="N131:N194" si="13">INDEX($A$130:$A$2900,(ROW()-ROW($A$130))*3)</f>
        <v>1881.03</v>
      </c>
      <c r="O131" s="31">
        <f t="shared" ref="O131:O194" si="14">INDEX($L$130:$L$2900,(ROW()-ROW($L$130))*3)</f>
        <v>0.11177243466717357</v>
      </c>
      <c r="P131" s="63">
        <f t="shared" ref="P131:P194" si="15">EXP(O131)</f>
        <v>1.1182583548530878</v>
      </c>
      <c r="R131" s="60">
        <f t="shared" si="6"/>
        <v>12.808802159020136</v>
      </c>
      <c r="S131" s="60">
        <f t="shared" si="7"/>
        <v>2.5501326032632581</v>
      </c>
    </row>
    <row r="132" spans="1:19" x14ac:dyDescent="0.3">
      <c r="A132" s="60">
        <f>[1]Data!A131</f>
        <v>1881.03</v>
      </c>
      <c r="B132" s="60">
        <f>[1]Data!B131</f>
        <v>6.24</v>
      </c>
      <c r="C132" s="60">
        <f>[1]Data!C131</f>
        <v>0.27500000000000002</v>
      </c>
      <c r="D132" s="60">
        <f>[1]Data!D131</f>
        <v>0.47749999999999998</v>
      </c>
      <c r="E132" s="60">
        <f>[1]Data!E131</f>
        <v>9.5145851239999999</v>
      </c>
      <c r="F132" s="60">
        <f t="shared" si="4"/>
        <v>200.76919540942873</v>
      </c>
      <c r="G132" s="60">
        <f t="shared" si="5"/>
        <v>15.363347885897792</v>
      </c>
      <c r="H132" s="60">
        <f t="shared" si="8"/>
        <v>124.6136330525628</v>
      </c>
      <c r="I132" s="60">
        <f t="shared" si="9"/>
        <v>10.903168329610734</v>
      </c>
      <c r="J132" s="60">
        <f t="shared" si="10"/>
        <v>18.413839843615129</v>
      </c>
      <c r="K132" s="60">
        <f t="shared" si="11"/>
        <v>2.9131025472941672</v>
      </c>
      <c r="L132" s="60">
        <f t="shared" si="12"/>
        <v>0.11177243466717357</v>
      </c>
      <c r="M132" s="31"/>
      <c r="N132" s="31">
        <f t="shared" si="13"/>
        <v>1881.06</v>
      </c>
      <c r="O132" s="31">
        <f t="shared" si="14"/>
        <v>0.15449580233017546</v>
      </c>
      <c r="P132" s="63">
        <f t="shared" si="15"/>
        <v>1.1670693790752966</v>
      </c>
      <c r="R132" s="60">
        <f t="shared" si="6"/>
        <v>13.068062827225132</v>
      </c>
      <c r="S132" s="60">
        <f t="shared" si="7"/>
        <v>2.5701713014426883</v>
      </c>
    </row>
    <row r="133" spans="1:19" x14ac:dyDescent="0.3">
      <c r="A133" s="60">
        <f>[1]Data!A132</f>
        <v>1881.04</v>
      </c>
      <c r="B133" s="60">
        <f>[1]Data!B132</f>
        <v>6.22</v>
      </c>
      <c r="C133" s="60">
        <f>[1]Data!C132</f>
        <v>0.28000000000000003</v>
      </c>
      <c r="D133" s="60">
        <f>[1]Data!D132</f>
        <v>0.4733</v>
      </c>
      <c r="E133" s="60">
        <f>[1]Data!E132</f>
        <v>9.6096694209999995</v>
      </c>
      <c r="F133" s="60">
        <f t="shared" si="4"/>
        <v>198.14553098350535</v>
      </c>
      <c r="G133" s="60">
        <f t="shared" si="5"/>
        <v>15.077536947667699</v>
      </c>
      <c r="H133" s="60">
        <f t="shared" si="8"/>
        <v>125.22625028028942</v>
      </c>
      <c r="I133" s="60">
        <f t="shared" si="9"/>
        <v>10.942850727375683</v>
      </c>
      <c r="J133" s="60">
        <f t="shared" si="10"/>
        <v>18.107304569896538</v>
      </c>
      <c r="K133" s="60">
        <f t="shared" si="11"/>
        <v>2.8963154242579594</v>
      </c>
      <c r="L133" s="60">
        <f t="shared" si="12"/>
        <v>9.4985311630965796E-2</v>
      </c>
      <c r="M133" s="31"/>
      <c r="N133" s="31">
        <f t="shared" si="13"/>
        <v>1881.09</v>
      </c>
      <c r="O133" s="31">
        <f t="shared" si="14"/>
        <v>2.7059387434124726E-2</v>
      </c>
      <c r="P133" s="63">
        <f t="shared" si="15"/>
        <v>1.0274288173129287</v>
      </c>
      <c r="R133" s="60">
        <f t="shared" si="6"/>
        <v>13.141770547221634</v>
      </c>
      <c r="S133" s="60">
        <f t="shared" si="7"/>
        <v>2.5757957488210228</v>
      </c>
    </row>
    <row r="134" spans="1:19" x14ac:dyDescent="0.3">
      <c r="A134" s="60">
        <f>[1]Data!A133</f>
        <v>1881.05</v>
      </c>
      <c r="B134" s="60">
        <f>[1]Data!B133</f>
        <v>6.5</v>
      </c>
      <c r="C134" s="60">
        <f>[1]Data!C133</f>
        <v>0.28499999999999998</v>
      </c>
      <c r="D134" s="60">
        <f>[1]Data!D133</f>
        <v>0.46920000000000001</v>
      </c>
      <c r="E134" s="60">
        <f>[1]Data!E133</f>
        <v>9.5145851239999999</v>
      </c>
      <c r="F134" s="60">
        <f t="shared" si="4"/>
        <v>209.13457855148826</v>
      </c>
      <c r="G134" s="60">
        <f t="shared" si="5"/>
        <v>15.096299116362813</v>
      </c>
      <c r="H134" s="60">
        <f t="shared" si="8"/>
        <v>125.80469744389568</v>
      </c>
      <c r="I134" s="60">
        <f t="shared" si="9"/>
        <v>10.980687659102113</v>
      </c>
      <c r="J134" s="60">
        <f t="shared" si="10"/>
        <v>19.045672278833322</v>
      </c>
      <c r="K134" s="60">
        <f t="shared" si="11"/>
        <v>2.9468398987999844</v>
      </c>
      <c r="L134" s="60">
        <f t="shared" si="12"/>
        <v>0.14550978617299082</v>
      </c>
      <c r="M134" s="31"/>
      <c r="N134" s="31">
        <f t="shared" si="13"/>
        <v>1881.12</v>
      </c>
      <c r="O134" s="31">
        <f t="shared" si="14"/>
        <v>-1.9695182056833627E-2</v>
      </c>
      <c r="P134" s="63">
        <f t="shared" si="15"/>
        <v>0.98049750099195343</v>
      </c>
      <c r="R134" s="60">
        <f t="shared" si="6"/>
        <v>13.853367433930094</v>
      </c>
      <c r="S134" s="60">
        <f t="shared" si="7"/>
        <v>2.6285283391044083</v>
      </c>
    </row>
    <row r="135" spans="1:19" x14ac:dyDescent="0.3">
      <c r="A135" s="60">
        <f>[1]Data!A134</f>
        <v>1881.06</v>
      </c>
      <c r="B135" s="60">
        <f>[1]Data!B134</f>
        <v>6.58</v>
      </c>
      <c r="C135" s="60">
        <f>[1]Data!C134</f>
        <v>0.28999999999999998</v>
      </c>
      <c r="D135" s="60">
        <f>[1]Data!D134</f>
        <v>0.46500000000000002</v>
      </c>
      <c r="E135" s="60">
        <f>[1]Data!E134</f>
        <v>9.5145851239999999</v>
      </c>
      <c r="F135" s="60">
        <f t="shared" si="4"/>
        <v>211.70854259519888</v>
      </c>
      <c r="G135" s="60">
        <f t="shared" si="5"/>
        <v>14.961166004068007</v>
      </c>
      <c r="H135" s="60">
        <f t="shared" si="8"/>
        <v>126.33058667736151</v>
      </c>
      <c r="I135" s="60">
        <f t="shared" si="9"/>
        <v>11.01639496709857</v>
      </c>
      <c r="J135" s="60">
        <f t="shared" si="10"/>
        <v>19.217588260722771</v>
      </c>
      <c r="K135" s="60">
        <f t="shared" si="11"/>
        <v>2.9558259149571691</v>
      </c>
      <c r="L135" s="60">
        <f t="shared" si="12"/>
        <v>0.15449580233017546</v>
      </c>
      <c r="M135" s="31"/>
      <c r="N135" s="31">
        <f t="shared" si="13"/>
        <v>1882.03</v>
      </c>
      <c r="O135" s="31">
        <f t="shared" si="14"/>
        <v>-7.5405495336223982E-2</v>
      </c>
      <c r="P135" s="63">
        <f t="shared" si="15"/>
        <v>0.92736736693411825</v>
      </c>
      <c r="R135" s="60">
        <f t="shared" si="6"/>
        <v>14.150537634408602</v>
      </c>
      <c r="S135" s="60">
        <f t="shared" si="7"/>
        <v>2.6497526187320064</v>
      </c>
    </row>
    <row r="136" spans="1:19" x14ac:dyDescent="0.3">
      <c r="A136" s="60">
        <f>[1]Data!A135</f>
        <v>1881.07</v>
      </c>
      <c r="B136" s="60">
        <f>[1]Data!B135</f>
        <v>6.35</v>
      </c>
      <c r="C136" s="60">
        <f>[1]Data!C135</f>
        <v>0.29499999999999998</v>
      </c>
      <c r="D136" s="60">
        <f>[1]Data!D135</f>
        <v>0.46079999999999999</v>
      </c>
      <c r="E136" s="60">
        <f>[1]Data!E135</f>
        <v>9.6096694209999995</v>
      </c>
      <c r="F136" s="60">
        <f t="shared" si="4"/>
        <v>202.28683629345002</v>
      </c>
      <c r="G136" s="60">
        <f t="shared" si="5"/>
        <v>14.679334514019175</v>
      </c>
      <c r="H136" s="60">
        <f t="shared" si="8"/>
        <v>126.83281305253475</v>
      </c>
      <c r="I136" s="60">
        <f t="shared" si="9"/>
        <v>11.05046700717886</v>
      </c>
      <c r="J136" s="60">
        <f t="shared" si="10"/>
        <v>18.305727365371599</v>
      </c>
      <c r="K136" s="60">
        <f t="shared" si="11"/>
        <v>2.9072139816675686</v>
      </c>
      <c r="L136" s="60">
        <f t="shared" si="12"/>
        <v>0.10588386904057501</v>
      </c>
      <c r="M136" s="31"/>
      <c r="N136" s="31">
        <f t="shared" si="13"/>
        <v>1882.06</v>
      </c>
      <c r="O136" s="31">
        <f t="shared" si="14"/>
        <v>-0.1272401293421157</v>
      </c>
      <c r="P136" s="63">
        <f t="shared" si="15"/>
        <v>0.88052220799022163</v>
      </c>
      <c r="R136" s="60">
        <f t="shared" si="6"/>
        <v>13.780381944444445</v>
      </c>
      <c r="S136" s="60">
        <f t="shared" si="7"/>
        <v>2.6232459825050558</v>
      </c>
    </row>
    <row r="137" spans="1:19" x14ac:dyDescent="0.3">
      <c r="A137" s="60">
        <f>[1]Data!A136</f>
        <v>1881.08</v>
      </c>
      <c r="B137" s="60">
        <f>[1]Data!B136</f>
        <v>6.2</v>
      </c>
      <c r="C137" s="60">
        <f>[1]Data!C136</f>
        <v>0.3</v>
      </c>
      <c r="D137" s="60">
        <f>[1]Data!D136</f>
        <v>0.45669999999999999</v>
      </c>
      <c r="E137" s="60">
        <f>[1]Data!E136</f>
        <v>9.8000000000000007</v>
      </c>
      <c r="F137" s="60">
        <f t="shared" si="4"/>
        <v>193.67249999999996</v>
      </c>
      <c r="G137" s="60">
        <f t="shared" si="5"/>
        <v>14.266166249999994</v>
      </c>
      <c r="H137" s="60">
        <f t="shared" si="8"/>
        <v>127.27544241005533</v>
      </c>
      <c r="I137" s="60">
        <f t="shared" si="9"/>
        <v>11.08054203736109</v>
      </c>
      <c r="J137" s="60">
        <f t="shared" si="10"/>
        <v>17.478612449371155</v>
      </c>
      <c r="K137" s="60">
        <f t="shared" si="11"/>
        <v>2.8609779877500912</v>
      </c>
      <c r="L137" s="60">
        <f t="shared" si="12"/>
        <v>5.9647875123097549E-2</v>
      </c>
      <c r="M137" s="31"/>
      <c r="N137" s="31">
        <f t="shared" si="13"/>
        <v>1882.09</v>
      </c>
      <c r="O137" s="31">
        <f t="shared" si="14"/>
        <v>-1.1977329167081052E-2</v>
      </c>
      <c r="P137" s="63">
        <f t="shared" si="15"/>
        <v>0.98809411352456467</v>
      </c>
      <c r="R137" s="60">
        <f t="shared" si="6"/>
        <v>13.575651412305671</v>
      </c>
      <c r="S137" s="60">
        <f t="shared" si="7"/>
        <v>2.6082778508422297</v>
      </c>
    </row>
    <row r="138" spans="1:19" x14ac:dyDescent="0.3">
      <c r="A138" s="60">
        <f>[1]Data!A137</f>
        <v>1881.09</v>
      </c>
      <c r="B138" s="60">
        <f>[1]Data!B137</f>
        <v>6.25</v>
      </c>
      <c r="C138" s="60">
        <f>[1]Data!C137</f>
        <v>0.30499999999999999</v>
      </c>
      <c r="D138" s="60">
        <f>[1]Data!D137</f>
        <v>0.45250000000000001</v>
      </c>
      <c r="E138" s="60">
        <f>[1]Data!E137</f>
        <v>10.180580170000001</v>
      </c>
      <c r="F138" s="60">
        <f t="shared" si="4"/>
        <v>187.93593715199822</v>
      </c>
      <c r="G138" s="60">
        <f t="shared" si="5"/>
        <v>13.606561849804672</v>
      </c>
      <c r="H138" s="60">
        <f t="shared" si="8"/>
        <v>127.70684164297562</v>
      </c>
      <c r="I138" s="60">
        <f t="shared" si="9"/>
        <v>11.108511817585892</v>
      </c>
      <c r="J138" s="60">
        <f t="shared" si="10"/>
        <v>16.918192124932226</v>
      </c>
      <c r="K138" s="60">
        <f t="shared" si="11"/>
        <v>2.8283895000611183</v>
      </c>
      <c r="L138" s="60">
        <f t="shared" si="12"/>
        <v>2.7059387434124726E-2</v>
      </c>
      <c r="M138" s="31"/>
      <c r="N138" s="31">
        <f t="shared" si="13"/>
        <v>1882.12</v>
      </c>
      <c r="O138" s="31">
        <f t="shared" si="14"/>
        <v>-5.6481840630304703E-2</v>
      </c>
      <c r="P138" s="63">
        <f t="shared" si="15"/>
        <v>0.9450836464626502</v>
      </c>
      <c r="R138" s="60">
        <f t="shared" si="6"/>
        <v>13.812154696132596</v>
      </c>
      <c r="S138" s="60">
        <f t="shared" si="7"/>
        <v>2.6255489795904663</v>
      </c>
    </row>
    <row r="139" spans="1:19" x14ac:dyDescent="0.3">
      <c r="A139" s="60">
        <f>[1]Data!A138</f>
        <v>1881.1</v>
      </c>
      <c r="B139" s="60">
        <f>[1]Data!B138</f>
        <v>6.15</v>
      </c>
      <c r="C139" s="60">
        <f>[1]Data!C138</f>
        <v>0.31</v>
      </c>
      <c r="D139" s="60">
        <f>[1]Data!D138</f>
        <v>0.44829999999999998</v>
      </c>
      <c r="E139" s="60">
        <f>[1]Data!E138</f>
        <v>10.275745450000001</v>
      </c>
      <c r="F139" s="60">
        <f t="shared" ref="F139:F202" si="16">B139*$E$1842/E139</f>
        <v>183.21630621941881</v>
      </c>
      <c r="G139" s="60">
        <f t="shared" ref="G139:G202" si="17">D139*$E$1842/E139</f>
        <v>13.35542602896999</v>
      </c>
      <c r="H139" s="60">
        <f t="shared" si="8"/>
        <v>128.22903257837629</v>
      </c>
      <c r="I139" s="60">
        <f t="shared" si="9"/>
        <v>11.136261854348982</v>
      </c>
      <c r="J139" s="60">
        <f t="shared" si="10"/>
        <v>16.452226843774184</v>
      </c>
      <c r="K139" s="60">
        <f t="shared" si="11"/>
        <v>2.800460838491829</v>
      </c>
      <c r="L139" s="60">
        <f t="shared" si="12"/>
        <v>-8.6927413516457719E-4</v>
      </c>
      <c r="M139" s="31"/>
      <c r="N139" s="31">
        <f t="shared" si="13"/>
        <v>1883.03</v>
      </c>
      <c r="O139" s="31">
        <f t="shared" si="14"/>
        <v>-7.8183298998165451E-2</v>
      </c>
      <c r="P139" s="63">
        <f t="shared" si="15"/>
        <v>0.92479489702858497</v>
      </c>
      <c r="R139" s="60">
        <f t="shared" ref="R139:R202" si="18">B139/D139</f>
        <v>13.718492081195629</v>
      </c>
      <c r="S139" s="60">
        <f t="shared" ref="S139:S202" si="19">LN(R139)</f>
        <v>2.6187447096391701</v>
      </c>
    </row>
    <row r="140" spans="1:19" x14ac:dyDescent="0.3">
      <c r="A140" s="60">
        <f>[1]Data!A139</f>
        <v>1881.11</v>
      </c>
      <c r="B140" s="60">
        <f>[1]Data!B139</f>
        <v>6.19</v>
      </c>
      <c r="C140" s="60">
        <f>[1]Data!C139</f>
        <v>0.315</v>
      </c>
      <c r="D140" s="60">
        <f>[1]Data!D139</f>
        <v>0.44419999999999998</v>
      </c>
      <c r="E140" s="60">
        <f>[1]Data!E139</f>
        <v>10.180580170000001</v>
      </c>
      <c r="F140" s="60">
        <f t="shared" si="16"/>
        <v>186.13175215533909</v>
      </c>
      <c r="G140" s="60">
        <f t="shared" si="17"/>
        <v>13.356982925266816</v>
      </c>
      <c r="H140" s="60">
        <f t="shared" si="8"/>
        <v>128.7104360388237</v>
      </c>
      <c r="I140" s="60">
        <f t="shared" si="9"/>
        <v>11.164092057863527</v>
      </c>
      <c r="J140" s="60">
        <f t="shared" si="10"/>
        <v>16.672359130560512</v>
      </c>
      <c r="K140" s="60">
        <f t="shared" si="11"/>
        <v>2.8137522062794833</v>
      </c>
      <c r="L140" s="60">
        <f t="shared" si="12"/>
        <v>1.2422093652489696E-2</v>
      </c>
      <c r="M140" s="31"/>
      <c r="N140" s="31">
        <f t="shared" si="13"/>
        <v>1883.06</v>
      </c>
      <c r="O140" s="31">
        <f t="shared" si="14"/>
        <v>-2.2884134578218696E-2</v>
      </c>
      <c r="P140" s="63">
        <f t="shared" si="15"/>
        <v>0.97737572126317862</v>
      </c>
      <c r="R140" s="60">
        <f t="shared" si="18"/>
        <v>13.935164340387214</v>
      </c>
      <c r="S140" s="60">
        <f t="shared" si="19"/>
        <v>2.6344154542183147</v>
      </c>
    </row>
    <row r="141" spans="1:19" x14ac:dyDescent="0.3">
      <c r="A141" s="60">
        <f>[1]Data!A140</f>
        <v>1881.12</v>
      </c>
      <c r="B141" s="60">
        <f>[1]Data!B140</f>
        <v>6.01</v>
      </c>
      <c r="C141" s="60">
        <f>[1]Data!C140</f>
        <v>0.32</v>
      </c>
      <c r="D141" s="60">
        <f>[1]Data!D140</f>
        <v>0.44</v>
      </c>
      <c r="E141" s="60">
        <f>[1]Data!E140</f>
        <v>10.180580170000001</v>
      </c>
      <c r="F141" s="60">
        <f t="shared" si="16"/>
        <v>180.71919716536149</v>
      </c>
      <c r="G141" s="60">
        <f t="shared" si="17"/>
        <v>13.230689975500676</v>
      </c>
      <c r="H141" s="60">
        <f t="shared" si="8"/>
        <v>129.17913558259627</v>
      </c>
      <c r="I141" s="60">
        <f t="shared" si="9"/>
        <v>11.193234118032938</v>
      </c>
      <c r="J141" s="60">
        <f t="shared" si="10"/>
        <v>16.145395982936922</v>
      </c>
      <c r="K141" s="60">
        <f t="shared" si="11"/>
        <v>2.78163493057016</v>
      </c>
      <c r="L141" s="60">
        <f t="shared" si="12"/>
        <v>-1.9695182056833627E-2</v>
      </c>
      <c r="M141" s="31"/>
      <c r="N141" s="31">
        <f t="shared" si="13"/>
        <v>1883.09</v>
      </c>
      <c r="O141" s="31">
        <f t="shared" si="14"/>
        <v>-4.8735144073856596E-2</v>
      </c>
      <c r="P141" s="63">
        <f t="shared" si="15"/>
        <v>0.95243335391353201</v>
      </c>
      <c r="R141" s="60">
        <f t="shared" si="18"/>
        <v>13.659090909090908</v>
      </c>
      <c r="S141" s="60">
        <f t="shared" si="19"/>
        <v>2.6144053006169465</v>
      </c>
    </row>
    <row r="142" spans="1:19" x14ac:dyDescent="0.3">
      <c r="A142" s="60">
        <f>[1]Data!A141</f>
        <v>1882.01</v>
      </c>
      <c r="B142" s="60">
        <f>[1]Data!B141</f>
        <v>5.92</v>
      </c>
      <c r="C142" s="60">
        <f>[1]Data!C141</f>
        <v>0.32</v>
      </c>
      <c r="D142" s="60">
        <f>[1]Data!D141</f>
        <v>0.43919999999999998</v>
      </c>
      <c r="E142" s="60">
        <f>[1]Data!E141</f>
        <v>10.180580170000001</v>
      </c>
      <c r="F142" s="60">
        <f t="shared" si="16"/>
        <v>178.01291967037272</v>
      </c>
      <c r="G142" s="60">
        <f t="shared" si="17"/>
        <v>13.20663417554522</v>
      </c>
      <c r="H142" s="60">
        <f t="shared" si="8"/>
        <v>129.58900673398509</v>
      </c>
      <c r="I142" s="60">
        <f t="shared" si="9"/>
        <v>11.221699398451909</v>
      </c>
      <c r="J142" s="60">
        <f t="shared" si="10"/>
        <v>15.86327643876564</v>
      </c>
      <c r="K142" s="60">
        <f t="shared" si="11"/>
        <v>2.7640067799129202</v>
      </c>
      <c r="L142" s="60">
        <f t="shared" si="12"/>
        <v>-3.7323332714073398E-2</v>
      </c>
      <c r="M142" s="31"/>
      <c r="N142" s="31">
        <f t="shared" si="13"/>
        <v>1883.12</v>
      </c>
      <c r="O142" s="31">
        <f t="shared" si="14"/>
        <v>-8.7381826059130585E-2</v>
      </c>
      <c r="P142" s="63">
        <f t="shared" si="15"/>
        <v>0.91632715124342656</v>
      </c>
      <c r="R142" s="60">
        <f t="shared" si="18"/>
        <v>13.479052823315119</v>
      </c>
      <c r="S142" s="60">
        <f t="shared" si="19"/>
        <v>2.6011368376827306</v>
      </c>
    </row>
    <row r="143" spans="1:19" x14ac:dyDescent="0.3">
      <c r="A143" s="60">
        <f>[1]Data!A142</f>
        <v>1882.02</v>
      </c>
      <c r="B143" s="60">
        <f>[1]Data!B142</f>
        <v>5.79</v>
      </c>
      <c r="C143" s="60">
        <f>[1]Data!C142</f>
        <v>0.32</v>
      </c>
      <c r="D143" s="60">
        <f>[1]Data!D142</f>
        <v>0.43830000000000002</v>
      </c>
      <c r="E143" s="60">
        <f>[1]Data!E142</f>
        <v>10.275745450000001</v>
      </c>
      <c r="F143" s="60">
        <f t="shared" si="16"/>
        <v>172.4914492699894</v>
      </c>
      <c r="G143" s="60">
        <f t="shared" si="17"/>
        <v>13.057513335930288</v>
      </c>
      <c r="H143" s="60">
        <f t="shared" si="8"/>
        <v>129.99390907571936</v>
      </c>
      <c r="I143" s="60">
        <f t="shared" si="9"/>
        <v>11.248592070193515</v>
      </c>
      <c r="J143" s="60">
        <f t="shared" si="10"/>
        <v>15.334492369676799</v>
      </c>
      <c r="K143" s="60">
        <f t="shared" si="11"/>
        <v>2.7301046942910037</v>
      </c>
      <c r="L143" s="60">
        <f t="shared" si="12"/>
        <v>-7.1225418335989943E-2</v>
      </c>
      <c r="M143" s="31"/>
      <c r="N143" s="31">
        <f t="shared" si="13"/>
        <v>1884.03</v>
      </c>
      <c r="O143" s="31">
        <f t="shared" si="14"/>
        <v>-9.7768530377071006E-2</v>
      </c>
      <c r="P143" s="63">
        <f t="shared" si="15"/>
        <v>0.90685878972397793</v>
      </c>
      <c r="R143" s="60">
        <f t="shared" si="18"/>
        <v>13.210130047912388</v>
      </c>
      <c r="S143" s="60">
        <f t="shared" si="19"/>
        <v>2.5809839631422773</v>
      </c>
    </row>
    <row r="144" spans="1:19" x14ac:dyDescent="0.3">
      <c r="A144" s="60">
        <f>[1]Data!A143</f>
        <v>1882.03</v>
      </c>
      <c r="B144" s="60">
        <f>[1]Data!B143</f>
        <v>5.78</v>
      </c>
      <c r="C144" s="60">
        <f>[1]Data!C143</f>
        <v>0.32</v>
      </c>
      <c r="D144" s="60">
        <f>[1]Data!D143</f>
        <v>0.4375</v>
      </c>
      <c r="E144" s="60">
        <f>[1]Data!E143</f>
        <v>10.275745450000001</v>
      </c>
      <c r="F144" s="60">
        <f t="shared" si="16"/>
        <v>172.19353657694973</v>
      </c>
      <c r="G144" s="60">
        <f t="shared" si="17"/>
        <v>13.033680320487109</v>
      </c>
      <c r="H144" s="60">
        <f t="shared" si="8"/>
        <v>130.37145953690316</v>
      </c>
      <c r="I144" s="60">
        <f t="shared" si="9"/>
        <v>11.276201462764758</v>
      </c>
      <c r="J144" s="60">
        <f t="shared" si="10"/>
        <v>15.270526794466335</v>
      </c>
      <c r="K144" s="60">
        <f t="shared" si="11"/>
        <v>2.7259246172907696</v>
      </c>
      <c r="L144" s="60">
        <f t="shared" si="12"/>
        <v>-7.5405495336223982E-2</v>
      </c>
      <c r="M144" s="31"/>
      <c r="N144" s="31">
        <f t="shared" si="13"/>
        <v>1884.06</v>
      </c>
      <c r="O144" s="31">
        <f t="shared" si="14"/>
        <v>-0.22973516131799609</v>
      </c>
      <c r="P144" s="63">
        <f t="shared" si="15"/>
        <v>0.79474405360199452</v>
      </c>
      <c r="R144" s="60">
        <f t="shared" si="18"/>
        <v>13.211428571428572</v>
      </c>
      <c r="S144" s="60">
        <f t="shared" si="19"/>
        <v>2.5810822558687541</v>
      </c>
    </row>
    <row r="145" spans="1:19" x14ac:dyDescent="0.3">
      <c r="A145" s="60">
        <f>[1]Data!A144</f>
        <v>1882.04</v>
      </c>
      <c r="B145" s="60">
        <f>[1]Data!B144</f>
        <v>5.78</v>
      </c>
      <c r="C145" s="60">
        <f>[1]Data!C144</f>
        <v>0.32</v>
      </c>
      <c r="D145" s="60">
        <f>[1]Data!D144</f>
        <v>0.43669999999999998</v>
      </c>
      <c r="E145" s="60">
        <f>[1]Data!E144</f>
        <v>10.370910739999999</v>
      </c>
      <c r="F145" s="60">
        <f t="shared" si="16"/>
        <v>170.61345858232696</v>
      </c>
      <c r="G145" s="60">
        <f t="shared" si="17"/>
        <v>12.890466671782384</v>
      </c>
      <c r="H145" s="60">
        <f t="shared" si="8"/>
        <v>130.72122931101737</v>
      </c>
      <c r="I145" s="60">
        <f t="shared" si="9"/>
        <v>11.304332521578861</v>
      </c>
      <c r="J145" s="60">
        <f t="shared" si="10"/>
        <v>15.092749461911406</v>
      </c>
      <c r="K145" s="60">
        <f t="shared" si="11"/>
        <v>2.7142144604179301</v>
      </c>
      <c r="L145" s="60">
        <f t="shared" si="12"/>
        <v>-8.7115652209063477E-2</v>
      </c>
      <c r="M145" s="31"/>
      <c r="N145" s="31">
        <f t="shared" si="13"/>
        <v>1884.09</v>
      </c>
      <c r="O145" s="31">
        <f t="shared" si="14"/>
        <v>-0.17932787408682049</v>
      </c>
      <c r="P145" s="63">
        <f t="shared" si="15"/>
        <v>0.83583180687515857</v>
      </c>
      <c r="R145" s="60">
        <f t="shared" si="18"/>
        <v>13.235630867872683</v>
      </c>
      <c r="S145" s="60">
        <f t="shared" si="19"/>
        <v>2.5829125011749081</v>
      </c>
    </row>
    <row r="146" spans="1:19" x14ac:dyDescent="0.3">
      <c r="A146" s="60">
        <f>[1]Data!A145</f>
        <v>1882.05</v>
      </c>
      <c r="B146" s="60">
        <f>[1]Data!B145</f>
        <v>5.71</v>
      </c>
      <c r="C146" s="60">
        <f>[1]Data!C145</f>
        <v>0.32</v>
      </c>
      <c r="D146" s="60">
        <f>[1]Data!D145</f>
        <v>0.43580000000000002</v>
      </c>
      <c r="E146" s="60">
        <f>[1]Data!E145</f>
        <v>10.465995039999999</v>
      </c>
      <c r="F146" s="60">
        <f t="shared" si="16"/>
        <v>167.01594242299581</v>
      </c>
      <c r="G146" s="60">
        <f t="shared" si="17"/>
        <v>12.747031122231451</v>
      </c>
      <c r="H146" s="60">
        <f t="shared" si="8"/>
        <v>131.05642693736175</v>
      </c>
      <c r="I146" s="60">
        <f t="shared" si="9"/>
        <v>11.330903061703756</v>
      </c>
      <c r="J146" s="60">
        <f t="shared" si="10"/>
        <v>14.73986155503149</v>
      </c>
      <c r="K146" s="60">
        <f t="shared" si="11"/>
        <v>2.6905554942497467</v>
      </c>
      <c r="L146" s="60">
        <f t="shared" si="12"/>
        <v>-0.11077461837724689</v>
      </c>
      <c r="M146" s="31"/>
      <c r="N146" s="31">
        <f t="shared" si="13"/>
        <v>1884.12</v>
      </c>
      <c r="O146" s="31">
        <f t="shared" si="14"/>
        <v>-0.18904700726469326</v>
      </c>
      <c r="P146" s="63">
        <f t="shared" si="15"/>
        <v>0.82774759562986244</v>
      </c>
      <c r="R146" s="60">
        <f t="shared" si="18"/>
        <v>13.102340523175767</v>
      </c>
      <c r="S146" s="60">
        <f t="shared" si="19"/>
        <v>2.5727908801395363</v>
      </c>
    </row>
    <row r="147" spans="1:19" x14ac:dyDescent="0.3">
      <c r="A147" s="60">
        <f>[1]Data!A146</f>
        <v>1882.06</v>
      </c>
      <c r="B147" s="60">
        <f>[1]Data!B146</f>
        <v>5.68</v>
      </c>
      <c r="C147" s="60">
        <f>[1]Data!C146</f>
        <v>0.32</v>
      </c>
      <c r="D147" s="60">
        <f>[1]Data!D146</f>
        <v>0.435</v>
      </c>
      <c r="E147" s="60">
        <f>[1]Data!E146</f>
        <v>10.56116033</v>
      </c>
      <c r="F147" s="60">
        <f t="shared" si="16"/>
        <v>164.6413978832191</v>
      </c>
      <c r="G147" s="60">
        <f t="shared" si="17"/>
        <v>12.608980295633858</v>
      </c>
      <c r="H147" s="60">
        <f t="shared" si="8"/>
        <v>131.46448202335552</v>
      </c>
      <c r="I147" s="60">
        <f t="shared" si="9"/>
        <v>11.355245313249581</v>
      </c>
      <c r="J147" s="60">
        <f t="shared" si="10"/>
        <v>14.499149365898017</v>
      </c>
      <c r="K147" s="60">
        <f t="shared" si="11"/>
        <v>2.6740899832848779</v>
      </c>
      <c r="L147" s="60">
        <f t="shared" si="12"/>
        <v>-0.1272401293421157</v>
      </c>
      <c r="M147" s="31"/>
      <c r="N147" s="31">
        <f t="shared" si="13"/>
        <v>1885.03</v>
      </c>
      <c r="O147" s="31">
        <f t="shared" si="14"/>
        <v>-0.16707231752444507</v>
      </c>
      <c r="P147" s="63">
        <f t="shared" si="15"/>
        <v>0.84613841848879434</v>
      </c>
      <c r="R147" s="60">
        <f t="shared" si="18"/>
        <v>13.057471264367816</v>
      </c>
      <c r="S147" s="60">
        <f t="shared" si="19"/>
        <v>2.5693604806265129</v>
      </c>
    </row>
    <row r="148" spans="1:19" x14ac:dyDescent="0.3">
      <c r="A148" s="60">
        <f>[1]Data!A147</f>
        <v>1882.07</v>
      </c>
      <c r="B148" s="60">
        <f>[1]Data!B147</f>
        <v>6</v>
      </c>
      <c r="C148" s="60">
        <f>[1]Data!C147</f>
        <v>0.32</v>
      </c>
      <c r="D148" s="60">
        <f>[1]Data!D147</f>
        <v>0.43419999999999997</v>
      </c>
      <c r="E148" s="60">
        <f>[1]Data!E147</f>
        <v>10.465995039999999</v>
      </c>
      <c r="F148" s="60">
        <f t="shared" si="16"/>
        <v>175.49836331663309</v>
      </c>
      <c r="G148" s="60">
        <f t="shared" si="17"/>
        <v>12.700231558680347</v>
      </c>
      <c r="H148" s="60">
        <f t="shared" si="8"/>
        <v>131.88651936490368</v>
      </c>
      <c r="I148" s="60">
        <f t="shared" si="9"/>
        <v>11.378359317534425</v>
      </c>
      <c r="J148" s="60">
        <f t="shared" si="10"/>
        <v>15.423872495060369</v>
      </c>
      <c r="K148" s="60">
        <f t="shared" si="11"/>
        <v>2.7359164711755906</v>
      </c>
      <c r="L148" s="60">
        <f t="shared" si="12"/>
        <v>-6.5413641451403048E-2</v>
      </c>
      <c r="M148" s="31"/>
      <c r="N148" s="31">
        <f t="shared" si="13"/>
        <v>1885.06</v>
      </c>
      <c r="O148" s="31">
        <f t="shared" si="14"/>
        <v>-0.14961169060355939</v>
      </c>
      <c r="P148" s="63">
        <f t="shared" si="15"/>
        <v>0.86104226231887149</v>
      </c>
      <c r="R148" s="60">
        <f t="shared" si="18"/>
        <v>13.81851681252879</v>
      </c>
      <c r="S148" s="60">
        <f t="shared" si="19"/>
        <v>2.6260094907660005</v>
      </c>
    </row>
    <row r="149" spans="1:19" x14ac:dyDescent="0.3">
      <c r="A149" s="60">
        <f>[1]Data!A148</f>
        <v>1882.08</v>
      </c>
      <c r="B149" s="60">
        <f>[1]Data!B148</f>
        <v>6.18</v>
      </c>
      <c r="C149" s="60">
        <f>[1]Data!C148</f>
        <v>0.32</v>
      </c>
      <c r="D149" s="60">
        <f>[1]Data!D148</f>
        <v>0.43330000000000002</v>
      </c>
      <c r="E149" s="60">
        <f>[1]Data!E148</f>
        <v>10.56116033</v>
      </c>
      <c r="F149" s="60">
        <f t="shared" si="16"/>
        <v>179.13447868279826</v>
      </c>
      <c r="G149" s="60">
        <f t="shared" si="17"/>
        <v>12.55970382091529</v>
      </c>
      <c r="H149" s="60">
        <f t="shared" si="8"/>
        <v>132.37146075446296</v>
      </c>
      <c r="I149" s="60">
        <f t="shared" si="9"/>
        <v>11.40059734372476</v>
      </c>
      <c r="J149" s="60">
        <f t="shared" si="10"/>
        <v>15.712727437163579</v>
      </c>
      <c r="K149" s="60">
        <f t="shared" si="11"/>
        <v>2.7544710487305282</v>
      </c>
      <c r="L149" s="60">
        <f t="shared" si="12"/>
        <v>-4.6859063896465436E-2</v>
      </c>
      <c r="M149" s="31"/>
      <c r="N149" s="31">
        <f t="shared" si="13"/>
        <v>1885.09</v>
      </c>
      <c r="O149" s="31">
        <f t="shared" si="14"/>
        <v>-7.1615927740640739E-2</v>
      </c>
      <c r="P149" s="63">
        <f t="shared" si="15"/>
        <v>0.93088835555555527</v>
      </c>
      <c r="R149" s="60">
        <f t="shared" si="18"/>
        <v>14.262635587352872</v>
      </c>
      <c r="S149" s="60">
        <f t="shared" si="19"/>
        <v>2.6576432217058725</v>
      </c>
    </row>
    <row r="150" spans="1:19" x14ac:dyDescent="0.3">
      <c r="A150" s="60">
        <f>[1]Data!A149</f>
        <v>1882.09</v>
      </c>
      <c r="B150" s="60">
        <f>[1]Data!B149</f>
        <v>6.24</v>
      </c>
      <c r="C150" s="60">
        <f>[1]Data!C149</f>
        <v>0.32</v>
      </c>
      <c r="D150" s="60">
        <f>[1]Data!D149</f>
        <v>0.4325</v>
      </c>
      <c r="E150" s="60">
        <f>[1]Data!E149</f>
        <v>10.275745450000001</v>
      </c>
      <c r="F150" s="60">
        <f t="shared" si="16"/>
        <v>185.89752045677616</v>
      </c>
      <c r="G150" s="60">
        <f t="shared" si="17"/>
        <v>12.884723973967258</v>
      </c>
      <c r="H150" s="60">
        <f t="shared" si="8"/>
        <v>132.86590309250448</v>
      </c>
      <c r="I150" s="60">
        <f t="shared" si="9"/>
        <v>11.425443713911651</v>
      </c>
      <c r="J150" s="60">
        <f t="shared" si="10"/>
        <v>16.270485865719756</v>
      </c>
      <c r="K150" s="60">
        <f t="shared" si="11"/>
        <v>2.7893527834599126</v>
      </c>
      <c r="L150" s="60">
        <f t="shared" si="12"/>
        <v>-1.1977329167081052E-2</v>
      </c>
      <c r="M150" s="31"/>
      <c r="N150" s="31">
        <f t="shared" si="13"/>
        <v>1885.12</v>
      </c>
      <c r="O150" s="31">
        <f t="shared" si="14"/>
        <v>4.1524168801365668E-3</v>
      </c>
      <c r="P150" s="63">
        <f t="shared" si="15"/>
        <v>1.0041610501085614</v>
      </c>
      <c r="R150" s="60">
        <f t="shared" si="18"/>
        <v>14.427745664739884</v>
      </c>
      <c r="S150" s="60">
        <f t="shared" si="19"/>
        <v>2.6691531349915394</v>
      </c>
    </row>
    <row r="151" spans="1:19" x14ac:dyDescent="0.3">
      <c r="A151" s="60">
        <f>[1]Data!A150</f>
        <v>1882.1</v>
      </c>
      <c r="B151" s="60">
        <f>[1]Data!B150</f>
        <v>6.07</v>
      </c>
      <c r="C151" s="60">
        <f>[1]Data!C150</f>
        <v>0.32</v>
      </c>
      <c r="D151" s="60">
        <f>[1]Data!D150</f>
        <v>0.43169999999999997</v>
      </c>
      <c r="E151" s="60">
        <f>[1]Data!E150</f>
        <v>10.180580170000001</v>
      </c>
      <c r="F151" s="60">
        <f t="shared" si="16"/>
        <v>182.52338216202071</v>
      </c>
      <c r="G151" s="60">
        <f t="shared" si="17"/>
        <v>12.98111105096282</v>
      </c>
      <c r="H151" s="60">
        <f t="shared" si="8"/>
        <v>133.29545701579087</v>
      </c>
      <c r="I151" s="60">
        <f t="shared" si="9"/>
        <v>11.448379470583991</v>
      </c>
      <c r="J151" s="60">
        <f t="shared" si="10"/>
        <v>15.943163190127034</v>
      </c>
      <c r="K151" s="60">
        <f t="shared" si="11"/>
        <v>2.7690300972209911</v>
      </c>
      <c r="L151" s="60">
        <f t="shared" si="12"/>
        <v>-3.2300015406002469E-2</v>
      </c>
      <c r="M151" s="31"/>
      <c r="N151" s="31">
        <f t="shared" si="13"/>
        <v>1886.03</v>
      </c>
      <c r="O151" s="31">
        <f t="shared" si="14"/>
        <v>3.5337123335481113E-2</v>
      </c>
      <c r="P151" s="63">
        <f t="shared" si="15"/>
        <v>1.0359688992269573</v>
      </c>
      <c r="R151" s="60">
        <f t="shared" si="18"/>
        <v>14.060690294185779</v>
      </c>
      <c r="S151" s="60">
        <f t="shared" si="19"/>
        <v>2.6433829814921124</v>
      </c>
    </row>
    <row r="152" spans="1:19" x14ac:dyDescent="0.3">
      <c r="A152" s="60">
        <f>[1]Data!A151</f>
        <v>1882.11</v>
      </c>
      <c r="B152" s="60">
        <f>[1]Data!B151</f>
        <v>5.81</v>
      </c>
      <c r="C152" s="60">
        <f>[1]Data!C151</f>
        <v>0.32</v>
      </c>
      <c r="D152" s="60">
        <f>[1]Data!D151</f>
        <v>0.43080000000000002</v>
      </c>
      <c r="E152" s="60">
        <f>[1]Data!E151</f>
        <v>10.08541488</v>
      </c>
      <c r="F152" s="60">
        <f t="shared" si="16"/>
        <v>176.35375402622995</v>
      </c>
      <c r="G152" s="60">
        <f t="shared" si="17"/>
        <v>13.076281795955227</v>
      </c>
      <c r="H152" s="60">
        <f t="shared" si="8"/>
        <v>133.77954170084251</v>
      </c>
      <c r="I152" s="60">
        <f t="shared" si="9"/>
        <v>11.474311659774056</v>
      </c>
      <c r="J152" s="60">
        <f t="shared" si="10"/>
        <v>15.369440821838596</v>
      </c>
      <c r="K152" s="60">
        <f t="shared" si="11"/>
        <v>2.7323811757461178</v>
      </c>
      <c r="L152" s="60">
        <f t="shared" si="12"/>
        <v>-6.8948936880875777E-2</v>
      </c>
      <c r="M152" s="31"/>
      <c r="N152" s="31">
        <f t="shared" si="13"/>
        <v>1886.06</v>
      </c>
      <c r="O152" s="31">
        <f t="shared" si="14"/>
        <v>9.1073179936098203E-2</v>
      </c>
      <c r="P152" s="63">
        <f t="shared" si="15"/>
        <v>1.0953491599071008</v>
      </c>
      <c r="R152" s="60">
        <f t="shared" si="18"/>
        <v>13.486536675951717</v>
      </c>
      <c r="S152" s="60">
        <f t="shared" si="19"/>
        <v>2.6016919045637232</v>
      </c>
    </row>
    <row r="153" spans="1:19" x14ac:dyDescent="0.3">
      <c r="A153" s="60">
        <f>[1]Data!A152</f>
        <v>1882.12</v>
      </c>
      <c r="B153" s="60">
        <f>[1]Data!B152</f>
        <v>5.84</v>
      </c>
      <c r="C153" s="60">
        <f>[1]Data!C152</f>
        <v>0.32</v>
      </c>
      <c r="D153" s="60">
        <f>[1]Data!D152</f>
        <v>0.43</v>
      </c>
      <c r="E153" s="60">
        <f>[1]Data!E152</f>
        <v>9.9903305790000001</v>
      </c>
      <c r="F153" s="60">
        <f t="shared" si="16"/>
        <v>178.95149573508417</v>
      </c>
      <c r="G153" s="60">
        <f t="shared" si="17"/>
        <v>13.176223144877774</v>
      </c>
      <c r="H153" s="60">
        <f t="shared" si="8"/>
        <v>134.21689645418331</v>
      </c>
      <c r="I153" s="60">
        <f t="shared" si="9"/>
        <v>11.499074151661983</v>
      </c>
      <c r="J153" s="60">
        <f t="shared" si="10"/>
        <v>15.562252523540772</v>
      </c>
      <c r="K153" s="60">
        <f t="shared" si="11"/>
        <v>2.7448482719966889</v>
      </c>
      <c r="L153" s="60">
        <f t="shared" si="12"/>
        <v>-5.6481840630304703E-2</v>
      </c>
      <c r="M153" s="31"/>
      <c r="N153" s="31">
        <f t="shared" si="13"/>
        <v>1886.09</v>
      </c>
      <c r="O153" s="31">
        <f t="shared" si="14"/>
        <v>0.10707426140460008</v>
      </c>
      <c r="P153" s="63">
        <f t="shared" si="15"/>
        <v>1.1130169056091472</v>
      </c>
      <c r="R153" s="60">
        <f t="shared" si="18"/>
        <v>13.581395348837209</v>
      </c>
      <c r="S153" s="60">
        <f t="shared" si="19"/>
        <v>2.6087008671346648</v>
      </c>
    </row>
    <row r="154" spans="1:19" x14ac:dyDescent="0.3">
      <c r="A154" s="60">
        <f>[1]Data!A153</f>
        <v>1883.01</v>
      </c>
      <c r="B154" s="60">
        <f>[1]Data!B153</f>
        <v>5.81</v>
      </c>
      <c r="C154" s="60">
        <f>[1]Data!C153</f>
        <v>0.32079999999999997</v>
      </c>
      <c r="D154" s="60">
        <f>[1]Data!D153</f>
        <v>0.42749999999999999</v>
      </c>
      <c r="E154" s="60">
        <f>[1]Data!E153</f>
        <v>9.9903305790000001</v>
      </c>
      <c r="F154" s="60">
        <f t="shared" si="16"/>
        <v>178.03222435288339</v>
      </c>
      <c r="G154" s="60">
        <f t="shared" si="17"/>
        <v>13.099617196361043</v>
      </c>
      <c r="H154" s="60">
        <f t="shared" si="8"/>
        <v>134.6112179857528</v>
      </c>
      <c r="I154" s="60">
        <f t="shared" si="9"/>
        <v>11.522773468511865</v>
      </c>
      <c r="J154" s="60">
        <f t="shared" si="10"/>
        <v>15.450466403716932</v>
      </c>
      <c r="K154" s="60">
        <f t="shared" si="11"/>
        <v>2.7376391908309512</v>
      </c>
      <c r="L154" s="60">
        <f t="shared" si="12"/>
        <v>-6.369092179604241E-2</v>
      </c>
      <c r="M154" s="31"/>
      <c r="N154" s="31">
        <f t="shared" si="13"/>
        <v>1886.12</v>
      </c>
      <c r="O154" s="31">
        <f t="shared" si="14"/>
        <v>0.1071348380626973</v>
      </c>
      <c r="P154" s="63">
        <f t="shared" si="15"/>
        <v>1.1130843304958613</v>
      </c>
      <c r="R154" s="60">
        <f t="shared" si="18"/>
        <v>13.5906432748538</v>
      </c>
      <c r="S154" s="60">
        <f t="shared" si="19"/>
        <v>2.6093815614691418</v>
      </c>
    </row>
    <row r="155" spans="1:19" x14ac:dyDescent="0.3">
      <c r="A155" s="60">
        <f>[1]Data!A154</f>
        <v>1883.02</v>
      </c>
      <c r="B155" s="60">
        <f>[1]Data!B154</f>
        <v>5.68</v>
      </c>
      <c r="C155" s="60">
        <f>[1]Data!C154</f>
        <v>0.32169999999999999</v>
      </c>
      <c r="D155" s="60">
        <f>[1]Data!D154</f>
        <v>0.42499999999999999</v>
      </c>
      <c r="E155" s="60">
        <f>[1]Data!E154</f>
        <v>10.08541488</v>
      </c>
      <c r="F155" s="60">
        <f t="shared" si="16"/>
        <v>172.40780083803548</v>
      </c>
      <c r="G155" s="60">
        <f t="shared" si="17"/>
        <v>12.900231576789627</v>
      </c>
      <c r="H155" s="60">
        <f t="shared" si="8"/>
        <v>135.04658255834161</v>
      </c>
      <c r="I155" s="60">
        <f t="shared" si="9"/>
        <v>11.546590516961665</v>
      </c>
      <c r="J155" s="60">
        <f t="shared" si="10"/>
        <v>14.931489999993726</v>
      </c>
      <c r="K155" s="60">
        <f t="shared" si="11"/>
        <v>2.7034724056333745</v>
      </c>
      <c r="L155" s="60">
        <f t="shared" si="12"/>
        <v>-9.7857706993619065E-2</v>
      </c>
      <c r="M155" s="31"/>
      <c r="N155" s="31">
        <f t="shared" si="13"/>
        <v>1887.03</v>
      </c>
      <c r="O155" s="31">
        <f t="shared" si="14"/>
        <v>6.5485615256140051E-2</v>
      </c>
      <c r="P155" s="63">
        <f t="shared" si="15"/>
        <v>1.0676773789374141</v>
      </c>
      <c r="R155" s="60">
        <f t="shared" si="18"/>
        <v>13.364705882352942</v>
      </c>
      <c r="S155" s="60">
        <f t="shared" si="19"/>
        <v>2.5926173427907804</v>
      </c>
    </row>
    <row r="156" spans="1:19" x14ac:dyDescent="0.3">
      <c r="A156" s="60">
        <f>[1]Data!A155</f>
        <v>1883.03</v>
      </c>
      <c r="B156" s="60">
        <f>[1]Data!B155</f>
        <v>5.75</v>
      </c>
      <c r="C156" s="60">
        <f>[1]Data!C155</f>
        <v>0.32250000000000001</v>
      </c>
      <c r="D156" s="60">
        <f>[1]Data!D155</f>
        <v>0.42249999999999999</v>
      </c>
      <c r="E156" s="60">
        <f>[1]Data!E155</f>
        <v>9.9903305790000001</v>
      </c>
      <c r="F156" s="60">
        <f t="shared" si="16"/>
        <v>176.19368158848187</v>
      </c>
      <c r="G156" s="60">
        <f t="shared" si="17"/>
        <v>12.946405299327578</v>
      </c>
      <c r="H156" s="60">
        <f t="shared" si="8"/>
        <v>135.52593668595466</v>
      </c>
      <c r="I156" s="60">
        <f t="shared" si="9"/>
        <v>11.570248742730977</v>
      </c>
      <c r="J156" s="60">
        <f t="shared" si="10"/>
        <v>15.228167129870545</v>
      </c>
      <c r="K156" s="60">
        <f t="shared" si="11"/>
        <v>2.7231468136288282</v>
      </c>
      <c r="L156" s="60">
        <f t="shared" si="12"/>
        <v>-7.8183298998165451E-2</v>
      </c>
      <c r="M156" s="31"/>
      <c r="N156" s="31">
        <f t="shared" si="13"/>
        <v>1887.06</v>
      </c>
      <c r="O156" s="31">
        <f t="shared" si="14"/>
        <v>7.715743012158649E-2</v>
      </c>
      <c r="P156" s="63">
        <f t="shared" si="15"/>
        <v>1.0802121209327205</v>
      </c>
      <c r="R156" s="60">
        <f t="shared" si="18"/>
        <v>13.609467455621303</v>
      </c>
      <c r="S156" s="60">
        <f t="shared" si="19"/>
        <v>2.6107656869941676</v>
      </c>
    </row>
    <row r="157" spans="1:19" x14ac:dyDescent="0.3">
      <c r="A157" s="60">
        <f>[1]Data!A156</f>
        <v>1883.04</v>
      </c>
      <c r="B157" s="60">
        <f>[1]Data!B156</f>
        <v>5.87</v>
      </c>
      <c r="C157" s="60">
        <f>[1]Data!C156</f>
        <v>0.32329999999999998</v>
      </c>
      <c r="D157" s="60">
        <f>[1]Data!D156</f>
        <v>0.42</v>
      </c>
      <c r="E157" s="60">
        <f>[1]Data!E156</f>
        <v>9.8951652889999995</v>
      </c>
      <c r="F157" s="60">
        <f t="shared" si="16"/>
        <v>181.60064764128873</v>
      </c>
      <c r="G157" s="60">
        <f t="shared" si="17"/>
        <v>12.993572744351152</v>
      </c>
      <c r="H157" s="60">
        <f t="shared" si="8"/>
        <v>136.01404536636164</v>
      </c>
      <c r="I157" s="60">
        <f t="shared" si="9"/>
        <v>11.593756283751258</v>
      </c>
      <c r="J157" s="60">
        <f t="shared" si="10"/>
        <v>15.663659231460946</v>
      </c>
      <c r="K157" s="60">
        <f t="shared" si="11"/>
        <v>2.7513433306652102</v>
      </c>
      <c r="L157" s="60">
        <f t="shared" si="12"/>
        <v>-4.9986781961783411E-2</v>
      </c>
      <c r="M157" s="31"/>
      <c r="N157" s="31">
        <f t="shared" si="13"/>
        <v>1887.09</v>
      </c>
      <c r="O157" s="31">
        <f t="shared" si="14"/>
        <v>1.6156872102272235E-2</v>
      </c>
      <c r="P157" s="63">
        <f t="shared" si="15"/>
        <v>1.01628810015269</v>
      </c>
      <c r="R157" s="60">
        <f t="shared" si="18"/>
        <v>13.976190476190476</v>
      </c>
      <c r="S157" s="60">
        <f t="shared" si="19"/>
        <v>2.6373552015447284</v>
      </c>
    </row>
    <row r="158" spans="1:19" x14ac:dyDescent="0.3">
      <c r="A158" s="60">
        <f>[1]Data!A157</f>
        <v>1883.05</v>
      </c>
      <c r="B158" s="60">
        <f>[1]Data!B157</f>
        <v>5.77</v>
      </c>
      <c r="C158" s="60">
        <f>[1]Data!C157</f>
        <v>0.32419999999999999</v>
      </c>
      <c r="D158" s="60">
        <f>[1]Data!D157</f>
        <v>0.41749999999999998</v>
      </c>
      <c r="E158" s="60">
        <f>[1]Data!E157</f>
        <v>9.8000000000000007</v>
      </c>
      <c r="F158" s="60">
        <f t="shared" si="16"/>
        <v>180.24037499999994</v>
      </c>
      <c r="G158" s="60">
        <f t="shared" si="17"/>
        <v>13.041656249999996</v>
      </c>
      <c r="H158" s="60">
        <f t="shared" si="8"/>
        <v>136.52014129268406</v>
      </c>
      <c r="I158" s="60">
        <f t="shared" si="9"/>
        <v>11.615008741024948</v>
      </c>
      <c r="J158" s="60">
        <f t="shared" si="10"/>
        <v>15.517885437604495</v>
      </c>
      <c r="K158" s="60">
        <f t="shared" si="11"/>
        <v>2.7419932578954986</v>
      </c>
      <c r="L158" s="60">
        <f t="shared" si="12"/>
        <v>-5.933685473149497E-2</v>
      </c>
      <c r="M158" s="31"/>
      <c r="N158" s="31">
        <f t="shared" si="13"/>
        <v>1887.12</v>
      </c>
      <c r="O158" s="31">
        <f t="shared" si="14"/>
        <v>-6.022508713415764E-2</v>
      </c>
      <c r="P158" s="63">
        <f t="shared" si="15"/>
        <v>0.94155257835942485</v>
      </c>
      <c r="R158" s="60">
        <f t="shared" si="18"/>
        <v>13.820359281437126</v>
      </c>
      <c r="S158" s="60">
        <f t="shared" si="19"/>
        <v>2.6261428152112352</v>
      </c>
    </row>
    <row r="159" spans="1:19" x14ac:dyDescent="0.3">
      <c r="A159" s="60">
        <f>[1]Data!A158</f>
        <v>1883.06</v>
      </c>
      <c r="B159" s="60">
        <f>[1]Data!B158</f>
        <v>5.82</v>
      </c>
      <c r="C159" s="60">
        <f>[1]Data!C158</f>
        <v>0.32500000000000001</v>
      </c>
      <c r="D159" s="60">
        <f>[1]Data!D158</f>
        <v>0.41499999999999998</v>
      </c>
      <c r="E159" s="60">
        <f>[1]Data!E158</f>
        <v>9.5145851239999999</v>
      </c>
      <c r="F159" s="60">
        <f t="shared" si="16"/>
        <v>187.25588417994794</v>
      </c>
      <c r="G159" s="60">
        <f t="shared" si="17"/>
        <v>13.352438476748866</v>
      </c>
      <c r="H159" s="60">
        <f t="shared" si="8"/>
        <v>137.01535550706552</v>
      </c>
      <c r="I159" s="60">
        <f t="shared" si="9"/>
        <v>11.635142777364821</v>
      </c>
      <c r="J159" s="60">
        <f t="shared" si="10"/>
        <v>16.093991089154343</v>
      </c>
      <c r="K159" s="60">
        <f t="shared" si="11"/>
        <v>2.7784459780487749</v>
      </c>
      <c r="L159" s="60">
        <f t="shared" si="12"/>
        <v>-2.2884134578218696E-2</v>
      </c>
      <c r="M159" s="31"/>
      <c r="N159" s="31">
        <f t="shared" si="13"/>
        <v>1888.03</v>
      </c>
      <c r="O159" s="31">
        <f t="shared" si="14"/>
        <v>-0.10245040389385096</v>
      </c>
      <c r="P159" s="63">
        <f t="shared" si="15"/>
        <v>0.90262291522473592</v>
      </c>
      <c r="R159" s="60">
        <f t="shared" si="18"/>
        <v>14.024096385542171</v>
      </c>
      <c r="S159" s="60">
        <f t="shared" si="19"/>
        <v>2.6407770204947854</v>
      </c>
    </row>
    <row r="160" spans="1:19" x14ac:dyDescent="0.3">
      <c r="A160" s="60">
        <f>[1]Data!A159</f>
        <v>1883.07</v>
      </c>
      <c r="B160" s="60">
        <f>[1]Data!B159</f>
        <v>5.73</v>
      </c>
      <c r="C160" s="60">
        <f>[1]Data!C159</f>
        <v>0.32579999999999998</v>
      </c>
      <c r="D160" s="60">
        <f>[1]Data!D159</f>
        <v>0.41249999999999998</v>
      </c>
      <c r="E160" s="60">
        <f>[1]Data!E159</f>
        <v>9.3242545450000005</v>
      </c>
      <c r="F160" s="60">
        <f t="shared" si="16"/>
        <v>188.12341153219768</v>
      </c>
      <c r="G160" s="60">
        <f t="shared" si="17"/>
        <v>13.542915751663443</v>
      </c>
      <c r="H160" s="60">
        <f t="shared" si="8"/>
        <v>137.46188572078339</v>
      </c>
      <c r="I160" s="60">
        <f t="shared" si="9"/>
        <v>11.656143380999438</v>
      </c>
      <c r="J160" s="60">
        <f t="shared" si="10"/>
        <v>16.139421537903846</v>
      </c>
      <c r="K160" s="60">
        <f t="shared" si="11"/>
        <v>2.7812648219209524</v>
      </c>
      <c r="L160" s="60">
        <f t="shared" si="12"/>
        <v>-2.0065290706041239E-2</v>
      </c>
      <c r="M160" s="31"/>
      <c r="N160" s="31">
        <f t="shared" si="13"/>
        <v>1888.06</v>
      </c>
      <c r="O160" s="31">
        <f t="shared" si="14"/>
        <v>-8.388166553142451E-2</v>
      </c>
      <c r="P160" s="63">
        <f t="shared" si="15"/>
        <v>0.91954006294187962</v>
      </c>
      <c r="R160" s="60">
        <f t="shared" si="18"/>
        <v>13.890909090909092</v>
      </c>
      <c r="S160" s="60">
        <f t="shared" si="19"/>
        <v>2.6312346039340495</v>
      </c>
    </row>
    <row r="161" spans="1:19" x14ac:dyDescent="0.3">
      <c r="A161" s="60">
        <f>[1]Data!A160</f>
        <v>1883.08</v>
      </c>
      <c r="B161" s="60">
        <f>[1]Data!B160</f>
        <v>5.47</v>
      </c>
      <c r="C161" s="60">
        <f>[1]Data!C160</f>
        <v>0.32669999999999999</v>
      </c>
      <c r="D161" s="60">
        <f>[1]Data!D160</f>
        <v>0.41</v>
      </c>
      <c r="E161" s="60">
        <f>[1]Data!E160</f>
        <v>9.3242545450000005</v>
      </c>
      <c r="F161" s="60">
        <f t="shared" si="16"/>
        <v>179.58727069478556</v>
      </c>
      <c r="G161" s="60">
        <f t="shared" si="17"/>
        <v>13.460837474380636</v>
      </c>
      <c r="H161" s="60">
        <f t="shared" si="8"/>
        <v>137.93399935408598</v>
      </c>
      <c r="I161" s="60">
        <f t="shared" si="9"/>
        <v>11.676048275646815</v>
      </c>
      <c r="J161" s="60">
        <f t="shared" si="10"/>
        <v>15.380826325406487</v>
      </c>
      <c r="K161" s="60">
        <f t="shared" si="11"/>
        <v>2.7331216899038422</v>
      </c>
      <c r="L161" s="60">
        <f t="shared" si="12"/>
        <v>-6.8208422723151418E-2</v>
      </c>
      <c r="M161" s="31"/>
      <c r="N161" s="31">
        <f t="shared" si="13"/>
        <v>1888.09</v>
      </c>
      <c r="O161" s="31">
        <f t="shared" si="14"/>
        <v>-2.468189424645395E-2</v>
      </c>
      <c r="P161" s="63">
        <f t="shared" si="15"/>
        <v>0.97562021307449676</v>
      </c>
      <c r="R161" s="60">
        <f t="shared" si="18"/>
        <v>13.341463414634147</v>
      </c>
      <c r="S161" s="60">
        <f t="shared" si="19"/>
        <v>2.5908767357176736</v>
      </c>
    </row>
    <row r="162" spans="1:19" x14ac:dyDescent="0.3">
      <c r="A162" s="60">
        <f>[1]Data!A161</f>
        <v>1883.09</v>
      </c>
      <c r="B162" s="60">
        <f>[1]Data!B161</f>
        <v>5.53</v>
      </c>
      <c r="C162" s="60">
        <f>[1]Data!C161</f>
        <v>0.32750000000000001</v>
      </c>
      <c r="D162" s="60">
        <f>[1]Data!D161</f>
        <v>0.40749999999999997</v>
      </c>
      <c r="E162" s="60">
        <f>[1]Data!E161</f>
        <v>9.229089256</v>
      </c>
      <c r="F162" s="60">
        <f t="shared" si="16"/>
        <v>183.42926675017517</v>
      </c>
      <c r="G162" s="60">
        <f t="shared" si="17"/>
        <v>13.516713598679273</v>
      </c>
      <c r="H162" s="60">
        <f t="shared" si="8"/>
        <v>138.46727446015214</v>
      </c>
      <c r="I162" s="60">
        <f t="shared" si="9"/>
        <v>11.69585092748785</v>
      </c>
      <c r="J162" s="60">
        <f t="shared" si="10"/>
        <v>15.683276735263068</v>
      </c>
      <c r="K162" s="60">
        <f t="shared" si="11"/>
        <v>2.752594968553137</v>
      </c>
      <c r="L162" s="60">
        <f t="shared" si="12"/>
        <v>-4.8735144073856596E-2</v>
      </c>
      <c r="M162" s="31"/>
      <c r="N162" s="31">
        <f t="shared" si="13"/>
        <v>1888.12</v>
      </c>
      <c r="O162" s="31">
        <f t="shared" si="14"/>
        <v>-9.0310227105248941E-2</v>
      </c>
      <c r="P162" s="63">
        <f t="shared" si="15"/>
        <v>0.91364770301943754</v>
      </c>
      <c r="R162" s="60">
        <f t="shared" si="18"/>
        <v>13.570552147239265</v>
      </c>
      <c r="S162" s="60">
        <f t="shared" si="19"/>
        <v>2.6079021618354634</v>
      </c>
    </row>
    <row r="163" spans="1:19" x14ac:dyDescent="0.3">
      <c r="A163" s="60">
        <f>[1]Data!A162</f>
        <v>1883.1</v>
      </c>
      <c r="B163" s="60">
        <f>[1]Data!B162</f>
        <v>5.38</v>
      </c>
      <c r="C163" s="60">
        <f>[1]Data!C162</f>
        <v>0.32829999999999998</v>
      </c>
      <c r="D163" s="60">
        <f>[1]Data!D162</f>
        <v>0.40500000000000003</v>
      </c>
      <c r="E163" s="60">
        <f>[1]Data!E162</f>
        <v>9.229089256</v>
      </c>
      <c r="F163" s="60">
        <f t="shared" si="16"/>
        <v>178.4537893518883</v>
      </c>
      <c r="G163" s="60">
        <f t="shared" si="17"/>
        <v>13.433788975374494</v>
      </c>
      <c r="H163" s="60">
        <f t="shared" si="8"/>
        <v>139.10984329228125</v>
      </c>
      <c r="I163" s="60">
        <f t="shared" si="9"/>
        <v>11.712304627389642</v>
      </c>
      <c r="J163" s="60">
        <f t="shared" si="10"/>
        <v>15.236436809760544</v>
      </c>
      <c r="K163" s="60">
        <f t="shared" si="11"/>
        <v>2.7236897177879964</v>
      </c>
      <c r="L163" s="60">
        <f t="shared" si="12"/>
        <v>-7.7640394838997207E-2</v>
      </c>
      <c r="M163" s="31"/>
      <c r="N163" s="31">
        <f t="shared" si="13"/>
        <v>1889.03</v>
      </c>
      <c r="O163" s="31">
        <f t="shared" si="14"/>
        <v>-1.8026341886220543E-2</v>
      </c>
      <c r="P163" s="63">
        <f t="shared" si="15"/>
        <v>0.98213516072489138</v>
      </c>
      <c r="R163" s="60">
        <f t="shared" si="18"/>
        <v>13.283950617283949</v>
      </c>
      <c r="S163" s="60">
        <f t="shared" si="19"/>
        <v>2.5865565860492907</v>
      </c>
    </row>
    <row r="164" spans="1:19" x14ac:dyDescent="0.3">
      <c r="A164" s="60">
        <f>[1]Data!A163</f>
        <v>1883.11</v>
      </c>
      <c r="B164" s="60">
        <f>[1]Data!B163</f>
        <v>5.46</v>
      </c>
      <c r="C164" s="60">
        <f>[1]Data!C163</f>
        <v>0.32919999999999999</v>
      </c>
      <c r="D164" s="60">
        <f>[1]Data!D163</f>
        <v>0.40250000000000002</v>
      </c>
      <c r="E164" s="60">
        <f>[1]Data!E163</f>
        <v>9.1340049590000003</v>
      </c>
      <c r="F164" s="60">
        <f t="shared" si="16"/>
        <v>182.99269132244837</v>
      </c>
      <c r="G164" s="60">
        <f t="shared" si="17"/>
        <v>13.489845834667669</v>
      </c>
      <c r="H164" s="60">
        <f t="shared" si="8"/>
        <v>139.72349460732062</v>
      </c>
      <c r="I164" s="60">
        <f t="shared" si="9"/>
        <v>11.725574704300907</v>
      </c>
      <c r="J164" s="60">
        <f t="shared" si="10"/>
        <v>15.606287618066785</v>
      </c>
      <c r="K164" s="60">
        <f t="shared" si="11"/>
        <v>2.7476738854918539</v>
      </c>
      <c r="L164" s="60">
        <f t="shared" si="12"/>
        <v>-5.3656227135139734E-2</v>
      </c>
      <c r="M164" s="31"/>
      <c r="N164" s="31">
        <f t="shared" si="13"/>
        <v>1889.06</v>
      </c>
      <c r="O164" s="31">
        <f t="shared" si="14"/>
        <v>5.1767452090611954E-2</v>
      </c>
      <c r="P164" s="63">
        <f t="shared" si="15"/>
        <v>1.0531308106669415</v>
      </c>
      <c r="R164" s="60">
        <f t="shared" si="18"/>
        <v>13.565217391304348</v>
      </c>
      <c r="S164" s="60">
        <f t="shared" si="19"/>
        <v>2.6075089718803328</v>
      </c>
    </row>
    <row r="165" spans="1:19" x14ac:dyDescent="0.3">
      <c r="A165" s="60">
        <f>[1]Data!A164</f>
        <v>1883.12</v>
      </c>
      <c r="B165" s="60">
        <f>[1]Data!B164</f>
        <v>5.34</v>
      </c>
      <c r="C165" s="60">
        <f>[1]Data!C164</f>
        <v>0.33</v>
      </c>
      <c r="D165" s="60">
        <f>[1]Data!D164</f>
        <v>0.4</v>
      </c>
      <c r="E165" s="60">
        <f>[1]Data!E164</f>
        <v>9.229089256</v>
      </c>
      <c r="F165" s="60">
        <f t="shared" si="16"/>
        <v>177.12699537901182</v>
      </c>
      <c r="G165" s="60">
        <f t="shared" si="17"/>
        <v>13.267939728764931</v>
      </c>
      <c r="H165" s="60">
        <f t="shared" si="8"/>
        <v>140.22785661620901</v>
      </c>
      <c r="I165" s="60">
        <f t="shared" si="9"/>
        <v>11.739024004578818</v>
      </c>
      <c r="J165" s="60">
        <f t="shared" si="10"/>
        <v>15.088732701281065</v>
      </c>
      <c r="K165" s="60">
        <f t="shared" si="11"/>
        <v>2.713948286567863</v>
      </c>
      <c r="L165" s="60">
        <f t="shared" si="12"/>
        <v>-8.7381826059130585E-2</v>
      </c>
      <c r="M165" s="31"/>
      <c r="N165" s="31">
        <f t="shared" si="13"/>
        <v>1889.09</v>
      </c>
      <c r="O165" s="31">
        <f t="shared" si="14"/>
        <v>5.9315284426172621E-2</v>
      </c>
      <c r="P165" s="63">
        <f t="shared" si="15"/>
        <v>1.0611097393815692</v>
      </c>
      <c r="R165" s="60">
        <f t="shared" si="18"/>
        <v>13.35</v>
      </c>
      <c r="S165" s="60">
        <f t="shared" si="19"/>
        <v>2.5915163848462583</v>
      </c>
    </row>
    <row r="166" spans="1:19" x14ac:dyDescent="0.3">
      <c r="A166" s="60">
        <f>[1]Data!A165</f>
        <v>1884.01</v>
      </c>
      <c r="B166" s="60">
        <f>[1]Data!B165</f>
        <v>5.18</v>
      </c>
      <c r="C166" s="60">
        <f>[1]Data!C165</f>
        <v>0.32829999999999998</v>
      </c>
      <c r="D166" s="60">
        <f>[1]Data!D165</f>
        <v>0.39250000000000002</v>
      </c>
      <c r="E166" s="60">
        <f>[1]Data!E165</f>
        <v>9.229089256</v>
      </c>
      <c r="F166" s="60">
        <f t="shared" si="16"/>
        <v>171.81981948750584</v>
      </c>
      <c r="G166" s="60">
        <f t="shared" si="17"/>
        <v>13.019165858850588</v>
      </c>
      <c r="H166" s="60">
        <f t="shared" si="8"/>
        <v>140.72158691669776</v>
      </c>
      <c r="I166" s="60">
        <f t="shared" si="9"/>
        <v>11.752153085053301</v>
      </c>
      <c r="J166" s="60">
        <f t="shared" si="10"/>
        <v>14.620284321009299</v>
      </c>
      <c r="K166" s="60">
        <f t="shared" si="11"/>
        <v>2.6824099015339908</v>
      </c>
      <c r="L166" s="60">
        <f t="shared" si="12"/>
        <v>-0.11892021109300277</v>
      </c>
      <c r="M166" s="31"/>
      <c r="N166" s="31">
        <f t="shared" si="13"/>
        <v>1889.12</v>
      </c>
      <c r="O166" s="31">
        <f t="shared" si="14"/>
        <v>1.4839890024793689E-2</v>
      </c>
      <c r="P166" s="63">
        <f t="shared" si="15"/>
        <v>1.0149505478987326</v>
      </c>
      <c r="R166" s="60">
        <f t="shared" si="18"/>
        <v>13.197452229299362</v>
      </c>
      <c r="S166" s="60">
        <f t="shared" si="19"/>
        <v>2.5800237980310654</v>
      </c>
    </row>
    <row r="167" spans="1:19" x14ac:dyDescent="0.3">
      <c r="A167" s="60">
        <f>[1]Data!A166</f>
        <v>1884.02</v>
      </c>
      <c r="B167" s="60">
        <f>[1]Data!B166</f>
        <v>5.32</v>
      </c>
      <c r="C167" s="60">
        <f>[1]Data!C166</f>
        <v>0.32669999999999999</v>
      </c>
      <c r="D167" s="60">
        <f>[1]Data!D166</f>
        <v>0.38500000000000001</v>
      </c>
      <c r="E167" s="60">
        <f>[1]Data!E166</f>
        <v>9.229089256</v>
      </c>
      <c r="F167" s="60">
        <f t="shared" si="16"/>
        <v>176.4635983925736</v>
      </c>
      <c r="G167" s="60">
        <f t="shared" si="17"/>
        <v>12.770391988936247</v>
      </c>
      <c r="H167" s="60">
        <f t="shared" si="8"/>
        <v>141.17811896163107</v>
      </c>
      <c r="I167" s="60">
        <f t="shared" si="9"/>
        <v>11.763405415821673</v>
      </c>
      <c r="J167" s="60">
        <f t="shared" si="10"/>
        <v>15.001064075818697</v>
      </c>
      <c r="K167" s="60">
        <f t="shared" si="11"/>
        <v>2.7081211369741149</v>
      </c>
      <c r="L167" s="60">
        <f t="shared" si="12"/>
        <v>-9.3208975652878667E-2</v>
      </c>
      <c r="M167" s="31"/>
      <c r="N167" s="31">
        <f t="shared" si="13"/>
        <v>1890.03</v>
      </c>
      <c r="O167" s="31">
        <f t="shared" si="14"/>
        <v>3.2330379430073553E-2</v>
      </c>
      <c r="P167" s="63">
        <f t="shared" si="15"/>
        <v>1.0328586842062042</v>
      </c>
      <c r="R167" s="60">
        <f t="shared" si="18"/>
        <v>13.818181818181818</v>
      </c>
      <c r="S167" s="60">
        <f t="shared" si="19"/>
        <v>2.6259852480479058</v>
      </c>
    </row>
    <row r="168" spans="1:19" x14ac:dyDescent="0.3">
      <c r="A168" s="60">
        <f>[1]Data!A167</f>
        <v>1884.03</v>
      </c>
      <c r="B168" s="60">
        <f>[1]Data!B167</f>
        <v>5.3</v>
      </c>
      <c r="C168" s="60">
        <f>[1]Data!C167</f>
        <v>0.32500000000000001</v>
      </c>
      <c r="D168" s="60">
        <f>[1]Data!D167</f>
        <v>0.3775</v>
      </c>
      <c r="E168" s="60">
        <f>[1]Data!E167</f>
        <v>9.229089256</v>
      </c>
      <c r="F168" s="60">
        <f t="shared" si="16"/>
        <v>175.80020140613533</v>
      </c>
      <c r="G168" s="60">
        <f t="shared" si="17"/>
        <v>12.521618119021904</v>
      </c>
      <c r="H168" s="60">
        <f t="shared" si="8"/>
        <v>141.62346727864357</v>
      </c>
      <c r="I168" s="60">
        <f t="shared" si="9"/>
        <v>11.772738342795083</v>
      </c>
      <c r="J168" s="60">
        <f t="shared" si="10"/>
        <v>14.932821599124818</v>
      </c>
      <c r="K168" s="60">
        <f t="shared" si="11"/>
        <v>2.7035615822499226</v>
      </c>
      <c r="L168" s="60">
        <f t="shared" si="12"/>
        <v>-9.7768530377071006E-2</v>
      </c>
      <c r="M168" s="31"/>
      <c r="N168" s="31">
        <f t="shared" si="13"/>
        <v>1890.06</v>
      </c>
      <c r="O168" s="31">
        <f t="shared" si="14"/>
        <v>7.9074711674070652E-2</v>
      </c>
      <c r="P168" s="63">
        <f t="shared" si="15"/>
        <v>1.0822851783873209</v>
      </c>
      <c r="R168" s="60">
        <f t="shared" si="18"/>
        <v>14.039735099337747</v>
      </c>
      <c r="S168" s="60">
        <f t="shared" si="19"/>
        <v>2.6418915308511339</v>
      </c>
    </row>
    <row r="169" spans="1:19" x14ac:dyDescent="0.3">
      <c r="A169" s="60">
        <f>[1]Data!A168</f>
        <v>1884.04</v>
      </c>
      <c r="B169" s="60">
        <f>[1]Data!B168</f>
        <v>5.0599999999999996</v>
      </c>
      <c r="C169" s="60">
        <f>[1]Data!C168</f>
        <v>0.32329999999999998</v>
      </c>
      <c r="D169" s="60">
        <f>[1]Data!D168</f>
        <v>0.37</v>
      </c>
      <c r="E169" s="60">
        <f>[1]Data!E168</f>
        <v>9.0388396689999997</v>
      </c>
      <c r="F169" s="60">
        <f t="shared" si="16"/>
        <v>171.37212371545161</v>
      </c>
      <c r="G169" s="60">
        <f t="shared" si="17"/>
        <v>12.531163196584407</v>
      </c>
      <c r="H169" s="60">
        <f t="shared" si="8"/>
        <v>142.01052904910529</v>
      </c>
      <c r="I169" s="60">
        <f t="shared" si="9"/>
        <v>11.780631647799188</v>
      </c>
      <c r="J169" s="60">
        <f t="shared" si="10"/>
        <v>14.546938469760804</v>
      </c>
      <c r="K169" s="60">
        <f t="shared" si="11"/>
        <v>2.6773805570278459</v>
      </c>
      <c r="L169" s="60">
        <f t="shared" si="12"/>
        <v>-0.12394955559914766</v>
      </c>
      <c r="M169" s="31"/>
      <c r="N169" s="31">
        <f t="shared" si="13"/>
        <v>1890.09</v>
      </c>
      <c r="O169" s="31">
        <f t="shared" si="14"/>
        <v>-9.8511543400978674E-3</v>
      </c>
      <c r="P169" s="63">
        <f t="shared" si="15"/>
        <v>0.99019720933784472</v>
      </c>
      <c r="R169" s="60">
        <f t="shared" si="18"/>
        <v>13.675675675675675</v>
      </c>
      <c r="S169" s="60">
        <f t="shared" si="19"/>
        <v>2.6156187566432409</v>
      </c>
    </row>
    <row r="170" spans="1:19" x14ac:dyDescent="0.3">
      <c r="A170" s="60">
        <f>[1]Data!A169</f>
        <v>1884.05</v>
      </c>
      <c r="B170" s="60">
        <f>[1]Data!B169</f>
        <v>4.6500000000000004</v>
      </c>
      <c r="C170" s="60">
        <f>[1]Data!C169</f>
        <v>0.32169999999999999</v>
      </c>
      <c r="D170" s="60">
        <f>[1]Data!D169</f>
        <v>0.36249999999999999</v>
      </c>
      <c r="E170" s="60">
        <f>[1]Data!E169</f>
        <v>8.8485090910000004</v>
      </c>
      <c r="F170" s="60">
        <f t="shared" si="16"/>
        <v>160.8737540257334</v>
      </c>
      <c r="G170" s="60">
        <f t="shared" si="17"/>
        <v>12.541233512758785</v>
      </c>
      <c r="H170" s="60">
        <f t="shared" si="8"/>
        <v>142.37143077525783</v>
      </c>
      <c r="I170" s="60">
        <f t="shared" si="9"/>
        <v>11.787838524045565</v>
      </c>
      <c r="J170" s="60">
        <f t="shared" si="10"/>
        <v>13.647434489162125</v>
      </c>
      <c r="K170" s="60">
        <f t="shared" si="11"/>
        <v>2.6135515544543138</v>
      </c>
      <c r="L170" s="60">
        <f t="shared" si="12"/>
        <v>-0.18777855817267985</v>
      </c>
      <c r="M170" s="31"/>
      <c r="N170" s="31">
        <f t="shared" si="13"/>
        <v>1890.12</v>
      </c>
      <c r="O170" s="31">
        <f t="shared" si="14"/>
        <v>-0.12309905469618609</v>
      </c>
      <c r="P170" s="63">
        <f t="shared" si="15"/>
        <v>0.88417607643035789</v>
      </c>
      <c r="R170" s="60">
        <f t="shared" si="18"/>
        <v>12.827586206896553</v>
      </c>
      <c r="S170" s="60">
        <f t="shared" si="19"/>
        <v>2.5515980242866725</v>
      </c>
    </row>
    <row r="171" spans="1:19" x14ac:dyDescent="0.3">
      <c r="A171" s="60">
        <f>[1]Data!A170</f>
        <v>1884.06</v>
      </c>
      <c r="B171" s="60">
        <f>[1]Data!B170</f>
        <v>4.46</v>
      </c>
      <c r="C171" s="60">
        <f>[1]Data!C170</f>
        <v>0.32</v>
      </c>
      <c r="D171" s="60">
        <f>[1]Data!D170</f>
        <v>0.35499999999999998</v>
      </c>
      <c r="E171" s="60">
        <f>[1]Data!E170</f>
        <v>8.8485090910000004</v>
      </c>
      <c r="F171" s="60">
        <f t="shared" si="16"/>
        <v>154.30041783973567</v>
      </c>
      <c r="G171" s="60">
        <f t="shared" si="17"/>
        <v>12.281759715943085</v>
      </c>
      <c r="H171" s="60">
        <f t="shared" si="8"/>
        <v>142.72307535119901</v>
      </c>
      <c r="I171" s="60">
        <f t="shared" si="9"/>
        <v>11.79064612711735</v>
      </c>
      <c r="J171" s="60">
        <f t="shared" si="10"/>
        <v>13.086680422446024</v>
      </c>
      <c r="K171" s="60">
        <f t="shared" si="11"/>
        <v>2.5715949513089975</v>
      </c>
      <c r="L171" s="60">
        <f t="shared" si="12"/>
        <v>-0.22973516131799609</v>
      </c>
      <c r="M171" s="31"/>
      <c r="N171" s="31">
        <f t="shared" si="13"/>
        <v>1891.03</v>
      </c>
      <c r="O171" s="31">
        <f t="shared" si="14"/>
        <v>-8.303259705075261E-2</v>
      </c>
      <c r="P171" s="63">
        <f t="shared" si="15"/>
        <v>0.92032114697603096</v>
      </c>
      <c r="R171" s="60">
        <f t="shared" si="18"/>
        <v>12.563380281690142</v>
      </c>
      <c r="S171" s="60">
        <f t="shared" si="19"/>
        <v>2.5307862555386942</v>
      </c>
    </row>
    <row r="172" spans="1:19" x14ac:dyDescent="0.3">
      <c r="A172" s="60">
        <f>[1]Data!A171</f>
        <v>1884.07</v>
      </c>
      <c r="B172" s="60">
        <f>[1]Data!B171</f>
        <v>4.46</v>
      </c>
      <c r="C172" s="60">
        <f>[1]Data!C171</f>
        <v>0.31830000000000003</v>
      </c>
      <c r="D172" s="60">
        <f>[1]Data!D171</f>
        <v>0.34749999999999998</v>
      </c>
      <c r="E172" s="60">
        <f>[1]Data!E171</f>
        <v>8.7534247930000006</v>
      </c>
      <c r="F172" s="60">
        <f t="shared" si="16"/>
        <v>155.97651002746207</v>
      </c>
      <c r="G172" s="60">
        <f t="shared" si="17"/>
        <v>12.152878303709208</v>
      </c>
      <c r="H172" s="60">
        <f t="shared" si="8"/>
        <v>143.15710822294599</v>
      </c>
      <c r="I172" s="60">
        <f t="shared" si="9"/>
        <v>11.793207195533572</v>
      </c>
      <c r="J172" s="60">
        <f t="shared" si="10"/>
        <v>13.225961983143558</v>
      </c>
      <c r="K172" s="60">
        <f t="shared" si="11"/>
        <v>2.5821817148451607</v>
      </c>
      <c r="L172" s="60">
        <f t="shared" si="12"/>
        <v>-0.21914839778183293</v>
      </c>
      <c r="M172" s="31"/>
      <c r="N172" s="31">
        <f t="shared" si="13"/>
        <v>1891.06</v>
      </c>
      <c r="O172" s="31">
        <f t="shared" si="14"/>
        <v>-4.4904158467639732E-2</v>
      </c>
      <c r="P172" s="63">
        <f t="shared" si="15"/>
        <v>0.95608911048753653</v>
      </c>
      <c r="R172" s="60">
        <f t="shared" si="18"/>
        <v>12.83453237410072</v>
      </c>
      <c r="S172" s="60">
        <f t="shared" si="19"/>
        <v>2.5521393800092631</v>
      </c>
    </row>
    <row r="173" spans="1:19" x14ac:dyDescent="0.3">
      <c r="A173" s="60">
        <f>[1]Data!A172</f>
        <v>1884.08</v>
      </c>
      <c r="B173" s="60">
        <f>[1]Data!B172</f>
        <v>4.74</v>
      </c>
      <c r="C173" s="60">
        <f>[1]Data!C172</f>
        <v>0.31669999999999998</v>
      </c>
      <c r="D173" s="60">
        <f>[1]Data!D172</f>
        <v>0.34</v>
      </c>
      <c r="E173" s="60">
        <f>[1]Data!E172</f>
        <v>8.7534247930000006</v>
      </c>
      <c r="F173" s="60">
        <f t="shared" si="16"/>
        <v>165.76875729376016</v>
      </c>
      <c r="G173" s="60">
        <f t="shared" si="17"/>
        <v>11.890585966219081</v>
      </c>
      <c r="H173" s="60">
        <f t="shared" si="8"/>
        <v>143.55508525369211</v>
      </c>
      <c r="I173" s="60">
        <f t="shared" si="9"/>
        <v>11.79283470602148</v>
      </c>
      <c r="J173" s="60">
        <f t="shared" si="10"/>
        <v>14.056735418255103</v>
      </c>
      <c r="K173" s="60">
        <f t="shared" si="11"/>
        <v>2.6431016701091141</v>
      </c>
      <c r="L173" s="60">
        <f t="shared" si="12"/>
        <v>-0.15822844251787949</v>
      </c>
      <c r="M173" s="31"/>
      <c r="N173" s="31">
        <f t="shared" si="13"/>
        <v>1891.09</v>
      </c>
      <c r="O173" s="31">
        <f t="shared" si="14"/>
        <v>7.6528683752373539E-2</v>
      </c>
      <c r="P173" s="63">
        <f t="shared" si="15"/>
        <v>1.0795331549547684</v>
      </c>
      <c r="R173" s="60">
        <f t="shared" si="18"/>
        <v>13.941176470588236</v>
      </c>
      <c r="S173" s="60">
        <f t="shared" si="19"/>
        <v>2.6348467970789153</v>
      </c>
    </row>
    <row r="174" spans="1:19" x14ac:dyDescent="0.3">
      <c r="A174" s="60">
        <f>[1]Data!A173</f>
        <v>1884.09</v>
      </c>
      <c r="B174" s="60">
        <f>[1]Data!B173</f>
        <v>4.59</v>
      </c>
      <c r="C174" s="60">
        <f>[1]Data!C173</f>
        <v>0.315</v>
      </c>
      <c r="D174" s="60">
        <f>[1]Data!D173</f>
        <v>0.33250000000000002</v>
      </c>
      <c r="E174" s="60">
        <f>[1]Data!E173</f>
        <v>8.6582595040000001</v>
      </c>
      <c r="F174" s="60">
        <f t="shared" si="16"/>
        <v>162.2872615854088</v>
      </c>
      <c r="G174" s="60">
        <f t="shared" si="17"/>
        <v>11.756103371927763</v>
      </c>
      <c r="H174" s="60">
        <f t="shared" si="8"/>
        <v>143.90930938725094</v>
      </c>
      <c r="I174" s="60">
        <f t="shared" si="9"/>
        <v>11.791344508136129</v>
      </c>
      <c r="J174" s="60">
        <f t="shared" si="10"/>
        <v>13.763253331579719</v>
      </c>
      <c r="K174" s="60">
        <f t="shared" si="11"/>
        <v>2.6220022385401731</v>
      </c>
      <c r="L174" s="60">
        <f t="shared" si="12"/>
        <v>-0.17932787408682049</v>
      </c>
      <c r="M174" s="31"/>
      <c r="N174" s="31">
        <f t="shared" si="13"/>
        <v>1891.12</v>
      </c>
      <c r="O174" s="31">
        <f t="shared" si="14"/>
        <v>0.10343871064989596</v>
      </c>
      <c r="P174" s="63">
        <f t="shared" si="15"/>
        <v>1.1089778227521154</v>
      </c>
      <c r="R174" s="60">
        <f t="shared" si="18"/>
        <v>13.804511278195488</v>
      </c>
      <c r="S174" s="60">
        <f t="shared" si="19"/>
        <v>2.6249954429586819</v>
      </c>
    </row>
    <row r="175" spans="1:19" x14ac:dyDescent="0.3">
      <c r="A175" s="60">
        <f>[1]Data!A174</f>
        <v>1884.1</v>
      </c>
      <c r="B175" s="60">
        <f>[1]Data!B174</f>
        <v>4.4400000000000004</v>
      </c>
      <c r="C175" s="60">
        <f>[1]Data!C174</f>
        <v>0.31330000000000002</v>
      </c>
      <c r="D175" s="60">
        <f>[1]Data!D174</f>
        <v>0.32500000000000001</v>
      </c>
      <c r="E175" s="60">
        <f>[1]Data!E174</f>
        <v>8.5630942149999996</v>
      </c>
      <c r="F175" s="60">
        <f t="shared" si="16"/>
        <v>158.72838320744788</v>
      </c>
      <c r="G175" s="60">
        <f t="shared" si="17"/>
        <v>11.618631653698323</v>
      </c>
      <c r="H175" s="60">
        <f t="shared" si="8"/>
        <v>144.25001828139614</v>
      </c>
      <c r="I175" s="60">
        <f t="shared" si="9"/>
        <v>11.78710125514529</v>
      </c>
      <c r="J175" s="60">
        <f t="shared" si="10"/>
        <v>13.466278075634582</v>
      </c>
      <c r="K175" s="60">
        <f t="shared" si="11"/>
        <v>2.6001886401129499</v>
      </c>
      <c r="L175" s="60">
        <f t="shared" si="12"/>
        <v>-0.20114147251404368</v>
      </c>
      <c r="M175" s="31"/>
      <c r="N175" s="31">
        <f t="shared" si="13"/>
        <v>1892.03</v>
      </c>
      <c r="O175" s="31">
        <f t="shared" si="14"/>
        <v>0.18372414037945894</v>
      </c>
      <c r="P175" s="63">
        <f t="shared" si="15"/>
        <v>1.2016842811990713</v>
      </c>
      <c r="R175" s="60">
        <f t="shared" si="18"/>
        <v>13.661538461538463</v>
      </c>
      <c r="S175" s="60">
        <f t="shared" si="19"/>
        <v>2.6145844730965329</v>
      </c>
    </row>
    <row r="176" spans="1:19" x14ac:dyDescent="0.3">
      <c r="A176" s="60">
        <f>[1]Data!A175</f>
        <v>1884.11</v>
      </c>
      <c r="B176" s="60">
        <f>[1]Data!B175</f>
        <v>4.3499999999999996</v>
      </c>
      <c r="C176" s="60">
        <f>[1]Data!C175</f>
        <v>0.31169999999999998</v>
      </c>
      <c r="D176" s="60">
        <f>[1]Data!D175</f>
        <v>0.3175</v>
      </c>
      <c r="E176" s="60">
        <f>[1]Data!E175</f>
        <v>8.3728446279999993</v>
      </c>
      <c r="F176" s="60">
        <f t="shared" si="16"/>
        <v>159.04446865605922</v>
      </c>
      <c r="G176" s="60">
        <f t="shared" si="17"/>
        <v>11.60841811455145</v>
      </c>
      <c r="H176" s="60">
        <f t="shared" si="8"/>
        <v>144.58210946895497</v>
      </c>
      <c r="I176" s="60">
        <f t="shared" si="9"/>
        <v>11.781965573303472</v>
      </c>
      <c r="J176" s="60">
        <f t="shared" si="10"/>
        <v>13.498975842913259</v>
      </c>
      <c r="K176" s="60">
        <f t="shared" si="11"/>
        <v>2.6026138190786972</v>
      </c>
      <c r="L176" s="60">
        <f t="shared" si="12"/>
        <v>-0.19871629354829645</v>
      </c>
      <c r="M176" s="31"/>
      <c r="N176" s="31">
        <f t="shared" si="13"/>
        <v>1892.06</v>
      </c>
      <c r="O176" s="31">
        <f t="shared" si="14"/>
        <v>0.18534928465205969</v>
      </c>
      <c r="P176" s="63">
        <f t="shared" si="15"/>
        <v>1.2036387792666388</v>
      </c>
      <c r="R176" s="60">
        <f t="shared" si="18"/>
        <v>13.700787401574802</v>
      </c>
      <c r="S176" s="60">
        <f t="shared" si="19"/>
        <v>2.6174533057499834</v>
      </c>
    </row>
    <row r="177" spans="1:19" x14ac:dyDescent="0.3">
      <c r="A177" s="60">
        <f>[1]Data!A176</f>
        <v>1884.12</v>
      </c>
      <c r="B177" s="60">
        <f>[1]Data!B176</f>
        <v>4.34</v>
      </c>
      <c r="C177" s="60">
        <f>[1]Data!C176</f>
        <v>0.31</v>
      </c>
      <c r="D177" s="60">
        <f>[1]Data!D176</f>
        <v>0.31</v>
      </c>
      <c r="E177" s="60">
        <f>[1]Data!E176</f>
        <v>8.2776793390000005</v>
      </c>
      <c r="F177" s="60">
        <f t="shared" si="16"/>
        <v>160.50311875943029</v>
      </c>
      <c r="G177" s="60">
        <f t="shared" si="17"/>
        <v>11.464508482816452</v>
      </c>
      <c r="H177" s="60">
        <f t="shared" si="8"/>
        <v>144.89493611325523</v>
      </c>
      <c r="I177" s="60">
        <f t="shared" si="9"/>
        <v>11.775607942922775</v>
      </c>
      <c r="J177" s="60">
        <f t="shared" si="10"/>
        <v>13.63013438774461</v>
      </c>
      <c r="K177" s="60">
        <f t="shared" si="11"/>
        <v>2.6122831053623004</v>
      </c>
      <c r="L177" s="60">
        <f t="shared" si="12"/>
        <v>-0.18904700726469326</v>
      </c>
      <c r="M177" s="31"/>
      <c r="N177" s="31">
        <f t="shared" si="13"/>
        <v>1892.09</v>
      </c>
      <c r="O177" s="31">
        <f t="shared" si="14"/>
        <v>0.13040637605973338</v>
      </c>
      <c r="P177" s="63">
        <f t="shared" si="15"/>
        <v>1.1392912699624036</v>
      </c>
      <c r="R177" s="60">
        <f t="shared" si="18"/>
        <v>14</v>
      </c>
      <c r="S177" s="60">
        <f t="shared" si="19"/>
        <v>2.6390573296152584</v>
      </c>
    </row>
    <row r="178" spans="1:19" x14ac:dyDescent="0.3">
      <c r="A178" s="60">
        <f>[1]Data!A177</f>
        <v>1885.01</v>
      </c>
      <c r="B178" s="60">
        <f>[1]Data!B177</f>
        <v>4.24</v>
      </c>
      <c r="C178" s="60">
        <f>[1]Data!C177</f>
        <v>0.30420000000000003</v>
      </c>
      <c r="D178" s="60">
        <f>[1]Data!D177</f>
        <v>0.30669999999999997</v>
      </c>
      <c r="E178" s="60">
        <f>[1]Data!E177</f>
        <v>8.2776793390000005</v>
      </c>
      <c r="F178" s="60">
        <f t="shared" si="16"/>
        <v>156.80489021658633</v>
      </c>
      <c r="G178" s="60">
        <f t="shared" si="17"/>
        <v>11.342466940902597</v>
      </c>
      <c r="H178" s="60">
        <f t="shared" si="8"/>
        <v>145.23096511536514</v>
      </c>
      <c r="I178" s="60">
        <f t="shared" si="9"/>
        <v>11.769989935016419</v>
      </c>
      <c r="J178" s="60">
        <f t="shared" si="10"/>
        <v>13.322431971677602</v>
      </c>
      <c r="K178" s="60">
        <f t="shared" si="11"/>
        <v>2.5894492289027364</v>
      </c>
      <c r="L178" s="60">
        <f t="shared" si="12"/>
        <v>-0.21188088372425717</v>
      </c>
      <c r="M178" s="31"/>
      <c r="N178" s="31">
        <f t="shared" si="13"/>
        <v>1892.12</v>
      </c>
      <c r="O178" s="31">
        <f t="shared" si="14"/>
        <v>9.4161767063876578E-2</v>
      </c>
      <c r="P178" s="63">
        <f t="shared" si="15"/>
        <v>1.0987374710764148</v>
      </c>
      <c r="R178" s="60">
        <f t="shared" si="18"/>
        <v>13.824584284316924</v>
      </c>
      <c r="S178" s="60">
        <f t="shared" si="19"/>
        <v>2.6264484771057979</v>
      </c>
    </row>
    <row r="179" spans="1:19" x14ac:dyDescent="0.3">
      <c r="A179" s="60">
        <f>[1]Data!A178</f>
        <v>1885.02</v>
      </c>
      <c r="B179" s="60">
        <f>[1]Data!B178</f>
        <v>4.37</v>
      </c>
      <c r="C179" s="60">
        <f>[1]Data!C178</f>
        <v>0.29830000000000001</v>
      </c>
      <c r="D179" s="60">
        <f>[1]Data!D178</f>
        <v>0.30330000000000001</v>
      </c>
      <c r="E179" s="60">
        <f>[1]Data!E178</f>
        <v>8.3728446279999993</v>
      </c>
      <c r="F179" s="60">
        <f t="shared" si="16"/>
        <v>159.77570759240891</v>
      </c>
      <c r="G179" s="60">
        <f t="shared" si="17"/>
        <v>11.089238469743165</v>
      </c>
      <c r="H179" s="60">
        <f t="shared" si="8"/>
        <v>145.60084274083653</v>
      </c>
      <c r="I179" s="60">
        <f t="shared" si="9"/>
        <v>11.764001370278541</v>
      </c>
      <c r="J179" s="60">
        <f t="shared" si="10"/>
        <v>13.581748468346689</v>
      </c>
      <c r="K179" s="60">
        <f t="shared" si="11"/>
        <v>2.6087268670345196</v>
      </c>
      <c r="L179" s="60">
        <f t="shared" si="12"/>
        <v>-0.19260324559247399</v>
      </c>
      <c r="M179" s="31"/>
      <c r="N179" s="31">
        <f t="shared" si="13"/>
        <v>1893.03</v>
      </c>
      <c r="O179" s="31">
        <f t="shared" si="14"/>
        <v>3.1278776276241871E-2</v>
      </c>
      <c r="P179" s="63">
        <f t="shared" si="15"/>
        <v>1.0317730976595916</v>
      </c>
      <c r="R179" s="60">
        <f t="shared" si="18"/>
        <v>14.408176722716782</v>
      </c>
      <c r="S179" s="60">
        <f t="shared" si="19"/>
        <v>2.6677958733951002</v>
      </c>
    </row>
    <row r="180" spans="1:19" x14ac:dyDescent="0.3">
      <c r="A180" s="60">
        <f>[1]Data!A179</f>
        <v>1885.03</v>
      </c>
      <c r="B180" s="60">
        <f>[1]Data!B179</f>
        <v>4.38</v>
      </c>
      <c r="C180" s="60">
        <f>[1]Data!C179</f>
        <v>0.29249999999999998</v>
      </c>
      <c r="D180" s="60">
        <f>[1]Data!D179</f>
        <v>0.3</v>
      </c>
      <c r="E180" s="60">
        <f>[1]Data!E179</f>
        <v>8.18251405</v>
      </c>
      <c r="F180" s="60">
        <f t="shared" si="16"/>
        <v>163.86631807861053</v>
      </c>
      <c r="G180" s="60">
        <f t="shared" si="17"/>
        <v>11.223720416343186</v>
      </c>
      <c r="H180" s="60">
        <f t="shared" si="8"/>
        <v>145.93908536745667</v>
      </c>
      <c r="I180" s="60">
        <f t="shared" si="9"/>
        <v>11.761049323192896</v>
      </c>
      <c r="J180" s="60">
        <f t="shared" si="10"/>
        <v>13.932967507879136</v>
      </c>
      <c r="K180" s="60">
        <f t="shared" si="11"/>
        <v>2.6342577951025485</v>
      </c>
      <c r="L180" s="60">
        <f t="shared" si="12"/>
        <v>-0.16707231752444507</v>
      </c>
      <c r="M180" s="31"/>
      <c r="N180" s="31">
        <f t="shared" si="13"/>
        <v>1893.06</v>
      </c>
      <c r="O180" s="31">
        <f t="shared" si="14"/>
        <v>-6.0002334997268036E-2</v>
      </c>
      <c r="P180" s="63">
        <f t="shared" si="15"/>
        <v>0.941762334569203</v>
      </c>
      <c r="R180" s="60">
        <f t="shared" si="18"/>
        <v>14.6</v>
      </c>
      <c r="S180" s="60">
        <f t="shared" si="19"/>
        <v>2.6810215287142909</v>
      </c>
    </row>
    <row r="181" spans="1:19" x14ac:dyDescent="0.3">
      <c r="A181" s="60">
        <f>[1]Data!A180</f>
        <v>1885.04</v>
      </c>
      <c r="B181" s="60">
        <f>[1]Data!B180</f>
        <v>4.37</v>
      </c>
      <c r="C181" s="60">
        <f>[1]Data!C180</f>
        <v>0.28670000000000001</v>
      </c>
      <c r="D181" s="60">
        <f>[1]Data!D180</f>
        <v>0.29670000000000002</v>
      </c>
      <c r="E181" s="60">
        <f>[1]Data!E180</f>
        <v>8.2776793390000005</v>
      </c>
      <c r="F181" s="60">
        <f t="shared" si="16"/>
        <v>161.61258732228353</v>
      </c>
      <c r="G181" s="60">
        <f t="shared" si="17"/>
        <v>10.972644086618198</v>
      </c>
      <c r="H181" s="60">
        <f t="shared" si="8"/>
        <v>146.28656196666432</v>
      </c>
      <c r="I181" s="60">
        <f t="shared" si="9"/>
        <v>11.7585748053017</v>
      </c>
      <c r="J181" s="60">
        <f t="shared" si="10"/>
        <v>13.744232613072779</v>
      </c>
      <c r="K181" s="60">
        <f t="shared" si="11"/>
        <v>2.6206192897983858</v>
      </c>
      <c r="L181" s="60">
        <f t="shared" si="12"/>
        <v>-0.18071082282860784</v>
      </c>
      <c r="M181" s="31"/>
      <c r="N181" s="31">
        <f t="shared" si="13"/>
        <v>1893.09</v>
      </c>
      <c r="O181" s="31">
        <f t="shared" si="14"/>
        <v>-8.6001470755031395E-2</v>
      </c>
      <c r="P181" s="63">
        <f t="shared" si="15"/>
        <v>0.91759288166481112</v>
      </c>
      <c r="R181" s="60">
        <f t="shared" si="18"/>
        <v>14.728682170542635</v>
      </c>
      <c r="S181" s="60">
        <f t="shared" si="19"/>
        <v>2.6897967607928597</v>
      </c>
    </row>
    <row r="182" spans="1:19" x14ac:dyDescent="0.3">
      <c r="A182" s="60">
        <f>[1]Data!A181</f>
        <v>1885.05</v>
      </c>
      <c r="B182" s="60">
        <f>[1]Data!B181</f>
        <v>4.32</v>
      </c>
      <c r="C182" s="60">
        <f>[1]Data!C181</f>
        <v>0.28079999999999999</v>
      </c>
      <c r="D182" s="60">
        <f>[1]Data!D181</f>
        <v>0.29330000000000001</v>
      </c>
      <c r="E182" s="60">
        <f>[1]Data!E181</f>
        <v>8.0873811569999994</v>
      </c>
      <c r="F182" s="60">
        <f t="shared" si="16"/>
        <v>163.52274912322397</v>
      </c>
      <c r="G182" s="60">
        <f t="shared" si="17"/>
        <v>11.102134795796665</v>
      </c>
      <c r="H182" s="60">
        <f t="shared" si="8"/>
        <v>146.67577575945435</v>
      </c>
      <c r="I182" s="60">
        <f t="shared" si="9"/>
        <v>11.75675904818015</v>
      </c>
      <c r="J182" s="60">
        <f t="shared" si="10"/>
        <v>13.908828823751046</v>
      </c>
      <c r="K182" s="60">
        <f t="shared" si="11"/>
        <v>2.6325238056796856</v>
      </c>
      <c r="L182" s="60">
        <f t="shared" si="12"/>
        <v>-0.16880630694730803</v>
      </c>
      <c r="M182" s="31"/>
      <c r="N182" s="31">
        <f t="shared" si="13"/>
        <v>1893.12</v>
      </c>
      <c r="O182" s="31">
        <f t="shared" si="14"/>
        <v>-4.6388873659010788E-2</v>
      </c>
      <c r="P182" s="63">
        <f t="shared" si="15"/>
        <v>0.95467064373103205</v>
      </c>
      <c r="R182" s="60">
        <f t="shared" si="18"/>
        <v>14.728946471189909</v>
      </c>
      <c r="S182" s="60">
        <f t="shared" si="19"/>
        <v>2.6898147052547507</v>
      </c>
    </row>
    <row r="183" spans="1:19" x14ac:dyDescent="0.3">
      <c r="A183" s="60">
        <f>[1]Data!A182</f>
        <v>1885.06</v>
      </c>
      <c r="B183" s="60">
        <f>[1]Data!B182</f>
        <v>4.3</v>
      </c>
      <c r="C183" s="60">
        <f>[1]Data!C182</f>
        <v>0.27500000000000002</v>
      </c>
      <c r="D183" s="60">
        <f>[1]Data!D182</f>
        <v>0.28999999999999998</v>
      </c>
      <c r="E183" s="60">
        <f>[1]Data!E182</f>
        <v>7.8970910740000004</v>
      </c>
      <c r="F183" s="60">
        <f t="shared" si="16"/>
        <v>166.6877382652811</v>
      </c>
      <c r="G183" s="60">
        <f t="shared" si="17"/>
        <v>11.241731185332911</v>
      </c>
      <c r="H183" s="60">
        <f t="shared" si="8"/>
        <v>147.10000248807688</v>
      </c>
      <c r="I183" s="60">
        <f t="shared" si="9"/>
        <v>11.756470963894037</v>
      </c>
      <c r="J183" s="60">
        <f t="shared" si="10"/>
        <v>14.178382167336204</v>
      </c>
      <c r="K183" s="60">
        <f t="shared" si="11"/>
        <v>2.6517184220234342</v>
      </c>
      <c r="L183" s="60">
        <f t="shared" si="12"/>
        <v>-0.14961169060355939</v>
      </c>
      <c r="M183" s="31"/>
      <c r="N183" s="31">
        <f t="shared" si="13"/>
        <v>1894.03</v>
      </c>
      <c r="O183" s="31">
        <f t="shared" si="14"/>
        <v>4.9545845775557762E-2</v>
      </c>
      <c r="P183" s="63">
        <f t="shared" si="15"/>
        <v>1.0507937655656772</v>
      </c>
      <c r="R183" s="60">
        <f t="shared" si="18"/>
        <v>14.827586206896552</v>
      </c>
      <c r="S183" s="60">
        <f t="shared" si="19"/>
        <v>2.6964893787011341</v>
      </c>
    </row>
    <row r="184" spans="1:19" x14ac:dyDescent="0.3">
      <c r="A184" s="60">
        <f>[1]Data!A183</f>
        <v>1885.07</v>
      </c>
      <c r="B184" s="60">
        <f>[1]Data!B183</f>
        <v>4.46</v>
      </c>
      <c r="C184" s="60">
        <f>[1]Data!C183</f>
        <v>0.26919999999999999</v>
      </c>
      <c r="D184" s="60">
        <f>[1]Data!D183</f>
        <v>0.28670000000000001</v>
      </c>
      <c r="E184" s="60">
        <f>[1]Data!E183</f>
        <v>7.9922320659999997</v>
      </c>
      <c r="F184" s="60">
        <f t="shared" si="16"/>
        <v>170.83195767153538</v>
      </c>
      <c r="G184" s="60">
        <f t="shared" si="17"/>
        <v>10.98150723417695</v>
      </c>
      <c r="H184" s="60">
        <f t="shared" si="8"/>
        <v>147.58918466550335</v>
      </c>
      <c r="I184" s="60">
        <f t="shared" si="9"/>
        <v>11.755892068086053</v>
      </c>
      <c r="J184" s="60">
        <f t="shared" si="10"/>
        <v>14.5316031043953</v>
      </c>
      <c r="K184" s="60">
        <f t="shared" si="11"/>
        <v>2.6763258021497087</v>
      </c>
      <c r="L184" s="60">
        <f t="shared" si="12"/>
        <v>-0.12500431047728489</v>
      </c>
      <c r="M184" s="31"/>
      <c r="N184" s="31">
        <f t="shared" si="13"/>
        <v>1894.06</v>
      </c>
      <c r="O184" s="31">
        <f t="shared" si="14"/>
        <v>1.6167145477848699E-2</v>
      </c>
      <c r="P184" s="63">
        <f t="shared" si="15"/>
        <v>1.0162985409156675</v>
      </c>
      <c r="R184" s="60">
        <f t="shared" si="18"/>
        <v>15.55633065922567</v>
      </c>
      <c r="S184" s="60">
        <f t="shared" si="19"/>
        <v>2.7444676721247854</v>
      </c>
    </row>
    <row r="185" spans="1:19" x14ac:dyDescent="0.3">
      <c r="A185" s="60">
        <f>[1]Data!A184</f>
        <v>1885.08</v>
      </c>
      <c r="B185" s="60">
        <f>[1]Data!B184</f>
        <v>4.71</v>
      </c>
      <c r="C185" s="60">
        <f>[1]Data!C184</f>
        <v>0.26329999999999998</v>
      </c>
      <c r="D185" s="60">
        <f>[1]Data!D184</f>
        <v>0.2833</v>
      </c>
      <c r="E185" s="60">
        <f>[1]Data!E184</f>
        <v>7.9922320659999997</v>
      </c>
      <c r="F185" s="60">
        <f t="shared" si="16"/>
        <v>180.40774005222681</v>
      </c>
      <c r="G185" s="60">
        <f t="shared" si="17"/>
        <v>10.851276593799547</v>
      </c>
      <c r="H185" s="60">
        <f t="shared" si="8"/>
        <v>148.08380539280722</v>
      </c>
      <c r="I185" s="60">
        <f t="shared" si="9"/>
        <v>11.757048030794067</v>
      </c>
      <c r="J185" s="60">
        <f t="shared" si="10"/>
        <v>15.344646001249869</v>
      </c>
      <c r="K185" s="60">
        <f t="shared" si="11"/>
        <v>2.7307666184833352</v>
      </c>
      <c r="L185" s="60">
        <f t="shared" si="12"/>
        <v>-7.0563494143658367E-2</v>
      </c>
      <c r="M185" s="31"/>
      <c r="N185" s="31">
        <f t="shared" si="13"/>
        <v>1894.09</v>
      </c>
      <c r="O185" s="31">
        <f t="shared" si="14"/>
        <v>1.2973595758215328E-2</v>
      </c>
      <c r="P185" s="63">
        <f t="shared" si="15"/>
        <v>1.0130581179751732</v>
      </c>
      <c r="R185" s="60">
        <f t="shared" si="18"/>
        <v>16.62548535121779</v>
      </c>
      <c r="S185" s="60">
        <f t="shared" si="19"/>
        <v>2.8109367801739924</v>
      </c>
    </row>
    <row r="186" spans="1:19" x14ac:dyDescent="0.3">
      <c r="A186" s="60">
        <f>[1]Data!A185</f>
        <v>1885.09</v>
      </c>
      <c r="B186" s="60">
        <f>[1]Data!B185</f>
        <v>4.6500000000000004</v>
      </c>
      <c r="C186" s="60">
        <f>[1]Data!C185</f>
        <v>0.25750000000000001</v>
      </c>
      <c r="D186" s="60">
        <f>[1]Data!D185</f>
        <v>0.28000000000000003</v>
      </c>
      <c r="E186" s="60">
        <f>[1]Data!E185</f>
        <v>7.8970910740000004</v>
      </c>
      <c r="F186" s="60">
        <f t="shared" si="16"/>
        <v>180.25534486826913</v>
      </c>
      <c r="G186" s="60">
        <f t="shared" si="17"/>
        <v>10.8540852823904</v>
      </c>
      <c r="H186" s="60">
        <f t="shared" si="8"/>
        <v>148.65015122810641</v>
      </c>
      <c r="I186" s="60">
        <f t="shared" si="9"/>
        <v>11.759486109778672</v>
      </c>
      <c r="J186" s="60">
        <f t="shared" si="10"/>
        <v>15.328505275275312</v>
      </c>
      <c r="K186" s="60">
        <f t="shared" si="11"/>
        <v>2.7297141848863529</v>
      </c>
      <c r="L186" s="60">
        <f t="shared" si="12"/>
        <v>-7.1615927740640739E-2</v>
      </c>
      <c r="M186" s="31"/>
      <c r="N186" s="31">
        <f t="shared" si="13"/>
        <v>1894.12</v>
      </c>
      <c r="O186" s="31">
        <f t="shared" si="14"/>
        <v>2.4470475808281211E-2</v>
      </c>
      <c r="P186" s="63">
        <f t="shared" si="15"/>
        <v>1.0247723350856695</v>
      </c>
      <c r="R186" s="60">
        <f t="shared" si="18"/>
        <v>16.607142857142858</v>
      </c>
      <c r="S186" s="60">
        <f t="shared" si="19"/>
        <v>2.8098328954121525</v>
      </c>
    </row>
    <row r="187" spans="1:19" x14ac:dyDescent="0.3">
      <c r="A187" s="60">
        <f>[1]Data!A186</f>
        <v>1885.1</v>
      </c>
      <c r="B187" s="60">
        <f>[1]Data!B186</f>
        <v>4.92</v>
      </c>
      <c r="C187" s="60">
        <f>[1]Data!C186</f>
        <v>0.25169999999999998</v>
      </c>
      <c r="D187" s="60">
        <f>[1]Data!D186</f>
        <v>0.2767</v>
      </c>
      <c r="E187" s="60">
        <f>[1]Data!E186</f>
        <v>7.8970910740000004</v>
      </c>
      <c r="F187" s="60">
        <f t="shared" si="16"/>
        <v>190.72178424771698</v>
      </c>
      <c r="G187" s="60">
        <f t="shared" si="17"/>
        <v>10.726162134419368</v>
      </c>
      <c r="H187" s="60">
        <f t="shared" si="8"/>
        <v>149.30153984203486</v>
      </c>
      <c r="I187" s="60">
        <f t="shared" si="9"/>
        <v>11.762898867411973</v>
      </c>
      <c r="J187" s="60">
        <f t="shared" si="10"/>
        <v>16.213842046716401</v>
      </c>
      <c r="K187" s="60">
        <f t="shared" si="11"/>
        <v>2.785865324734198</v>
      </c>
      <c r="L187" s="60">
        <f t="shared" si="12"/>
        <v>-1.5464787892795595E-2</v>
      </c>
      <c r="M187" s="31"/>
      <c r="N187" s="31">
        <f t="shared" si="13"/>
        <v>1895.03</v>
      </c>
      <c r="O187" s="31">
        <f t="shared" si="14"/>
        <v>6.5276965591989367E-3</v>
      </c>
      <c r="P187" s="63">
        <f t="shared" si="15"/>
        <v>1.0065490484045554</v>
      </c>
      <c r="R187" s="60">
        <f t="shared" si="18"/>
        <v>17.780990242139502</v>
      </c>
      <c r="S187" s="60">
        <f t="shared" si="19"/>
        <v>2.8781299226934736</v>
      </c>
    </row>
    <row r="188" spans="1:19" x14ac:dyDescent="0.3">
      <c r="A188" s="60">
        <f>[1]Data!A187</f>
        <v>1885.11</v>
      </c>
      <c r="B188" s="60">
        <f>[1]Data!B187</f>
        <v>5.24</v>
      </c>
      <c r="C188" s="60">
        <f>[1]Data!C187</f>
        <v>0.24579999999999999</v>
      </c>
      <c r="D188" s="60">
        <f>[1]Data!D187</f>
        <v>0.27329999999999999</v>
      </c>
      <c r="E188" s="60">
        <f>[1]Data!E187</f>
        <v>7.9922320659999997</v>
      </c>
      <c r="F188" s="60">
        <f t="shared" si="16"/>
        <v>200.7083986992927</v>
      </c>
      <c r="G188" s="60">
        <f t="shared" si="17"/>
        <v>10.468245298571887</v>
      </c>
      <c r="H188" s="60">
        <f t="shared" si="8"/>
        <v>149.88648989810531</v>
      </c>
      <c r="I188" s="60">
        <f t="shared" si="9"/>
        <v>11.765295500278489</v>
      </c>
      <c r="J188" s="60">
        <f t="shared" si="10"/>
        <v>17.059358916615555</v>
      </c>
      <c r="K188" s="60">
        <f t="shared" si="11"/>
        <v>2.836698963198931</v>
      </c>
      <c r="L188" s="60">
        <f t="shared" si="12"/>
        <v>3.5368850571937394E-2</v>
      </c>
      <c r="M188" s="31"/>
      <c r="N188" s="31">
        <f t="shared" si="13"/>
        <v>1895.06</v>
      </c>
      <c r="O188" s="31">
        <f t="shared" si="14"/>
        <v>5.7530366560871737E-2</v>
      </c>
      <c r="P188" s="63">
        <f t="shared" si="15"/>
        <v>1.0592174349570851</v>
      </c>
      <c r="R188" s="60">
        <f t="shared" si="18"/>
        <v>19.173069886571536</v>
      </c>
      <c r="S188" s="60">
        <f t="shared" si="19"/>
        <v>2.9535066843810656</v>
      </c>
    </row>
    <row r="189" spans="1:19" x14ac:dyDescent="0.3">
      <c r="A189" s="60">
        <f>[1]Data!A188</f>
        <v>1885.12</v>
      </c>
      <c r="B189" s="60">
        <f>[1]Data!B188</f>
        <v>5.2</v>
      </c>
      <c r="C189" s="60">
        <f>[1]Data!C188</f>
        <v>0.24</v>
      </c>
      <c r="D189" s="60">
        <f>[1]Data!D188</f>
        <v>0.27</v>
      </c>
      <c r="E189" s="60">
        <f>[1]Data!E188</f>
        <v>8.18251405</v>
      </c>
      <c r="F189" s="60">
        <f t="shared" si="16"/>
        <v>194.54448721661527</v>
      </c>
      <c r="G189" s="60">
        <f t="shared" si="17"/>
        <v>10.10134837470887</v>
      </c>
      <c r="H189" s="60">
        <f t="shared" si="8"/>
        <v>150.49222437376127</v>
      </c>
      <c r="I189" s="60">
        <f t="shared" si="9"/>
        <v>11.765580161368222</v>
      </c>
      <c r="J189" s="60">
        <f t="shared" si="10"/>
        <v>16.535052632202003</v>
      </c>
      <c r="K189" s="60">
        <f t="shared" si="11"/>
        <v>2.8054825295071302</v>
      </c>
      <c r="L189" s="60">
        <f t="shared" si="12"/>
        <v>4.1524168801365668E-3</v>
      </c>
      <c r="M189" s="31"/>
      <c r="N189" s="31">
        <f t="shared" si="13"/>
        <v>1895.09</v>
      </c>
      <c r="O189" s="31">
        <f t="shared" si="14"/>
        <v>0.1128350128195148</v>
      </c>
      <c r="P189" s="63">
        <f t="shared" si="15"/>
        <v>1.119447223270571</v>
      </c>
      <c r="R189" s="60">
        <f t="shared" si="18"/>
        <v>19.25925925925926</v>
      </c>
      <c r="S189" s="60">
        <f t="shared" si="19"/>
        <v>2.9579919455711439</v>
      </c>
    </row>
    <row r="190" spans="1:19" x14ac:dyDescent="0.3">
      <c r="A190" s="60">
        <f>[1]Data!A189</f>
        <v>1886.01</v>
      </c>
      <c r="B190" s="60">
        <f>[1]Data!B189</f>
        <v>5.2</v>
      </c>
      <c r="C190" s="60">
        <f>[1]Data!C189</f>
        <v>0.23830000000000001</v>
      </c>
      <c r="D190" s="60">
        <f>[1]Data!D189</f>
        <v>0.27500000000000002</v>
      </c>
      <c r="E190" s="60">
        <f>[1]Data!E189</f>
        <v>7.9922320659999997</v>
      </c>
      <c r="F190" s="60">
        <f t="shared" si="16"/>
        <v>199.17627351838209</v>
      </c>
      <c r="G190" s="60">
        <f t="shared" si="17"/>
        <v>10.533360618760589</v>
      </c>
      <c r="H190" s="60">
        <f t="shared" si="8"/>
        <v>151.08782844880815</v>
      </c>
      <c r="I190" s="60">
        <f t="shared" si="9"/>
        <v>11.770957558597981</v>
      </c>
      <c r="J190" s="60">
        <f t="shared" si="10"/>
        <v>16.920991561378599</v>
      </c>
      <c r="K190" s="60">
        <f t="shared" si="11"/>
        <v>2.8285549553793503</v>
      </c>
      <c r="L190" s="60">
        <f t="shared" si="12"/>
        <v>2.7224842752356704E-2</v>
      </c>
      <c r="M190" s="31"/>
      <c r="N190" s="31">
        <f t="shared" si="13"/>
        <v>1895.12</v>
      </c>
      <c r="O190" s="31">
        <f t="shared" si="14"/>
        <v>1.6234429050745014E-2</v>
      </c>
      <c r="P190" s="63">
        <f t="shared" si="15"/>
        <v>1.0163669234131132</v>
      </c>
      <c r="R190" s="60">
        <f t="shared" si="18"/>
        <v>18.909090909090907</v>
      </c>
      <c r="S190" s="60">
        <f t="shared" si="19"/>
        <v>2.9396428069029472</v>
      </c>
    </row>
    <row r="191" spans="1:19" x14ac:dyDescent="0.3">
      <c r="A191" s="60">
        <f>[1]Data!A190</f>
        <v>1886.02</v>
      </c>
      <c r="B191" s="60">
        <f>[1]Data!B190</f>
        <v>5.3</v>
      </c>
      <c r="C191" s="60">
        <f>[1]Data!C190</f>
        <v>0.23669999999999999</v>
      </c>
      <c r="D191" s="60">
        <f>[1]Data!D190</f>
        <v>0.28000000000000003</v>
      </c>
      <c r="E191" s="60">
        <f>[1]Data!E190</f>
        <v>7.9922320659999997</v>
      </c>
      <c r="F191" s="60">
        <f t="shared" si="16"/>
        <v>203.00658647065862</v>
      </c>
      <c r="G191" s="60">
        <f t="shared" si="17"/>
        <v>10.724876266374421</v>
      </c>
      <c r="H191" s="60">
        <f t="shared" si="8"/>
        <v>151.65776087354081</v>
      </c>
      <c r="I191" s="60">
        <f t="shared" si="9"/>
        <v>11.779956858460247</v>
      </c>
      <c r="J191" s="60">
        <f t="shared" si="10"/>
        <v>17.233219858938728</v>
      </c>
      <c r="K191" s="60">
        <f t="shared" si="11"/>
        <v>2.8468389082369008</v>
      </c>
      <c r="L191" s="60">
        <f t="shared" si="12"/>
        <v>4.5508795609907171E-2</v>
      </c>
      <c r="M191" s="31"/>
      <c r="N191" s="31">
        <f t="shared" si="13"/>
        <v>1896.03</v>
      </c>
      <c r="O191" s="31">
        <f t="shared" si="14"/>
        <v>5.7410745348311032E-2</v>
      </c>
      <c r="P191" s="63">
        <f t="shared" si="15"/>
        <v>1.0590907376611434</v>
      </c>
      <c r="R191" s="60">
        <f t="shared" si="18"/>
        <v>18.928571428571427</v>
      </c>
      <c r="S191" s="60">
        <f t="shared" si="19"/>
        <v>2.9406724963709636</v>
      </c>
    </row>
    <row r="192" spans="1:19" x14ac:dyDescent="0.3">
      <c r="A192" s="60">
        <f>[1]Data!A191</f>
        <v>1886.03</v>
      </c>
      <c r="B192" s="60">
        <f>[1]Data!B191</f>
        <v>5.19</v>
      </c>
      <c r="C192" s="60">
        <f>[1]Data!C191</f>
        <v>0.23499999999999999</v>
      </c>
      <c r="D192" s="60">
        <f>[1]Data!D191</f>
        <v>0.28499999999999998</v>
      </c>
      <c r="E192" s="60">
        <f>[1]Data!E191</f>
        <v>7.8970910740000004</v>
      </c>
      <c r="F192" s="60">
        <f t="shared" si="16"/>
        <v>201.18822362716489</v>
      </c>
      <c r="G192" s="60">
        <f t="shared" si="17"/>
        <v>11.047908233861655</v>
      </c>
      <c r="H192" s="60">
        <f t="shared" si="8"/>
        <v>152.23079605506655</v>
      </c>
      <c r="I192" s="60">
        <f t="shared" si="9"/>
        <v>11.793796464344771</v>
      </c>
      <c r="J192" s="60">
        <f t="shared" si="10"/>
        <v>17.058817678887451</v>
      </c>
      <c r="K192" s="60">
        <f t="shared" si="11"/>
        <v>2.8366672359624747</v>
      </c>
      <c r="L192" s="60">
        <f t="shared" si="12"/>
        <v>3.5337123335481113E-2</v>
      </c>
      <c r="M192" s="31"/>
      <c r="N192" s="31">
        <f t="shared" si="13"/>
        <v>1896.06</v>
      </c>
      <c r="O192" s="31">
        <f t="shared" si="14"/>
        <v>8.9395372044823951E-2</v>
      </c>
      <c r="P192" s="63">
        <f t="shared" si="15"/>
        <v>1.0935129153065071</v>
      </c>
      <c r="R192" s="60">
        <f t="shared" si="18"/>
        <v>18.210526315789476</v>
      </c>
      <c r="S192" s="60">
        <f t="shared" si="19"/>
        <v>2.901999795891284</v>
      </c>
    </row>
    <row r="193" spans="1:19" x14ac:dyDescent="0.3">
      <c r="A193" s="60">
        <f>[1]Data!A192</f>
        <v>1886.04</v>
      </c>
      <c r="B193" s="60">
        <f>[1]Data!B192</f>
        <v>5.12</v>
      </c>
      <c r="C193" s="60">
        <f>[1]Data!C192</f>
        <v>0.23330000000000001</v>
      </c>
      <c r="D193" s="60">
        <f>[1]Data!D192</f>
        <v>0.28999999999999998</v>
      </c>
      <c r="E193" s="60">
        <f>[1]Data!E192</f>
        <v>7.8019419829999999</v>
      </c>
      <c r="F193" s="60">
        <f t="shared" si="16"/>
        <v>200.89521345008953</v>
      </c>
      <c r="G193" s="60">
        <f t="shared" si="17"/>
        <v>11.378830449321477</v>
      </c>
      <c r="H193" s="60">
        <f t="shared" ref="H193:H256" si="20">GEOMEAN(F74:F194)</f>
        <v>152.84967969652072</v>
      </c>
      <c r="I193" s="60">
        <f t="shared" ref="I193:I256" si="21">GEOMEAN(G74:G193)</f>
        <v>11.811649032860554</v>
      </c>
      <c r="J193" s="60">
        <f t="shared" ref="J193:J256" si="22">F193/I193</f>
        <v>17.008227461820933</v>
      </c>
      <c r="K193" s="60">
        <f t="shared" ref="K193:K256" si="23">LN(J193)</f>
        <v>2.833697195323718</v>
      </c>
      <c r="L193" s="60">
        <f t="shared" si="12"/>
        <v>3.2367082696724392E-2</v>
      </c>
      <c r="M193" s="31"/>
      <c r="N193" s="31">
        <f t="shared" si="13"/>
        <v>1896.09</v>
      </c>
      <c r="O193" s="31">
        <f t="shared" si="14"/>
        <v>1.8112262224541098E-2</v>
      </c>
      <c r="P193" s="63">
        <f t="shared" si="15"/>
        <v>1.0182772840465646</v>
      </c>
      <c r="R193" s="60">
        <f t="shared" si="18"/>
        <v>17.655172413793107</v>
      </c>
      <c r="S193" s="60">
        <f t="shared" si="19"/>
        <v>2.871028795053034</v>
      </c>
    </row>
    <row r="194" spans="1:19" x14ac:dyDescent="0.3">
      <c r="A194" s="60">
        <f>[1]Data!A193</f>
        <v>1886.05</v>
      </c>
      <c r="B194" s="60">
        <f>[1]Data!B193</f>
        <v>5.0199999999999996</v>
      </c>
      <c r="C194" s="60">
        <f>[1]Data!C193</f>
        <v>0.23169999999999999</v>
      </c>
      <c r="D194" s="60">
        <f>[1]Data!D193</f>
        <v>0.29499999999999998</v>
      </c>
      <c r="E194" s="60">
        <f>[1]Data!E193</f>
        <v>7.6116519010000001</v>
      </c>
      <c r="F194" s="60">
        <f t="shared" si="16"/>
        <v>201.89573432780128</v>
      </c>
      <c r="G194" s="60">
        <f t="shared" si="17"/>
        <v>11.86439076229111</v>
      </c>
      <c r="H194" s="60">
        <f t="shared" si="20"/>
        <v>153.54580485521069</v>
      </c>
      <c r="I194" s="60">
        <f t="shared" si="21"/>
        <v>11.832067116711524</v>
      </c>
      <c r="J194" s="60">
        <f t="shared" si="22"/>
        <v>17.063437211461153</v>
      </c>
      <c r="K194" s="60">
        <f t="shared" si="23"/>
        <v>2.8369379995809267</v>
      </c>
      <c r="L194" s="60">
        <f t="shared" ref="L194:L257" si="24">K194-$K$1843</f>
        <v>3.5607886953933132E-2</v>
      </c>
      <c r="M194" s="31"/>
      <c r="N194" s="31">
        <f t="shared" si="13"/>
        <v>1896.12</v>
      </c>
      <c r="O194" s="31">
        <f t="shared" si="14"/>
        <v>1.6847676070347539E-2</v>
      </c>
      <c r="P194" s="63">
        <f t="shared" si="15"/>
        <v>1.016990398552315</v>
      </c>
      <c r="R194" s="60">
        <f t="shared" si="18"/>
        <v>17.016949152542374</v>
      </c>
      <c r="S194" s="60">
        <f t="shared" si="19"/>
        <v>2.834209856345955</v>
      </c>
    </row>
    <row r="195" spans="1:19" x14ac:dyDescent="0.3">
      <c r="A195" s="60">
        <f>[1]Data!A194</f>
        <v>1886.06</v>
      </c>
      <c r="B195" s="60">
        <f>[1]Data!B194</f>
        <v>5.25</v>
      </c>
      <c r="C195" s="60">
        <f>[1]Data!C194</f>
        <v>0.23</v>
      </c>
      <c r="D195" s="60">
        <f>[1]Data!D194</f>
        <v>0.3</v>
      </c>
      <c r="E195" s="60">
        <f>[1]Data!E194</f>
        <v>7.5165028100000004</v>
      </c>
      <c r="F195" s="60">
        <f t="shared" si="16"/>
        <v>213.81876859831834</v>
      </c>
      <c r="G195" s="60">
        <f t="shared" si="17"/>
        <v>12.218215348475333</v>
      </c>
      <c r="H195" s="60">
        <f t="shared" si="20"/>
        <v>154.22194279519542</v>
      </c>
      <c r="I195" s="60">
        <f t="shared" si="21"/>
        <v>11.854712738227276</v>
      </c>
      <c r="J195" s="60">
        <f t="shared" si="22"/>
        <v>18.036604793368639</v>
      </c>
      <c r="K195" s="60">
        <f t="shared" si="23"/>
        <v>2.8924032925630918</v>
      </c>
      <c r="L195" s="60">
        <f t="shared" si="24"/>
        <v>9.1073179936098203E-2</v>
      </c>
      <c r="M195" s="31"/>
      <c r="N195" s="31">
        <f t="shared" ref="N195:N258" si="25">INDEX($A$130:$A$2900,(ROW()-ROW($A$130))*3)</f>
        <v>1897.03</v>
      </c>
      <c r="O195" s="31">
        <f t="shared" ref="O195:O258" si="26">INDEX($L$130:$L$2900,(ROW()-ROW($L$130))*3)</f>
        <v>4.2997773641348491E-2</v>
      </c>
      <c r="P195" s="63">
        <f t="shared" ref="P195:P258" si="27">EXP(O195)</f>
        <v>1.043935570673036</v>
      </c>
      <c r="R195" s="60">
        <f t="shared" si="18"/>
        <v>17.5</v>
      </c>
      <c r="S195" s="60">
        <f t="shared" si="19"/>
        <v>2.8622008809294686</v>
      </c>
    </row>
    <row r="196" spans="1:19" x14ac:dyDescent="0.3">
      <c r="A196" s="60">
        <f>[1]Data!A195</f>
        <v>1886.07</v>
      </c>
      <c r="B196" s="60">
        <f>[1]Data!B195</f>
        <v>5.33</v>
      </c>
      <c r="C196" s="60">
        <f>[1]Data!C195</f>
        <v>0.2283</v>
      </c>
      <c r="D196" s="60">
        <f>[1]Data!D195</f>
        <v>0.30499999999999999</v>
      </c>
      <c r="E196" s="60">
        <f>[1]Data!E195</f>
        <v>7.6116519010000001</v>
      </c>
      <c r="F196" s="60">
        <f t="shared" si="16"/>
        <v>214.36339919664957</v>
      </c>
      <c r="G196" s="60">
        <f t="shared" si="17"/>
        <v>12.266573499995896</v>
      </c>
      <c r="H196" s="60">
        <f t="shared" si="20"/>
        <v>154.91024505280353</v>
      </c>
      <c r="I196" s="60">
        <f t="shared" si="21"/>
        <v>11.879887294091265</v>
      </c>
      <c r="J196" s="60">
        <f t="shared" si="22"/>
        <v>18.044228357559263</v>
      </c>
      <c r="K196" s="60">
        <f t="shared" si="23"/>
        <v>2.8928258750612388</v>
      </c>
      <c r="L196" s="60">
        <f t="shared" si="24"/>
        <v>9.1495762434245176E-2</v>
      </c>
      <c r="M196" s="31"/>
      <c r="N196" s="31">
        <f t="shared" si="25"/>
        <v>1897.06</v>
      </c>
      <c r="O196" s="31">
        <f t="shared" si="26"/>
        <v>9.3375550621487502E-2</v>
      </c>
      <c r="P196" s="63">
        <f t="shared" si="27"/>
        <v>1.0978739651065617</v>
      </c>
      <c r="R196" s="60">
        <f t="shared" si="18"/>
        <v>17.475409836065573</v>
      </c>
      <c r="S196" s="60">
        <f t="shared" si="19"/>
        <v>2.8607947405524787</v>
      </c>
    </row>
    <row r="197" spans="1:19" x14ac:dyDescent="0.3">
      <c r="A197" s="60">
        <f>[1]Data!A196</f>
        <v>1886.08</v>
      </c>
      <c r="B197" s="60">
        <f>[1]Data!B196</f>
        <v>5.37</v>
      </c>
      <c r="C197" s="60">
        <f>[1]Data!C196</f>
        <v>0.22670000000000001</v>
      </c>
      <c r="D197" s="60">
        <f>[1]Data!D196</f>
        <v>0.31</v>
      </c>
      <c r="E197" s="60">
        <f>[1]Data!E196</f>
        <v>7.7067928930000003</v>
      </c>
      <c r="F197" s="60">
        <f t="shared" si="16"/>
        <v>213.3059364412324</v>
      </c>
      <c r="G197" s="60">
        <f t="shared" si="17"/>
        <v>12.313750520816024</v>
      </c>
      <c r="H197" s="60">
        <f t="shared" si="20"/>
        <v>155.70128242259472</v>
      </c>
      <c r="I197" s="60">
        <f t="shared" si="21"/>
        <v>11.908540649163045</v>
      </c>
      <c r="J197" s="60">
        <f t="shared" si="22"/>
        <v>17.912013127840645</v>
      </c>
      <c r="K197" s="60">
        <f t="shared" si="23"/>
        <v>2.8854716122037694</v>
      </c>
      <c r="L197" s="60">
        <f t="shared" si="24"/>
        <v>8.4141499576775747E-2</v>
      </c>
      <c r="M197" s="31"/>
      <c r="N197" s="31">
        <f t="shared" si="25"/>
        <v>1897.09</v>
      </c>
      <c r="O197" s="31">
        <f t="shared" si="26"/>
        <v>0.17520102695361084</v>
      </c>
      <c r="P197" s="63">
        <f t="shared" si="27"/>
        <v>1.1914857132821206</v>
      </c>
      <c r="R197" s="60">
        <f t="shared" si="18"/>
        <v>17.322580645161292</v>
      </c>
      <c r="S197" s="60">
        <f t="shared" si="19"/>
        <v>2.8520108900237187</v>
      </c>
    </row>
    <row r="198" spans="1:19" x14ac:dyDescent="0.3">
      <c r="A198" s="60">
        <f>[1]Data!A197</f>
        <v>1886.09</v>
      </c>
      <c r="B198" s="60">
        <f>[1]Data!B197</f>
        <v>5.51</v>
      </c>
      <c r="C198" s="60">
        <f>[1]Data!C197</f>
        <v>0.22500000000000001</v>
      </c>
      <c r="D198" s="60">
        <f>[1]Data!D197</f>
        <v>0.315</v>
      </c>
      <c r="E198" s="60">
        <f>[1]Data!E197</f>
        <v>7.7067928930000003</v>
      </c>
      <c r="F198" s="60">
        <f t="shared" si="16"/>
        <v>218.86698506353642</v>
      </c>
      <c r="G198" s="60">
        <f t="shared" si="17"/>
        <v>12.512359400184025</v>
      </c>
      <c r="H198" s="60">
        <f t="shared" si="20"/>
        <v>156.62239359191904</v>
      </c>
      <c r="I198" s="60">
        <f t="shared" si="21"/>
        <v>11.941978492412995</v>
      </c>
      <c r="J198" s="60">
        <f t="shared" si="22"/>
        <v>18.327531338512081</v>
      </c>
      <c r="K198" s="60">
        <f t="shared" si="23"/>
        <v>2.9084043740315937</v>
      </c>
      <c r="L198" s="60">
        <f t="shared" si="24"/>
        <v>0.10707426140460008</v>
      </c>
      <c r="M198" s="31"/>
      <c r="N198" s="31">
        <f t="shared" si="25"/>
        <v>1897.12</v>
      </c>
      <c r="O198" s="31">
        <f t="shared" si="26"/>
        <v>0.14140309969837439</v>
      </c>
      <c r="P198" s="63">
        <f t="shared" si="27"/>
        <v>1.1518888804727496</v>
      </c>
      <c r="R198" s="60">
        <f t="shared" si="18"/>
        <v>17.49206349206349</v>
      </c>
      <c r="S198" s="60">
        <f t="shared" si="19"/>
        <v>2.8617472633213272</v>
      </c>
    </row>
    <row r="199" spans="1:19" x14ac:dyDescent="0.3">
      <c r="A199" s="60">
        <f>[1]Data!A198</f>
        <v>1886.1</v>
      </c>
      <c r="B199" s="60">
        <f>[1]Data!B198</f>
        <v>5.65</v>
      </c>
      <c r="C199" s="60">
        <f>[1]Data!C198</f>
        <v>0.2233</v>
      </c>
      <c r="D199" s="60">
        <f>[1]Data!D198</f>
        <v>0.32</v>
      </c>
      <c r="E199" s="60">
        <f>[1]Data!E198</f>
        <v>7.7067928930000003</v>
      </c>
      <c r="F199" s="60">
        <f t="shared" si="16"/>
        <v>224.42803368584043</v>
      </c>
      <c r="G199" s="60">
        <f t="shared" si="17"/>
        <v>12.710968279552024</v>
      </c>
      <c r="H199" s="60">
        <f t="shared" si="20"/>
        <v>157.61179943788429</v>
      </c>
      <c r="I199" s="60">
        <f t="shared" si="21"/>
        <v>11.981167992309086</v>
      </c>
      <c r="J199" s="60">
        <f t="shared" si="22"/>
        <v>18.731732484671326</v>
      </c>
      <c r="K199" s="60">
        <f t="shared" si="23"/>
        <v>2.9302190100251759</v>
      </c>
      <c r="L199" s="60">
        <f t="shared" si="24"/>
        <v>0.12888889739818232</v>
      </c>
      <c r="M199" s="31"/>
      <c r="N199" s="31">
        <f t="shared" si="25"/>
        <v>1898.03</v>
      </c>
      <c r="O199" s="31">
        <f t="shared" si="26"/>
        <v>0.10266366481318023</v>
      </c>
      <c r="P199" s="63">
        <f t="shared" si="27"/>
        <v>1.1081186471008457</v>
      </c>
      <c r="R199" s="60">
        <f t="shared" si="18"/>
        <v>17.65625</v>
      </c>
      <c r="S199" s="60">
        <f t="shared" si="19"/>
        <v>2.8710898283467143</v>
      </c>
    </row>
    <row r="200" spans="1:19" x14ac:dyDescent="0.3">
      <c r="A200" s="60">
        <f>[1]Data!A199</f>
        <v>1886.11</v>
      </c>
      <c r="B200" s="60">
        <f>[1]Data!B199</f>
        <v>5.79</v>
      </c>
      <c r="C200" s="60">
        <f>[1]Data!C199</f>
        <v>0.22170000000000001</v>
      </c>
      <c r="D200" s="60">
        <f>[1]Data!D199</f>
        <v>0.32500000000000001</v>
      </c>
      <c r="E200" s="60">
        <f>[1]Data!E199</f>
        <v>7.7067928930000003</v>
      </c>
      <c r="F200" s="60">
        <f t="shared" si="16"/>
        <v>229.98908230814445</v>
      </c>
      <c r="G200" s="60">
        <f t="shared" si="17"/>
        <v>12.909577158920026</v>
      </c>
      <c r="H200" s="60">
        <f t="shared" si="20"/>
        <v>158.59407374791982</v>
      </c>
      <c r="I200" s="60">
        <f t="shared" si="21"/>
        <v>12.025226661648684</v>
      </c>
      <c r="J200" s="60">
        <f t="shared" si="22"/>
        <v>19.125550709296355</v>
      </c>
      <c r="K200" s="60">
        <f t="shared" si="23"/>
        <v>2.9510251745553497</v>
      </c>
      <c r="L200" s="60">
        <f t="shared" si="24"/>
        <v>0.14969506192835613</v>
      </c>
      <c r="M200" s="31"/>
      <c r="N200" s="31">
        <f t="shared" si="25"/>
        <v>1898.06</v>
      </c>
      <c r="O200" s="31">
        <f t="shared" si="26"/>
        <v>0.18258104022154553</v>
      </c>
      <c r="P200" s="63">
        <f t="shared" si="27"/>
        <v>1.2003114205155931</v>
      </c>
      <c r="R200" s="60">
        <f t="shared" si="18"/>
        <v>17.815384615384616</v>
      </c>
      <c r="S200" s="60">
        <f t="shared" si="19"/>
        <v>2.8800623882373033</v>
      </c>
    </row>
    <row r="201" spans="1:19" x14ac:dyDescent="0.3">
      <c r="A201" s="60">
        <f>[1]Data!A200</f>
        <v>1886.12</v>
      </c>
      <c r="B201" s="60">
        <f>[1]Data!B200</f>
        <v>5.64</v>
      </c>
      <c r="C201" s="60">
        <f>[1]Data!C200</f>
        <v>0.22</v>
      </c>
      <c r="D201" s="60">
        <f>[1]Data!D200</f>
        <v>0.33</v>
      </c>
      <c r="E201" s="60">
        <f>[1]Data!E200</f>
        <v>7.8019419829999999</v>
      </c>
      <c r="F201" s="60">
        <f t="shared" si="16"/>
        <v>221.2986335661142</v>
      </c>
      <c r="G201" s="60">
        <f t="shared" si="17"/>
        <v>12.948324304400302</v>
      </c>
      <c r="H201" s="60">
        <f t="shared" si="20"/>
        <v>159.56748775935563</v>
      </c>
      <c r="I201" s="60">
        <f t="shared" si="21"/>
        <v>12.073924433864274</v>
      </c>
      <c r="J201" s="60">
        <f t="shared" si="22"/>
        <v>18.32864159273915</v>
      </c>
      <c r="K201" s="60">
        <f t="shared" si="23"/>
        <v>2.9084649506896909</v>
      </c>
      <c r="L201" s="60">
        <f t="shared" si="24"/>
        <v>0.1071348380626973</v>
      </c>
      <c r="M201" s="31"/>
      <c r="N201" s="31">
        <f t="shared" si="25"/>
        <v>1898.09</v>
      </c>
      <c r="O201" s="31">
        <f t="shared" si="26"/>
        <v>0.2272262995233838</v>
      </c>
      <c r="P201" s="63">
        <f t="shared" si="27"/>
        <v>1.2551138674745896</v>
      </c>
      <c r="R201" s="60">
        <f t="shared" si="18"/>
        <v>17.09090909090909</v>
      </c>
      <c r="S201" s="60">
        <f t="shared" si="19"/>
        <v>2.8385466900315786</v>
      </c>
    </row>
    <row r="202" spans="1:19" x14ac:dyDescent="0.3">
      <c r="A202" s="60">
        <f>[1]Data!A201</f>
        <v>1887.01</v>
      </c>
      <c r="B202" s="60">
        <f>[1]Data!B201</f>
        <v>5.58</v>
      </c>
      <c r="C202" s="60">
        <f>[1]Data!C201</f>
        <v>0.2225</v>
      </c>
      <c r="D202" s="60">
        <f>[1]Data!D201</f>
        <v>0.33250000000000002</v>
      </c>
      <c r="E202" s="60">
        <f>[1]Data!E201</f>
        <v>7.9922320659999997</v>
      </c>
      <c r="F202" s="60">
        <f t="shared" si="16"/>
        <v>213.73146273703307</v>
      </c>
      <c r="G202" s="60">
        <f t="shared" si="17"/>
        <v>12.735790566319624</v>
      </c>
      <c r="H202" s="60">
        <f t="shared" si="20"/>
        <v>160.55606691199841</v>
      </c>
      <c r="I202" s="60">
        <f t="shared" si="21"/>
        <v>12.122307960843514</v>
      </c>
      <c r="J202" s="60">
        <f t="shared" si="22"/>
        <v>17.63125169129599</v>
      </c>
      <c r="K202" s="60">
        <f t="shared" si="23"/>
        <v>2.8696729916942045</v>
      </c>
      <c r="L202" s="60">
        <f t="shared" si="24"/>
        <v>6.8342879067210927E-2</v>
      </c>
      <c r="M202" s="31"/>
      <c r="N202" s="31">
        <f t="shared" si="25"/>
        <v>1898.12</v>
      </c>
      <c r="O202" s="31">
        <f t="shared" si="26"/>
        <v>0.27293424846557279</v>
      </c>
      <c r="P202" s="63">
        <f t="shared" si="27"/>
        <v>1.3138138567076645</v>
      </c>
      <c r="R202" s="60">
        <f t="shared" si="18"/>
        <v>16.781954887218046</v>
      </c>
      <c r="S202" s="60">
        <f t="shared" si="19"/>
        <v>2.8203041952794479</v>
      </c>
    </row>
    <row r="203" spans="1:19" x14ac:dyDescent="0.3">
      <c r="A203" s="60">
        <f>[1]Data!A202</f>
        <v>1887.02</v>
      </c>
      <c r="B203" s="60">
        <f>[1]Data!B202</f>
        <v>5.54</v>
      </c>
      <c r="C203" s="60">
        <f>[1]Data!C202</f>
        <v>0.22500000000000001</v>
      </c>
      <c r="D203" s="60">
        <f>[1]Data!D202</f>
        <v>0.33500000000000002</v>
      </c>
      <c r="E203" s="60">
        <f>[1]Data!E202</f>
        <v>8.0873811569999994</v>
      </c>
      <c r="F203" s="60">
        <f t="shared" ref="F203:F266" si="28">B203*$E$1842/E203</f>
        <v>209.70278475524557</v>
      </c>
      <c r="G203" s="60">
        <f t="shared" ref="G203:G266" si="29">D203*$E$1842/E203</f>
        <v>12.680583554694453</v>
      </c>
      <c r="H203" s="60">
        <f t="shared" si="20"/>
        <v>161.62787977087635</v>
      </c>
      <c r="I203" s="60">
        <f t="shared" si="21"/>
        <v>12.167190128401824</v>
      </c>
      <c r="J203" s="60">
        <f t="shared" si="22"/>
        <v>17.235103794896506</v>
      </c>
      <c r="K203" s="60">
        <f t="shared" si="23"/>
        <v>2.846948222282955</v>
      </c>
      <c r="L203" s="60">
        <f t="shared" si="24"/>
        <v>4.5618109655961359E-2</v>
      </c>
      <c r="M203" s="31"/>
      <c r="N203" s="31">
        <f t="shared" si="25"/>
        <v>1899.03</v>
      </c>
      <c r="O203" s="31">
        <f t="shared" si="26"/>
        <v>0.35806333925081413</v>
      </c>
      <c r="P203" s="63">
        <f t="shared" si="27"/>
        <v>1.4305562279700896</v>
      </c>
      <c r="R203" s="60">
        <f t="shared" ref="R203:R266" si="30">B203/D203</f>
        <v>16.53731343283582</v>
      </c>
      <c r="S203" s="60">
        <f t="shared" ref="S203:S266" si="31">LN(R203)</f>
        <v>2.8056192479162632</v>
      </c>
    </row>
    <row r="204" spans="1:19" x14ac:dyDescent="0.3">
      <c r="A204" s="60">
        <f>[1]Data!A203</f>
        <v>1887.03</v>
      </c>
      <c r="B204" s="60">
        <f>[1]Data!B203</f>
        <v>5.67</v>
      </c>
      <c r="C204" s="60">
        <f>[1]Data!C203</f>
        <v>0.22750000000000001</v>
      </c>
      <c r="D204" s="60">
        <f>[1]Data!D203</f>
        <v>0.33750000000000002</v>
      </c>
      <c r="E204" s="60">
        <f>[1]Data!E203</f>
        <v>8.0873811569999994</v>
      </c>
      <c r="F204" s="60">
        <f t="shared" si="28"/>
        <v>214.62360822423145</v>
      </c>
      <c r="G204" s="60">
        <f t="shared" si="29"/>
        <v>12.775214775251873</v>
      </c>
      <c r="H204" s="60">
        <f t="shared" si="20"/>
        <v>162.74616607616679</v>
      </c>
      <c r="I204" s="60">
        <f t="shared" si="21"/>
        <v>12.207739143283263</v>
      </c>
      <c r="J204" s="60">
        <f t="shared" si="22"/>
        <v>17.580946455783177</v>
      </c>
      <c r="K204" s="60">
        <f t="shared" si="23"/>
        <v>2.8668157278831337</v>
      </c>
      <c r="L204" s="60">
        <f t="shared" si="24"/>
        <v>6.5485615256140051E-2</v>
      </c>
      <c r="M204" s="31"/>
      <c r="N204" s="31">
        <f t="shared" si="25"/>
        <v>1899.06</v>
      </c>
      <c r="O204" s="31">
        <f t="shared" si="26"/>
        <v>0.26658192846275819</v>
      </c>
      <c r="P204" s="63">
        <f t="shared" si="27"/>
        <v>1.3054945421150155</v>
      </c>
      <c r="R204" s="60">
        <f t="shared" si="30"/>
        <v>16.799999999999997</v>
      </c>
      <c r="S204" s="60">
        <f t="shared" si="31"/>
        <v>2.8213788864092129</v>
      </c>
    </row>
    <row r="205" spans="1:19" x14ac:dyDescent="0.3">
      <c r="A205" s="60">
        <f>[1]Data!A204</f>
        <v>1887.04</v>
      </c>
      <c r="B205" s="60">
        <f>[1]Data!B204</f>
        <v>5.8</v>
      </c>
      <c r="C205" s="60">
        <f>[1]Data!C204</f>
        <v>0.23</v>
      </c>
      <c r="D205" s="60">
        <f>[1]Data!D204</f>
        <v>0.34</v>
      </c>
      <c r="E205" s="60">
        <f>[1]Data!E204</f>
        <v>8.0873811569999994</v>
      </c>
      <c r="F205" s="60">
        <f t="shared" si="28"/>
        <v>219.54443169321738</v>
      </c>
      <c r="G205" s="60">
        <f t="shared" si="29"/>
        <v>12.869845995809294</v>
      </c>
      <c r="H205" s="60">
        <f t="shared" si="20"/>
        <v>164.03487747665898</v>
      </c>
      <c r="I205" s="60">
        <f t="shared" si="21"/>
        <v>12.251392094580185</v>
      </c>
      <c r="J205" s="60">
        <f t="shared" si="22"/>
        <v>17.919957993209625</v>
      </c>
      <c r="K205" s="60">
        <f t="shared" si="23"/>
        <v>2.8859150634151098</v>
      </c>
      <c r="L205" s="60">
        <f t="shared" si="24"/>
        <v>8.4584950788116231E-2</v>
      </c>
      <c r="M205" s="31"/>
      <c r="N205" s="31">
        <f t="shared" si="25"/>
        <v>1899.09</v>
      </c>
      <c r="O205" s="31">
        <f t="shared" si="26"/>
        <v>0.23891741800272115</v>
      </c>
      <c r="P205" s="63">
        <f t="shared" si="27"/>
        <v>1.2698736635501562</v>
      </c>
      <c r="R205" s="60">
        <f t="shared" si="30"/>
        <v>17.058823529411764</v>
      </c>
      <c r="S205" s="60">
        <f t="shared" si="31"/>
        <v>2.8366675789243034</v>
      </c>
    </row>
    <row r="206" spans="1:19" x14ac:dyDescent="0.3">
      <c r="A206" s="60">
        <f>[1]Data!A205</f>
        <v>1887.05</v>
      </c>
      <c r="B206" s="60">
        <f>[1]Data!B205</f>
        <v>5.9</v>
      </c>
      <c r="C206" s="60">
        <f>[1]Data!C205</f>
        <v>0.23250000000000001</v>
      </c>
      <c r="D206" s="60">
        <f>[1]Data!D205</f>
        <v>0.34250000000000003</v>
      </c>
      <c r="E206" s="60">
        <f>[1]Data!E205</f>
        <v>8.0873811569999994</v>
      </c>
      <c r="F206" s="60">
        <f t="shared" si="28"/>
        <v>223.32968051551424</v>
      </c>
      <c r="G206" s="60">
        <f t="shared" si="29"/>
        <v>12.964477216366717</v>
      </c>
      <c r="H206" s="60">
        <f t="shared" si="20"/>
        <v>165.33464116660016</v>
      </c>
      <c r="I206" s="60">
        <f t="shared" si="21"/>
        <v>12.297228280028296</v>
      </c>
      <c r="J206" s="60">
        <f t="shared" si="22"/>
        <v>18.160977045389966</v>
      </c>
      <c r="K206" s="60">
        <f t="shared" si="23"/>
        <v>2.8992751737847873</v>
      </c>
      <c r="L206" s="60">
        <f t="shared" si="24"/>
        <v>9.7945061157793667E-2</v>
      </c>
      <c r="M206" s="31"/>
      <c r="N206" s="31">
        <f t="shared" si="25"/>
        <v>1899.12</v>
      </c>
      <c r="O206" s="31">
        <f t="shared" si="26"/>
        <v>0.13433889519271869</v>
      </c>
      <c r="P206" s="63">
        <f t="shared" si="27"/>
        <v>1.1437803756413365</v>
      </c>
      <c r="R206" s="60">
        <f t="shared" si="30"/>
        <v>17.226277372262775</v>
      </c>
      <c r="S206" s="60">
        <f t="shared" si="31"/>
        <v>2.8464359721915309</v>
      </c>
    </row>
    <row r="207" spans="1:19" x14ac:dyDescent="0.3">
      <c r="A207" s="60">
        <f>[1]Data!A206</f>
        <v>1887.06</v>
      </c>
      <c r="B207" s="60">
        <f>[1]Data!B206</f>
        <v>5.73</v>
      </c>
      <c r="C207" s="60">
        <f>[1]Data!C206</f>
        <v>0.23499999999999999</v>
      </c>
      <c r="D207" s="60">
        <f>[1]Data!D206</f>
        <v>0.34499999999999997</v>
      </c>
      <c r="E207" s="60">
        <f>[1]Data!E206</f>
        <v>7.9922320659999997</v>
      </c>
      <c r="F207" s="60">
        <f t="shared" si="28"/>
        <v>219.47693216544792</v>
      </c>
      <c r="G207" s="60">
        <f t="shared" si="29"/>
        <v>13.214579685354193</v>
      </c>
      <c r="H207" s="60">
        <f t="shared" si="20"/>
        <v>166.65335849088461</v>
      </c>
      <c r="I207" s="60">
        <f t="shared" si="21"/>
        <v>12.338933538466616</v>
      </c>
      <c r="J207" s="60">
        <f t="shared" si="22"/>
        <v>17.787350218009422</v>
      </c>
      <c r="K207" s="60">
        <f t="shared" si="23"/>
        <v>2.8784875427485801</v>
      </c>
      <c r="L207" s="60">
        <f t="shared" si="24"/>
        <v>7.715743012158649E-2</v>
      </c>
      <c r="M207" s="31"/>
      <c r="N207" s="31">
        <f t="shared" si="25"/>
        <v>1900.03</v>
      </c>
      <c r="O207" s="31">
        <f t="shared" si="26"/>
        <v>0.15068673117347098</v>
      </c>
      <c r="P207" s="63">
        <f t="shared" si="27"/>
        <v>1.1626323845442366</v>
      </c>
      <c r="R207" s="60">
        <f t="shared" si="30"/>
        <v>16.608695652173914</v>
      </c>
      <c r="S207" s="60">
        <f t="shared" si="31"/>
        <v>2.8099263926774256</v>
      </c>
    </row>
    <row r="208" spans="1:19" x14ac:dyDescent="0.3">
      <c r="A208" s="60">
        <f>[1]Data!A207</f>
        <v>1887.07</v>
      </c>
      <c r="B208" s="60">
        <f>[1]Data!B207</f>
        <v>5.59</v>
      </c>
      <c r="C208" s="60">
        <f>[1]Data!C207</f>
        <v>0.23749999999999999</v>
      </c>
      <c r="D208" s="60">
        <f>[1]Data!D207</f>
        <v>0.34749999999999998</v>
      </c>
      <c r="E208" s="60">
        <f>[1]Data!E207</f>
        <v>7.8970910740000004</v>
      </c>
      <c r="F208" s="60">
        <f t="shared" si="28"/>
        <v>216.69405974486543</v>
      </c>
      <c r="G208" s="60">
        <f t="shared" si="29"/>
        <v>13.470695127252368</v>
      </c>
      <c r="H208" s="60">
        <f t="shared" si="20"/>
        <v>167.88410317801942</v>
      </c>
      <c r="I208" s="60">
        <f t="shared" si="21"/>
        <v>12.383126885133146</v>
      </c>
      <c r="J208" s="60">
        <f t="shared" si="22"/>
        <v>17.499139091033829</v>
      </c>
      <c r="K208" s="60">
        <f t="shared" si="23"/>
        <v>2.8621516849212978</v>
      </c>
      <c r="L208" s="60">
        <f t="shared" si="24"/>
        <v>6.0821572294304183E-2</v>
      </c>
      <c r="M208" s="31"/>
      <c r="N208" s="31">
        <f t="shared" si="25"/>
        <v>1900.06</v>
      </c>
      <c r="O208" s="31">
        <f t="shared" si="26"/>
        <v>0.10943311503894027</v>
      </c>
      <c r="P208" s="63">
        <f t="shared" si="27"/>
        <v>1.1156454485372356</v>
      </c>
      <c r="R208" s="60">
        <f t="shared" si="30"/>
        <v>16.086330935251798</v>
      </c>
      <c r="S208" s="60">
        <f t="shared" si="31"/>
        <v>2.777969901144298</v>
      </c>
    </row>
    <row r="209" spans="1:19" x14ac:dyDescent="0.3">
      <c r="A209" s="60">
        <f>[1]Data!A208</f>
        <v>1887.08</v>
      </c>
      <c r="B209" s="60">
        <f>[1]Data!B208</f>
        <v>5.45</v>
      </c>
      <c r="C209" s="60">
        <f>[1]Data!C208</f>
        <v>0.24</v>
      </c>
      <c r="D209" s="60">
        <f>[1]Data!D208</f>
        <v>0.35</v>
      </c>
      <c r="E209" s="60">
        <f>[1]Data!E208</f>
        <v>7.9922320659999997</v>
      </c>
      <c r="F209" s="60">
        <f t="shared" si="28"/>
        <v>208.75205589907353</v>
      </c>
      <c r="G209" s="60">
        <f t="shared" si="29"/>
        <v>13.406095332968023</v>
      </c>
      <c r="H209" s="60">
        <f t="shared" si="20"/>
        <v>168.97462339340433</v>
      </c>
      <c r="I209" s="60">
        <f t="shared" si="21"/>
        <v>12.422469508461862</v>
      </c>
      <c r="J209" s="60">
        <f t="shared" si="22"/>
        <v>16.804392697995922</v>
      </c>
      <c r="K209" s="60">
        <f t="shared" si="23"/>
        <v>2.8216403223506639</v>
      </c>
      <c r="L209" s="60">
        <f t="shared" si="24"/>
        <v>2.0310209723670258E-2</v>
      </c>
      <c r="M209" s="31"/>
      <c r="N209" s="31">
        <f t="shared" si="25"/>
        <v>1900.09</v>
      </c>
      <c r="O209" s="31">
        <f t="shared" si="26"/>
        <v>7.40586583472993E-2</v>
      </c>
      <c r="P209" s="63">
        <f t="shared" si="27"/>
        <v>1.0768699710563665</v>
      </c>
      <c r="R209" s="60">
        <f t="shared" si="30"/>
        <v>15.571428571428573</v>
      </c>
      <c r="S209" s="60">
        <f t="shared" si="31"/>
        <v>2.7454377331738304</v>
      </c>
    </row>
    <row r="210" spans="1:19" x14ac:dyDescent="0.3">
      <c r="A210" s="60">
        <f>[1]Data!A209</f>
        <v>1887.09</v>
      </c>
      <c r="B210" s="60">
        <f>[1]Data!B209</f>
        <v>5.38</v>
      </c>
      <c r="C210" s="60">
        <f>[1]Data!C209</f>
        <v>0.24249999999999999</v>
      </c>
      <c r="D210" s="60">
        <f>[1]Data!D209</f>
        <v>0.35249999999999998</v>
      </c>
      <c r="E210" s="60">
        <f>[1]Data!E209</f>
        <v>7.8970910740000004</v>
      </c>
      <c r="F210" s="60">
        <f t="shared" si="28"/>
        <v>208.55349578307263</v>
      </c>
      <c r="G210" s="60">
        <f t="shared" si="29"/>
        <v>13.664518078723624</v>
      </c>
      <c r="H210" s="60">
        <f t="shared" si="20"/>
        <v>169.90898671827952</v>
      </c>
      <c r="I210" s="60">
        <f t="shared" si="21"/>
        <v>12.462306369288516</v>
      </c>
      <c r="J210" s="60">
        <f t="shared" si="22"/>
        <v>16.734743120825648</v>
      </c>
      <c r="K210" s="60">
        <f t="shared" si="23"/>
        <v>2.8174869847292658</v>
      </c>
      <c r="L210" s="60">
        <f t="shared" si="24"/>
        <v>1.6156872102272235E-2</v>
      </c>
      <c r="M210" s="31"/>
      <c r="N210" s="31">
        <f t="shared" si="25"/>
        <v>1900.12</v>
      </c>
      <c r="O210" s="31">
        <f t="shared" si="26"/>
        <v>0.25461959388991762</v>
      </c>
      <c r="P210" s="63">
        <f t="shared" si="27"/>
        <v>1.2899708147462265</v>
      </c>
      <c r="R210" s="60">
        <f t="shared" si="30"/>
        <v>15.26241134751773</v>
      </c>
      <c r="S210" s="60">
        <f t="shared" si="31"/>
        <v>2.7253930309035068</v>
      </c>
    </row>
    <row r="211" spans="1:19" x14ac:dyDescent="0.3">
      <c r="A211" s="60">
        <f>[1]Data!A210</f>
        <v>1887.1</v>
      </c>
      <c r="B211" s="60">
        <f>[1]Data!B210</f>
        <v>5.2</v>
      </c>
      <c r="C211" s="60">
        <f>[1]Data!C210</f>
        <v>0.245</v>
      </c>
      <c r="D211" s="60">
        <f>[1]Data!D210</f>
        <v>0.35499999999999998</v>
      </c>
      <c r="E211" s="60">
        <f>[1]Data!E210</f>
        <v>7.9922320659999997</v>
      </c>
      <c r="F211" s="60">
        <f t="shared" si="28"/>
        <v>199.17627351838209</v>
      </c>
      <c r="G211" s="60">
        <f t="shared" si="29"/>
        <v>13.597610980581852</v>
      </c>
      <c r="H211" s="60">
        <f t="shared" si="20"/>
        <v>170.82852217257479</v>
      </c>
      <c r="I211" s="60">
        <f t="shared" si="21"/>
        <v>12.501160973080143</v>
      </c>
      <c r="J211" s="60">
        <f t="shared" si="22"/>
        <v>15.932622093842804</v>
      </c>
      <c r="K211" s="60">
        <f t="shared" si="23"/>
        <v>2.7683687113712261</v>
      </c>
      <c r="L211" s="60">
        <f t="shared" si="24"/>
        <v>-3.296140125576752E-2</v>
      </c>
      <c r="M211" s="31"/>
      <c r="N211" s="31">
        <f t="shared" si="25"/>
        <v>1901.03</v>
      </c>
      <c r="O211" s="31">
        <f t="shared" si="26"/>
        <v>0.33081143791080381</v>
      </c>
      <c r="P211" s="63">
        <f t="shared" si="27"/>
        <v>1.3920972707884247</v>
      </c>
      <c r="R211" s="60">
        <f t="shared" si="30"/>
        <v>14.647887323943664</v>
      </c>
      <c r="S211" s="60">
        <f t="shared" si="31"/>
        <v>2.6842961150941029</v>
      </c>
    </row>
    <row r="212" spans="1:19" x14ac:dyDescent="0.3">
      <c r="A212" s="60">
        <f>[1]Data!A211</f>
        <v>1887.11</v>
      </c>
      <c r="B212" s="60">
        <f>[1]Data!B211</f>
        <v>5.3</v>
      </c>
      <c r="C212" s="60">
        <f>[1]Data!C211</f>
        <v>0.2475</v>
      </c>
      <c r="D212" s="60">
        <f>[1]Data!D211</f>
        <v>0.35749999999999998</v>
      </c>
      <c r="E212" s="60">
        <f>[1]Data!E211</f>
        <v>8.0873811569999994</v>
      </c>
      <c r="F212" s="60">
        <f t="shared" si="28"/>
        <v>200.61818758173311</v>
      </c>
      <c r="G212" s="60">
        <f t="shared" si="29"/>
        <v>13.532264539711244</v>
      </c>
      <c r="H212" s="60">
        <f t="shared" si="20"/>
        <v>171.70547297226366</v>
      </c>
      <c r="I212" s="60">
        <f t="shared" si="21"/>
        <v>12.537002725541981</v>
      </c>
      <c r="J212" s="60">
        <f t="shared" si="22"/>
        <v>16.0020853447697</v>
      </c>
      <c r="K212" s="60">
        <f t="shared" si="23"/>
        <v>2.7727190477951433</v>
      </c>
      <c r="L212" s="60">
        <f t="shared" si="24"/>
        <v>-2.8611064831850275E-2</v>
      </c>
      <c r="M212" s="31"/>
      <c r="N212" s="31">
        <f t="shared" si="25"/>
        <v>1901.06</v>
      </c>
      <c r="O212" s="31">
        <f t="shared" si="26"/>
        <v>0.45449441133720825</v>
      </c>
      <c r="P212" s="63">
        <f t="shared" si="27"/>
        <v>1.5753766890576271</v>
      </c>
      <c r="R212" s="60">
        <f t="shared" si="30"/>
        <v>14.825174825174825</v>
      </c>
      <c r="S212" s="60">
        <f t="shared" si="31"/>
        <v>2.6963267374061508</v>
      </c>
    </row>
    <row r="213" spans="1:19" x14ac:dyDescent="0.3">
      <c r="A213" s="60">
        <f>[1]Data!A212</f>
        <v>1887.12</v>
      </c>
      <c r="B213" s="60">
        <f>[1]Data!B212</f>
        <v>5.27</v>
      </c>
      <c r="C213" s="60">
        <f>[1]Data!C212</f>
        <v>0.25</v>
      </c>
      <c r="D213" s="60">
        <f>[1]Data!D212</f>
        <v>0.36</v>
      </c>
      <c r="E213" s="60">
        <f>[1]Data!E212</f>
        <v>8.2776793390000005</v>
      </c>
      <c r="F213" s="60">
        <f t="shared" si="28"/>
        <v>194.89664420787966</v>
      </c>
      <c r="G213" s="60">
        <f t="shared" si="29"/>
        <v>13.313622754238459</v>
      </c>
      <c r="H213" s="60">
        <f t="shared" si="20"/>
        <v>172.5857883123212</v>
      </c>
      <c r="I213" s="60">
        <f t="shared" si="21"/>
        <v>12.570645363511144</v>
      </c>
      <c r="J213" s="60">
        <f t="shared" si="22"/>
        <v>15.504108068596608</v>
      </c>
      <c r="K213" s="60">
        <f t="shared" si="23"/>
        <v>2.741105025492836</v>
      </c>
      <c r="L213" s="60">
        <f t="shared" si="24"/>
        <v>-6.022508713415764E-2</v>
      </c>
      <c r="M213" s="31"/>
      <c r="N213" s="31">
        <f t="shared" si="25"/>
        <v>1901.09</v>
      </c>
      <c r="O213" s="31">
        <f t="shared" si="26"/>
        <v>0.34613653507398912</v>
      </c>
      <c r="P213" s="63">
        <f t="shared" si="27"/>
        <v>1.4135956080232068</v>
      </c>
      <c r="R213" s="60">
        <f t="shared" si="30"/>
        <v>14.638888888888888</v>
      </c>
      <c r="S213" s="60">
        <f t="shared" si="31"/>
        <v>2.6836816100852521</v>
      </c>
    </row>
    <row r="214" spans="1:19" x14ac:dyDescent="0.3">
      <c r="A214" s="60">
        <f>[1]Data!A213</f>
        <v>1888.01</v>
      </c>
      <c r="B214" s="60">
        <f>[1]Data!B213</f>
        <v>5.31</v>
      </c>
      <c r="C214" s="60">
        <f>[1]Data!C213</f>
        <v>0.24829999999999999</v>
      </c>
      <c r="D214" s="60">
        <f>[1]Data!D213</f>
        <v>0.35170000000000001</v>
      </c>
      <c r="E214" s="60">
        <f>[1]Data!E213</f>
        <v>8.3728446279999993</v>
      </c>
      <c r="F214" s="60">
        <f t="shared" si="28"/>
        <v>194.14393760084471</v>
      </c>
      <c r="G214" s="60">
        <f t="shared" si="29"/>
        <v>12.858836695709433</v>
      </c>
      <c r="H214" s="60">
        <f t="shared" si="20"/>
        <v>173.43520926982046</v>
      </c>
      <c r="I214" s="60">
        <f t="shared" si="21"/>
        <v>12.597249877621765</v>
      </c>
      <c r="J214" s="60">
        <f t="shared" si="22"/>
        <v>15.4116128112795</v>
      </c>
      <c r="K214" s="60">
        <f t="shared" si="23"/>
        <v>2.7351213038996387</v>
      </c>
      <c r="L214" s="60">
        <f t="shared" si="24"/>
        <v>-6.6208808727354906E-2</v>
      </c>
      <c r="M214" s="31"/>
      <c r="N214" s="31">
        <f t="shared" si="25"/>
        <v>1901.12</v>
      </c>
      <c r="O214" s="31">
        <f t="shared" si="26"/>
        <v>0.30703077485762709</v>
      </c>
      <c r="P214" s="63">
        <f t="shared" si="27"/>
        <v>1.3593828022404568</v>
      </c>
      <c r="R214" s="60">
        <f t="shared" si="30"/>
        <v>15.098094967301677</v>
      </c>
      <c r="S214" s="60">
        <f t="shared" si="31"/>
        <v>2.7145685747560475</v>
      </c>
    </row>
    <row r="215" spans="1:19" x14ac:dyDescent="0.3">
      <c r="A215" s="60">
        <f>[1]Data!A214</f>
        <v>1888.02</v>
      </c>
      <c r="B215" s="60">
        <f>[1]Data!B214</f>
        <v>5.28</v>
      </c>
      <c r="C215" s="60">
        <f>[1]Data!C214</f>
        <v>0.2467</v>
      </c>
      <c r="D215" s="60">
        <f>[1]Data!D214</f>
        <v>0.34329999999999999</v>
      </c>
      <c r="E215" s="60">
        <f>[1]Data!E214</f>
        <v>8.2776793390000005</v>
      </c>
      <c r="F215" s="60">
        <f t="shared" si="28"/>
        <v>195.26646706216408</v>
      </c>
      <c r="G215" s="60">
        <f t="shared" si="29"/>
        <v>12.696018587583509</v>
      </c>
      <c r="H215" s="60">
        <f t="shared" si="20"/>
        <v>174.24964038400009</v>
      </c>
      <c r="I215" s="60">
        <f t="shared" si="21"/>
        <v>12.621166717905011</v>
      </c>
      <c r="J215" s="60">
        <f t="shared" si="22"/>
        <v>15.471348364739484</v>
      </c>
      <c r="K215" s="60">
        <f t="shared" si="23"/>
        <v>2.7389898207569967</v>
      </c>
      <c r="L215" s="60">
        <f t="shared" si="24"/>
        <v>-6.23402918699969E-2</v>
      </c>
      <c r="M215" s="31"/>
      <c r="N215" s="31">
        <f t="shared" si="25"/>
        <v>1902.03</v>
      </c>
      <c r="O215" s="31">
        <f t="shared" si="26"/>
        <v>0.34172986774071124</v>
      </c>
      <c r="P215" s="63">
        <f t="shared" si="27"/>
        <v>1.4073800674029198</v>
      </c>
      <c r="R215" s="60">
        <f t="shared" si="30"/>
        <v>15.380133993591611</v>
      </c>
      <c r="S215" s="60">
        <f t="shared" si="31"/>
        <v>2.733076676236661</v>
      </c>
    </row>
    <row r="216" spans="1:19" x14ac:dyDescent="0.3">
      <c r="A216" s="60">
        <f>[1]Data!A215</f>
        <v>1888.03</v>
      </c>
      <c r="B216" s="60">
        <f>[1]Data!B215</f>
        <v>5.08</v>
      </c>
      <c r="C216" s="60">
        <f>[1]Data!C215</f>
        <v>0.245</v>
      </c>
      <c r="D216" s="60">
        <f>[1]Data!D215</f>
        <v>0.33500000000000002</v>
      </c>
      <c r="E216" s="60">
        <f>[1]Data!E215</f>
        <v>8.2776793390000005</v>
      </c>
      <c r="F216" s="60">
        <f t="shared" si="28"/>
        <v>187.87000997647604</v>
      </c>
      <c r="G216" s="60">
        <f t="shared" si="29"/>
        <v>12.389065618527455</v>
      </c>
      <c r="H216" s="60">
        <f t="shared" si="20"/>
        <v>175.03280287156869</v>
      </c>
      <c r="I216" s="60">
        <f t="shared" si="21"/>
        <v>12.640052960831641</v>
      </c>
      <c r="J216" s="60">
        <f t="shared" si="22"/>
        <v>14.863071425304796</v>
      </c>
      <c r="K216" s="60">
        <f t="shared" si="23"/>
        <v>2.6988797087331426</v>
      </c>
      <c r="L216" s="60">
        <f t="shared" si="24"/>
        <v>-0.10245040389385096</v>
      </c>
      <c r="M216" s="31"/>
      <c r="N216" s="31">
        <f t="shared" si="25"/>
        <v>1902.06</v>
      </c>
      <c r="O216" s="31">
        <f t="shared" si="26"/>
        <v>0.32366812370855058</v>
      </c>
      <c r="P216" s="63">
        <f t="shared" si="27"/>
        <v>1.3821885153940694</v>
      </c>
      <c r="R216" s="60">
        <f t="shared" si="30"/>
        <v>15.164179104477611</v>
      </c>
      <c r="S216" s="60">
        <f t="shared" si="31"/>
        <v>2.7189360087474612</v>
      </c>
    </row>
    <row r="217" spans="1:19" x14ac:dyDescent="0.3">
      <c r="A217" s="60">
        <f>[1]Data!A216</f>
        <v>1888.04</v>
      </c>
      <c r="B217" s="60">
        <f>[1]Data!B216</f>
        <v>5.0999999999999996</v>
      </c>
      <c r="C217" s="60">
        <f>[1]Data!C216</f>
        <v>0.24329999999999999</v>
      </c>
      <c r="D217" s="60">
        <f>[1]Data!D216</f>
        <v>0.32669999999999999</v>
      </c>
      <c r="E217" s="60">
        <f>[1]Data!E216</f>
        <v>8.18251405</v>
      </c>
      <c r="F217" s="60">
        <f t="shared" si="28"/>
        <v>190.80324707783419</v>
      </c>
      <c r="G217" s="60">
        <f t="shared" si="29"/>
        <v>12.222631533397731</v>
      </c>
      <c r="H217" s="60">
        <f t="shared" si="20"/>
        <v>175.80093093835927</v>
      </c>
      <c r="I217" s="60">
        <f t="shared" si="21"/>
        <v>12.656133896425169</v>
      </c>
      <c r="J217" s="60">
        <f t="shared" si="22"/>
        <v>15.075950415768606</v>
      </c>
      <c r="K217" s="60">
        <f t="shared" si="23"/>
        <v>2.7131007864480745</v>
      </c>
      <c r="L217" s="60">
        <f t="shared" si="24"/>
        <v>-8.8229326178919099E-2</v>
      </c>
      <c r="M217" s="31"/>
      <c r="N217" s="31">
        <f t="shared" si="25"/>
        <v>1902.09</v>
      </c>
      <c r="O217" s="31">
        <f t="shared" si="26"/>
        <v>0.36523273192527883</v>
      </c>
      <c r="P217" s="63">
        <f t="shared" si="27"/>
        <v>1.4408493007628591</v>
      </c>
      <c r="R217" s="60">
        <f t="shared" si="30"/>
        <v>15.610651974288338</v>
      </c>
      <c r="S217" s="60">
        <f t="shared" si="31"/>
        <v>2.7479535001053925</v>
      </c>
    </row>
    <row r="218" spans="1:19" x14ac:dyDescent="0.3">
      <c r="A218" s="60">
        <f>[1]Data!A217</f>
        <v>1888.05</v>
      </c>
      <c r="B218" s="60">
        <f>[1]Data!B217</f>
        <v>5.17</v>
      </c>
      <c r="C218" s="60">
        <f>[1]Data!C217</f>
        <v>0.2417</v>
      </c>
      <c r="D218" s="60">
        <f>[1]Data!D217</f>
        <v>0.31830000000000003</v>
      </c>
      <c r="E218" s="60">
        <f>[1]Data!E217</f>
        <v>8.0873811569999994</v>
      </c>
      <c r="F218" s="60">
        <f t="shared" si="28"/>
        <v>195.69736411274721</v>
      </c>
      <c r="G218" s="60">
        <f t="shared" si="29"/>
        <v>12.04844700137088</v>
      </c>
      <c r="H218" s="60">
        <f t="shared" si="20"/>
        <v>176.49162235531128</v>
      </c>
      <c r="I218" s="60">
        <f t="shared" si="21"/>
        <v>12.666945329941619</v>
      </c>
      <c r="J218" s="60">
        <f t="shared" si="22"/>
        <v>15.449452019830353</v>
      </c>
      <c r="K218" s="60">
        <f t="shared" si="23"/>
        <v>2.7375735347426056</v>
      </c>
      <c r="L218" s="60">
        <f t="shared" si="24"/>
        <v>-6.3756577884388044E-2</v>
      </c>
      <c r="M218" s="31"/>
      <c r="N218" s="31">
        <f t="shared" si="25"/>
        <v>1902.12</v>
      </c>
      <c r="O218" s="31">
        <f t="shared" si="26"/>
        <v>0.2154440439616514</v>
      </c>
      <c r="P218" s="63">
        <f t="shared" si="27"/>
        <v>1.2404125724076953</v>
      </c>
      <c r="R218" s="60">
        <f t="shared" si="30"/>
        <v>16.242538485705307</v>
      </c>
      <c r="S218" s="60">
        <f t="shared" si="31"/>
        <v>2.7876336332144276</v>
      </c>
    </row>
    <row r="219" spans="1:19" x14ac:dyDescent="0.3">
      <c r="A219" s="60">
        <f>[1]Data!A218</f>
        <v>1888.06</v>
      </c>
      <c r="B219" s="60">
        <f>[1]Data!B218</f>
        <v>5.01</v>
      </c>
      <c r="C219" s="60">
        <f>[1]Data!C218</f>
        <v>0.24</v>
      </c>
      <c r="D219" s="60">
        <f>[1]Data!D218</f>
        <v>0.31</v>
      </c>
      <c r="E219" s="60">
        <f>[1]Data!E218</f>
        <v>7.9922320659999997</v>
      </c>
      <c r="F219" s="60">
        <f t="shared" si="28"/>
        <v>191.89867890905654</v>
      </c>
      <c r="G219" s="60">
        <f t="shared" si="29"/>
        <v>11.873970152057392</v>
      </c>
      <c r="H219" s="60">
        <f t="shared" si="20"/>
        <v>177.14194133923448</v>
      </c>
      <c r="I219" s="60">
        <f t="shared" si="21"/>
        <v>12.67357442342043</v>
      </c>
      <c r="J219" s="60">
        <f t="shared" si="22"/>
        <v>15.141638222791581</v>
      </c>
      <c r="K219" s="60">
        <f t="shared" si="23"/>
        <v>2.7174484470955691</v>
      </c>
      <c r="L219" s="60">
        <f t="shared" si="24"/>
        <v>-8.388166553142451E-2</v>
      </c>
      <c r="M219" s="31"/>
      <c r="N219" s="31">
        <f t="shared" si="25"/>
        <v>1903.03</v>
      </c>
      <c r="O219" s="31">
        <f t="shared" si="26"/>
        <v>0.22974438318302193</v>
      </c>
      <c r="P219" s="63">
        <f t="shared" si="27"/>
        <v>1.2582783317160231</v>
      </c>
      <c r="R219" s="60">
        <f t="shared" si="30"/>
        <v>16.161290322580644</v>
      </c>
      <c r="S219" s="60">
        <f t="shared" si="31"/>
        <v>2.7826188965997183</v>
      </c>
    </row>
    <row r="220" spans="1:19" x14ac:dyDescent="0.3">
      <c r="A220" s="60">
        <f>[1]Data!A219</f>
        <v>1888.07</v>
      </c>
      <c r="B220" s="60">
        <f>[1]Data!B219</f>
        <v>5.14</v>
      </c>
      <c r="C220" s="60">
        <f>[1]Data!C219</f>
        <v>0.23830000000000001</v>
      </c>
      <c r="D220" s="60">
        <f>[1]Data!D219</f>
        <v>0.30170000000000002</v>
      </c>
      <c r="E220" s="60">
        <f>[1]Data!E219</f>
        <v>8.0873811569999994</v>
      </c>
      <c r="F220" s="60">
        <f t="shared" si="28"/>
        <v>194.56178946605814</v>
      </c>
      <c r="G220" s="60">
        <f t="shared" si="29"/>
        <v>11.4200956968696</v>
      </c>
      <c r="H220" s="60">
        <f t="shared" si="20"/>
        <v>177.81250637063198</v>
      </c>
      <c r="I220" s="60">
        <f t="shared" si="21"/>
        <v>12.677005502666963</v>
      </c>
      <c r="J220" s="60">
        <f t="shared" si="22"/>
        <v>15.347614184211455</v>
      </c>
      <c r="K220" s="60">
        <f t="shared" si="23"/>
        <v>2.7309600342143958</v>
      </c>
      <c r="L220" s="60">
        <f t="shared" si="24"/>
        <v>-7.0370078412597792E-2</v>
      </c>
      <c r="M220" s="31"/>
      <c r="N220" s="31">
        <f t="shared" si="25"/>
        <v>1903.06</v>
      </c>
      <c r="O220" s="31">
        <f t="shared" si="26"/>
        <v>0.12184733833974848</v>
      </c>
      <c r="P220" s="63">
        <f t="shared" si="27"/>
        <v>1.1295816448075837</v>
      </c>
      <c r="R220" s="60">
        <f t="shared" si="30"/>
        <v>17.036791514749748</v>
      </c>
      <c r="S220" s="60">
        <f t="shared" si="31"/>
        <v>2.8353752122841951</v>
      </c>
    </row>
    <row r="221" spans="1:19" x14ac:dyDescent="0.3">
      <c r="A221" s="60">
        <f>[1]Data!A220</f>
        <v>1888.08</v>
      </c>
      <c r="B221" s="60">
        <f>[1]Data!B220</f>
        <v>5.25</v>
      </c>
      <c r="C221" s="60">
        <f>[1]Data!C220</f>
        <v>0.23669999999999999</v>
      </c>
      <c r="D221" s="60">
        <f>[1]Data!D220</f>
        <v>0.29330000000000001</v>
      </c>
      <c r="E221" s="60">
        <f>[1]Data!E220</f>
        <v>8.0873811569999994</v>
      </c>
      <c r="F221" s="60">
        <f t="shared" si="28"/>
        <v>198.72556317058471</v>
      </c>
      <c r="G221" s="60">
        <f t="shared" si="29"/>
        <v>11.102134795796665</v>
      </c>
      <c r="H221" s="60">
        <f t="shared" si="20"/>
        <v>178.55095929666314</v>
      </c>
      <c r="I221" s="60">
        <f t="shared" si="21"/>
        <v>12.678324247982303</v>
      </c>
      <c r="J221" s="60">
        <f t="shared" si="22"/>
        <v>15.674434513868105</v>
      </c>
      <c r="K221" s="60">
        <f t="shared" si="23"/>
        <v>2.7520310101979453</v>
      </c>
      <c r="L221" s="60">
        <f t="shared" si="24"/>
        <v>-4.9299102429048336E-2</v>
      </c>
      <c r="M221" s="31"/>
      <c r="N221" s="31">
        <f t="shared" si="25"/>
        <v>1903.09</v>
      </c>
      <c r="O221" s="31">
        <f t="shared" si="26"/>
        <v>-6.3545243251414973E-3</v>
      </c>
      <c r="P221" s="63">
        <f t="shared" si="27"/>
        <v>0.99366562296648409</v>
      </c>
      <c r="R221" s="60">
        <f t="shared" si="30"/>
        <v>17.899761336515514</v>
      </c>
      <c r="S221" s="60">
        <f t="shared" si="31"/>
        <v>2.8847873796022641</v>
      </c>
    </row>
    <row r="222" spans="1:19" x14ac:dyDescent="0.3">
      <c r="A222" s="60">
        <f>[1]Data!A221</f>
        <v>1888.09</v>
      </c>
      <c r="B222" s="60">
        <f>[1]Data!B221</f>
        <v>5.38</v>
      </c>
      <c r="C222" s="60">
        <f>[1]Data!C221</f>
        <v>0.23499999999999999</v>
      </c>
      <c r="D222" s="60">
        <f>[1]Data!D221</f>
        <v>0.28499999999999998</v>
      </c>
      <c r="E222" s="60">
        <f>[1]Data!E221</f>
        <v>8.0873811569999994</v>
      </c>
      <c r="F222" s="60">
        <f t="shared" si="28"/>
        <v>203.64638663957058</v>
      </c>
      <c r="G222" s="60">
        <f t="shared" si="29"/>
        <v>10.787959143546026</v>
      </c>
      <c r="H222" s="60">
        <f t="shared" si="20"/>
        <v>179.23710981516956</v>
      </c>
      <c r="I222" s="60">
        <f t="shared" si="21"/>
        <v>12.67633504042789</v>
      </c>
      <c r="J222" s="60">
        <f t="shared" si="22"/>
        <v>16.065083952900672</v>
      </c>
      <c r="K222" s="60">
        <f t="shared" si="23"/>
        <v>2.7766482183805397</v>
      </c>
      <c r="L222" s="60">
        <f t="shared" si="24"/>
        <v>-2.468189424645395E-2</v>
      </c>
      <c r="M222" s="31"/>
      <c r="N222" s="31">
        <f t="shared" si="25"/>
        <v>1903.12</v>
      </c>
      <c r="O222" s="31">
        <f t="shared" si="26"/>
        <v>1.8023671751067116E-2</v>
      </c>
      <c r="P222" s="63">
        <f t="shared" si="27"/>
        <v>1.0181870783755835</v>
      </c>
      <c r="R222" s="60">
        <f t="shared" si="30"/>
        <v>18.87719298245614</v>
      </c>
      <c r="S222" s="60">
        <f t="shared" si="31"/>
        <v>2.9379544728871796</v>
      </c>
    </row>
    <row r="223" spans="1:19" x14ac:dyDescent="0.3">
      <c r="A223" s="60">
        <f>[1]Data!A222</f>
        <v>1888.1</v>
      </c>
      <c r="B223" s="60">
        <f>[1]Data!B222</f>
        <v>5.35</v>
      </c>
      <c r="C223" s="60">
        <f>[1]Data!C222</f>
        <v>0.23330000000000001</v>
      </c>
      <c r="D223" s="60">
        <f>[1]Data!D222</f>
        <v>0.2767</v>
      </c>
      <c r="E223" s="60">
        <f>[1]Data!E222</f>
        <v>8.18251405</v>
      </c>
      <c r="F223" s="60">
        <f t="shared" si="28"/>
        <v>200.15634742478682</v>
      </c>
      <c r="G223" s="60">
        <f t="shared" si="29"/>
        <v>10.3520114640072</v>
      </c>
      <c r="H223" s="60">
        <f t="shared" si="20"/>
        <v>179.87819303010951</v>
      </c>
      <c r="I223" s="60">
        <f t="shared" si="21"/>
        <v>12.668535902986653</v>
      </c>
      <c r="J223" s="60">
        <f t="shared" si="22"/>
        <v>15.799485351547153</v>
      </c>
      <c r="K223" s="60">
        <f t="shared" si="23"/>
        <v>2.7599773668155305</v>
      </c>
      <c r="L223" s="60">
        <f t="shared" si="24"/>
        <v>-4.1352745811463087E-2</v>
      </c>
      <c r="M223" s="31"/>
      <c r="N223" s="31">
        <f t="shared" si="25"/>
        <v>1904.03</v>
      </c>
      <c r="O223" s="31">
        <f t="shared" si="26"/>
        <v>-4.4125599313224573E-2</v>
      </c>
      <c r="P223" s="63">
        <f t="shared" si="27"/>
        <v>0.95683377226094857</v>
      </c>
      <c r="R223" s="60">
        <f t="shared" si="30"/>
        <v>19.335019877123237</v>
      </c>
      <c r="S223" s="60">
        <f t="shared" si="31"/>
        <v>2.961917953097172</v>
      </c>
    </row>
    <row r="224" spans="1:19" x14ac:dyDescent="0.3">
      <c r="A224" s="60">
        <f>[1]Data!A223</f>
        <v>1888.11</v>
      </c>
      <c r="B224" s="60">
        <f>[1]Data!B223</f>
        <v>5.24</v>
      </c>
      <c r="C224" s="60">
        <f>[1]Data!C223</f>
        <v>0.23169999999999999</v>
      </c>
      <c r="D224" s="60">
        <f>[1]Data!D223</f>
        <v>0.26829999999999998</v>
      </c>
      <c r="E224" s="60">
        <f>[1]Data!E223</f>
        <v>8.2776793390000005</v>
      </c>
      <c r="F224" s="60">
        <f t="shared" si="28"/>
        <v>193.78717564502648</v>
      </c>
      <c r="G224" s="60">
        <f t="shared" si="29"/>
        <v>9.9223471804504957</v>
      </c>
      <c r="H224" s="60">
        <f t="shared" si="20"/>
        <v>180.48027331431649</v>
      </c>
      <c r="I224" s="60">
        <f t="shared" si="21"/>
        <v>12.654771470359746</v>
      </c>
      <c r="J224" s="60">
        <f t="shared" si="22"/>
        <v>15.313368249985281</v>
      </c>
      <c r="K224" s="60">
        <f t="shared" si="23"/>
        <v>2.7287261887373009</v>
      </c>
      <c r="L224" s="60">
        <f t="shared" si="24"/>
        <v>-7.2603923889692723E-2</v>
      </c>
      <c r="M224" s="31"/>
      <c r="N224" s="31">
        <f t="shared" si="25"/>
        <v>1904.06</v>
      </c>
      <c r="O224" s="31">
        <f t="shared" si="26"/>
        <v>-2.0794908115347788E-2</v>
      </c>
      <c r="P224" s="63">
        <f t="shared" si="27"/>
        <v>0.97941981502808584</v>
      </c>
      <c r="R224" s="60">
        <f t="shared" si="30"/>
        <v>19.530376444278794</v>
      </c>
      <c r="S224" s="60">
        <f t="shared" si="31"/>
        <v>2.9719710198835094</v>
      </c>
    </row>
    <row r="225" spans="1:19" x14ac:dyDescent="0.3">
      <c r="A225" s="60">
        <f>[1]Data!A224</f>
        <v>1888.12</v>
      </c>
      <c r="B225" s="60">
        <f>[1]Data!B224</f>
        <v>5.14</v>
      </c>
      <c r="C225" s="60">
        <f>[1]Data!C224</f>
        <v>0.23</v>
      </c>
      <c r="D225" s="60">
        <f>[1]Data!D224</f>
        <v>0.26</v>
      </c>
      <c r="E225" s="60">
        <f>[1]Data!E224</f>
        <v>8.2776793390000005</v>
      </c>
      <c r="F225" s="60">
        <f t="shared" si="28"/>
        <v>190.08894710218246</v>
      </c>
      <c r="G225" s="60">
        <f t="shared" si="29"/>
        <v>9.6153942113944435</v>
      </c>
      <c r="H225" s="60">
        <f t="shared" si="20"/>
        <v>181.13997046615646</v>
      </c>
      <c r="I225" s="60">
        <f t="shared" si="21"/>
        <v>12.63501868587829</v>
      </c>
      <c r="J225" s="60">
        <f t="shared" si="22"/>
        <v>15.044611474507601</v>
      </c>
      <c r="K225" s="60">
        <f t="shared" si="23"/>
        <v>2.7110198855217447</v>
      </c>
      <c r="L225" s="60">
        <f t="shared" si="24"/>
        <v>-9.0310227105248941E-2</v>
      </c>
      <c r="M225" s="31"/>
      <c r="N225" s="31">
        <f t="shared" si="25"/>
        <v>1904.09</v>
      </c>
      <c r="O225" s="31">
        <f t="shared" si="26"/>
        <v>5.4194278562423204E-2</v>
      </c>
      <c r="P225" s="63">
        <f t="shared" si="27"/>
        <v>1.0556896801067264</v>
      </c>
      <c r="R225" s="60">
        <f t="shared" si="30"/>
        <v>19.769230769230766</v>
      </c>
      <c r="S225" s="60">
        <f t="shared" si="31"/>
        <v>2.9841267274336829</v>
      </c>
    </row>
    <row r="226" spans="1:19" x14ac:dyDescent="0.3">
      <c r="A226" s="60">
        <f>[1]Data!A225</f>
        <v>1889.01</v>
      </c>
      <c r="B226" s="60">
        <f>[1]Data!B225</f>
        <v>5.24</v>
      </c>
      <c r="C226" s="60">
        <f>[1]Data!C225</f>
        <v>0.22919999999999999</v>
      </c>
      <c r="D226" s="60">
        <f>[1]Data!D225</f>
        <v>0.26329999999999998</v>
      </c>
      <c r="E226" s="60">
        <f>[1]Data!E225</f>
        <v>7.9922320659999997</v>
      </c>
      <c r="F226" s="60">
        <f t="shared" si="28"/>
        <v>200.7083986992927</v>
      </c>
      <c r="G226" s="60">
        <f t="shared" si="29"/>
        <v>10.08521400334423</v>
      </c>
      <c r="H226" s="60">
        <f t="shared" si="20"/>
        <v>181.79897719045988</v>
      </c>
      <c r="I226" s="60">
        <f t="shared" si="21"/>
        <v>12.619579451545327</v>
      </c>
      <c r="J226" s="60">
        <f t="shared" si="22"/>
        <v>15.90452355959572</v>
      </c>
      <c r="K226" s="60">
        <f t="shared" si="23"/>
        <v>2.7666035693670676</v>
      </c>
      <c r="L226" s="60">
        <f t="shared" si="24"/>
        <v>-3.4726543259925968E-2</v>
      </c>
      <c r="M226" s="31"/>
      <c r="N226" s="31">
        <f t="shared" si="25"/>
        <v>1904.12</v>
      </c>
      <c r="O226" s="31">
        <f t="shared" si="26"/>
        <v>0.13010670714430139</v>
      </c>
      <c r="P226" s="63">
        <f t="shared" si="27"/>
        <v>1.1389499109330725</v>
      </c>
      <c r="R226" s="60">
        <f t="shared" si="30"/>
        <v>19.90125332320547</v>
      </c>
      <c r="S226" s="60">
        <f t="shared" si="31"/>
        <v>2.990782710812824</v>
      </c>
    </row>
    <row r="227" spans="1:19" x14ac:dyDescent="0.3">
      <c r="A227" s="60">
        <f>[1]Data!A226</f>
        <v>1889.02</v>
      </c>
      <c r="B227" s="60">
        <f>[1]Data!B226</f>
        <v>5.3</v>
      </c>
      <c r="C227" s="60">
        <f>[1]Data!C226</f>
        <v>0.2283</v>
      </c>
      <c r="D227" s="60">
        <f>[1]Data!D226</f>
        <v>0.26669999999999999</v>
      </c>
      <c r="E227" s="60">
        <f>[1]Data!E226</f>
        <v>7.8970910740000004</v>
      </c>
      <c r="F227" s="60">
        <f t="shared" si="28"/>
        <v>205.4523285595325</v>
      </c>
      <c r="G227" s="60">
        <f t="shared" si="29"/>
        <v>10.338516231476854</v>
      </c>
      <c r="H227" s="60">
        <f t="shared" si="20"/>
        <v>182.41049158666152</v>
      </c>
      <c r="I227" s="60">
        <f t="shared" si="21"/>
        <v>12.606021135087069</v>
      </c>
      <c r="J227" s="60">
        <f t="shared" si="22"/>
        <v>16.29795209431191</v>
      </c>
      <c r="K227" s="60">
        <f t="shared" si="23"/>
        <v>2.791039461533781</v>
      </c>
      <c r="L227" s="60">
        <f t="shared" si="24"/>
        <v>-1.0290651093212588E-2</v>
      </c>
      <c r="M227" s="31"/>
      <c r="N227" s="31">
        <f t="shared" si="25"/>
        <v>1905.03</v>
      </c>
      <c r="O227" s="31">
        <f t="shared" si="26"/>
        <v>0.21298511818215937</v>
      </c>
      <c r="P227" s="63">
        <f t="shared" si="27"/>
        <v>1.2373662368476424</v>
      </c>
      <c r="R227" s="60">
        <f t="shared" si="30"/>
        <v>19.872515935508062</v>
      </c>
      <c r="S227" s="60">
        <f t="shared" si="31"/>
        <v>2.9893376683522446</v>
      </c>
    </row>
    <row r="228" spans="1:19" x14ac:dyDescent="0.3">
      <c r="A228" s="60">
        <f>[1]Data!A227</f>
        <v>1889.03</v>
      </c>
      <c r="B228" s="60">
        <f>[1]Data!B227</f>
        <v>5.19</v>
      </c>
      <c r="C228" s="60">
        <f>[1]Data!C227</f>
        <v>0.22750000000000001</v>
      </c>
      <c r="D228" s="60">
        <f>[1]Data!D227</f>
        <v>0.27</v>
      </c>
      <c r="E228" s="60">
        <f>[1]Data!E227</f>
        <v>7.8019419829999999</v>
      </c>
      <c r="F228" s="60">
        <f t="shared" si="28"/>
        <v>203.64182769647749</v>
      </c>
      <c r="G228" s="60">
        <f t="shared" si="29"/>
        <v>10.594083521782066</v>
      </c>
      <c r="H228" s="60">
        <f t="shared" si="20"/>
        <v>183.02851762909108</v>
      </c>
      <c r="I228" s="60">
        <f t="shared" si="21"/>
        <v>12.591965267697622</v>
      </c>
      <c r="J228" s="60">
        <f t="shared" si="22"/>
        <v>16.172362563521617</v>
      </c>
      <c r="K228" s="60">
        <f t="shared" si="23"/>
        <v>2.7833037707407731</v>
      </c>
      <c r="L228" s="60">
        <f t="shared" si="24"/>
        <v>-1.8026341886220543E-2</v>
      </c>
      <c r="M228" s="31"/>
      <c r="N228" s="31">
        <f t="shared" si="25"/>
        <v>1905.06</v>
      </c>
      <c r="O228" s="31">
        <f t="shared" si="26"/>
        <v>0.1516133377089357</v>
      </c>
      <c r="P228" s="63">
        <f t="shared" si="27"/>
        <v>1.1637101865821877</v>
      </c>
      <c r="R228" s="60">
        <f t="shared" si="30"/>
        <v>19.222222222222221</v>
      </c>
      <c r="S228" s="60">
        <f t="shared" si="31"/>
        <v>2.9560670171615597</v>
      </c>
    </row>
    <row r="229" spans="1:19" x14ac:dyDescent="0.3">
      <c r="A229" s="60">
        <f>[1]Data!A228</f>
        <v>1889.04</v>
      </c>
      <c r="B229" s="60">
        <f>[1]Data!B228</f>
        <v>5.18</v>
      </c>
      <c r="C229" s="60">
        <f>[1]Data!C228</f>
        <v>0.22670000000000001</v>
      </c>
      <c r="D229" s="60">
        <f>[1]Data!D228</f>
        <v>0.27329999999999999</v>
      </c>
      <c r="E229" s="60">
        <f>[1]Data!E228</f>
        <v>7.8019419829999999</v>
      </c>
      <c r="F229" s="60">
        <f t="shared" si="28"/>
        <v>203.24945423270773</v>
      </c>
      <c r="G229" s="60">
        <f t="shared" si="29"/>
        <v>10.723566764826067</v>
      </c>
      <c r="H229" s="60">
        <f t="shared" si="20"/>
        <v>183.65994473094074</v>
      </c>
      <c r="I229" s="60">
        <f t="shared" si="21"/>
        <v>12.576146469473855</v>
      </c>
      <c r="J229" s="60">
        <f t="shared" si="22"/>
        <v>16.161505014756006</v>
      </c>
      <c r="K229" s="60">
        <f t="shared" si="23"/>
        <v>2.7826321808576626</v>
      </c>
      <c r="L229" s="60">
        <f t="shared" si="24"/>
        <v>-1.8697931769330989E-2</v>
      </c>
      <c r="M229" s="31"/>
      <c r="N229" s="31">
        <f t="shared" si="25"/>
        <v>1905.09</v>
      </c>
      <c r="O229" s="31">
        <f t="shared" si="26"/>
        <v>0.20152114335427473</v>
      </c>
      <c r="P229" s="63">
        <f t="shared" si="27"/>
        <v>1.2232621006533522</v>
      </c>
      <c r="R229" s="60">
        <f t="shared" si="30"/>
        <v>18.953530918404685</v>
      </c>
      <c r="S229" s="60">
        <f t="shared" si="31"/>
        <v>2.9419902423195063</v>
      </c>
    </row>
    <row r="230" spans="1:19" x14ac:dyDescent="0.3">
      <c r="A230" s="60">
        <f>[1]Data!A229</f>
        <v>1889.05</v>
      </c>
      <c r="B230" s="60">
        <f>[1]Data!B229</f>
        <v>5.32</v>
      </c>
      <c r="C230" s="60">
        <f>[1]Data!C229</f>
        <v>0.2258</v>
      </c>
      <c r="D230" s="60">
        <f>[1]Data!D229</f>
        <v>0.2767</v>
      </c>
      <c r="E230" s="60">
        <f>[1]Data!E229</f>
        <v>7.6116519010000001</v>
      </c>
      <c r="F230" s="60">
        <f t="shared" si="28"/>
        <v>213.96121645894482</v>
      </c>
      <c r="G230" s="60">
        <f t="shared" si="29"/>
        <v>11.128396352291357</v>
      </c>
      <c r="H230" s="60">
        <f t="shared" si="20"/>
        <v>184.25192901356826</v>
      </c>
      <c r="I230" s="60">
        <f t="shared" si="21"/>
        <v>12.562389743054357</v>
      </c>
      <c r="J230" s="60">
        <f t="shared" si="22"/>
        <v>17.031888106897991</v>
      </c>
      <c r="K230" s="60">
        <f t="shared" si="23"/>
        <v>2.8350873579886917</v>
      </c>
      <c r="L230" s="60">
        <f t="shared" si="24"/>
        <v>3.3757245361698107E-2</v>
      </c>
      <c r="M230" s="31"/>
      <c r="N230" s="31">
        <f t="shared" si="25"/>
        <v>1905.12</v>
      </c>
      <c r="O230" s="31">
        <f t="shared" si="26"/>
        <v>0.19212008628318777</v>
      </c>
      <c r="P230" s="63">
        <f t="shared" si="27"/>
        <v>1.2118160307106587</v>
      </c>
      <c r="R230" s="60">
        <f t="shared" si="30"/>
        <v>19.226599204915072</v>
      </c>
      <c r="S230" s="60">
        <f t="shared" si="31"/>
        <v>2.9562946955428098</v>
      </c>
    </row>
    <row r="231" spans="1:19" x14ac:dyDescent="0.3">
      <c r="A231" s="60">
        <f>[1]Data!A230</f>
        <v>1889.06</v>
      </c>
      <c r="B231" s="60">
        <f>[1]Data!B230</f>
        <v>5.41</v>
      </c>
      <c r="C231" s="60">
        <f>[1]Data!C230</f>
        <v>0.22500000000000001</v>
      </c>
      <c r="D231" s="60">
        <f>[1]Data!D230</f>
        <v>0.28000000000000003</v>
      </c>
      <c r="E231" s="60">
        <f>[1]Data!E230</f>
        <v>7.6116519010000001</v>
      </c>
      <c r="F231" s="60">
        <f t="shared" si="28"/>
        <v>217.58086109828784</v>
      </c>
      <c r="G231" s="60">
        <f t="shared" si="29"/>
        <v>11.261116655733939</v>
      </c>
      <c r="H231" s="60">
        <f t="shared" si="20"/>
        <v>184.78884871913613</v>
      </c>
      <c r="I231" s="60">
        <f t="shared" si="21"/>
        <v>12.546892080038965</v>
      </c>
      <c r="J231" s="60">
        <f t="shared" si="22"/>
        <v>17.341414886674638</v>
      </c>
      <c r="K231" s="60">
        <f t="shared" si="23"/>
        <v>2.8530975647176056</v>
      </c>
      <c r="L231" s="60">
        <f t="shared" si="24"/>
        <v>5.1767452090611954E-2</v>
      </c>
      <c r="M231" s="31"/>
      <c r="N231" s="31">
        <f t="shared" si="25"/>
        <v>1906.03</v>
      </c>
      <c r="O231" s="31">
        <f t="shared" si="26"/>
        <v>0.17458231912149946</v>
      </c>
      <c r="P231" s="63">
        <f t="shared" si="27"/>
        <v>1.1907487597424364</v>
      </c>
      <c r="R231" s="60">
        <f t="shared" si="30"/>
        <v>19.321428571428569</v>
      </c>
      <c r="S231" s="60">
        <f t="shared" si="31"/>
        <v>2.9612147686712773</v>
      </c>
    </row>
    <row r="232" spans="1:19" x14ac:dyDescent="0.3">
      <c r="A232" s="60">
        <f>[1]Data!A231</f>
        <v>1889.07</v>
      </c>
      <c r="B232" s="60">
        <f>[1]Data!B231</f>
        <v>5.3</v>
      </c>
      <c r="C232" s="60">
        <f>[1]Data!C231</f>
        <v>0.22420000000000001</v>
      </c>
      <c r="D232" s="60">
        <f>[1]Data!D231</f>
        <v>0.2833</v>
      </c>
      <c r="E232" s="60">
        <f>[1]Data!E231</f>
        <v>7.6116519010000001</v>
      </c>
      <c r="F232" s="60">
        <f t="shared" si="28"/>
        <v>213.15685098353521</v>
      </c>
      <c r="G232" s="60">
        <f t="shared" si="29"/>
        <v>11.393836959176516</v>
      </c>
      <c r="H232" s="60">
        <f t="shared" si="20"/>
        <v>185.33470783378374</v>
      </c>
      <c r="I232" s="60">
        <f t="shared" si="21"/>
        <v>12.53211734477221</v>
      </c>
      <c r="J232" s="60">
        <f t="shared" si="22"/>
        <v>17.008845761602597</v>
      </c>
      <c r="K232" s="60">
        <f t="shared" si="23"/>
        <v>2.8337335476446639</v>
      </c>
      <c r="L232" s="60">
        <f t="shared" si="24"/>
        <v>3.240343501767029E-2</v>
      </c>
      <c r="M232" s="31"/>
      <c r="N232" s="31">
        <f t="shared" si="25"/>
        <v>1906.06</v>
      </c>
      <c r="O232" s="31">
        <f t="shared" si="26"/>
        <v>0.11538745003365358</v>
      </c>
      <c r="P232" s="63">
        <f t="shared" si="27"/>
        <v>1.122308191690391</v>
      </c>
      <c r="R232" s="60">
        <f t="shared" si="30"/>
        <v>18.708083303918109</v>
      </c>
      <c r="S232" s="60">
        <f t="shared" si="31"/>
        <v>2.9289556927037426</v>
      </c>
    </row>
    <row r="233" spans="1:19" x14ac:dyDescent="0.3">
      <c r="A233" s="60">
        <f>[1]Data!A232</f>
        <v>1889.08</v>
      </c>
      <c r="B233" s="60">
        <f>[1]Data!B232</f>
        <v>5.37</v>
      </c>
      <c r="C233" s="60">
        <f>[1]Data!C232</f>
        <v>0.2233</v>
      </c>
      <c r="D233" s="60">
        <f>[1]Data!D232</f>
        <v>0.28670000000000001</v>
      </c>
      <c r="E233" s="60">
        <f>[1]Data!E232</f>
        <v>7.6116519010000001</v>
      </c>
      <c r="F233" s="60">
        <f t="shared" si="28"/>
        <v>215.97213014746873</v>
      </c>
      <c r="G233" s="60">
        <f t="shared" si="29"/>
        <v>11.530579089996143</v>
      </c>
      <c r="H233" s="60">
        <f t="shared" si="20"/>
        <v>185.88847792821778</v>
      </c>
      <c r="I233" s="60">
        <f t="shared" si="21"/>
        <v>12.516864656939131</v>
      </c>
      <c r="J233" s="60">
        <f t="shared" si="22"/>
        <v>17.254491125917667</v>
      </c>
      <c r="K233" s="60">
        <f t="shared" si="23"/>
        <v>2.8480724647165165</v>
      </c>
      <c r="L233" s="60">
        <f t="shared" si="24"/>
        <v>4.6742352089522932E-2</v>
      </c>
      <c r="M233" s="31"/>
      <c r="N233" s="31">
        <f t="shared" si="25"/>
        <v>1906.09</v>
      </c>
      <c r="O233" s="31">
        <f t="shared" si="26"/>
        <v>0.16872138739238807</v>
      </c>
      <c r="P233" s="63">
        <f t="shared" si="27"/>
        <v>1.1837902740787241</v>
      </c>
      <c r="R233" s="60">
        <f t="shared" si="30"/>
        <v>18.730380188350193</v>
      </c>
      <c r="S233" s="60">
        <f t="shared" si="31"/>
        <v>2.9301468146135861</v>
      </c>
    </row>
    <row r="234" spans="1:19" x14ac:dyDescent="0.3">
      <c r="A234" s="60">
        <f>[1]Data!A233</f>
        <v>1889.09</v>
      </c>
      <c r="B234" s="60">
        <f>[1]Data!B233</f>
        <v>5.5</v>
      </c>
      <c r="C234" s="60">
        <f>[1]Data!C233</f>
        <v>0.2225</v>
      </c>
      <c r="D234" s="60">
        <f>[1]Data!D233</f>
        <v>0.28999999999999998</v>
      </c>
      <c r="E234" s="60">
        <f>[1]Data!E233</f>
        <v>7.7067928930000003</v>
      </c>
      <c r="F234" s="60">
        <f t="shared" si="28"/>
        <v>218.4697673048004</v>
      </c>
      <c r="G234" s="60">
        <f t="shared" si="29"/>
        <v>11.519315003344021</v>
      </c>
      <c r="H234" s="60">
        <f t="shared" si="20"/>
        <v>186.4126955593722</v>
      </c>
      <c r="I234" s="60">
        <f t="shared" si="21"/>
        <v>12.503420453684585</v>
      </c>
      <c r="J234" s="60">
        <f t="shared" si="22"/>
        <v>17.472800192080271</v>
      </c>
      <c r="K234" s="60">
        <f t="shared" si="23"/>
        <v>2.8606453970531662</v>
      </c>
      <c r="L234" s="60">
        <f t="shared" si="24"/>
        <v>5.9315284426172621E-2</v>
      </c>
      <c r="M234" s="31"/>
      <c r="N234" s="31">
        <f t="shared" si="25"/>
        <v>1906.12</v>
      </c>
      <c r="O234" s="31">
        <f t="shared" si="26"/>
        <v>8.1939916887880493E-2</v>
      </c>
      <c r="P234" s="63">
        <f t="shared" si="27"/>
        <v>1.0853905942256241</v>
      </c>
      <c r="R234" s="60">
        <f t="shared" si="30"/>
        <v>18.965517241379313</v>
      </c>
      <c r="S234" s="60">
        <f t="shared" si="31"/>
        <v>2.9426224482400429</v>
      </c>
    </row>
    <row r="235" spans="1:19" x14ac:dyDescent="0.3">
      <c r="A235" s="60">
        <f>[1]Data!A234</f>
        <v>1889.1</v>
      </c>
      <c r="B235" s="60">
        <f>[1]Data!B234</f>
        <v>5.4</v>
      </c>
      <c r="C235" s="60">
        <f>[1]Data!C234</f>
        <v>0.22170000000000001</v>
      </c>
      <c r="D235" s="60">
        <f>[1]Data!D234</f>
        <v>0.29330000000000001</v>
      </c>
      <c r="E235" s="60">
        <f>[1]Data!E234</f>
        <v>7.7067928930000003</v>
      </c>
      <c r="F235" s="60">
        <f t="shared" si="28"/>
        <v>214.49758971744043</v>
      </c>
      <c r="G235" s="60">
        <f t="shared" si="29"/>
        <v>11.650396863726902</v>
      </c>
      <c r="H235" s="60">
        <f t="shared" si="20"/>
        <v>186.84864428701627</v>
      </c>
      <c r="I235" s="60">
        <f t="shared" si="21"/>
        <v>12.495206585087626</v>
      </c>
      <c r="J235" s="60">
        <f t="shared" si="22"/>
        <v>17.166390027791302</v>
      </c>
      <c r="K235" s="60">
        <f t="shared" si="23"/>
        <v>2.8429534039857911</v>
      </c>
      <c r="L235" s="60">
        <f t="shared" si="24"/>
        <v>4.1623291358797498E-2</v>
      </c>
      <c r="M235" s="31"/>
      <c r="N235" s="31">
        <f t="shared" si="25"/>
        <v>1907.03</v>
      </c>
      <c r="O235" s="31">
        <f t="shared" si="26"/>
        <v>-0.10386243359239522</v>
      </c>
      <c r="P235" s="63">
        <f t="shared" si="27"/>
        <v>0.90134928427583116</v>
      </c>
      <c r="R235" s="60">
        <f t="shared" si="30"/>
        <v>18.411183088987386</v>
      </c>
      <c r="S235" s="60">
        <f t="shared" si="31"/>
        <v>2.9129582565689605</v>
      </c>
    </row>
    <row r="236" spans="1:19" x14ac:dyDescent="0.3">
      <c r="A236" s="60">
        <f>[1]Data!A235</f>
        <v>1889.11</v>
      </c>
      <c r="B236" s="60">
        <f>[1]Data!B235</f>
        <v>5.35</v>
      </c>
      <c r="C236" s="60">
        <f>[1]Data!C235</f>
        <v>0.2208</v>
      </c>
      <c r="D236" s="60">
        <f>[1]Data!D235</f>
        <v>0.29670000000000002</v>
      </c>
      <c r="E236" s="60">
        <f>[1]Data!E235</f>
        <v>7.7067928930000003</v>
      </c>
      <c r="F236" s="60">
        <f t="shared" si="28"/>
        <v>212.51150092376039</v>
      </c>
      <c r="G236" s="60">
        <f t="shared" si="29"/>
        <v>11.785450901697143</v>
      </c>
      <c r="H236" s="60">
        <f t="shared" si="20"/>
        <v>187.25758728019633</v>
      </c>
      <c r="I236" s="60">
        <f t="shared" si="21"/>
        <v>12.491937691686491</v>
      </c>
      <c r="J236" s="60">
        <f t="shared" si="22"/>
        <v>17.011892483676803</v>
      </c>
      <c r="K236" s="60">
        <f t="shared" si="23"/>
        <v>2.8339126573430122</v>
      </c>
      <c r="L236" s="60">
        <f t="shared" si="24"/>
        <v>3.2582544716018624E-2</v>
      </c>
      <c r="M236" s="31"/>
      <c r="N236" s="31">
        <f t="shared" si="25"/>
        <v>1907.06</v>
      </c>
      <c r="O236" s="31">
        <f t="shared" si="26"/>
        <v>-0.21537485378744892</v>
      </c>
      <c r="P236" s="63">
        <f t="shared" si="27"/>
        <v>0.80623916172239329</v>
      </c>
      <c r="R236" s="60">
        <f t="shared" si="30"/>
        <v>18.03168183350185</v>
      </c>
      <c r="S236" s="60">
        <f t="shared" si="31"/>
        <v>2.892130312593276</v>
      </c>
    </row>
    <row r="237" spans="1:19" x14ac:dyDescent="0.3">
      <c r="A237" s="60">
        <f>[1]Data!A236</f>
        <v>1889.12</v>
      </c>
      <c r="B237" s="60">
        <f>[1]Data!B236</f>
        <v>5.32</v>
      </c>
      <c r="C237" s="60">
        <f>[1]Data!C236</f>
        <v>0.22</v>
      </c>
      <c r="D237" s="60">
        <f>[1]Data!D236</f>
        <v>0.3</v>
      </c>
      <c r="E237" s="60">
        <f>[1]Data!E236</f>
        <v>7.8019419829999999</v>
      </c>
      <c r="F237" s="60">
        <f t="shared" si="28"/>
        <v>208.74268272548366</v>
      </c>
      <c r="G237" s="60">
        <f t="shared" si="29"/>
        <v>11.771203913091181</v>
      </c>
      <c r="H237" s="60">
        <f t="shared" si="20"/>
        <v>187.77259298391738</v>
      </c>
      <c r="I237" s="60">
        <f t="shared" si="21"/>
        <v>12.490049754204852</v>
      </c>
      <c r="J237" s="60">
        <f t="shared" si="22"/>
        <v>16.712718270414346</v>
      </c>
      <c r="K237" s="60">
        <f t="shared" si="23"/>
        <v>2.8161700026517873</v>
      </c>
      <c r="L237" s="60">
        <f t="shared" si="24"/>
        <v>1.4839890024793689E-2</v>
      </c>
      <c r="M237" s="31"/>
      <c r="N237" s="31">
        <f t="shared" si="25"/>
        <v>1907.09</v>
      </c>
      <c r="O237" s="31">
        <f t="shared" si="26"/>
        <v>-0.28072615756314834</v>
      </c>
      <c r="P237" s="63">
        <f t="shared" si="27"/>
        <v>0.75523512259173897</v>
      </c>
      <c r="R237" s="60">
        <f t="shared" si="30"/>
        <v>17.733333333333334</v>
      </c>
      <c r="S237" s="60">
        <f t="shared" si="31"/>
        <v>2.875446107679489</v>
      </c>
    </row>
    <row r="238" spans="1:19" x14ac:dyDescent="0.3">
      <c r="A238" s="60">
        <f>[1]Data!A237</f>
        <v>1890.01</v>
      </c>
      <c r="B238" s="60">
        <f>[1]Data!B237</f>
        <v>5.38</v>
      </c>
      <c r="C238" s="60">
        <f>[1]Data!C237</f>
        <v>0.22</v>
      </c>
      <c r="D238" s="60">
        <f>[1]Data!D237</f>
        <v>0.29920000000000002</v>
      </c>
      <c r="E238" s="60">
        <f>[1]Data!E237</f>
        <v>7.6116519010000001</v>
      </c>
      <c r="F238" s="60">
        <f t="shared" si="28"/>
        <v>216.37431288517348</v>
      </c>
      <c r="G238" s="60">
        <f t="shared" si="29"/>
        <v>12.033307512127122</v>
      </c>
      <c r="H238" s="60">
        <f t="shared" si="20"/>
        <v>188.25772055422885</v>
      </c>
      <c r="I238" s="60">
        <f t="shared" si="21"/>
        <v>12.490982000594061</v>
      </c>
      <c r="J238" s="60">
        <f t="shared" si="22"/>
        <v>17.322442132642806</v>
      </c>
      <c r="K238" s="60">
        <f t="shared" si="23"/>
        <v>2.8520028939245745</v>
      </c>
      <c r="L238" s="60">
        <f t="shared" si="24"/>
        <v>5.0672781297580904E-2</v>
      </c>
      <c r="M238" s="31"/>
      <c r="N238" s="31">
        <f t="shared" si="25"/>
        <v>1907.12</v>
      </c>
      <c r="O238" s="31">
        <f t="shared" si="26"/>
        <v>-0.36586466999388056</v>
      </c>
      <c r="P238" s="63">
        <f t="shared" si="27"/>
        <v>0.69359665929885195</v>
      </c>
      <c r="R238" s="60">
        <f t="shared" si="30"/>
        <v>17.981283422459892</v>
      </c>
      <c r="S238" s="60">
        <f t="shared" si="31"/>
        <v>2.8893314070555078</v>
      </c>
    </row>
    <row r="239" spans="1:19" x14ac:dyDescent="0.3">
      <c r="A239" s="60">
        <f>[1]Data!A238</f>
        <v>1890.02</v>
      </c>
      <c r="B239" s="60">
        <f>[1]Data!B238</f>
        <v>5.32</v>
      </c>
      <c r="C239" s="60">
        <f>[1]Data!C238</f>
        <v>0.22</v>
      </c>
      <c r="D239" s="60">
        <f>[1]Data!D238</f>
        <v>0.29830000000000001</v>
      </c>
      <c r="E239" s="60">
        <f>[1]Data!E238</f>
        <v>7.6116519010000001</v>
      </c>
      <c r="F239" s="60">
        <f t="shared" si="28"/>
        <v>213.96121645894482</v>
      </c>
      <c r="G239" s="60">
        <f t="shared" si="29"/>
        <v>11.997111065733691</v>
      </c>
      <c r="H239" s="60">
        <f t="shared" si="20"/>
        <v>188.70509878564496</v>
      </c>
      <c r="I239" s="60">
        <f t="shared" si="21"/>
        <v>12.489195050537015</v>
      </c>
      <c r="J239" s="60">
        <f t="shared" si="22"/>
        <v>17.131705894027561</v>
      </c>
      <c r="K239" s="60">
        <f t="shared" si="23"/>
        <v>2.8409308925515759</v>
      </c>
      <c r="L239" s="60">
        <f t="shared" si="24"/>
        <v>3.960077992458233E-2</v>
      </c>
      <c r="M239" s="31"/>
      <c r="N239" s="31">
        <f t="shared" si="25"/>
        <v>1908.03</v>
      </c>
      <c r="O239" s="31">
        <f t="shared" si="26"/>
        <v>-0.3109420404598775</v>
      </c>
      <c r="P239" s="63">
        <f t="shared" si="27"/>
        <v>0.73275634485934893</v>
      </c>
      <c r="R239" s="60">
        <f t="shared" si="30"/>
        <v>17.834394904458598</v>
      </c>
      <c r="S239" s="60">
        <f t="shared" si="31"/>
        <v>2.881128890814987</v>
      </c>
    </row>
    <row r="240" spans="1:19" x14ac:dyDescent="0.3">
      <c r="A240" s="60">
        <f>[1]Data!A239</f>
        <v>1890.03</v>
      </c>
      <c r="B240" s="60">
        <f>[1]Data!B239</f>
        <v>5.28</v>
      </c>
      <c r="C240" s="60">
        <f>[1]Data!C239</f>
        <v>0.22</v>
      </c>
      <c r="D240" s="60">
        <f>[1]Data!D239</f>
        <v>0.29749999999999999</v>
      </c>
      <c r="E240" s="60">
        <f>[1]Data!E239</f>
        <v>7.6116519010000001</v>
      </c>
      <c r="F240" s="60">
        <f t="shared" si="28"/>
        <v>212.35248550812568</v>
      </c>
      <c r="G240" s="60">
        <f t="shared" si="29"/>
        <v>11.964936446717308</v>
      </c>
      <c r="H240" s="60">
        <f t="shared" si="20"/>
        <v>189.17080507937399</v>
      </c>
      <c r="I240" s="60">
        <f t="shared" si="21"/>
        <v>12.485738455565341</v>
      </c>
      <c r="J240" s="60">
        <f t="shared" si="22"/>
        <v>17.007603215769151</v>
      </c>
      <c r="K240" s="60">
        <f t="shared" si="23"/>
        <v>2.8336604920570672</v>
      </c>
      <c r="L240" s="60">
        <f t="shared" si="24"/>
        <v>3.2330379430073553E-2</v>
      </c>
      <c r="M240" s="31"/>
      <c r="N240" s="31">
        <f t="shared" si="25"/>
        <v>1908.06</v>
      </c>
      <c r="O240" s="31">
        <f t="shared" si="26"/>
        <v>-0.22641007841907879</v>
      </c>
      <c r="P240" s="63">
        <f t="shared" si="27"/>
        <v>0.79739104175236208</v>
      </c>
      <c r="R240" s="60">
        <f t="shared" si="30"/>
        <v>17.747899159663866</v>
      </c>
      <c r="S240" s="60">
        <f t="shared" si="31"/>
        <v>2.8762671517146225</v>
      </c>
    </row>
    <row r="241" spans="1:19" x14ac:dyDescent="0.3">
      <c r="A241" s="60">
        <f>[1]Data!A240</f>
        <v>1890.04</v>
      </c>
      <c r="B241" s="60">
        <f>[1]Data!B240</f>
        <v>5.39</v>
      </c>
      <c r="C241" s="60">
        <f>[1]Data!C240</f>
        <v>0.22</v>
      </c>
      <c r="D241" s="60">
        <f>[1]Data!D240</f>
        <v>0.29670000000000002</v>
      </c>
      <c r="E241" s="60">
        <f>[1]Data!E240</f>
        <v>7.6116519010000001</v>
      </c>
      <c r="F241" s="60">
        <f t="shared" si="28"/>
        <v>216.77649562287826</v>
      </c>
      <c r="G241" s="60">
        <f t="shared" si="29"/>
        <v>11.932761827700926</v>
      </c>
      <c r="H241" s="60">
        <f t="shared" si="20"/>
        <v>189.65929002823617</v>
      </c>
      <c r="I241" s="60">
        <f t="shared" si="21"/>
        <v>12.475680975607284</v>
      </c>
      <c r="J241" s="60">
        <f t="shared" si="22"/>
        <v>17.375924893136034</v>
      </c>
      <c r="K241" s="60">
        <f t="shared" si="23"/>
        <v>2.8550856212937505</v>
      </c>
      <c r="L241" s="60">
        <f t="shared" si="24"/>
        <v>5.3755508666756935E-2</v>
      </c>
      <c r="M241" s="31"/>
      <c r="N241" s="31">
        <f t="shared" si="25"/>
        <v>1908.09</v>
      </c>
      <c r="O241" s="31">
        <f t="shared" si="26"/>
        <v>-0.17815964554868424</v>
      </c>
      <c r="P241" s="63">
        <f t="shared" si="27"/>
        <v>0.83680882002123624</v>
      </c>
      <c r="R241" s="60">
        <f t="shared" si="30"/>
        <v>18.166498146275696</v>
      </c>
      <c r="S241" s="60">
        <f t="shared" si="31"/>
        <v>2.8995791366062664</v>
      </c>
    </row>
    <row r="242" spans="1:19" x14ac:dyDescent="0.3">
      <c r="A242" s="60">
        <f>[1]Data!A241</f>
        <v>1890.05</v>
      </c>
      <c r="B242" s="60">
        <f>[1]Data!B241</f>
        <v>5.62</v>
      </c>
      <c r="C242" s="60">
        <f>[1]Data!C241</f>
        <v>0.22</v>
      </c>
      <c r="D242" s="60">
        <f>[1]Data!D241</f>
        <v>0.29580000000000001</v>
      </c>
      <c r="E242" s="60">
        <f>[1]Data!E241</f>
        <v>7.7067928930000003</v>
      </c>
      <c r="F242" s="60">
        <f t="shared" si="28"/>
        <v>223.23638040963243</v>
      </c>
      <c r="G242" s="60">
        <f t="shared" si="29"/>
        <v>11.749701303410903</v>
      </c>
      <c r="H242" s="60">
        <f t="shared" si="20"/>
        <v>190.22049738814349</v>
      </c>
      <c r="I242" s="60">
        <f t="shared" si="21"/>
        <v>12.458682512231114</v>
      </c>
      <c r="J242" s="60">
        <f t="shared" si="22"/>
        <v>17.918137025361521</v>
      </c>
      <c r="K242" s="60">
        <f t="shared" si="23"/>
        <v>2.8858134415041947</v>
      </c>
      <c r="L242" s="60">
        <f t="shared" si="24"/>
        <v>8.4483328877201114E-2</v>
      </c>
      <c r="M242" s="31"/>
      <c r="N242" s="31">
        <f t="shared" si="25"/>
        <v>1908.12</v>
      </c>
      <c r="O242" s="31">
        <f t="shared" si="26"/>
        <v>-0.1160632075645025</v>
      </c>
      <c r="P242" s="63">
        <f t="shared" si="27"/>
        <v>0.89041894030613233</v>
      </c>
      <c r="R242" s="60">
        <f t="shared" si="30"/>
        <v>18.999323867478026</v>
      </c>
      <c r="S242" s="60">
        <f t="shared" si="31"/>
        <v>2.9444033926110373</v>
      </c>
    </row>
    <row r="243" spans="1:19" x14ac:dyDescent="0.3">
      <c r="A243" s="60">
        <f>[1]Data!A242</f>
        <v>1890.06</v>
      </c>
      <c r="B243" s="60">
        <f>[1]Data!B242</f>
        <v>5.58</v>
      </c>
      <c r="C243" s="60">
        <f>[1]Data!C242</f>
        <v>0.22</v>
      </c>
      <c r="D243" s="60">
        <f>[1]Data!D242</f>
        <v>0.29499999999999998</v>
      </c>
      <c r="E243" s="60">
        <f>[1]Data!E242</f>
        <v>7.7067928930000003</v>
      </c>
      <c r="F243" s="60">
        <f t="shared" si="28"/>
        <v>221.64750937468844</v>
      </c>
      <c r="G243" s="60">
        <f t="shared" si="29"/>
        <v>11.717923882712022</v>
      </c>
      <c r="H243" s="60">
        <f t="shared" si="20"/>
        <v>190.73324558938899</v>
      </c>
      <c r="I243" s="60">
        <f t="shared" si="21"/>
        <v>12.437094514180652</v>
      </c>
      <c r="J243" s="60">
        <f t="shared" si="22"/>
        <v>17.821486290223827</v>
      </c>
      <c r="K243" s="60">
        <f t="shared" si="23"/>
        <v>2.8804048243010643</v>
      </c>
      <c r="L243" s="60">
        <f t="shared" si="24"/>
        <v>7.9074711674070652E-2</v>
      </c>
      <c r="M243" s="31"/>
      <c r="N243" s="31">
        <f t="shared" si="25"/>
        <v>1909.03</v>
      </c>
      <c r="O243" s="31">
        <f t="shared" si="26"/>
        <v>-0.13397949623596439</v>
      </c>
      <c r="P243" s="63">
        <f t="shared" si="27"/>
        <v>0.87460799717548854</v>
      </c>
      <c r="R243" s="60">
        <f t="shared" si="30"/>
        <v>18.915254237288138</v>
      </c>
      <c r="S243" s="60">
        <f t="shared" si="31"/>
        <v>2.9399686990355369</v>
      </c>
    </row>
    <row r="244" spans="1:19" x14ac:dyDescent="0.3">
      <c r="A244" s="60">
        <f>[1]Data!A243</f>
        <v>1890.07</v>
      </c>
      <c r="B244" s="60">
        <f>[1]Data!B243</f>
        <v>5.54</v>
      </c>
      <c r="C244" s="60">
        <f>[1]Data!C243</f>
        <v>0.22</v>
      </c>
      <c r="D244" s="60">
        <f>[1]Data!D243</f>
        <v>0.29420000000000002</v>
      </c>
      <c r="E244" s="60">
        <f>[1]Data!E243</f>
        <v>7.7067928930000003</v>
      </c>
      <c r="F244" s="60">
        <f t="shared" si="28"/>
        <v>220.05863833974442</v>
      </c>
      <c r="G244" s="60">
        <f t="shared" si="29"/>
        <v>11.686146462013143</v>
      </c>
      <c r="H244" s="60">
        <f t="shared" si="20"/>
        <v>191.08145966947896</v>
      </c>
      <c r="I244" s="60">
        <f t="shared" si="21"/>
        <v>12.413097843757111</v>
      </c>
      <c r="J244" s="60">
        <f t="shared" si="22"/>
        <v>17.727938755466909</v>
      </c>
      <c r="K244" s="60">
        <f t="shared" si="23"/>
        <v>2.8751418558808211</v>
      </c>
      <c r="L244" s="60">
        <f t="shared" si="24"/>
        <v>7.3811743253827444E-2</v>
      </c>
      <c r="M244" s="31"/>
      <c r="N244" s="31">
        <f t="shared" si="25"/>
        <v>1909.06</v>
      </c>
      <c r="O244" s="31">
        <f t="shared" si="26"/>
        <v>-8.629778483883177E-2</v>
      </c>
      <c r="P244" s="63">
        <f t="shared" si="27"/>
        <v>0.91732102625006195</v>
      </c>
      <c r="R244" s="60">
        <f t="shared" si="30"/>
        <v>18.830727396329028</v>
      </c>
      <c r="S244" s="60">
        <f t="shared" si="31"/>
        <v>2.9354899715739924</v>
      </c>
    </row>
    <row r="245" spans="1:19" x14ac:dyDescent="0.3">
      <c r="A245" s="60">
        <f>[1]Data!A244</f>
        <v>1890.08</v>
      </c>
      <c r="B245" s="60">
        <f>[1]Data!B244</f>
        <v>5.41</v>
      </c>
      <c r="C245" s="60">
        <f>[1]Data!C244</f>
        <v>0.22</v>
      </c>
      <c r="D245" s="60">
        <f>[1]Data!D244</f>
        <v>0.29330000000000001</v>
      </c>
      <c r="E245" s="60">
        <f>[1]Data!E244</f>
        <v>7.9922320659999997</v>
      </c>
      <c r="F245" s="60">
        <f t="shared" si="28"/>
        <v>207.21993071816286</v>
      </c>
      <c r="G245" s="60">
        <f t="shared" si="29"/>
        <v>11.234307889027203</v>
      </c>
      <c r="H245" s="60">
        <f t="shared" si="20"/>
        <v>191.32922859631569</v>
      </c>
      <c r="I245" s="60">
        <f t="shared" si="21"/>
        <v>12.382984268141756</v>
      </c>
      <c r="J245" s="60">
        <f t="shared" si="22"/>
        <v>16.7342480803506</v>
      </c>
      <c r="K245" s="60">
        <f t="shared" si="23"/>
        <v>2.8174574026918444</v>
      </c>
      <c r="L245" s="60">
        <f t="shared" si="24"/>
        <v>1.6127290064850808E-2</v>
      </c>
      <c r="M245" s="31"/>
      <c r="N245" s="31">
        <f t="shared" si="25"/>
        <v>1909.09</v>
      </c>
      <c r="O245" s="31">
        <f t="shared" si="26"/>
        <v>-7.2745030857316539E-2</v>
      </c>
      <c r="P245" s="63">
        <f t="shared" si="27"/>
        <v>0.92983787977136323</v>
      </c>
      <c r="R245" s="60">
        <f t="shared" si="30"/>
        <v>18.445277872485509</v>
      </c>
      <c r="S245" s="60">
        <f t="shared" si="31"/>
        <v>2.9148083958571216</v>
      </c>
    </row>
    <row r="246" spans="1:19" x14ac:dyDescent="0.3">
      <c r="A246" s="60">
        <f>[1]Data!A245</f>
        <v>1890.09</v>
      </c>
      <c r="B246" s="60">
        <f>[1]Data!B245</f>
        <v>5.32</v>
      </c>
      <c r="C246" s="60">
        <f>[1]Data!C245</f>
        <v>0.22</v>
      </c>
      <c r="D246" s="60">
        <f>[1]Data!D245</f>
        <v>0.29249999999999998</v>
      </c>
      <c r="E246" s="60">
        <f>[1]Data!E245</f>
        <v>8.0873811569999994</v>
      </c>
      <c r="F246" s="60">
        <f t="shared" si="28"/>
        <v>201.37523734619251</v>
      </c>
      <c r="G246" s="60">
        <f t="shared" si="29"/>
        <v>11.071852805218288</v>
      </c>
      <c r="H246" s="60">
        <f t="shared" si="20"/>
        <v>191.523534680138</v>
      </c>
      <c r="I246" s="60">
        <f t="shared" si="21"/>
        <v>12.35043224229263</v>
      </c>
      <c r="J246" s="60">
        <f t="shared" si="22"/>
        <v>16.305116565605392</v>
      </c>
      <c r="K246" s="60">
        <f t="shared" si="23"/>
        <v>2.7914789582868957</v>
      </c>
      <c r="L246" s="60">
        <f t="shared" si="24"/>
        <v>-9.8511543400978674E-3</v>
      </c>
      <c r="M246" s="31"/>
      <c r="N246" s="31">
        <f t="shared" si="25"/>
        <v>1909.12</v>
      </c>
      <c r="O246" s="31">
        <f t="shared" si="26"/>
        <v>-0.10647526724563772</v>
      </c>
      <c r="P246" s="63">
        <f t="shared" si="27"/>
        <v>0.89899728256523337</v>
      </c>
      <c r="R246" s="60">
        <f t="shared" si="30"/>
        <v>18.188034188034191</v>
      </c>
      <c r="S246" s="60">
        <f t="shared" si="31"/>
        <v>2.900763915663779</v>
      </c>
    </row>
    <row r="247" spans="1:19" x14ac:dyDescent="0.3">
      <c r="A247" s="60">
        <f>[1]Data!A246</f>
        <v>1890.1</v>
      </c>
      <c r="B247" s="60">
        <f>[1]Data!B246</f>
        <v>5.08</v>
      </c>
      <c r="C247" s="60">
        <f>[1]Data!C246</f>
        <v>0.22</v>
      </c>
      <c r="D247" s="60">
        <f>[1]Data!D246</f>
        <v>0.29170000000000001</v>
      </c>
      <c r="E247" s="60">
        <f>[1]Data!E246</f>
        <v>8.0873811569999994</v>
      </c>
      <c r="F247" s="60">
        <f t="shared" si="28"/>
        <v>192.29064017268004</v>
      </c>
      <c r="G247" s="60">
        <f t="shared" si="29"/>
        <v>11.041570814639917</v>
      </c>
      <c r="H247" s="60">
        <f t="shared" si="20"/>
        <v>191.59075575049391</v>
      </c>
      <c r="I247" s="60">
        <f t="shared" si="21"/>
        <v>12.315663013737895</v>
      </c>
      <c r="J247" s="60">
        <f t="shared" si="22"/>
        <v>15.613502899371587</v>
      </c>
      <c r="K247" s="60">
        <f t="shared" si="23"/>
        <v>2.7481361103379327</v>
      </c>
      <c r="L247" s="60">
        <f t="shared" si="24"/>
        <v>-5.3194002289060904E-2</v>
      </c>
      <c r="M247" s="31"/>
      <c r="N247" s="31">
        <f t="shared" si="25"/>
        <v>1910.03</v>
      </c>
      <c r="O247" s="31">
        <f t="shared" si="26"/>
        <v>-0.1552400143804582</v>
      </c>
      <c r="P247" s="63">
        <f t="shared" si="27"/>
        <v>0.85620965019111439</v>
      </c>
      <c r="R247" s="60">
        <f t="shared" si="30"/>
        <v>17.415152553993828</v>
      </c>
      <c r="S247" s="60">
        <f t="shared" si="31"/>
        <v>2.8573406636988516</v>
      </c>
    </row>
    <row r="248" spans="1:19" x14ac:dyDescent="0.3">
      <c r="A248" s="60">
        <f>[1]Data!A247</f>
        <v>1890.11</v>
      </c>
      <c r="B248" s="60">
        <f>[1]Data!B247</f>
        <v>4.71</v>
      </c>
      <c r="C248" s="60">
        <f>[1]Data!C247</f>
        <v>0.22</v>
      </c>
      <c r="D248" s="60">
        <f>[1]Data!D247</f>
        <v>0.2908</v>
      </c>
      <c r="E248" s="60">
        <f>[1]Data!E247</f>
        <v>7.8970910740000004</v>
      </c>
      <c r="F248" s="60">
        <f t="shared" si="28"/>
        <v>182.58122028592416</v>
      </c>
      <c r="G248" s="60">
        <f t="shared" si="29"/>
        <v>11.272742857568314</v>
      </c>
      <c r="H248" s="60">
        <f t="shared" si="20"/>
        <v>191.55558324729947</v>
      </c>
      <c r="I248" s="60">
        <f t="shared" si="21"/>
        <v>12.28219594462294</v>
      </c>
      <c r="J248" s="60">
        <f t="shared" si="22"/>
        <v>14.865519253163923</v>
      </c>
      <c r="K248" s="60">
        <f t="shared" si="23"/>
        <v>2.6990443870989038</v>
      </c>
      <c r="L248" s="60">
        <f t="shared" si="24"/>
        <v>-0.10228572552808979</v>
      </c>
      <c r="M248" s="31"/>
      <c r="N248" s="31">
        <f t="shared" si="25"/>
        <v>1910.06</v>
      </c>
      <c r="O248" s="31">
        <f t="shared" si="26"/>
        <v>-0.23141224960040585</v>
      </c>
      <c r="P248" s="63">
        <f t="shared" si="27"/>
        <v>0.79341231469618101</v>
      </c>
      <c r="R248" s="60">
        <f t="shared" si="30"/>
        <v>16.196698762035762</v>
      </c>
      <c r="S248" s="60">
        <f t="shared" si="31"/>
        <v>2.784807441351099</v>
      </c>
    </row>
    <row r="249" spans="1:19" x14ac:dyDescent="0.3">
      <c r="A249" s="60">
        <f>[1]Data!A248</f>
        <v>1890.12</v>
      </c>
      <c r="B249" s="60">
        <f>[1]Data!B248</f>
        <v>4.5999999999999996</v>
      </c>
      <c r="C249" s="60">
        <f>[1]Data!C248</f>
        <v>0.22</v>
      </c>
      <c r="D249" s="60">
        <f>[1]Data!D248</f>
        <v>0.28999999999999998</v>
      </c>
      <c r="E249" s="60">
        <f>[1]Data!E248</f>
        <v>7.8970910740000004</v>
      </c>
      <c r="F249" s="60">
        <f t="shared" si="28"/>
        <v>178.31711535355652</v>
      </c>
      <c r="G249" s="60">
        <f t="shared" si="29"/>
        <v>11.241731185332911</v>
      </c>
      <c r="H249" s="60">
        <f t="shared" si="20"/>
        <v>191.57242369659934</v>
      </c>
      <c r="I249" s="60">
        <f t="shared" si="21"/>
        <v>12.247630065323735</v>
      </c>
      <c r="J249" s="60">
        <f t="shared" si="22"/>
        <v>14.559315916833512</v>
      </c>
      <c r="K249" s="60">
        <f t="shared" si="23"/>
        <v>2.6782310579308075</v>
      </c>
      <c r="L249" s="60">
        <f t="shared" si="24"/>
        <v>-0.12309905469618609</v>
      </c>
      <c r="M249" s="31"/>
      <c r="N249" s="31">
        <f t="shared" si="25"/>
        <v>1910.09</v>
      </c>
      <c r="O249" s="31">
        <f t="shared" si="26"/>
        <v>-0.23811011910700364</v>
      </c>
      <c r="P249" s="63">
        <f t="shared" si="27"/>
        <v>0.78811589969607265</v>
      </c>
      <c r="R249" s="60">
        <f t="shared" si="30"/>
        <v>15.862068965517242</v>
      </c>
      <c r="S249" s="60">
        <f t="shared" si="31"/>
        <v>2.7639306594966668</v>
      </c>
    </row>
    <row r="250" spans="1:19" x14ac:dyDescent="0.3">
      <c r="A250" s="60">
        <f>[1]Data!A249</f>
        <v>1891.01</v>
      </c>
      <c r="B250" s="60">
        <f>[1]Data!B249</f>
        <v>4.84</v>
      </c>
      <c r="C250" s="60">
        <f>[1]Data!C249</f>
        <v>0.22</v>
      </c>
      <c r="D250" s="60">
        <f>[1]Data!D249</f>
        <v>0.29420000000000002</v>
      </c>
      <c r="E250" s="60">
        <f>[1]Data!E249</f>
        <v>7.8019419829999999</v>
      </c>
      <c r="F250" s="60">
        <f t="shared" si="28"/>
        <v>189.90875646453776</v>
      </c>
      <c r="G250" s="60">
        <f t="shared" si="29"/>
        <v>11.543627304104755</v>
      </c>
      <c r="H250" s="60">
        <f t="shared" si="20"/>
        <v>191.48153408498735</v>
      </c>
      <c r="I250" s="60">
        <f t="shared" si="21"/>
        <v>12.215711906452778</v>
      </c>
      <c r="J250" s="60">
        <f t="shared" si="22"/>
        <v>15.546270075690073</v>
      </c>
      <c r="K250" s="60">
        <f t="shared" si="23"/>
        <v>2.7438207433375617</v>
      </c>
      <c r="L250" s="60">
        <f t="shared" si="24"/>
        <v>-5.7509369289431955E-2</v>
      </c>
      <c r="M250" s="31"/>
      <c r="N250" s="31">
        <f t="shared" si="25"/>
        <v>1910.12</v>
      </c>
      <c r="O250" s="31">
        <f t="shared" si="26"/>
        <v>-0.17804254177722445</v>
      </c>
      <c r="P250" s="63">
        <f t="shared" si="27"/>
        <v>0.83690681922797794</v>
      </c>
      <c r="R250" s="60">
        <f t="shared" si="30"/>
        <v>16.451393609789257</v>
      </c>
      <c r="S250" s="60">
        <f t="shared" si="31"/>
        <v>2.8004101915433401</v>
      </c>
    </row>
    <row r="251" spans="1:19" x14ac:dyDescent="0.3">
      <c r="A251" s="60">
        <f>[1]Data!A250</f>
        <v>1891.02</v>
      </c>
      <c r="B251" s="60">
        <f>[1]Data!B250</f>
        <v>4.9000000000000004</v>
      </c>
      <c r="C251" s="60">
        <f>[1]Data!C250</f>
        <v>0.22</v>
      </c>
      <c r="D251" s="60">
        <f>[1]Data!D250</f>
        <v>0.29830000000000001</v>
      </c>
      <c r="E251" s="60">
        <f>[1]Data!E250</f>
        <v>7.8970910740000004</v>
      </c>
      <c r="F251" s="60">
        <f t="shared" si="28"/>
        <v>189.94649244183196</v>
      </c>
      <c r="G251" s="60">
        <f t="shared" si="29"/>
        <v>11.563477284775198</v>
      </c>
      <c r="H251" s="60">
        <f t="shared" si="20"/>
        <v>191.36344391864262</v>
      </c>
      <c r="I251" s="60">
        <f t="shared" si="21"/>
        <v>12.185932723723747</v>
      </c>
      <c r="J251" s="60">
        <f t="shared" si="22"/>
        <v>15.587357713869652</v>
      </c>
      <c r="K251" s="60">
        <f t="shared" si="23"/>
        <v>2.7464601827444222</v>
      </c>
      <c r="L251" s="60">
        <f t="shared" si="24"/>
        <v>-5.4869929882571444E-2</v>
      </c>
      <c r="M251" s="31"/>
      <c r="N251" s="31">
        <f t="shared" si="25"/>
        <v>1911.03</v>
      </c>
      <c r="O251" s="31">
        <f t="shared" si="26"/>
        <v>-0.13303112941196149</v>
      </c>
      <c r="P251" s="63">
        <f t="shared" si="27"/>
        <v>0.87543783981943701</v>
      </c>
      <c r="R251" s="60">
        <f t="shared" si="30"/>
        <v>16.426416359369764</v>
      </c>
      <c r="S251" s="60">
        <f t="shared" si="31"/>
        <v>2.7988907925780153</v>
      </c>
    </row>
    <row r="252" spans="1:19" x14ac:dyDescent="0.3">
      <c r="A252" s="60">
        <f>[1]Data!A251</f>
        <v>1891.03</v>
      </c>
      <c r="B252" s="60">
        <f>[1]Data!B251</f>
        <v>4.8099999999999996</v>
      </c>
      <c r="C252" s="60">
        <f>[1]Data!C251</f>
        <v>0.22</v>
      </c>
      <c r="D252" s="60">
        <f>[1]Data!D251</f>
        <v>0.30249999999999999</v>
      </c>
      <c r="E252" s="60">
        <f>[1]Data!E251</f>
        <v>7.9922320659999997</v>
      </c>
      <c r="F252" s="60">
        <f t="shared" si="28"/>
        <v>184.2380530045034</v>
      </c>
      <c r="G252" s="60">
        <f t="shared" si="29"/>
        <v>11.586696680636649</v>
      </c>
      <c r="H252" s="60">
        <f t="shared" si="20"/>
        <v>191.2606106867897</v>
      </c>
      <c r="I252" s="60">
        <f t="shared" si="21"/>
        <v>12.157316530986673</v>
      </c>
      <c r="J252" s="60">
        <f t="shared" si="22"/>
        <v>15.154499970031697</v>
      </c>
      <c r="K252" s="60">
        <f t="shared" si="23"/>
        <v>2.718297515576241</v>
      </c>
      <c r="L252" s="60">
        <f t="shared" si="24"/>
        <v>-8.303259705075261E-2</v>
      </c>
      <c r="M252" s="31"/>
      <c r="N252" s="31">
        <f t="shared" si="25"/>
        <v>1911.06</v>
      </c>
      <c r="O252" s="31">
        <f t="shared" si="26"/>
        <v>-6.8237751530269897E-2</v>
      </c>
      <c r="P252" s="63">
        <f t="shared" si="27"/>
        <v>0.93403837812276314</v>
      </c>
      <c r="R252" s="60">
        <f t="shared" si="30"/>
        <v>15.900826446280991</v>
      </c>
      <c r="S252" s="60">
        <f t="shared" si="31"/>
        <v>2.7663710856289105</v>
      </c>
    </row>
    <row r="253" spans="1:19" x14ac:dyDescent="0.3">
      <c r="A253" s="60">
        <f>[1]Data!A252</f>
        <v>1891.04</v>
      </c>
      <c r="B253" s="60">
        <f>[1]Data!B252</f>
        <v>4.97</v>
      </c>
      <c r="C253" s="60">
        <f>[1]Data!C252</f>
        <v>0.22</v>
      </c>
      <c r="D253" s="60">
        <f>[1]Data!D252</f>
        <v>0.30669999999999997</v>
      </c>
      <c r="E253" s="60">
        <f>[1]Data!E252</f>
        <v>8.0873811569999994</v>
      </c>
      <c r="F253" s="60">
        <f t="shared" si="28"/>
        <v>188.12686646815348</v>
      </c>
      <c r="G253" s="60">
        <f t="shared" si="29"/>
        <v>11.60935813798444</v>
      </c>
      <c r="H253" s="60">
        <f t="shared" si="20"/>
        <v>191.19094352505076</v>
      </c>
      <c r="I253" s="60">
        <f t="shared" si="21"/>
        <v>12.13086322146601</v>
      </c>
      <c r="J253" s="60">
        <f t="shared" si="22"/>
        <v>15.508118674955963</v>
      </c>
      <c r="K253" s="60">
        <f t="shared" si="23"/>
        <v>2.7413636722784975</v>
      </c>
      <c r="L253" s="60">
        <f t="shared" si="24"/>
        <v>-5.9966440348496075E-2</v>
      </c>
      <c r="M253" s="31"/>
      <c r="N253" s="31">
        <f t="shared" si="25"/>
        <v>1911.09</v>
      </c>
      <c r="O253" s="31">
        <f t="shared" si="26"/>
        <v>-0.23261595599548324</v>
      </c>
      <c r="P253" s="63">
        <f t="shared" si="27"/>
        <v>0.79245785377964661</v>
      </c>
      <c r="R253" s="60">
        <f t="shared" si="30"/>
        <v>16.204760352135636</v>
      </c>
      <c r="S253" s="60">
        <f t="shared" si="31"/>
        <v>2.7853050479704686</v>
      </c>
    </row>
    <row r="254" spans="1:19" x14ac:dyDescent="0.3">
      <c r="A254" s="60">
        <f>[1]Data!A253</f>
        <v>1891.05</v>
      </c>
      <c r="B254" s="60">
        <f>[1]Data!B253</f>
        <v>4.95</v>
      </c>
      <c r="C254" s="60">
        <f>[1]Data!C253</f>
        <v>0.22</v>
      </c>
      <c r="D254" s="60">
        <f>[1]Data!D253</f>
        <v>0.31080000000000002</v>
      </c>
      <c r="E254" s="60">
        <f>[1]Data!E253</f>
        <v>7.9922320659999997</v>
      </c>
      <c r="F254" s="60">
        <f t="shared" si="28"/>
        <v>189.60049113769063</v>
      </c>
      <c r="G254" s="60">
        <f t="shared" si="29"/>
        <v>11.904612655675606</v>
      </c>
      <c r="H254" s="60">
        <f t="shared" si="20"/>
        <v>191.04188812915888</v>
      </c>
      <c r="I254" s="60">
        <f t="shared" si="21"/>
        <v>12.106875575589328</v>
      </c>
      <c r="J254" s="60">
        <f t="shared" si="22"/>
        <v>15.660563285210884</v>
      </c>
      <c r="K254" s="60">
        <f t="shared" si="23"/>
        <v>2.7511456595971739</v>
      </c>
      <c r="L254" s="60">
        <f t="shared" si="24"/>
        <v>-5.0184453029819664E-2</v>
      </c>
      <c r="M254" s="31"/>
      <c r="N254" s="31">
        <f t="shared" si="25"/>
        <v>1911.12</v>
      </c>
      <c r="O254" s="31">
        <f t="shared" si="26"/>
        <v>-0.16335231575980913</v>
      </c>
      <c r="P254" s="63">
        <f t="shared" si="27"/>
        <v>0.8492919167716706</v>
      </c>
      <c r="R254" s="60">
        <f t="shared" si="30"/>
        <v>15.926640926640927</v>
      </c>
      <c r="S254" s="60">
        <f t="shared" si="31"/>
        <v>2.7679932370692435</v>
      </c>
    </row>
    <row r="255" spans="1:19" x14ac:dyDescent="0.3">
      <c r="A255" s="60">
        <f>[1]Data!A254</f>
        <v>1891.06</v>
      </c>
      <c r="B255" s="60">
        <f>[1]Data!B254</f>
        <v>4.8499999999999996</v>
      </c>
      <c r="C255" s="60">
        <f>[1]Data!C254</f>
        <v>0.22</v>
      </c>
      <c r="D255" s="60">
        <f>[1]Data!D254</f>
        <v>0.315</v>
      </c>
      <c r="E255" s="60">
        <f>[1]Data!E254</f>
        <v>7.8019419829999999</v>
      </c>
      <c r="F255" s="60">
        <f t="shared" si="28"/>
        <v>190.30112992830746</v>
      </c>
      <c r="G255" s="60">
        <f t="shared" si="29"/>
        <v>12.359764108745741</v>
      </c>
      <c r="H255" s="60">
        <f t="shared" si="20"/>
        <v>190.86677090623283</v>
      </c>
      <c r="I255" s="60">
        <f t="shared" si="21"/>
        <v>12.087619630115553</v>
      </c>
      <c r="J255" s="60">
        <f t="shared" si="22"/>
        <v>15.743474377220146</v>
      </c>
      <c r="K255" s="60">
        <f t="shared" si="23"/>
        <v>2.7564259541593539</v>
      </c>
      <c r="L255" s="60">
        <f t="shared" si="24"/>
        <v>-4.4904158467639732E-2</v>
      </c>
      <c r="M255" s="31"/>
      <c r="N255" s="31">
        <f t="shared" si="25"/>
        <v>1912.03</v>
      </c>
      <c r="O255" s="31">
        <f t="shared" si="26"/>
        <v>-0.18381693264440502</v>
      </c>
      <c r="P255" s="63">
        <f t="shared" si="27"/>
        <v>0.83208811805575922</v>
      </c>
      <c r="R255" s="60">
        <f t="shared" si="30"/>
        <v>15.396825396825395</v>
      </c>
      <c r="S255" s="60">
        <f t="shared" si="31"/>
        <v>2.7341613451058957</v>
      </c>
    </row>
    <row r="256" spans="1:19" x14ac:dyDescent="0.3">
      <c r="A256" s="60">
        <f>[1]Data!A255</f>
        <v>1891.07</v>
      </c>
      <c r="B256" s="60">
        <f>[1]Data!B255</f>
        <v>4.7699999999999996</v>
      </c>
      <c r="C256" s="60">
        <f>[1]Data!C255</f>
        <v>0.22</v>
      </c>
      <c r="D256" s="60">
        <f>[1]Data!D255</f>
        <v>0.31919999999999998</v>
      </c>
      <c r="E256" s="60">
        <f>[1]Data!E255</f>
        <v>7.7067928930000003</v>
      </c>
      <c r="F256" s="60">
        <f t="shared" si="28"/>
        <v>189.47287091707233</v>
      </c>
      <c r="G256" s="60">
        <f t="shared" si="29"/>
        <v>12.679190858853143</v>
      </c>
      <c r="H256" s="60">
        <f t="shared" si="20"/>
        <v>190.81559371151477</v>
      </c>
      <c r="I256" s="60">
        <f t="shared" si="21"/>
        <v>12.07287382293412</v>
      </c>
      <c r="J256" s="60">
        <f t="shared" si="22"/>
        <v>15.694098496841903</v>
      </c>
      <c r="K256" s="60">
        <f t="shared" si="23"/>
        <v>2.7532847497682877</v>
      </c>
      <c r="L256" s="60">
        <f t="shared" si="24"/>
        <v>-4.8045362858705865E-2</v>
      </c>
      <c r="M256" s="31"/>
      <c r="N256" s="31">
        <f t="shared" si="25"/>
        <v>1912.06</v>
      </c>
      <c r="O256" s="31">
        <f t="shared" si="26"/>
        <v>-0.1731112790137832</v>
      </c>
      <c r="P256" s="63">
        <f t="shared" si="27"/>
        <v>0.84104401908810567</v>
      </c>
      <c r="R256" s="60">
        <f t="shared" si="30"/>
        <v>14.943609022556391</v>
      </c>
      <c r="S256" s="60">
        <f t="shared" si="31"/>
        <v>2.704283718306733</v>
      </c>
    </row>
    <row r="257" spans="1:19" x14ac:dyDescent="0.3">
      <c r="A257" s="60">
        <f>[1]Data!A256</f>
        <v>1891.08</v>
      </c>
      <c r="B257" s="60">
        <f>[1]Data!B256</f>
        <v>4.93</v>
      </c>
      <c r="C257" s="60">
        <f>[1]Data!C256</f>
        <v>0.22</v>
      </c>
      <c r="D257" s="60">
        <f>[1]Data!D256</f>
        <v>0.32329999999999998</v>
      </c>
      <c r="E257" s="60">
        <f>[1]Data!E256</f>
        <v>7.7067928930000003</v>
      </c>
      <c r="F257" s="60">
        <f t="shared" si="28"/>
        <v>195.82835505684838</v>
      </c>
      <c r="G257" s="60">
        <f t="shared" si="29"/>
        <v>12.842050139934905</v>
      </c>
      <c r="H257" s="60">
        <f t="shared" ref="H257:H320" si="32">GEOMEAN(F138:F258)</f>
        <v>190.97573167776648</v>
      </c>
      <c r="I257" s="60">
        <f t="shared" ref="I257:I320" si="33">GEOMEAN(G138:G257)</f>
        <v>12.062298014196829</v>
      </c>
      <c r="J257" s="60">
        <f t="shared" ref="J257:J320" si="34">F257/I257</f>
        <v>16.234746880434098</v>
      </c>
      <c r="K257" s="60">
        <f t="shared" ref="K257:K320" si="35">LN(J257)</f>
        <v>2.7871538144529238</v>
      </c>
      <c r="L257" s="60">
        <f t="shared" si="24"/>
        <v>-1.4176298174069846E-2</v>
      </c>
      <c r="M257" s="31"/>
      <c r="N257" s="31">
        <f t="shared" si="25"/>
        <v>1912.09</v>
      </c>
      <c r="O257" s="31">
        <f t="shared" si="26"/>
        <v>-0.16262478002659719</v>
      </c>
      <c r="P257" s="63">
        <f t="shared" si="27"/>
        <v>0.84991003181217517</v>
      </c>
      <c r="R257" s="60">
        <f t="shared" si="30"/>
        <v>15.248994741725951</v>
      </c>
      <c r="S257" s="60">
        <f t="shared" si="31"/>
        <v>2.7245135823053483</v>
      </c>
    </row>
    <row r="258" spans="1:19" x14ac:dyDescent="0.3">
      <c r="A258" s="60">
        <f>[1]Data!A257</f>
        <v>1891.09</v>
      </c>
      <c r="B258" s="60">
        <f>[1]Data!B257</f>
        <v>5.33</v>
      </c>
      <c r="C258" s="60">
        <f>[1]Data!C257</f>
        <v>0.22</v>
      </c>
      <c r="D258" s="60">
        <f>[1]Data!D257</f>
        <v>0.32750000000000001</v>
      </c>
      <c r="E258" s="60">
        <f>[1]Data!E257</f>
        <v>7.6116519010000001</v>
      </c>
      <c r="F258" s="60">
        <f t="shared" si="28"/>
        <v>214.36339919664957</v>
      </c>
      <c r="G258" s="60">
        <f t="shared" si="29"/>
        <v>13.171484659831659</v>
      </c>
      <c r="H258" s="60">
        <f t="shared" si="32"/>
        <v>191.18350556582084</v>
      </c>
      <c r="I258" s="60">
        <f t="shared" si="33"/>
        <v>12.05903179263742</v>
      </c>
      <c r="J258" s="60">
        <f t="shared" si="34"/>
        <v>17.776170001270586</v>
      </c>
      <c r="K258" s="60">
        <f t="shared" si="35"/>
        <v>2.8778587963793671</v>
      </c>
      <c r="L258" s="60">
        <f t="shared" ref="L258:L321" si="36">K258-$K$1843</f>
        <v>7.6528683752373539E-2</v>
      </c>
      <c r="M258" s="31"/>
      <c r="N258" s="31">
        <f t="shared" si="25"/>
        <v>1912.12</v>
      </c>
      <c r="O258" s="31">
        <f t="shared" si="26"/>
        <v>-0.20231054899370937</v>
      </c>
      <c r="P258" s="63">
        <f t="shared" si="27"/>
        <v>0.81684121933111509</v>
      </c>
      <c r="R258" s="60">
        <f t="shared" si="30"/>
        <v>16.274809160305342</v>
      </c>
      <c r="S258" s="60">
        <f t="shared" si="31"/>
        <v>2.7896184620845834</v>
      </c>
    </row>
    <row r="259" spans="1:19" x14ac:dyDescent="0.3">
      <c r="A259" s="60">
        <f>[1]Data!A258</f>
        <v>1891.1</v>
      </c>
      <c r="B259" s="60">
        <f>[1]Data!B258</f>
        <v>5.33</v>
      </c>
      <c r="C259" s="60">
        <f>[1]Data!C258</f>
        <v>0.22</v>
      </c>
      <c r="D259" s="60">
        <f>[1]Data!D258</f>
        <v>0.33169999999999999</v>
      </c>
      <c r="E259" s="60">
        <f>[1]Data!E258</f>
        <v>7.6116519010000001</v>
      </c>
      <c r="F259" s="60">
        <f t="shared" si="28"/>
        <v>214.36339919664957</v>
      </c>
      <c r="G259" s="60">
        <f t="shared" si="29"/>
        <v>13.340401409667667</v>
      </c>
      <c r="H259" s="60">
        <f t="shared" si="32"/>
        <v>191.42771477173201</v>
      </c>
      <c r="I259" s="60">
        <f t="shared" si="33"/>
        <v>12.058918677874678</v>
      </c>
      <c r="J259" s="60">
        <f t="shared" si="34"/>
        <v>17.776336744849001</v>
      </c>
      <c r="K259" s="60">
        <f t="shared" si="35"/>
        <v>2.8778681765099785</v>
      </c>
      <c r="L259" s="60">
        <f t="shared" si="36"/>
        <v>7.6538063882984897E-2</v>
      </c>
      <c r="M259" s="31"/>
      <c r="N259" s="31">
        <f t="shared" ref="N259:N322" si="37">INDEX($A$130:$A$2900,(ROW()-ROW($A$130))*3)</f>
        <v>1913.03</v>
      </c>
      <c r="O259" s="31">
        <f t="shared" ref="O259:O322" si="38">INDEX($L$130:$L$2900,(ROW()-ROW($L$130))*3)</f>
        <v>-0.27540579988805236</v>
      </c>
      <c r="P259" s="63">
        <f t="shared" ref="P259:P322" si="39">EXP(O259)</f>
        <v>0.75926395147465597</v>
      </c>
      <c r="R259" s="60">
        <f t="shared" si="30"/>
        <v>16.068736810370819</v>
      </c>
      <c r="S259" s="60">
        <f t="shared" si="31"/>
        <v>2.7768755712068836</v>
      </c>
    </row>
    <row r="260" spans="1:19" x14ac:dyDescent="0.3">
      <c r="A260" s="60">
        <f>[1]Data!A259</f>
        <v>1891.11</v>
      </c>
      <c r="B260" s="60">
        <f>[1]Data!B259</f>
        <v>5.25</v>
      </c>
      <c r="C260" s="60">
        <f>[1]Data!C259</f>
        <v>0.22</v>
      </c>
      <c r="D260" s="60">
        <f>[1]Data!D259</f>
        <v>0.33579999999999999</v>
      </c>
      <c r="E260" s="60">
        <f>[1]Data!E259</f>
        <v>7.5165028100000004</v>
      </c>
      <c r="F260" s="60">
        <f t="shared" si="28"/>
        <v>213.81876859831834</v>
      </c>
      <c r="G260" s="60">
        <f t="shared" si="29"/>
        <v>13.67625571339339</v>
      </c>
      <c r="H260" s="60">
        <f t="shared" si="32"/>
        <v>191.69478440230108</v>
      </c>
      <c r="I260" s="60">
        <f t="shared" si="33"/>
        <v>12.061292695190314</v>
      </c>
      <c r="J260" s="60">
        <f t="shared" si="34"/>
        <v>17.727682596044033</v>
      </c>
      <c r="K260" s="60">
        <f t="shared" si="35"/>
        <v>2.8751274063005785</v>
      </c>
      <c r="L260" s="60">
        <f t="shared" si="36"/>
        <v>7.3797293673584896E-2</v>
      </c>
      <c r="M260" s="31"/>
      <c r="N260" s="31">
        <f t="shared" si="37"/>
        <v>1913.06</v>
      </c>
      <c r="O260" s="31">
        <f t="shared" si="38"/>
        <v>-0.35487660413797384</v>
      </c>
      <c r="P260" s="63">
        <f t="shared" si="39"/>
        <v>0.70125997044846888</v>
      </c>
      <c r="R260" s="60">
        <f t="shared" si="30"/>
        <v>15.634306134603932</v>
      </c>
      <c r="S260" s="60">
        <f t="shared" si="31"/>
        <v>2.7494676109422289</v>
      </c>
    </row>
    <row r="261" spans="1:19" x14ac:dyDescent="0.3">
      <c r="A261" s="60">
        <f>[1]Data!A260</f>
        <v>1891.12</v>
      </c>
      <c r="B261" s="60">
        <f>[1]Data!B260</f>
        <v>5.41</v>
      </c>
      <c r="C261" s="60">
        <f>[1]Data!C260</f>
        <v>0.22</v>
      </c>
      <c r="D261" s="60">
        <f>[1]Data!D260</f>
        <v>0.34</v>
      </c>
      <c r="E261" s="60">
        <f>[1]Data!E260</f>
        <v>7.5165028100000004</v>
      </c>
      <c r="F261" s="60">
        <f t="shared" si="28"/>
        <v>220.33515011750518</v>
      </c>
      <c r="G261" s="60">
        <f t="shared" si="29"/>
        <v>13.847310728272046</v>
      </c>
      <c r="H261" s="60">
        <f t="shared" si="32"/>
        <v>192.07881664335599</v>
      </c>
      <c r="I261" s="60">
        <f t="shared" si="33"/>
        <v>12.065872022295391</v>
      </c>
      <c r="J261" s="60">
        <f t="shared" si="34"/>
        <v>18.261021641069004</v>
      </c>
      <c r="K261" s="60">
        <f t="shared" si="35"/>
        <v>2.9047688232768896</v>
      </c>
      <c r="L261" s="60">
        <f t="shared" si="36"/>
        <v>0.10343871064989596</v>
      </c>
      <c r="M261" s="31"/>
      <c r="N261" s="31">
        <f t="shared" si="37"/>
        <v>1913.09</v>
      </c>
      <c r="O261" s="31">
        <f t="shared" si="38"/>
        <v>-0.32477589007391661</v>
      </c>
      <c r="P261" s="63">
        <f t="shared" si="39"/>
        <v>0.72268929733980736</v>
      </c>
      <c r="R261" s="60">
        <f t="shared" si="30"/>
        <v>15.911764705882351</v>
      </c>
      <c r="S261" s="60">
        <f t="shared" si="31"/>
        <v>2.76705875423032</v>
      </c>
    </row>
    <row r="262" spans="1:19" x14ac:dyDescent="0.3">
      <c r="A262" s="60">
        <f>[1]Data!A261</f>
        <v>1892.01</v>
      </c>
      <c r="B262" s="60">
        <f>[1]Data!B261</f>
        <v>5.51</v>
      </c>
      <c r="C262" s="60">
        <f>[1]Data!C261</f>
        <v>0.22170000000000001</v>
      </c>
      <c r="D262" s="60">
        <f>[1]Data!D261</f>
        <v>0.34250000000000003</v>
      </c>
      <c r="E262" s="60">
        <f>[1]Data!E261</f>
        <v>7.3262127269999997</v>
      </c>
      <c r="F262" s="60">
        <f t="shared" si="28"/>
        <v>230.23662946389896</v>
      </c>
      <c r="G262" s="60">
        <f t="shared" si="29"/>
        <v>14.311442031104429</v>
      </c>
      <c r="H262" s="60">
        <f t="shared" si="32"/>
        <v>192.4905038406919</v>
      </c>
      <c r="I262" s="60">
        <f t="shared" si="33"/>
        <v>12.073952835100075</v>
      </c>
      <c r="J262" s="60">
        <f t="shared" si="34"/>
        <v>19.068869375949543</v>
      </c>
      <c r="K262" s="60">
        <f t="shared" si="35"/>
        <v>2.9480571297555862</v>
      </c>
      <c r="L262" s="60">
        <f t="shared" si="36"/>
        <v>0.1467270171285926</v>
      </c>
      <c r="M262" s="31"/>
      <c r="N262" s="31">
        <f t="shared" si="37"/>
        <v>1913.12</v>
      </c>
      <c r="O262" s="31">
        <f t="shared" si="38"/>
        <v>-0.38280646254807849</v>
      </c>
      <c r="P262" s="63">
        <f t="shared" si="39"/>
        <v>0.68194486838727542</v>
      </c>
      <c r="R262" s="60">
        <f t="shared" si="30"/>
        <v>16.087591240875909</v>
      </c>
      <c r="S262" s="60">
        <f t="shared" si="31"/>
        <v>2.7780482444446801</v>
      </c>
    </row>
    <row r="263" spans="1:19" x14ac:dyDescent="0.3">
      <c r="A263" s="60">
        <f>[1]Data!A262</f>
        <v>1892.02</v>
      </c>
      <c r="B263" s="60">
        <f>[1]Data!B262</f>
        <v>5.52</v>
      </c>
      <c r="C263" s="60">
        <f>[1]Data!C262</f>
        <v>0.2233</v>
      </c>
      <c r="D263" s="60">
        <f>[1]Data!D262</f>
        <v>0.34499999999999997</v>
      </c>
      <c r="E263" s="60">
        <f>[1]Data!E262</f>
        <v>7.3262127269999997</v>
      </c>
      <c r="F263" s="60">
        <f t="shared" si="28"/>
        <v>230.65448178597498</v>
      </c>
      <c r="G263" s="60">
        <f t="shared" si="29"/>
        <v>14.415905111623436</v>
      </c>
      <c r="H263" s="60">
        <f t="shared" si="32"/>
        <v>193.01252757280042</v>
      </c>
      <c r="I263" s="60">
        <f t="shared" si="33"/>
        <v>12.083914775753133</v>
      </c>
      <c r="J263" s="60">
        <f t="shared" si="34"/>
        <v>19.087728278983942</v>
      </c>
      <c r="K263" s="60">
        <f t="shared" si="35"/>
        <v>2.9490456300794667</v>
      </c>
      <c r="L263" s="60">
        <f t="shared" si="36"/>
        <v>0.14771551745247313</v>
      </c>
      <c r="M263" s="31"/>
      <c r="N263" s="31">
        <f t="shared" si="37"/>
        <v>1914.03</v>
      </c>
      <c r="O263" s="31">
        <f t="shared" si="38"/>
        <v>-0.33814721709017048</v>
      </c>
      <c r="P263" s="63">
        <f t="shared" si="39"/>
        <v>0.71309030109139027</v>
      </c>
      <c r="R263" s="60">
        <f t="shared" si="30"/>
        <v>16</v>
      </c>
      <c r="S263" s="60">
        <f t="shared" si="31"/>
        <v>2.7725887222397811</v>
      </c>
    </row>
    <row r="264" spans="1:19" x14ac:dyDescent="0.3">
      <c r="A264" s="60">
        <f>[1]Data!A263</f>
        <v>1892.03</v>
      </c>
      <c r="B264" s="60">
        <f>[1]Data!B263</f>
        <v>5.58</v>
      </c>
      <c r="C264" s="60">
        <f>[1]Data!C263</f>
        <v>0.22500000000000001</v>
      </c>
      <c r="D264" s="60">
        <f>[1]Data!D263</f>
        <v>0.34749999999999998</v>
      </c>
      <c r="E264" s="60">
        <f>[1]Data!E263</f>
        <v>7.135922645</v>
      </c>
      <c r="F264" s="60">
        <f t="shared" si="28"/>
        <v>239.37919943637502</v>
      </c>
      <c r="G264" s="60">
        <f t="shared" si="29"/>
        <v>14.907575592139841</v>
      </c>
      <c r="H264" s="60">
        <f t="shared" si="32"/>
        <v>193.55733455113489</v>
      </c>
      <c r="I264" s="60">
        <f t="shared" si="33"/>
        <v>12.097449558690656</v>
      </c>
      <c r="J264" s="60">
        <f t="shared" si="34"/>
        <v>19.787575742724052</v>
      </c>
      <c r="K264" s="60">
        <f t="shared" si="35"/>
        <v>2.9850542530064526</v>
      </c>
      <c r="L264" s="60">
        <f t="shared" si="36"/>
        <v>0.18372414037945894</v>
      </c>
      <c r="M264" s="31"/>
      <c r="N264" s="31">
        <f t="shared" si="37"/>
        <v>1914.06</v>
      </c>
      <c r="O264" s="31">
        <f t="shared" si="38"/>
        <v>-0.35970105386073126</v>
      </c>
      <c r="P264" s="63">
        <f t="shared" si="39"/>
        <v>0.69788492489352194</v>
      </c>
      <c r="R264" s="60">
        <f t="shared" si="30"/>
        <v>16.057553956834532</v>
      </c>
      <c r="S264" s="60">
        <f t="shared" si="31"/>
        <v>2.7761793903705096</v>
      </c>
    </row>
    <row r="265" spans="1:19" x14ac:dyDescent="0.3">
      <c r="A265" s="60">
        <f>[1]Data!A264</f>
        <v>1892.04</v>
      </c>
      <c r="B265" s="60">
        <f>[1]Data!B264</f>
        <v>5.57</v>
      </c>
      <c r="C265" s="60">
        <f>[1]Data!C264</f>
        <v>0.22670000000000001</v>
      </c>
      <c r="D265" s="60">
        <f>[1]Data!D264</f>
        <v>0.35</v>
      </c>
      <c r="E265" s="60">
        <f>[1]Data!E264</f>
        <v>7.0407735540000003</v>
      </c>
      <c r="F265" s="60">
        <f t="shared" si="28"/>
        <v>242.17938013803644</v>
      </c>
      <c r="G265" s="60">
        <f t="shared" si="29"/>
        <v>15.217734838117188</v>
      </c>
      <c r="H265" s="60">
        <f t="shared" si="32"/>
        <v>194.11846792253053</v>
      </c>
      <c r="I265" s="60">
        <f t="shared" si="33"/>
        <v>12.114193268225657</v>
      </c>
      <c r="J265" s="60">
        <f t="shared" si="34"/>
        <v>19.991374974448298</v>
      </c>
      <c r="K265" s="60">
        <f t="shared" si="35"/>
        <v>2.9953009292608308</v>
      </c>
      <c r="L265" s="60">
        <f t="shared" si="36"/>
        <v>0.1939708166338372</v>
      </c>
      <c r="M265" s="31"/>
      <c r="N265" s="31">
        <f t="shared" si="37"/>
        <v>1914.09</v>
      </c>
      <c r="O265" s="31">
        <f t="shared" si="38"/>
        <v>-0.44366558110280163</v>
      </c>
      <c r="P265" s="63">
        <f t="shared" si="39"/>
        <v>0.64167997485940564</v>
      </c>
      <c r="R265" s="60">
        <f t="shared" si="30"/>
        <v>15.914285714285716</v>
      </c>
      <c r="S265" s="60">
        <f t="shared" si="31"/>
        <v>2.7672171784378703</v>
      </c>
    </row>
    <row r="266" spans="1:19" x14ac:dyDescent="0.3">
      <c r="A266" s="60">
        <f>[1]Data!A265</f>
        <v>1892.05</v>
      </c>
      <c r="B266" s="60">
        <f>[1]Data!B265</f>
        <v>5.57</v>
      </c>
      <c r="C266" s="60">
        <f>[1]Data!C265</f>
        <v>0.2283</v>
      </c>
      <c r="D266" s="60">
        <f>[1]Data!D265</f>
        <v>0.35249999999999998</v>
      </c>
      <c r="E266" s="60">
        <f>[1]Data!E265</f>
        <v>7.0407735540000003</v>
      </c>
      <c r="F266" s="60">
        <f t="shared" si="28"/>
        <v>242.17938013803644</v>
      </c>
      <c r="G266" s="60">
        <f t="shared" si="29"/>
        <v>15.326432944103738</v>
      </c>
      <c r="H266" s="60">
        <f t="shared" si="32"/>
        <v>194.70682902311182</v>
      </c>
      <c r="I266" s="60">
        <f t="shared" si="33"/>
        <v>12.132810982252151</v>
      </c>
      <c r="J266" s="60">
        <f t="shared" si="34"/>
        <v>19.960698348659342</v>
      </c>
      <c r="K266" s="60">
        <f t="shared" si="35"/>
        <v>2.9937652576790557</v>
      </c>
      <c r="L266" s="60">
        <f t="shared" si="36"/>
        <v>0.19243514505206205</v>
      </c>
      <c r="M266" s="31"/>
      <c r="N266" s="31">
        <f t="shared" si="37"/>
        <v>1914.12</v>
      </c>
      <c r="O266" s="31">
        <f t="shared" si="38"/>
        <v>-0.47480566989438433</v>
      </c>
      <c r="P266" s="63">
        <f t="shared" si="39"/>
        <v>0.62200591919697712</v>
      </c>
      <c r="R266" s="60">
        <f t="shared" si="30"/>
        <v>15.801418439716313</v>
      </c>
      <c r="S266" s="60">
        <f t="shared" si="31"/>
        <v>2.7600997106690066</v>
      </c>
    </row>
    <row r="267" spans="1:19" x14ac:dyDescent="0.3">
      <c r="A267" s="60">
        <f>[1]Data!A266</f>
        <v>1892.06</v>
      </c>
      <c r="B267" s="60">
        <f>[1]Data!B266</f>
        <v>5.54</v>
      </c>
      <c r="C267" s="60">
        <f>[1]Data!C266</f>
        <v>0.23</v>
      </c>
      <c r="D267" s="60">
        <f>[1]Data!D266</f>
        <v>0.35499999999999998</v>
      </c>
      <c r="E267" s="60">
        <f>[1]Data!E266</f>
        <v>7.0407735540000003</v>
      </c>
      <c r="F267" s="60">
        <f t="shared" ref="F267:F330" si="40">B267*$E$1842/E267</f>
        <v>240.8750028661978</v>
      </c>
      <c r="G267" s="60">
        <f t="shared" ref="G267:G330" si="41">D267*$E$1842/E267</f>
        <v>15.435131050090291</v>
      </c>
      <c r="H267" s="60">
        <f t="shared" si="32"/>
        <v>195.2770416966101</v>
      </c>
      <c r="I267" s="60">
        <f t="shared" si="33"/>
        <v>12.153275736054358</v>
      </c>
      <c r="J267" s="60">
        <f t="shared" si="34"/>
        <v>19.819759552694844</v>
      </c>
      <c r="K267" s="60">
        <f t="shared" si="35"/>
        <v>2.9866793972790533</v>
      </c>
      <c r="L267" s="60">
        <f t="shared" si="36"/>
        <v>0.18534928465205969</v>
      </c>
      <c r="M267" s="31"/>
      <c r="N267" s="31">
        <f t="shared" si="37"/>
        <v>1915.03</v>
      </c>
      <c r="O267" s="31">
        <f t="shared" si="38"/>
        <v>-0.4237760963291719</v>
      </c>
      <c r="P267" s="63">
        <f t="shared" si="39"/>
        <v>0.6545704262235883</v>
      </c>
      <c r="R267" s="60">
        <f t="shared" ref="R267:R330" si="42">B267/D267</f>
        <v>15.605633802816902</v>
      </c>
      <c r="S267" s="60">
        <f t="shared" ref="S267:S330" si="43">LN(R267)</f>
        <v>2.7476319902659139</v>
      </c>
    </row>
    <row r="268" spans="1:19" x14ac:dyDescent="0.3">
      <c r="A268" s="60">
        <f>[1]Data!A267</f>
        <v>1892.07</v>
      </c>
      <c r="B268" s="60">
        <f>[1]Data!B267</f>
        <v>5.54</v>
      </c>
      <c r="C268" s="60">
        <f>[1]Data!C267</f>
        <v>0.23169999999999999</v>
      </c>
      <c r="D268" s="60">
        <f>[1]Data!D267</f>
        <v>0.35749999999999998</v>
      </c>
      <c r="E268" s="60">
        <f>[1]Data!E267</f>
        <v>7.2310717359999996</v>
      </c>
      <c r="F268" s="60">
        <f t="shared" si="40"/>
        <v>234.53595980201735</v>
      </c>
      <c r="G268" s="60">
        <f t="shared" si="41"/>
        <v>15.134766359065198</v>
      </c>
      <c r="H268" s="60">
        <f t="shared" si="32"/>
        <v>195.74763632066731</v>
      </c>
      <c r="I268" s="60">
        <f t="shared" si="33"/>
        <v>12.171050154199984</v>
      </c>
      <c r="J268" s="60">
        <f t="shared" si="34"/>
        <v>19.269985484455812</v>
      </c>
      <c r="K268" s="60">
        <f t="shared" si="35"/>
        <v>2.9585487291543675</v>
      </c>
      <c r="L268" s="60">
        <f t="shared" si="36"/>
        <v>0.1572186165273739</v>
      </c>
      <c r="M268" s="31"/>
      <c r="N268" s="31">
        <f t="shared" si="37"/>
        <v>1915.06</v>
      </c>
      <c r="O268" s="31">
        <f t="shared" si="38"/>
        <v>-0.38299505703607251</v>
      </c>
      <c r="P268" s="63">
        <f t="shared" si="39"/>
        <v>0.68181626947088636</v>
      </c>
      <c r="R268" s="60">
        <f t="shared" si="42"/>
        <v>15.496503496503497</v>
      </c>
      <c r="S268" s="60">
        <f t="shared" si="43"/>
        <v>2.7406144176072673</v>
      </c>
    </row>
    <row r="269" spans="1:19" x14ac:dyDescent="0.3">
      <c r="A269" s="60">
        <f>[1]Data!A268</f>
        <v>1892.08</v>
      </c>
      <c r="B269" s="60">
        <f>[1]Data!B268</f>
        <v>5.62</v>
      </c>
      <c r="C269" s="60">
        <f>[1]Data!C268</f>
        <v>0.23330000000000001</v>
      </c>
      <c r="D269" s="60">
        <f>[1]Data!D268</f>
        <v>0.36</v>
      </c>
      <c r="E269" s="60">
        <f>[1]Data!E268</f>
        <v>7.3262127269999997</v>
      </c>
      <c r="F269" s="60">
        <f t="shared" si="40"/>
        <v>234.83300500673542</v>
      </c>
      <c r="G269" s="60">
        <f t="shared" si="41"/>
        <v>15.042683594737499</v>
      </c>
      <c r="H269" s="60">
        <f t="shared" si="32"/>
        <v>196.14521517475609</v>
      </c>
      <c r="I269" s="60">
        <f t="shared" si="33"/>
        <v>12.189360872281618</v>
      </c>
      <c r="J269" s="60">
        <f t="shared" si="34"/>
        <v>19.265407552314031</v>
      </c>
      <c r="K269" s="60">
        <f t="shared" si="35"/>
        <v>2.9583111329186709</v>
      </c>
      <c r="L269" s="60">
        <f t="shared" si="36"/>
        <v>0.15698102029167726</v>
      </c>
      <c r="M269" s="31"/>
      <c r="N269" s="31">
        <f t="shared" si="37"/>
        <v>1915.09</v>
      </c>
      <c r="O269" s="31">
        <f t="shared" si="38"/>
        <v>-0.30931888955029052</v>
      </c>
      <c r="P269" s="63">
        <f t="shared" si="39"/>
        <v>0.73394668477633151</v>
      </c>
      <c r="R269" s="60">
        <f t="shared" si="42"/>
        <v>15.611111111111112</v>
      </c>
      <c r="S269" s="60">
        <f t="shared" si="43"/>
        <v>2.7479829114375813</v>
      </c>
    </row>
    <row r="270" spans="1:19" x14ac:dyDescent="0.3">
      <c r="A270" s="60">
        <f>[1]Data!A269</f>
        <v>1892.09</v>
      </c>
      <c r="B270" s="60">
        <f>[1]Data!B269</f>
        <v>5.48</v>
      </c>
      <c r="C270" s="60">
        <f>[1]Data!C269</f>
        <v>0.23499999999999999</v>
      </c>
      <c r="D270" s="60">
        <f>[1]Data!D269</f>
        <v>0.36249999999999999</v>
      </c>
      <c r="E270" s="60">
        <f>[1]Data!E269</f>
        <v>7.3262127269999997</v>
      </c>
      <c r="F270" s="60">
        <f t="shared" si="40"/>
        <v>228.98307249767086</v>
      </c>
      <c r="G270" s="60">
        <f t="shared" si="41"/>
        <v>15.14714667525651</v>
      </c>
      <c r="H270" s="60">
        <f t="shared" si="32"/>
        <v>196.51569016043638</v>
      </c>
      <c r="I270" s="60">
        <f t="shared" si="33"/>
        <v>12.205804202547787</v>
      </c>
      <c r="J270" s="60">
        <f t="shared" si="34"/>
        <v>18.760179067092846</v>
      </c>
      <c r="K270" s="60">
        <f t="shared" si="35"/>
        <v>2.931736488686727</v>
      </c>
      <c r="L270" s="60">
        <f t="shared" si="36"/>
        <v>0.13040637605973338</v>
      </c>
      <c r="M270" s="31"/>
      <c r="N270" s="31">
        <f t="shared" si="37"/>
        <v>1915.12</v>
      </c>
      <c r="O270" s="31">
        <f t="shared" si="38"/>
        <v>-0.2398681694532101</v>
      </c>
      <c r="P270" s="63">
        <f t="shared" si="39"/>
        <v>0.78673156948341638</v>
      </c>
      <c r="R270" s="60">
        <f t="shared" si="42"/>
        <v>15.117241379310347</v>
      </c>
      <c r="S270" s="60">
        <f t="shared" si="43"/>
        <v>2.715835905647332</v>
      </c>
    </row>
    <row r="271" spans="1:19" x14ac:dyDescent="0.3">
      <c r="A271" s="60">
        <f>[1]Data!A270</f>
        <v>1892.1</v>
      </c>
      <c r="B271" s="60">
        <f>[1]Data!B270</f>
        <v>5.59</v>
      </c>
      <c r="C271" s="60">
        <f>[1]Data!C270</f>
        <v>0.23669999999999999</v>
      </c>
      <c r="D271" s="60">
        <f>[1]Data!D270</f>
        <v>0.36499999999999999</v>
      </c>
      <c r="E271" s="60">
        <f>[1]Data!E270</f>
        <v>7.3262127269999997</v>
      </c>
      <c r="F271" s="60">
        <f t="shared" si="40"/>
        <v>233.57944804050729</v>
      </c>
      <c r="G271" s="60">
        <f t="shared" si="41"/>
        <v>15.251609755775519</v>
      </c>
      <c r="H271" s="60">
        <f t="shared" si="32"/>
        <v>196.86911456785953</v>
      </c>
      <c r="I271" s="60">
        <f t="shared" si="33"/>
        <v>12.222210640152561</v>
      </c>
      <c r="J271" s="60">
        <f t="shared" si="34"/>
        <v>19.11106385886929</v>
      </c>
      <c r="K271" s="60">
        <f t="shared" si="35"/>
        <v>2.9502674269731517</v>
      </c>
      <c r="L271" s="60">
        <f t="shared" si="36"/>
        <v>0.14893731434615809</v>
      </c>
      <c r="M271" s="31"/>
      <c r="N271" s="31">
        <f t="shared" si="37"/>
        <v>1916.03</v>
      </c>
      <c r="O271" s="31">
        <f t="shared" si="38"/>
        <v>-0.29626579843969214</v>
      </c>
      <c r="P271" s="63">
        <f t="shared" si="39"/>
        <v>0.74358975675387007</v>
      </c>
      <c r="R271" s="60">
        <f t="shared" si="42"/>
        <v>15.315068493150685</v>
      </c>
      <c r="S271" s="60">
        <f t="shared" si="43"/>
        <v>2.7288372125666531</v>
      </c>
    </row>
    <row r="272" spans="1:19" x14ac:dyDescent="0.3">
      <c r="A272" s="60">
        <f>[1]Data!A271</f>
        <v>1892.11</v>
      </c>
      <c r="B272" s="60">
        <f>[1]Data!B271</f>
        <v>5.57</v>
      </c>
      <c r="C272" s="60">
        <f>[1]Data!C271</f>
        <v>0.23830000000000001</v>
      </c>
      <c r="D272" s="60">
        <f>[1]Data!D271</f>
        <v>0.36749999999999999</v>
      </c>
      <c r="E272" s="60">
        <f>[1]Data!E271</f>
        <v>7.5165028100000004</v>
      </c>
      <c r="F272" s="60">
        <f t="shared" si="40"/>
        <v>226.85153163669204</v>
      </c>
      <c r="G272" s="60">
        <f t="shared" si="41"/>
        <v>14.967313801882284</v>
      </c>
      <c r="H272" s="60">
        <f t="shared" si="32"/>
        <v>197.24106675968883</v>
      </c>
      <c r="I272" s="60">
        <f t="shared" si="33"/>
        <v>12.235975369926509</v>
      </c>
      <c r="J272" s="60">
        <f t="shared" si="34"/>
        <v>18.539717903833484</v>
      </c>
      <c r="K272" s="60">
        <f t="shared" si="35"/>
        <v>2.9199153444789894</v>
      </c>
      <c r="L272" s="60">
        <f t="shared" si="36"/>
        <v>0.11858523185199576</v>
      </c>
      <c r="M272" s="31"/>
      <c r="N272" s="31">
        <f t="shared" si="37"/>
        <v>1916.06</v>
      </c>
      <c r="O272" s="31">
        <f t="shared" si="38"/>
        <v>-0.31041550858566724</v>
      </c>
      <c r="P272" s="63">
        <f t="shared" si="39"/>
        <v>0.73314226602192778</v>
      </c>
      <c r="R272" s="60">
        <f t="shared" si="42"/>
        <v>15.156462585034015</v>
      </c>
      <c r="S272" s="60">
        <f t="shared" si="43"/>
        <v>2.7184270142684386</v>
      </c>
    </row>
    <row r="273" spans="1:19" x14ac:dyDescent="0.3">
      <c r="A273" s="60">
        <f>[1]Data!A272</f>
        <v>1892.12</v>
      </c>
      <c r="B273" s="60">
        <f>[1]Data!B272</f>
        <v>5.51</v>
      </c>
      <c r="C273" s="60">
        <f>[1]Data!C272</f>
        <v>0.24</v>
      </c>
      <c r="D273" s="60">
        <f>[1]Data!D272</f>
        <v>0.37</v>
      </c>
      <c r="E273" s="60">
        <f>[1]Data!E272</f>
        <v>7.6116519010000001</v>
      </c>
      <c r="F273" s="60">
        <f t="shared" si="40"/>
        <v>221.60268847533567</v>
      </c>
      <c r="G273" s="60">
        <f t="shared" si="41"/>
        <v>14.880761295076988</v>
      </c>
      <c r="H273" s="60">
        <f t="shared" si="32"/>
        <v>197.5590980168424</v>
      </c>
      <c r="I273" s="60">
        <f t="shared" si="33"/>
        <v>12.248386416559669</v>
      </c>
      <c r="J273" s="60">
        <f t="shared" si="34"/>
        <v>18.092398536327327</v>
      </c>
      <c r="K273" s="60">
        <f t="shared" si="35"/>
        <v>2.8954918796908702</v>
      </c>
      <c r="L273" s="60">
        <f t="shared" si="36"/>
        <v>9.4161767063876578E-2</v>
      </c>
      <c r="M273" s="31"/>
      <c r="N273" s="31">
        <f t="shared" si="37"/>
        <v>1916.09</v>
      </c>
      <c r="O273" s="31">
        <f t="shared" si="38"/>
        <v>-0.31238350653391089</v>
      </c>
      <c r="P273" s="63">
        <f t="shared" si="39"/>
        <v>0.73170086235157372</v>
      </c>
      <c r="R273" s="60">
        <f t="shared" si="42"/>
        <v>14.891891891891891</v>
      </c>
      <c r="S273" s="60">
        <f t="shared" si="43"/>
        <v>2.7008168965086901</v>
      </c>
    </row>
    <row r="274" spans="1:19" x14ac:dyDescent="0.3">
      <c r="A274" s="60">
        <f>[1]Data!A273</f>
        <v>1893.01</v>
      </c>
      <c r="B274" s="60">
        <f>[1]Data!B273</f>
        <v>5.61</v>
      </c>
      <c r="C274" s="60">
        <f>[1]Data!C273</f>
        <v>0.24079999999999999</v>
      </c>
      <c r="D274" s="60">
        <f>[1]Data!D273</f>
        <v>0.36080000000000001</v>
      </c>
      <c r="E274" s="60">
        <f>[1]Data!E273</f>
        <v>7.8970910740000004</v>
      </c>
      <c r="F274" s="60">
        <f t="shared" si="40"/>
        <v>217.4693515507505</v>
      </c>
      <c r="G274" s="60">
        <f t="shared" si="41"/>
        <v>13.986264178165912</v>
      </c>
      <c r="H274" s="60">
        <f t="shared" si="32"/>
        <v>197.83707072077897</v>
      </c>
      <c r="I274" s="60">
        <f t="shared" si="33"/>
        <v>12.255073074559938</v>
      </c>
      <c r="J274" s="60">
        <f t="shared" si="34"/>
        <v>17.745251311654012</v>
      </c>
      <c r="K274" s="60">
        <f t="shared" si="35"/>
        <v>2.8761179483906232</v>
      </c>
      <c r="L274" s="60">
        <f t="shared" si="36"/>
        <v>7.4787835763629573E-2</v>
      </c>
      <c r="M274" s="31"/>
      <c r="N274" s="31">
        <f t="shared" si="37"/>
        <v>1916.12</v>
      </c>
      <c r="O274" s="31">
        <f t="shared" si="38"/>
        <v>-0.35447564228062589</v>
      </c>
      <c r="P274" s="63">
        <f t="shared" si="39"/>
        <v>0.70154120532716546</v>
      </c>
      <c r="R274" s="60">
        <f t="shared" si="42"/>
        <v>15.548780487804878</v>
      </c>
      <c r="S274" s="60">
        <f t="shared" si="43"/>
        <v>2.7439822103282734</v>
      </c>
    </row>
    <row r="275" spans="1:19" x14ac:dyDescent="0.3">
      <c r="A275" s="60">
        <f>[1]Data!A274</f>
        <v>1893.02</v>
      </c>
      <c r="B275" s="60">
        <f>[1]Data!B274</f>
        <v>5.51</v>
      </c>
      <c r="C275" s="60">
        <f>[1]Data!C274</f>
        <v>0.2417</v>
      </c>
      <c r="D275" s="60">
        <f>[1]Data!D274</f>
        <v>0.35170000000000001</v>
      </c>
      <c r="E275" s="60">
        <f>[1]Data!E274</f>
        <v>7.9922320659999997</v>
      </c>
      <c r="F275" s="60">
        <f t="shared" si="40"/>
        <v>211.05024367043944</v>
      </c>
      <c r="G275" s="60">
        <f t="shared" si="41"/>
        <v>13.471210653156726</v>
      </c>
      <c r="H275" s="60">
        <f t="shared" si="32"/>
        <v>198.1469170609146</v>
      </c>
      <c r="I275" s="60">
        <f t="shared" si="33"/>
        <v>12.259496892218303</v>
      </c>
      <c r="J275" s="60">
        <f t="shared" si="34"/>
        <v>17.215245089250217</v>
      </c>
      <c r="K275" s="60">
        <f t="shared" si="35"/>
        <v>2.8457953336482027</v>
      </c>
      <c r="L275" s="60">
        <f t="shared" si="36"/>
        <v>4.4465221021209089E-2</v>
      </c>
      <c r="M275" s="31"/>
      <c r="N275" s="31">
        <f t="shared" si="37"/>
        <v>1917.03</v>
      </c>
      <c r="O275" s="31">
        <f t="shared" si="38"/>
        <v>-0.44988768420677205</v>
      </c>
      <c r="P275" s="63">
        <f t="shared" si="39"/>
        <v>0.6376997713553455</v>
      </c>
      <c r="R275" s="60">
        <f t="shared" si="42"/>
        <v>15.666761444412851</v>
      </c>
      <c r="S275" s="60">
        <f t="shared" si="43"/>
        <v>2.7515413626670235</v>
      </c>
    </row>
    <row r="276" spans="1:19" x14ac:dyDescent="0.3">
      <c r="A276" s="60">
        <f>[1]Data!A275</f>
        <v>1893.03</v>
      </c>
      <c r="B276" s="60">
        <f>[1]Data!B275</f>
        <v>5.31</v>
      </c>
      <c r="C276" s="60">
        <f>[1]Data!C275</f>
        <v>0.24249999999999999</v>
      </c>
      <c r="D276" s="60">
        <f>[1]Data!D275</f>
        <v>0.34250000000000003</v>
      </c>
      <c r="E276" s="60">
        <f>[1]Data!E275</f>
        <v>7.8019419829999999</v>
      </c>
      <c r="F276" s="60">
        <f t="shared" si="40"/>
        <v>208.35030926171393</v>
      </c>
      <c r="G276" s="60">
        <f t="shared" si="41"/>
        <v>13.438791134112435</v>
      </c>
      <c r="H276" s="60">
        <f t="shared" si="32"/>
        <v>198.44174877178889</v>
      </c>
      <c r="I276" s="60">
        <f t="shared" si="33"/>
        <v>12.263310926441482</v>
      </c>
      <c r="J276" s="60">
        <f t="shared" si="34"/>
        <v>16.989727367384965</v>
      </c>
      <c r="K276" s="60">
        <f t="shared" si="35"/>
        <v>2.8326088889032355</v>
      </c>
      <c r="L276" s="60">
        <f t="shared" si="36"/>
        <v>3.1278776276241871E-2</v>
      </c>
      <c r="M276" s="31"/>
      <c r="N276" s="31">
        <f t="shared" si="37"/>
        <v>1917.06</v>
      </c>
      <c r="O276" s="31">
        <f t="shared" si="38"/>
        <v>-0.56797883117086911</v>
      </c>
      <c r="P276" s="63">
        <f t="shared" si="39"/>
        <v>0.56666961698755347</v>
      </c>
      <c r="R276" s="60">
        <f t="shared" si="42"/>
        <v>15.503649635036494</v>
      </c>
      <c r="S276" s="60">
        <f t="shared" si="43"/>
        <v>2.7410754565337045</v>
      </c>
    </row>
    <row r="277" spans="1:19" x14ac:dyDescent="0.3">
      <c r="A277" s="60">
        <f>[1]Data!A276</f>
        <v>1893.04</v>
      </c>
      <c r="B277" s="60">
        <f>[1]Data!B276</f>
        <v>5.31</v>
      </c>
      <c r="C277" s="60">
        <f>[1]Data!C276</f>
        <v>0.24329999999999999</v>
      </c>
      <c r="D277" s="60">
        <f>[1]Data!D276</f>
        <v>0.33329999999999999</v>
      </c>
      <c r="E277" s="60">
        <f>[1]Data!E276</f>
        <v>7.7067928930000003</v>
      </c>
      <c r="F277" s="60">
        <f t="shared" si="40"/>
        <v>210.9226298888164</v>
      </c>
      <c r="G277" s="60">
        <f t="shared" si="41"/>
        <v>13.239267898670905</v>
      </c>
      <c r="H277" s="60">
        <f t="shared" si="32"/>
        <v>198.55564133540418</v>
      </c>
      <c r="I277" s="60">
        <f t="shared" si="33"/>
        <v>12.2652254219715</v>
      </c>
      <c r="J277" s="60">
        <f t="shared" si="34"/>
        <v>17.196800110251289</v>
      </c>
      <c r="K277" s="60">
        <f t="shared" si="35"/>
        <v>2.8447233264101319</v>
      </c>
      <c r="L277" s="60">
        <f t="shared" si="36"/>
        <v>4.3393213783138318E-2</v>
      </c>
      <c r="M277" s="31"/>
      <c r="N277" s="31">
        <f t="shared" si="37"/>
        <v>1917.09</v>
      </c>
      <c r="O277" s="31">
        <f t="shared" si="38"/>
        <v>-0.70640063507407769</v>
      </c>
      <c r="P277" s="63">
        <f t="shared" si="39"/>
        <v>0.49341699289625141</v>
      </c>
      <c r="R277" s="60">
        <f t="shared" si="42"/>
        <v>15.931593159315931</v>
      </c>
      <c r="S277" s="60">
        <f t="shared" si="43"/>
        <v>2.7683041289222903</v>
      </c>
    </row>
    <row r="278" spans="1:19" x14ac:dyDescent="0.3">
      <c r="A278" s="60">
        <f>[1]Data!A277</f>
        <v>1893.05</v>
      </c>
      <c r="B278" s="60">
        <f>[1]Data!B277</f>
        <v>4.84</v>
      </c>
      <c r="C278" s="60">
        <f>[1]Data!C277</f>
        <v>0.2442</v>
      </c>
      <c r="D278" s="60">
        <f>[1]Data!D277</f>
        <v>0.32419999999999999</v>
      </c>
      <c r="E278" s="60">
        <f>[1]Data!E277</f>
        <v>7.6116519010000001</v>
      </c>
      <c r="F278" s="60">
        <f t="shared" si="40"/>
        <v>194.65644504911518</v>
      </c>
      <c r="G278" s="60">
        <f t="shared" si="41"/>
        <v>13.038764356389079</v>
      </c>
      <c r="H278" s="60">
        <f t="shared" si="32"/>
        <v>198.6435759694231</v>
      </c>
      <c r="I278" s="60">
        <f t="shared" si="33"/>
        <v>12.265202755098818</v>
      </c>
      <c r="J278" s="60">
        <f t="shared" si="34"/>
        <v>15.870625943643185</v>
      </c>
      <c r="K278" s="60">
        <f t="shared" si="35"/>
        <v>2.7644699757039946</v>
      </c>
      <c r="L278" s="60">
        <f t="shared" si="36"/>
        <v>-3.6860136922999054E-2</v>
      </c>
      <c r="M278" s="31"/>
      <c r="N278" s="31">
        <f t="shared" si="37"/>
        <v>1917.12</v>
      </c>
      <c r="O278" s="31">
        <f t="shared" si="38"/>
        <v>-0.9198436009890083</v>
      </c>
      <c r="P278" s="63">
        <f t="shared" si="39"/>
        <v>0.39858137394267279</v>
      </c>
      <c r="R278" s="60">
        <f t="shared" si="42"/>
        <v>14.929056138186304</v>
      </c>
      <c r="S278" s="60">
        <f t="shared" si="43"/>
        <v>2.7033093904091015</v>
      </c>
    </row>
    <row r="279" spans="1:19" x14ac:dyDescent="0.3">
      <c r="A279" s="60">
        <f>[1]Data!A278</f>
        <v>1893.06</v>
      </c>
      <c r="B279" s="60">
        <f>[1]Data!B278</f>
        <v>4.6100000000000003</v>
      </c>
      <c r="C279" s="60">
        <f>[1]Data!C278</f>
        <v>0.245</v>
      </c>
      <c r="D279" s="60">
        <f>[1]Data!D278</f>
        <v>0.315</v>
      </c>
      <c r="E279" s="60">
        <f>[1]Data!E278</f>
        <v>7.4213618180000003</v>
      </c>
      <c r="F279" s="60">
        <f t="shared" si="40"/>
        <v>190.16021716891851</v>
      </c>
      <c r="G279" s="60">
        <f t="shared" si="41"/>
        <v>12.993594014795947</v>
      </c>
      <c r="H279" s="60">
        <f t="shared" si="32"/>
        <v>198.55075989826949</v>
      </c>
      <c r="I279" s="60">
        <f t="shared" si="33"/>
        <v>12.262418608694922</v>
      </c>
      <c r="J279" s="60">
        <f t="shared" si="34"/>
        <v>15.507562026473428</v>
      </c>
      <c r="K279" s="60">
        <f t="shared" si="35"/>
        <v>2.7413277776297256</v>
      </c>
      <c r="L279" s="60">
        <f t="shared" si="36"/>
        <v>-6.0002334997268036E-2</v>
      </c>
      <c r="M279" s="31"/>
      <c r="N279" s="31">
        <f t="shared" si="37"/>
        <v>1918.03</v>
      </c>
      <c r="O279" s="31">
        <f t="shared" si="38"/>
        <v>-0.87715154111671056</v>
      </c>
      <c r="P279" s="63">
        <f t="shared" si="39"/>
        <v>0.41596608806564173</v>
      </c>
      <c r="R279" s="60">
        <f t="shared" si="42"/>
        <v>14.634920634920636</v>
      </c>
      <c r="S279" s="60">
        <f t="shared" si="43"/>
        <v>2.6834104971650614</v>
      </c>
    </row>
    <row r="280" spans="1:19" x14ac:dyDescent="0.3">
      <c r="A280" s="60">
        <f>[1]Data!A279</f>
        <v>1893.07</v>
      </c>
      <c r="B280" s="60">
        <f>[1]Data!B279</f>
        <v>4.18</v>
      </c>
      <c r="C280" s="60">
        <f>[1]Data!C279</f>
        <v>0.24579999999999999</v>
      </c>
      <c r="D280" s="60">
        <f>[1]Data!D279</f>
        <v>0.30580000000000002</v>
      </c>
      <c r="E280" s="60">
        <f>[1]Data!E279</f>
        <v>7.2310717359999996</v>
      </c>
      <c r="F280" s="60">
        <f t="shared" si="40"/>
        <v>176.96034512137771</v>
      </c>
      <c r="G280" s="60">
        <f t="shared" si="41"/>
        <v>12.946046300985001</v>
      </c>
      <c r="H280" s="60">
        <f t="shared" si="32"/>
        <v>198.47674777801558</v>
      </c>
      <c r="I280" s="60">
        <f t="shared" si="33"/>
        <v>12.257813591519994</v>
      </c>
      <c r="J280" s="60">
        <f t="shared" si="34"/>
        <v>14.436534199198428</v>
      </c>
      <c r="K280" s="60">
        <f t="shared" si="35"/>
        <v>2.6697620907508068</v>
      </c>
      <c r="L280" s="60">
        <f t="shared" si="36"/>
        <v>-0.13156802187618677</v>
      </c>
      <c r="M280" s="31"/>
      <c r="N280" s="31">
        <f t="shared" si="37"/>
        <v>1918.06</v>
      </c>
      <c r="O280" s="31">
        <f t="shared" si="38"/>
        <v>-0.90539754355794266</v>
      </c>
      <c r="P280" s="63">
        <f t="shared" si="39"/>
        <v>0.40438109404552031</v>
      </c>
      <c r="R280" s="60">
        <f t="shared" si="42"/>
        <v>13.669064748201437</v>
      </c>
      <c r="S280" s="60">
        <f t="shared" si="43"/>
        <v>2.6151352320238401</v>
      </c>
    </row>
    <row r="281" spans="1:19" x14ac:dyDescent="0.3">
      <c r="A281" s="60">
        <f>[1]Data!A280</f>
        <v>1893.08</v>
      </c>
      <c r="B281" s="60">
        <f>[1]Data!B280</f>
        <v>4.08</v>
      </c>
      <c r="C281" s="60">
        <f>[1]Data!C280</f>
        <v>0.2467</v>
      </c>
      <c r="D281" s="60">
        <f>[1]Data!D280</f>
        <v>0.29670000000000002</v>
      </c>
      <c r="E281" s="60">
        <f>[1]Data!E280</f>
        <v>6.9456325620000001</v>
      </c>
      <c r="F281" s="60">
        <f t="shared" si="40"/>
        <v>179.82526268857924</v>
      </c>
      <c r="G281" s="60">
        <f t="shared" si="41"/>
        <v>13.076998882279771</v>
      </c>
      <c r="H281" s="60">
        <f t="shared" si="32"/>
        <v>198.52549728078458</v>
      </c>
      <c r="I281" s="60">
        <f t="shared" si="33"/>
        <v>12.254858827329175</v>
      </c>
      <c r="J281" s="60">
        <f t="shared" si="34"/>
        <v>14.673793082589951</v>
      </c>
      <c r="K281" s="60">
        <f t="shared" si="35"/>
        <v>2.6860631192376299</v>
      </c>
      <c r="L281" s="60">
        <f t="shared" si="36"/>
        <v>-0.11526699338936375</v>
      </c>
      <c r="M281" s="31"/>
      <c r="N281" s="31">
        <f t="shared" si="37"/>
        <v>1918.09</v>
      </c>
      <c r="O281" s="31">
        <f t="shared" si="38"/>
        <v>-0.95965958643933758</v>
      </c>
      <c r="P281" s="63">
        <f t="shared" si="39"/>
        <v>0.38302325009337707</v>
      </c>
      <c r="R281" s="60">
        <f t="shared" si="42"/>
        <v>13.751263902932255</v>
      </c>
      <c r="S281" s="60">
        <f t="shared" si="43"/>
        <v>2.6211307401014312</v>
      </c>
    </row>
    <row r="282" spans="1:19" x14ac:dyDescent="0.3">
      <c r="A282" s="60">
        <f>[1]Data!A281</f>
        <v>1893.09</v>
      </c>
      <c r="B282" s="60">
        <f>[1]Data!B281</f>
        <v>4.37</v>
      </c>
      <c r="C282" s="60">
        <f>[1]Data!C281</f>
        <v>0.2475</v>
      </c>
      <c r="D282" s="60">
        <f>[1]Data!D281</f>
        <v>0.28749999999999998</v>
      </c>
      <c r="E282" s="60">
        <f>[1]Data!E281</f>
        <v>7.2310717359999996</v>
      </c>
      <c r="F282" s="60">
        <f t="shared" si="40"/>
        <v>185.00399717234941</v>
      </c>
      <c r="G282" s="60">
        <f t="shared" si="41"/>
        <v>12.17131560344404</v>
      </c>
      <c r="H282" s="60">
        <f t="shared" si="32"/>
        <v>198.56617661770503</v>
      </c>
      <c r="I282" s="60">
        <f t="shared" si="33"/>
        <v>12.24415633516708</v>
      </c>
      <c r="J282" s="60">
        <f t="shared" si="34"/>
        <v>15.109574895004386</v>
      </c>
      <c r="K282" s="60">
        <f t="shared" si="35"/>
        <v>2.7153286418719622</v>
      </c>
      <c r="L282" s="60">
        <f t="shared" si="36"/>
        <v>-8.6001470755031395E-2</v>
      </c>
      <c r="M282" s="31"/>
      <c r="N282" s="31">
        <f t="shared" si="37"/>
        <v>1918.12</v>
      </c>
      <c r="O282" s="31">
        <f t="shared" si="38"/>
        <v>-0.96144188077209303</v>
      </c>
      <c r="P282" s="63">
        <f t="shared" si="39"/>
        <v>0.38234119791483734</v>
      </c>
      <c r="R282" s="60">
        <f t="shared" si="42"/>
        <v>15.200000000000001</v>
      </c>
      <c r="S282" s="60">
        <f t="shared" si="43"/>
        <v>2.7212954278522306</v>
      </c>
    </row>
    <row r="283" spans="1:19" x14ac:dyDescent="0.3">
      <c r="A283" s="60">
        <f>[1]Data!A282</f>
        <v>1893.1</v>
      </c>
      <c r="B283" s="60">
        <f>[1]Data!B282</f>
        <v>4.5</v>
      </c>
      <c r="C283" s="60">
        <f>[1]Data!C282</f>
        <v>0.24829999999999999</v>
      </c>
      <c r="D283" s="60">
        <f>[1]Data!D282</f>
        <v>0.27829999999999999</v>
      </c>
      <c r="E283" s="60">
        <f>[1]Data!E282</f>
        <v>7.3262127269999997</v>
      </c>
      <c r="F283" s="60">
        <f t="shared" si="40"/>
        <v>188.03354493421875</v>
      </c>
      <c r="G283" s="60">
        <f t="shared" si="41"/>
        <v>11.628830123376238</v>
      </c>
      <c r="H283" s="60">
        <f t="shared" si="32"/>
        <v>198.72056625558761</v>
      </c>
      <c r="I283" s="60">
        <f t="shared" si="33"/>
        <v>12.2294430406494</v>
      </c>
      <c r="J283" s="60">
        <f t="shared" si="34"/>
        <v>15.375479022978785</v>
      </c>
      <c r="K283" s="60">
        <f t="shared" si="35"/>
        <v>2.7327739691733446</v>
      </c>
      <c r="L283" s="60">
        <f t="shared" si="36"/>
        <v>-6.8556143453649021E-2</v>
      </c>
      <c r="M283" s="31"/>
      <c r="N283" s="31">
        <f t="shared" si="37"/>
        <v>1919.03</v>
      </c>
      <c r="O283" s="31">
        <f t="shared" si="38"/>
        <v>-0.92482223036646749</v>
      </c>
      <c r="P283" s="63">
        <f t="shared" si="39"/>
        <v>0.39660191658601862</v>
      </c>
      <c r="R283" s="60">
        <f t="shared" si="42"/>
        <v>16.169601149838304</v>
      </c>
      <c r="S283" s="60">
        <f t="shared" si="43"/>
        <v>2.7831330072265659</v>
      </c>
    </row>
    <row r="284" spans="1:19" x14ac:dyDescent="0.3">
      <c r="A284" s="60">
        <f>[1]Data!A283</f>
        <v>1893.11</v>
      </c>
      <c r="B284" s="60">
        <f>[1]Data!B283</f>
        <v>4.57</v>
      </c>
      <c r="C284" s="60">
        <f>[1]Data!C283</f>
        <v>0.2492</v>
      </c>
      <c r="D284" s="60">
        <f>[1]Data!D283</f>
        <v>0.26919999999999999</v>
      </c>
      <c r="E284" s="60">
        <f>[1]Data!E283</f>
        <v>7.135922645</v>
      </c>
      <c r="F284" s="60">
        <f t="shared" si="40"/>
        <v>196.050706348429</v>
      </c>
      <c r="G284" s="60">
        <f t="shared" si="41"/>
        <v>11.548544890371353</v>
      </c>
      <c r="H284" s="60">
        <f t="shared" si="32"/>
        <v>198.79729724440946</v>
      </c>
      <c r="I284" s="60">
        <f t="shared" si="33"/>
        <v>12.213618421900771</v>
      </c>
      <c r="J284" s="60">
        <f t="shared" si="34"/>
        <v>16.051811967277605</v>
      </c>
      <c r="K284" s="60">
        <f t="shared" si="35"/>
        <v>2.7758217383613295</v>
      </c>
      <c r="L284" s="60">
        <f t="shared" si="36"/>
        <v>-2.5508374265664102E-2</v>
      </c>
      <c r="M284" s="31"/>
      <c r="N284" s="31">
        <f t="shared" si="37"/>
        <v>1919.06</v>
      </c>
      <c r="O284" s="31">
        <f t="shared" si="38"/>
        <v>-0.82381726520474463</v>
      </c>
      <c r="P284" s="63">
        <f t="shared" si="39"/>
        <v>0.43875361487496423</v>
      </c>
      <c r="R284" s="60">
        <f t="shared" si="42"/>
        <v>16.976225854383358</v>
      </c>
      <c r="S284" s="60">
        <f t="shared" si="43"/>
        <v>2.8318138861176778</v>
      </c>
    </row>
    <row r="285" spans="1:19" x14ac:dyDescent="0.3">
      <c r="A285" s="60">
        <f>[1]Data!A284</f>
        <v>1893.12</v>
      </c>
      <c r="B285" s="60">
        <f>[1]Data!B284</f>
        <v>4.41</v>
      </c>
      <c r="C285" s="60">
        <f>[1]Data!C284</f>
        <v>0.25</v>
      </c>
      <c r="D285" s="60">
        <f>[1]Data!D284</f>
        <v>0.26</v>
      </c>
      <c r="E285" s="60">
        <f>[1]Data!E284</f>
        <v>7.0407735540000003</v>
      </c>
      <c r="F285" s="60">
        <f t="shared" si="40"/>
        <v>191.7434589602766</v>
      </c>
      <c r="G285" s="60">
        <f t="shared" si="41"/>
        <v>11.304603022601341</v>
      </c>
      <c r="H285" s="60">
        <f t="shared" si="32"/>
        <v>198.93875796888878</v>
      </c>
      <c r="I285" s="60">
        <f t="shared" si="33"/>
        <v>12.197330159013156</v>
      </c>
      <c r="J285" s="60">
        <f t="shared" si="34"/>
        <v>15.720117145356497</v>
      </c>
      <c r="K285" s="60">
        <f t="shared" si="35"/>
        <v>2.7549412389679828</v>
      </c>
      <c r="L285" s="60">
        <f t="shared" si="36"/>
        <v>-4.6388873659010788E-2</v>
      </c>
      <c r="M285" s="31"/>
      <c r="N285" s="31">
        <f t="shared" si="37"/>
        <v>1919.09</v>
      </c>
      <c r="O285" s="31">
        <f t="shared" si="38"/>
        <v>-0.88987114965337311</v>
      </c>
      <c r="P285" s="63">
        <f t="shared" si="39"/>
        <v>0.41070866929751632</v>
      </c>
      <c r="R285" s="60">
        <f t="shared" si="42"/>
        <v>16.96153846153846</v>
      </c>
      <c r="S285" s="60">
        <f t="shared" si="43"/>
        <v>2.8309483374253639</v>
      </c>
    </row>
    <row r="286" spans="1:19" x14ac:dyDescent="0.3">
      <c r="A286" s="60">
        <f>[1]Data!A285</f>
        <v>1894.01</v>
      </c>
      <c r="B286" s="60">
        <f>[1]Data!B285</f>
        <v>4.32</v>
      </c>
      <c r="C286" s="60">
        <f>[1]Data!C285</f>
        <v>0.2467</v>
      </c>
      <c r="D286" s="60">
        <f>[1]Data!D285</f>
        <v>0.25169999999999998</v>
      </c>
      <c r="E286" s="60">
        <f>[1]Data!E285</f>
        <v>6.8504834710000004</v>
      </c>
      <c r="F286" s="60">
        <f t="shared" si="40"/>
        <v>193.04780539919352</v>
      </c>
      <c r="G286" s="60">
        <f t="shared" si="41"/>
        <v>11.247715884022455</v>
      </c>
      <c r="H286" s="60">
        <f t="shared" si="32"/>
        <v>199.17609751625497</v>
      </c>
      <c r="I286" s="60">
        <f t="shared" si="33"/>
        <v>12.182472957162298</v>
      </c>
      <c r="J286" s="60">
        <f t="shared" si="34"/>
        <v>15.846356160856256</v>
      </c>
      <c r="K286" s="60">
        <f t="shared" si="35"/>
        <v>2.7629395786792177</v>
      </c>
      <c r="L286" s="60">
        <f t="shared" si="36"/>
        <v>-3.8390533947775918E-2</v>
      </c>
      <c r="M286" s="31"/>
      <c r="N286" s="31">
        <f t="shared" si="37"/>
        <v>1919.12</v>
      </c>
      <c r="O286" s="31">
        <f t="shared" si="38"/>
        <v>-0.94991595248648064</v>
      </c>
      <c r="P286" s="63">
        <f t="shared" si="39"/>
        <v>0.38677352944190307</v>
      </c>
      <c r="R286" s="60">
        <f t="shared" si="42"/>
        <v>17.163289630512516</v>
      </c>
      <c r="S286" s="60">
        <f t="shared" si="43"/>
        <v>2.8427727790968857</v>
      </c>
    </row>
    <row r="287" spans="1:19" x14ac:dyDescent="0.3">
      <c r="A287" s="60">
        <f>[1]Data!A286</f>
        <v>1894.02</v>
      </c>
      <c r="B287" s="60">
        <f>[1]Data!B286</f>
        <v>4.38</v>
      </c>
      <c r="C287" s="60">
        <f>[1]Data!C286</f>
        <v>0.24329999999999999</v>
      </c>
      <c r="D287" s="60">
        <f>[1]Data!D286</f>
        <v>0.24329999999999999</v>
      </c>
      <c r="E287" s="60">
        <f>[1]Data!E286</f>
        <v>6.7553424790000003</v>
      </c>
      <c r="F287" s="60">
        <f t="shared" si="40"/>
        <v>198.48563624541583</v>
      </c>
      <c r="G287" s="60">
        <f t="shared" si="41"/>
        <v>11.025469246235085</v>
      </c>
      <c r="H287" s="60">
        <f t="shared" si="32"/>
        <v>199.46506904180194</v>
      </c>
      <c r="I287" s="60">
        <f t="shared" si="33"/>
        <v>12.167566536176242</v>
      </c>
      <c r="J287" s="60">
        <f t="shared" si="34"/>
        <v>16.312681394039171</v>
      </c>
      <c r="K287" s="60">
        <f t="shared" si="35"/>
        <v>2.7919428049621846</v>
      </c>
      <c r="L287" s="60">
        <f t="shared" si="36"/>
        <v>-9.387307664808997E-3</v>
      </c>
      <c r="M287" s="31"/>
      <c r="N287" s="31">
        <f t="shared" si="37"/>
        <v>1920.03</v>
      </c>
      <c r="O287" s="31">
        <f t="shared" si="38"/>
        <v>-1.0076214383162077</v>
      </c>
      <c r="P287" s="63">
        <f t="shared" si="39"/>
        <v>0.36508632799278012</v>
      </c>
      <c r="R287" s="60">
        <f t="shared" si="42"/>
        <v>18.002466091245378</v>
      </c>
      <c r="S287" s="60">
        <f t="shared" si="43"/>
        <v>2.890508753581015</v>
      </c>
    </row>
    <row r="288" spans="1:19" x14ac:dyDescent="0.3">
      <c r="A288" s="60">
        <f>[1]Data!A287</f>
        <v>1894.03</v>
      </c>
      <c r="B288" s="60">
        <f>[1]Data!B287</f>
        <v>4.51</v>
      </c>
      <c r="C288" s="60">
        <f>[1]Data!C287</f>
        <v>0.24</v>
      </c>
      <c r="D288" s="60">
        <f>[1]Data!D287</f>
        <v>0.23499999999999999</v>
      </c>
      <c r="E288" s="60">
        <f>[1]Data!E287</f>
        <v>6.5650523969999997</v>
      </c>
      <c r="F288" s="60">
        <f t="shared" si="40"/>
        <v>210.30068634804829</v>
      </c>
      <c r="G288" s="60">
        <f t="shared" si="41"/>
        <v>10.958018024787439</v>
      </c>
      <c r="H288" s="60">
        <f t="shared" si="32"/>
        <v>199.78249762719818</v>
      </c>
      <c r="I288" s="60">
        <f t="shared" si="33"/>
        <v>12.154049275445626</v>
      </c>
      <c r="J288" s="60">
        <f t="shared" si="34"/>
        <v>17.302931852753876</v>
      </c>
      <c r="K288" s="60">
        <f t="shared" si="35"/>
        <v>2.8508759584025514</v>
      </c>
      <c r="L288" s="60">
        <f t="shared" si="36"/>
        <v>4.9545845775557762E-2</v>
      </c>
      <c r="M288" s="31"/>
      <c r="N288" s="31">
        <f t="shared" si="37"/>
        <v>1920.06</v>
      </c>
      <c r="O288" s="31">
        <f t="shared" si="38"/>
        <v>-1.143176772206379</v>
      </c>
      <c r="P288" s="63">
        <f t="shared" si="39"/>
        <v>0.31880464171706302</v>
      </c>
      <c r="R288" s="60">
        <f t="shared" si="42"/>
        <v>19.191489361702128</v>
      </c>
      <c r="S288" s="60">
        <f t="shared" si="43"/>
        <v>2.9544669183525651</v>
      </c>
    </row>
    <row r="289" spans="1:19" x14ac:dyDescent="0.3">
      <c r="A289" s="60">
        <f>[1]Data!A288</f>
        <v>1894.04</v>
      </c>
      <c r="B289" s="60">
        <f>[1]Data!B288</f>
        <v>4.57</v>
      </c>
      <c r="C289" s="60">
        <f>[1]Data!C288</f>
        <v>0.23669999999999999</v>
      </c>
      <c r="D289" s="60">
        <f>[1]Data!D288</f>
        <v>0.22670000000000001</v>
      </c>
      <c r="E289" s="60">
        <f>[1]Data!E288</f>
        <v>6.5650523969999997</v>
      </c>
      <c r="F289" s="60">
        <f t="shared" si="40"/>
        <v>213.09847818416426</v>
      </c>
      <c r="G289" s="60">
        <f t="shared" si="41"/>
        <v>10.570990154124736</v>
      </c>
      <c r="H289" s="60">
        <f t="shared" si="32"/>
        <v>200.07992975257935</v>
      </c>
      <c r="I289" s="60">
        <f t="shared" si="33"/>
        <v>12.136832596974068</v>
      </c>
      <c r="J289" s="60">
        <f t="shared" si="34"/>
        <v>17.557997647367532</v>
      </c>
      <c r="K289" s="60">
        <f t="shared" si="35"/>
        <v>2.8655095525119552</v>
      </c>
      <c r="L289" s="60">
        <f t="shared" si="36"/>
        <v>6.4179439884961553E-2</v>
      </c>
      <c r="M289" s="31"/>
      <c r="N289" s="31">
        <f t="shared" si="37"/>
        <v>1920.09</v>
      </c>
      <c r="O289" s="31">
        <f t="shared" si="38"/>
        <v>-1.0904741044323192</v>
      </c>
      <c r="P289" s="63">
        <f t="shared" si="39"/>
        <v>0.33605712975741059</v>
      </c>
      <c r="R289" s="60">
        <f t="shared" si="42"/>
        <v>20.15880017644464</v>
      </c>
      <c r="S289" s="60">
        <f t="shared" si="43"/>
        <v>3.003640926374767</v>
      </c>
    </row>
    <row r="290" spans="1:19" x14ac:dyDescent="0.3">
      <c r="A290" s="60">
        <f>[1]Data!A289</f>
        <v>1894.05</v>
      </c>
      <c r="B290" s="60">
        <f>[1]Data!B289</f>
        <v>4.4000000000000004</v>
      </c>
      <c r="C290" s="60">
        <f>[1]Data!C289</f>
        <v>0.23330000000000001</v>
      </c>
      <c r="D290" s="60">
        <f>[1]Data!D289</f>
        <v>0.21829999999999999</v>
      </c>
      <c r="E290" s="60">
        <f>[1]Data!E289</f>
        <v>6.5650523969999997</v>
      </c>
      <c r="F290" s="60">
        <f t="shared" si="40"/>
        <v>205.17140131516911</v>
      </c>
      <c r="G290" s="60">
        <f t="shared" si="41"/>
        <v>10.179299297068503</v>
      </c>
      <c r="H290" s="60">
        <f t="shared" si="32"/>
        <v>200.45977305794796</v>
      </c>
      <c r="I290" s="60">
        <f t="shared" si="33"/>
        <v>12.115746427935244</v>
      </c>
      <c r="J290" s="60">
        <f t="shared" si="34"/>
        <v>16.934276607350082</v>
      </c>
      <c r="K290" s="60">
        <f t="shared" si="35"/>
        <v>2.8293397695233211</v>
      </c>
      <c r="L290" s="60">
        <f t="shared" si="36"/>
        <v>2.8009656896327506E-2</v>
      </c>
      <c r="M290" s="31"/>
      <c r="N290" s="31">
        <f t="shared" si="37"/>
        <v>1920.12</v>
      </c>
      <c r="O290" s="31">
        <f t="shared" si="38"/>
        <v>-1.1884345862027288</v>
      </c>
      <c r="P290" s="63">
        <f t="shared" si="39"/>
        <v>0.30469786917567654</v>
      </c>
      <c r="R290" s="60">
        <f t="shared" si="42"/>
        <v>20.155748969308295</v>
      </c>
      <c r="S290" s="60">
        <f t="shared" si="43"/>
        <v>3.0034895563504547</v>
      </c>
    </row>
    <row r="291" spans="1:19" x14ac:dyDescent="0.3">
      <c r="A291" s="60">
        <f>[1]Data!A290</f>
        <v>1894.06</v>
      </c>
      <c r="B291" s="60">
        <f>[1]Data!B290</f>
        <v>4.34</v>
      </c>
      <c r="C291" s="60">
        <f>[1]Data!C290</f>
        <v>0.23</v>
      </c>
      <c r="D291" s="60">
        <f>[1]Data!D290</f>
        <v>0.21</v>
      </c>
      <c r="E291" s="60">
        <f>[1]Data!E290</f>
        <v>6.5650523969999997</v>
      </c>
      <c r="F291" s="60">
        <f t="shared" si="40"/>
        <v>202.37360947905313</v>
      </c>
      <c r="G291" s="60">
        <f t="shared" si="41"/>
        <v>9.7922714264057991</v>
      </c>
      <c r="H291" s="60">
        <f t="shared" si="32"/>
        <v>200.87480378958264</v>
      </c>
      <c r="I291" s="60">
        <f t="shared" si="33"/>
        <v>12.092897331527796</v>
      </c>
      <c r="J291" s="60">
        <f t="shared" si="34"/>
        <v>16.73491504401002</v>
      </c>
      <c r="K291" s="60">
        <f t="shared" si="35"/>
        <v>2.8174972581048423</v>
      </c>
      <c r="L291" s="60">
        <f t="shared" si="36"/>
        <v>1.6167145477848699E-2</v>
      </c>
      <c r="M291" s="31"/>
      <c r="N291" s="31">
        <f t="shared" si="37"/>
        <v>1921.03</v>
      </c>
      <c r="O291" s="31">
        <f t="shared" si="38"/>
        <v>-1.1021947963408236</v>
      </c>
      <c r="P291" s="63">
        <f t="shared" si="39"/>
        <v>0.33214130061718583</v>
      </c>
      <c r="R291" s="60">
        <f t="shared" si="42"/>
        <v>20.666666666666668</v>
      </c>
      <c r="S291" s="60">
        <f t="shared" si="43"/>
        <v>3.0285220963769821</v>
      </c>
    </row>
    <row r="292" spans="1:19" x14ac:dyDescent="0.3">
      <c r="A292" s="60">
        <f>[1]Data!A291</f>
        <v>1894.07</v>
      </c>
      <c r="B292" s="60">
        <f>[1]Data!B291</f>
        <v>4.25</v>
      </c>
      <c r="C292" s="60">
        <f>[1]Data!C291</f>
        <v>0.22670000000000001</v>
      </c>
      <c r="D292" s="60">
        <f>[1]Data!D291</f>
        <v>0.20169999999999999</v>
      </c>
      <c r="E292" s="60">
        <f>[1]Data!E291</f>
        <v>6.5650523969999997</v>
      </c>
      <c r="F292" s="60">
        <f t="shared" si="40"/>
        <v>198.17692172487924</v>
      </c>
      <c r="G292" s="60">
        <f t="shared" si="41"/>
        <v>9.4052435557430911</v>
      </c>
      <c r="H292" s="60">
        <f t="shared" si="32"/>
        <v>201.28666565172298</v>
      </c>
      <c r="I292" s="60">
        <f t="shared" si="33"/>
        <v>12.067096613981878</v>
      </c>
      <c r="J292" s="60">
        <f t="shared" si="34"/>
        <v>16.422916635577113</v>
      </c>
      <c r="K292" s="60">
        <f t="shared" si="35"/>
        <v>2.7986777152649123</v>
      </c>
      <c r="L292" s="60">
        <f t="shared" si="36"/>
        <v>-2.6523973620813379E-3</v>
      </c>
      <c r="M292" s="31"/>
      <c r="N292" s="31">
        <f t="shared" si="37"/>
        <v>1921.06</v>
      </c>
      <c r="O292" s="31">
        <f t="shared" si="38"/>
        <v>-1.0912158726456971</v>
      </c>
      <c r="P292" s="63">
        <f t="shared" si="39"/>
        <v>0.33580794569051309</v>
      </c>
      <c r="R292" s="60">
        <f t="shared" si="42"/>
        <v>21.070897372335153</v>
      </c>
      <c r="S292" s="60">
        <f t="shared" si="43"/>
        <v>3.0478928169582966</v>
      </c>
    </row>
    <row r="293" spans="1:19" x14ac:dyDescent="0.3">
      <c r="A293" s="60">
        <f>[1]Data!A292</f>
        <v>1894.08</v>
      </c>
      <c r="B293" s="60">
        <f>[1]Data!B292</f>
        <v>4.41</v>
      </c>
      <c r="C293" s="60">
        <f>[1]Data!C292</f>
        <v>0.2233</v>
      </c>
      <c r="D293" s="60">
        <f>[1]Data!D292</f>
        <v>0.1933</v>
      </c>
      <c r="E293" s="60">
        <f>[1]Data!E292</f>
        <v>6.7553424790000003</v>
      </c>
      <c r="F293" s="60">
        <f t="shared" si="40"/>
        <v>199.84512690463103</v>
      </c>
      <c r="G293" s="60">
        <f t="shared" si="41"/>
        <v>8.7596514808764567</v>
      </c>
      <c r="H293" s="60">
        <f t="shared" si="32"/>
        <v>201.60083744597668</v>
      </c>
      <c r="I293" s="60">
        <f t="shared" si="33"/>
        <v>12.036405754199516</v>
      </c>
      <c r="J293" s="60">
        <f t="shared" si="34"/>
        <v>16.603389000483375</v>
      </c>
      <c r="K293" s="60">
        <f t="shared" si="35"/>
        <v>2.8096068311809885</v>
      </c>
      <c r="L293" s="60">
        <f t="shared" si="36"/>
        <v>8.2767185539949217E-3</v>
      </c>
      <c r="M293" s="31"/>
      <c r="N293" s="31">
        <f t="shared" si="37"/>
        <v>1921.09</v>
      </c>
      <c r="O293" s="31">
        <f t="shared" si="38"/>
        <v>-1.0515824667678069</v>
      </c>
      <c r="P293" s="63">
        <f t="shared" si="39"/>
        <v>0.34938442217859722</v>
      </c>
      <c r="R293" s="60">
        <f t="shared" si="42"/>
        <v>22.814278323848939</v>
      </c>
      <c r="S293" s="60">
        <f t="shared" si="43"/>
        <v>3.1273865822266065</v>
      </c>
    </row>
    <row r="294" spans="1:19" x14ac:dyDescent="0.3">
      <c r="A294" s="60">
        <f>[1]Data!A293</f>
        <v>1894.09</v>
      </c>
      <c r="B294" s="60">
        <f>[1]Data!B293</f>
        <v>4.4800000000000004</v>
      </c>
      <c r="C294" s="60">
        <f>[1]Data!C293</f>
        <v>0.22</v>
      </c>
      <c r="D294" s="60">
        <f>[1]Data!D293</f>
        <v>0.185</v>
      </c>
      <c r="E294" s="60">
        <f>[1]Data!E293</f>
        <v>6.8504834710000004</v>
      </c>
      <c r="F294" s="60">
        <f t="shared" si="40"/>
        <v>200.19772411768218</v>
      </c>
      <c r="G294" s="60">
        <f t="shared" si="41"/>
        <v>8.2670935182524996</v>
      </c>
      <c r="H294" s="60">
        <f t="shared" si="32"/>
        <v>201.94495106845378</v>
      </c>
      <c r="I294" s="60">
        <f t="shared" si="33"/>
        <v>12.001141741509109</v>
      </c>
      <c r="J294" s="60">
        <f t="shared" si="34"/>
        <v>16.681556507681734</v>
      </c>
      <c r="K294" s="60">
        <f t="shared" si="35"/>
        <v>2.8143037083852089</v>
      </c>
      <c r="L294" s="60">
        <f t="shared" si="36"/>
        <v>1.2973595758215328E-2</v>
      </c>
      <c r="M294" s="31"/>
      <c r="N294" s="31">
        <f t="shared" si="37"/>
        <v>1921.12</v>
      </c>
      <c r="O294" s="31">
        <f t="shared" si="38"/>
        <v>-0.90835537518374165</v>
      </c>
      <c r="P294" s="63">
        <f t="shared" si="39"/>
        <v>0.40318677003208497</v>
      </c>
      <c r="R294" s="60">
        <f t="shared" si="42"/>
        <v>24.216216216216218</v>
      </c>
      <c r="S294" s="60">
        <f t="shared" si="43"/>
        <v>3.187022500330706</v>
      </c>
    </row>
    <row r="295" spans="1:19" x14ac:dyDescent="0.3">
      <c r="A295" s="60">
        <f>[1]Data!A294</f>
        <v>1894.1</v>
      </c>
      <c r="B295" s="60">
        <f>[1]Data!B294</f>
        <v>4.34</v>
      </c>
      <c r="C295" s="60">
        <f>[1]Data!C294</f>
        <v>0.2167</v>
      </c>
      <c r="D295" s="60">
        <f>[1]Data!D294</f>
        <v>0.1767</v>
      </c>
      <c r="E295" s="60">
        <f>[1]Data!E294</f>
        <v>6.6601933879999997</v>
      </c>
      <c r="F295" s="60">
        <f t="shared" si="40"/>
        <v>199.482698564548</v>
      </c>
      <c r="G295" s="60">
        <f t="shared" si="41"/>
        <v>8.1217955844137411</v>
      </c>
      <c r="H295" s="60">
        <f t="shared" si="32"/>
        <v>202.32672549550242</v>
      </c>
      <c r="I295" s="60">
        <f t="shared" si="33"/>
        <v>11.965385833346906</v>
      </c>
      <c r="J295" s="60">
        <f t="shared" si="34"/>
        <v>16.671647813361783</v>
      </c>
      <c r="K295" s="60">
        <f t="shared" si="35"/>
        <v>2.8137095409093598</v>
      </c>
      <c r="L295" s="60">
        <f t="shared" si="36"/>
        <v>1.2379428282366156E-2</v>
      </c>
      <c r="M295" s="31"/>
      <c r="N295" s="31">
        <f t="shared" si="37"/>
        <v>1922.03</v>
      </c>
      <c r="O295" s="31">
        <f t="shared" si="38"/>
        <v>-0.78753902924716357</v>
      </c>
      <c r="P295" s="63">
        <f t="shared" si="39"/>
        <v>0.45496306950556042</v>
      </c>
      <c r="R295" s="60">
        <f t="shared" si="42"/>
        <v>24.561403508771928</v>
      </c>
      <c r="S295" s="60">
        <f t="shared" si="43"/>
        <v>3.2011762477687999</v>
      </c>
    </row>
    <row r="296" spans="1:19" x14ac:dyDescent="0.3">
      <c r="A296" s="60">
        <f>[1]Data!A295</f>
        <v>1894.11</v>
      </c>
      <c r="B296" s="60">
        <f>[1]Data!B295</f>
        <v>4.34</v>
      </c>
      <c r="C296" s="60">
        <f>[1]Data!C295</f>
        <v>0.21329999999999999</v>
      </c>
      <c r="D296" s="60">
        <f>[1]Data!D295</f>
        <v>0.16830000000000001</v>
      </c>
      <c r="E296" s="60">
        <f>[1]Data!E295</f>
        <v>6.6601933879999997</v>
      </c>
      <c r="F296" s="60">
        <f t="shared" si="40"/>
        <v>199.482698564548</v>
      </c>
      <c r="G296" s="60">
        <f t="shared" si="41"/>
        <v>7.7357000388049375</v>
      </c>
      <c r="H296" s="60">
        <f t="shared" si="32"/>
        <v>202.71448099035774</v>
      </c>
      <c r="I296" s="60">
        <f t="shared" si="33"/>
        <v>11.924982823641479</v>
      </c>
      <c r="J296" s="60">
        <f t="shared" si="34"/>
        <v>16.728132988927264</v>
      </c>
      <c r="K296" s="60">
        <f t="shared" si="35"/>
        <v>2.8170919121740745</v>
      </c>
      <c r="L296" s="60">
        <f t="shared" si="36"/>
        <v>1.5761799547080901E-2</v>
      </c>
      <c r="M296" s="31"/>
      <c r="N296" s="31">
        <f t="shared" si="37"/>
        <v>1922.06</v>
      </c>
      <c r="O296" s="31">
        <f t="shared" si="38"/>
        <v>-0.67780513357359906</v>
      </c>
      <c r="P296" s="63">
        <f t="shared" si="39"/>
        <v>0.50773017018459909</v>
      </c>
      <c r="R296" s="60">
        <f t="shared" si="42"/>
        <v>25.787284610814019</v>
      </c>
      <c r="S296" s="60">
        <f t="shared" si="43"/>
        <v>3.2498815258976901</v>
      </c>
    </row>
    <row r="297" spans="1:19" x14ac:dyDescent="0.3">
      <c r="A297" s="60">
        <f>[1]Data!A296</f>
        <v>1894.12</v>
      </c>
      <c r="B297" s="60">
        <f>[1]Data!B296</f>
        <v>4.3</v>
      </c>
      <c r="C297" s="60">
        <f>[1]Data!C296</f>
        <v>0.21</v>
      </c>
      <c r="D297" s="60">
        <f>[1]Data!D296</f>
        <v>0.16</v>
      </c>
      <c r="E297" s="60">
        <f>[1]Data!E296</f>
        <v>6.5650523969999997</v>
      </c>
      <c r="F297" s="60">
        <f t="shared" si="40"/>
        <v>200.50841492164253</v>
      </c>
      <c r="G297" s="60">
        <f t="shared" si="41"/>
        <v>7.4607782296425125</v>
      </c>
      <c r="H297" s="60">
        <f t="shared" si="32"/>
        <v>203.06802612356279</v>
      </c>
      <c r="I297" s="60">
        <f t="shared" si="33"/>
        <v>11.882368076566785</v>
      </c>
      <c r="J297" s="60">
        <f t="shared" si="34"/>
        <v>16.874449068537537</v>
      </c>
      <c r="K297" s="60">
        <f t="shared" si="35"/>
        <v>2.8258005884352748</v>
      </c>
      <c r="L297" s="60">
        <f t="shared" si="36"/>
        <v>2.4470475808281211E-2</v>
      </c>
      <c r="M297" s="31"/>
      <c r="N297" s="31">
        <f t="shared" si="37"/>
        <v>1922.09</v>
      </c>
      <c r="O297" s="31">
        <f t="shared" si="38"/>
        <v>-0.58416520965225338</v>
      </c>
      <c r="P297" s="63">
        <f t="shared" si="39"/>
        <v>0.55757112257886732</v>
      </c>
      <c r="R297" s="60">
        <f t="shared" si="42"/>
        <v>26.875</v>
      </c>
      <c r="S297" s="60">
        <f t="shared" si="43"/>
        <v>3.2911964864478267</v>
      </c>
    </row>
    <row r="298" spans="1:19" x14ac:dyDescent="0.3">
      <c r="A298" s="60">
        <f>[1]Data!A297</f>
        <v>1895.01</v>
      </c>
      <c r="B298" s="60">
        <f>[1]Data!B297</f>
        <v>4.25</v>
      </c>
      <c r="C298" s="60">
        <f>[1]Data!C297</f>
        <v>0.20830000000000001</v>
      </c>
      <c r="D298" s="60">
        <f>[1]Data!D297</f>
        <v>0.16750000000000001</v>
      </c>
      <c r="E298" s="60">
        <f>[1]Data!E297</f>
        <v>6.5650523969999997</v>
      </c>
      <c r="F298" s="60">
        <f t="shared" si="40"/>
        <v>198.17692172487924</v>
      </c>
      <c r="G298" s="60">
        <f t="shared" si="41"/>
        <v>7.810502209157006</v>
      </c>
      <c r="H298" s="60">
        <f t="shared" si="32"/>
        <v>203.43747507240764</v>
      </c>
      <c r="I298" s="60">
        <f t="shared" si="33"/>
        <v>11.845482712110311</v>
      </c>
      <c r="J298" s="60">
        <f t="shared" si="34"/>
        <v>16.730168498939406</v>
      </c>
      <c r="K298" s="60">
        <f t="shared" si="35"/>
        <v>2.8172135866120547</v>
      </c>
      <c r="L298" s="60">
        <f t="shared" si="36"/>
        <v>1.588347398506107E-2</v>
      </c>
      <c r="M298" s="31"/>
      <c r="N298" s="31">
        <f t="shared" si="37"/>
        <v>1922.12</v>
      </c>
      <c r="O298" s="31">
        <f t="shared" si="38"/>
        <v>-0.61862480032383305</v>
      </c>
      <c r="P298" s="63">
        <f t="shared" si="39"/>
        <v>0.53868472751761354</v>
      </c>
      <c r="R298" s="60">
        <f t="shared" si="42"/>
        <v>25.373134328358208</v>
      </c>
      <c r="S298" s="60">
        <f t="shared" si="43"/>
        <v>3.2336909106533414</v>
      </c>
    </row>
    <row r="299" spans="1:19" x14ac:dyDescent="0.3">
      <c r="A299" s="60">
        <f>[1]Data!A298</f>
        <v>1895.02</v>
      </c>
      <c r="B299" s="60">
        <f>[1]Data!B298</f>
        <v>4.1900000000000004</v>
      </c>
      <c r="C299" s="60">
        <f>[1]Data!C298</f>
        <v>0.20669999999999999</v>
      </c>
      <c r="D299" s="60">
        <f>[1]Data!D298</f>
        <v>0.17499999999999999</v>
      </c>
      <c r="E299" s="60">
        <f>[1]Data!E298</f>
        <v>6.5650523969999997</v>
      </c>
      <c r="F299" s="60">
        <f t="shared" si="40"/>
        <v>195.37912988876334</v>
      </c>
      <c r="G299" s="60">
        <f t="shared" si="41"/>
        <v>8.1602261886714977</v>
      </c>
      <c r="H299" s="60">
        <f t="shared" si="32"/>
        <v>203.77598535608803</v>
      </c>
      <c r="I299" s="60">
        <f t="shared" si="33"/>
        <v>11.815245969325183</v>
      </c>
      <c r="J299" s="60">
        <f t="shared" si="34"/>
        <v>16.536188107806463</v>
      </c>
      <c r="K299" s="60">
        <f t="shared" si="35"/>
        <v>2.8055511979682763</v>
      </c>
      <c r="L299" s="60">
        <f t="shared" si="36"/>
        <v>4.2210853412827376E-3</v>
      </c>
      <c r="M299" s="31"/>
      <c r="N299" s="31">
        <f t="shared" si="37"/>
        <v>1923.03</v>
      </c>
      <c r="O299" s="31">
        <f t="shared" si="38"/>
        <v>-0.52954019970249266</v>
      </c>
      <c r="P299" s="63">
        <f t="shared" si="39"/>
        <v>0.58887567264841145</v>
      </c>
      <c r="R299" s="60">
        <f t="shared" si="42"/>
        <v>23.942857142857147</v>
      </c>
      <c r="S299" s="60">
        <f t="shared" si="43"/>
        <v>3.1756700389926693</v>
      </c>
    </row>
    <row r="300" spans="1:19" x14ac:dyDescent="0.3">
      <c r="A300" s="60">
        <f>[1]Data!A299</f>
        <v>1895.03</v>
      </c>
      <c r="B300" s="60">
        <f>[1]Data!B299</f>
        <v>4.1900000000000004</v>
      </c>
      <c r="C300" s="60">
        <f>[1]Data!C299</f>
        <v>0.20499999999999999</v>
      </c>
      <c r="D300" s="60">
        <f>[1]Data!D299</f>
        <v>0.1825</v>
      </c>
      <c r="E300" s="60">
        <f>[1]Data!E299</f>
        <v>6.5650523969999997</v>
      </c>
      <c r="F300" s="60">
        <f t="shared" si="40"/>
        <v>195.37912988876334</v>
      </c>
      <c r="G300" s="60">
        <f t="shared" si="41"/>
        <v>8.5099501681859895</v>
      </c>
      <c r="H300" s="60">
        <f t="shared" si="32"/>
        <v>204.07158125432525</v>
      </c>
      <c r="I300" s="60">
        <f t="shared" si="33"/>
        <v>11.788024197521352</v>
      </c>
      <c r="J300" s="60">
        <f t="shared" si="34"/>
        <v>16.574374688664566</v>
      </c>
      <c r="K300" s="60">
        <f t="shared" si="35"/>
        <v>2.8078578091861925</v>
      </c>
      <c r="L300" s="60">
        <f t="shared" si="36"/>
        <v>6.5276965591989367E-3</v>
      </c>
      <c r="M300" s="31"/>
      <c r="N300" s="31">
        <f t="shared" si="37"/>
        <v>1923.06</v>
      </c>
      <c r="O300" s="31">
        <f t="shared" si="38"/>
        <v>-0.65518140492311394</v>
      </c>
      <c r="P300" s="63">
        <f t="shared" si="39"/>
        <v>0.5193478417859394</v>
      </c>
      <c r="R300" s="60">
        <f t="shared" si="42"/>
        <v>22.958904109589042</v>
      </c>
      <c r="S300" s="60">
        <f t="shared" si="43"/>
        <v>3.1337058398936373</v>
      </c>
    </row>
    <row r="301" spans="1:19" x14ac:dyDescent="0.3">
      <c r="A301" s="60">
        <f>[1]Data!A300</f>
        <v>1895.04</v>
      </c>
      <c r="B301" s="60">
        <f>[1]Data!B300</f>
        <v>4.37</v>
      </c>
      <c r="C301" s="60">
        <f>[1]Data!C300</f>
        <v>0.20330000000000001</v>
      </c>
      <c r="D301" s="60">
        <f>[1]Data!D300</f>
        <v>0.19</v>
      </c>
      <c r="E301" s="60">
        <f>[1]Data!E300</f>
        <v>6.8504834710000004</v>
      </c>
      <c r="F301" s="60">
        <f t="shared" si="40"/>
        <v>195.28215499872121</v>
      </c>
      <c r="G301" s="60">
        <f t="shared" si="41"/>
        <v>8.4905284782052703</v>
      </c>
      <c r="H301" s="60">
        <f t="shared" si="32"/>
        <v>204.45802051592028</v>
      </c>
      <c r="I301" s="60">
        <f t="shared" si="33"/>
        <v>11.762858712104315</v>
      </c>
      <c r="J301" s="60">
        <f t="shared" si="34"/>
        <v>16.601589781722904</v>
      </c>
      <c r="K301" s="60">
        <f t="shared" si="35"/>
        <v>2.8094984607601527</v>
      </c>
      <c r="L301" s="60">
        <f t="shared" si="36"/>
        <v>8.1683481331591423E-3</v>
      </c>
      <c r="M301" s="31"/>
      <c r="N301" s="31">
        <f t="shared" si="37"/>
        <v>1923.09</v>
      </c>
      <c r="O301" s="31">
        <f t="shared" si="38"/>
        <v>-0.68378052835216252</v>
      </c>
      <c r="P301" s="63">
        <f t="shared" si="39"/>
        <v>0.50470532828923864</v>
      </c>
      <c r="R301" s="60">
        <f t="shared" si="42"/>
        <v>23</v>
      </c>
      <c r="S301" s="60">
        <f t="shared" si="43"/>
        <v>3.1354942159291497</v>
      </c>
    </row>
    <row r="302" spans="1:19" x14ac:dyDescent="0.3">
      <c r="A302" s="60">
        <f>[1]Data!A301</f>
        <v>1895.05</v>
      </c>
      <c r="B302" s="60">
        <f>[1]Data!B301</f>
        <v>4.6100000000000003</v>
      </c>
      <c r="C302" s="60">
        <f>[1]Data!C301</f>
        <v>0.20169999999999999</v>
      </c>
      <c r="D302" s="60">
        <f>[1]Data!D301</f>
        <v>0.19750000000000001</v>
      </c>
      <c r="E302" s="60">
        <f>[1]Data!E301</f>
        <v>6.9456325620000001</v>
      </c>
      <c r="F302" s="60">
        <f t="shared" si="40"/>
        <v>203.18491691038</v>
      </c>
      <c r="G302" s="60">
        <f t="shared" si="41"/>
        <v>8.7047768090672566</v>
      </c>
      <c r="H302" s="60">
        <f t="shared" si="32"/>
        <v>204.83499962300692</v>
      </c>
      <c r="I302" s="60">
        <f t="shared" si="33"/>
        <v>11.739037053758802</v>
      </c>
      <c r="J302" s="60">
        <f t="shared" si="34"/>
        <v>17.308482457283056</v>
      </c>
      <c r="K302" s="60">
        <f t="shared" si="35"/>
        <v>2.8511966967882785</v>
      </c>
      <c r="L302" s="60">
        <f t="shared" si="36"/>
        <v>4.9866584161284866E-2</v>
      </c>
      <c r="M302" s="31"/>
      <c r="N302" s="31">
        <f t="shared" si="37"/>
        <v>1923.12</v>
      </c>
      <c r="O302" s="31">
        <f t="shared" si="38"/>
        <v>-0.63823073588201051</v>
      </c>
      <c r="P302" s="63">
        <f t="shared" si="39"/>
        <v>0.52822616938608613</v>
      </c>
      <c r="R302" s="60">
        <f t="shared" si="42"/>
        <v>23.341772151898734</v>
      </c>
      <c r="S302" s="60">
        <f t="shared" si="43"/>
        <v>3.1502445516495174</v>
      </c>
    </row>
    <row r="303" spans="1:19" x14ac:dyDescent="0.3">
      <c r="A303" s="60">
        <f>[1]Data!A302</f>
        <v>1895.06</v>
      </c>
      <c r="B303" s="60">
        <f>[1]Data!B302</f>
        <v>4.7</v>
      </c>
      <c r="C303" s="60">
        <f>[1]Data!C302</f>
        <v>0.2</v>
      </c>
      <c r="D303" s="60">
        <f>[1]Data!D302</f>
        <v>0.20499999999999999</v>
      </c>
      <c r="E303" s="60">
        <f>[1]Data!E302</f>
        <v>7.0407735540000003</v>
      </c>
      <c r="F303" s="60">
        <f t="shared" si="40"/>
        <v>204.35243925471656</v>
      </c>
      <c r="G303" s="60">
        <f t="shared" si="41"/>
        <v>8.9132446908972103</v>
      </c>
      <c r="H303" s="60">
        <f t="shared" si="32"/>
        <v>205.21043711383803</v>
      </c>
      <c r="I303" s="60">
        <f t="shared" si="33"/>
        <v>11.716354278885541</v>
      </c>
      <c r="J303" s="60">
        <f t="shared" si="34"/>
        <v>17.441640495882524</v>
      </c>
      <c r="K303" s="60">
        <f t="shared" si="35"/>
        <v>2.8588604791878653</v>
      </c>
      <c r="L303" s="60">
        <f t="shared" si="36"/>
        <v>5.7530366560871737E-2</v>
      </c>
      <c r="M303" s="31"/>
      <c r="N303" s="31">
        <f t="shared" si="37"/>
        <v>1924.03</v>
      </c>
      <c r="O303" s="31">
        <f t="shared" si="38"/>
        <v>-0.60705797055079014</v>
      </c>
      <c r="P303" s="63">
        <f t="shared" si="39"/>
        <v>0.54495177713717724</v>
      </c>
      <c r="R303" s="60">
        <f t="shared" si="42"/>
        <v>22.926829268292686</v>
      </c>
      <c r="S303" s="60">
        <f t="shared" si="43"/>
        <v>3.1323078085597418</v>
      </c>
    </row>
    <row r="304" spans="1:19" x14ac:dyDescent="0.3">
      <c r="A304" s="60">
        <f>[1]Data!A303</f>
        <v>1895.07</v>
      </c>
      <c r="B304" s="60">
        <f>[1]Data!B303</f>
        <v>4.72</v>
      </c>
      <c r="C304" s="60">
        <f>[1]Data!C303</f>
        <v>0.1983</v>
      </c>
      <c r="D304" s="60">
        <f>[1]Data!D303</f>
        <v>0.21249999999999999</v>
      </c>
      <c r="E304" s="60">
        <f>[1]Data!E303</f>
        <v>6.9456325620000001</v>
      </c>
      <c r="F304" s="60">
        <f t="shared" si="40"/>
        <v>208.03314703188579</v>
      </c>
      <c r="G304" s="60">
        <f t="shared" si="41"/>
        <v>9.3658990983635029</v>
      </c>
      <c r="H304" s="60">
        <f t="shared" si="32"/>
        <v>205.59328654178478</v>
      </c>
      <c r="I304" s="60">
        <f t="shared" si="33"/>
        <v>11.700826996131759</v>
      </c>
      <c r="J304" s="60">
        <f t="shared" si="34"/>
        <v>17.779354151690356</v>
      </c>
      <c r="K304" s="60">
        <f t="shared" si="35"/>
        <v>2.8780379049991462</v>
      </c>
      <c r="L304" s="60">
        <f t="shared" si="36"/>
        <v>7.6707792372152639E-2</v>
      </c>
      <c r="M304" s="31"/>
      <c r="N304" s="31">
        <f t="shared" si="37"/>
        <v>1924.06</v>
      </c>
      <c r="O304" s="31">
        <f t="shared" si="38"/>
        <v>-0.60806865581135128</v>
      </c>
      <c r="P304" s="63">
        <f t="shared" si="39"/>
        <v>0.54440128064451399</v>
      </c>
      <c r="R304" s="60">
        <f t="shared" si="42"/>
        <v>22.211764705882352</v>
      </c>
      <c r="S304" s="60">
        <f t="shared" si="43"/>
        <v>3.1006220902151296</v>
      </c>
    </row>
    <row r="305" spans="1:19" x14ac:dyDescent="0.3">
      <c r="A305" s="60">
        <f>[1]Data!A304</f>
        <v>1895.08</v>
      </c>
      <c r="B305" s="60">
        <f>[1]Data!B304</f>
        <v>4.79</v>
      </c>
      <c r="C305" s="60">
        <f>[1]Data!C304</f>
        <v>0.19670000000000001</v>
      </c>
      <c r="D305" s="60">
        <f>[1]Data!D304</f>
        <v>0.22</v>
      </c>
      <c r="E305" s="60">
        <f>[1]Data!E304</f>
        <v>6.8504834710000004</v>
      </c>
      <c r="F305" s="60">
        <f t="shared" si="40"/>
        <v>214.05069163475392</v>
      </c>
      <c r="G305" s="60">
        <f t="shared" si="41"/>
        <v>9.8311382379218912</v>
      </c>
      <c r="H305" s="60">
        <f t="shared" si="32"/>
        <v>205.89465357069443</v>
      </c>
      <c r="I305" s="60">
        <f t="shared" si="33"/>
        <v>11.69120429358977</v>
      </c>
      <c r="J305" s="60">
        <f t="shared" si="34"/>
        <v>18.308694832414901</v>
      </c>
      <c r="K305" s="60">
        <f t="shared" si="35"/>
        <v>2.9073760744644326</v>
      </c>
      <c r="L305" s="60">
        <f t="shared" si="36"/>
        <v>0.10604596183743897</v>
      </c>
      <c r="M305" s="31"/>
      <c r="N305" s="31">
        <f t="shared" si="37"/>
        <v>1924.09</v>
      </c>
      <c r="O305" s="31">
        <f t="shared" si="38"/>
        <v>-0.54479791679055678</v>
      </c>
      <c r="P305" s="63">
        <f t="shared" si="39"/>
        <v>0.57995897146887077</v>
      </c>
      <c r="R305" s="60">
        <f t="shared" si="42"/>
        <v>21.772727272727273</v>
      </c>
      <c r="S305" s="60">
        <f t="shared" si="43"/>
        <v>3.0806581440525993</v>
      </c>
    </row>
    <row r="306" spans="1:19" x14ac:dyDescent="0.3">
      <c r="A306" s="60">
        <f>[1]Data!A305</f>
        <v>1895.09</v>
      </c>
      <c r="B306" s="60">
        <f>[1]Data!B305</f>
        <v>4.82</v>
      </c>
      <c r="C306" s="60">
        <f>[1]Data!C305</f>
        <v>0.19500000000000001</v>
      </c>
      <c r="D306" s="60">
        <f>[1]Data!D305</f>
        <v>0.22750000000000001</v>
      </c>
      <c r="E306" s="60">
        <f>[1]Data!E305</f>
        <v>6.8504834710000004</v>
      </c>
      <c r="F306" s="60">
        <f t="shared" si="40"/>
        <v>215.39130139447056</v>
      </c>
      <c r="G306" s="60">
        <f t="shared" si="41"/>
        <v>10.166290677851046</v>
      </c>
      <c r="H306" s="60">
        <f t="shared" si="32"/>
        <v>206.17297395175299</v>
      </c>
      <c r="I306" s="60">
        <f t="shared" si="33"/>
        <v>11.684828079523719</v>
      </c>
      <c r="J306" s="60">
        <f t="shared" si="34"/>
        <v>18.433416386495097</v>
      </c>
      <c r="K306" s="60">
        <f t="shared" si="35"/>
        <v>2.9141651254465084</v>
      </c>
      <c r="L306" s="60">
        <f t="shared" si="36"/>
        <v>0.1128350128195148</v>
      </c>
      <c r="M306" s="31"/>
      <c r="N306" s="31">
        <f t="shared" si="37"/>
        <v>1924.12</v>
      </c>
      <c r="O306" s="31">
        <f t="shared" si="38"/>
        <v>-0.46352662158442559</v>
      </c>
      <c r="P306" s="63">
        <f t="shared" si="39"/>
        <v>0.62906126802230899</v>
      </c>
      <c r="R306" s="60">
        <f t="shared" si="42"/>
        <v>21.186813186813186</v>
      </c>
      <c r="S306" s="60">
        <f t="shared" si="43"/>
        <v>3.0533789686536408</v>
      </c>
    </row>
    <row r="307" spans="1:19" x14ac:dyDescent="0.3">
      <c r="A307" s="60">
        <f>[1]Data!A306</f>
        <v>1895.1</v>
      </c>
      <c r="B307" s="60">
        <f>[1]Data!B306</f>
        <v>4.75</v>
      </c>
      <c r="C307" s="60">
        <f>[1]Data!C306</f>
        <v>0.1933</v>
      </c>
      <c r="D307" s="60">
        <f>[1]Data!D306</f>
        <v>0.23499999999999999</v>
      </c>
      <c r="E307" s="60">
        <f>[1]Data!E306</f>
        <v>6.8504834710000004</v>
      </c>
      <c r="F307" s="60">
        <f t="shared" si="40"/>
        <v>212.26321195513174</v>
      </c>
      <c r="G307" s="60">
        <f t="shared" si="41"/>
        <v>10.501443117780202</v>
      </c>
      <c r="H307" s="60">
        <f t="shared" si="32"/>
        <v>206.29696503181455</v>
      </c>
      <c r="I307" s="60">
        <f t="shared" si="33"/>
        <v>11.682766558301191</v>
      </c>
      <c r="J307" s="60">
        <f t="shared" si="34"/>
        <v>18.168916659924879</v>
      </c>
      <c r="K307" s="60">
        <f t="shared" si="35"/>
        <v>2.8997122581718604</v>
      </c>
      <c r="L307" s="60">
        <f t="shared" si="36"/>
        <v>9.8382145544866795E-2</v>
      </c>
      <c r="M307" s="31"/>
      <c r="N307" s="31">
        <f t="shared" si="37"/>
        <v>1925.03</v>
      </c>
      <c r="O307" s="31">
        <f t="shared" si="38"/>
        <v>-0.44069990264467629</v>
      </c>
      <c r="P307" s="63">
        <f t="shared" si="39"/>
        <v>0.64358581599699771</v>
      </c>
      <c r="R307" s="60">
        <f t="shared" si="42"/>
        <v>20.212765957446809</v>
      </c>
      <c r="S307" s="60">
        <f t="shared" si="43"/>
        <v>3.0063143828845278</v>
      </c>
    </row>
    <row r="308" spans="1:19" x14ac:dyDescent="0.3">
      <c r="A308" s="60">
        <f>[1]Data!A307</f>
        <v>1895.11</v>
      </c>
      <c r="B308" s="60">
        <f>[1]Data!B307</f>
        <v>4.59</v>
      </c>
      <c r="C308" s="60">
        <f>[1]Data!C307</f>
        <v>0.19170000000000001</v>
      </c>
      <c r="D308" s="60">
        <f>[1]Data!D307</f>
        <v>0.24249999999999999</v>
      </c>
      <c r="E308" s="60">
        <f>[1]Data!E307</f>
        <v>6.8504834710000004</v>
      </c>
      <c r="F308" s="60">
        <f t="shared" si="40"/>
        <v>205.1132932366431</v>
      </c>
      <c r="G308" s="60">
        <f t="shared" si="41"/>
        <v>10.836595557709357</v>
      </c>
      <c r="H308" s="60">
        <f t="shared" si="32"/>
        <v>206.2544659473142</v>
      </c>
      <c r="I308" s="60">
        <f t="shared" si="33"/>
        <v>11.686133867478983</v>
      </c>
      <c r="J308" s="60">
        <f t="shared" si="34"/>
        <v>17.551852097762392</v>
      </c>
      <c r="K308" s="60">
        <f t="shared" si="35"/>
        <v>2.8651594769797315</v>
      </c>
      <c r="L308" s="60">
        <f t="shared" si="36"/>
        <v>6.3829364352737894E-2</v>
      </c>
      <c r="M308" s="31"/>
      <c r="N308" s="31">
        <f t="shared" si="37"/>
        <v>1925.06</v>
      </c>
      <c r="O308" s="31">
        <f t="shared" si="38"/>
        <v>-0.411465982321777</v>
      </c>
      <c r="P308" s="63">
        <f t="shared" si="39"/>
        <v>0.66267806338018653</v>
      </c>
      <c r="R308" s="60">
        <f t="shared" si="42"/>
        <v>18.927835051546392</v>
      </c>
      <c r="S308" s="60">
        <f t="shared" si="43"/>
        <v>2.9406335926770528</v>
      </c>
    </row>
    <row r="309" spans="1:19" x14ac:dyDescent="0.3">
      <c r="A309" s="60">
        <f>[1]Data!A308</f>
        <v>1895.12</v>
      </c>
      <c r="B309" s="60">
        <f>[1]Data!B308</f>
        <v>4.32</v>
      </c>
      <c r="C309" s="60">
        <f>[1]Data!C308</f>
        <v>0.19</v>
      </c>
      <c r="D309" s="60">
        <f>[1]Data!D308</f>
        <v>0.25</v>
      </c>
      <c r="E309" s="60">
        <f>[1]Data!E308</f>
        <v>6.7553424790000003</v>
      </c>
      <c r="F309" s="60">
        <f t="shared" si="40"/>
        <v>195.7666549269855</v>
      </c>
      <c r="G309" s="60">
        <f t="shared" si="41"/>
        <v>11.329088826793141</v>
      </c>
      <c r="H309" s="60">
        <f t="shared" si="32"/>
        <v>206.26947725850064</v>
      </c>
      <c r="I309" s="60">
        <f t="shared" si="33"/>
        <v>11.697309665170383</v>
      </c>
      <c r="J309" s="60">
        <f t="shared" si="34"/>
        <v>16.736041066767292</v>
      </c>
      <c r="K309" s="60">
        <f t="shared" si="35"/>
        <v>2.8175645416777386</v>
      </c>
      <c r="L309" s="60">
        <f t="shared" si="36"/>
        <v>1.6234429050745014E-2</v>
      </c>
      <c r="M309" s="31"/>
      <c r="N309" s="31">
        <f t="shared" si="37"/>
        <v>1925.09</v>
      </c>
      <c r="O309" s="31">
        <f t="shared" si="38"/>
        <v>-0.35535206012326004</v>
      </c>
      <c r="P309" s="63">
        <f t="shared" si="39"/>
        <v>0.70092663144856837</v>
      </c>
      <c r="R309" s="60">
        <f t="shared" si="42"/>
        <v>17.28</v>
      </c>
      <c r="S309" s="60">
        <f t="shared" si="43"/>
        <v>2.8495497633759097</v>
      </c>
    </row>
    <row r="310" spans="1:19" x14ac:dyDescent="0.3">
      <c r="A310" s="60">
        <f>[1]Data!A309</f>
        <v>1896.01</v>
      </c>
      <c r="B310" s="60">
        <f>[1]Data!B309</f>
        <v>4.2699999999999996</v>
      </c>
      <c r="C310" s="60">
        <f>[1]Data!C309</f>
        <v>0.18920000000000001</v>
      </c>
      <c r="D310" s="60">
        <f>[1]Data!D309</f>
        <v>0.2467</v>
      </c>
      <c r="E310" s="60">
        <f>[1]Data!E309</f>
        <v>6.6601933879999997</v>
      </c>
      <c r="F310" s="60">
        <f t="shared" si="40"/>
        <v>196.26523568447465</v>
      </c>
      <c r="G310" s="60">
        <f t="shared" si="41"/>
        <v>11.339258464487095</v>
      </c>
      <c r="H310" s="60">
        <f t="shared" si="32"/>
        <v>206.33930542880665</v>
      </c>
      <c r="I310" s="60">
        <f t="shared" si="33"/>
        <v>11.704498259869313</v>
      </c>
      <c r="J310" s="60">
        <f t="shared" si="34"/>
        <v>16.768359593627387</v>
      </c>
      <c r="K310" s="60">
        <f t="shared" si="35"/>
        <v>2.8194937531393269</v>
      </c>
      <c r="L310" s="60">
        <f t="shared" si="36"/>
        <v>1.8163640512333323E-2</v>
      </c>
      <c r="M310" s="31"/>
      <c r="N310" s="31">
        <f t="shared" si="37"/>
        <v>1925.12</v>
      </c>
      <c r="O310" s="31">
        <f t="shared" si="38"/>
        <v>-0.28253926338771418</v>
      </c>
      <c r="P310" s="63">
        <f t="shared" si="39"/>
        <v>0.75386704200427224</v>
      </c>
      <c r="R310" s="60">
        <f t="shared" si="42"/>
        <v>17.308471828131331</v>
      </c>
      <c r="S310" s="60">
        <f t="shared" si="43"/>
        <v>2.851196082687359</v>
      </c>
    </row>
    <row r="311" spans="1:19" x14ac:dyDescent="0.3">
      <c r="A311" s="60">
        <f>[1]Data!A310</f>
        <v>1896.02</v>
      </c>
      <c r="B311" s="60">
        <f>[1]Data!B310</f>
        <v>4.45</v>
      </c>
      <c r="C311" s="60">
        <f>[1]Data!C310</f>
        <v>0.1883</v>
      </c>
      <c r="D311" s="60">
        <f>[1]Data!D310</f>
        <v>0.24329999999999999</v>
      </c>
      <c r="E311" s="60">
        <f>[1]Data!E310</f>
        <v>6.5650523969999997</v>
      </c>
      <c r="F311" s="60">
        <f t="shared" si="40"/>
        <v>207.5028945119324</v>
      </c>
      <c r="G311" s="60">
        <f t="shared" si="41"/>
        <v>11.345045895450145</v>
      </c>
      <c r="H311" s="60">
        <f t="shared" si="32"/>
        <v>206.34962519821602</v>
      </c>
      <c r="I311" s="60">
        <f t="shared" si="33"/>
        <v>11.709982637126569</v>
      </c>
      <c r="J311" s="60">
        <f t="shared" si="34"/>
        <v>17.720170980787216</v>
      </c>
      <c r="K311" s="60">
        <f t="shared" si="35"/>
        <v>2.8747035941590071</v>
      </c>
      <c r="L311" s="60">
        <f t="shared" si="36"/>
        <v>7.3373481532013507E-2</v>
      </c>
      <c r="M311" s="31"/>
      <c r="N311" s="31">
        <f t="shared" si="37"/>
        <v>1926.03</v>
      </c>
      <c r="O311" s="31">
        <f t="shared" si="38"/>
        <v>-0.32293311206147735</v>
      </c>
      <c r="P311" s="63">
        <f t="shared" si="39"/>
        <v>0.72402228110614253</v>
      </c>
      <c r="R311" s="60">
        <f t="shared" si="42"/>
        <v>18.290176736539255</v>
      </c>
      <c r="S311" s="60">
        <f t="shared" si="43"/>
        <v>2.9063641253708092</v>
      </c>
    </row>
    <row r="312" spans="1:19" x14ac:dyDescent="0.3">
      <c r="A312" s="60">
        <f>[1]Data!A311</f>
        <v>1896.03</v>
      </c>
      <c r="B312" s="60">
        <f>[1]Data!B311</f>
        <v>4.38</v>
      </c>
      <c r="C312" s="60">
        <f>[1]Data!C311</f>
        <v>0.1875</v>
      </c>
      <c r="D312" s="60">
        <f>[1]Data!D311</f>
        <v>0.24</v>
      </c>
      <c r="E312" s="60">
        <f>[1]Data!E311</f>
        <v>6.5650523969999997</v>
      </c>
      <c r="F312" s="60">
        <f t="shared" si="40"/>
        <v>204.23880403646379</v>
      </c>
      <c r="G312" s="60">
        <f t="shared" si="41"/>
        <v>11.191167344463768</v>
      </c>
      <c r="H312" s="60">
        <f t="shared" si="32"/>
        <v>206.4157005834528</v>
      </c>
      <c r="I312" s="60">
        <f t="shared" si="33"/>
        <v>11.711239939808648</v>
      </c>
      <c r="J312" s="60">
        <f t="shared" si="34"/>
        <v>17.439554230480645</v>
      </c>
      <c r="K312" s="60">
        <f t="shared" si="35"/>
        <v>2.8587408579753046</v>
      </c>
      <c r="L312" s="60">
        <f t="shared" si="36"/>
        <v>5.7410745348311032E-2</v>
      </c>
      <c r="M312" s="31"/>
      <c r="N312" s="31">
        <f t="shared" si="37"/>
        <v>1926.06</v>
      </c>
      <c r="O312" s="31">
        <f t="shared" si="38"/>
        <v>-0.28149107370412363</v>
      </c>
      <c r="P312" s="63">
        <f t="shared" si="39"/>
        <v>0.75465765194270362</v>
      </c>
      <c r="R312" s="60">
        <f t="shared" si="42"/>
        <v>18.25</v>
      </c>
      <c r="S312" s="60">
        <f t="shared" si="43"/>
        <v>2.9041650800285006</v>
      </c>
    </row>
    <row r="313" spans="1:19" x14ac:dyDescent="0.3">
      <c r="A313" s="60">
        <f>[1]Data!A312</f>
        <v>1896.04</v>
      </c>
      <c r="B313" s="60">
        <f>[1]Data!B312</f>
        <v>4.42</v>
      </c>
      <c r="C313" s="60">
        <f>[1]Data!C312</f>
        <v>0.1867</v>
      </c>
      <c r="D313" s="60">
        <f>[1]Data!D312</f>
        <v>0.23669999999999999</v>
      </c>
      <c r="E313" s="60">
        <f>[1]Data!E312</f>
        <v>6.469903306</v>
      </c>
      <c r="F313" s="60">
        <f t="shared" si="40"/>
        <v>209.13504978431274</v>
      </c>
      <c r="G313" s="60">
        <f t="shared" si="41"/>
        <v>11.199607756549057</v>
      </c>
      <c r="H313" s="60">
        <f t="shared" si="32"/>
        <v>206.50182842357393</v>
      </c>
      <c r="I313" s="60">
        <f t="shared" si="33"/>
        <v>11.70969065549885</v>
      </c>
      <c r="J313" s="60">
        <f t="shared" si="34"/>
        <v>17.859997837441018</v>
      </c>
      <c r="K313" s="60">
        <f t="shared" si="35"/>
        <v>2.8825634543644161</v>
      </c>
      <c r="L313" s="60">
        <f t="shared" si="36"/>
        <v>8.1233341737422471E-2</v>
      </c>
      <c r="M313" s="31"/>
      <c r="N313" s="31">
        <f t="shared" si="37"/>
        <v>1926.09</v>
      </c>
      <c r="O313" s="31">
        <f t="shared" si="38"/>
        <v>-0.16181706320971401</v>
      </c>
      <c r="P313" s="63">
        <f t="shared" si="39"/>
        <v>0.85059679575576341</v>
      </c>
      <c r="R313" s="60">
        <f t="shared" si="42"/>
        <v>18.673426277989016</v>
      </c>
      <c r="S313" s="60">
        <f t="shared" si="43"/>
        <v>2.9271014585518054</v>
      </c>
    </row>
    <row r="314" spans="1:19" x14ac:dyDescent="0.3">
      <c r="A314" s="60">
        <f>[1]Data!A313</f>
        <v>1896.05</v>
      </c>
      <c r="B314" s="60">
        <f>[1]Data!B313</f>
        <v>4.4000000000000004</v>
      </c>
      <c r="C314" s="60">
        <f>[1]Data!C313</f>
        <v>0.18579999999999999</v>
      </c>
      <c r="D314" s="60">
        <f>[1]Data!D313</f>
        <v>0.23330000000000001</v>
      </c>
      <c r="E314" s="60">
        <f>[1]Data!E313</f>
        <v>6.3747542150000003</v>
      </c>
      <c r="F314" s="60">
        <f t="shared" si="40"/>
        <v>211.29614641934862</v>
      </c>
      <c r="G314" s="60">
        <f t="shared" si="41"/>
        <v>11.203497945371369</v>
      </c>
      <c r="H314" s="60">
        <f t="shared" si="32"/>
        <v>206.57385601474232</v>
      </c>
      <c r="I314" s="60">
        <f t="shared" si="33"/>
        <v>11.704099101646865</v>
      </c>
      <c r="J314" s="60">
        <f t="shared" si="34"/>
        <v>18.053174753930225</v>
      </c>
      <c r="K314" s="60">
        <f t="shared" si="35"/>
        <v>2.8933215559569816</v>
      </c>
      <c r="L314" s="60">
        <f t="shared" si="36"/>
        <v>9.1991443329987987E-2</v>
      </c>
      <c r="M314" s="31"/>
      <c r="N314" s="31">
        <f t="shared" si="37"/>
        <v>1926.12</v>
      </c>
      <c r="O314" s="31">
        <f t="shared" si="38"/>
        <v>-0.14536723970580079</v>
      </c>
      <c r="P314" s="63">
        <f t="shared" si="39"/>
        <v>0.86470468090178487</v>
      </c>
      <c r="R314" s="60">
        <f t="shared" si="42"/>
        <v>18.859837119588512</v>
      </c>
      <c r="S314" s="60">
        <f t="shared" si="43"/>
        <v>2.9370346408789683</v>
      </c>
    </row>
    <row r="315" spans="1:19" x14ac:dyDescent="0.3">
      <c r="A315" s="60">
        <f>[1]Data!A314</f>
        <v>1896.06</v>
      </c>
      <c r="B315" s="60">
        <f>[1]Data!B314</f>
        <v>4.32</v>
      </c>
      <c r="C315" s="60">
        <f>[1]Data!C314</f>
        <v>0.185</v>
      </c>
      <c r="D315" s="60">
        <f>[1]Data!D314</f>
        <v>0.23</v>
      </c>
      <c r="E315" s="60">
        <f>[1]Data!E314</f>
        <v>6.2796132230000001</v>
      </c>
      <c r="F315" s="60">
        <f t="shared" si="40"/>
        <v>210.59749271758608</v>
      </c>
      <c r="G315" s="60">
        <f t="shared" si="41"/>
        <v>11.212366510427039</v>
      </c>
      <c r="H315" s="60">
        <f t="shared" si="32"/>
        <v>206.43358572825821</v>
      </c>
      <c r="I315" s="60">
        <f t="shared" si="33"/>
        <v>11.695722884401636</v>
      </c>
      <c r="J315" s="60">
        <f t="shared" si="34"/>
        <v>18.006368208198225</v>
      </c>
      <c r="K315" s="60">
        <f t="shared" si="35"/>
        <v>2.8907254846718176</v>
      </c>
      <c r="L315" s="60">
        <f t="shared" si="36"/>
        <v>8.9395372044823951E-2</v>
      </c>
      <c r="M315" s="31"/>
      <c r="N315" s="31">
        <f t="shared" si="37"/>
        <v>1927.03</v>
      </c>
      <c r="O315" s="31">
        <f t="shared" si="38"/>
        <v>-8.0226375903686087E-2</v>
      </c>
      <c r="P315" s="63">
        <f t="shared" si="39"/>
        <v>0.92290739874076355</v>
      </c>
      <c r="R315" s="60">
        <f t="shared" si="42"/>
        <v>18.782608695652176</v>
      </c>
      <c r="S315" s="60">
        <f t="shared" si="43"/>
        <v>2.9329313723149606</v>
      </c>
    </row>
    <row r="316" spans="1:19" x14ac:dyDescent="0.3">
      <c r="A316" s="60">
        <f>[1]Data!A315</f>
        <v>1896.07</v>
      </c>
      <c r="B316" s="60">
        <f>[1]Data!B315</f>
        <v>4.04</v>
      </c>
      <c r="C316" s="60">
        <f>[1]Data!C315</f>
        <v>0.1842</v>
      </c>
      <c r="D316" s="60">
        <f>[1]Data!D315</f>
        <v>0.22670000000000001</v>
      </c>
      <c r="E316" s="60">
        <f>[1]Data!E315</f>
        <v>6.2796132230000001</v>
      </c>
      <c r="F316" s="60">
        <f t="shared" si="40"/>
        <v>196.94765522663144</v>
      </c>
      <c r="G316" s="60">
        <f t="shared" si="41"/>
        <v>11.051493425712215</v>
      </c>
      <c r="H316" s="60">
        <f t="shared" si="32"/>
        <v>206.18916607671162</v>
      </c>
      <c r="I316" s="60">
        <f t="shared" si="33"/>
        <v>11.685560561798509</v>
      </c>
      <c r="J316" s="60">
        <f t="shared" si="34"/>
        <v>16.853933038563579</v>
      </c>
      <c r="K316" s="60">
        <f t="shared" si="35"/>
        <v>2.8245840443129335</v>
      </c>
      <c r="L316" s="60">
        <f t="shared" si="36"/>
        <v>2.3253931685939921E-2</v>
      </c>
      <c r="M316" s="31"/>
      <c r="N316" s="31">
        <f t="shared" si="37"/>
        <v>1927.06</v>
      </c>
      <c r="O316" s="31">
        <f t="shared" si="38"/>
        <v>-1.4126210199019607E-2</v>
      </c>
      <c r="P316" s="63">
        <f t="shared" si="39"/>
        <v>0.98597309654899834</v>
      </c>
      <c r="R316" s="60">
        <f t="shared" si="42"/>
        <v>17.820908689898545</v>
      </c>
      <c r="S316" s="60">
        <f t="shared" si="43"/>
        <v>2.8803724134417124</v>
      </c>
    </row>
    <row r="317" spans="1:19" x14ac:dyDescent="0.3">
      <c r="A317" s="60">
        <f>[1]Data!A316</f>
        <v>1896.08</v>
      </c>
      <c r="B317" s="60">
        <f>[1]Data!B316</f>
        <v>3.81</v>
      </c>
      <c r="C317" s="60">
        <f>[1]Data!C316</f>
        <v>0.18329999999999999</v>
      </c>
      <c r="D317" s="60">
        <f>[1]Data!D316</f>
        <v>0.2233</v>
      </c>
      <c r="E317" s="60">
        <f>[1]Data!E316</f>
        <v>6.2796132230000001</v>
      </c>
      <c r="F317" s="60">
        <f t="shared" si="40"/>
        <v>185.73528871620439</v>
      </c>
      <c r="G317" s="60">
        <f t="shared" si="41"/>
        <v>10.885745399036336</v>
      </c>
      <c r="H317" s="60">
        <f t="shared" si="32"/>
        <v>206.04055399296257</v>
      </c>
      <c r="I317" s="60">
        <f t="shared" si="33"/>
        <v>11.673563472995275</v>
      </c>
      <c r="J317" s="60">
        <f t="shared" si="34"/>
        <v>15.910761880540603</v>
      </c>
      <c r="K317" s="60">
        <f t="shared" si="35"/>
        <v>2.7669957281007411</v>
      </c>
      <c r="L317" s="60">
        <f t="shared" si="36"/>
        <v>-3.4334384526252482E-2</v>
      </c>
      <c r="M317" s="31"/>
      <c r="N317" s="31">
        <f t="shared" si="37"/>
        <v>1927.09</v>
      </c>
      <c r="O317" s="31">
        <f t="shared" si="38"/>
        <v>0.14326944766312932</v>
      </c>
      <c r="P317" s="63">
        <f t="shared" si="39"/>
        <v>1.1540407133502844</v>
      </c>
      <c r="R317" s="60">
        <f t="shared" si="42"/>
        <v>17.062248096730855</v>
      </c>
      <c r="S317" s="60">
        <f t="shared" si="43"/>
        <v>2.8368683092746343</v>
      </c>
    </row>
    <row r="318" spans="1:19" x14ac:dyDescent="0.3">
      <c r="A318" s="60">
        <f>[1]Data!A317</f>
        <v>1896.09</v>
      </c>
      <c r="B318" s="60">
        <f>[1]Data!B317</f>
        <v>4.01</v>
      </c>
      <c r="C318" s="60">
        <f>[1]Data!C317</f>
        <v>0.1825</v>
      </c>
      <c r="D318" s="60">
        <f>[1]Data!D317</f>
        <v>0.22</v>
      </c>
      <c r="E318" s="60">
        <f>[1]Data!E317</f>
        <v>6.2796132230000001</v>
      </c>
      <c r="F318" s="60">
        <f t="shared" si="40"/>
        <v>195.48517263831485</v>
      </c>
      <c r="G318" s="60">
        <f t="shared" si="41"/>
        <v>10.724872314321512</v>
      </c>
      <c r="H318" s="60">
        <f t="shared" si="32"/>
        <v>205.83523447570266</v>
      </c>
      <c r="I318" s="60">
        <f t="shared" si="33"/>
        <v>11.658577304370766</v>
      </c>
      <c r="J318" s="60">
        <f t="shared" si="34"/>
        <v>16.767498086153964</v>
      </c>
      <c r="K318" s="60">
        <f t="shared" si="35"/>
        <v>2.8194423748515347</v>
      </c>
      <c r="L318" s="60">
        <f t="shared" si="36"/>
        <v>1.8112262224541098E-2</v>
      </c>
      <c r="M318" s="31"/>
      <c r="N318" s="31">
        <f t="shared" si="37"/>
        <v>1927.12</v>
      </c>
      <c r="O318" s="31">
        <f t="shared" si="38"/>
        <v>0.18335164122735392</v>
      </c>
      <c r="P318" s="63">
        <f t="shared" si="39"/>
        <v>1.2012367381830986</v>
      </c>
      <c r="R318" s="60">
        <f t="shared" si="42"/>
        <v>18.227272727272727</v>
      </c>
      <c r="S318" s="60">
        <f t="shared" si="43"/>
        <v>2.9029189739482533</v>
      </c>
    </row>
    <row r="319" spans="1:19" x14ac:dyDescent="0.3">
      <c r="A319" s="60">
        <f>[1]Data!A318</f>
        <v>1896.1</v>
      </c>
      <c r="B319" s="60">
        <f>[1]Data!B318</f>
        <v>4.0999999999999996</v>
      </c>
      <c r="C319" s="60">
        <f>[1]Data!C318</f>
        <v>0.1817</v>
      </c>
      <c r="D319" s="60">
        <f>[1]Data!D318</f>
        <v>0.2167</v>
      </c>
      <c r="E319" s="60">
        <f>[1]Data!E318</f>
        <v>6.469903306</v>
      </c>
      <c r="F319" s="60">
        <f t="shared" si="40"/>
        <v>193.99405070490548</v>
      </c>
      <c r="G319" s="60">
        <f t="shared" si="41"/>
        <v>10.253295314086103</v>
      </c>
      <c r="H319" s="60">
        <f t="shared" si="32"/>
        <v>205.65048554743655</v>
      </c>
      <c r="I319" s="60">
        <f t="shared" si="33"/>
        <v>11.637720705402485</v>
      </c>
      <c r="J319" s="60">
        <f t="shared" si="34"/>
        <v>16.669419692710893</v>
      </c>
      <c r="K319" s="60">
        <f t="shared" si="35"/>
        <v>2.8135758846817178</v>
      </c>
      <c r="L319" s="60">
        <f t="shared" si="36"/>
        <v>1.2245772054724213E-2</v>
      </c>
      <c r="M319" s="31"/>
      <c r="N319" s="31">
        <f t="shared" si="37"/>
        <v>1928.03</v>
      </c>
      <c r="O319" s="31">
        <f t="shared" si="38"/>
        <v>0.24588364925850481</v>
      </c>
      <c r="P319" s="63">
        <f t="shared" si="39"/>
        <v>1.2787507812842713</v>
      </c>
      <c r="R319" s="60">
        <f t="shared" si="42"/>
        <v>18.920166128287953</v>
      </c>
      <c r="S319" s="60">
        <f t="shared" si="43"/>
        <v>2.9402283441500856</v>
      </c>
    </row>
    <row r="320" spans="1:19" x14ac:dyDescent="0.3">
      <c r="A320" s="60">
        <f>[1]Data!A319</f>
        <v>1896.11</v>
      </c>
      <c r="B320" s="60">
        <f>[1]Data!B319</f>
        <v>4.38</v>
      </c>
      <c r="C320" s="60">
        <f>[1]Data!C319</f>
        <v>0.18079999999999999</v>
      </c>
      <c r="D320" s="60">
        <f>[1]Data!D319</f>
        <v>0.21329999999999999</v>
      </c>
      <c r="E320" s="60">
        <f>[1]Data!E319</f>
        <v>6.6601933879999997</v>
      </c>
      <c r="F320" s="60">
        <f t="shared" si="40"/>
        <v>201.32124878173281</v>
      </c>
      <c r="G320" s="60">
        <f t="shared" si="41"/>
        <v>9.8040690331378073</v>
      </c>
      <c r="H320" s="60">
        <f t="shared" si="32"/>
        <v>205.36117491023185</v>
      </c>
      <c r="I320" s="60">
        <f t="shared" si="33"/>
        <v>11.611064827419197</v>
      </c>
      <c r="J320" s="60">
        <f t="shared" si="34"/>
        <v>17.338741258796389</v>
      </c>
      <c r="K320" s="60">
        <f t="shared" si="35"/>
        <v>2.8529433769525721</v>
      </c>
      <c r="L320" s="60">
        <f t="shared" si="36"/>
        <v>5.1613264325578445E-2</v>
      </c>
      <c r="M320" s="31"/>
      <c r="N320" s="31">
        <f t="shared" si="37"/>
        <v>1928.06</v>
      </c>
      <c r="O320" s="31">
        <f t="shared" si="38"/>
        <v>0.2901106768126267</v>
      </c>
      <c r="P320" s="63">
        <f t="shared" si="39"/>
        <v>1.336575407745644</v>
      </c>
      <c r="R320" s="60">
        <f t="shared" si="42"/>
        <v>20.534458509142056</v>
      </c>
      <c r="S320" s="60">
        <f t="shared" si="43"/>
        <v>3.0221043778931871</v>
      </c>
    </row>
    <row r="321" spans="1:19" x14ac:dyDescent="0.3">
      <c r="A321" s="60">
        <f>[1]Data!A320</f>
        <v>1896.12</v>
      </c>
      <c r="B321" s="60">
        <f>[1]Data!B320</f>
        <v>4.22</v>
      </c>
      <c r="C321" s="60">
        <f>[1]Data!C320</f>
        <v>0.18</v>
      </c>
      <c r="D321" s="60">
        <f>[1]Data!D320</f>
        <v>0.21</v>
      </c>
      <c r="E321" s="60">
        <f>[1]Data!E320</f>
        <v>6.6601933879999997</v>
      </c>
      <c r="F321" s="60">
        <f t="shared" si="40"/>
        <v>193.96704791299368</v>
      </c>
      <c r="G321" s="60">
        <f t="shared" si="41"/>
        <v>9.6523886402200656</v>
      </c>
      <c r="H321" s="60">
        <f t="shared" ref="H321:H384" si="44">GEOMEAN(F202:F322)</f>
        <v>205.18671339972741</v>
      </c>
      <c r="I321" s="60">
        <f t="shared" ref="I321:I384" si="45">GEOMEAN(G202:G321)</f>
        <v>11.582675609538745</v>
      </c>
      <c r="J321" s="60">
        <f t="shared" ref="J321:J384" si="46">F321/I321</f>
        <v>16.746307541692261</v>
      </c>
      <c r="K321" s="60">
        <f t="shared" ref="K321:K384" si="47">LN(J321)</f>
        <v>2.8181777886973411</v>
      </c>
      <c r="L321" s="60">
        <f t="shared" si="36"/>
        <v>1.6847676070347539E-2</v>
      </c>
      <c r="M321" s="31"/>
      <c r="N321" s="31">
        <f t="shared" si="37"/>
        <v>1928.09</v>
      </c>
      <c r="O321" s="31">
        <f t="shared" si="38"/>
        <v>0.38401234948180507</v>
      </c>
      <c r="P321" s="63">
        <f t="shared" si="39"/>
        <v>1.4681635726293623</v>
      </c>
      <c r="R321" s="60">
        <f t="shared" si="42"/>
        <v>20.095238095238095</v>
      </c>
      <c r="S321" s="60">
        <f t="shared" si="43"/>
        <v>3.0004828763125886</v>
      </c>
    </row>
    <row r="322" spans="1:19" x14ac:dyDescent="0.3">
      <c r="A322" s="60">
        <f>[1]Data!A321</f>
        <v>1897.01</v>
      </c>
      <c r="B322" s="60">
        <f>[1]Data!B321</f>
        <v>4.22</v>
      </c>
      <c r="C322" s="60">
        <f>[1]Data!C321</f>
        <v>0.18</v>
      </c>
      <c r="D322" s="60">
        <f>[1]Data!D321</f>
        <v>0.21829999999999999</v>
      </c>
      <c r="E322" s="60">
        <f>[1]Data!E321</f>
        <v>6.469903306</v>
      </c>
      <c r="F322" s="60">
        <f t="shared" si="40"/>
        <v>199.6719253596832</v>
      </c>
      <c r="G322" s="60">
        <f t="shared" si="41"/>
        <v>10.32900030948314</v>
      </c>
      <c r="H322" s="60">
        <f t="shared" si="44"/>
        <v>205.05521795605526</v>
      </c>
      <c r="I322" s="60">
        <f t="shared" si="45"/>
        <v>11.562475618186586</v>
      </c>
      <c r="J322" s="60">
        <f t="shared" si="46"/>
        <v>17.268959689360969</v>
      </c>
      <c r="K322" s="60">
        <f t="shared" si="47"/>
        <v>2.8489106523222572</v>
      </c>
      <c r="L322" s="60">
        <f t="shared" ref="L322:L385" si="48">K322-$K$1843</f>
        <v>4.7580539695263546E-2</v>
      </c>
      <c r="M322" s="31"/>
      <c r="N322" s="31">
        <f t="shared" si="37"/>
        <v>1928.12</v>
      </c>
      <c r="O322" s="31">
        <f t="shared" si="38"/>
        <v>0.47910541788217254</v>
      </c>
      <c r="P322" s="63">
        <f t="shared" si="39"/>
        <v>1.6146293373925487</v>
      </c>
      <c r="R322" s="60">
        <f t="shared" si="42"/>
        <v>19.331195602382042</v>
      </c>
      <c r="S322" s="60">
        <f t="shared" si="43"/>
        <v>2.9617201434741594</v>
      </c>
    </row>
    <row r="323" spans="1:19" x14ac:dyDescent="0.3">
      <c r="A323" s="60">
        <f>[1]Data!A322</f>
        <v>1897.02</v>
      </c>
      <c r="B323" s="60">
        <f>[1]Data!B322</f>
        <v>4.18</v>
      </c>
      <c r="C323" s="60">
        <f>[1]Data!C322</f>
        <v>0.18</v>
      </c>
      <c r="D323" s="60">
        <f>[1]Data!D322</f>
        <v>0.22670000000000001</v>
      </c>
      <c r="E323" s="60">
        <f>[1]Data!E322</f>
        <v>6.469903306</v>
      </c>
      <c r="F323" s="60">
        <f t="shared" si="40"/>
        <v>197.77930047475732</v>
      </c>
      <c r="G323" s="60">
        <f t="shared" si="41"/>
        <v>10.726451535317581</v>
      </c>
      <c r="H323" s="60">
        <f t="shared" si="44"/>
        <v>204.96008430096043</v>
      </c>
      <c r="I323" s="60">
        <f t="shared" si="45"/>
        <v>11.546361138294785</v>
      </c>
      <c r="J323" s="60">
        <f t="shared" si="46"/>
        <v>17.129145546885795</v>
      </c>
      <c r="K323" s="60">
        <f t="shared" si="47"/>
        <v>2.8407814305832444</v>
      </c>
      <c r="L323" s="60">
        <f t="shared" si="48"/>
        <v>3.9451317956250787E-2</v>
      </c>
      <c r="M323" s="31"/>
      <c r="N323" s="31">
        <f t="shared" ref="N323:N386" si="49">INDEX($A$130:$A$2900,(ROW()-ROW($A$130))*3)</f>
        <v>1929.03</v>
      </c>
      <c r="O323" s="31">
        <f t="shared" ref="O323:O386" si="50">INDEX($L$130:$L$2900,(ROW()-ROW($L$130))*3)</f>
        <v>0.57071220937714262</v>
      </c>
      <c r="P323" s="63">
        <f t="shared" ref="P323:P386" si="51">EXP(O323)</f>
        <v>1.7695268763853775</v>
      </c>
      <c r="R323" s="60">
        <f t="shared" si="42"/>
        <v>18.438464931627699</v>
      </c>
      <c r="S323" s="60">
        <f t="shared" si="43"/>
        <v>2.9144389680053187</v>
      </c>
    </row>
    <row r="324" spans="1:19" x14ac:dyDescent="0.3">
      <c r="A324" s="60">
        <f>[1]Data!A323</f>
        <v>1897.03</v>
      </c>
      <c r="B324" s="60">
        <f>[1]Data!B323</f>
        <v>4.1900000000000004</v>
      </c>
      <c r="C324" s="60">
        <f>[1]Data!C323</f>
        <v>0.18</v>
      </c>
      <c r="D324" s="60">
        <f>[1]Data!D323</f>
        <v>0.23499999999999999</v>
      </c>
      <c r="E324" s="60">
        <f>[1]Data!E323</f>
        <v>6.469903306</v>
      </c>
      <c r="F324" s="60">
        <f t="shared" si="40"/>
        <v>198.25245669598883</v>
      </c>
      <c r="G324" s="60">
        <f t="shared" si="41"/>
        <v>11.119171198939705</v>
      </c>
      <c r="H324" s="60">
        <f t="shared" si="44"/>
        <v>204.79745676526517</v>
      </c>
      <c r="I324" s="60">
        <f t="shared" si="45"/>
        <v>11.533010089478587</v>
      </c>
      <c r="J324" s="60">
        <f t="shared" si="46"/>
        <v>17.190001149556952</v>
      </c>
      <c r="K324" s="60">
        <f t="shared" si="47"/>
        <v>2.8443278862683421</v>
      </c>
      <c r="L324" s="60">
        <f t="shared" si="48"/>
        <v>4.2997773641348491E-2</v>
      </c>
      <c r="M324" s="31"/>
      <c r="N324" s="31">
        <f t="shared" si="49"/>
        <v>1929.06</v>
      </c>
      <c r="O324" s="31">
        <f t="shared" si="50"/>
        <v>0.58239019788773971</v>
      </c>
      <c r="P324" s="63">
        <f t="shared" si="51"/>
        <v>1.7903125219617275</v>
      </c>
      <c r="R324" s="60">
        <f t="shared" si="42"/>
        <v>17.829787234042556</v>
      </c>
      <c r="S324" s="60">
        <f t="shared" si="43"/>
        <v>2.8808704987720244</v>
      </c>
    </row>
    <row r="325" spans="1:19" x14ac:dyDescent="0.3">
      <c r="A325" s="60">
        <f>[1]Data!A324</f>
        <v>1897.04</v>
      </c>
      <c r="B325" s="60">
        <f>[1]Data!B324</f>
        <v>4.0599999999999996</v>
      </c>
      <c r="C325" s="60">
        <f>[1]Data!C324</f>
        <v>0.18</v>
      </c>
      <c r="D325" s="60">
        <f>[1]Data!D324</f>
        <v>0.24329999999999999</v>
      </c>
      <c r="E325" s="60">
        <f>[1]Data!E324</f>
        <v>6.3747542150000003</v>
      </c>
      <c r="F325" s="60">
        <f t="shared" si="40"/>
        <v>194.96871692330802</v>
      </c>
      <c r="G325" s="60">
        <f t="shared" si="41"/>
        <v>11.683716459960797</v>
      </c>
      <c r="H325" s="60">
        <f t="shared" si="44"/>
        <v>204.63036225372358</v>
      </c>
      <c r="I325" s="60">
        <f t="shared" si="45"/>
        <v>11.523721019269942</v>
      </c>
      <c r="J325" s="60">
        <f t="shared" si="46"/>
        <v>16.918902895799175</v>
      </c>
      <c r="K325" s="60">
        <f t="shared" si="47"/>
        <v>2.8284315114020222</v>
      </c>
      <c r="L325" s="60">
        <f t="shared" si="48"/>
        <v>2.7101398775028596E-2</v>
      </c>
      <c r="M325" s="31"/>
      <c r="N325" s="31">
        <f t="shared" si="49"/>
        <v>1929.09</v>
      </c>
      <c r="O325" s="31">
        <f t="shared" si="50"/>
        <v>0.73809317059754287</v>
      </c>
      <c r="P325" s="63">
        <f t="shared" si="51"/>
        <v>2.0919427310179506</v>
      </c>
      <c r="R325" s="60">
        <f t="shared" si="42"/>
        <v>16.6872174270448</v>
      </c>
      <c r="S325" s="60">
        <f t="shared" si="43"/>
        <v>2.8146430028063012</v>
      </c>
    </row>
    <row r="326" spans="1:19" x14ac:dyDescent="0.3">
      <c r="A326" s="60">
        <f>[1]Data!A325</f>
        <v>1897.05</v>
      </c>
      <c r="B326" s="60">
        <f>[1]Data!B325</f>
        <v>4.08</v>
      </c>
      <c r="C326" s="60">
        <f>[1]Data!C325</f>
        <v>0.18</v>
      </c>
      <c r="D326" s="60">
        <f>[1]Data!D325</f>
        <v>0.25169999999999998</v>
      </c>
      <c r="E326" s="60">
        <f>[1]Data!E325</f>
        <v>6.2796132230000001</v>
      </c>
      <c r="F326" s="60">
        <f t="shared" si="40"/>
        <v>198.8976320110535</v>
      </c>
      <c r="G326" s="60">
        <f t="shared" si="41"/>
        <v>12.270228915976022</v>
      </c>
      <c r="H326" s="60">
        <f t="shared" si="44"/>
        <v>204.51143733396069</v>
      </c>
      <c r="I326" s="60">
        <f t="shared" si="45"/>
        <v>11.518436955175643</v>
      </c>
      <c r="J326" s="60">
        <f t="shared" si="46"/>
        <v>17.267762352224512</v>
      </c>
      <c r="K326" s="60">
        <f t="shared" si="47"/>
        <v>2.8488413152765761</v>
      </c>
      <c r="L326" s="60">
        <f t="shared" si="48"/>
        <v>4.7511202649582529E-2</v>
      </c>
      <c r="M326" s="31"/>
      <c r="N326" s="31">
        <f t="shared" si="49"/>
        <v>1929.12</v>
      </c>
      <c r="O326" s="31">
        <f t="shared" si="50"/>
        <v>0.34865375714523195</v>
      </c>
      <c r="P326" s="63">
        <f t="shared" si="51"/>
        <v>1.4171584244062647</v>
      </c>
      <c r="R326" s="60">
        <f t="shared" si="42"/>
        <v>16.209773539928488</v>
      </c>
      <c r="S326" s="60">
        <f t="shared" si="43"/>
        <v>2.7856143652569374</v>
      </c>
    </row>
    <row r="327" spans="1:19" x14ac:dyDescent="0.3">
      <c r="A327" s="60">
        <f>[1]Data!A326</f>
        <v>1897.06</v>
      </c>
      <c r="B327" s="60">
        <f>[1]Data!B326</f>
        <v>4.2699999999999996</v>
      </c>
      <c r="C327" s="60">
        <f>[1]Data!C326</f>
        <v>0.18</v>
      </c>
      <c r="D327" s="60">
        <f>[1]Data!D326</f>
        <v>0.26</v>
      </c>
      <c r="E327" s="60">
        <f>[1]Data!E326</f>
        <v>6.2796132230000001</v>
      </c>
      <c r="F327" s="60">
        <f t="shared" si="40"/>
        <v>208.16002173705846</v>
      </c>
      <c r="G327" s="60">
        <f t="shared" si="41"/>
        <v>12.674849098743607</v>
      </c>
      <c r="H327" s="60">
        <f t="shared" si="44"/>
        <v>204.49554170638805</v>
      </c>
      <c r="I327" s="60">
        <f t="shared" si="45"/>
        <v>11.51443488838717</v>
      </c>
      <c r="J327" s="60">
        <f t="shared" si="46"/>
        <v>18.078179585434739</v>
      </c>
      <c r="K327" s="60">
        <f t="shared" si="47"/>
        <v>2.8947056632484811</v>
      </c>
      <c r="L327" s="60">
        <f t="shared" si="48"/>
        <v>9.3375550621487502E-2</v>
      </c>
      <c r="M327" s="31"/>
      <c r="N327" s="31">
        <f t="shared" si="49"/>
        <v>1930.03</v>
      </c>
      <c r="O327" s="31">
        <f t="shared" si="50"/>
        <v>0.46239350882657426</v>
      </c>
      <c r="P327" s="63">
        <f t="shared" si="51"/>
        <v>1.587870021170305</v>
      </c>
      <c r="R327" s="60">
        <f t="shared" si="42"/>
        <v>16.42307692307692</v>
      </c>
      <c r="S327" s="60">
        <f t="shared" si="43"/>
        <v>2.7986874752071422</v>
      </c>
    </row>
    <row r="328" spans="1:19" x14ac:dyDescent="0.3">
      <c r="A328" s="60">
        <f>[1]Data!A327</f>
        <v>1897.07</v>
      </c>
      <c r="B328" s="60">
        <f>[1]Data!B327</f>
        <v>4.46</v>
      </c>
      <c r="C328" s="60">
        <f>[1]Data!C327</f>
        <v>0.18</v>
      </c>
      <c r="D328" s="60">
        <f>[1]Data!D327</f>
        <v>0.26829999999999998</v>
      </c>
      <c r="E328" s="60">
        <f>[1]Data!E327</f>
        <v>6.2796132230000001</v>
      </c>
      <c r="F328" s="60">
        <f t="shared" si="40"/>
        <v>217.42241146306338</v>
      </c>
      <c r="G328" s="60">
        <f t="shared" si="41"/>
        <v>13.079469281511191</v>
      </c>
      <c r="H328" s="60">
        <f t="shared" si="44"/>
        <v>204.53255590126281</v>
      </c>
      <c r="I328" s="60">
        <f t="shared" si="45"/>
        <v>11.511607211348638</v>
      </c>
      <c r="J328" s="60">
        <f t="shared" si="46"/>
        <v>18.887233335126222</v>
      </c>
      <c r="K328" s="60">
        <f t="shared" si="47"/>
        <v>2.938486208908917</v>
      </c>
      <c r="L328" s="60">
        <f t="shared" si="48"/>
        <v>0.13715609628192338</v>
      </c>
      <c r="M328" s="31"/>
      <c r="N328" s="31">
        <f t="shared" si="49"/>
        <v>1930.06</v>
      </c>
      <c r="O328" s="31">
        <f t="shared" si="50"/>
        <v>0.34613092656122513</v>
      </c>
      <c r="P328" s="63">
        <f t="shared" si="51"/>
        <v>1.4135876798764286</v>
      </c>
      <c r="R328" s="60">
        <f t="shared" si="42"/>
        <v>16.623183004099889</v>
      </c>
      <c r="S328" s="60">
        <f t="shared" si="43"/>
        <v>2.8107982875825313</v>
      </c>
    </row>
    <row r="329" spans="1:19" x14ac:dyDescent="0.3">
      <c r="A329" s="60">
        <f>[1]Data!A328</f>
        <v>1897.08</v>
      </c>
      <c r="B329" s="60">
        <f>[1]Data!B328</f>
        <v>4.75</v>
      </c>
      <c r="C329" s="60">
        <f>[1]Data!C328</f>
        <v>0.18</v>
      </c>
      <c r="D329" s="60">
        <f>[1]Data!D328</f>
        <v>0.2767</v>
      </c>
      <c r="E329" s="60">
        <f>[1]Data!E328</f>
        <v>6.5650523969999997</v>
      </c>
      <c r="F329" s="60">
        <f t="shared" si="40"/>
        <v>221.49185369251208</v>
      </c>
      <c r="G329" s="60">
        <f t="shared" si="41"/>
        <v>12.902483350888019</v>
      </c>
      <c r="H329" s="60">
        <f t="shared" si="44"/>
        <v>204.66436243506203</v>
      </c>
      <c r="I329" s="60">
        <f t="shared" si="45"/>
        <v>11.507934666142633</v>
      </c>
      <c r="J329" s="60">
        <f t="shared" si="46"/>
        <v>19.246881401244032</v>
      </c>
      <c r="K329" s="60">
        <f t="shared" si="47"/>
        <v>2.9573490424793647</v>
      </c>
      <c r="L329" s="60">
        <f t="shared" si="48"/>
        <v>0.15601892985237109</v>
      </c>
      <c r="M329" s="31"/>
      <c r="N329" s="31">
        <f t="shared" si="49"/>
        <v>1930.09</v>
      </c>
      <c r="O329" s="31">
        <f t="shared" si="50"/>
        <v>0.30950332485283738</v>
      </c>
      <c r="P329" s="63">
        <f t="shared" si="51"/>
        <v>1.3627481029042141</v>
      </c>
      <c r="R329" s="60">
        <f t="shared" si="42"/>
        <v>17.166606432959885</v>
      </c>
      <c r="S329" s="60">
        <f t="shared" si="43"/>
        <v>2.8429660102358065</v>
      </c>
    </row>
    <row r="330" spans="1:19" x14ac:dyDescent="0.3">
      <c r="A330" s="60">
        <f>[1]Data!A329</f>
        <v>1897.09</v>
      </c>
      <c r="B330" s="60">
        <f>[1]Data!B329</f>
        <v>4.9800000000000004</v>
      </c>
      <c r="C330" s="60">
        <f>[1]Data!C329</f>
        <v>0.18</v>
      </c>
      <c r="D330" s="60">
        <f>[1]Data!D329</f>
        <v>0.28499999999999998</v>
      </c>
      <c r="E330" s="60">
        <f>[1]Data!E329</f>
        <v>6.7553424790000003</v>
      </c>
      <c r="F330" s="60">
        <f t="shared" si="40"/>
        <v>225.67544942971938</v>
      </c>
      <c r="G330" s="60">
        <f t="shared" si="41"/>
        <v>12.915161262544181</v>
      </c>
      <c r="H330" s="60">
        <f t="shared" si="44"/>
        <v>204.76660429161876</v>
      </c>
      <c r="I330" s="60">
        <f t="shared" si="45"/>
        <v>11.502527146450696</v>
      </c>
      <c r="J330" s="60">
        <f t="shared" si="46"/>
        <v>19.619640671689737</v>
      </c>
      <c r="K330" s="60">
        <f t="shared" si="47"/>
        <v>2.9765311395806044</v>
      </c>
      <c r="L330" s="60">
        <f t="shared" si="48"/>
        <v>0.17520102695361084</v>
      </c>
      <c r="M330" s="31"/>
      <c r="N330" s="31">
        <f t="shared" si="49"/>
        <v>1930.12</v>
      </c>
      <c r="O330" s="31">
        <f t="shared" si="50"/>
        <v>3.7097983448986849E-2</v>
      </c>
      <c r="P330" s="63">
        <f t="shared" si="51"/>
        <v>1.0377947025608101</v>
      </c>
      <c r="R330" s="60">
        <f t="shared" si="42"/>
        <v>17.473684210526319</v>
      </c>
      <c r="S330" s="60">
        <f t="shared" si="43"/>
        <v>2.8606959897500484</v>
      </c>
    </row>
    <row r="331" spans="1:19" x14ac:dyDescent="0.3">
      <c r="A331" s="60">
        <f>[1]Data!A330</f>
        <v>1897.1</v>
      </c>
      <c r="B331" s="60">
        <f>[1]Data!B330</f>
        <v>4.82</v>
      </c>
      <c r="C331" s="60">
        <f>[1]Data!C330</f>
        <v>0.18</v>
      </c>
      <c r="D331" s="60">
        <f>[1]Data!D330</f>
        <v>0.29330000000000001</v>
      </c>
      <c r="E331" s="60">
        <f>[1]Data!E330</f>
        <v>6.6601933879999997</v>
      </c>
      <c r="F331" s="60">
        <f t="shared" ref="F331:F394" si="52">B331*$E$1842/E331</f>
        <v>221.54530117076533</v>
      </c>
      <c r="G331" s="60">
        <f t="shared" ref="G331:G394" si="53">D331*$E$1842/E331</f>
        <v>13.481169467507359</v>
      </c>
      <c r="H331" s="60">
        <f t="shared" si="44"/>
        <v>204.88599627053648</v>
      </c>
      <c r="I331" s="60">
        <f t="shared" si="45"/>
        <v>11.501702803611215</v>
      </c>
      <c r="J331" s="60">
        <f t="shared" si="46"/>
        <v>19.26195668185812</v>
      </c>
      <c r="K331" s="60">
        <f t="shared" si="47"/>
        <v>2.9581319942449653</v>
      </c>
      <c r="L331" s="60">
        <f t="shared" si="48"/>
        <v>0.15680188161797171</v>
      </c>
      <c r="M331" s="31"/>
      <c r="N331" s="31">
        <f t="shared" si="49"/>
        <v>1931.03</v>
      </c>
      <c r="O331" s="31">
        <f t="shared" si="50"/>
        <v>0.1808885782745544</v>
      </c>
      <c r="P331" s="63">
        <f t="shared" si="51"/>
        <v>1.1982816572448893</v>
      </c>
      <c r="R331" s="60">
        <f t="shared" ref="R331:R394" si="54">B331/D331</f>
        <v>16.433685646096148</v>
      </c>
      <c r="S331" s="60">
        <f t="shared" ref="S331:S394" si="55">LN(R331)</f>
        <v>2.7993332310612407</v>
      </c>
    </row>
    <row r="332" spans="1:19" x14ac:dyDescent="0.3">
      <c r="A332" s="60">
        <f>[1]Data!A331</f>
        <v>1897.11</v>
      </c>
      <c r="B332" s="60">
        <f>[1]Data!B331</f>
        <v>4.6500000000000004</v>
      </c>
      <c r="C332" s="60">
        <f>[1]Data!C331</f>
        <v>0.18</v>
      </c>
      <c r="D332" s="60">
        <f>[1]Data!D331</f>
        <v>0.30170000000000002</v>
      </c>
      <c r="E332" s="60">
        <f>[1]Data!E331</f>
        <v>6.6601933879999997</v>
      </c>
      <c r="F332" s="60">
        <f t="shared" si="52"/>
        <v>213.73146274773003</v>
      </c>
      <c r="G332" s="60">
        <f t="shared" si="53"/>
        <v>13.86726501311616</v>
      </c>
      <c r="H332" s="60">
        <f t="shared" si="44"/>
        <v>205.02928747287922</v>
      </c>
      <c r="I332" s="60">
        <f t="shared" si="45"/>
        <v>11.504046919614881</v>
      </c>
      <c r="J332" s="60">
        <f t="shared" si="46"/>
        <v>18.578806592253109</v>
      </c>
      <c r="K332" s="60">
        <f t="shared" si="47"/>
        <v>2.9220215005506396</v>
      </c>
      <c r="L332" s="60">
        <f t="shared" si="48"/>
        <v>0.12069138792364598</v>
      </c>
      <c r="M332" s="31"/>
      <c r="N332" s="31">
        <f t="shared" si="49"/>
        <v>1931.06</v>
      </c>
      <c r="O332" s="31">
        <f t="shared" si="50"/>
        <v>-3.287221305463417E-2</v>
      </c>
      <c r="P332" s="63">
        <f t="shared" si="51"/>
        <v>0.9676622062861342</v>
      </c>
      <c r="R332" s="60">
        <f t="shared" si="54"/>
        <v>15.41266158435532</v>
      </c>
      <c r="S332" s="60">
        <f t="shared" si="55"/>
        <v>2.7351893524163864</v>
      </c>
    </row>
    <row r="333" spans="1:19" x14ac:dyDescent="0.3">
      <c r="A333" s="60">
        <f>[1]Data!A332</f>
        <v>1897.12</v>
      </c>
      <c r="B333" s="60">
        <f>[1]Data!B332</f>
        <v>4.75</v>
      </c>
      <c r="C333" s="60">
        <f>[1]Data!C332</f>
        <v>0.18</v>
      </c>
      <c r="D333" s="60">
        <f>[1]Data!D332</f>
        <v>0.31</v>
      </c>
      <c r="E333" s="60">
        <f>[1]Data!E332</f>
        <v>6.6601933879999997</v>
      </c>
      <c r="F333" s="60">
        <f t="shared" si="52"/>
        <v>218.32783829069194</v>
      </c>
      <c r="G333" s="60">
        <f t="shared" si="53"/>
        <v>14.248764183182001</v>
      </c>
      <c r="H333" s="60">
        <f t="shared" si="44"/>
        <v>205.26754612561086</v>
      </c>
      <c r="I333" s="60">
        <f t="shared" si="45"/>
        <v>11.510556446640523</v>
      </c>
      <c r="J333" s="60">
        <f t="shared" si="46"/>
        <v>18.967618055894526</v>
      </c>
      <c r="K333" s="60">
        <f t="shared" si="47"/>
        <v>2.942733212325368</v>
      </c>
      <c r="L333" s="60">
        <f t="shared" si="48"/>
        <v>0.14140309969837439</v>
      </c>
      <c r="M333" s="31"/>
      <c r="N333" s="31">
        <f t="shared" si="49"/>
        <v>1931.09</v>
      </c>
      <c r="O333" s="31">
        <f t="shared" si="50"/>
        <v>-0.20085245250661021</v>
      </c>
      <c r="P333" s="63">
        <f t="shared" si="51"/>
        <v>0.81803312138646966</v>
      </c>
      <c r="R333" s="60">
        <f t="shared" si="54"/>
        <v>15.32258064516129</v>
      </c>
      <c r="S333" s="60">
        <f t="shared" si="55"/>
        <v>2.729327599549495</v>
      </c>
    </row>
    <row r="334" spans="1:19" x14ac:dyDescent="0.3">
      <c r="A334" s="60">
        <f>[1]Data!A333</f>
        <v>1898.01</v>
      </c>
      <c r="B334" s="60">
        <f>[1]Data!B333</f>
        <v>4.88</v>
      </c>
      <c r="C334" s="60">
        <f>[1]Data!C333</f>
        <v>0.1817</v>
      </c>
      <c r="D334" s="60">
        <f>[1]Data!D333</f>
        <v>0.31330000000000002</v>
      </c>
      <c r="E334" s="60">
        <f>[1]Data!E333</f>
        <v>6.6601933879999997</v>
      </c>
      <c r="F334" s="60">
        <f t="shared" si="52"/>
        <v>224.30312649654249</v>
      </c>
      <c r="G334" s="60">
        <f t="shared" si="53"/>
        <v>14.400444576099746</v>
      </c>
      <c r="H334" s="60">
        <f t="shared" si="44"/>
        <v>205.48507885960157</v>
      </c>
      <c r="I334" s="60">
        <f t="shared" si="45"/>
        <v>11.521422532745829</v>
      </c>
      <c r="J334" s="60">
        <f t="shared" si="46"/>
        <v>19.468353483177545</v>
      </c>
      <c r="K334" s="60">
        <f t="shared" si="47"/>
        <v>2.9687902489451377</v>
      </c>
      <c r="L334" s="60">
        <f t="shared" si="48"/>
        <v>0.16746013631814405</v>
      </c>
      <c r="M334" s="31"/>
      <c r="N334" s="31">
        <f t="shared" si="49"/>
        <v>1931.12</v>
      </c>
      <c r="O334" s="31">
        <f t="shared" si="50"/>
        <v>-0.53212936108497511</v>
      </c>
      <c r="P334" s="63">
        <f t="shared" si="51"/>
        <v>0.58735295063488668</v>
      </c>
      <c r="R334" s="60">
        <f t="shared" si="54"/>
        <v>15.576125119693582</v>
      </c>
      <c r="S334" s="60">
        <f t="shared" si="55"/>
        <v>2.7457393008890465</v>
      </c>
    </row>
    <row r="335" spans="1:19" x14ac:dyDescent="0.3">
      <c r="A335" s="60">
        <f>[1]Data!A334</f>
        <v>1898.02</v>
      </c>
      <c r="B335" s="60">
        <f>[1]Data!B334</f>
        <v>4.87</v>
      </c>
      <c r="C335" s="60">
        <f>[1]Data!C334</f>
        <v>0.18329999999999999</v>
      </c>
      <c r="D335" s="60">
        <f>[1]Data!D334</f>
        <v>0.31669999999999998</v>
      </c>
      <c r="E335" s="60">
        <f>[1]Data!E334</f>
        <v>6.7553424790000003</v>
      </c>
      <c r="F335" s="60">
        <f t="shared" si="52"/>
        <v>220.69065034593041</v>
      </c>
      <c r="G335" s="60">
        <f t="shared" si="53"/>
        <v>14.351689725781551</v>
      </c>
      <c r="H335" s="60">
        <f t="shared" si="44"/>
        <v>205.61447347180427</v>
      </c>
      <c r="I335" s="60">
        <f t="shared" si="45"/>
        <v>11.533197605848228</v>
      </c>
      <c r="J335" s="60">
        <f t="shared" si="46"/>
        <v>19.135252675634646</v>
      </c>
      <c r="K335" s="60">
        <f t="shared" si="47"/>
        <v>2.9515323236838524</v>
      </c>
      <c r="L335" s="60">
        <f t="shared" si="48"/>
        <v>0.15020221105685883</v>
      </c>
      <c r="M335" s="31"/>
      <c r="N335" s="31">
        <f t="shared" si="49"/>
        <v>1932.03</v>
      </c>
      <c r="O335" s="31">
        <f t="shared" si="50"/>
        <v>-0.52817189089767869</v>
      </c>
      <c r="P335" s="63">
        <f t="shared" si="51"/>
        <v>0.58968198793458648</v>
      </c>
      <c r="R335" s="60">
        <f t="shared" si="54"/>
        <v>15.37732870224187</v>
      </c>
      <c r="S335" s="60">
        <f t="shared" si="55"/>
        <v>2.7328942625320414</v>
      </c>
    </row>
    <row r="336" spans="1:19" x14ac:dyDescent="0.3">
      <c r="A336" s="60">
        <f>[1]Data!A335</f>
        <v>1898.03</v>
      </c>
      <c r="B336" s="60">
        <f>[1]Data!B335</f>
        <v>4.6500000000000004</v>
      </c>
      <c r="C336" s="60">
        <f>[1]Data!C335</f>
        <v>0.185</v>
      </c>
      <c r="D336" s="60">
        <f>[1]Data!D335</f>
        <v>0.32</v>
      </c>
      <c r="E336" s="60">
        <f>[1]Data!E335</f>
        <v>6.7553424790000003</v>
      </c>
      <c r="F336" s="60">
        <f t="shared" si="52"/>
        <v>210.72105217835247</v>
      </c>
      <c r="G336" s="60">
        <f t="shared" si="53"/>
        <v>14.50123369829522</v>
      </c>
      <c r="H336" s="60">
        <f t="shared" si="44"/>
        <v>205.78010385922261</v>
      </c>
      <c r="I336" s="60">
        <f t="shared" si="45"/>
        <v>11.548337114079022</v>
      </c>
      <c r="J336" s="60">
        <f t="shared" si="46"/>
        <v>18.24687399551701</v>
      </c>
      <c r="K336" s="60">
        <f t="shared" si="47"/>
        <v>2.9039937774401738</v>
      </c>
      <c r="L336" s="60">
        <f t="shared" si="48"/>
        <v>0.10266366481318023</v>
      </c>
      <c r="M336" s="31"/>
      <c r="N336" s="31">
        <f t="shared" si="49"/>
        <v>1932.06</v>
      </c>
      <c r="O336" s="31">
        <f t="shared" si="50"/>
        <v>-1.0567548194862137</v>
      </c>
      <c r="P336" s="63">
        <f t="shared" si="51"/>
        <v>0.34758194824674193</v>
      </c>
      <c r="R336" s="60">
        <f t="shared" si="54"/>
        <v>14.53125</v>
      </c>
      <c r="S336" s="60">
        <f t="shared" si="55"/>
        <v>2.6763015027876298</v>
      </c>
    </row>
    <row r="337" spans="1:19" x14ac:dyDescent="0.3">
      <c r="A337" s="60">
        <f>[1]Data!A336</f>
        <v>1898.04</v>
      </c>
      <c r="B337" s="60">
        <f>[1]Data!B336</f>
        <v>4.57</v>
      </c>
      <c r="C337" s="60">
        <f>[1]Data!C336</f>
        <v>0.1867</v>
      </c>
      <c r="D337" s="60">
        <f>[1]Data!D336</f>
        <v>0.32329999999999998</v>
      </c>
      <c r="E337" s="60">
        <f>[1]Data!E336</f>
        <v>6.7553424790000003</v>
      </c>
      <c r="F337" s="60">
        <f t="shared" si="52"/>
        <v>207.09574375377863</v>
      </c>
      <c r="G337" s="60">
        <f t="shared" si="53"/>
        <v>14.650777670808891</v>
      </c>
      <c r="H337" s="60">
        <f t="shared" si="44"/>
        <v>205.91188881276551</v>
      </c>
      <c r="I337" s="60">
        <f t="shared" si="45"/>
        <v>11.565788674489937</v>
      </c>
      <c r="J337" s="60">
        <f t="shared" si="46"/>
        <v>17.905890344560682</v>
      </c>
      <c r="K337" s="60">
        <f t="shared" si="47"/>
        <v>2.8851297282437369</v>
      </c>
      <c r="L337" s="60">
        <f t="shared" si="48"/>
        <v>8.3799615616743317E-2</v>
      </c>
      <c r="M337" s="31"/>
      <c r="N337" s="31">
        <f t="shared" si="49"/>
        <v>1932.09</v>
      </c>
      <c r="O337" s="31">
        <f t="shared" si="50"/>
        <v>-0.4942705969555794</v>
      </c>
      <c r="P337" s="63">
        <f t="shared" si="51"/>
        <v>0.61001569236595354</v>
      </c>
      <c r="R337" s="60">
        <f t="shared" si="54"/>
        <v>14.135477884317973</v>
      </c>
      <c r="S337" s="60">
        <f t="shared" si="55"/>
        <v>2.6486877991568631</v>
      </c>
    </row>
    <row r="338" spans="1:19" x14ac:dyDescent="0.3">
      <c r="A338" s="60">
        <f>[1]Data!A337</f>
        <v>1898.05</v>
      </c>
      <c r="B338" s="60">
        <f>[1]Data!B337</f>
        <v>4.87</v>
      </c>
      <c r="C338" s="60">
        <f>[1]Data!C337</f>
        <v>0.1883</v>
      </c>
      <c r="D338" s="60">
        <f>[1]Data!D337</f>
        <v>0.32669999999999999</v>
      </c>
      <c r="E338" s="60">
        <f>[1]Data!E337</f>
        <v>7.2310717359999996</v>
      </c>
      <c r="F338" s="60">
        <f t="shared" si="52"/>
        <v>206.17150256964339</v>
      </c>
      <c r="G338" s="60">
        <f t="shared" si="53"/>
        <v>13.830848026591889</v>
      </c>
      <c r="H338" s="60">
        <f t="shared" si="44"/>
        <v>206.18173362056498</v>
      </c>
      <c r="I338" s="60">
        <f t="shared" si="45"/>
        <v>11.579093671583138</v>
      </c>
      <c r="J338" s="60">
        <f t="shared" si="46"/>
        <v>17.805495699168556</v>
      </c>
      <c r="K338" s="60">
        <f t="shared" si="47"/>
        <v>2.879507156789749</v>
      </c>
      <c r="L338" s="60">
        <f t="shared" si="48"/>
        <v>7.8177044162755394E-2</v>
      </c>
      <c r="M338" s="31"/>
      <c r="N338" s="31">
        <f t="shared" si="49"/>
        <v>1932.12</v>
      </c>
      <c r="O338" s="31">
        <f t="shared" si="50"/>
        <v>-0.65845195579811966</v>
      </c>
      <c r="P338" s="63">
        <f t="shared" si="51"/>
        <v>0.51765206282481169</v>
      </c>
      <c r="R338" s="60">
        <f t="shared" si="54"/>
        <v>14.906642179369452</v>
      </c>
      <c r="S338" s="60">
        <f t="shared" si="55"/>
        <v>2.701806897469611</v>
      </c>
    </row>
    <row r="339" spans="1:19" x14ac:dyDescent="0.3">
      <c r="A339" s="60">
        <f>[1]Data!A338</f>
        <v>1898.06</v>
      </c>
      <c r="B339" s="60">
        <f>[1]Data!B338</f>
        <v>5.0599999999999996</v>
      </c>
      <c r="C339" s="60">
        <f>[1]Data!C338</f>
        <v>0.19</v>
      </c>
      <c r="D339" s="60">
        <f>[1]Data!D338</f>
        <v>0.33</v>
      </c>
      <c r="E339" s="60">
        <f>[1]Data!E338</f>
        <v>6.7553424790000003</v>
      </c>
      <c r="F339" s="60">
        <f t="shared" si="52"/>
        <v>229.30075785429315</v>
      </c>
      <c r="G339" s="60">
        <f t="shared" si="53"/>
        <v>14.954397251366947</v>
      </c>
      <c r="H339" s="60">
        <f t="shared" si="44"/>
        <v>206.51632065578133</v>
      </c>
      <c r="I339" s="60">
        <f t="shared" si="45"/>
        <v>11.601371711208277</v>
      </c>
      <c r="J339" s="60">
        <f t="shared" si="46"/>
        <v>19.764969484837891</v>
      </c>
      <c r="K339" s="60">
        <f t="shared" si="47"/>
        <v>2.9839111528485391</v>
      </c>
      <c r="L339" s="60">
        <f t="shared" si="48"/>
        <v>0.18258104022154553</v>
      </c>
      <c r="M339" s="31"/>
      <c r="N339" s="31">
        <f t="shared" si="49"/>
        <v>1933.03</v>
      </c>
      <c r="O339" s="31">
        <f t="shared" si="50"/>
        <v>-0.70255546211301612</v>
      </c>
      <c r="P339" s="63">
        <f t="shared" si="51"/>
        <v>0.49531791892839933</v>
      </c>
      <c r="R339" s="60">
        <f t="shared" si="54"/>
        <v>15.333333333333332</v>
      </c>
      <c r="S339" s="60">
        <f t="shared" si="55"/>
        <v>2.7300291078209851</v>
      </c>
    </row>
    <row r="340" spans="1:19" x14ac:dyDescent="0.3">
      <c r="A340" s="60">
        <f>[1]Data!A339</f>
        <v>1898.07</v>
      </c>
      <c r="B340" s="60">
        <f>[1]Data!B339</f>
        <v>5.08</v>
      </c>
      <c r="C340" s="60">
        <f>[1]Data!C339</f>
        <v>0.19170000000000001</v>
      </c>
      <c r="D340" s="60">
        <f>[1]Data!D339</f>
        <v>0.33329999999999999</v>
      </c>
      <c r="E340" s="60">
        <f>[1]Data!E339</f>
        <v>6.6601933879999997</v>
      </c>
      <c r="F340" s="60">
        <f t="shared" si="52"/>
        <v>233.49587758246636</v>
      </c>
      <c r="G340" s="60">
        <f t="shared" si="53"/>
        <v>15.319719684692132</v>
      </c>
      <c r="H340" s="60">
        <f t="shared" si="44"/>
        <v>206.89066523734155</v>
      </c>
      <c r="I340" s="60">
        <f t="shared" si="45"/>
        <v>11.629807268236167</v>
      </c>
      <c r="J340" s="60">
        <f t="shared" si="46"/>
        <v>20.077364327455399</v>
      </c>
      <c r="K340" s="60">
        <f t="shared" si="47"/>
        <v>2.9995930276155067</v>
      </c>
      <c r="L340" s="60">
        <f t="shared" si="48"/>
        <v>0.19826291498851312</v>
      </c>
      <c r="M340" s="31"/>
      <c r="N340" s="31">
        <f t="shared" si="49"/>
        <v>1933.06</v>
      </c>
      <c r="O340" s="31">
        <f t="shared" si="50"/>
        <v>-0.19002715408143844</v>
      </c>
      <c r="P340" s="63">
        <f t="shared" si="51"/>
        <v>0.82693667893256695</v>
      </c>
      <c r="R340" s="60">
        <f t="shared" si="54"/>
        <v>15.241524152415243</v>
      </c>
      <c r="S340" s="60">
        <f t="shared" si="55"/>
        <v>2.7240235552588339</v>
      </c>
    </row>
    <row r="341" spans="1:19" x14ac:dyDescent="0.3">
      <c r="A341" s="60">
        <f>[1]Data!A340</f>
        <v>1898.08</v>
      </c>
      <c r="B341" s="60">
        <f>[1]Data!B340</f>
        <v>5.27</v>
      </c>
      <c r="C341" s="60">
        <f>[1]Data!C340</f>
        <v>0.1933</v>
      </c>
      <c r="D341" s="60">
        <f>[1]Data!D340</f>
        <v>0.3367</v>
      </c>
      <c r="E341" s="60">
        <f>[1]Data!E340</f>
        <v>6.6601933879999997</v>
      </c>
      <c r="F341" s="60">
        <f t="shared" si="52"/>
        <v>242.22899111409399</v>
      </c>
      <c r="G341" s="60">
        <f t="shared" si="53"/>
        <v>15.475996453152838</v>
      </c>
      <c r="H341" s="60">
        <f t="shared" si="44"/>
        <v>207.22616721001469</v>
      </c>
      <c r="I341" s="60">
        <f t="shared" si="45"/>
        <v>11.662042468341589</v>
      </c>
      <c r="J341" s="60">
        <f t="shared" si="46"/>
        <v>20.770717631295025</v>
      </c>
      <c r="K341" s="60">
        <f t="shared" si="47"/>
        <v>3.0335441886293668</v>
      </c>
      <c r="L341" s="60">
        <f t="shared" si="48"/>
        <v>0.2322140760023732</v>
      </c>
      <c r="M341" s="31"/>
      <c r="N341" s="31">
        <f t="shared" si="49"/>
        <v>1933.09</v>
      </c>
      <c r="O341" s="31">
        <f t="shared" si="50"/>
        <v>-0.19916047706976192</v>
      </c>
      <c r="P341" s="63">
        <f t="shared" si="51"/>
        <v>0.81941838491984453</v>
      </c>
      <c r="R341" s="60">
        <f t="shared" si="54"/>
        <v>15.651915651915651</v>
      </c>
      <c r="S341" s="60">
        <f t="shared" si="55"/>
        <v>2.7505933153683793</v>
      </c>
    </row>
    <row r="342" spans="1:19" x14ac:dyDescent="0.3">
      <c r="A342" s="60">
        <f>[1]Data!A341</f>
        <v>1898.09</v>
      </c>
      <c r="B342" s="60">
        <f>[1]Data!B341</f>
        <v>5.26</v>
      </c>
      <c r="C342" s="60">
        <f>[1]Data!C341</f>
        <v>0.19500000000000001</v>
      </c>
      <c r="D342" s="60">
        <f>[1]Data!D341</f>
        <v>0.34</v>
      </c>
      <c r="E342" s="60">
        <f>[1]Data!E341</f>
        <v>6.6601933879999997</v>
      </c>
      <c r="F342" s="60">
        <f t="shared" si="52"/>
        <v>241.76935355979779</v>
      </c>
      <c r="G342" s="60">
        <f t="shared" si="53"/>
        <v>15.627676846070582</v>
      </c>
      <c r="H342" s="60">
        <f t="shared" si="44"/>
        <v>207.48401543355428</v>
      </c>
      <c r="I342" s="60">
        <f t="shared" si="45"/>
        <v>11.698115670957865</v>
      </c>
      <c r="J342" s="60">
        <f t="shared" si="46"/>
        <v>20.667375871485227</v>
      </c>
      <c r="K342" s="60">
        <f t="shared" si="47"/>
        <v>3.0285564121503774</v>
      </c>
      <c r="L342" s="60">
        <f t="shared" si="48"/>
        <v>0.2272262995233838</v>
      </c>
      <c r="M342" s="31"/>
      <c r="N342" s="31">
        <f t="shared" si="49"/>
        <v>1933.12</v>
      </c>
      <c r="O342" s="31">
        <f t="shared" si="50"/>
        <v>-0.24577493908673365</v>
      </c>
      <c r="P342" s="63">
        <f t="shared" si="51"/>
        <v>0.78209822486013236</v>
      </c>
      <c r="R342" s="60">
        <f t="shared" si="54"/>
        <v>15.470588235294116</v>
      </c>
      <c r="S342" s="60">
        <f t="shared" si="55"/>
        <v>2.7389406881215486</v>
      </c>
    </row>
    <row r="343" spans="1:19" x14ac:dyDescent="0.3">
      <c r="A343" s="60">
        <f>[1]Data!A342</f>
        <v>1898.1</v>
      </c>
      <c r="B343" s="60">
        <f>[1]Data!B342</f>
        <v>5.15</v>
      </c>
      <c r="C343" s="60">
        <f>[1]Data!C342</f>
        <v>0.19670000000000001</v>
      </c>
      <c r="D343" s="60">
        <f>[1]Data!D342</f>
        <v>0.34329999999999999</v>
      </c>
      <c r="E343" s="60">
        <f>[1]Data!E342</f>
        <v>6.6601933879999997</v>
      </c>
      <c r="F343" s="60">
        <f t="shared" si="52"/>
        <v>236.71334046253969</v>
      </c>
      <c r="G343" s="60">
        <f t="shared" si="53"/>
        <v>15.779357238988327</v>
      </c>
      <c r="H343" s="60">
        <f t="shared" si="44"/>
        <v>207.82763883865542</v>
      </c>
      <c r="I343" s="60">
        <f t="shared" si="45"/>
        <v>11.739279676933288</v>
      </c>
      <c r="J343" s="60">
        <f t="shared" si="46"/>
        <v>20.164213391019366</v>
      </c>
      <c r="K343" s="60">
        <f t="shared" si="47"/>
        <v>3.0039094189366233</v>
      </c>
      <c r="L343" s="60">
        <f t="shared" si="48"/>
        <v>0.20257930630962973</v>
      </c>
      <c r="M343" s="31"/>
      <c r="N343" s="31">
        <f t="shared" si="49"/>
        <v>1934.03</v>
      </c>
      <c r="O343" s="31">
        <f t="shared" si="50"/>
        <v>-0.16608142784360025</v>
      </c>
      <c r="P343" s="63">
        <f t="shared" si="51"/>
        <v>0.84697726384921102</v>
      </c>
      <c r="R343" s="60">
        <f t="shared" si="54"/>
        <v>15.001456452082728</v>
      </c>
      <c r="S343" s="60">
        <f t="shared" si="55"/>
        <v>2.7081472931941355</v>
      </c>
    </row>
    <row r="344" spans="1:19" x14ac:dyDescent="0.3">
      <c r="A344" s="60">
        <f>[1]Data!A343</f>
        <v>1898.11</v>
      </c>
      <c r="B344" s="60">
        <f>[1]Data!B343</f>
        <v>5.32</v>
      </c>
      <c r="C344" s="60">
        <f>[1]Data!C343</f>
        <v>0.1983</v>
      </c>
      <c r="D344" s="60">
        <f>[1]Data!D343</f>
        <v>0.34670000000000001</v>
      </c>
      <c r="E344" s="60">
        <f>[1]Data!E343</f>
        <v>6.6601933879999997</v>
      </c>
      <c r="F344" s="60">
        <f t="shared" si="52"/>
        <v>244.52717888557501</v>
      </c>
      <c r="G344" s="60">
        <f t="shared" si="53"/>
        <v>15.935634007449034</v>
      </c>
      <c r="H344" s="60">
        <f t="shared" si="44"/>
        <v>208.30664535520583</v>
      </c>
      <c r="I344" s="60">
        <f t="shared" si="45"/>
        <v>11.785718770251826</v>
      </c>
      <c r="J344" s="60">
        <f t="shared" si="46"/>
        <v>20.74775273806658</v>
      </c>
      <c r="K344" s="60">
        <f t="shared" si="47"/>
        <v>3.0324379390317224</v>
      </c>
      <c r="L344" s="60">
        <f t="shared" si="48"/>
        <v>0.23110782640472882</v>
      </c>
      <c r="M344" s="31"/>
      <c r="N344" s="31">
        <f t="shared" si="49"/>
        <v>1934.06</v>
      </c>
      <c r="O344" s="31">
        <f t="shared" si="50"/>
        <v>-0.23872774845131683</v>
      </c>
      <c r="P344" s="63">
        <f t="shared" si="51"/>
        <v>0.78762928647847064</v>
      </c>
      <c r="R344" s="60">
        <f t="shared" si="54"/>
        <v>15.344678396308048</v>
      </c>
      <c r="S344" s="60">
        <f t="shared" si="55"/>
        <v>2.7307687296447125</v>
      </c>
    </row>
    <row r="345" spans="1:19" x14ac:dyDescent="0.3">
      <c r="A345" s="60">
        <f>[1]Data!A344</f>
        <v>1898.12</v>
      </c>
      <c r="B345" s="60">
        <f>[1]Data!B344</f>
        <v>5.65</v>
      </c>
      <c r="C345" s="60">
        <f>[1]Data!C344</f>
        <v>0.2</v>
      </c>
      <c r="D345" s="60">
        <f>[1]Data!D344</f>
        <v>0.35</v>
      </c>
      <c r="E345" s="60">
        <f>[1]Data!E344</f>
        <v>6.7553424790000003</v>
      </c>
      <c r="F345" s="60">
        <f t="shared" si="52"/>
        <v>256.03740748552502</v>
      </c>
      <c r="G345" s="60">
        <f t="shared" si="53"/>
        <v>15.860724357510398</v>
      </c>
      <c r="H345" s="60">
        <f t="shared" si="44"/>
        <v>208.94662965479893</v>
      </c>
      <c r="I345" s="60">
        <f t="shared" si="45"/>
        <v>11.834975770660767</v>
      </c>
      <c r="J345" s="60">
        <f t="shared" si="46"/>
        <v>21.633961272675254</v>
      </c>
      <c r="K345" s="60">
        <f t="shared" si="47"/>
        <v>3.0742643610925664</v>
      </c>
      <c r="L345" s="60">
        <f t="shared" si="48"/>
        <v>0.27293424846557279</v>
      </c>
      <c r="M345" s="31"/>
      <c r="N345" s="31">
        <f t="shared" si="49"/>
        <v>1934.09</v>
      </c>
      <c r="O345" s="31">
        <f t="shared" si="50"/>
        <v>-0.35490239681825297</v>
      </c>
      <c r="P345" s="63">
        <f t="shared" si="51"/>
        <v>0.70124188330751747</v>
      </c>
      <c r="R345" s="60">
        <f t="shared" si="54"/>
        <v>16.142857142857146</v>
      </c>
      <c r="S345" s="60">
        <f t="shared" si="55"/>
        <v>2.7814776696570274</v>
      </c>
    </row>
    <row r="346" spans="1:19" x14ac:dyDescent="0.3">
      <c r="A346" s="60">
        <f>[1]Data!A345</f>
        <v>1899.01</v>
      </c>
      <c r="B346" s="60">
        <f>[1]Data!B345</f>
        <v>6.08</v>
      </c>
      <c r="C346" s="60">
        <f>[1]Data!C345</f>
        <v>0.20080000000000001</v>
      </c>
      <c r="D346" s="60">
        <f>[1]Data!D345</f>
        <v>0.36080000000000001</v>
      </c>
      <c r="E346" s="60">
        <f>[1]Data!E345</f>
        <v>6.7553424790000003</v>
      </c>
      <c r="F346" s="60">
        <f t="shared" si="52"/>
        <v>275.5234402676092</v>
      </c>
      <c r="G346" s="60">
        <f t="shared" si="53"/>
        <v>16.350140994827861</v>
      </c>
      <c r="H346" s="60">
        <f t="shared" si="44"/>
        <v>209.51063224056645</v>
      </c>
      <c r="I346" s="60">
        <f t="shared" si="45"/>
        <v>11.882723994490712</v>
      </c>
      <c r="J346" s="60">
        <f t="shared" si="46"/>
        <v>23.186892197054519</v>
      </c>
      <c r="K346" s="60">
        <f t="shared" si="47"/>
        <v>3.1435871274981491</v>
      </c>
      <c r="L346" s="60">
        <f t="shared" si="48"/>
        <v>0.34225701487115545</v>
      </c>
      <c r="M346" s="31"/>
      <c r="N346" s="31">
        <f t="shared" si="49"/>
        <v>1934.12</v>
      </c>
      <c r="O346" s="31">
        <f t="shared" si="50"/>
        <v>-0.28800540480489056</v>
      </c>
      <c r="P346" s="63">
        <f t="shared" si="51"/>
        <v>0.74975753993487182</v>
      </c>
      <c r="R346" s="60">
        <f t="shared" si="54"/>
        <v>16.851441241685144</v>
      </c>
      <c r="S346" s="60">
        <f t="shared" si="55"/>
        <v>2.8244361867717442</v>
      </c>
    </row>
    <row r="347" spans="1:19" x14ac:dyDescent="0.3">
      <c r="A347" s="60">
        <f>[1]Data!A346</f>
        <v>1899.02</v>
      </c>
      <c r="B347" s="60">
        <f>[1]Data!B346</f>
        <v>6.31</v>
      </c>
      <c r="C347" s="60">
        <f>[1]Data!C346</f>
        <v>0.20169999999999999</v>
      </c>
      <c r="D347" s="60">
        <f>[1]Data!D346</f>
        <v>0.37169999999999997</v>
      </c>
      <c r="E347" s="60">
        <f>[1]Data!E346</f>
        <v>6.9456325620000001</v>
      </c>
      <c r="F347" s="60">
        <f t="shared" si="52"/>
        <v>278.11210969728796</v>
      </c>
      <c r="G347" s="60">
        <f t="shared" si="53"/>
        <v>16.382610328761007</v>
      </c>
      <c r="H347" s="60">
        <f t="shared" si="44"/>
        <v>210.06018750119006</v>
      </c>
      <c r="I347" s="60">
        <f t="shared" si="45"/>
        <v>11.928396054353769</v>
      </c>
      <c r="J347" s="60">
        <f t="shared" si="46"/>
        <v>23.315130419045676</v>
      </c>
      <c r="K347" s="60">
        <f t="shared" si="47"/>
        <v>3.149102524027426</v>
      </c>
      <c r="L347" s="60">
        <f t="shared" si="48"/>
        <v>0.34777241140043236</v>
      </c>
      <c r="M347" s="31"/>
      <c r="N347" s="31">
        <f t="shared" si="49"/>
        <v>1935.03</v>
      </c>
      <c r="O347" s="31">
        <f t="shared" si="50"/>
        <v>-0.40180414245510088</v>
      </c>
      <c r="P347" s="63">
        <f t="shared" si="51"/>
        <v>0.66911178344873035</v>
      </c>
      <c r="R347" s="60">
        <f t="shared" si="54"/>
        <v>16.976055959106805</v>
      </c>
      <c r="S347" s="60">
        <f t="shared" si="55"/>
        <v>2.8318038782320523</v>
      </c>
    </row>
    <row r="348" spans="1:19" x14ac:dyDescent="0.3">
      <c r="A348" s="60">
        <f>[1]Data!A347</f>
        <v>1899.03</v>
      </c>
      <c r="B348" s="60">
        <f>[1]Data!B347</f>
        <v>6.4</v>
      </c>
      <c r="C348" s="60">
        <f>[1]Data!C347</f>
        <v>0.20250000000000001</v>
      </c>
      <c r="D348" s="60">
        <f>[1]Data!D347</f>
        <v>0.38250000000000001</v>
      </c>
      <c r="E348" s="60">
        <f>[1]Data!E347</f>
        <v>6.9456325620000001</v>
      </c>
      <c r="F348" s="60">
        <f t="shared" si="52"/>
        <v>282.07884343306552</v>
      </c>
      <c r="G348" s="60">
        <f t="shared" si="53"/>
        <v>16.858618377054306</v>
      </c>
      <c r="H348" s="60">
        <f t="shared" si="44"/>
        <v>210.62453301051605</v>
      </c>
      <c r="I348" s="60">
        <f t="shared" si="45"/>
        <v>11.974664984043226</v>
      </c>
      <c r="J348" s="60">
        <f t="shared" si="46"/>
        <v>23.556303563310383</v>
      </c>
      <c r="K348" s="60">
        <f t="shared" si="47"/>
        <v>3.1593934518778077</v>
      </c>
      <c r="L348" s="60">
        <f t="shared" si="48"/>
        <v>0.35806333925081413</v>
      </c>
      <c r="M348" s="31"/>
      <c r="N348" s="31">
        <f t="shared" si="49"/>
        <v>1935.06</v>
      </c>
      <c r="O348" s="31">
        <f t="shared" si="50"/>
        <v>-0.21482635749928836</v>
      </c>
      <c r="P348" s="63">
        <f t="shared" si="51"/>
        <v>0.80668150220993573</v>
      </c>
      <c r="R348" s="60">
        <f t="shared" si="54"/>
        <v>16.732026143790851</v>
      </c>
      <c r="S348" s="60">
        <f t="shared" si="55"/>
        <v>2.8173246160811729</v>
      </c>
    </row>
    <row r="349" spans="1:19" x14ac:dyDescent="0.3">
      <c r="A349" s="60">
        <f>[1]Data!A348</f>
        <v>1899.04</v>
      </c>
      <c r="B349" s="60">
        <f>[1]Data!B348</f>
        <v>6.48</v>
      </c>
      <c r="C349" s="60">
        <f>[1]Data!C348</f>
        <v>0.20330000000000001</v>
      </c>
      <c r="D349" s="60">
        <f>[1]Data!D348</f>
        <v>0.39329999999999998</v>
      </c>
      <c r="E349" s="60">
        <f>[1]Data!E348</f>
        <v>7.0407735540000003</v>
      </c>
      <c r="F349" s="60">
        <f t="shared" si="52"/>
        <v>281.74549071714114</v>
      </c>
      <c r="G349" s="60">
        <f t="shared" si="53"/>
        <v>17.100386033804259</v>
      </c>
      <c r="H349" s="60">
        <f t="shared" si="44"/>
        <v>211.11949029786913</v>
      </c>
      <c r="I349" s="60">
        <f t="shared" si="45"/>
        <v>12.0213228457018</v>
      </c>
      <c r="J349" s="60">
        <f t="shared" si="46"/>
        <v>23.437145340279976</v>
      </c>
      <c r="K349" s="60">
        <f t="shared" si="47"/>
        <v>3.1543221714680829</v>
      </c>
      <c r="L349" s="60">
        <f t="shared" si="48"/>
        <v>0.35299205884108931</v>
      </c>
      <c r="M349" s="31"/>
      <c r="N349" s="31">
        <f t="shared" si="49"/>
        <v>1935.09</v>
      </c>
      <c r="O349" s="31">
        <f t="shared" si="50"/>
        <v>-7.4210784880199387E-2</v>
      </c>
      <c r="P349" s="63">
        <f t="shared" si="51"/>
        <v>0.92847596451867187</v>
      </c>
      <c r="R349" s="60">
        <f t="shared" si="54"/>
        <v>16.475972540045767</v>
      </c>
      <c r="S349" s="60">
        <f t="shared" si="55"/>
        <v>2.8019031099085567</v>
      </c>
    </row>
    <row r="350" spans="1:19" x14ac:dyDescent="0.3">
      <c r="A350" s="60">
        <f>[1]Data!A349</f>
        <v>1899.05</v>
      </c>
      <c r="B350" s="60">
        <f>[1]Data!B349</f>
        <v>6.21</v>
      </c>
      <c r="C350" s="60">
        <f>[1]Data!C349</f>
        <v>0.20419999999999999</v>
      </c>
      <c r="D350" s="60">
        <f>[1]Data!D349</f>
        <v>0.4042</v>
      </c>
      <c r="E350" s="60">
        <f>[1]Data!E349</f>
        <v>7.0407735540000003</v>
      </c>
      <c r="F350" s="60">
        <f t="shared" si="52"/>
        <v>270.00609527059356</v>
      </c>
      <c r="G350" s="60">
        <f t="shared" si="53"/>
        <v>17.574309775905622</v>
      </c>
      <c r="H350" s="60">
        <f t="shared" si="44"/>
        <v>211.46248702997283</v>
      </c>
      <c r="I350" s="60">
        <f t="shared" si="45"/>
        <v>12.067185110587253</v>
      </c>
      <c r="J350" s="60">
        <f t="shared" si="46"/>
        <v>22.375234389476738</v>
      </c>
      <c r="K350" s="60">
        <f t="shared" si="47"/>
        <v>3.1079547396133917</v>
      </c>
      <c r="L350" s="60">
        <f t="shared" si="48"/>
        <v>0.30662462698639814</v>
      </c>
      <c r="M350" s="31"/>
      <c r="N350" s="31">
        <f t="shared" si="49"/>
        <v>1935.12</v>
      </c>
      <c r="O350" s="31">
        <f t="shared" si="50"/>
        <v>4.0051010567244916E-2</v>
      </c>
      <c r="P350" s="63">
        <f t="shared" si="51"/>
        <v>1.0408638678945328</v>
      </c>
      <c r="R350" s="60">
        <f t="shared" si="54"/>
        <v>15.363681345868383</v>
      </c>
      <c r="S350" s="60">
        <f t="shared" si="55"/>
        <v>2.7320063699580039</v>
      </c>
    </row>
    <row r="351" spans="1:19" x14ac:dyDescent="0.3">
      <c r="A351" s="60">
        <f>[1]Data!A350</f>
        <v>1899.06</v>
      </c>
      <c r="B351" s="60">
        <f>[1]Data!B350</f>
        <v>6.07</v>
      </c>
      <c r="C351" s="60">
        <f>[1]Data!C350</f>
        <v>0.20499999999999999</v>
      </c>
      <c r="D351" s="60">
        <f>[1]Data!D350</f>
        <v>0.41499999999999998</v>
      </c>
      <c r="E351" s="60">
        <f>[1]Data!E350</f>
        <v>7.135922645</v>
      </c>
      <c r="F351" s="60">
        <f t="shared" si="52"/>
        <v>260.39995350874489</v>
      </c>
      <c r="G351" s="60">
        <f t="shared" si="53"/>
        <v>17.803291714354057</v>
      </c>
      <c r="H351" s="60">
        <f t="shared" si="44"/>
        <v>211.81302526932828</v>
      </c>
      <c r="I351" s="60">
        <f t="shared" si="45"/>
        <v>12.11333232074211</v>
      </c>
      <c r="J351" s="60">
        <f t="shared" si="46"/>
        <v>21.496970991446535</v>
      </c>
      <c r="K351" s="60">
        <f t="shared" si="47"/>
        <v>3.0679120410897518</v>
      </c>
      <c r="L351" s="60">
        <f t="shared" si="48"/>
        <v>0.26658192846275819</v>
      </c>
      <c r="M351" s="31"/>
      <c r="N351" s="31">
        <f t="shared" si="49"/>
        <v>1936.03</v>
      </c>
      <c r="O351" s="31">
        <f t="shared" si="50"/>
        <v>0.18321616403877128</v>
      </c>
      <c r="P351" s="63">
        <f t="shared" si="51"/>
        <v>1.2010740090302803</v>
      </c>
      <c r="R351" s="60">
        <f t="shared" si="54"/>
        <v>14.626506024096386</v>
      </c>
      <c r="S351" s="60">
        <f t="shared" si="55"/>
        <v>2.6828353638228455</v>
      </c>
    </row>
    <row r="352" spans="1:19" x14ac:dyDescent="0.3">
      <c r="A352" s="60">
        <f>[1]Data!A351</f>
        <v>1899.07</v>
      </c>
      <c r="B352" s="60">
        <f>[1]Data!B351</f>
        <v>6.28</v>
      </c>
      <c r="C352" s="60">
        <f>[1]Data!C351</f>
        <v>0.20580000000000001</v>
      </c>
      <c r="D352" s="60">
        <f>[1]Data!D351</f>
        <v>0.42580000000000001</v>
      </c>
      <c r="E352" s="60">
        <f>[1]Data!E351</f>
        <v>7.2310717359999996</v>
      </c>
      <c r="F352" s="60">
        <f t="shared" si="52"/>
        <v>265.86386779001242</v>
      </c>
      <c r="G352" s="60">
        <f t="shared" si="53"/>
        <v>18.026247596335558</v>
      </c>
      <c r="H352" s="60">
        <f t="shared" si="44"/>
        <v>212.22136541902628</v>
      </c>
      <c r="I352" s="60">
        <f t="shared" si="45"/>
        <v>12.159729848760605</v>
      </c>
      <c r="J352" s="60">
        <f t="shared" si="46"/>
        <v>21.864290662436954</v>
      </c>
      <c r="K352" s="60">
        <f t="shared" si="47"/>
        <v>3.0848547426481288</v>
      </c>
      <c r="L352" s="60">
        <f t="shared" si="48"/>
        <v>0.28352463002113515</v>
      </c>
      <c r="M352" s="31"/>
      <c r="N352" s="31">
        <f t="shared" si="49"/>
        <v>1936.06</v>
      </c>
      <c r="O352" s="31">
        <f t="shared" si="50"/>
        <v>0.16752497481268147</v>
      </c>
      <c r="P352" s="63">
        <f t="shared" si="51"/>
        <v>1.1823748194058108</v>
      </c>
      <c r="R352" s="60">
        <f t="shared" si="54"/>
        <v>14.74870831376233</v>
      </c>
      <c r="S352" s="60">
        <f t="shared" si="55"/>
        <v>2.6911555070028652</v>
      </c>
    </row>
    <row r="353" spans="1:19" x14ac:dyDescent="0.3">
      <c r="A353" s="60">
        <f>[1]Data!A352</f>
        <v>1899.08</v>
      </c>
      <c r="B353" s="60">
        <f>[1]Data!B352</f>
        <v>6.44</v>
      </c>
      <c r="C353" s="60">
        <f>[1]Data!C352</f>
        <v>0.20669999999999999</v>
      </c>
      <c r="D353" s="60">
        <f>[1]Data!D352</f>
        <v>0.43669999999999998</v>
      </c>
      <c r="E353" s="60">
        <f>[1]Data!E352</f>
        <v>7.3262127269999997</v>
      </c>
      <c r="F353" s="60">
        <f t="shared" si="52"/>
        <v>269.09689541697088</v>
      </c>
      <c r="G353" s="60">
        <f t="shared" si="53"/>
        <v>18.247610905060739</v>
      </c>
      <c r="H353" s="60">
        <f t="shared" si="44"/>
        <v>212.52109236334667</v>
      </c>
      <c r="I353" s="60">
        <f t="shared" si="45"/>
        <v>12.206333095969843</v>
      </c>
      <c r="J353" s="60">
        <f t="shared" si="46"/>
        <v>22.045678526159378</v>
      </c>
      <c r="K353" s="60">
        <f t="shared" si="47"/>
        <v>3.0931165974770529</v>
      </c>
      <c r="L353" s="60">
        <f t="shared" si="48"/>
        <v>0.29178648485005931</v>
      </c>
      <c r="M353" s="31"/>
      <c r="N353" s="31">
        <f t="shared" si="49"/>
        <v>1936.09</v>
      </c>
      <c r="O353" s="31">
        <f t="shared" si="50"/>
        <v>0.24361419550048424</v>
      </c>
      <c r="P353" s="63">
        <f t="shared" si="51"/>
        <v>1.2758520060804133</v>
      </c>
      <c r="R353" s="60">
        <f t="shared" si="54"/>
        <v>14.746965880467142</v>
      </c>
      <c r="S353" s="60">
        <f t="shared" si="55"/>
        <v>2.6910373586068843</v>
      </c>
    </row>
    <row r="354" spans="1:19" x14ac:dyDescent="0.3">
      <c r="A354" s="60">
        <f>[1]Data!A353</f>
        <v>1899.09</v>
      </c>
      <c r="B354" s="60">
        <f>[1]Data!B353</f>
        <v>6.37</v>
      </c>
      <c r="C354" s="60">
        <f>[1]Data!C353</f>
        <v>0.20749999999999999</v>
      </c>
      <c r="D354" s="60">
        <f>[1]Data!D353</f>
        <v>0.44750000000000001</v>
      </c>
      <c r="E354" s="60">
        <f>[1]Data!E353</f>
        <v>7.6116519010000001</v>
      </c>
      <c r="F354" s="60">
        <f t="shared" si="52"/>
        <v>256.19040391794704</v>
      </c>
      <c r="G354" s="60">
        <f t="shared" si="53"/>
        <v>17.997677512289062</v>
      </c>
      <c r="H354" s="60">
        <f t="shared" si="44"/>
        <v>212.77087346971282</v>
      </c>
      <c r="I354" s="60">
        <f t="shared" si="45"/>
        <v>12.251806588115421</v>
      </c>
      <c r="J354" s="60">
        <f t="shared" si="46"/>
        <v>20.910418563614819</v>
      </c>
      <c r="K354" s="60">
        <f t="shared" si="47"/>
        <v>3.0402475306297148</v>
      </c>
      <c r="L354" s="60">
        <f t="shared" si="48"/>
        <v>0.23891741800272115</v>
      </c>
      <c r="M354" s="31"/>
      <c r="N354" s="31">
        <f t="shared" si="49"/>
        <v>1936.12</v>
      </c>
      <c r="O354" s="31">
        <f t="shared" si="50"/>
        <v>0.30439758449020982</v>
      </c>
      <c r="P354" s="63">
        <f t="shared" si="51"/>
        <v>1.3558079971766435</v>
      </c>
      <c r="R354" s="60">
        <f t="shared" si="54"/>
        <v>14.23463687150838</v>
      </c>
      <c r="S354" s="60">
        <f t="shared" si="55"/>
        <v>2.6556782108512991</v>
      </c>
    </row>
    <row r="355" spans="1:19" x14ac:dyDescent="0.3">
      <c r="A355" s="60">
        <f>[1]Data!A354</f>
        <v>1899.1</v>
      </c>
      <c r="B355" s="60">
        <f>[1]Data!B354</f>
        <v>6.34</v>
      </c>
      <c r="C355" s="60">
        <f>[1]Data!C354</f>
        <v>0.20830000000000001</v>
      </c>
      <c r="D355" s="60">
        <f>[1]Data!D354</f>
        <v>0.45829999999999999</v>
      </c>
      <c r="E355" s="60">
        <f>[1]Data!E354</f>
        <v>7.7067928930000003</v>
      </c>
      <c r="F355" s="60">
        <f t="shared" si="52"/>
        <v>251.83605903862446</v>
      </c>
      <c r="G355" s="60">
        <f t="shared" si="53"/>
        <v>18.204489882870917</v>
      </c>
      <c r="H355" s="60">
        <f t="shared" si="44"/>
        <v>213.0646644401121</v>
      </c>
      <c r="I355" s="60">
        <f t="shared" si="45"/>
        <v>12.297460809652305</v>
      </c>
      <c r="J355" s="60">
        <f t="shared" si="46"/>
        <v>20.478703932193689</v>
      </c>
      <c r="K355" s="60">
        <f t="shared" si="47"/>
        <v>3.0193855136078995</v>
      </c>
      <c r="L355" s="60">
        <f t="shared" si="48"/>
        <v>0.21805540098090592</v>
      </c>
      <c r="M355" s="31"/>
      <c r="N355" s="31">
        <f t="shared" si="49"/>
        <v>1937.03</v>
      </c>
      <c r="O355" s="31">
        <f t="shared" si="50"/>
        <v>0.34665637225422552</v>
      </c>
      <c r="P355" s="63">
        <f t="shared" si="51"/>
        <v>1.4143306386096377</v>
      </c>
      <c r="R355" s="60">
        <f t="shared" si="54"/>
        <v>13.833733362426358</v>
      </c>
      <c r="S355" s="60">
        <f t="shared" si="55"/>
        <v>2.6271100559161931</v>
      </c>
    </row>
    <row r="356" spans="1:19" x14ac:dyDescent="0.3">
      <c r="A356" s="60">
        <f>[1]Data!A355</f>
        <v>1899.11</v>
      </c>
      <c r="B356" s="60">
        <f>[1]Data!B355</f>
        <v>6.46</v>
      </c>
      <c r="C356" s="60">
        <f>[1]Data!C355</f>
        <v>0.2092</v>
      </c>
      <c r="D356" s="60">
        <f>[1]Data!D355</f>
        <v>0.46920000000000001</v>
      </c>
      <c r="E356" s="60">
        <f>[1]Data!E355</f>
        <v>7.8019419829999999</v>
      </c>
      <c r="F356" s="60">
        <f t="shared" si="52"/>
        <v>253.47325759523014</v>
      </c>
      <c r="G356" s="60">
        <f t="shared" si="53"/>
        <v>18.410162920074608</v>
      </c>
      <c r="H356" s="60">
        <f t="shared" si="44"/>
        <v>213.22954227583486</v>
      </c>
      <c r="I356" s="60">
        <f t="shared" si="45"/>
        <v>12.343255224642901</v>
      </c>
      <c r="J356" s="60">
        <f t="shared" si="46"/>
        <v>20.535365507891239</v>
      </c>
      <c r="K356" s="60">
        <f t="shared" si="47"/>
        <v>3.0221485465143605</v>
      </c>
      <c r="L356" s="60">
        <f t="shared" si="48"/>
        <v>0.22081843388736688</v>
      </c>
      <c r="M356" s="31"/>
      <c r="N356" s="31">
        <f t="shared" si="49"/>
        <v>1937.06</v>
      </c>
      <c r="O356" s="31">
        <f t="shared" si="50"/>
        <v>0.18307864841861266</v>
      </c>
      <c r="P356" s="63">
        <f t="shared" si="51"/>
        <v>1.200908853949034</v>
      </c>
      <c r="R356" s="60">
        <f t="shared" si="54"/>
        <v>13.768115942028984</v>
      </c>
      <c r="S356" s="60">
        <f t="shared" si="55"/>
        <v>2.622355479997327</v>
      </c>
    </row>
    <row r="357" spans="1:19" x14ac:dyDescent="0.3">
      <c r="A357" s="60">
        <f>[1]Data!A356</f>
        <v>1899.12</v>
      </c>
      <c r="B357" s="60">
        <f>[1]Data!B356</f>
        <v>6.02</v>
      </c>
      <c r="C357" s="60">
        <f>[1]Data!C356</f>
        <v>0.21</v>
      </c>
      <c r="D357" s="60">
        <f>[1]Data!D356</f>
        <v>0.48</v>
      </c>
      <c r="E357" s="60">
        <f>[1]Data!E356</f>
        <v>7.8970910740000004</v>
      </c>
      <c r="F357" s="60">
        <f t="shared" si="52"/>
        <v>233.36283357139354</v>
      </c>
      <c r="G357" s="60">
        <f t="shared" si="53"/>
        <v>18.607003341240681</v>
      </c>
      <c r="H357" s="60">
        <f t="shared" si="44"/>
        <v>213.44939416669203</v>
      </c>
      <c r="I357" s="60">
        <f t="shared" si="45"/>
        <v>12.390443130260897</v>
      </c>
      <c r="J357" s="60">
        <f t="shared" si="46"/>
        <v>18.834099080884105</v>
      </c>
      <c r="K357" s="60">
        <f t="shared" si="47"/>
        <v>2.9356690078197123</v>
      </c>
      <c r="L357" s="60">
        <f t="shared" si="48"/>
        <v>0.13433889519271869</v>
      </c>
      <c r="M357" s="31"/>
      <c r="N357" s="31">
        <f t="shared" si="49"/>
        <v>1937.09</v>
      </c>
      <c r="O357" s="31">
        <f t="shared" si="50"/>
        <v>7.9227856081993231E-2</v>
      </c>
      <c r="P357" s="63">
        <f t="shared" si="51"/>
        <v>1.082450937002347</v>
      </c>
      <c r="R357" s="60">
        <f t="shared" si="54"/>
        <v>12.541666666666666</v>
      </c>
      <c r="S357" s="60">
        <f t="shared" si="55"/>
        <v>2.5290564344009301</v>
      </c>
    </row>
    <row r="358" spans="1:19" x14ac:dyDescent="0.3">
      <c r="A358" s="60">
        <f>[1]Data!A357</f>
        <v>1900.01</v>
      </c>
      <c r="B358" s="60">
        <f>[1]Data!B357</f>
        <v>6.1</v>
      </c>
      <c r="C358" s="60">
        <f>[1]Data!C357</f>
        <v>0.2175</v>
      </c>
      <c r="D358" s="60">
        <f>[1]Data!D357</f>
        <v>0.48</v>
      </c>
      <c r="E358" s="60">
        <f>[1]Data!E357</f>
        <v>7.8970910740000004</v>
      </c>
      <c r="F358" s="60">
        <f t="shared" si="52"/>
        <v>236.46400079493364</v>
      </c>
      <c r="G358" s="60">
        <f t="shared" si="53"/>
        <v>18.607003341240681</v>
      </c>
      <c r="H358" s="60">
        <f t="shared" si="44"/>
        <v>213.61648396826243</v>
      </c>
      <c r="I358" s="60">
        <f t="shared" si="45"/>
        <v>12.435529073951985</v>
      </c>
      <c r="J358" s="60">
        <f t="shared" si="46"/>
        <v>19.015194238115829</v>
      </c>
      <c r="K358" s="60">
        <f t="shared" si="47"/>
        <v>2.9452383563223088</v>
      </c>
      <c r="L358" s="60">
        <f t="shared" si="48"/>
        <v>0.14390824369531519</v>
      </c>
      <c r="M358" s="31"/>
      <c r="N358" s="31">
        <f t="shared" si="49"/>
        <v>1937.12</v>
      </c>
      <c r="O358" s="31">
        <f t="shared" si="50"/>
        <v>-0.17772229007080176</v>
      </c>
      <c r="P358" s="63">
        <f t="shared" si="51"/>
        <v>0.83717488298659948</v>
      </c>
      <c r="R358" s="60">
        <f t="shared" si="54"/>
        <v>12.708333333333334</v>
      </c>
      <c r="S358" s="60">
        <f t="shared" si="55"/>
        <v>2.5422579462594661</v>
      </c>
    </row>
    <row r="359" spans="1:19" x14ac:dyDescent="0.3">
      <c r="A359" s="60">
        <f>[1]Data!A358</f>
        <v>1900.02</v>
      </c>
      <c r="B359" s="60">
        <f>[1]Data!B358</f>
        <v>6.21</v>
      </c>
      <c r="C359" s="60">
        <f>[1]Data!C358</f>
        <v>0.22500000000000001</v>
      </c>
      <c r="D359" s="60">
        <f>[1]Data!D358</f>
        <v>0.48</v>
      </c>
      <c r="E359" s="60">
        <f>[1]Data!E358</f>
        <v>7.9922320659999997</v>
      </c>
      <c r="F359" s="60">
        <f t="shared" si="52"/>
        <v>237.86243433637551</v>
      </c>
      <c r="G359" s="60">
        <f t="shared" si="53"/>
        <v>18.385502170927573</v>
      </c>
      <c r="H359" s="60">
        <f t="shared" si="44"/>
        <v>213.81769068118342</v>
      </c>
      <c r="I359" s="60">
        <f t="shared" si="45"/>
        <v>12.47984689429288</v>
      </c>
      <c r="J359" s="60">
        <f t="shared" si="46"/>
        <v>19.0597237571201</v>
      </c>
      <c r="K359" s="60">
        <f t="shared" si="47"/>
        <v>2.947577404790497</v>
      </c>
      <c r="L359" s="60">
        <f t="shared" si="48"/>
        <v>0.14624729216350341</v>
      </c>
      <c r="M359" s="31"/>
      <c r="N359" s="31">
        <f t="shared" si="49"/>
        <v>1938.03</v>
      </c>
      <c r="O359" s="31">
        <f t="shared" si="50"/>
        <v>-0.22508146546467422</v>
      </c>
      <c r="P359" s="63">
        <f t="shared" si="51"/>
        <v>0.79845116991421905</v>
      </c>
      <c r="R359" s="60">
        <f t="shared" si="54"/>
        <v>12.9375</v>
      </c>
      <c r="S359" s="60">
        <f t="shared" si="55"/>
        <v>2.5601300710255877</v>
      </c>
    </row>
    <row r="360" spans="1:19" x14ac:dyDescent="0.3">
      <c r="A360" s="60">
        <f>[1]Data!A359</f>
        <v>1900.03</v>
      </c>
      <c r="B360" s="60">
        <f>[1]Data!B359</f>
        <v>6.26</v>
      </c>
      <c r="C360" s="60">
        <f>[1]Data!C359</f>
        <v>0.23250000000000001</v>
      </c>
      <c r="D360" s="60">
        <f>[1]Data!D359</f>
        <v>0.48</v>
      </c>
      <c r="E360" s="60">
        <f>[1]Data!E359</f>
        <v>7.9922320659999997</v>
      </c>
      <c r="F360" s="60">
        <f t="shared" si="52"/>
        <v>239.77759081251378</v>
      </c>
      <c r="G360" s="60">
        <f t="shared" si="53"/>
        <v>18.385502170927573</v>
      </c>
      <c r="H360" s="60">
        <f t="shared" si="44"/>
        <v>214.05489970361802</v>
      </c>
      <c r="I360" s="60">
        <f t="shared" si="45"/>
        <v>12.524602938321086</v>
      </c>
      <c r="J360" s="60">
        <f t="shared" si="46"/>
        <v>19.144526336948754</v>
      </c>
      <c r="K360" s="60">
        <f t="shared" si="47"/>
        <v>2.9520168438004646</v>
      </c>
      <c r="L360" s="60">
        <f t="shared" si="48"/>
        <v>0.15068673117347098</v>
      </c>
      <c r="M360" s="31"/>
      <c r="N360" s="31">
        <f t="shared" si="49"/>
        <v>1938.06</v>
      </c>
      <c r="O360" s="31">
        <f t="shared" si="50"/>
        <v>-0.23011288865003809</v>
      </c>
      <c r="P360" s="63">
        <f t="shared" si="51"/>
        <v>0.79444391374005441</v>
      </c>
      <c r="R360" s="60">
        <f t="shared" si="54"/>
        <v>13.041666666666666</v>
      </c>
      <c r="S360" s="60">
        <f t="shared" si="55"/>
        <v>2.5681493601922076</v>
      </c>
    </row>
    <row r="361" spans="1:19" x14ac:dyDescent="0.3">
      <c r="A361" s="60">
        <f>[1]Data!A360</f>
        <v>1900.04</v>
      </c>
      <c r="B361" s="60">
        <f>[1]Data!B360</f>
        <v>6.34</v>
      </c>
      <c r="C361" s="60">
        <f>[1]Data!C360</f>
        <v>0.24</v>
      </c>
      <c r="D361" s="60">
        <f>[1]Data!D360</f>
        <v>0.48</v>
      </c>
      <c r="E361" s="60">
        <f>[1]Data!E360</f>
        <v>7.9922320659999997</v>
      </c>
      <c r="F361" s="60">
        <f t="shared" si="52"/>
        <v>242.84184117433503</v>
      </c>
      <c r="G361" s="60">
        <f t="shared" si="53"/>
        <v>18.385502170927573</v>
      </c>
      <c r="H361" s="60">
        <f t="shared" si="44"/>
        <v>214.2126971404671</v>
      </c>
      <c r="I361" s="60">
        <f t="shared" si="45"/>
        <v>12.569801541869872</v>
      </c>
      <c r="J361" s="60">
        <f t="shared" si="46"/>
        <v>19.319465018236883</v>
      </c>
      <c r="K361" s="60">
        <f t="shared" si="47"/>
        <v>2.9611131378335318</v>
      </c>
      <c r="L361" s="60">
        <f t="shared" si="48"/>
        <v>0.1597830252065382</v>
      </c>
      <c r="M361" s="31"/>
      <c r="N361" s="31">
        <f t="shared" si="49"/>
        <v>1938.09</v>
      </c>
      <c r="O361" s="31">
        <f t="shared" si="50"/>
        <v>-7.81246622109939E-2</v>
      </c>
      <c r="P361" s="63">
        <f t="shared" si="51"/>
        <v>0.92484912562001897</v>
      </c>
      <c r="R361" s="60">
        <f t="shared" si="54"/>
        <v>13.208333333333334</v>
      </c>
      <c r="S361" s="60">
        <f t="shared" si="55"/>
        <v>2.580847943529335</v>
      </c>
    </row>
    <row r="362" spans="1:19" x14ac:dyDescent="0.3">
      <c r="A362" s="60">
        <f>[1]Data!A361</f>
        <v>1900.05</v>
      </c>
      <c r="B362" s="60">
        <f>[1]Data!B361</f>
        <v>6.04</v>
      </c>
      <c r="C362" s="60">
        <f>[1]Data!C361</f>
        <v>0.2475</v>
      </c>
      <c r="D362" s="60">
        <f>[1]Data!D361</f>
        <v>0.48</v>
      </c>
      <c r="E362" s="60">
        <f>[1]Data!E361</f>
        <v>7.8019419829999999</v>
      </c>
      <c r="F362" s="60">
        <f t="shared" si="52"/>
        <v>236.9935721169025</v>
      </c>
      <c r="G362" s="60">
        <f t="shared" si="53"/>
        <v>18.833926260945891</v>
      </c>
      <c r="H362" s="60">
        <f t="shared" si="44"/>
        <v>214.28674244435362</v>
      </c>
      <c r="I362" s="60">
        <f t="shared" si="45"/>
        <v>12.619322457536777</v>
      </c>
      <c r="J362" s="60">
        <f t="shared" si="46"/>
        <v>18.780213669503329</v>
      </c>
      <c r="K362" s="60">
        <f t="shared" si="47"/>
        <v>2.9328038512182331</v>
      </c>
      <c r="L362" s="60">
        <f t="shared" si="48"/>
        <v>0.13147373859123945</v>
      </c>
      <c r="M362" s="31"/>
      <c r="N362" s="31">
        <f t="shared" si="49"/>
        <v>1938.12</v>
      </c>
      <c r="O362" s="31">
        <f t="shared" si="50"/>
        <v>1.9911779535031648E-2</v>
      </c>
      <c r="P362" s="63">
        <f t="shared" si="51"/>
        <v>1.0201113413600977</v>
      </c>
      <c r="R362" s="60">
        <f t="shared" si="54"/>
        <v>12.583333333333334</v>
      </c>
      <c r="S362" s="60">
        <f t="shared" si="55"/>
        <v>2.5323731870269239</v>
      </c>
    </row>
    <row r="363" spans="1:19" x14ac:dyDescent="0.3">
      <c r="A363" s="60">
        <f>[1]Data!A362</f>
        <v>1900.06</v>
      </c>
      <c r="B363" s="60">
        <f>[1]Data!B362</f>
        <v>5.86</v>
      </c>
      <c r="C363" s="60">
        <f>[1]Data!C362</f>
        <v>0.255</v>
      </c>
      <c r="D363" s="60">
        <f>[1]Data!D362</f>
        <v>0.48</v>
      </c>
      <c r="E363" s="60">
        <f>[1]Data!E362</f>
        <v>7.7067928930000003</v>
      </c>
      <c r="F363" s="60">
        <f t="shared" si="52"/>
        <v>232.76960661929647</v>
      </c>
      <c r="G363" s="60">
        <f t="shared" si="53"/>
        <v>19.066452419328034</v>
      </c>
      <c r="H363" s="60">
        <f t="shared" si="44"/>
        <v>214.35172950251325</v>
      </c>
      <c r="I363" s="60">
        <f t="shared" si="45"/>
        <v>12.670619952896338</v>
      </c>
      <c r="J363" s="60">
        <f t="shared" si="46"/>
        <v>18.370814331471475</v>
      </c>
      <c r="K363" s="60">
        <f t="shared" si="47"/>
        <v>2.9107632276659339</v>
      </c>
      <c r="L363" s="60">
        <f t="shared" si="48"/>
        <v>0.10943311503894027</v>
      </c>
      <c r="M363" s="31"/>
      <c r="N363" s="31">
        <f t="shared" si="49"/>
        <v>1939.03</v>
      </c>
      <c r="O363" s="31">
        <f t="shared" si="50"/>
        <v>1.6227327959467797E-2</v>
      </c>
      <c r="P363" s="63">
        <f t="shared" si="51"/>
        <v>1.0163597061244443</v>
      </c>
      <c r="R363" s="60">
        <f t="shared" si="54"/>
        <v>12.208333333333334</v>
      </c>
      <c r="S363" s="60">
        <f t="shared" si="55"/>
        <v>2.5021187786691219</v>
      </c>
    </row>
    <row r="364" spans="1:19" x14ac:dyDescent="0.3">
      <c r="A364" s="60">
        <f>[1]Data!A363</f>
        <v>1900.07</v>
      </c>
      <c r="B364" s="60">
        <f>[1]Data!B363</f>
        <v>5.86</v>
      </c>
      <c r="C364" s="60">
        <f>[1]Data!C363</f>
        <v>0.26250000000000001</v>
      </c>
      <c r="D364" s="60">
        <f>[1]Data!D363</f>
        <v>0.48</v>
      </c>
      <c r="E364" s="60">
        <f>[1]Data!E363</f>
        <v>7.8019419829999999</v>
      </c>
      <c r="F364" s="60">
        <f t="shared" si="52"/>
        <v>229.9308497690478</v>
      </c>
      <c r="G364" s="60">
        <f t="shared" si="53"/>
        <v>18.833926260945891</v>
      </c>
      <c r="H364" s="60">
        <f t="shared" si="44"/>
        <v>214.47526469064854</v>
      </c>
      <c r="I364" s="60">
        <f t="shared" si="45"/>
        <v>12.72111301417457</v>
      </c>
      <c r="J364" s="60">
        <f t="shared" si="46"/>
        <v>18.074743107214445</v>
      </c>
      <c r="K364" s="60">
        <f t="shared" si="47"/>
        <v>2.8945155553415849</v>
      </c>
      <c r="L364" s="60">
        <f t="shared" si="48"/>
        <v>9.3185442714591282E-2</v>
      </c>
      <c r="M364" s="31"/>
      <c r="N364" s="31">
        <f t="shared" si="49"/>
        <v>1939.06</v>
      </c>
      <c r="O364" s="31">
        <f t="shared" si="50"/>
        <v>-4.5262502253796466E-2</v>
      </c>
      <c r="P364" s="63">
        <f t="shared" si="51"/>
        <v>0.95574656327427943</v>
      </c>
      <c r="R364" s="60">
        <f t="shared" si="54"/>
        <v>12.208333333333334</v>
      </c>
      <c r="S364" s="60">
        <f t="shared" si="55"/>
        <v>2.5021187786691219</v>
      </c>
    </row>
    <row r="365" spans="1:19" x14ac:dyDescent="0.3">
      <c r="A365" s="60">
        <f>[1]Data!A364</f>
        <v>1900.08</v>
      </c>
      <c r="B365" s="60">
        <f>[1]Data!B364</f>
        <v>5.94</v>
      </c>
      <c r="C365" s="60">
        <f>[1]Data!C364</f>
        <v>0.27</v>
      </c>
      <c r="D365" s="60">
        <f>[1]Data!D364</f>
        <v>0.48</v>
      </c>
      <c r="E365" s="60">
        <f>[1]Data!E364</f>
        <v>7.7067928930000003</v>
      </c>
      <c r="F365" s="60">
        <f t="shared" si="52"/>
        <v>235.94734868918445</v>
      </c>
      <c r="G365" s="60">
        <f t="shared" si="53"/>
        <v>19.066452419328034</v>
      </c>
      <c r="H365" s="60">
        <f t="shared" si="44"/>
        <v>214.64142545264764</v>
      </c>
      <c r="I365" s="60">
        <f t="shared" si="45"/>
        <v>12.777311245439284</v>
      </c>
      <c r="J365" s="60">
        <f t="shared" si="46"/>
        <v>18.466118900672718</v>
      </c>
      <c r="K365" s="60">
        <f t="shared" si="47"/>
        <v>2.9159376422267456</v>
      </c>
      <c r="L365" s="60">
        <f t="shared" si="48"/>
        <v>0.11460752959975196</v>
      </c>
      <c r="M365" s="31"/>
      <c r="N365" s="31">
        <f t="shared" si="49"/>
        <v>1939.09</v>
      </c>
      <c r="O365" s="31">
        <f t="shared" si="50"/>
        <v>5.5087613914966749E-2</v>
      </c>
      <c r="P365" s="63">
        <f t="shared" si="51"/>
        <v>1.0566331863902934</v>
      </c>
      <c r="R365" s="60">
        <f t="shared" si="54"/>
        <v>12.375000000000002</v>
      </c>
      <c r="S365" s="60">
        <f t="shared" si="55"/>
        <v>2.515678308454754</v>
      </c>
    </row>
    <row r="366" spans="1:19" x14ac:dyDescent="0.3">
      <c r="A366" s="60">
        <f>[1]Data!A365</f>
        <v>1900.09</v>
      </c>
      <c r="B366" s="60">
        <f>[1]Data!B365</f>
        <v>5.8</v>
      </c>
      <c r="C366" s="60">
        <f>[1]Data!C365</f>
        <v>0.27750000000000002</v>
      </c>
      <c r="D366" s="60">
        <f>[1]Data!D365</f>
        <v>0.48</v>
      </c>
      <c r="E366" s="60">
        <f>[1]Data!E365</f>
        <v>7.8019419829999999</v>
      </c>
      <c r="F366" s="60">
        <f t="shared" si="52"/>
        <v>227.57660898642953</v>
      </c>
      <c r="G366" s="60">
        <f t="shared" si="53"/>
        <v>18.833926260945891</v>
      </c>
      <c r="H366" s="60">
        <f t="shared" si="44"/>
        <v>214.94347378173825</v>
      </c>
      <c r="I366" s="60">
        <f t="shared" si="45"/>
        <v>12.834003262412846</v>
      </c>
      <c r="J366" s="60">
        <f t="shared" si="46"/>
        <v>17.732316591576446</v>
      </c>
      <c r="K366" s="60">
        <f t="shared" si="47"/>
        <v>2.8753887709742929</v>
      </c>
      <c r="L366" s="60">
        <f t="shared" si="48"/>
        <v>7.40586583472993E-2</v>
      </c>
      <c r="M366" s="31"/>
      <c r="N366" s="31">
        <f t="shared" si="49"/>
        <v>1939.12</v>
      </c>
      <c r="O366" s="31">
        <f t="shared" si="50"/>
        <v>4.023702466472967E-2</v>
      </c>
      <c r="P366" s="63">
        <f t="shared" si="51"/>
        <v>1.0410575012562329</v>
      </c>
      <c r="R366" s="60">
        <f t="shared" si="54"/>
        <v>12.083333333333334</v>
      </c>
      <c r="S366" s="60">
        <f t="shared" si="55"/>
        <v>2.4918270926325743</v>
      </c>
    </row>
    <row r="367" spans="1:19" x14ac:dyDescent="0.3">
      <c r="A367" s="60">
        <f>[1]Data!A366</f>
        <v>1900.1</v>
      </c>
      <c r="B367" s="60">
        <f>[1]Data!B366</f>
        <v>6.01</v>
      </c>
      <c r="C367" s="60">
        <f>[1]Data!C366</f>
        <v>0.28499999999999998</v>
      </c>
      <c r="D367" s="60">
        <f>[1]Data!D366</f>
        <v>0.48</v>
      </c>
      <c r="E367" s="60">
        <f>[1]Data!E366</f>
        <v>7.7067928930000003</v>
      </c>
      <c r="F367" s="60">
        <f t="shared" si="52"/>
        <v>238.72787300033647</v>
      </c>
      <c r="G367" s="60">
        <f t="shared" si="53"/>
        <v>19.066452419328034</v>
      </c>
      <c r="H367" s="60">
        <f t="shared" si="44"/>
        <v>215.46211596568779</v>
      </c>
      <c r="I367" s="60">
        <f t="shared" si="45"/>
        <v>12.89255928936764</v>
      </c>
      <c r="J367" s="60">
        <f t="shared" si="46"/>
        <v>18.516717095667179</v>
      </c>
      <c r="K367" s="60">
        <f t="shared" si="47"/>
        <v>2.9186739508521922</v>
      </c>
      <c r="L367" s="60">
        <f t="shared" si="48"/>
        <v>0.11734383822519856</v>
      </c>
      <c r="M367" s="31"/>
      <c r="N367" s="31">
        <f t="shared" si="49"/>
        <v>1940.03</v>
      </c>
      <c r="O367" s="31">
        <f t="shared" si="50"/>
        <v>2.8588913489699497E-2</v>
      </c>
      <c r="P367" s="63">
        <f t="shared" si="51"/>
        <v>1.0290014988813745</v>
      </c>
      <c r="R367" s="60">
        <f t="shared" si="54"/>
        <v>12.520833333333334</v>
      </c>
      <c r="S367" s="60">
        <f t="shared" si="55"/>
        <v>2.5273939236273169</v>
      </c>
    </row>
    <row r="368" spans="1:19" x14ac:dyDescent="0.3">
      <c r="A368" s="60">
        <f>[1]Data!A367</f>
        <v>1900.11</v>
      </c>
      <c r="B368" s="60">
        <f>[1]Data!B367</f>
        <v>6.48</v>
      </c>
      <c r="C368" s="60">
        <f>[1]Data!C367</f>
        <v>0.29249999999999998</v>
      </c>
      <c r="D368" s="60">
        <f>[1]Data!D367</f>
        <v>0.48</v>
      </c>
      <c r="E368" s="60">
        <f>[1]Data!E367</f>
        <v>7.7067928930000003</v>
      </c>
      <c r="F368" s="60">
        <f t="shared" si="52"/>
        <v>257.3971076609285</v>
      </c>
      <c r="G368" s="60">
        <f t="shared" si="53"/>
        <v>19.066452419328034</v>
      </c>
      <c r="H368" s="60">
        <f t="shared" si="44"/>
        <v>216.2010985032384</v>
      </c>
      <c r="I368" s="60">
        <f t="shared" si="45"/>
        <v>12.949146364334808</v>
      </c>
      <c r="J368" s="60">
        <f t="shared" si="46"/>
        <v>19.877534813403962</v>
      </c>
      <c r="K368" s="60">
        <f t="shared" si="47"/>
        <v>2.9895901901894755</v>
      </c>
      <c r="L368" s="60">
        <f t="shared" si="48"/>
        <v>0.18826007756248186</v>
      </c>
      <c r="M368" s="31"/>
      <c r="N368" s="31">
        <f t="shared" si="49"/>
        <v>1940.06</v>
      </c>
      <c r="O368" s="31">
        <f t="shared" si="50"/>
        <v>-0.20468501261978345</v>
      </c>
      <c r="P368" s="63">
        <f t="shared" si="51"/>
        <v>0.81490396045310665</v>
      </c>
      <c r="R368" s="60">
        <f t="shared" si="54"/>
        <v>13.500000000000002</v>
      </c>
      <c r="S368" s="60">
        <f t="shared" si="55"/>
        <v>2.6026896854443837</v>
      </c>
    </row>
    <row r="369" spans="1:19" x14ac:dyDescent="0.3">
      <c r="A369" s="60">
        <f>[1]Data!A368</f>
        <v>1900.12</v>
      </c>
      <c r="B369" s="60">
        <f>[1]Data!B368</f>
        <v>6.87</v>
      </c>
      <c r="C369" s="60">
        <f>[1]Data!C368</f>
        <v>0.3</v>
      </c>
      <c r="D369" s="60">
        <f>[1]Data!D368</f>
        <v>0.48</v>
      </c>
      <c r="E369" s="60">
        <f>[1]Data!E368</f>
        <v>7.6116519010000001</v>
      </c>
      <c r="F369" s="60">
        <f t="shared" si="52"/>
        <v>276.29954080318623</v>
      </c>
      <c r="G369" s="60">
        <f t="shared" si="53"/>
        <v>19.304771409829602</v>
      </c>
      <c r="H369" s="60">
        <f t="shared" si="44"/>
        <v>217.01417551559081</v>
      </c>
      <c r="I369" s="60">
        <f t="shared" si="45"/>
        <v>13.007626814360252</v>
      </c>
      <c r="J369" s="60">
        <f t="shared" si="46"/>
        <v>21.241348998278081</v>
      </c>
      <c r="K369" s="60">
        <f t="shared" si="47"/>
        <v>3.0559497065169112</v>
      </c>
      <c r="L369" s="60">
        <f t="shared" si="48"/>
        <v>0.25461959388991762</v>
      </c>
      <c r="M369" s="31"/>
      <c r="N369" s="31">
        <f t="shared" si="49"/>
        <v>1940.09</v>
      </c>
      <c r="O369" s="31">
        <f t="shared" si="50"/>
        <v>-0.10454476807303603</v>
      </c>
      <c r="P369" s="63">
        <f t="shared" si="51"/>
        <v>0.90073447235760795</v>
      </c>
      <c r="R369" s="60">
        <f t="shared" si="54"/>
        <v>14.3125</v>
      </c>
      <c r="S369" s="60">
        <f t="shared" si="55"/>
        <v>2.6611332813144584</v>
      </c>
    </row>
    <row r="370" spans="1:19" x14ac:dyDescent="0.3">
      <c r="A370" s="60">
        <f>[1]Data!A369</f>
        <v>1901.01</v>
      </c>
      <c r="B370" s="60">
        <f>[1]Data!B369</f>
        <v>7.07</v>
      </c>
      <c r="C370" s="60">
        <f>[1]Data!C369</f>
        <v>0.30170000000000002</v>
      </c>
      <c r="D370" s="60">
        <f>[1]Data!D369</f>
        <v>0.48170000000000002</v>
      </c>
      <c r="E370" s="60">
        <f>[1]Data!E369</f>
        <v>7.7067928930000003</v>
      </c>
      <c r="F370" s="60">
        <f t="shared" si="52"/>
        <v>280.83295542635256</v>
      </c>
      <c r="G370" s="60">
        <f t="shared" si="53"/>
        <v>19.133979438313158</v>
      </c>
      <c r="H370" s="60">
        <f t="shared" si="44"/>
        <v>217.78455758167127</v>
      </c>
      <c r="I370" s="60">
        <f t="shared" si="45"/>
        <v>13.062518755022232</v>
      </c>
      <c r="J370" s="60">
        <f t="shared" si="46"/>
        <v>21.499142752876729</v>
      </c>
      <c r="K370" s="60">
        <f t="shared" si="47"/>
        <v>3.0680130623794875</v>
      </c>
      <c r="L370" s="60">
        <f t="shared" si="48"/>
        <v>0.26668294975249385</v>
      </c>
      <c r="M370" s="31"/>
      <c r="N370" s="31">
        <f t="shared" si="49"/>
        <v>1940.12</v>
      </c>
      <c r="O370" s="31">
        <f t="shared" si="50"/>
        <v>-0.12580934850171177</v>
      </c>
      <c r="P370" s="63">
        <f t="shared" si="51"/>
        <v>0.88178294399835222</v>
      </c>
      <c r="R370" s="60">
        <f t="shared" si="54"/>
        <v>14.677184969898278</v>
      </c>
      <c r="S370" s="60">
        <f t="shared" si="55"/>
        <v>2.6862942452544436</v>
      </c>
    </row>
    <row r="371" spans="1:19" x14ac:dyDescent="0.3">
      <c r="A371" s="60">
        <f>[1]Data!A370</f>
        <v>1901.02</v>
      </c>
      <c r="B371" s="60">
        <f>[1]Data!B370</f>
        <v>7.25</v>
      </c>
      <c r="C371" s="60">
        <f>[1]Data!C370</f>
        <v>0.30330000000000001</v>
      </c>
      <c r="D371" s="60">
        <f>[1]Data!D370</f>
        <v>0.48330000000000001</v>
      </c>
      <c r="E371" s="60">
        <f>[1]Data!E370</f>
        <v>7.6116519010000001</v>
      </c>
      <c r="F371" s="60">
        <f t="shared" si="52"/>
        <v>291.58248483596799</v>
      </c>
      <c r="G371" s="60">
        <f t="shared" si="53"/>
        <v>19.437491713272188</v>
      </c>
      <c r="H371" s="60">
        <f t="shared" si="44"/>
        <v>218.62096654449334</v>
      </c>
      <c r="I371" s="60">
        <f t="shared" si="45"/>
        <v>13.119174994674301</v>
      </c>
      <c r="J371" s="60">
        <f t="shared" si="46"/>
        <v>22.225672342531844</v>
      </c>
      <c r="K371" s="60">
        <f t="shared" si="47"/>
        <v>3.1012480325748757</v>
      </c>
      <c r="L371" s="60">
        <f t="shared" si="48"/>
        <v>0.29991791994788208</v>
      </c>
      <c r="M371" s="31"/>
      <c r="N371" s="31">
        <f t="shared" si="49"/>
        <v>1941.03</v>
      </c>
      <c r="O371" s="31">
        <f t="shared" si="50"/>
        <v>-0.19595751209554191</v>
      </c>
      <c r="P371" s="63">
        <f t="shared" si="51"/>
        <v>0.82204716099744479</v>
      </c>
      <c r="R371" s="60">
        <f t="shared" si="54"/>
        <v>15.00103455410718</v>
      </c>
      <c r="S371" s="60">
        <f t="shared" si="55"/>
        <v>2.708119168997682</v>
      </c>
    </row>
    <row r="372" spans="1:19" x14ac:dyDescent="0.3">
      <c r="A372" s="60">
        <f>[1]Data!A371</f>
        <v>1901.03</v>
      </c>
      <c r="B372" s="60">
        <f>[1]Data!B371</f>
        <v>7.51</v>
      </c>
      <c r="C372" s="60">
        <f>[1]Data!C371</f>
        <v>0.30499999999999999</v>
      </c>
      <c r="D372" s="60">
        <f>[1]Data!D371</f>
        <v>0.48499999999999999</v>
      </c>
      <c r="E372" s="60">
        <f>[1]Data!E371</f>
        <v>7.6116519010000001</v>
      </c>
      <c r="F372" s="60">
        <f t="shared" si="52"/>
        <v>302.03923601629236</v>
      </c>
      <c r="G372" s="60">
        <f t="shared" si="53"/>
        <v>19.505862778681998</v>
      </c>
      <c r="H372" s="60">
        <f t="shared" si="44"/>
        <v>219.68496513722513</v>
      </c>
      <c r="I372" s="60">
        <f t="shared" si="45"/>
        <v>13.176242257566775</v>
      </c>
      <c r="J372" s="60">
        <f t="shared" si="46"/>
        <v>22.923017815860135</v>
      </c>
      <c r="K372" s="60">
        <f t="shared" si="47"/>
        <v>3.1321415505377974</v>
      </c>
      <c r="L372" s="60">
        <f t="shared" si="48"/>
        <v>0.33081143791080381</v>
      </c>
      <c r="M372" s="31"/>
      <c r="N372" s="31">
        <f t="shared" si="49"/>
        <v>1941.06</v>
      </c>
      <c r="O372" s="31">
        <f t="shared" si="50"/>
        <v>-0.25813937490273142</v>
      </c>
      <c r="P372" s="63">
        <f t="shared" si="51"/>
        <v>0.77248755922522538</v>
      </c>
      <c r="R372" s="60">
        <f t="shared" si="54"/>
        <v>15.484536082474227</v>
      </c>
      <c r="S372" s="60">
        <f t="shared" si="55"/>
        <v>2.7398418538206974</v>
      </c>
    </row>
    <row r="373" spans="1:19" x14ac:dyDescent="0.3">
      <c r="A373" s="60">
        <f>[1]Data!A372</f>
        <v>1901.04</v>
      </c>
      <c r="B373" s="60">
        <f>[1]Data!B372</f>
        <v>8.14</v>
      </c>
      <c r="C373" s="60">
        <f>[1]Data!C372</f>
        <v>0.30669999999999997</v>
      </c>
      <c r="D373" s="60">
        <f>[1]Data!D372</f>
        <v>0.48670000000000002</v>
      </c>
      <c r="E373" s="60">
        <f>[1]Data!E372</f>
        <v>7.5165028100000004</v>
      </c>
      <c r="F373" s="60">
        <f t="shared" si="52"/>
        <v>331.52090978863077</v>
      </c>
      <c r="G373" s="60">
        <f t="shared" si="53"/>
        <v>19.822018033676486</v>
      </c>
      <c r="H373" s="60">
        <f t="shared" si="44"/>
        <v>220.62178549214488</v>
      </c>
      <c r="I373" s="60">
        <f t="shared" si="45"/>
        <v>13.235115479098555</v>
      </c>
      <c r="J373" s="60">
        <f t="shared" si="46"/>
        <v>25.048584601485523</v>
      </c>
      <c r="K373" s="60">
        <f t="shared" si="47"/>
        <v>3.2208173229998134</v>
      </c>
      <c r="L373" s="60">
        <f t="shared" si="48"/>
        <v>0.41948721037281977</v>
      </c>
      <c r="M373" s="31"/>
      <c r="N373" s="31">
        <f t="shared" si="49"/>
        <v>1941.09</v>
      </c>
      <c r="O373" s="31">
        <f t="shared" si="50"/>
        <v>-0.24877036204634395</v>
      </c>
      <c r="P373" s="63">
        <f t="shared" si="51"/>
        <v>0.77975901509109846</v>
      </c>
      <c r="R373" s="60">
        <f t="shared" si="54"/>
        <v>16.724881857407027</v>
      </c>
      <c r="S373" s="60">
        <f t="shared" si="55"/>
        <v>2.8168975421571774</v>
      </c>
    </row>
    <row r="374" spans="1:19" x14ac:dyDescent="0.3">
      <c r="A374" s="60">
        <f>[1]Data!A373</f>
        <v>1901.05</v>
      </c>
      <c r="B374" s="60">
        <f>[1]Data!B373</f>
        <v>7.73</v>
      </c>
      <c r="C374" s="60">
        <f>[1]Data!C373</f>
        <v>0.30830000000000002</v>
      </c>
      <c r="D374" s="60">
        <f>[1]Data!D373</f>
        <v>0.48830000000000001</v>
      </c>
      <c r="E374" s="60">
        <f>[1]Data!E373</f>
        <v>7.5165028100000004</v>
      </c>
      <c r="F374" s="60">
        <f t="shared" si="52"/>
        <v>314.82268214571445</v>
      </c>
      <c r="G374" s="60">
        <f t="shared" si="53"/>
        <v>19.887181848868352</v>
      </c>
      <c r="H374" s="60">
        <f t="shared" si="44"/>
        <v>221.7222468649226</v>
      </c>
      <c r="I374" s="60">
        <f t="shared" si="45"/>
        <v>13.291833264475953</v>
      </c>
      <c r="J374" s="60">
        <f t="shared" si="46"/>
        <v>23.685422159719419</v>
      </c>
      <c r="K374" s="60">
        <f t="shared" si="47"/>
        <v>3.1648597601442265</v>
      </c>
      <c r="L374" s="60">
        <f t="shared" si="48"/>
        <v>0.36352964751723293</v>
      </c>
      <c r="M374" s="31"/>
      <c r="N374" s="31">
        <f t="shared" si="49"/>
        <v>1941.12</v>
      </c>
      <c r="O374" s="31">
        <f t="shared" si="50"/>
        <v>-0.44501443229000337</v>
      </c>
      <c r="P374" s="63">
        <f t="shared" si="51"/>
        <v>0.64081502753726449</v>
      </c>
      <c r="R374" s="60">
        <f t="shared" si="54"/>
        <v>15.830432111406923</v>
      </c>
      <c r="S374" s="60">
        <f t="shared" si="55"/>
        <v>2.7619341705138529</v>
      </c>
    </row>
    <row r="375" spans="1:19" x14ac:dyDescent="0.3">
      <c r="A375" s="60">
        <f>[1]Data!A374</f>
        <v>1901.06</v>
      </c>
      <c r="B375" s="60">
        <f>[1]Data!B374</f>
        <v>8.5</v>
      </c>
      <c r="C375" s="60">
        <f>[1]Data!C374</f>
        <v>0.31</v>
      </c>
      <c r="D375" s="60">
        <f>[1]Data!D374</f>
        <v>0.49</v>
      </c>
      <c r="E375" s="60">
        <f>[1]Data!E374</f>
        <v>7.5165028100000004</v>
      </c>
      <c r="F375" s="60">
        <f t="shared" si="52"/>
        <v>346.18276820680109</v>
      </c>
      <c r="G375" s="60">
        <f t="shared" si="53"/>
        <v>19.956418402509712</v>
      </c>
      <c r="H375" s="60">
        <f t="shared" si="44"/>
        <v>222.67046707083429</v>
      </c>
      <c r="I375" s="60">
        <f t="shared" si="45"/>
        <v>13.345007480986055</v>
      </c>
      <c r="J375" s="60">
        <f t="shared" si="46"/>
        <v>25.940994690339569</v>
      </c>
      <c r="K375" s="60">
        <f t="shared" si="47"/>
        <v>3.2558245239642019</v>
      </c>
      <c r="L375" s="60">
        <f t="shared" si="48"/>
        <v>0.45449441133720825</v>
      </c>
      <c r="M375" s="31"/>
      <c r="N375" s="31">
        <f t="shared" si="49"/>
        <v>1942.03</v>
      </c>
      <c r="O375" s="31">
        <f t="shared" si="50"/>
        <v>-0.55810896334294435</v>
      </c>
      <c r="P375" s="63">
        <f t="shared" si="51"/>
        <v>0.57229026309890407</v>
      </c>
      <c r="R375" s="60">
        <f t="shared" si="54"/>
        <v>17.346938775510203</v>
      </c>
      <c r="S375" s="60">
        <f t="shared" si="55"/>
        <v>2.8534160513737357</v>
      </c>
    </row>
    <row r="376" spans="1:19" x14ac:dyDescent="0.3">
      <c r="A376" s="60">
        <f>[1]Data!A375</f>
        <v>1901.07</v>
      </c>
      <c r="B376" s="60">
        <f>[1]Data!B375</f>
        <v>7.93</v>
      </c>
      <c r="C376" s="60">
        <f>[1]Data!C375</f>
        <v>0.31169999999999998</v>
      </c>
      <c r="D376" s="60">
        <f>[1]Data!D375</f>
        <v>0.49170000000000003</v>
      </c>
      <c r="E376" s="60">
        <f>[1]Data!E375</f>
        <v>7.6116519010000001</v>
      </c>
      <c r="F376" s="60">
        <f t="shared" si="52"/>
        <v>318.93091099989329</v>
      </c>
      <c r="G376" s="60">
        <f t="shared" si="53"/>
        <v>19.775325212944203</v>
      </c>
      <c r="H376" s="60">
        <f t="shared" si="44"/>
        <v>223.63330654439207</v>
      </c>
      <c r="I376" s="60">
        <f t="shared" si="45"/>
        <v>13.394528245090131</v>
      </c>
      <c r="J376" s="60">
        <f t="shared" si="46"/>
        <v>23.81053704648388</v>
      </c>
      <c r="K376" s="60">
        <f t="shared" si="47"/>
        <v>3.170128215745613</v>
      </c>
      <c r="L376" s="60">
        <f t="shared" si="48"/>
        <v>0.36879810311861938</v>
      </c>
      <c r="M376" s="31"/>
      <c r="N376" s="31">
        <f t="shared" si="49"/>
        <v>1942.06</v>
      </c>
      <c r="O376" s="31">
        <f t="shared" si="50"/>
        <v>-0.57036710359559084</v>
      </c>
      <c r="P376" s="63">
        <f t="shared" si="51"/>
        <v>0.5653178703794618</v>
      </c>
      <c r="R376" s="60">
        <f t="shared" si="54"/>
        <v>16.12772015456579</v>
      </c>
      <c r="S376" s="60">
        <f t="shared" si="55"/>
        <v>2.780539540211</v>
      </c>
    </row>
    <row r="377" spans="1:19" x14ac:dyDescent="0.3">
      <c r="A377" s="60">
        <f>[1]Data!A376</f>
        <v>1901.08</v>
      </c>
      <c r="B377" s="60">
        <f>[1]Data!B376</f>
        <v>8.0399999999999991</v>
      </c>
      <c r="C377" s="60">
        <f>[1]Data!C376</f>
        <v>0.31330000000000002</v>
      </c>
      <c r="D377" s="60">
        <f>[1]Data!D376</f>
        <v>0.49330000000000002</v>
      </c>
      <c r="E377" s="60">
        <f>[1]Data!E376</f>
        <v>7.7067928930000003</v>
      </c>
      <c r="F377" s="60">
        <f t="shared" si="52"/>
        <v>319.36307802374455</v>
      </c>
      <c r="G377" s="60">
        <f t="shared" si="53"/>
        <v>19.59475203844692</v>
      </c>
      <c r="H377" s="60">
        <f t="shared" si="44"/>
        <v>224.50705323839094</v>
      </c>
      <c r="I377" s="60">
        <f t="shared" si="45"/>
        <v>13.441775389993749</v>
      </c>
      <c r="J377" s="60">
        <f t="shared" si="46"/>
        <v>23.758995278367991</v>
      </c>
      <c r="K377" s="60">
        <f t="shared" si="47"/>
        <v>3.1679612073363814</v>
      </c>
      <c r="L377" s="60">
        <f t="shared" si="48"/>
        <v>0.36663109470938782</v>
      </c>
      <c r="M377" s="31"/>
      <c r="N377" s="31">
        <f t="shared" si="49"/>
        <v>1942.09</v>
      </c>
      <c r="O377" s="31">
        <f t="shared" si="50"/>
        <v>-0.55377496204140009</v>
      </c>
      <c r="P377" s="63">
        <f t="shared" si="51"/>
        <v>0.5747759524436219</v>
      </c>
      <c r="R377" s="60">
        <f t="shared" si="54"/>
        <v>16.298398540441919</v>
      </c>
      <c r="S377" s="60">
        <f t="shared" si="55"/>
        <v>2.7910668539333194</v>
      </c>
    </row>
    <row r="378" spans="1:19" x14ac:dyDescent="0.3">
      <c r="A378" s="60">
        <f>[1]Data!A377</f>
        <v>1901.09</v>
      </c>
      <c r="B378" s="60">
        <f>[1]Data!B377</f>
        <v>8</v>
      </c>
      <c r="C378" s="60">
        <f>[1]Data!C377</f>
        <v>0.315</v>
      </c>
      <c r="D378" s="60">
        <f>[1]Data!D377</f>
        <v>0.495</v>
      </c>
      <c r="E378" s="60">
        <f>[1]Data!E377</f>
        <v>7.8019419829999999</v>
      </c>
      <c r="F378" s="60">
        <f t="shared" si="52"/>
        <v>313.89877101576491</v>
      </c>
      <c r="G378" s="60">
        <f t="shared" si="53"/>
        <v>19.422486456600449</v>
      </c>
      <c r="H378" s="60">
        <f t="shared" si="44"/>
        <v>225.19476959665727</v>
      </c>
      <c r="I378" s="60">
        <f t="shared" si="45"/>
        <v>13.485349863938474</v>
      </c>
      <c r="J378" s="60">
        <f t="shared" si="46"/>
        <v>23.277020928850337</v>
      </c>
      <c r="K378" s="60">
        <f t="shared" si="47"/>
        <v>3.1474666477009827</v>
      </c>
      <c r="L378" s="60">
        <f t="shared" si="48"/>
        <v>0.34613653507398912</v>
      </c>
      <c r="M378" s="31"/>
      <c r="N378" s="31">
        <f t="shared" si="49"/>
        <v>1942.12</v>
      </c>
      <c r="O378" s="31">
        <f t="shared" si="50"/>
        <v>-0.50062465132726208</v>
      </c>
      <c r="P378" s="63">
        <f t="shared" si="51"/>
        <v>0.60615190783726502</v>
      </c>
      <c r="R378" s="60">
        <f t="shared" si="54"/>
        <v>16.161616161616163</v>
      </c>
      <c r="S378" s="60">
        <f t="shared" si="55"/>
        <v>2.7826390580932827</v>
      </c>
    </row>
    <row r="379" spans="1:19" x14ac:dyDescent="0.3">
      <c r="A379" s="60">
        <f>[1]Data!A378</f>
        <v>1901.1</v>
      </c>
      <c r="B379" s="60">
        <f>[1]Data!B378</f>
        <v>7.91</v>
      </c>
      <c r="C379" s="60">
        <f>[1]Data!C378</f>
        <v>0.31669999999999998</v>
      </c>
      <c r="D379" s="60">
        <f>[1]Data!D378</f>
        <v>0.49669999999999997</v>
      </c>
      <c r="E379" s="60">
        <f>[1]Data!E378</f>
        <v>7.8019419829999999</v>
      </c>
      <c r="F379" s="60">
        <f t="shared" si="52"/>
        <v>310.36740984183757</v>
      </c>
      <c r="G379" s="60">
        <f t="shared" si="53"/>
        <v>19.4891899454413</v>
      </c>
      <c r="H379" s="60">
        <f t="shared" si="44"/>
        <v>225.90166019890552</v>
      </c>
      <c r="I379" s="60">
        <f t="shared" si="45"/>
        <v>13.528015505283438</v>
      </c>
      <c r="J379" s="60">
        <f t="shared" si="46"/>
        <v>22.942567571764087</v>
      </c>
      <c r="K379" s="60">
        <f t="shared" si="47"/>
        <v>3.1329940309726449</v>
      </c>
      <c r="L379" s="60">
        <f t="shared" si="48"/>
        <v>0.33166391834565134</v>
      </c>
      <c r="M379" s="31"/>
      <c r="N379" s="31">
        <f t="shared" si="49"/>
        <v>1943.03</v>
      </c>
      <c r="O379" s="31">
        <f t="shared" si="50"/>
        <v>-0.3835153043088444</v>
      </c>
      <c r="P379" s="63">
        <f t="shared" si="51"/>
        <v>0.68146164866941339</v>
      </c>
      <c r="R379" s="60">
        <f t="shared" si="54"/>
        <v>15.925105697604188</v>
      </c>
      <c r="S379" s="60">
        <f t="shared" si="55"/>
        <v>2.7678968386483946</v>
      </c>
    </row>
    <row r="380" spans="1:19" x14ac:dyDescent="0.3">
      <c r="A380" s="60">
        <f>[1]Data!A379</f>
        <v>1901.11</v>
      </c>
      <c r="B380" s="60">
        <f>[1]Data!B379</f>
        <v>8.08</v>
      </c>
      <c r="C380" s="60">
        <f>[1]Data!C379</f>
        <v>0.31830000000000003</v>
      </c>
      <c r="D380" s="60">
        <f>[1]Data!D379</f>
        <v>0.49830000000000002</v>
      </c>
      <c r="E380" s="60">
        <f>[1]Data!E379</f>
        <v>7.8970910740000004</v>
      </c>
      <c r="F380" s="60">
        <f t="shared" si="52"/>
        <v>313.21788957755149</v>
      </c>
      <c r="G380" s="60">
        <f t="shared" si="53"/>
        <v>19.316395343625484</v>
      </c>
      <c r="H380" s="60">
        <f t="shared" si="44"/>
        <v>226.56273405035705</v>
      </c>
      <c r="I380" s="60">
        <f t="shared" si="45"/>
        <v>13.566997645668906</v>
      </c>
      <c r="J380" s="60">
        <f t="shared" si="46"/>
        <v>23.086750492474831</v>
      </c>
      <c r="K380" s="60">
        <f t="shared" si="47"/>
        <v>3.1392588812182072</v>
      </c>
      <c r="L380" s="60">
        <f t="shared" si="48"/>
        <v>0.33792876859121357</v>
      </c>
      <c r="M380" s="31"/>
      <c r="N380" s="31">
        <f t="shared" si="49"/>
        <v>1943.06</v>
      </c>
      <c r="O380" s="31">
        <f t="shared" si="50"/>
        <v>-0.32743430454032918</v>
      </c>
      <c r="P380" s="63">
        <f t="shared" si="51"/>
        <v>0.7207706410787732</v>
      </c>
      <c r="R380" s="60">
        <f t="shared" si="54"/>
        <v>16.215131446919525</v>
      </c>
      <c r="S380" s="60">
        <f t="shared" si="55"/>
        <v>2.7859448462277823</v>
      </c>
    </row>
    <row r="381" spans="1:19" x14ac:dyDescent="0.3">
      <c r="A381" s="60">
        <f>[1]Data!A380</f>
        <v>1901.12</v>
      </c>
      <c r="B381" s="60">
        <f>[1]Data!B380</f>
        <v>7.95</v>
      </c>
      <c r="C381" s="60">
        <f>[1]Data!C380</f>
        <v>0.32</v>
      </c>
      <c r="D381" s="60">
        <f>[1]Data!D380</f>
        <v>0.5</v>
      </c>
      <c r="E381" s="60">
        <f>[1]Data!E380</f>
        <v>7.9922320659999997</v>
      </c>
      <c r="F381" s="60">
        <f t="shared" si="52"/>
        <v>304.50987970598794</v>
      </c>
      <c r="G381" s="60">
        <f t="shared" si="53"/>
        <v>19.15156476138289</v>
      </c>
      <c r="H381" s="60">
        <f t="shared" si="44"/>
        <v>227.23158807945507</v>
      </c>
      <c r="I381" s="60">
        <f t="shared" si="45"/>
        <v>13.603711294381471</v>
      </c>
      <c r="J381" s="60">
        <f t="shared" si="46"/>
        <v>22.384323889007767</v>
      </c>
      <c r="K381" s="60">
        <f t="shared" si="47"/>
        <v>3.1083608874846207</v>
      </c>
      <c r="L381" s="60">
        <f t="shared" si="48"/>
        <v>0.30703077485762709</v>
      </c>
      <c r="M381" s="31"/>
      <c r="N381" s="31">
        <f t="shared" si="49"/>
        <v>1943.09</v>
      </c>
      <c r="O381" s="31">
        <f t="shared" si="50"/>
        <v>-0.34709153080483768</v>
      </c>
      <c r="P381" s="63">
        <f t="shared" si="51"/>
        <v>0.70674063675786813</v>
      </c>
      <c r="R381" s="60">
        <f t="shared" si="54"/>
        <v>15.9</v>
      </c>
      <c r="S381" s="60">
        <f t="shared" si="55"/>
        <v>2.7663191092261861</v>
      </c>
    </row>
    <row r="382" spans="1:19" x14ac:dyDescent="0.3">
      <c r="A382" s="60">
        <f>[1]Data!A381</f>
        <v>1902.01</v>
      </c>
      <c r="B382" s="60">
        <f>[1]Data!B381</f>
        <v>8.1199999999999992</v>
      </c>
      <c r="C382" s="60">
        <f>[1]Data!C381</f>
        <v>0.32079999999999997</v>
      </c>
      <c r="D382" s="60">
        <f>[1]Data!D381</f>
        <v>0.51080000000000003</v>
      </c>
      <c r="E382" s="60">
        <f>[1]Data!E381</f>
        <v>7.8970910740000004</v>
      </c>
      <c r="F382" s="60">
        <f t="shared" si="52"/>
        <v>314.76847318932153</v>
      </c>
      <c r="G382" s="60">
        <f t="shared" si="53"/>
        <v>19.800952722303627</v>
      </c>
      <c r="H382" s="60">
        <f t="shared" si="44"/>
        <v>227.83579969273649</v>
      </c>
      <c r="I382" s="60">
        <f t="shared" si="45"/>
        <v>13.640567183623162</v>
      </c>
      <c r="J382" s="60">
        <f t="shared" si="46"/>
        <v>23.075907984767081</v>
      </c>
      <c r="K382" s="60">
        <f t="shared" si="47"/>
        <v>3.1387891289004335</v>
      </c>
      <c r="L382" s="60">
        <f t="shared" si="48"/>
        <v>0.33745901627343988</v>
      </c>
      <c r="M382" s="31"/>
      <c r="N382" s="31">
        <f t="shared" si="49"/>
        <v>1943.12</v>
      </c>
      <c r="O382" s="31">
        <f t="shared" si="50"/>
        <v>-0.40396474857002485</v>
      </c>
      <c r="P382" s="63">
        <f t="shared" si="51"/>
        <v>0.66766765709375142</v>
      </c>
      <c r="R382" s="60">
        <f t="shared" si="54"/>
        <v>15.896632732967891</v>
      </c>
      <c r="S382" s="60">
        <f t="shared" si="55"/>
        <v>2.7661073089973391</v>
      </c>
    </row>
    <row r="383" spans="1:19" x14ac:dyDescent="0.3">
      <c r="A383" s="60">
        <f>[1]Data!A382</f>
        <v>1902.02</v>
      </c>
      <c r="B383" s="60">
        <f>[1]Data!B382</f>
        <v>8.19</v>
      </c>
      <c r="C383" s="60">
        <f>[1]Data!C382</f>
        <v>0.32169999999999999</v>
      </c>
      <c r="D383" s="60">
        <f>[1]Data!D382</f>
        <v>0.52170000000000005</v>
      </c>
      <c r="E383" s="60">
        <f>[1]Data!E382</f>
        <v>7.8970910740000004</v>
      </c>
      <c r="F383" s="60">
        <f t="shared" si="52"/>
        <v>317.4819945099191</v>
      </c>
      <c r="G383" s="60">
        <f t="shared" si="53"/>
        <v>20.223486756510969</v>
      </c>
      <c r="H383" s="60">
        <f t="shared" si="44"/>
        <v>228.44049839861989</v>
      </c>
      <c r="I383" s="60">
        <f t="shared" si="45"/>
        <v>13.679100698269837</v>
      </c>
      <c r="J383" s="60">
        <f t="shared" si="46"/>
        <v>23.209273877929338</v>
      </c>
      <c r="K383" s="60">
        <f t="shared" si="47"/>
        <v>3.144551934916711</v>
      </c>
      <c r="L383" s="60">
        <f t="shared" si="48"/>
        <v>0.34322182228971743</v>
      </c>
      <c r="M383" s="31"/>
      <c r="N383" s="31">
        <f t="shared" si="49"/>
        <v>1944.03</v>
      </c>
      <c r="O383" s="31">
        <f t="shared" si="50"/>
        <v>-0.36291638203921384</v>
      </c>
      <c r="P383" s="63">
        <f t="shared" si="51"/>
        <v>0.69564459945003998</v>
      </c>
      <c r="R383" s="60">
        <f t="shared" si="54"/>
        <v>15.698677400805058</v>
      </c>
      <c r="S383" s="60">
        <f t="shared" si="55"/>
        <v>2.7535764668187679</v>
      </c>
    </row>
    <row r="384" spans="1:19" x14ac:dyDescent="0.3">
      <c r="A384" s="60">
        <f>[1]Data!A383</f>
        <v>1902.03</v>
      </c>
      <c r="B384" s="60">
        <f>[1]Data!B383</f>
        <v>8.1999999999999993</v>
      </c>
      <c r="C384" s="60">
        <f>[1]Data!C383</f>
        <v>0.32250000000000001</v>
      </c>
      <c r="D384" s="60">
        <f>[1]Data!D383</f>
        <v>0.53249999999999997</v>
      </c>
      <c r="E384" s="60">
        <f>[1]Data!E383</f>
        <v>7.8970910740000004</v>
      </c>
      <c r="F384" s="60">
        <f t="shared" si="52"/>
        <v>317.8696404128616</v>
      </c>
      <c r="G384" s="60">
        <f t="shared" si="53"/>
        <v>20.642144331688879</v>
      </c>
      <c r="H384" s="60">
        <f t="shared" si="44"/>
        <v>229.01741140114439</v>
      </c>
      <c r="I384" s="60">
        <f t="shared" si="45"/>
        <v>13.716251662880556</v>
      </c>
      <c r="J384" s="60">
        <f t="shared" si="46"/>
        <v>23.174672514437205</v>
      </c>
      <c r="K384" s="60">
        <f t="shared" si="47"/>
        <v>3.1430599803677048</v>
      </c>
      <c r="L384" s="60">
        <f t="shared" si="48"/>
        <v>0.34172986774071124</v>
      </c>
      <c r="M384" s="31"/>
      <c r="N384" s="31">
        <f t="shared" si="49"/>
        <v>1944.06</v>
      </c>
      <c r="O384" s="31">
        <f t="shared" si="50"/>
        <v>-0.33884196759601304</v>
      </c>
      <c r="P384" s="63">
        <f t="shared" si="51"/>
        <v>0.71259505330074258</v>
      </c>
      <c r="R384" s="60">
        <f t="shared" si="54"/>
        <v>15.39906103286385</v>
      </c>
      <c r="S384" s="60">
        <f t="shared" si="55"/>
        <v>2.7343065356687641</v>
      </c>
    </row>
    <row r="385" spans="1:19" x14ac:dyDescent="0.3">
      <c r="A385" s="60">
        <f>[1]Data!A384</f>
        <v>1902.04</v>
      </c>
      <c r="B385" s="60">
        <f>[1]Data!B384</f>
        <v>8.48</v>
      </c>
      <c r="C385" s="60">
        <f>[1]Data!C384</f>
        <v>0.32329999999999998</v>
      </c>
      <c r="D385" s="60">
        <f>[1]Data!D384</f>
        <v>0.54330000000000001</v>
      </c>
      <c r="E385" s="60">
        <f>[1]Data!E384</f>
        <v>7.9922320659999997</v>
      </c>
      <c r="F385" s="60">
        <f t="shared" si="52"/>
        <v>324.81053835305386</v>
      </c>
      <c r="G385" s="60">
        <f t="shared" si="53"/>
        <v>20.81009026971865</v>
      </c>
      <c r="H385" s="60">
        <f t="shared" ref="H385:H448" si="56">GEOMEAN(F266:F386)</f>
        <v>229.54678221614304</v>
      </c>
      <c r="I385" s="60">
        <f t="shared" ref="I385:I448" si="57">GEOMEAN(G266:G385)</f>
        <v>13.752072221341628</v>
      </c>
      <c r="J385" s="60">
        <f t="shared" ref="J385:J448" si="58">F385/I385</f>
        <v>23.619025054928478</v>
      </c>
      <c r="K385" s="60">
        <f t="shared" ref="K385:K448" si="59">LN(J385)</f>
        <v>3.1620525336653587</v>
      </c>
      <c r="L385" s="60">
        <f t="shared" si="48"/>
        <v>0.36072242103836505</v>
      </c>
      <c r="M385" s="31"/>
      <c r="N385" s="31">
        <f t="shared" si="49"/>
        <v>1944.09</v>
      </c>
      <c r="O385" s="31">
        <f t="shared" si="50"/>
        <v>-0.35946316152103686</v>
      </c>
      <c r="P385" s="63">
        <f t="shared" si="51"/>
        <v>0.69805096612032724</v>
      </c>
      <c r="R385" s="60">
        <f t="shared" si="54"/>
        <v>15.608319528805449</v>
      </c>
      <c r="S385" s="60">
        <f t="shared" si="55"/>
        <v>2.7478040752284714</v>
      </c>
    </row>
    <row r="386" spans="1:19" x14ac:dyDescent="0.3">
      <c r="A386" s="60">
        <f>[1]Data!A385</f>
        <v>1902.05</v>
      </c>
      <c r="B386" s="60">
        <f>[1]Data!B385</f>
        <v>8.4600000000000009</v>
      </c>
      <c r="C386" s="60">
        <f>[1]Data!C385</f>
        <v>0.32419999999999999</v>
      </c>
      <c r="D386" s="60">
        <f>[1]Data!D385</f>
        <v>0.55420000000000003</v>
      </c>
      <c r="E386" s="60">
        <f>[1]Data!E385</f>
        <v>8.0873811569999994</v>
      </c>
      <c r="F386" s="60">
        <f t="shared" si="52"/>
        <v>320.23205036631362</v>
      </c>
      <c r="G386" s="60">
        <f t="shared" si="53"/>
        <v>20.977848973169152</v>
      </c>
      <c r="H386" s="60">
        <f t="shared" si="56"/>
        <v>230.04387113197475</v>
      </c>
      <c r="I386" s="60">
        <f t="shared" si="57"/>
        <v>13.788091072592556</v>
      </c>
      <c r="J386" s="60">
        <f t="shared" si="58"/>
        <v>23.225263648197011</v>
      </c>
      <c r="K386" s="60">
        <f t="shared" si="59"/>
        <v>3.1452406365492269</v>
      </c>
      <c r="L386" s="60">
        <f t="shared" ref="L386:L449" si="60">K386-$K$1843</f>
        <v>0.34391052392223331</v>
      </c>
      <c r="M386" s="31"/>
      <c r="N386" s="31">
        <f t="shared" si="49"/>
        <v>1944.12</v>
      </c>
      <c r="O386" s="31">
        <f t="shared" si="50"/>
        <v>-0.33526310695445627</v>
      </c>
      <c r="P386" s="63">
        <f t="shared" si="51"/>
        <v>0.71514990068481765</v>
      </c>
      <c r="R386" s="60">
        <f t="shared" si="54"/>
        <v>15.26524720317575</v>
      </c>
      <c r="S386" s="60">
        <f t="shared" si="55"/>
        <v>2.7255788201713909</v>
      </c>
    </row>
    <row r="387" spans="1:19" x14ac:dyDescent="0.3">
      <c r="A387" s="60">
        <f>[1]Data!A386</f>
        <v>1902.06</v>
      </c>
      <c r="B387" s="60">
        <f>[1]Data!B386</f>
        <v>8.41</v>
      </c>
      <c r="C387" s="60">
        <f>[1]Data!C386</f>
        <v>0.32500000000000001</v>
      </c>
      <c r="D387" s="60">
        <f>[1]Data!D386</f>
        <v>0.56499999999999995</v>
      </c>
      <c r="E387" s="60">
        <f>[1]Data!E386</f>
        <v>8.18251405</v>
      </c>
      <c r="F387" s="60">
        <f t="shared" si="52"/>
        <v>314.63829567148736</v>
      </c>
      <c r="G387" s="60">
        <f t="shared" si="53"/>
        <v>21.138006784113003</v>
      </c>
      <c r="H387" s="60">
        <f t="shared" si="56"/>
        <v>230.59489819925966</v>
      </c>
      <c r="I387" s="60">
        <f t="shared" si="57"/>
        <v>13.824266293645765</v>
      </c>
      <c r="J387" s="60">
        <f t="shared" si="58"/>
        <v>22.759854952744135</v>
      </c>
      <c r="K387" s="60">
        <f t="shared" si="59"/>
        <v>3.1249982363355442</v>
      </c>
      <c r="L387" s="60">
        <f t="shared" si="60"/>
        <v>0.32366812370855058</v>
      </c>
      <c r="M387" s="31"/>
      <c r="N387" s="31">
        <f t="shared" ref="N387:N450" si="61">INDEX($A$130:$A$2900,(ROW()-ROW($A$130))*3)</f>
        <v>1945.03</v>
      </c>
      <c r="O387" s="31">
        <f t="shared" ref="O387:O450" si="62">INDEX($L$130:$L$2900,(ROW()-ROW($L$130))*3)</f>
        <v>-0.27683794914464643</v>
      </c>
      <c r="P387" s="63">
        <f t="shared" ref="P387:P450" si="63">EXP(O387)</f>
        <v>0.7581773504441448</v>
      </c>
      <c r="R387" s="60">
        <f t="shared" si="54"/>
        <v>14.884955752212392</v>
      </c>
      <c r="S387" s="60">
        <f t="shared" si="55"/>
        <v>2.7003510218205529</v>
      </c>
    </row>
    <row r="388" spans="1:19" x14ac:dyDescent="0.3">
      <c r="A388" s="60">
        <f>[1]Data!A387</f>
        <v>1902.07</v>
      </c>
      <c r="B388" s="60">
        <f>[1]Data!B387</f>
        <v>8.6</v>
      </c>
      <c r="C388" s="60">
        <f>[1]Data!C387</f>
        <v>0.32579999999999998</v>
      </c>
      <c r="D388" s="60">
        <f>[1]Data!D387</f>
        <v>0.57579999999999998</v>
      </c>
      <c r="E388" s="60">
        <f>[1]Data!E387</f>
        <v>8.18251405</v>
      </c>
      <c r="F388" s="60">
        <f t="shared" si="52"/>
        <v>321.74665193517137</v>
      </c>
      <c r="G388" s="60">
        <f t="shared" si="53"/>
        <v>21.542060719101357</v>
      </c>
      <c r="H388" s="60">
        <f t="shared" si="56"/>
        <v>231.27098311707832</v>
      </c>
      <c r="I388" s="60">
        <f t="shared" si="57"/>
        <v>13.864994031711937</v>
      </c>
      <c r="J388" s="60">
        <f t="shared" si="58"/>
        <v>23.205682685421589</v>
      </c>
      <c r="K388" s="60">
        <f t="shared" si="59"/>
        <v>3.1443971920156804</v>
      </c>
      <c r="L388" s="60">
        <f t="shared" si="60"/>
        <v>0.34306707938868675</v>
      </c>
      <c r="M388" s="31"/>
      <c r="N388" s="31">
        <f t="shared" si="61"/>
        <v>1945.06</v>
      </c>
      <c r="O388" s="31">
        <f t="shared" si="62"/>
        <v>-0.21273161717535816</v>
      </c>
      <c r="P388" s="63">
        <f t="shared" si="63"/>
        <v>0.80837306155142696</v>
      </c>
      <c r="R388" s="60">
        <f t="shared" si="54"/>
        <v>14.935741576936437</v>
      </c>
      <c r="S388" s="60">
        <f t="shared" si="55"/>
        <v>2.7037571040635235</v>
      </c>
    </row>
    <row r="389" spans="1:19" x14ac:dyDescent="0.3">
      <c r="A389" s="60">
        <f>[1]Data!A388</f>
        <v>1902.08</v>
      </c>
      <c r="B389" s="60">
        <f>[1]Data!B388</f>
        <v>8.83</v>
      </c>
      <c r="C389" s="60">
        <f>[1]Data!C388</f>
        <v>0.32669999999999999</v>
      </c>
      <c r="D389" s="60">
        <f>[1]Data!D388</f>
        <v>0.5867</v>
      </c>
      <c r="E389" s="60">
        <f>[1]Data!E388</f>
        <v>8.0873811569999994</v>
      </c>
      <c r="F389" s="60">
        <f t="shared" si="52"/>
        <v>334.23747100881201</v>
      </c>
      <c r="G389" s="60">
        <f t="shared" si="53"/>
        <v>22.208054840415627</v>
      </c>
      <c r="H389" s="60">
        <f t="shared" si="56"/>
        <v>231.92854426894664</v>
      </c>
      <c r="I389" s="60">
        <f t="shared" si="57"/>
        <v>13.910077947411239</v>
      </c>
      <c r="J389" s="60">
        <f t="shared" si="58"/>
        <v>24.028439831353779</v>
      </c>
      <c r="K389" s="60">
        <f t="shared" si="59"/>
        <v>3.1792381217710131</v>
      </c>
      <c r="L389" s="60">
        <f t="shared" si="60"/>
        <v>0.37790800914401945</v>
      </c>
      <c r="M389" s="31"/>
      <c r="N389" s="31">
        <f t="shared" si="61"/>
        <v>1945.09</v>
      </c>
      <c r="O389" s="31">
        <f t="shared" si="62"/>
        <v>-0.16341772120263043</v>
      </c>
      <c r="P389" s="63">
        <f t="shared" si="63"/>
        <v>0.84923637027431098</v>
      </c>
      <c r="R389" s="60">
        <f t="shared" si="54"/>
        <v>15.050281234020794</v>
      </c>
      <c r="S389" s="60">
        <f t="shared" si="55"/>
        <v>2.7113966776661913</v>
      </c>
    </row>
    <row r="390" spans="1:19" x14ac:dyDescent="0.3">
      <c r="A390" s="60">
        <f>[1]Data!A389</f>
        <v>1902.09</v>
      </c>
      <c r="B390" s="60">
        <f>[1]Data!B389</f>
        <v>8.85</v>
      </c>
      <c r="C390" s="60">
        <f>[1]Data!C389</f>
        <v>0.32750000000000001</v>
      </c>
      <c r="D390" s="60">
        <f>[1]Data!D389</f>
        <v>0.59750000000000003</v>
      </c>
      <c r="E390" s="60">
        <f>[1]Data!E389</f>
        <v>8.18251405</v>
      </c>
      <c r="F390" s="60">
        <f t="shared" si="52"/>
        <v>331.09975228212403</v>
      </c>
      <c r="G390" s="60">
        <f t="shared" si="53"/>
        <v>22.35390982921685</v>
      </c>
      <c r="H390" s="60">
        <f t="shared" si="56"/>
        <v>232.4450662552006</v>
      </c>
      <c r="I390" s="60">
        <f t="shared" si="57"/>
        <v>13.955264936041093</v>
      </c>
      <c r="J390" s="60">
        <f t="shared" si="58"/>
        <v>23.725794802148144</v>
      </c>
      <c r="K390" s="60">
        <f t="shared" si="59"/>
        <v>3.1665628445522724</v>
      </c>
      <c r="L390" s="60">
        <f t="shared" si="60"/>
        <v>0.36523273192527883</v>
      </c>
      <c r="M390" s="31"/>
      <c r="N390" s="31">
        <f t="shared" si="61"/>
        <v>1945.12</v>
      </c>
      <c r="O390" s="31">
        <f t="shared" si="62"/>
        <v>-7.8237611125005824E-2</v>
      </c>
      <c r="P390" s="63">
        <f t="shared" si="63"/>
        <v>0.92474467081479483</v>
      </c>
      <c r="R390" s="60">
        <f t="shared" si="54"/>
        <v>14.811715481171547</v>
      </c>
      <c r="S390" s="60">
        <f t="shared" si="55"/>
        <v>2.6954184541963095</v>
      </c>
    </row>
    <row r="391" spans="1:19" x14ac:dyDescent="0.3">
      <c r="A391" s="60">
        <f>[1]Data!A390</f>
        <v>1902.1</v>
      </c>
      <c r="B391" s="60">
        <f>[1]Data!B390</f>
        <v>8.57</v>
      </c>
      <c r="C391" s="60">
        <f>[1]Data!C390</f>
        <v>0.32829999999999998</v>
      </c>
      <c r="D391" s="60">
        <f>[1]Data!D390</f>
        <v>0.60829999999999995</v>
      </c>
      <c r="E391" s="60">
        <f>[1]Data!E390</f>
        <v>8.7534247930000006</v>
      </c>
      <c r="F391" s="60">
        <f t="shared" si="52"/>
        <v>299.71271097205158</v>
      </c>
      <c r="G391" s="60">
        <f t="shared" si="53"/>
        <v>21.273657186032551</v>
      </c>
      <c r="H391" s="60">
        <f t="shared" si="56"/>
        <v>232.91271951650529</v>
      </c>
      <c r="I391" s="60">
        <f t="shared" si="57"/>
        <v>13.994019447185053</v>
      </c>
      <c r="J391" s="60">
        <f t="shared" si="58"/>
        <v>21.417199833343084</v>
      </c>
      <c r="K391" s="60">
        <f t="shared" si="59"/>
        <v>3.064194329739435</v>
      </c>
      <c r="L391" s="60">
        <f t="shared" si="60"/>
        <v>0.26286421711244135</v>
      </c>
      <c r="M391" s="31"/>
      <c r="N391" s="31">
        <f t="shared" si="61"/>
        <v>1946.03</v>
      </c>
      <c r="O391" s="31">
        <f t="shared" si="62"/>
        <v>-6.9387726297315488E-2</v>
      </c>
      <c r="P391" s="63">
        <f t="shared" si="63"/>
        <v>0.93296487492556812</v>
      </c>
      <c r="R391" s="60">
        <f t="shared" si="54"/>
        <v>14.088443202367255</v>
      </c>
      <c r="S391" s="60">
        <f t="shared" si="55"/>
        <v>2.6453548302651662</v>
      </c>
    </row>
    <row r="392" spans="1:19" x14ac:dyDescent="0.3">
      <c r="A392" s="60">
        <f>[1]Data!A391</f>
        <v>1902.11</v>
      </c>
      <c r="B392" s="60">
        <f>[1]Data!B391</f>
        <v>8.24</v>
      </c>
      <c r="C392" s="60">
        <f>[1]Data!C391</f>
        <v>0.32919999999999999</v>
      </c>
      <c r="D392" s="60">
        <f>[1]Data!D391</f>
        <v>0.61919999999999997</v>
      </c>
      <c r="E392" s="60">
        <f>[1]Data!E391</f>
        <v>8.4679289260000008</v>
      </c>
      <c r="F392" s="60">
        <f t="shared" si="52"/>
        <v>297.88754984172374</v>
      </c>
      <c r="G392" s="60">
        <f t="shared" si="53"/>
        <v>22.384947920145063</v>
      </c>
      <c r="H392" s="60">
        <f t="shared" si="56"/>
        <v>233.37113500481084</v>
      </c>
      <c r="I392" s="60">
        <f t="shared" si="57"/>
        <v>14.041038870925972</v>
      </c>
      <c r="J392" s="60">
        <f t="shared" si="58"/>
        <v>21.2154921427177</v>
      </c>
      <c r="K392" s="60">
        <f t="shared" si="59"/>
        <v>3.0547316762507744</v>
      </c>
      <c r="L392" s="60">
        <f t="shared" si="60"/>
        <v>0.25340156362378075</v>
      </c>
      <c r="M392" s="31"/>
      <c r="N392" s="31">
        <f t="shared" si="61"/>
        <v>1946.06</v>
      </c>
      <c r="O392" s="31">
        <f t="shared" si="62"/>
        <v>-2.5643230263046934E-2</v>
      </c>
      <c r="P392" s="63">
        <f t="shared" si="63"/>
        <v>0.97468276489869621</v>
      </c>
      <c r="R392" s="60">
        <f t="shared" si="54"/>
        <v>13.307493540051681</v>
      </c>
      <c r="S392" s="60">
        <f t="shared" si="55"/>
        <v>2.5883273006280003</v>
      </c>
    </row>
    <row r="393" spans="1:19" x14ac:dyDescent="0.3">
      <c r="A393" s="60">
        <f>[1]Data!A392</f>
        <v>1902.12</v>
      </c>
      <c r="B393" s="60">
        <f>[1]Data!B392</f>
        <v>8.0500000000000007</v>
      </c>
      <c r="C393" s="60">
        <f>[1]Data!C392</f>
        <v>0.33</v>
      </c>
      <c r="D393" s="60">
        <f>[1]Data!D392</f>
        <v>0.63</v>
      </c>
      <c r="E393" s="60">
        <f>[1]Data!E392</f>
        <v>8.5630942149999996</v>
      </c>
      <c r="F393" s="60">
        <f t="shared" si="52"/>
        <v>287.78456865314308</v>
      </c>
      <c r="G393" s="60">
        <f t="shared" si="53"/>
        <v>22.522270590245977</v>
      </c>
      <c r="H393" s="60">
        <f t="shared" si="56"/>
        <v>233.9503643492103</v>
      </c>
      <c r="I393" s="60">
        <f t="shared" si="57"/>
        <v>14.089615238578572</v>
      </c>
      <c r="J393" s="60">
        <f t="shared" si="58"/>
        <v>20.425296488236551</v>
      </c>
      <c r="K393" s="60">
        <f t="shared" si="59"/>
        <v>3.016774156588645</v>
      </c>
      <c r="L393" s="60">
        <f t="shared" si="60"/>
        <v>0.2154440439616514</v>
      </c>
      <c r="M393" s="31"/>
      <c r="N393" s="31">
        <f t="shared" si="61"/>
        <v>1946.09</v>
      </c>
      <c r="O393" s="31">
        <f t="shared" si="62"/>
        <v>-0.3102667629855933</v>
      </c>
      <c r="P393" s="63">
        <f t="shared" si="63"/>
        <v>0.73325132581910812</v>
      </c>
      <c r="R393" s="60">
        <f t="shared" si="54"/>
        <v>12.777777777777779</v>
      </c>
      <c r="S393" s="60">
        <f t="shared" si="55"/>
        <v>2.5477075510270306</v>
      </c>
    </row>
    <row r="394" spans="1:19" x14ac:dyDescent="0.3">
      <c r="A394" s="60">
        <f>[1]Data!A393</f>
        <v>1903.01</v>
      </c>
      <c r="B394" s="60">
        <f>[1]Data!B393</f>
        <v>8.4600000000000009</v>
      </c>
      <c r="C394" s="60">
        <f>[1]Data!C393</f>
        <v>0.33169999999999999</v>
      </c>
      <c r="D394" s="60">
        <f>[1]Data!D393</f>
        <v>0.62170000000000003</v>
      </c>
      <c r="E394" s="60">
        <f>[1]Data!E393</f>
        <v>8.6582595040000001</v>
      </c>
      <c r="F394" s="60">
        <f t="shared" si="52"/>
        <v>299.1176978240868</v>
      </c>
      <c r="G394" s="60">
        <f t="shared" si="53"/>
        <v>21.98126155286463</v>
      </c>
      <c r="H394" s="60">
        <f t="shared" si="56"/>
        <v>234.55603729061417</v>
      </c>
      <c r="I394" s="60">
        <f t="shared" si="57"/>
        <v>14.142799707728752</v>
      </c>
      <c r="J394" s="60">
        <f t="shared" si="58"/>
        <v>21.149822100685274</v>
      </c>
      <c r="K394" s="60">
        <f t="shared" si="59"/>
        <v>3.0516314941417946</v>
      </c>
      <c r="L394" s="60">
        <f t="shared" si="60"/>
        <v>0.25030138151480097</v>
      </c>
      <c r="M394" s="31"/>
      <c r="N394" s="31">
        <f t="shared" si="61"/>
        <v>1946.12</v>
      </c>
      <c r="O394" s="31">
        <f t="shared" si="62"/>
        <v>-0.34999614549130253</v>
      </c>
      <c r="P394" s="63">
        <f t="shared" si="63"/>
        <v>0.70469080595031908</v>
      </c>
      <c r="R394" s="60">
        <f t="shared" si="54"/>
        <v>13.60784944506997</v>
      </c>
      <c r="S394" s="60">
        <f t="shared" si="55"/>
        <v>2.6106467913249771</v>
      </c>
    </row>
    <row r="395" spans="1:19" x14ac:dyDescent="0.3">
      <c r="A395" s="60">
        <f>[1]Data!A394</f>
        <v>1903.02</v>
      </c>
      <c r="B395" s="60">
        <f>[1]Data!B394</f>
        <v>8.41</v>
      </c>
      <c r="C395" s="60">
        <f>[1]Data!C394</f>
        <v>0.33329999999999999</v>
      </c>
      <c r="D395" s="60">
        <f>[1]Data!D394</f>
        <v>0.61329999999999996</v>
      </c>
      <c r="E395" s="60">
        <f>[1]Data!E394</f>
        <v>8.6582595040000001</v>
      </c>
      <c r="F395" s="60">
        <f t="shared" ref="F395:F458" si="64">B395*$E$1842/E395</f>
        <v>297.34986273056381</v>
      </c>
      <c r="G395" s="60">
        <f t="shared" ref="G395:G458" si="65">D395*$E$1842/E395</f>
        <v>21.684265257152767</v>
      </c>
      <c r="H395" s="60">
        <f t="shared" si="56"/>
        <v>235.20886185351281</v>
      </c>
      <c r="I395" s="60">
        <f t="shared" si="57"/>
        <v>14.199014681672596</v>
      </c>
      <c r="J395" s="60">
        <f t="shared" si="58"/>
        <v>20.941584285729959</v>
      </c>
      <c r="K395" s="60">
        <f t="shared" si="59"/>
        <v>3.0417368609247579</v>
      </c>
      <c r="L395" s="60">
        <f t="shared" si="60"/>
        <v>0.24040674829776432</v>
      </c>
      <c r="M395" s="31"/>
      <c r="N395" s="31">
        <f t="shared" si="61"/>
        <v>1947.03</v>
      </c>
      <c r="O395" s="31">
        <f t="shared" si="62"/>
        <v>-0.35841936077988557</v>
      </c>
      <c r="P395" s="63">
        <f t="shared" si="63"/>
        <v>0.69877997263870817</v>
      </c>
      <c r="R395" s="60">
        <f t="shared" ref="R395:R458" si="66">B395/D395</f>
        <v>13.712701777270505</v>
      </c>
      <c r="S395" s="60">
        <f t="shared" ref="S395:S458" si="67">LN(R395)</f>
        <v>2.6183225403350558</v>
      </c>
    </row>
    <row r="396" spans="1:19" x14ac:dyDescent="0.3">
      <c r="A396" s="60">
        <f>[1]Data!A395</f>
        <v>1903.03</v>
      </c>
      <c r="B396" s="60">
        <f>[1]Data!B395</f>
        <v>8.08</v>
      </c>
      <c r="C396" s="60">
        <f>[1]Data!C395</f>
        <v>0.33500000000000002</v>
      </c>
      <c r="D396" s="60">
        <f>[1]Data!D395</f>
        <v>0.60499999999999998</v>
      </c>
      <c r="E396" s="60">
        <f>[1]Data!E395</f>
        <v>8.3728446279999993</v>
      </c>
      <c r="F396" s="60">
        <f t="shared" si="64"/>
        <v>295.42053028527783</v>
      </c>
      <c r="G396" s="60">
        <f t="shared" si="65"/>
        <v>22.119977824578353</v>
      </c>
      <c r="H396" s="60">
        <f t="shared" si="56"/>
        <v>235.80732456964679</v>
      </c>
      <c r="I396" s="60">
        <f t="shared" si="57"/>
        <v>14.258102930684005</v>
      </c>
      <c r="J396" s="60">
        <f t="shared" si="58"/>
        <v>20.719483631270545</v>
      </c>
      <c r="K396" s="60">
        <f t="shared" si="59"/>
        <v>3.0310744958100155</v>
      </c>
      <c r="L396" s="60">
        <f t="shared" si="60"/>
        <v>0.22974438318302193</v>
      </c>
      <c r="M396" s="31"/>
      <c r="N396" s="31">
        <f t="shared" si="61"/>
        <v>1947.06</v>
      </c>
      <c r="O396" s="31">
        <f t="shared" si="62"/>
        <v>-0.37833870055928998</v>
      </c>
      <c r="P396" s="63">
        <f t="shared" si="63"/>
        <v>0.68499845201177501</v>
      </c>
      <c r="R396" s="60">
        <f t="shared" si="66"/>
        <v>13.355371900826446</v>
      </c>
      <c r="S396" s="60">
        <f t="shared" si="67"/>
        <v>2.5919186934842995</v>
      </c>
    </row>
    <row r="397" spans="1:19" x14ac:dyDescent="0.3">
      <c r="A397" s="60">
        <f>[1]Data!A396</f>
        <v>1903.04</v>
      </c>
      <c r="B397" s="60">
        <f>[1]Data!B396</f>
        <v>7.75</v>
      </c>
      <c r="C397" s="60">
        <f>[1]Data!C396</f>
        <v>0.3367</v>
      </c>
      <c r="D397" s="60">
        <f>[1]Data!D396</f>
        <v>0.59670000000000001</v>
      </c>
      <c r="E397" s="60">
        <f>[1]Data!E396</f>
        <v>8.3728446279999993</v>
      </c>
      <c r="F397" s="60">
        <f t="shared" si="64"/>
        <v>283.35508783550779</v>
      </c>
      <c r="G397" s="60">
        <f t="shared" si="65"/>
        <v>21.816513665993227</v>
      </c>
      <c r="H397" s="60">
        <f t="shared" si="56"/>
        <v>236.39007655276239</v>
      </c>
      <c r="I397" s="60">
        <f t="shared" si="57"/>
        <v>14.317573582679092</v>
      </c>
      <c r="J397" s="60">
        <f t="shared" si="58"/>
        <v>19.790719859006071</v>
      </c>
      <c r="K397" s="60">
        <f t="shared" si="59"/>
        <v>2.9852131338395371</v>
      </c>
      <c r="L397" s="60">
        <f t="shared" si="60"/>
        <v>0.18388302121254352</v>
      </c>
      <c r="M397" s="31"/>
      <c r="N397" s="31">
        <f t="shared" si="61"/>
        <v>1947.09</v>
      </c>
      <c r="O397" s="31">
        <f t="shared" si="62"/>
        <v>-0.40280347333450583</v>
      </c>
      <c r="P397" s="63">
        <f t="shared" si="63"/>
        <v>0.66844345337881428</v>
      </c>
      <c r="R397" s="60">
        <f t="shared" si="66"/>
        <v>12.988101223395342</v>
      </c>
      <c r="S397" s="60">
        <f t="shared" si="67"/>
        <v>2.5640336478193566</v>
      </c>
    </row>
    <row r="398" spans="1:19" x14ac:dyDescent="0.3">
      <c r="A398" s="60">
        <f>[1]Data!A397</f>
        <v>1903.05</v>
      </c>
      <c r="B398" s="60">
        <f>[1]Data!B397</f>
        <v>7.6</v>
      </c>
      <c r="C398" s="60">
        <f>[1]Data!C397</f>
        <v>0.33829999999999999</v>
      </c>
      <c r="D398" s="60">
        <f>[1]Data!D397</f>
        <v>0.58830000000000005</v>
      </c>
      <c r="E398" s="60">
        <f>[1]Data!E397</f>
        <v>8.18251405</v>
      </c>
      <c r="F398" s="60">
        <f t="shared" si="64"/>
        <v>284.33425054736074</v>
      </c>
      <c r="G398" s="60">
        <f t="shared" si="65"/>
        <v>22.009715736448992</v>
      </c>
      <c r="H398" s="60">
        <f t="shared" si="56"/>
        <v>237.02011361584704</v>
      </c>
      <c r="I398" s="60">
        <f t="shared" si="57"/>
        <v>14.380177290442585</v>
      </c>
      <c r="J398" s="60">
        <f t="shared" si="58"/>
        <v>19.772652645689995</v>
      </c>
      <c r="K398" s="60">
        <f t="shared" si="59"/>
        <v>2.9842998034822799</v>
      </c>
      <c r="L398" s="60">
        <f t="shared" si="60"/>
        <v>0.18296969085528625</v>
      </c>
      <c r="M398" s="31"/>
      <c r="N398" s="31">
        <f t="shared" si="61"/>
        <v>1947.12</v>
      </c>
      <c r="O398" s="31">
        <f t="shared" si="62"/>
        <v>-0.41821253503025169</v>
      </c>
      <c r="P398" s="63">
        <f t="shared" si="63"/>
        <v>0.65822231825712485</v>
      </c>
      <c r="R398" s="60">
        <f t="shared" si="66"/>
        <v>12.918578956314803</v>
      </c>
      <c r="S398" s="60">
        <f t="shared" si="67"/>
        <v>2.558666504404012</v>
      </c>
    </row>
    <row r="399" spans="1:19" x14ac:dyDescent="0.3">
      <c r="A399" s="60">
        <f>[1]Data!A398</f>
        <v>1903.06</v>
      </c>
      <c r="B399" s="60">
        <f>[1]Data!B398</f>
        <v>7.18</v>
      </c>
      <c r="C399" s="60">
        <f>[1]Data!C398</f>
        <v>0.34</v>
      </c>
      <c r="D399" s="60">
        <f>[1]Data!D398</f>
        <v>0.57999999999999996</v>
      </c>
      <c r="E399" s="60">
        <f>[1]Data!E398</f>
        <v>8.18251405</v>
      </c>
      <c r="F399" s="60">
        <f t="shared" si="64"/>
        <v>268.6210419644803</v>
      </c>
      <c r="G399" s="60">
        <f t="shared" si="65"/>
        <v>21.699192804930163</v>
      </c>
      <c r="H399" s="60">
        <f t="shared" si="56"/>
        <v>237.60532241142286</v>
      </c>
      <c r="I399" s="60">
        <f t="shared" si="57"/>
        <v>14.441762307304584</v>
      </c>
      <c r="J399" s="60">
        <f t="shared" si="58"/>
        <v>18.600295188947467</v>
      </c>
      <c r="K399" s="60">
        <f t="shared" si="59"/>
        <v>2.9231774509667421</v>
      </c>
      <c r="L399" s="60">
        <f t="shared" si="60"/>
        <v>0.12184733833974848</v>
      </c>
      <c r="M399" s="31"/>
      <c r="N399" s="31">
        <f t="shared" si="61"/>
        <v>1948.03</v>
      </c>
      <c r="O399" s="31">
        <f t="shared" si="62"/>
        <v>-0.46761730186332517</v>
      </c>
      <c r="P399" s="63">
        <f t="shared" si="63"/>
        <v>0.62649323557987313</v>
      </c>
      <c r="R399" s="60">
        <f t="shared" si="66"/>
        <v>12.379310344827587</v>
      </c>
      <c r="S399" s="60">
        <f t="shared" si="67"/>
        <v>2.5160265585018049</v>
      </c>
    </row>
    <row r="400" spans="1:19" x14ac:dyDescent="0.3">
      <c r="A400" s="60">
        <f>[1]Data!A399</f>
        <v>1903.07</v>
      </c>
      <c r="B400" s="60">
        <f>[1]Data!B399</f>
        <v>6.85</v>
      </c>
      <c r="C400" s="60">
        <f>[1]Data!C399</f>
        <v>0.3417</v>
      </c>
      <c r="D400" s="60">
        <f>[1]Data!D399</f>
        <v>0.57169999999999999</v>
      </c>
      <c r="E400" s="60">
        <f>[1]Data!E399</f>
        <v>8.18251405</v>
      </c>
      <c r="F400" s="60">
        <f t="shared" si="64"/>
        <v>256.27494950650276</v>
      </c>
      <c r="G400" s="60">
        <f t="shared" si="65"/>
        <v>21.388669873411335</v>
      </c>
      <c r="H400" s="60">
        <f t="shared" si="56"/>
        <v>238.26934682202602</v>
      </c>
      <c r="I400" s="60">
        <f t="shared" si="57"/>
        <v>14.502312125234608</v>
      </c>
      <c r="J400" s="60">
        <f t="shared" si="58"/>
        <v>17.671316635129788</v>
      </c>
      <c r="K400" s="60">
        <f t="shared" si="59"/>
        <v>2.8719427960135158</v>
      </c>
      <c r="L400" s="60">
        <f t="shared" si="60"/>
        <v>7.0612683386522157E-2</v>
      </c>
      <c r="M400" s="31"/>
      <c r="N400" s="31">
        <f t="shared" si="61"/>
        <v>1948.06</v>
      </c>
      <c r="O400" s="31">
        <f t="shared" si="62"/>
        <v>-0.34095392559525228</v>
      </c>
      <c r="P400" s="63">
        <f t="shared" si="63"/>
        <v>0.71109167057709344</v>
      </c>
      <c r="R400" s="60">
        <f t="shared" si="66"/>
        <v>11.981808640895574</v>
      </c>
      <c r="S400" s="60">
        <f t="shared" si="67"/>
        <v>2.4833895529863454</v>
      </c>
    </row>
    <row r="401" spans="1:19" x14ac:dyDescent="0.3">
      <c r="A401" s="60">
        <f>[1]Data!A400</f>
        <v>1903.08</v>
      </c>
      <c r="B401" s="60">
        <f>[1]Data!B400</f>
        <v>6.63</v>
      </c>
      <c r="C401" s="60">
        <f>[1]Data!C400</f>
        <v>0.34329999999999999</v>
      </c>
      <c r="D401" s="60">
        <f>[1]Data!D400</f>
        <v>0.56330000000000002</v>
      </c>
      <c r="E401" s="60">
        <f>[1]Data!E400</f>
        <v>8.18251405</v>
      </c>
      <c r="F401" s="60">
        <f t="shared" si="64"/>
        <v>248.04422120118443</v>
      </c>
      <c r="G401" s="60">
        <f t="shared" si="65"/>
        <v>21.074405701753726</v>
      </c>
      <c r="H401" s="60">
        <f t="shared" si="56"/>
        <v>238.83246375091818</v>
      </c>
      <c r="I401" s="60">
        <f t="shared" si="57"/>
        <v>14.560098344746946</v>
      </c>
      <c r="J401" s="60">
        <f t="shared" si="58"/>
        <v>17.035889135369398</v>
      </c>
      <c r="K401" s="60">
        <f t="shared" si="59"/>
        <v>2.8353222443718771</v>
      </c>
      <c r="L401" s="60">
        <f t="shared" si="60"/>
        <v>3.3992131744883469E-2</v>
      </c>
      <c r="M401" s="31"/>
      <c r="N401" s="31">
        <f t="shared" si="61"/>
        <v>1948.09</v>
      </c>
      <c r="O401" s="31">
        <f t="shared" si="62"/>
        <v>-0.43610734151454356</v>
      </c>
      <c r="P401" s="63">
        <f t="shared" si="63"/>
        <v>0.6465483207345033</v>
      </c>
      <c r="R401" s="60">
        <f t="shared" si="66"/>
        <v>11.769927214628083</v>
      </c>
      <c r="S401" s="60">
        <f t="shared" si="67"/>
        <v>2.4655477372792398</v>
      </c>
    </row>
    <row r="402" spans="1:19" x14ac:dyDescent="0.3">
      <c r="A402" s="60">
        <f>[1]Data!A401</f>
        <v>1903.09</v>
      </c>
      <c r="B402" s="60">
        <f>[1]Data!B401</f>
        <v>6.47</v>
      </c>
      <c r="C402" s="60">
        <f>[1]Data!C401</f>
        <v>0.34499999999999997</v>
      </c>
      <c r="D402" s="60">
        <f>[1]Data!D401</f>
        <v>0.55500000000000005</v>
      </c>
      <c r="E402" s="60">
        <f>[1]Data!E401</f>
        <v>8.2776793390000005</v>
      </c>
      <c r="F402" s="60">
        <f t="shared" si="64"/>
        <v>239.27538672200788</v>
      </c>
      <c r="G402" s="60">
        <f t="shared" si="65"/>
        <v>20.525168412784293</v>
      </c>
      <c r="H402" s="60">
        <f t="shared" si="56"/>
        <v>239.29835465087527</v>
      </c>
      <c r="I402" s="60">
        <f t="shared" si="57"/>
        <v>14.623642173978261</v>
      </c>
      <c r="J402" s="60">
        <f t="shared" si="58"/>
        <v>16.362229318478644</v>
      </c>
      <c r="K402" s="60">
        <f t="shared" si="59"/>
        <v>2.7949755883018521</v>
      </c>
      <c r="L402" s="60">
        <f t="shared" si="60"/>
        <v>-6.3545243251414973E-3</v>
      </c>
      <c r="M402" s="31"/>
      <c r="N402" s="31">
        <f t="shared" si="61"/>
        <v>1948.12</v>
      </c>
      <c r="O402" s="31">
        <f t="shared" si="62"/>
        <v>-0.47407824041530011</v>
      </c>
      <c r="P402" s="63">
        <f t="shared" si="63"/>
        <v>0.62245854924702737</v>
      </c>
      <c r="R402" s="60">
        <f t="shared" si="66"/>
        <v>11.657657657657657</v>
      </c>
      <c r="S402" s="60">
        <f t="shared" si="67"/>
        <v>2.4559632737485115</v>
      </c>
    </row>
    <row r="403" spans="1:19" x14ac:dyDescent="0.3">
      <c r="A403" s="60">
        <f>[1]Data!A402</f>
        <v>1903.1</v>
      </c>
      <c r="B403" s="60">
        <f>[1]Data!B402</f>
        <v>6.26</v>
      </c>
      <c r="C403" s="60">
        <f>[1]Data!C402</f>
        <v>0.34670000000000001</v>
      </c>
      <c r="D403" s="60">
        <f>[1]Data!D402</f>
        <v>0.54669999999999996</v>
      </c>
      <c r="E403" s="60">
        <f>[1]Data!E402</f>
        <v>8.18251405</v>
      </c>
      <c r="F403" s="60">
        <f t="shared" si="64"/>
        <v>234.20163268769451</v>
      </c>
      <c r="G403" s="60">
        <f t="shared" si="65"/>
        <v>20.453359838716064</v>
      </c>
      <c r="H403" s="60">
        <f t="shared" si="56"/>
        <v>239.76246213159939</v>
      </c>
      <c r="I403" s="60">
        <f t="shared" si="57"/>
        <v>14.692615847621175</v>
      </c>
      <c r="J403" s="60">
        <f t="shared" si="58"/>
        <v>15.940090935244401</v>
      </c>
      <c r="K403" s="60">
        <f t="shared" si="59"/>
        <v>2.7688373781917437</v>
      </c>
      <c r="L403" s="60">
        <f t="shared" si="60"/>
        <v>-3.2492734435249915E-2</v>
      </c>
      <c r="M403" s="31"/>
      <c r="N403" s="31">
        <f t="shared" si="61"/>
        <v>1949.03</v>
      </c>
      <c r="O403" s="31">
        <f t="shared" si="62"/>
        <v>-0.49746856260652494</v>
      </c>
      <c r="P403" s="63">
        <f t="shared" si="63"/>
        <v>0.60806799912319265</v>
      </c>
      <c r="R403" s="60">
        <f t="shared" si="66"/>
        <v>11.45052130967624</v>
      </c>
      <c r="S403" s="60">
        <f t="shared" si="67"/>
        <v>2.4380352581931906</v>
      </c>
    </row>
    <row r="404" spans="1:19" x14ac:dyDescent="0.3">
      <c r="A404" s="60">
        <f>[1]Data!A403</f>
        <v>1903.11</v>
      </c>
      <c r="B404" s="60">
        <f>[1]Data!B403</f>
        <v>6.28</v>
      </c>
      <c r="C404" s="60">
        <f>[1]Data!C403</f>
        <v>0.3483</v>
      </c>
      <c r="D404" s="60">
        <f>[1]Data!D403</f>
        <v>0.5383</v>
      </c>
      <c r="E404" s="60">
        <f>[1]Data!E403</f>
        <v>8.0873811569999994</v>
      </c>
      <c r="F404" s="60">
        <f t="shared" si="64"/>
        <v>237.71362604024225</v>
      </c>
      <c r="G404" s="60">
        <f t="shared" si="65"/>
        <v>20.375994410423949</v>
      </c>
      <c r="H404" s="60">
        <f t="shared" si="56"/>
        <v>240.23420194276576</v>
      </c>
      <c r="I404" s="60">
        <f t="shared" si="57"/>
        <v>14.7623008982091</v>
      </c>
      <c r="J404" s="60">
        <f t="shared" si="58"/>
        <v>16.102749000942033</v>
      </c>
      <c r="K404" s="60">
        <f t="shared" si="59"/>
        <v>2.778990002815207</v>
      </c>
      <c r="L404" s="60">
        <f t="shared" si="60"/>
        <v>-2.2340109811786579E-2</v>
      </c>
      <c r="M404" s="31"/>
      <c r="N404" s="31">
        <f t="shared" si="61"/>
        <v>1949.06</v>
      </c>
      <c r="O404" s="31">
        <f t="shared" si="62"/>
        <v>-0.5823226610106369</v>
      </c>
      <c r="P404" s="63">
        <f t="shared" si="63"/>
        <v>0.55859942154789222</v>
      </c>
      <c r="R404" s="60">
        <f t="shared" si="66"/>
        <v>11.666357049972135</v>
      </c>
      <c r="S404" s="60">
        <f t="shared" si="67"/>
        <v>2.4567092338953329</v>
      </c>
    </row>
    <row r="405" spans="1:19" x14ac:dyDescent="0.3">
      <c r="A405" s="60">
        <f>[1]Data!A404</f>
        <v>1903.12</v>
      </c>
      <c r="B405" s="60">
        <f>[1]Data!B404</f>
        <v>6.57</v>
      </c>
      <c r="C405" s="60">
        <f>[1]Data!C404</f>
        <v>0.35</v>
      </c>
      <c r="D405" s="60">
        <f>[1]Data!D404</f>
        <v>0.53</v>
      </c>
      <c r="E405" s="60">
        <f>[1]Data!E404</f>
        <v>8.0873811569999994</v>
      </c>
      <c r="F405" s="60">
        <f t="shared" si="64"/>
        <v>248.69084762490314</v>
      </c>
      <c r="G405" s="60">
        <f t="shared" si="65"/>
        <v>20.061818758173313</v>
      </c>
      <c r="H405" s="60">
        <f t="shared" si="56"/>
        <v>240.73782853775285</v>
      </c>
      <c r="I405" s="60">
        <f t="shared" si="57"/>
        <v>14.833034658053558</v>
      </c>
      <c r="J405" s="60">
        <f t="shared" si="58"/>
        <v>16.766012711355533</v>
      </c>
      <c r="K405" s="60">
        <f t="shared" si="59"/>
        <v>2.8193537843780607</v>
      </c>
      <c r="L405" s="60">
        <f t="shared" si="60"/>
        <v>1.8023671751067116E-2</v>
      </c>
      <c r="M405" s="31"/>
      <c r="N405" s="31">
        <f t="shared" si="61"/>
        <v>1949.09</v>
      </c>
      <c r="O405" s="31">
        <f t="shared" si="62"/>
        <v>-0.49320275551564974</v>
      </c>
      <c r="P405" s="63">
        <f t="shared" si="63"/>
        <v>0.61066744032107512</v>
      </c>
      <c r="R405" s="60">
        <f t="shared" si="66"/>
        <v>12.39622641509434</v>
      </c>
      <c r="S405" s="60">
        <f t="shared" si="67"/>
        <v>2.5173921049324886</v>
      </c>
    </row>
    <row r="406" spans="1:19" x14ac:dyDescent="0.3">
      <c r="A406" s="60">
        <f>[1]Data!A405</f>
        <v>1904.01</v>
      </c>
      <c r="B406" s="60">
        <f>[1]Data!B405</f>
        <v>6.68</v>
      </c>
      <c r="C406" s="60">
        <f>[1]Data!C405</f>
        <v>0.34670000000000001</v>
      </c>
      <c r="D406" s="60">
        <f>[1]Data!D405</f>
        <v>0.52669999999999995</v>
      </c>
      <c r="E406" s="60">
        <f>[1]Data!E405</f>
        <v>8.2776793390000005</v>
      </c>
      <c r="F406" s="60">
        <f t="shared" si="64"/>
        <v>247.04166666198029</v>
      </c>
      <c r="G406" s="60">
        <f t="shared" si="65"/>
        <v>19.478569735159432</v>
      </c>
      <c r="H406" s="60">
        <f t="shared" si="56"/>
        <v>241.12925594231504</v>
      </c>
      <c r="I406" s="60">
        <f t="shared" si="57"/>
        <v>14.901069862174161</v>
      </c>
      <c r="J406" s="60">
        <f t="shared" si="58"/>
        <v>16.578787224472173</v>
      </c>
      <c r="K406" s="60">
        <f t="shared" si="59"/>
        <v>2.808124000136258</v>
      </c>
      <c r="L406" s="60">
        <f t="shared" si="60"/>
        <v>6.7938875092643514E-3</v>
      </c>
      <c r="M406" s="31"/>
      <c r="N406" s="31">
        <f t="shared" si="61"/>
        <v>1949.12</v>
      </c>
      <c r="O406" s="31">
        <f t="shared" si="62"/>
        <v>-0.4266036792956247</v>
      </c>
      <c r="P406" s="63">
        <f t="shared" si="63"/>
        <v>0.65272218829052653</v>
      </c>
      <c r="R406" s="60">
        <f t="shared" si="66"/>
        <v>12.682741598632999</v>
      </c>
      <c r="S406" s="60">
        <f t="shared" si="67"/>
        <v>2.540242140041348</v>
      </c>
    </row>
    <row r="407" spans="1:19" x14ac:dyDescent="0.3">
      <c r="A407" s="60">
        <f>[1]Data!A406</f>
        <v>1904.02</v>
      </c>
      <c r="B407" s="60">
        <f>[1]Data!B406</f>
        <v>6.5</v>
      </c>
      <c r="C407" s="60">
        <f>[1]Data!C406</f>
        <v>0.34329999999999999</v>
      </c>
      <c r="D407" s="60">
        <f>[1]Data!D406</f>
        <v>0.52329999999999999</v>
      </c>
      <c r="E407" s="60">
        <f>[1]Data!E406</f>
        <v>8.4679289260000008</v>
      </c>
      <c r="F407" s="60">
        <f t="shared" si="64"/>
        <v>234.98411091883548</v>
      </c>
      <c r="G407" s="60">
        <f t="shared" si="65"/>
        <v>18.918028499050248</v>
      </c>
      <c r="H407" s="60">
        <f t="shared" si="56"/>
        <v>241.48226380937035</v>
      </c>
      <c r="I407" s="60">
        <f t="shared" si="57"/>
        <v>14.968264222667717</v>
      </c>
      <c r="J407" s="60">
        <f t="shared" si="58"/>
        <v>15.698821681874044</v>
      </c>
      <c r="K407" s="60">
        <f t="shared" si="59"/>
        <v>2.7535856574277782</v>
      </c>
      <c r="L407" s="60">
        <f t="shared" si="60"/>
        <v>-4.7744455199215441E-2</v>
      </c>
      <c r="M407" s="31"/>
      <c r="N407" s="31">
        <f t="shared" si="61"/>
        <v>1950.03</v>
      </c>
      <c r="O407" s="31">
        <f t="shared" si="62"/>
        <v>-0.38817325507086275</v>
      </c>
      <c r="P407" s="63">
        <f t="shared" si="63"/>
        <v>0.67829481506696976</v>
      </c>
      <c r="R407" s="60">
        <f t="shared" si="66"/>
        <v>12.421173323141602</v>
      </c>
      <c r="S407" s="60">
        <f t="shared" si="67"/>
        <v>2.5194025425055666</v>
      </c>
    </row>
    <row r="408" spans="1:19" x14ac:dyDescent="0.3">
      <c r="A408" s="60">
        <f>[1]Data!A407</f>
        <v>1904.03</v>
      </c>
      <c r="B408" s="60">
        <f>[1]Data!B407</f>
        <v>6.48</v>
      </c>
      <c r="C408" s="60">
        <f>[1]Data!C407</f>
        <v>0.34</v>
      </c>
      <c r="D408" s="60">
        <f>[1]Data!D407</f>
        <v>0.52</v>
      </c>
      <c r="E408" s="60">
        <f>[1]Data!E407</f>
        <v>8.3728446279999993</v>
      </c>
      <c r="F408" s="60">
        <f t="shared" si="64"/>
        <v>236.92141537730205</v>
      </c>
      <c r="G408" s="60">
        <f t="shared" si="65"/>
        <v>19.012212345092138</v>
      </c>
      <c r="H408" s="60">
        <f t="shared" si="56"/>
        <v>241.79182407122613</v>
      </c>
      <c r="I408" s="60">
        <f t="shared" si="57"/>
        <v>15.037152800900794</v>
      </c>
      <c r="J408" s="60">
        <f t="shared" si="58"/>
        <v>15.755736376045164</v>
      </c>
      <c r="K408" s="60">
        <f t="shared" si="59"/>
        <v>2.757204513313769</v>
      </c>
      <c r="L408" s="60">
        <f t="shared" si="60"/>
        <v>-4.4125599313224573E-2</v>
      </c>
      <c r="M408" s="31"/>
      <c r="N408" s="31">
        <f t="shared" si="61"/>
        <v>1950.06</v>
      </c>
      <c r="O408" s="31">
        <f t="shared" si="62"/>
        <v>-0.3286046529883202</v>
      </c>
      <c r="P408" s="63">
        <f t="shared" si="63"/>
        <v>0.71992758171047011</v>
      </c>
      <c r="R408" s="60">
        <f t="shared" si="66"/>
        <v>12.461538461538462</v>
      </c>
      <c r="S408" s="60">
        <f t="shared" si="67"/>
        <v>2.5226469777708473</v>
      </c>
    </row>
    <row r="409" spans="1:19" x14ac:dyDescent="0.3">
      <c r="A409" s="60">
        <f>[1]Data!A408</f>
        <v>1904.04</v>
      </c>
      <c r="B409" s="60">
        <f>[1]Data!B408</f>
        <v>6.64</v>
      </c>
      <c r="C409" s="60">
        <f>[1]Data!C408</f>
        <v>0.3367</v>
      </c>
      <c r="D409" s="60">
        <f>[1]Data!D408</f>
        <v>0.51670000000000005</v>
      </c>
      <c r="E409" s="60">
        <f>[1]Data!E408</f>
        <v>8.2776793390000005</v>
      </c>
      <c r="F409" s="60">
        <f t="shared" si="64"/>
        <v>245.56237524484268</v>
      </c>
      <c r="G409" s="60">
        <f t="shared" si="65"/>
        <v>19.108746880875035</v>
      </c>
      <c r="H409" s="60">
        <f t="shared" si="56"/>
        <v>242.07923644106768</v>
      </c>
      <c r="I409" s="60">
        <f t="shared" si="57"/>
        <v>15.111523494014122</v>
      </c>
      <c r="J409" s="60">
        <f t="shared" si="58"/>
        <v>16.250007839521491</v>
      </c>
      <c r="K409" s="60">
        <f t="shared" si="59"/>
        <v>2.7880933912077217</v>
      </c>
      <c r="L409" s="60">
        <f t="shared" si="60"/>
        <v>-1.3236721419271902E-2</v>
      </c>
      <c r="M409" s="31"/>
      <c r="N409" s="31">
        <f t="shared" si="61"/>
        <v>1950.09</v>
      </c>
      <c r="O409" s="31">
        <f t="shared" si="62"/>
        <v>-0.34461273916847368</v>
      </c>
      <c r="P409" s="63">
        <f t="shared" si="63"/>
        <v>0.70849467258388399</v>
      </c>
      <c r="R409" s="60">
        <f t="shared" si="66"/>
        <v>12.850783820398682</v>
      </c>
      <c r="S409" s="60">
        <f t="shared" si="67"/>
        <v>2.5534048071773405</v>
      </c>
    </row>
    <row r="410" spans="1:19" x14ac:dyDescent="0.3">
      <c r="A410" s="60">
        <f>[1]Data!A409</f>
        <v>1904.05</v>
      </c>
      <c r="B410" s="60">
        <f>[1]Data!B409</f>
        <v>6.5</v>
      </c>
      <c r="C410" s="60">
        <f>[1]Data!C409</f>
        <v>0.33329999999999999</v>
      </c>
      <c r="D410" s="60">
        <f>[1]Data!D409</f>
        <v>0.51329999999999998</v>
      </c>
      <c r="E410" s="60">
        <f>[1]Data!E409</f>
        <v>8.0873811569999994</v>
      </c>
      <c r="F410" s="60">
        <f t="shared" si="64"/>
        <v>246.04117344929534</v>
      </c>
      <c r="G410" s="60">
        <f t="shared" si="65"/>
        <v>19.429682204849737</v>
      </c>
      <c r="H410" s="60">
        <f t="shared" si="56"/>
        <v>242.44601485694707</v>
      </c>
      <c r="I410" s="60">
        <f t="shared" si="57"/>
        <v>15.193149657261307</v>
      </c>
      <c r="J410" s="60">
        <f t="shared" si="58"/>
        <v>16.194217723097605</v>
      </c>
      <c r="K410" s="60">
        <f t="shared" si="59"/>
        <v>2.7846542478504368</v>
      </c>
      <c r="L410" s="60">
        <f t="shared" si="60"/>
        <v>-1.6675864776556804E-2</v>
      </c>
      <c r="M410" s="31"/>
      <c r="N410" s="31">
        <f t="shared" si="61"/>
        <v>1950.12</v>
      </c>
      <c r="O410" s="31">
        <f t="shared" si="62"/>
        <v>-0.34447427618961379</v>
      </c>
      <c r="P410" s="63">
        <f t="shared" si="63"/>
        <v>0.70859277965869849</v>
      </c>
      <c r="R410" s="60">
        <f t="shared" si="66"/>
        <v>12.663159945451003</v>
      </c>
      <c r="S410" s="60">
        <f t="shared" si="67"/>
        <v>2.5386969863174711</v>
      </c>
    </row>
    <row r="411" spans="1:19" x14ac:dyDescent="0.3">
      <c r="A411" s="60">
        <f>[1]Data!A410</f>
        <v>1904.06</v>
      </c>
      <c r="B411" s="60">
        <f>[1]Data!B410</f>
        <v>6.51</v>
      </c>
      <c r="C411" s="60">
        <f>[1]Data!C410</f>
        <v>0.33</v>
      </c>
      <c r="D411" s="60">
        <f>[1]Data!D410</f>
        <v>0.51</v>
      </c>
      <c r="E411" s="60">
        <f>[1]Data!E410</f>
        <v>8.0873811569999994</v>
      </c>
      <c r="F411" s="60">
        <f t="shared" si="64"/>
        <v>246.41969833152501</v>
      </c>
      <c r="G411" s="60">
        <f t="shared" si="65"/>
        <v>19.304768993713942</v>
      </c>
      <c r="H411" s="60">
        <f t="shared" si="56"/>
        <v>242.92247463134993</v>
      </c>
      <c r="I411" s="60">
        <f t="shared" si="57"/>
        <v>15.27933051751309</v>
      </c>
      <c r="J411" s="60">
        <f t="shared" si="58"/>
        <v>16.127650229771522</v>
      </c>
      <c r="K411" s="60">
        <f t="shared" si="59"/>
        <v>2.7805352045116458</v>
      </c>
      <c r="L411" s="60">
        <f t="shared" si="60"/>
        <v>-2.0794908115347788E-2</v>
      </c>
      <c r="M411" s="31"/>
      <c r="N411" s="31">
        <f t="shared" si="61"/>
        <v>1951.03</v>
      </c>
      <c r="O411" s="31">
        <f t="shared" si="62"/>
        <v>-0.29482010466661412</v>
      </c>
      <c r="P411" s="63">
        <f t="shared" si="63"/>
        <v>0.74466553727216411</v>
      </c>
      <c r="R411" s="60">
        <f t="shared" si="66"/>
        <v>12.76470588235294</v>
      </c>
      <c r="S411" s="60">
        <f t="shared" si="67"/>
        <v>2.5466840094842436</v>
      </c>
    </row>
    <row r="412" spans="1:19" x14ac:dyDescent="0.3">
      <c r="A412" s="60">
        <f>[1]Data!A411</f>
        <v>1904.07</v>
      </c>
      <c r="B412" s="60">
        <f>[1]Data!B411</f>
        <v>6.78</v>
      </c>
      <c r="C412" s="60">
        <f>[1]Data!C411</f>
        <v>0.32669999999999999</v>
      </c>
      <c r="D412" s="60">
        <f>[1]Data!D411</f>
        <v>0.50670000000000004</v>
      </c>
      <c r="E412" s="60">
        <f>[1]Data!E411</f>
        <v>8.0873811569999994</v>
      </c>
      <c r="F412" s="60">
        <f t="shared" si="64"/>
        <v>256.63987015172654</v>
      </c>
      <c r="G412" s="60">
        <f t="shared" si="65"/>
        <v>19.179855782578148</v>
      </c>
      <c r="H412" s="60">
        <f t="shared" si="56"/>
        <v>243.48562192118419</v>
      </c>
      <c r="I412" s="60">
        <f t="shared" si="57"/>
        <v>15.370333340865679</v>
      </c>
      <c r="J412" s="60">
        <f t="shared" si="58"/>
        <v>16.697092018778054</v>
      </c>
      <c r="K412" s="60">
        <f t="shared" si="59"/>
        <v>2.8152345736481217</v>
      </c>
      <c r="L412" s="60">
        <f t="shared" si="60"/>
        <v>1.3904461021128078E-2</v>
      </c>
      <c r="M412" s="31"/>
      <c r="N412" s="31">
        <f t="shared" si="61"/>
        <v>1951.06</v>
      </c>
      <c r="O412" s="31">
        <f t="shared" si="62"/>
        <v>-0.31129039789987178</v>
      </c>
      <c r="P412" s="63">
        <f t="shared" si="63"/>
        <v>0.7325011281908077</v>
      </c>
      <c r="R412" s="60">
        <f t="shared" si="66"/>
        <v>13.380698638247484</v>
      </c>
      <c r="S412" s="60">
        <f t="shared" si="67"/>
        <v>2.593813268452577</v>
      </c>
    </row>
    <row r="413" spans="1:19" x14ac:dyDescent="0.3">
      <c r="A413" s="60">
        <f>[1]Data!A412</f>
        <v>1904.08</v>
      </c>
      <c r="B413" s="60">
        <f>[1]Data!B412</f>
        <v>7.01</v>
      </c>
      <c r="C413" s="60">
        <f>[1]Data!C412</f>
        <v>0.32329999999999998</v>
      </c>
      <c r="D413" s="60">
        <f>[1]Data!D412</f>
        <v>0.50329999999999997</v>
      </c>
      <c r="E413" s="60">
        <f>[1]Data!E412</f>
        <v>8.18251405</v>
      </c>
      <c r="F413" s="60">
        <f t="shared" si="64"/>
        <v>262.26093372855246</v>
      </c>
      <c r="G413" s="60">
        <f t="shared" si="65"/>
        <v>18.829661618485087</v>
      </c>
      <c r="H413" s="60">
        <f t="shared" si="56"/>
        <v>244.0971282468615</v>
      </c>
      <c r="I413" s="60">
        <f t="shared" si="57"/>
        <v>15.468667950102843</v>
      </c>
      <c r="J413" s="60">
        <f t="shared" si="58"/>
        <v>16.954332110206607</v>
      </c>
      <c r="K413" s="60">
        <f t="shared" si="59"/>
        <v>2.8305233828941185</v>
      </c>
      <c r="L413" s="60">
        <f t="shared" si="60"/>
        <v>2.9193270267124927E-2</v>
      </c>
      <c r="M413" s="31"/>
      <c r="N413" s="31">
        <f t="shared" si="61"/>
        <v>1951.09</v>
      </c>
      <c r="O413" s="31">
        <f t="shared" si="62"/>
        <v>-0.23937888184876943</v>
      </c>
      <c r="P413" s="63">
        <f t="shared" si="63"/>
        <v>0.78711660167644504</v>
      </c>
      <c r="R413" s="60">
        <f t="shared" si="66"/>
        <v>13.928074706934234</v>
      </c>
      <c r="S413" s="60">
        <f t="shared" si="67"/>
        <v>2.6339065662463215</v>
      </c>
    </row>
    <row r="414" spans="1:19" x14ac:dyDescent="0.3">
      <c r="A414" s="60">
        <f>[1]Data!A413</f>
        <v>1904.09</v>
      </c>
      <c r="B414" s="60">
        <f>[1]Data!B413</f>
        <v>7.32</v>
      </c>
      <c r="C414" s="60">
        <f>[1]Data!C413</f>
        <v>0.32</v>
      </c>
      <c r="D414" s="60">
        <f>[1]Data!D413</f>
        <v>0.5</v>
      </c>
      <c r="E414" s="60">
        <f>[1]Data!E413</f>
        <v>8.2776793390000005</v>
      </c>
      <c r="F414" s="60">
        <f t="shared" si="64"/>
        <v>270.71032933618204</v>
      </c>
      <c r="G414" s="60">
        <f t="shared" si="65"/>
        <v>18.491142714220082</v>
      </c>
      <c r="H414" s="60">
        <f t="shared" si="56"/>
        <v>244.82207442180069</v>
      </c>
      <c r="I414" s="60">
        <f t="shared" si="57"/>
        <v>15.572786917072111</v>
      </c>
      <c r="J414" s="60">
        <f t="shared" si="58"/>
        <v>17.383550598731183</v>
      </c>
      <c r="K414" s="60">
        <f t="shared" si="59"/>
        <v>2.8555243911894168</v>
      </c>
      <c r="L414" s="60">
        <f t="shared" si="60"/>
        <v>5.4194278562423204E-2</v>
      </c>
      <c r="M414" s="31"/>
      <c r="N414" s="31">
        <f t="shared" si="61"/>
        <v>1951.12</v>
      </c>
      <c r="O414" s="31">
        <f t="shared" si="62"/>
        <v>-0.26274326908497114</v>
      </c>
      <c r="P414" s="63">
        <f t="shared" si="63"/>
        <v>0.76893928245822862</v>
      </c>
      <c r="R414" s="60">
        <f t="shared" si="66"/>
        <v>14.64</v>
      </c>
      <c r="S414" s="60">
        <f t="shared" si="67"/>
        <v>2.6837575085331657</v>
      </c>
    </row>
    <row r="415" spans="1:19" x14ac:dyDescent="0.3">
      <c r="A415" s="60">
        <f>[1]Data!A414</f>
        <v>1904.1</v>
      </c>
      <c r="B415" s="60">
        <f>[1]Data!B414</f>
        <v>7.75</v>
      </c>
      <c r="C415" s="60">
        <f>[1]Data!C414</f>
        <v>0.31669999999999998</v>
      </c>
      <c r="D415" s="60">
        <f>[1]Data!D414</f>
        <v>0.49669999999999997</v>
      </c>
      <c r="E415" s="60">
        <f>[1]Data!E414</f>
        <v>8.2776793390000005</v>
      </c>
      <c r="F415" s="60">
        <f t="shared" si="64"/>
        <v>286.61271207041125</v>
      </c>
      <c r="G415" s="60">
        <f t="shared" si="65"/>
        <v>18.36910117230623</v>
      </c>
      <c r="H415" s="60">
        <f t="shared" si="56"/>
        <v>245.6174310671268</v>
      </c>
      <c r="I415" s="60">
        <f t="shared" si="57"/>
        <v>15.679058238681801</v>
      </c>
      <c r="J415" s="60">
        <f t="shared" si="58"/>
        <v>18.279969862176358</v>
      </c>
      <c r="K415" s="60">
        <f t="shared" si="59"/>
        <v>2.9058059173472026</v>
      </c>
      <c r="L415" s="60">
        <f t="shared" si="60"/>
        <v>0.10447580472020901</v>
      </c>
      <c r="M415" s="31"/>
      <c r="N415" s="31">
        <f t="shared" si="61"/>
        <v>1952.03</v>
      </c>
      <c r="O415" s="31">
        <f t="shared" si="62"/>
        <v>-0.2455872841530935</v>
      </c>
      <c r="P415" s="63">
        <f t="shared" si="63"/>
        <v>0.78224500322202972</v>
      </c>
      <c r="R415" s="60">
        <f t="shared" si="66"/>
        <v>15.602979665794242</v>
      </c>
      <c r="S415" s="60">
        <f t="shared" si="67"/>
        <v>2.7474619002340881</v>
      </c>
    </row>
    <row r="416" spans="1:19" x14ac:dyDescent="0.3">
      <c r="A416" s="60">
        <f>[1]Data!A415</f>
        <v>1904.11</v>
      </c>
      <c r="B416" s="60">
        <f>[1]Data!B415</f>
        <v>8.17</v>
      </c>
      <c r="C416" s="60">
        <f>[1]Data!C415</f>
        <v>0.31330000000000002</v>
      </c>
      <c r="D416" s="60">
        <f>[1]Data!D415</f>
        <v>0.49330000000000002</v>
      </c>
      <c r="E416" s="60">
        <f>[1]Data!E415</f>
        <v>8.4679289260000008</v>
      </c>
      <c r="F416" s="60">
        <f t="shared" si="64"/>
        <v>295.35695172413631</v>
      </c>
      <c r="G416" s="60">
        <f t="shared" si="65"/>
        <v>17.833486448655623</v>
      </c>
      <c r="H416" s="60">
        <f t="shared" si="56"/>
        <v>246.43521655566818</v>
      </c>
      <c r="I416" s="60">
        <f t="shared" si="57"/>
        <v>15.788569332063011</v>
      </c>
      <c r="J416" s="60">
        <f t="shared" si="58"/>
        <v>18.707011731856742</v>
      </c>
      <c r="K416" s="60">
        <f t="shared" si="59"/>
        <v>2.9288984125038318</v>
      </c>
      <c r="L416" s="60">
        <f t="shared" si="60"/>
        <v>0.12756829987683815</v>
      </c>
      <c r="M416" s="31"/>
      <c r="N416" s="31">
        <f t="shared" si="61"/>
        <v>1952.06</v>
      </c>
      <c r="O416" s="31">
        <f t="shared" si="62"/>
        <v>-0.23878552982745527</v>
      </c>
      <c r="P416" s="63">
        <f t="shared" si="63"/>
        <v>0.78758377748920971</v>
      </c>
      <c r="R416" s="60">
        <f t="shared" si="66"/>
        <v>16.561929860125684</v>
      </c>
      <c r="S416" s="60">
        <f t="shared" si="67"/>
        <v>2.807106679614356</v>
      </c>
    </row>
    <row r="417" spans="1:19" x14ac:dyDescent="0.3">
      <c r="A417" s="60">
        <f>[1]Data!A416</f>
        <v>1904.12</v>
      </c>
      <c r="B417" s="60">
        <f>[1]Data!B416</f>
        <v>8.25</v>
      </c>
      <c r="C417" s="60">
        <f>[1]Data!C416</f>
        <v>0.31</v>
      </c>
      <c r="D417" s="60">
        <f>[1]Data!D416</f>
        <v>0.49</v>
      </c>
      <c r="E417" s="60">
        <f>[1]Data!E416</f>
        <v>8.4679289260000008</v>
      </c>
      <c r="F417" s="60">
        <f t="shared" si="64"/>
        <v>298.24906385852199</v>
      </c>
      <c r="G417" s="60">
        <f t="shared" si="65"/>
        <v>17.714186823112215</v>
      </c>
      <c r="H417" s="60">
        <f t="shared" si="56"/>
        <v>247.28935161356804</v>
      </c>
      <c r="I417" s="60">
        <f t="shared" si="57"/>
        <v>15.902750829722601</v>
      </c>
      <c r="J417" s="60">
        <f t="shared" si="58"/>
        <v>18.754558066840094</v>
      </c>
      <c r="K417" s="60">
        <f t="shared" si="59"/>
        <v>2.931436819771295</v>
      </c>
      <c r="L417" s="60">
        <f t="shared" si="60"/>
        <v>0.13010670714430139</v>
      </c>
      <c r="M417" s="31"/>
      <c r="N417" s="31">
        <f t="shared" si="61"/>
        <v>1952.09</v>
      </c>
      <c r="O417" s="31">
        <f t="shared" si="62"/>
        <v>-0.24053952085924468</v>
      </c>
      <c r="P417" s="63">
        <f t="shared" si="63"/>
        <v>0.78620357339336189</v>
      </c>
      <c r="R417" s="60">
        <f t="shared" si="66"/>
        <v>16.836734693877553</v>
      </c>
      <c r="S417" s="60">
        <f t="shared" si="67"/>
        <v>2.8235630882240543</v>
      </c>
    </row>
    <row r="418" spans="1:19" x14ac:dyDescent="0.3">
      <c r="A418" s="60">
        <f>[1]Data!A417</f>
        <v>1905.01</v>
      </c>
      <c r="B418" s="60">
        <f>[1]Data!B417</f>
        <v>8.43</v>
      </c>
      <c r="C418" s="60">
        <f>[1]Data!C417</f>
        <v>0.31169999999999998</v>
      </c>
      <c r="D418" s="60">
        <f>[1]Data!D417</f>
        <v>0.505</v>
      </c>
      <c r="E418" s="60">
        <f>[1]Data!E417</f>
        <v>8.4679289260000008</v>
      </c>
      <c r="F418" s="60">
        <f t="shared" si="64"/>
        <v>304.75631616088975</v>
      </c>
      <c r="G418" s="60">
        <f t="shared" si="65"/>
        <v>18.256457848309527</v>
      </c>
      <c r="H418" s="60">
        <f t="shared" si="56"/>
        <v>248.25855047477097</v>
      </c>
      <c r="I418" s="60">
        <f t="shared" si="57"/>
        <v>16.015668363957392</v>
      </c>
      <c r="J418" s="60">
        <f t="shared" si="58"/>
        <v>19.028635535856338</v>
      </c>
      <c r="K418" s="60">
        <f t="shared" si="59"/>
        <v>2.9459449780467595</v>
      </c>
      <c r="L418" s="60">
        <f t="shared" si="60"/>
        <v>0.14461486541976587</v>
      </c>
      <c r="M418" s="31"/>
      <c r="N418" s="31">
        <f t="shared" si="61"/>
        <v>1952.12</v>
      </c>
      <c r="O418" s="31">
        <f t="shared" si="62"/>
        <v>-0.20111485301446708</v>
      </c>
      <c r="P418" s="63">
        <f t="shared" si="63"/>
        <v>0.81781849723994815</v>
      </c>
      <c r="R418" s="60">
        <f t="shared" si="66"/>
        <v>16.693069306930692</v>
      </c>
      <c r="S418" s="60">
        <f t="shared" si="67"/>
        <v>2.8149936217205411</v>
      </c>
    </row>
    <row r="419" spans="1:19" x14ac:dyDescent="0.3">
      <c r="A419" s="60">
        <f>[1]Data!A418</f>
        <v>1905.02</v>
      </c>
      <c r="B419" s="60">
        <f>[1]Data!B418</f>
        <v>8.8000000000000007</v>
      </c>
      <c r="C419" s="60">
        <f>[1]Data!C418</f>
        <v>0.31330000000000002</v>
      </c>
      <c r="D419" s="60">
        <f>[1]Data!D418</f>
        <v>0.52</v>
      </c>
      <c r="E419" s="60">
        <f>[1]Data!E418</f>
        <v>8.4679289260000008</v>
      </c>
      <c r="F419" s="60">
        <f t="shared" si="64"/>
        <v>318.13233478242341</v>
      </c>
      <c r="G419" s="60">
        <f t="shared" si="65"/>
        <v>18.798728873506843</v>
      </c>
      <c r="H419" s="60">
        <f t="shared" si="56"/>
        <v>249.3418182398398</v>
      </c>
      <c r="I419" s="60">
        <f t="shared" si="57"/>
        <v>16.127434486628875</v>
      </c>
      <c r="J419" s="60">
        <f t="shared" si="58"/>
        <v>19.726158865886845</v>
      </c>
      <c r="K419" s="60">
        <f t="shared" si="59"/>
        <v>2.9819456161284319</v>
      </c>
      <c r="L419" s="60">
        <f t="shared" si="60"/>
        <v>0.18061550350143829</v>
      </c>
      <c r="M419" s="31"/>
      <c r="N419" s="31">
        <f t="shared" si="61"/>
        <v>1953.03</v>
      </c>
      <c r="O419" s="31">
        <f t="shared" si="62"/>
        <v>-0.20883994195687716</v>
      </c>
      <c r="P419" s="63">
        <f t="shared" si="63"/>
        <v>0.81152511637097802</v>
      </c>
      <c r="R419" s="60">
        <f t="shared" si="66"/>
        <v>16.923076923076923</v>
      </c>
      <c r="S419" s="60">
        <f t="shared" si="67"/>
        <v>2.8286781888908248</v>
      </c>
    </row>
    <row r="420" spans="1:19" x14ac:dyDescent="0.3">
      <c r="A420" s="60">
        <f>[1]Data!A419</f>
        <v>1905.03</v>
      </c>
      <c r="B420" s="60">
        <f>[1]Data!B419</f>
        <v>9.0500000000000007</v>
      </c>
      <c r="C420" s="60">
        <f>[1]Data!C419</f>
        <v>0.315</v>
      </c>
      <c r="D420" s="60">
        <f>[1]Data!D419</f>
        <v>0.53500000000000003</v>
      </c>
      <c r="E420" s="60">
        <f>[1]Data!E419</f>
        <v>8.3728446279999993</v>
      </c>
      <c r="F420" s="60">
        <f t="shared" si="64"/>
        <v>330.8856186982382</v>
      </c>
      <c r="G420" s="60">
        <f t="shared" si="65"/>
        <v>19.560641547354411</v>
      </c>
      <c r="H420" s="60">
        <f t="shared" si="56"/>
        <v>250.4045037688135</v>
      </c>
      <c r="I420" s="60">
        <f t="shared" si="57"/>
        <v>16.239678244429136</v>
      </c>
      <c r="J420" s="60">
        <f t="shared" si="58"/>
        <v>20.375133898465339</v>
      </c>
      <c r="K420" s="60">
        <f t="shared" si="59"/>
        <v>3.014315230809153</v>
      </c>
      <c r="L420" s="60">
        <f t="shared" si="60"/>
        <v>0.21298511818215937</v>
      </c>
      <c r="M420" s="31"/>
      <c r="N420" s="31">
        <f t="shared" si="61"/>
        <v>1953.06</v>
      </c>
      <c r="O420" s="31">
        <f t="shared" si="62"/>
        <v>-0.30805027440880783</v>
      </c>
      <c r="P420" s="63">
        <f t="shared" si="63"/>
        <v>0.73487837150467161</v>
      </c>
      <c r="R420" s="60">
        <f t="shared" si="66"/>
        <v>16.915887850467289</v>
      </c>
      <c r="S420" s="60">
        <f t="shared" si="67"/>
        <v>2.8282532897979653</v>
      </c>
    </row>
    <row r="421" spans="1:19" x14ac:dyDescent="0.3">
      <c r="A421" s="60">
        <f>[1]Data!A420</f>
        <v>1905.04</v>
      </c>
      <c r="B421" s="60">
        <f>[1]Data!B420</f>
        <v>8.94</v>
      </c>
      <c r="C421" s="60">
        <f>[1]Data!C420</f>
        <v>0.31669999999999998</v>
      </c>
      <c r="D421" s="60">
        <f>[1]Data!D420</f>
        <v>0.55000000000000004</v>
      </c>
      <c r="E421" s="60">
        <f>[1]Data!E420</f>
        <v>8.3728446279999993</v>
      </c>
      <c r="F421" s="60">
        <f t="shared" si="64"/>
        <v>326.86380454831482</v>
      </c>
      <c r="G421" s="60">
        <f t="shared" si="65"/>
        <v>20.109070749616684</v>
      </c>
      <c r="H421" s="60">
        <f t="shared" si="56"/>
        <v>251.39163030959895</v>
      </c>
      <c r="I421" s="60">
        <f t="shared" si="57"/>
        <v>16.356783210652903</v>
      </c>
      <c r="J421" s="60">
        <f t="shared" si="58"/>
        <v>19.983379393048004</v>
      </c>
      <c r="K421" s="60">
        <f t="shared" si="59"/>
        <v>2.9949008977092464</v>
      </c>
      <c r="L421" s="60">
        <f t="shared" si="60"/>
        <v>0.19357078508225278</v>
      </c>
      <c r="M421" s="31"/>
      <c r="N421" s="31">
        <f t="shared" si="61"/>
        <v>1953.09</v>
      </c>
      <c r="O421" s="31">
        <f t="shared" si="62"/>
        <v>-0.3508631064354697</v>
      </c>
      <c r="P421" s="63">
        <f t="shared" si="63"/>
        <v>0.70408013129763292</v>
      </c>
      <c r="R421" s="60">
        <f t="shared" si="66"/>
        <v>16.254545454545454</v>
      </c>
      <c r="S421" s="60">
        <f t="shared" si="67"/>
        <v>2.788372589941043</v>
      </c>
    </row>
    <row r="422" spans="1:19" x14ac:dyDescent="0.3">
      <c r="A422" s="60">
        <f>[1]Data!A421</f>
        <v>1905.05</v>
      </c>
      <c r="B422" s="60">
        <f>[1]Data!B421</f>
        <v>8.5</v>
      </c>
      <c r="C422" s="60">
        <f>[1]Data!C421</f>
        <v>0.31830000000000003</v>
      </c>
      <c r="D422" s="60">
        <f>[1]Data!D421</f>
        <v>0.56499999999999995</v>
      </c>
      <c r="E422" s="60">
        <f>[1]Data!E421</f>
        <v>8.2776793390000005</v>
      </c>
      <c r="F422" s="60">
        <f t="shared" si="64"/>
        <v>314.34942614174139</v>
      </c>
      <c r="G422" s="60">
        <f t="shared" si="65"/>
        <v>20.89499126706869</v>
      </c>
      <c r="H422" s="60">
        <f t="shared" si="56"/>
        <v>252.32430455645235</v>
      </c>
      <c r="I422" s="60">
        <f t="shared" si="57"/>
        <v>16.476574850071543</v>
      </c>
      <c r="J422" s="60">
        <f t="shared" si="58"/>
        <v>19.078566328388114</v>
      </c>
      <c r="K422" s="60">
        <f t="shared" si="59"/>
        <v>2.9485655231754002</v>
      </c>
      <c r="L422" s="60">
        <f t="shared" si="60"/>
        <v>0.14723541054840661</v>
      </c>
      <c r="M422" s="31"/>
      <c r="N422" s="31">
        <f t="shared" si="61"/>
        <v>1953.12</v>
      </c>
      <c r="O422" s="31">
        <f t="shared" si="62"/>
        <v>-0.2985467098698269</v>
      </c>
      <c r="P422" s="63">
        <f t="shared" si="63"/>
        <v>0.74189562719258295</v>
      </c>
      <c r="R422" s="60">
        <f t="shared" si="66"/>
        <v>15.044247787610621</v>
      </c>
      <c r="S422" s="60">
        <f t="shared" si="67"/>
        <v>2.7109957113319672</v>
      </c>
    </row>
    <row r="423" spans="1:19" x14ac:dyDescent="0.3">
      <c r="A423" s="60">
        <f>[1]Data!A422</f>
        <v>1905.06</v>
      </c>
      <c r="B423" s="60">
        <f>[1]Data!B422</f>
        <v>8.6</v>
      </c>
      <c r="C423" s="60">
        <f>[1]Data!C422</f>
        <v>0.32</v>
      </c>
      <c r="D423" s="60">
        <f>[1]Data!D422</f>
        <v>0.57999999999999996</v>
      </c>
      <c r="E423" s="60">
        <f>[1]Data!E422</f>
        <v>8.2776793390000005</v>
      </c>
      <c r="F423" s="60">
        <f t="shared" si="64"/>
        <v>318.04765468458544</v>
      </c>
      <c r="G423" s="60">
        <f t="shared" si="65"/>
        <v>21.449725548495294</v>
      </c>
      <c r="H423" s="60">
        <f t="shared" si="56"/>
        <v>253.31315397621154</v>
      </c>
      <c r="I423" s="60">
        <f t="shared" si="57"/>
        <v>16.597594557957198</v>
      </c>
      <c r="J423" s="60">
        <f t="shared" si="58"/>
        <v>19.162274001452062</v>
      </c>
      <c r="K423" s="60">
        <f t="shared" si="59"/>
        <v>2.9529434503359293</v>
      </c>
      <c r="L423" s="60">
        <f t="shared" si="60"/>
        <v>0.1516133377089357</v>
      </c>
      <c r="M423" s="31"/>
      <c r="N423" s="31">
        <f t="shared" si="61"/>
        <v>1954.03</v>
      </c>
      <c r="O423" s="31">
        <f t="shared" si="62"/>
        <v>-0.24492111748455647</v>
      </c>
      <c r="P423" s="63">
        <f t="shared" si="63"/>
        <v>0.78276628237992818</v>
      </c>
      <c r="R423" s="60">
        <f t="shared" si="66"/>
        <v>14.827586206896552</v>
      </c>
      <c r="S423" s="60">
        <f t="shared" si="67"/>
        <v>2.6964893787011341</v>
      </c>
    </row>
    <row r="424" spans="1:19" x14ac:dyDescent="0.3">
      <c r="A424" s="60">
        <f>[1]Data!A423</f>
        <v>1905.07</v>
      </c>
      <c r="B424" s="60">
        <f>[1]Data!B423</f>
        <v>8.8699999999999992</v>
      </c>
      <c r="C424" s="60">
        <f>[1]Data!C423</f>
        <v>0.32169999999999999</v>
      </c>
      <c r="D424" s="60">
        <f>[1]Data!D423</f>
        <v>0.59499999999999997</v>
      </c>
      <c r="E424" s="60">
        <f>[1]Data!E423</f>
        <v>8.2776793390000005</v>
      </c>
      <c r="F424" s="60">
        <f t="shared" si="64"/>
        <v>328.03287175026423</v>
      </c>
      <c r="G424" s="60">
        <f t="shared" si="65"/>
        <v>22.004459829921899</v>
      </c>
      <c r="H424" s="60">
        <f t="shared" si="56"/>
        <v>254.3211088344643</v>
      </c>
      <c r="I424" s="60">
        <f t="shared" si="57"/>
        <v>16.716159068876532</v>
      </c>
      <c r="J424" s="60">
        <f t="shared" si="58"/>
        <v>19.623698865190974</v>
      </c>
      <c r="K424" s="60">
        <f t="shared" si="59"/>
        <v>2.9767379616076588</v>
      </c>
      <c r="L424" s="60">
        <f t="shared" si="60"/>
        <v>0.17540784898066519</v>
      </c>
      <c r="M424" s="31"/>
      <c r="N424" s="31">
        <f t="shared" si="61"/>
        <v>1954.06</v>
      </c>
      <c r="O424" s="31">
        <f t="shared" si="62"/>
        <v>-0.17396796886840971</v>
      </c>
      <c r="P424" s="63">
        <f t="shared" si="63"/>
        <v>0.84032381375000942</v>
      </c>
      <c r="R424" s="60">
        <f t="shared" si="66"/>
        <v>14.907563025210083</v>
      </c>
      <c r="S424" s="60">
        <f t="shared" si="67"/>
        <v>2.7018686697579954</v>
      </c>
    </row>
    <row r="425" spans="1:19" x14ac:dyDescent="0.3">
      <c r="A425" s="60">
        <f>[1]Data!A424</f>
        <v>1905.08</v>
      </c>
      <c r="B425" s="60">
        <f>[1]Data!B424</f>
        <v>9.1999999999999993</v>
      </c>
      <c r="C425" s="60">
        <f>[1]Data!C424</f>
        <v>0.32329999999999998</v>
      </c>
      <c r="D425" s="60">
        <f>[1]Data!D424</f>
        <v>0.61</v>
      </c>
      <c r="E425" s="60">
        <f>[1]Data!E424</f>
        <v>8.3728446279999993</v>
      </c>
      <c r="F425" s="60">
        <f t="shared" si="64"/>
        <v>336.36991072086084</v>
      </c>
      <c r="G425" s="60">
        <f t="shared" si="65"/>
        <v>22.302787558665777</v>
      </c>
      <c r="H425" s="60">
        <f t="shared" si="56"/>
        <v>255.30389460800916</v>
      </c>
      <c r="I425" s="60">
        <f t="shared" si="57"/>
        <v>16.830659079902443</v>
      </c>
      <c r="J425" s="60">
        <f t="shared" si="58"/>
        <v>19.985545968459519</v>
      </c>
      <c r="K425" s="60">
        <f t="shared" si="59"/>
        <v>2.9950093107022924</v>
      </c>
      <c r="L425" s="60">
        <f t="shared" si="60"/>
        <v>0.19367919807529876</v>
      </c>
      <c r="M425" s="31"/>
      <c r="N425" s="31">
        <f t="shared" si="61"/>
        <v>1954.09</v>
      </c>
      <c r="O425" s="31">
        <f t="shared" si="62"/>
        <v>-0.10391998732472763</v>
      </c>
      <c r="P425" s="63">
        <f t="shared" si="63"/>
        <v>0.9012974097531864</v>
      </c>
      <c r="R425" s="60">
        <f t="shared" si="66"/>
        <v>15.081967213114753</v>
      </c>
      <c r="S425" s="60">
        <f t="shared" si="67"/>
        <v>2.7134998058697746</v>
      </c>
    </row>
    <row r="426" spans="1:19" x14ac:dyDescent="0.3">
      <c r="A426" s="60">
        <f>[1]Data!A425</f>
        <v>1905.09</v>
      </c>
      <c r="B426" s="60">
        <f>[1]Data!B425</f>
        <v>9.23</v>
      </c>
      <c r="C426" s="60">
        <f>[1]Data!C425</f>
        <v>0.32500000000000001</v>
      </c>
      <c r="D426" s="60">
        <f>[1]Data!D425</f>
        <v>0.625</v>
      </c>
      <c r="E426" s="60">
        <f>[1]Data!E425</f>
        <v>8.2776793390000005</v>
      </c>
      <c r="F426" s="60">
        <f t="shared" si="64"/>
        <v>341.34649450450274</v>
      </c>
      <c r="G426" s="60">
        <f t="shared" si="65"/>
        <v>23.113928392775104</v>
      </c>
      <c r="H426" s="60">
        <f t="shared" si="56"/>
        <v>256.30687862519989</v>
      </c>
      <c r="I426" s="60">
        <f t="shared" si="57"/>
        <v>16.946254201211925</v>
      </c>
      <c r="J426" s="60">
        <f t="shared" si="58"/>
        <v>20.142887652428293</v>
      </c>
      <c r="K426" s="60">
        <f t="shared" si="59"/>
        <v>3.0028512559812683</v>
      </c>
      <c r="L426" s="60">
        <f t="shared" si="60"/>
        <v>0.20152114335427473</v>
      </c>
      <c r="M426" s="31"/>
      <c r="N426" s="31">
        <f t="shared" si="61"/>
        <v>1954.12</v>
      </c>
      <c r="O426" s="31">
        <f t="shared" si="62"/>
        <v>-1.0926760437742544E-2</v>
      </c>
      <c r="P426" s="63">
        <f t="shared" si="63"/>
        <v>0.98913271976997341</v>
      </c>
      <c r="R426" s="60">
        <f t="shared" si="66"/>
        <v>14.768000000000001</v>
      </c>
      <c r="S426" s="60">
        <f t="shared" si="67"/>
        <v>2.6924626777604965</v>
      </c>
    </row>
    <row r="427" spans="1:19" x14ac:dyDescent="0.3">
      <c r="A427" s="60">
        <f>[1]Data!A426</f>
        <v>1905.1</v>
      </c>
      <c r="B427" s="60">
        <f>[1]Data!B426</f>
        <v>9.36</v>
      </c>
      <c r="C427" s="60">
        <f>[1]Data!C426</f>
        <v>0.32669999999999999</v>
      </c>
      <c r="D427" s="60">
        <f>[1]Data!D426</f>
        <v>0.64</v>
      </c>
      <c r="E427" s="60">
        <f>[1]Data!E426</f>
        <v>8.2776793390000005</v>
      </c>
      <c r="F427" s="60">
        <f t="shared" si="64"/>
        <v>346.15419161019992</v>
      </c>
      <c r="G427" s="60">
        <f t="shared" si="65"/>
        <v>23.668662674201705</v>
      </c>
      <c r="H427" s="60">
        <f t="shared" si="56"/>
        <v>257.30921404821208</v>
      </c>
      <c r="I427" s="60">
        <f t="shared" si="57"/>
        <v>17.061403582098439</v>
      </c>
      <c r="J427" s="60">
        <f t="shared" si="58"/>
        <v>20.288728881215835</v>
      </c>
      <c r="K427" s="60">
        <f t="shared" si="59"/>
        <v>3.0100655043255466</v>
      </c>
      <c r="L427" s="60">
        <f t="shared" si="60"/>
        <v>0.20873539169855304</v>
      </c>
      <c r="M427" s="31"/>
      <c r="N427" s="31">
        <f t="shared" si="61"/>
        <v>1955.03</v>
      </c>
      <c r="O427" s="31">
        <f t="shared" si="62"/>
        <v>1.4163289605829021E-2</v>
      </c>
      <c r="P427" s="63">
        <f t="shared" si="63"/>
        <v>1.014264064196565</v>
      </c>
      <c r="R427" s="60">
        <f t="shared" si="66"/>
        <v>14.624999999999998</v>
      </c>
      <c r="S427" s="60">
        <f t="shared" si="67"/>
        <v>2.6827323931179201</v>
      </c>
    </row>
    <row r="428" spans="1:19" x14ac:dyDescent="0.3">
      <c r="A428" s="60">
        <f>[1]Data!A427</f>
        <v>1905.11</v>
      </c>
      <c r="B428" s="60">
        <f>[1]Data!B427</f>
        <v>9.31</v>
      </c>
      <c r="C428" s="60">
        <f>[1]Data!C427</f>
        <v>0.32829999999999998</v>
      </c>
      <c r="D428" s="60">
        <f>[1]Data!D427</f>
        <v>0.65500000000000003</v>
      </c>
      <c r="E428" s="60">
        <f>[1]Data!E427</f>
        <v>8.3728446279999993</v>
      </c>
      <c r="F428" s="60">
        <f t="shared" si="64"/>
        <v>340.39172487078423</v>
      </c>
      <c r="G428" s="60">
        <f t="shared" si="65"/>
        <v>23.948075165452597</v>
      </c>
      <c r="H428" s="60">
        <f t="shared" si="56"/>
        <v>258.41663073157906</v>
      </c>
      <c r="I428" s="60">
        <f t="shared" si="57"/>
        <v>17.174518524187704</v>
      </c>
      <c r="J428" s="60">
        <f t="shared" si="58"/>
        <v>19.819578894825735</v>
      </c>
      <c r="K428" s="60">
        <f t="shared" si="59"/>
        <v>2.986670282199126</v>
      </c>
      <c r="L428" s="60">
        <f t="shared" si="60"/>
        <v>0.1853401695721324</v>
      </c>
      <c r="M428" s="31"/>
      <c r="N428" s="31">
        <f t="shared" si="61"/>
        <v>1955.06</v>
      </c>
      <c r="O428" s="31">
        <f t="shared" si="62"/>
        <v>8.1282810803467331E-2</v>
      </c>
      <c r="P428" s="63">
        <f t="shared" si="63"/>
        <v>1.0846776117404131</v>
      </c>
      <c r="R428" s="60">
        <f t="shared" si="66"/>
        <v>14.213740458015268</v>
      </c>
      <c r="S428" s="60">
        <f t="shared" si="67"/>
        <v>2.6542091346358609</v>
      </c>
    </row>
    <row r="429" spans="1:19" x14ac:dyDescent="0.3">
      <c r="A429" s="60">
        <f>[1]Data!A428</f>
        <v>1905.12</v>
      </c>
      <c r="B429" s="60">
        <f>[1]Data!B428</f>
        <v>9.5399999999999991</v>
      </c>
      <c r="C429" s="60">
        <f>[1]Data!C428</f>
        <v>0.33</v>
      </c>
      <c r="D429" s="60">
        <f>[1]Data!D428</f>
        <v>0.67</v>
      </c>
      <c r="E429" s="60">
        <f>[1]Data!E428</f>
        <v>8.4679289260000008</v>
      </c>
      <c r="F429" s="60">
        <f t="shared" si="64"/>
        <v>344.88437202549079</v>
      </c>
      <c r="G429" s="60">
        <f t="shared" si="65"/>
        <v>24.221439125479968</v>
      </c>
      <c r="H429" s="60">
        <f t="shared" si="56"/>
        <v>259.70184487068144</v>
      </c>
      <c r="I429" s="60">
        <f t="shared" si="57"/>
        <v>17.283616132251971</v>
      </c>
      <c r="J429" s="60">
        <f t="shared" si="58"/>
        <v>19.954410546177414</v>
      </c>
      <c r="K429" s="60">
        <f t="shared" si="59"/>
        <v>2.9934501989101814</v>
      </c>
      <c r="L429" s="60">
        <f t="shared" si="60"/>
        <v>0.19212008628318777</v>
      </c>
      <c r="M429" s="31"/>
      <c r="N429" s="31">
        <f t="shared" si="61"/>
        <v>1955.09</v>
      </c>
      <c r="O429" s="31">
        <f t="shared" si="62"/>
        <v>0.16167486380442986</v>
      </c>
      <c r="P429" s="63">
        <f t="shared" si="63"/>
        <v>1.1754779887410567</v>
      </c>
      <c r="R429" s="60">
        <f t="shared" si="66"/>
        <v>14.238805970149251</v>
      </c>
      <c r="S429" s="60">
        <f t="shared" si="67"/>
        <v>2.6559710520573203</v>
      </c>
    </row>
    <row r="430" spans="1:19" x14ac:dyDescent="0.3">
      <c r="A430" s="60">
        <f>[1]Data!A429</f>
        <v>1906.01</v>
      </c>
      <c r="B430" s="60">
        <f>[1]Data!B429</f>
        <v>9.8699999999999992</v>
      </c>
      <c r="C430" s="60">
        <f>[1]Data!C429</f>
        <v>0.33579999999999999</v>
      </c>
      <c r="D430" s="60">
        <f>[1]Data!D429</f>
        <v>0.67749999999999999</v>
      </c>
      <c r="E430" s="60">
        <f>[1]Data!E429</f>
        <v>8.4679289260000008</v>
      </c>
      <c r="F430" s="60">
        <f t="shared" si="64"/>
        <v>356.81433457983172</v>
      </c>
      <c r="G430" s="60">
        <f t="shared" si="65"/>
        <v>24.492574638078622</v>
      </c>
      <c r="H430" s="60">
        <f t="shared" si="56"/>
        <v>260.97261316655027</v>
      </c>
      <c r="I430" s="60">
        <f t="shared" si="57"/>
        <v>17.394890276392704</v>
      </c>
      <c r="J430" s="60">
        <f t="shared" si="58"/>
        <v>20.512594728124188</v>
      </c>
      <c r="K430" s="60">
        <f t="shared" si="59"/>
        <v>3.0210390744737574</v>
      </c>
      <c r="L430" s="60">
        <f t="shared" si="60"/>
        <v>0.21970896184676381</v>
      </c>
      <c r="M430" s="31"/>
      <c r="N430" s="31">
        <f t="shared" si="61"/>
        <v>1955.12</v>
      </c>
      <c r="O430" s="31">
        <f t="shared" si="62"/>
        <v>0.1656875485630076</v>
      </c>
      <c r="P430" s="63">
        <f t="shared" si="63"/>
        <v>1.1802042875824226</v>
      </c>
      <c r="R430" s="60">
        <f t="shared" si="66"/>
        <v>14.568265682656826</v>
      </c>
      <c r="S430" s="60">
        <f t="shared" si="67"/>
        <v>2.6788455796736712</v>
      </c>
    </row>
    <row r="431" spans="1:19" x14ac:dyDescent="0.3">
      <c r="A431" s="60">
        <f>[1]Data!A430</f>
        <v>1906.02</v>
      </c>
      <c r="B431" s="60">
        <f>[1]Data!B430</f>
        <v>9.8000000000000007</v>
      </c>
      <c r="C431" s="60">
        <f>[1]Data!C430</f>
        <v>0.3417</v>
      </c>
      <c r="D431" s="60">
        <f>[1]Data!D430</f>
        <v>0.68500000000000005</v>
      </c>
      <c r="E431" s="60">
        <f>[1]Data!E430</f>
        <v>8.4679289260000008</v>
      </c>
      <c r="F431" s="60">
        <f t="shared" si="64"/>
        <v>354.28373646224429</v>
      </c>
      <c r="G431" s="60">
        <f t="shared" si="65"/>
        <v>24.76371015067728</v>
      </c>
      <c r="H431" s="60">
        <f t="shared" si="56"/>
        <v>262.07524431209595</v>
      </c>
      <c r="I431" s="60">
        <f t="shared" si="57"/>
        <v>17.508412594897997</v>
      </c>
      <c r="J431" s="60">
        <f t="shared" si="58"/>
        <v>20.235057549733757</v>
      </c>
      <c r="K431" s="60">
        <f t="shared" si="59"/>
        <v>3.0074166223926628</v>
      </c>
      <c r="L431" s="60">
        <f t="shared" si="60"/>
        <v>0.20608650976566922</v>
      </c>
      <c r="M431" s="31"/>
      <c r="N431" s="31">
        <f t="shared" si="61"/>
        <v>1956.03</v>
      </c>
      <c r="O431" s="31">
        <f t="shared" si="62"/>
        <v>0.18646015988277842</v>
      </c>
      <c r="P431" s="63">
        <f t="shared" si="63"/>
        <v>1.2049766147198133</v>
      </c>
      <c r="R431" s="60">
        <f t="shared" si="66"/>
        <v>14.306569343065693</v>
      </c>
      <c r="S431" s="60">
        <f t="shared" si="67"/>
        <v>2.6607188263964381</v>
      </c>
    </row>
    <row r="432" spans="1:19" x14ac:dyDescent="0.3">
      <c r="A432" s="60">
        <f>[1]Data!A431</f>
        <v>1906.03</v>
      </c>
      <c r="B432" s="60">
        <f>[1]Data!B431</f>
        <v>9.56</v>
      </c>
      <c r="C432" s="60">
        <f>[1]Data!C431</f>
        <v>0.34749999999999998</v>
      </c>
      <c r="D432" s="60">
        <f>[1]Data!D431</f>
        <v>0.6925</v>
      </c>
      <c r="E432" s="60">
        <f>[1]Data!E431</f>
        <v>8.4679289260000008</v>
      </c>
      <c r="F432" s="60">
        <f t="shared" si="64"/>
        <v>345.6074000590873</v>
      </c>
      <c r="G432" s="60">
        <f t="shared" si="65"/>
        <v>25.034845663275934</v>
      </c>
      <c r="H432" s="60">
        <f t="shared" si="56"/>
        <v>263.18724048086074</v>
      </c>
      <c r="I432" s="60">
        <f t="shared" si="57"/>
        <v>17.626280828177354</v>
      </c>
      <c r="J432" s="60">
        <f t="shared" si="58"/>
        <v>19.607505600761773</v>
      </c>
      <c r="K432" s="60">
        <f t="shared" si="59"/>
        <v>2.9759124317484931</v>
      </c>
      <c r="L432" s="60">
        <f t="shared" si="60"/>
        <v>0.17458231912149946</v>
      </c>
      <c r="M432" s="31"/>
      <c r="N432" s="31">
        <f t="shared" si="61"/>
        <v>1956.06</v>
      </c>
      <c r="O432" s="31">
        <f t="shared" si="62"/>
        <v>0.11905218042062371</v>
      </c>
      <c r="P432" s="63">
        <f t="shared" si="63"/>
        <v>1.1264286942779318</v>
      </c>
      <c r="R432" s="60">
        <f t="shared" si="66"/>
        <v>13.80505415162455</v>
      </c>
      <c r="S432" s="60">
        <f t="shared" si="67"/>
        <v>2.6250347679839536</v>
      </c>
    </row>
    <row r="433" spans="1:19" x14ac:dyDescent="0.3">
      <c r="A433" s="60">
        <f>[1]Data!A432</f>
        <v>1906.04</v>
      </c>
      <c r="B433" s="60">
        <f>[1]Data!B432</f>
        <v>9.43</v>
      </c>
      <c r="C433" s="60">
        <f>[1]Data!C432</f>
        <v>0.3533</v>
      </c>
      <c r="D433" s="60">
        <f>[1]Data!D432</f>
        <v>0.7</v>
      </c>
      <c r="E433" s="60">
        <f>[1]Data!E432</f>
        <v>8.4679289260000008</v>
      </c>
      <c r="F433" s="60">
        <f t="shared" si="64"/>
        <v>340.90771784071052</v>
      </c>
      <c r="G433" s="60">
        <f t="shared" si="65"/>
        <v>25.305981175874589</v>
      </c>
      <c r="H433" s="60">
        <f t="shared" si="56"/>
        <v>264.16914004100039</v>
      </c>
      <c r="I433" s="60">
        <f t="shared" si="57"/>
        <v>17.746424056324855</v>
      </c>
      <c r="J433" s="60">
        <f t="shared" si="58"/>
        <v>19.209938676023604</v>
      </c>
      <c r="K433" s="60">
        <f t="shared" si="59"/>
        <v>2.9554277844809191</v>
      </c>
      <c r="L433" s="60">
        <f t="shared" si="60"/>
        <v>0.15409767185392553</v>
      </c>
      <c r="M433" s="31"/>
      <c r="N433" s="31">
        <f t="shared" si="61"/>
        <v>1956.09</v>
      </c>
      <c r="O433" s="31">
        <f t="shared" si="62"/>
        <v>9.6891330024749145E-2</v>
      </c>
      <c r="P433" s="63">
        <f t="shared" si="63"/>
        <v>1.1017406409872683</v>
      </c>
      <c r="R433" s="60">
        <f t="shared" si="66"/>
        <v>13.471428571428572</v>
      </c>
      <c r="S433" s="60">
        <f t="shared" si="67"/>
        <v>2.6005710405840987</v>
      </c>
    </row>
    <row r="434" spans="1:19" x14ac:dyDescent="0.3">
      <c r="A434" s="60">
        <f>[1]Data!A433</f>
        <v>1906.05</v>
      </c>
      <c r="B434" s="60">
        <f>[1]Data!B433</f>
        <v>9.18</v>
      </c>
      <c r="C434" s="60">
        <f>[1]Data!C433</f>
        <v>0.35920000000000002</v>
      </c>
      <c r="D434" s="60">
        <f>[1]Data!D433</f>
        <v>0.70750000000000002</v>
      </c>
      <c r="E434" s="60">
        <f>[1]Data!E433</f>
        <v>8.5630942149999996</v>
      </c>
      <c r="F434" s="60">
        <f t="shared" si="64"/>
        <v>328.18165717215567</v>
      </c>
      <c r="G434" s="60">
        <f t="shared" si="65"/>
        <v>25.29286736920481</v>
      </c>
      <c r="H434" s="60">
        <f t="shared" si="56"/>
        <v>265.16063434845148</v>
      </c>
      <c r="I434" s="60">
        <f t="shared" si="57"/>
        <v>17.867257309698523</v>
      </c>
      <c r="J434" s="60">
        <f t="shared" si="58"/>
        <v>18.367769125595757</v>
      </c>
      <c r="K434" s="60">
        <f t="shared" si="59"/>
        <v>2.9105974506763963</v>
      </c>
      <c r="L434" s="60">
        <f t="shared" si="60"/>
        <v>0.1092673380494027</v>
      </c>
      <c r="M434" s="31"/>
      <c r="N434" s="31">
        <f t="shared" si="61"/>
        <v>1956.12</v>
      </c>
      <c r="O434" s="31">
        <f t="shared" si="62"/>
        <v>5.6846522272978817E-2</v>
      </c>
      <c r="P434" s="63">
        <f t="shared" si="63"/>
        <v>1.0584933427759222</v>
      </c>
      <c r="R434" s="60">
        <f t="shared" si="66"/>
        <v>12.975265017667844</v>
      </c>
      <c r="S434" s="60">
        <f t="shared" si="67"/>
        <v>2.5630448540971433</v>
      </c>
    </row>
    <row r="435" spans="1:19" x14ac:dyDescent="0.3">
      <c r="A435" s="60">
        <f>[1]Data!A434</f>
        <v>1906.06</v>
      </c>
      <c r="B435" s="60">
        <f>[1]Data!B434</f>
        <v>9.3000000000000007</v>
      </c>
      <c r="C435" s="60">
        <f>[1]Data!C434</f>
        <v>0.36499999999999999</v>
      </c>
      <c r="D435" s="60">
        <f>[1]Data!D434</f>
        <v>0.71499999999999997</v>
      </c>
      <c r="E435" s="60">
        <f>[1]Data!E434</f>
        <v>8.5630942149999996</v>
      </c>
      <c r="F435" s="60">
        <f t="shared" si="64"/>
        <v>332.47161347505971</v>
      </c>
      <c r="G435" s="60">
        <f t="shared" si="65"/>
        <v>25.560989638136309</v>
      </c>
      <c r="H435" s="60">
        <f t="shared" si="56"/>
        <v>266.18019150427364</v>
      </c>
      <c r="I435" s="60">
        <f t="shared" si="57"/>
        <v>17.990375505968675</v>
      </c>
      <c r="J435" s="60">
        <f t="shared" si="58"/>
        <v>18.480526621845968</v>
      </c>
      <c r="K435" s="60">
        <f t="shared" si="59"/>
        <v>2.9167175626606472</v>
      </c>
      <c r="L435" s="60">
        <f t="shared" si="60"/>
        <v>0.11538745003365358</v>
      </c>
      <c r="M435" s="31"/>
      <c r="N435" s="31">
        <f t="shared" si="61"/>
        <v>1957.03</v>
      </c>
      <c r="O435" s="31">
        <f t="shared" si="62"/>
        <v>-2.3572140102259276E-2</v>
      </c>
      <c r="P435" s="63">
        <f t="shared" si="63"/>
        <v>0.97670351263602673</v>
      </c>
      <c r="R435" s="60">
        <f t="shared" si="66"/>
        <v>13.006993006993008</v>
      </c>
      <c r="S435" s="60">
        <f t="shared" si="67"/>
        <v>2.5654871364473397</v>
      </c>
    </row>
    <row r="436" spans="1:19" x14ac:dyDescent="0.3">
      <c r="A436" s="60">
        <f>[1]Data!A435</f>
        <v>1906.07</v>
      </c>
      <c r="B436" s="60">
        <f>[1]Data!B435</f>
        <v>9.06</v>
      </c>
      <c r="C436" s="60">
        <f>[1]Data!C435</f>
        <v>0.37080000000000002</v>
      </c>
      <c r="D436" s="60">
        <f>[1]Data!D435</f>
        <v>0.72250000000000003</v>
      </c>
      <c r="E436" s="60">
        <f>[1]Data!E435</f>
        <v>8.2776793390000005</v>
      </c>
      <c r="F436" s="60">
        <f t="shared" si="64"/>
        <v>335.05950598166794</v>
      </c>
      <c r="G436" s="60">
        <f t="shared" si="65"/>
        <v>26.719701222048023</v>
      </c>
      <c r="H436" s="60">
        <f t="shared" si="56"/>
        <v>267.4591409085711</v>
      </c>
      <c r="I436" s="60">
        <f t="shared" si="57"/>
        <v>18.123218098231025</v>
      </c>
      <c r="J436" s="60">
        <f t="shared" si="58"/>
        <v>18.487859284459667</v>
      </c>
      <c r="K436" s="60">
        <f t="shared" si="59"/>
        <v>2.917114261760708</v>
      </c>
      <c r="L436" s="60">
        <f t="shared" si="60"/>
        <v>0.11578414913371438</v>
      </c>
      <c r="M436" s="31"/>
      <c r="N436" s="31">
        <f t="shared" si="61"/>
        <v>1957.06</v>
      </c>
      <c r="O436" s="31">
        <f t="shared" si="62"/>
        <v>2.6115953986805884E-2</v>
      </c>
      <c r="P436" s="63">
        <f t="shared" si="63"/>
        <v>1.0264599636982512</v>
      </c>
      <c r="R436" s="60">
        <f t="shared" si="66"/>
        <v>12.539792387543253</v>
      </c>
      <c r="S436" s="60">
        <f t="shared" si="67"/>
        <v>2.5289069790504377</v>
      </c>
    </row>
    <row r="437" spans="1:19" x14ac:dyDescent="0.3">
      <c r="A437" s="60">
        <f>[1]Data!A436</f>
        <v>1906.08</v>
      </c>
      <c r="B437" s="60">
        <f>[1]Data!B436</f>
        <v>9.73</v>
      </c>
      <c r="C437" s="60">
        <f>[1]Data!C436</f>
        <v>0.37669999999999998</v>
      </c>
      <c r="D437" s="60">
        <f>[1]Data!D436</f>
        <v>0.73</v>
      </c>
      <c r="E437" s="60">
        <f>[1]Data!E436</f>
        <v>8.4679289260000008</v>
      </c>
      <c r="F437" s="60">
        <f t="shared" si="64"/>
        <v>351.7531383446568</v>
      </c>
      <c r="G437" s="60">
        <f t="shared" si="65"/>
        <v>26.390523226269213</v>
      </c>
      <c r="H437" s="60">
        <f t="shared" si="56"/>
        <v>268.91710148732864</v>
      </c>
      <c r="I437" s="60">
        <f t="shared" si="57"/>
        <v>18.257454714467691</v>
      </c>
      <c r="J437" s="60">
        <f t="shared" si="58"/>
        <v>19.26627472699786</v>
      </c>
      <c r="K437" s="60">
        <f t="shared" si="59"/>
        <v>2.9583561439139183</v>
      </c>
      <c r="L437" s="60">
        <f t="shared" si="60"/>
        <v>0.15702603128692472</v>
      </c>
      <c r="M437" s="31"/>
      <c r="N437" s="31">
        <f t="shared" si="61"/>
        <v>1957.09</v>
      </c>
      <c r="O437" s="31">
        <f t="shared" si="62"/>
        <v>-7.3991044452800914E-2</v>
      </c>
      <c r="P437" s="63">
        <f t="shared" si="63"/>
        <v>0.92868001064171457</v>
      </c>
      <c r="R437" s="60">
        <f t="shared" si="66"/>
        <v>13.328767123287673</v>
      </c>
      <c r="S437" s="60">
        <f t="shared" si="67"/>
        <v>2.589924641037614</v>
      </c>
    </row>
    <row r="438" spans="1:19" x14ac:dyDescent="0.3">
      <c r="A438" s="60">
        <f>[1]Data!A437</f>
        <v>1906.09</v>
      </c>
      <c r="B438" s="60">
        <f>[1]Data!B437</f>
        <v>10.029999999999999</v>
      </c>
      <c r="C438" s="60">
        <f>[1]Data!C437</f>
        <v>0.38250000000000001</v>
      </c>
      <c r="D438" s="60">
        <f>[1]Data!D437</f>
        <v>0.73750000000000004</v>
      </c>
      <c r="E438" s="60">
        <f>[1]Data!E437</f>
        <v>8.5630942149999996</v>
      </c>
      <c r="F438" s="60">
        <f t="shared" si="64"/>
        <v>358.56884765105895</v>
      </c>
      <c r="G438" s="60">
        <f t="shared" si="65"/>
        <v>26.365356444930811</v>
      </c>
      <c r="H438" s="60">
        <f t="shared" si="56"/>
        <v>270.15180327698732</v>
      </c>
      <c r="I438" s="60">
        <f t="shared" si="57"/>
        <v>18.394821508342435</v>
      </c>
      <c r="J438" s="60">
        <f t="shared" si="58"/>
        <v>19.492923456117282</v>
      </c>
      <c r="K438" s="60">
        <f t="shared" si="59"/>
        <v>2.9700515000193817</v>
      </c>
      <c r="L438" s="60">
        <f t="shared" si="60"/>
        <v>0.16872138739238807</v>
      </c>
      <c r="M438" s="31"/>
      <c r="N438" s="31">
        <f t="shared" si="61"/>
        <v>1957.12</v>
      </c>
      <c r="O438" s="31">
        <f t="shared" si="62"/>
        <v>-0.17812066982861596</v>
      </c>
      <c r="P438" s="63">
        <f t="shared" si="63"/>
        <v>0.83684143588316529</v>
      </c>
      <c r="R438" s="60">
        <f t="shared" si="66"/>
        <v>13.599999999999998</v>
      </c>
      <c r="S438" s="60">
        <f t="shared" si="67"/>
        <v>2.610069792742006</v>
      </c>
    </row>
    <row r="439" spans="1:19" x14ac:dyDescent="0.3">
      <c r="A439" s="60">
        <f>[1]Data!A438</f>
        <v>1906.1</v>
      </c>
      <c r="B439" s="60">
        <f>[1]Data!B438</f>
        <v>9.73</v>
      </c>
      <c r="C439" s="60">
        <f>[1]Data!C438</f>
        <v>0.38829999999999998</v>
      </c>
      <c r="D439" s="60">
        <f>[1]Data!D438</f>
        <v>0.745</v>
      </c>
      <c r="E439" s="60">
        <f>[1]Data!E438</f>
        <v>8.7534247930000006</v>
      </c>
      <c r="F439" s="60">
        <f t="shared" si="64"/>
        <v>340.28059250385786</v>
      </c>
      <c r="G439" s="60">
        <f t="shared" si="65"/>
        <v>26.054372190685928</v>
      </c>
      <c r="H439" s="60">
        <f t="shared" si="56"/>
        <v>271.43075412271776</v>
      </c>
      <c r="I439" s="60">
        <f t="shared" si="57"/>
        <v>18.538334789854929</v>
      </c>
      <c r="J439" s="60">
        <f t="shared" si="58"/>
        <v>18.355510155641152</v>
      </c>
      <c r="K439" s="60">
        <f t="shared" si="59"/>
        <v>2.9099298103866453</v>
      </c>
      <c r="L439" s="60">
        <f t="shared" si="60"/>
        <v>0.10859969775965173</v>
      </c>
      <c r="M439" s="31"/>
      <c r="N439" s="31">
        <f t="shared" si="61"/>
        <v>1958.03</v>
      </c>
      <c r="O439" s="31">
        <f t="shared" si="62"/>
        <v>-0.16027114199532955</v>
      </c>
      <c r="P439" s="63">
        <f t="shared" si="63"/>
        <v>0.85191276832007823</v>
      </c>
      <c r="R439" s="60">
        <f t="shared" si="66"/>
        <v>13.060402684563758</v>
      </c>
      <c r="S439" s="60">
        <f t="shared" si="67"/>
        <v>2.5695849568004911</v>
      </c>
    </row>
    <row r="440" spans="1:19" x14ac:dyDescent="0.3">
      <c r="A440" s="60">
        <f>[1]Data!A439</f>
        <v>1906.11</v>
      </c>
      <c r="B440" s="60">
        <f>[1]Data!B439</f>
        <v>9.93</v>
      </c>
      <c r="C440" s="60">
        <f>[1]Data!C439</f>
        <v>0.39419999999999999</v>
      </c>
      <c r="D440" s="60">
        <f>[1]Data!D439</f>
        <v>0.75249999999999995</v>
      </c>
      <c r="E440" s="60">
        <f>[1]Data!E439</f>
        <v>8.8485090910000004</v>
      </c>
      <c r="F440" s="60">
        <f t="shared" si="64"/>
        <v>343.54330698398547</v>
      </c>
      <c r="G440" s="60">
        <f t="shared" si="65"/>
        <v>26.033870947175132</v>
      </c>
      <c r="H440" s="60">
        <f t="shared" si="56"/>
        <v>272.58759841097333</v>
      </c>
      <c r="I440" s="60">
        <f t="shared" si="57"/>
        <v>18.689821668527475</v>
      </c>
      <c r="J440" s="60">
        <f t="shared" si="58"/>
        <v>18.381304705677934</v>
      </c>
      <c r="K440" s="60">
        <f t="shared" si="59"/>
        <v>2.9113340994831889</v>
      </c>
      <c r="L440" s="60">
        <f t="shared" si="60"/>
        <v>0.11000398685619528</v>
      </c>
      <c r="M440" s="31"/>
      <c r="N440" s="31">
        <f t="shared" si="61"/>
        <v>1958.06</v>
      </c>
      <c r="O440" s="31">
        <f t="shared" si="62"/>
        <v>-0.1108505326414515</v>
      </c>
      <c r="P440" s="63">
        <f t="shared" si="63"/>
        <v>0.89507252305707985</v>
      </c>
      <c r="R440" s="60">
        <f t="shared" si="66"/>
        <v>13.196013289036545</v>
      </c>
      <c r="S440" s="60">
        <f t="shared" si="67"/>
        <v>2.5799147604161874</v>
      </c>
    </row>
    <row r="441" spans="1:19" x14ac:dyDescent="0.3">
      <c r="A441" s="60">
        <f>[1]Data!A440</f>
        <v>1906.12</v>
      </c>
      <c r="B441" s="60">
        <f>[1]Data!B440</f>
        <v>9.84</v>
      </c>
      <c r="C441" s="60">
        <f>[1]Data!C440</f>
        <v>0.4</v>
      </c>
      <c r="D441" s="60">
        <f>[1]Data!D440</f>
        <v>0.76</v>
      </c>
      <c r="E441" s="60">
        <f>[1]Data!E440</f>
        <v>8.9436743799999991</v>
      </c>
      <c r="F441" s="60">
        <f t="shared" si="64"/>
        <v>336.8072754008291</v>
      </c>
      <c r="G441" s="60">
        <f t="shared" si="65"/>
        <v>26.013570051283551</v>
      </c>
      <c r="H441" s="60">
        <f t="shared" si="56"/>
        <v>273.79245962799075</v>
      </c>
      <c r="I441" s="60">
        <f t="shared" si="57"/>
        <v>18.844872371676434</v>
      </c>
      <c r="J441" s="60">
        <f t="shared" si="58"/>
        <v>17.872621727438467</v>
      </c>
      <c r="K441" s="60">
        <f t="shared" si="59"/>
        <v>2.8832700295148741</v>
      </c>
      <c r="L441" s="60">
        <f t="shared" si="60"/>
        <v>8.1939916887880493E-2</v>
      </c>
      <c r="M441" s="31"/>
      <c r="N441" s="31">
        <f t="shared" si="61"/>
        <v>1958.09</v>
      </c>
      <c r="O441" s="31">
        <f t="shared" si="62"/>
        <v>-2.6016534231258159E-2</v>
      </c>
      <c r="P441" s="63">
        <f t="shared" si="63"/>
        <v>0.9743189798602363</v>
      </c>
      <c r="R441" s="60">
        <f t="shared" si="66"/>
        <v>12.947368421052632</v>
      </c>
      <c r="S441" s="60">
        <f t="shared" si="67"/>
        <v>2.5608925567659222</v>
      </c>
    </row>
    <row r="442" spans="1:19" x14ac:dyDescent="0.3">
      <c r="A442" s="60">
        <f>[1]Data!A441</f>
        <v>1907.01</v>
      </c>
      <c r="B442" s="60">
        <f>[1]Data!B441</f>
        <v>9.56</v>
      </c>
      <c r="C442" s="60">
        <f>[1]Data!C441</f>
        <v>0.40329999999999999</v>
      </c>
      <c r="D442" s="60">
        <f>[1]Data!D441</f>
        <v>0.75170000000000003</v>
      </c>
      <c r="E442" s="60">
        <f>[1]Data!E441</f>
        <v>8.8485090910000004</v>
      </c>
      <c r="F442" s="60">
        <f t="shared" si="64"/>
        <v>330.742599674411</v>
      </c>
      <c r="G442" s="60">
        <f t="shared" si="65"/>
        <v>26.006193742181459</v>
      </c>
      <c r="H442" s="60">
        <f t="shared" si="56"/>
        <v>274.81599695008822</v>
      </c>
      <c r="I442" s="60">
        <f t="shared" si="57"/>
        <v>18.990439742054345</v>
      </c>
      <c r="J442" s="60">
        <f t="shared" si="58"/>
        <v>17.416268615517165</v>
      </c>
      <c r="K442" s="60">
        <f t="shared" si="59"/>
        <v>2.8574047473041855</v>
      </c>
      <c r="L442" s="60">
        <f t="shared" si="60"/>
        <v>5.607463467719187E-2</v>
      </c>
      <c r="M442" s="31"/>
      <c r="N442" s="31">
        <f t="shared" si="61"/>
        <v>1958.12</v>
      </c>
      <c r="O442" s="31">
        <f t="shared" si="62"/>
        <v>6.0294915016073425E-2</v>
      </c>
      <c r="P442" s="63">
        <f t="shared" si="63"/>
        <v>1.0621497442686372</v>
      </c>
      <c r="R442" s="60">
        <f t="shared" si="66"/>
        <v>12.717839563655714</v>
      </c>
      <c r="S442" s="60">
        <f t="shared" si="67"/>
        <v>2.5430056978620237</v>
      </c>
    </row>
    <row r="443" spans="1:19" x14ac:dyDescent="0.3">
      <c r="A443" s="60">
        <f>[1]Data!A442</f>
        <v>1907.02</v>
      </c>
      <c r="B443" s="60">
        <f>[1]Data!B442</f>
        <v>9.26</v>
      </c>
      <c r="C443" s="60">
        <f>[1]Data!C442</f>
        <v>0.40670000000000001</v>
      </c>
      <c r="D443" s="60">
        <f>[1]Data!D442</f>
        <v>0.74329999999999996</v>
      </c>
      <c r="E443" s="60">
        <f>[1]Data!E442</f>
        <v>9.0388396689999997</v>
      </c>
      <c r="F443" s="60">
        <f t="shared" si="64"/>
        <v>313.61776000100434</v>
      </c>
      <c r="G443" s="60">
        <f t="shared" si="65"/>
        <v>25.174090821678888</v>
      </c>
      <c r="H443" s="60">
        <f t="shared" si="56"/>
        <v>275.65344900704474</v>
      </c>
      <c r="I443" s="60">
        <f t="shared" si="57"/>
        <v>19.12592737598689</v>
      </c>
      <c r="J443" s="60">
        <f t="shared" si="58"/>
        <v>16.397519128654633</v>
      </c>
      <c r="K443" s="60">
        <f t="shared" si="59"/>
        <v>2.7971300507442822</v>
      </c>
      <c r="L443" s="60">
        <f t="shared" si="60"/>
        <v>-4.2000618827113811E-3</v>
      </c>
      <c r="M443" s="31"/>
      <c r="N443" s="31">
        <f t="shared" si="61"/>
        <v>1959.03</v>
      </c>
      <c r="O443" s="31">
        <f t="shared" si="62"/>
        <v>0.10741278042006419</v>
      </c>
      <c r="P443" s="63">
        <f t="shared" si="63"/>
        <v>1.1133937467765809</v>
      </c>
      <c r="R443" s="60">
        <f t="shared" si="66"/>
        <v>12.457957755953181</v>
      </c>
      <c r="S443" s="60">
        <f t="shared" si="67"/>
        <v>2.5223595959089771</v>
      </c>
    </row>
    <row r="444" spans="1:19" x14ac:dyDescent="0.3">
      <c r="A444" s="60">
        <f>[1]Data!A443</f>
        <v>1907.03</v>
      </c>
      <c r="B444" s="60">
        <f>[1]Data!B443</f>
        <v>8.35</v>
      </c>
      <c r="C444" s="60">
        <f>[1]Data!C443</f>
        <v>0.41</v>
      </c>
      <c r="D444" s="60">
        <f>[1]Data!D443</f>
        <v>0.73499999999999999</v>
      </c>
      <c r="E444" s="60">
        <f>[1]Data!E443</f>
        <v>8.9436743799999991</v>
      </c>
      <c r="F444" s="60">
        <f t="shared" si="64"/>
        <v>285.80698674765478</v>
      </c>
      <c r="G444" s="60">
        <f t="shared" si="65"/>
        <v>25.157860510122905</v>
      </c>
      <c r="H444" s="60">
        <f t="shared" si="56"/>
        <v>276.49891326284592</v>
      </c>
      <c r="I444" s="60">
        <f t="shared" si="57"/>
        <v>19.256507054984247</v>
      </c>
      <c r="J444" s="60">
        <f t="shared" si="58"/>
        <v>14.842099137272047</v>
      </c>
      <c r="K444" s="60">
        <f t="shared" si="59"/>
        <v>2.6974676790345984</v>
      </c>
      <c r="L444" s="60">
        <f t="shared" si="60"/>
        <v>-0.10386243359239522</v>
      </c>
      <c r="M444" s="31"/>
      <c r="N444" s="31">
        <f t="shared" si="61"/>
        <v>1959.06</v>
      </c>
      <c r="O444" s="31">
        <f t="shared" si="62"/>
        <v>0.12025050657636838</v>
      </c>
      <c r="P444" s="63">
        <f t="shared" si="63"/>
        <v>1.1277793323356973</v>
      </c>
      <c r="R444" s="60">
        <f t="shared" si="66"/>
        <v>11.360544217687075</v>
      </c>
      <c r="S444" s="60">
        <f t="shared" si="67"/>
        <v>2.4301463186320644</v>
      </c>
    </row>
    <row r="445" spans="1:19" x14ac:dyDescent="0.3">
      <c r="A445" s="60">
        <f>[1]Data!A444</f>
        <v>1907.04</v>
      </c>
      <c r="B445" s="60">
        <f>[1]Data!B444</f>
        <v>8.39</v>
      </c>
      <c r="C445" s="60">
        <f>[1]Data!C444</f>
        <v>0.4133</v>
      </c>
      <c r="D445" s="60">
        <f>[1]Data!D444</f>
        <v>0.72670000000000001</v>
      </c>
      <c r="E445" s="60">
        <f>[1]Data!E444</f>
        <v>8.9436743799999991</v>
      </c>
      <c r="F445" s="60">
        <f t="shared" si="64"/>
        <v>287.17612201351182</v>
      </c>
      <c r="G445" s="60">
        <f t="shared" si="65"/>
        <v>24.873764942457576</v>
      </c>
      <c r="H445" s="60">
        <f t="shared" si="56"/>
        <v>277.25637305969485</v>
      </c>
      <c r="I445" s="60">
        <f t="shared" si="57"/>
        <v>19.378144232976851</v>
      </c>
      <c r="J445" s="60">
        <f t="shared" si="58"/>
        <v>14.819588427090373</v>
      </c>
      <c r="K445" s="60">
        <f t="shared" si="59"/>
        <v>2.695949848030915</v>
      </c>
      <c r="L445" s="60">
        <f t="shared" si="60"/>
        <v>-0.10538026459607863</v>
      </c>
      <c r="M445" s="31"/>
      <c r="N445" s="31">
        <f t="shared" si="61"/>
        <v>1959.09</v>
      </c>
      <c r="O445" s="31">
        <f t="shared" si="62"/>
        <v>0.10245712152714281</v>
      </c>
      <c r="P445" s="63">
        <f t="shared" si="63"/>
        <v>1.1078897962687693</v>
      </c>
      <c r="R445" s="60">
        <f t="shared" si="66"/>
        <v>11.545341956790974</v>
      </c>
      <c r="S445" s="60">
        <f t="shared" si="67"/>
        <v>2.4462820618386618</v>
      </c>
    </row>
    <row r="446" spans="1:19" x14ac:dyDescent="0.3">
      <c r="A446" s="60">
        <f>[1]Data!A445</f>
        <v>1907.05</v>
      </c>
      <c r="B446" s="60">
        <f>[1]Data!B445</f>
        <v>8.1</v>
      </c>
      <c r="C446" s="60">
        <f>[1]Data!C445</f>
        <v>0.41670000000000001</v>
      </c>
      <c r="D446" s="60">
        <f>[1]Data!D445</f>
        <v>0.71830000000000005</v>
      </c>
      <c r="E446" s="60">
        <f>[1]Data!E445</f>
        <v>9.1340049590000003</v>
      </c>
      <c r="F446" s="60">
        <f t="shared" si="64"/>
        <v>271.47267393989591</v>
      </c>
      <c r="G446" s="60">
        <f t="shared" si="65"/>
        <v>24.073928603830524</v>
      </c>
      <c r="H446" s="60">
        <f t="shared" si="56"/>
        <v>277.87134849227357</v>
      </c>
      <c r="I446" s="60">
        <f t="shared" si="57"/>
        <v>19.487283498474731</v>
      </c>
      <c r="J446" s="60">
        <f t="shared" si="58"/>
        <v>13.930760229415458</v>
      </c>
      <c r="K446" s="60">
        <f t="shared" si="59"/>
        <v>2.6340993612785386</v>
      </c>
      <c r="L446" s="60">
        <f t="shared" si="60"/>
        <v>-0.167230751348455</v>
      </c>
      <c r="M446" s="31"/>
      <c r="N446" s="31">
        <f t="shared" si="61"/>
        <v>1959.12</v>
      </c>
      <c r="O446" s="31">
        <f t="shared" si="62"/>
        <v>0.1297336806163476</v>
      </c>
      <c r="P446" s="63">
        <f t="shared" si="63"/>
        <v>1.1385251316341829</v>
      </c>
      <c r="R446" s="60">
        <f t="shared" si="66"/>
        <v>11.276625365446192</v>
      </c>
      <c r="S446" s="60">
        <f t="shared" si="67"/>
        <v>2.4227320315797742</v>
      </c>
    </row>
    <row r="447" spans="1:19" x14ac:dyDescent="0.3">
      <c r="A447" s="60">
        <f>[1]Data!A446</f>
        <v>1907.06</v>
      </c>
      <c r="B447" s="60">
        <f>[1]Data!B446</f>
        <v>7.84</v>
      </c>
      <c r="C447" s="60">
        <f>[1]Data!C446</f>
        <v>0.42</v>
      </c>
      <c r="D447" s="60">
        <f>[1]Data!D446</f>
        <v>0.71</v>
      </c>
      <c r="E447" s="60">
        <f>[1]Data!E446</f>
        <v>9.229089256</v>
      </c>
      <c r="F447" s="60">
        <f t="shared" si="64"/>
        <v>260.05161868379264</v>
      </c>
      <c r="G447" s="60">
        <f t="shared" si="65"/>
        <v>23.550593018557752</v>
      </c>
      <c r="H447" s="60">
        <f t="shared" si="56"/>
        <v>278.46935560001879</v>
      </c>
      <c r="I447" s="60">
        <f t="shared" si="57"/>
        <v>19.588151847351561</v>
      </c>
      <c r="J447" s="60">
        <f t="shared" si="58"/>
        <v>13.275965017544685</v>
      </c>
      <c r="K447" s="60">
        <f t="shared" si="59"/>
        <v>2.5859552588395447</v>
      </c>
      <c r="L447" s="60">
        <f t="shared" si="60"/>
        <v>-0.21537485378744892</v>
      </c>
      <c r="M447" s="31"/>
      <c r="N447" s="31">
        <f t="shared" si="61"/>
        <v>1960.03</v>
      </c>
      <c r="O447" s="31">
        <f t="shared" si="62"/>
        <v>5.5287290519223209E-2</v>
      </c>
      <c r="P447" s="63">
        <f t="shared" si="63"/>
        <v>1.0568441923826755</v>
      </c>
      <c r="R447" s="60">
        <f t="shared" si="66"/>
        <v>11.04225352112676</v>
      </c>
      <c r="S447" s="60">
        <f t="shared" si="67"/>
        <v>2.4017291433090926</v>
      </c>
    </row>
    <row r="448" spans="1:19" x14ac:dyDescent="0.3">
      <c r="A448" s="60">
        <f>[1]Data!A447</f>
        <v>1907.07</v>
      </c>
      <c r="B448" s="60">
        <f>[1]Data!B447</f>
        <v>8.14</v>
      </c>
      <c r="C448" s="60">
        <f>[1]Data!C447</f>
        <v>0.42330000000000001</v>
      </c>
      <c r="D448" s="60">
        <f>[1]Data!D447</f>
        <v>0.70169999999999999</v>
      </c>
      <c r="E448" s="60">
        <f>[1]Data!E447</f>
        <v>9.229089256</v>
      </c>
      <c r="F448" s="60">
        <f t="shared" si="64"/>
        <v>270.00257348036638</v>
      </c>
      <c r="G448" s="60">
        <f t="shared" si="65"/>
        <v>23.275283269185881</v>
      </c>
      <c r="H448" s="60">
        <f t="shared" si="56"/>
        <v>278.78872960142473</v>
      </c>
      <c r="I448" s="60">
        <f t="shared" si="57"/>
        <v>19.68245810886982</v>
      </c>
      <c r="J448" s="60">
        <f t="shared" si="58"/>
        <v>13.71792953841933</v>
      </c>
      <c r="K448" s="60">
        <f t="shared" si="59"/>
        <v>2.6187037026314646</v>
      </c>
      <c r="L448" s="60">
        <f t="shared" si="60"/>
        <v>-0.18262640999552904</v>
      </c>
      <c r="M448" s="31"/>
      <c r="N448" s="31">
        <f t="shared" si="61"/>
        <v>1960.06</v>
      </c>
      <c r="O448" s="31">
        <f t="shared" si="62"/>
        <v>8.6778213617612732E-2</v>
      </c>
      <c r="P448" s="63">
        <f t="shared" si="63"/>
        <v>1.0906547605183086</v>
      </c>
      <c r="R448" s="60">
        <f t="shared" si="66"/>
        <v>11.600399030924898</v>
      </c>
      <c r="S448" s="60">
        <f t="shared" si="67"/>
        <v>2.4510394967383431</v>
      </c>
    </row>
    <row r="449" spans="1:19" x14ac:dyDescent="0.3">
      <c r="A449" s="60">
        <f>[1]Data!A448</f>
        <v>1907.08</v>
      </c>
      <c r="B449" s="60">
        <f>[1]Data!B448</f>
        <v>7.53</v>
      </c>
      <c r="C449" s="60">
        <f>[1]Data!C448</f>
        <v>0.42670000000000002</v>
      </c>
      <c r="D449" s="60">
        <f>[1]Data!D448</f>
        <v>0.69330000000000003</v>
      </c>
      <c r="E449" s="60">
        <f>[1]Data!E448</f>
        <v>9.229089256</v>
      </c>
      <c r="F449" s="60">
        <f t="shared" si="64"/>
        <v>249.76896539399985</v>
      </c>
      <c r="G449" s="60">
        <f t="shared" si="65"/>
        <v>22.996656534881815</v>
      </c>
      <c r="H449" s="60">
        <f t="shared" ref="H449:H512" si="68">GEOMEAN(F330:F450)</f>
        <v>279.04106580963094</v>
      </c>
      <c r="I449" s="60">
        <f t="shared" ref="I449:I512" si="69">GEOMEAN(G330:G449)</f>
        <v>19.777478939391976</v>
      </c>
      <c r="J449" s="60">
        <f t="shared" ref="J449:J512" si="70">F449/I449</f>
        <v>12.628958734296525</v>
      </c>
      <c r="K449" s="60">
        <f t="shared" ref="K449:K512" si="71">LN(J449)</f>
        <v>2.5359924891233812</v>
      </c>
      <c r="L449" s="60">
        <f t="shared" si="60"/>
        <v>-0.26533762350361245</v>
      </c>
      <c r="M449" s="31"/>
      <c r="N449" s="31">
        <f t="shared" si="61"/>
        <v>1960.09</v>
      </c>
      <c r="O449" s="31">
        <f t="shared" si="62"/>
        <v>4.2875339340903373E-2</v>
      </c>
      <c r="P449" s="63">
        <f t="shared" si="63"/>
        <v>1.0438077649757911</v>
      </c>
      <c r="R449" s="60">
        <f t="shared" si="66"/>
        <v>10.861099091302467</v>
      </c>
      <c r="S449" s="60">
        <f t="shared" si="67"/>
        <v>2.3851875148454944</v>
      </c>
    </row>
    <row r="450" spans="1:19" x14ac:dyDescent="0.3">
      <c r="A450" s="60">
        <f>[1]Data!A449</f>
        <v>1907.09</v>
      </c>
      <c r="B450" s="60">
        <f>[1]Data!B449</f>
        <v>7.45</v>
      </c>
      <c r="C450" s="60">
        <f>[1]Data!C449</f>
        <v>0.43</v>
      </c>
      <c r="D450" s="60">
        <f>[1]Data!D449</f>
        <v>0.68500000000000005</v>
      </c>
      <c r="E450" s="60">
        <f>[1]Data!E449</f>
        <v>9.229089256</v>
      </c>
      <c r="F450" s="60">
        <f t="shared" si="64"/>
        <v>247.11537744824685</v>
      </c>
      <c r="G450" s="60">
        <f t="shared" si="65"/>
        <v>22.721346785509947</v>
      </c>
      <c r="H450" s="60">
        <f t="shared" si="68"/>
        <v>278.96127775112694</v>
      </c>
      <c r="I450" s="60">
        <f t="shared" si="69"/>
        <v>19.870801395339303</v>
      </c>
      <c r="J450" s="60">
        <f t="shared" si="70"/>
        <v>12.436105244663548</v>
      </c>
      <c r="K450" s="60">
        <f t="shared" si="71"/>
        <v>2.5206039550638453</v>
      </c>
      <c r="L450" s="60">
        <f t="shared" ref="L450:L513" si="72">K450-$K$1843</f>
        <v>-0.28072615756314834</v>
      </c>
      <c r="M450" s="31"/>
      <c r="N450" s="31">
        <f t="shared" si="61"/>
        <v>1960.12</v>
      </c>
      <c r="O450" s="31">
        <f t="shared" si="62"/>
        <v>7.2549839357385348E-2</v>
      </c>
      <c r="P450" s="63">
        <f t="shared" si="63"/>
        <v>1.0752463943440669</v>
      </c>
      <c r="R450" s="60">
        <f t="shared" si="66"/>
        <v>10.875912408759124</v>
      </c>
      <c r="S450" s="60">
        <f t="shared" si="67"/>
        <v>2.38655047311138</v>
      </c>
    </row>
    <row r="451" spans="1:19" x14ac:dyDescent="0.3">
      <c r="A451" s="60">
        <f>[1]Data!A450</f>
        <v>1907.1</v>
      </c>
      <c r="B451" s="60">
        <f>[1]Data!B450</f>
        <v>6.64</v>
      </c>
      <c r="C451" s="60">
        <f>[1]Data!C450</f>
        <v>0.43330000000000002</v>
      </c>
      <c r="D451" s="60">
        <f>[1]Data!D450</f>
        <v>0.67669999999999997</v>
      </c>
      <c r="E451" s="60">
        <f>[1]Data!E450</f>
        <v>9.3242545450000005</v>
      </c>
      <c r="F451" s="60">
        <f t="shared" si="64"/>
        <v>217.99990446314004</v>
      </c>
      <c r="G451" s="60">
        <f t="shared" si="65"/>
        <v>22.216948094910673</v>
      </c>
      <c r="H451" s="60">
        <f t="shared" si="68"/>
        <v>278.88062014737073</v>
      </c>
      <c r="I451" s="60">
        <f t="shared" si="69"/>
        <v>19.953696227583535</v>
      </c>
      <c r="J451" s="60">
        <f t="shared" si="70"/>
        <v>10.925289328689987</v>
      </c>
      <c r="K451" s="60">
        <f t="shared" si="71"/>
        <v>2.3910802238062656</v>
      </c>
      <c r="L451" s="60">
        <f t="shared" si="72"/>
        <v>-0.41024988882072799</v>
      </c>
      <c r="M451" s="31"/>
      <c r="N451" s="31">
        <f t="shared" ref="N451:N514" si="73">INDEX($A$130:$A$2900,(ROW()-ROW($A$130))*3)</f>
        <v>1961.03</v>
      </c>
      <c r="O451" s="31">
        <f t="shared" ref="O451:O514" si="74">INDEX($L$130:$L$2900,(ROW()-ROW($L$130))*3)</f>
        <v>0.19489006037836853</v>
      </c>
      <c r="P451" s="63">
        <f t="shared" ref="P451:P514" si="75">EXP(O451)</f>
        <v>1.2151773830040045</v>
      </c>
      <c r="R451" s="60">
        <f t="shared" si="66"/>
        <v>9.8123245160336925</v>
      </c>
      <c r="S451" s="60">
        <f t="shared" si="67"/>
        <v>2.2836391992322995</v>
      </c>
    </row>
    <row r="452" spans="1:19" x14ac:dyDescent="0.3">
      <c r="A452" s="60">
        <f>[1]Data!A451</f>
        <v>1907.11</v>
      </c>
      <c r="B452" s="60">
        <f>[1]Data!B451</f>
        <v>6.25</v>
      </c>
      <c r="C452" s="60">
        <f>[1]Data!C451</f>
        <v>0.43669999999999998</v>
      </c>
      <c r="D452" s="60">
        <f>[1]Data!D451</f>
        <v>0.66830000000000001</v>
      </c>
      <c r="E452" s="60">
        <f>[1]Data!E451</f>
        <v>8.9436743799999991</v>
      </c>
      <c r="F452" s="60">
        <f t="shared" si="64"/>
        <v>213.92738529016077</v>
      </c>
      <c r="G452" s="60">
        <f t="shared" si="65"/>
        <v>22.87482745430631</v>
      </c>
      <c r="H452" s="60">
        <f t="shared" si="68"/>
        <v>279.04742242659648</v>
      </c>
      <c r="I452" s="60">
        <f t="shared" si="69"/>
        <v>20.037094574852595</v>
      </c>
      <c r="J452" s="60">
        <f t="shared" si="70"/>
        <v>10.676567128582041</v>
      </c>
      <c r="K452" s="60">
        <f t="shared" si="71"/>
        <v>2.3680513519543349</v>
      </c>
      <c r="L452" s="60">
        <f t="shared" si="72"/>
        <v>-0.43327876067265869</v>
      </c>
      <c r="M452" s="31"/>
      <c r="N452" s="31">
        <f t="shared" si="73"/>
        <v>1961.06</v>
      </c>
      <c r="O452" s="31">
        <f t="shared" si="74"/>
        <v>0.21902403285187244</v>
      </c>
      <c r="P452" s="63">
        <f t="shared" si="75"/>
        <v>1.2448611938927063</v>
      </c>
      <c r="R452" s="60">
        <f t="shared" si="66"/>
        <v>9.3520873859045341</v>
      </c>
      <c r="S452" s="60">
        <f t="shared" si="67"/>
        <v>2.2355995682134226</v>
      </c>
    </row>
    <row r="453" spans="1:19" x14ac:dyDescent="0.3">
      <c r="A453" s="60">
        <f>[1]Data!A452</f>
        <v>1907.12</v>
      </c>
      <c r="B453" s="60">
        <f>[1]Data!B452</f>
        <v>6.57</v>
      </c>
      <c r="C453" s="60">
        <f>[1]Data!C452</f>
        <v>0.44</v>
      </c>
      <c r="D453" s="60">
        <f>[1]Data!D452</f>
        <v>0.66</v>
      </c>
      <c r="E453" s="60">
        <f>[1]Data!E452</f>
        <v>8.7534247930000006</v>
      </c>
      <c r="F453" s="60">
        <f t="shared" si="64"/>
        <v>229.76808764135109</v>
      </c>
      <c r="G453" s="60">
        <f t="shared" si="65"/>
        <v>23.081725699131159</v>
      </c>
      <c r="H453" s="60">
        <f t="shared" si="68"/>
        <v>279.2867651299419</v>
      </c>
      <c r="I453" s="60">
        <f t="shared" si="69"/>
        <v>20.117800959205521</v>
      </c>
      <c r="J453" s="60">
        <f t="shared" si="70"/>
        <v>11.421133358823376</v>
      </c>
      <c r="K453" s="60">
        <f t="shared" si="71"/>
        <v>2.435465442633113</v>
      </c>
      <c r="L453" s="60">
        <f t="shared" si="72"/>
        <v>-0.36586466999388056</v>
      </c>
      <c r="M453" s="31"/>
      <c r="N453" s="31">
        <f t="shared" si="73"/>
        <v>1961.09</v>
      </c>
      <c r="O453" s="31">
        <f t="shared" si="74"/>
        <v>0.23646695983433919</v>
      </c>
      <c r="P453" s="63">
        <f t="shared" si="75"/>
        <v>1.2667657007800852</v>
      </c>
      <c r="R453" s="60">
        <f t="shared" si="66"/>
        <v>9.954545454545455</v>
      </c>
      <c r="S453" s="60">
        <f t="shared" si="67"/>
        <v>2.2980292764581849</v>
      </c>
    </row>
    <row r="454" spans="1:19" x14ac:dyDescent="0.3">
      <c r="A454" s="60">
        <f>[1]Data!A453</f>
        <v>1908.01</v>
      </c>
      <c r="B454" s="60">
        <f>[1]Data!B453</f>
        <v>6.85</v>
      </c>
      <c r="C454" s="60">
        <f>[1]Data!C453</f>
        <v>0.43669999999999998</v>
      </c>
      <c r="D454" s="60">
        <f>[1]Data!D453</f>
        <v>0.65329999999999999</v>
      </c>
      <c r="E454" s="60">
        <f>[1]Data!E453</f>
        <v>8.6582595040000001</v>
      </c>
      <c r="F454" s="60">
        <f t="shared" si="64"/>
        <v>242.19340781264708</v>
      </c>
      <c r="G454" s="60">
        <f t="shared" si="65"/>
        <v>23.098533331971144</v>
      </c>
      <c r="H454" s="60">
        <f t="shared" si="68"/>
        <v>279.40360841396028</v>
      </c>
      <c r="I454" s="60">
        <f t="shared" si="69"/>
        <v>20.197172648115227</v>
      </c>
      <c r="J454" s="60">
        <f t="shared" si="70"/>
        <v>11.99145108239931</v>
      </c>
      <c r="K454" s="60">
        <f t="shared" si="71"/>
        <v>2.4841939861034943</v>
      </c>
      <c r="L454" s="60">
        <f t="shared" si="72"/>
        <v>-0.31713612652349932</v>
      </c>
      <c r="M454" s="31"/>
      <c r="N454" s="31">
        <f t="shared" si="73"/>
        <v>1961.12</v>
      </c>
      <c r="O454" s="31">
        <f t="shared" si="74"/>
        <v>0.29808430549809417</v>
      </c>
      <c r="P454" s="63">
        <f t="shared" si="75"/>
        <v>1.3472753658126495</v>
      </c>
      <c r="R454" s="60">
        <f t="shared" si="66"/>
        <v>10.48522883820603</v>
      </c>
      <c r="S454" s="60">
        <f t="shared" si="67"/>
        <v>2.3499674894095661</v>
      </c>
    </row>
    <row r="455" spans="1:19" x14ac:dyDescent="0.3">
      <c r="A455" s="60">
        <f>[1]Data!A454</f>
        <v>1908.02</v>
      </c>
      <c r="B455" s="60">
        <f>[1]Data!B454</f>
        <v>6.6</v>
      </c>
      <c r="C455" s="60">
        <f>[1]Data!C454</f>
        <v>0.43330000000000002</v>
      </c>
      <c r="D455" s="60">
        <f>[1]Data!D454</f>
        <v>0.64670000000000005</v>
      </c>
      <c r="E455" s="60">
        <f>[1]Data!E454</f>
        <v>8.5630942149999996</v>
      </c>
      <c r="F455" s="60">
        <f t="shared" si="64"/>
        <v>235.94759665971975</v>
      </c>
      <c r="G455" s="60">
        <f t="shared" si="65"/>
        <v>23.119289509066785</v>
      </c>
      <c r="H455" s="60">
        <f t="shared" si="68"/>
        <v>279.65066011770858</v>
      </c>
      <c r="I455" s="60">
        <f t="shared" si="69"/>
        <v>20.277582325896269</v>
      </c>
      <c r="J455" s="60">
        <f t="shared" si="70"/>
        <v>11.635884045130656</v>
      </c>
      <c r="K455" s="60">
        <f t="shared" si="71"/>
        <v>2.454093775400306</v>
      </c>
      <c r="L455" s="60">
        <f t="shared" si="72"/>
        <v>-0.34723633722668756</v>
      </c>
      <c r="M455" s="31"/>
      <c r="N455" s="31">
        <f t="shared" si="73"/>
        <v>1962.03</v>
      </c>
      <c r="O455" s="31">
        <f t="shared" si="74"/>
        <v>0.26972462952868215</v>
      </c>
      <c r="P455" s="63">
        <f t="shared" si="75"/>
        <v>1.3096037748670601</v>
      </c>
      <c r="R455" s="60">
        <f t="shared" si="66"/>
        <v>10.205659502087521</v>
      </c>
      <c r="S455" s="60">
        <f t="shared" si="67"/>
        <v>2.3229424195619699</v>
      </c>
    </row>
    <row r="456" spans="1:19" x14ac:dyDescent="0.3">
      <c r="A456" s="60">
        <f>[1]Data!A455</f>
        <v>1908.03</v>
      </c>
      <c r="B456" s="60">
        <f>[1]Data!B455</f>
        <v>6.87</v>
      </c>
      <c r="C456" s="60">
        <f>[1]Data!C455</f>
        <v>0.43</v>
      </c>
      <c r="D456" s="60">
        <f>[1]Data!D455</f>
        <v>0.64</v>
      </c>
      <c r="E456" s="60">
        <f>[1]Data!E455</f>
        <v>8.5630942149999996</v>
      </c>
      <c r="F456" s="60">
        <f t="shared" si="64"/>
        <v>245.59999834125378</v>
      </c>
      <c r="G456" s="60">
        <f t="shared" si="65"/>
        <v>22.87976694882131</v>
      </c>
      <c r="H456" s="60">
        <f t="shared" si="68"/>
        <v>280.10071385477778</v>
      </c>
      <c r="I456" s="60">
        <f t="shared" si="69"/>
        <v>20.354786994122005</v>
      </c>
      <c r="J456" s="60">
        <f t="shared" si="70"/>
        <v>12.065957674338593</v>
      </c>
      <c r="K456" s="60">
        <f t="shared" si="71"/>
        <v>2.4903880721671161</v>
      </c>
      <c r="L456" s="60">
        <f t="shared" si="72"/>
        <v>-0.3109420404598775</v>
      </c>
      <c r="M456" s="31"/>
      <c r="N456" s="31">
        <f t="shared" si="73"/>
        <v>1962.06</v>
      </c>
      <c r="O456" s="31">
        <f t="shared" si="74"/>
        <v>2.6435577457151638E-2</v>
      </c>
      <c r="P456" s="63">
        <f t="shared" si="75"/>
        <v>1.0267880968307512</v>
      </c>
      <c r="R456" s="60">
        <f t="shared" si="66"/>
        <v>10.734375</v>
      </c>
      <c r="S456" s="60">
        <f t="shared" si="67"/>
        <v>2.3734512088626776</v>
      </c>
    </row>
    <row r="457" spans="1:19" x14ac:dyDescent="0.3">
      <c r="A457" s="60">
        <f>[1]Data!A456</f>
        <v>1908.04</v>
      </c>
      <c r="B457" s="60">
        <f>[1]Data!B456</f>
        <v>7.24</v>
      </c>
      <c r="C457" s="60">
        <f>[1]Data!C456</f>
        <v>0.42670000000000002</v>
      </c>
      <c r="D457" s="60">
        <f>[1]Data!D456</f>
        <v>0.63329999999999997</v>
      </c>
      <c r="E457" s="60">
        <f>[1]Data!E456</f>
        <v>8.6582595040000001</v>
      </c>
      <c r="F457" s="60">
        <f t="shared" si="64"/>
        <v>255.98252154212628</v>
      </c>
      <c r="G457" s="60">
        <f t="shared" si="65"/>
        <v>22.391399294561957</v>
      </c>
      <c r="H457" s="60">
        <f t="shared" si="68"/>
        <v>280.71342528032335</v>
      </c>
      <c r="I457" s="60">
        <f t="shared" si="69"/>
        <v>20.426865687750055</v>
      </c>
      <c r="J457" s="60">
        <f t="shared" si="70"/>
        <v>12.531659308634824</v>
      </c>
      <c r="K457" s="60">
        <f t="shared" si="71"/>
        <v>2.5282581870066201</v>
      </c>
      <c r="L457" s="60">
        <f t="shared" si="72"/>
        <v>-0.27307192562037352</v>
      </c>
      <c r="M457" s="31"/>
      <c r="N457" s="31">
        <f t="shared" si="73"/>
        <v>1962.09</v>
      </c>
      <c r="O457" s="31">
        <f t="shared" si="74"/>
        <v>5.4750462884893825E-2</v>
      </c>
      <c r="P457" s="63">
        <f t="shared" si="75"/>
        <v>1.0562770014705229</v>
      </c>
      <c r="R457" s="60">
        <f t="shared" si="66"/>
        <v>11.432180641086374</v>
      </c>
      <c r="S457" s="60">
        <f t="shared" si="67"/>
        <v>2.4364322418573776</v>
      </c>
    </row>
    <row r="458" spans="1:19" x14ac:dyDescent="0.3">
      <c r="A458" s="60">
        <f>[1]Data!A457</f>
        <v>1908.05</v>
      </c>
      <c r="B458" s="60">
        <f>[1]Data!B457</f>
        <v>7.63</v>
      </c>
      <c r="C458" s="60">
        <f>[1]Data!C457</f>
        <v>0.42330000000000001</v>
      </c>
      <c r="D458" s="60">
        <f>[1]Data!D457</f>
        <v>0.62670000000000003</v>
      </c>
      <c r="E458" s="60">
        <f>[1]Data!E457</f>
        <v>8.6582595040000001</v>
      </c>
      <c r="F458" s="60">
        <f t="shared" si="64"/>
        <v>269.77163527160548</v>
      </c>
      <c r="G458" s="60">
        <f t="shared" si="65"/>
        <v>22.158045062216928</v>
      </c>
      <c r="H458" s="60">
        <f t="shared" si="68"/>
        <v>281.34092201278787</v>
      </c>
      <c r="I458" s="60">
        <f t="shared" si="69"/>
        <v>20.507249813379723</v>
      </c>
      <c r="J458" s="60">
        <f t="shared" si="70"/>
        <v>13.154939727490715</v>
      </c>
      <c r="K458" s="60">
        <f t="shared" si="71"/>
        <v>2.5767973327630762</v>
      </c>
      <c r="L458" s="60">
        <f t="shared" si="72"/>
        <v>-0.2245327798639174</v>
      </c>
      <c r="M458" s="31"/>
      <c r="N458" s="31">
        <f t="shared" si="73"/>
        <v>1962.12</v>
      </c>
      <c r="O458" s="31">
        <f t="shared" si="74"/>
        <v>0.12451968429665028</v>
      </c>
      <c r="P458" s="63">
        <f t="shared" si="75"/>
        <v>1.1326043147601399</v>
      </c>
      <c r="R458" s="60">
        <f t="shared" si="66"/>
        <v>12.174884314664112</v>
      </c>
      <c r="S458" s="60">
        <f t="shared" si="67"/>
        <v>2.499375167047873</v>
      </c>
    </row>
    <row r="459" spans="1:19" x14ac:dyDescent="0.3">
      <c r="A459" s="60">
        <f>[1]Data!A458</f>
        <v>1908.06</v>
      </c>
      <c r="B459" s="60">
        <f>[1]Data!B458</f>
        <v>7.64</v>
      </c>
      <c r="C459" s="60">
        <f>[1]Data!C458</f>
        <v>0.42</v>
      </c>
      <c r="D459" s="60">
        <f>[1]Data!D458</f>
        <v>0.62</v>
      </c>
      <c r="E459" s="60">
        <f>[1]Data!E458</f>
        <v>8.6582595040000001</v>
      </c>
      <c r="F459" s="60">
        <f t="shared" ref="F459:F522" si="76">B459*$E$1842/E459</f>
        <v>270.12520229031003</v>
      </c>
      <c r="G459" s="60">
        <f t="shared" ref="G459:G522" si="77">D459*$E$1842/E459</f>
        <v>21.921155159684847</v>
      </c>
      <c r="H459" s="60">
        <f t="shared" si="68"/>
        <v>281.78051351332329</v>
      </c>
      <c r="I459" s="60">
        <f t="shared" si="69"/>
        <v>20.572711836077719</v>
      </c>
      <c r="J459" s="60">
        <f t="shared" si="70"/>
        <v>13.13026714429548</v>
      </c>
      <c r="K459" s="60">
        <f t="shared" si="71"/>
        <v>2.5749200342079148</v>
      </c>
      <c r="L459" s="60">
        <f t="shared" si="72"/>
        <v>-0.22641007841907879</v>
      </c>
      <c r="M459" s="31"/>
      <c r="N459" s="31">
        <f t="shared" si="73"/>
        <v>1963.03</v>
      </c>
      <c r="O459" s="31">
        <f t="shared" si="74"/>
        <v>0.16127916391204078</v>
      </c>
      <c r="P459" s="63">
        <f t="shared" si="75"/>
        <v>1.175012944242503</v>
      </c>
      <c r="R459" s="60">
        <f t="shared" ref="R459:R522" si="78">B459/D459</f>
        <v>12.32258064516129</v>
      </c>
      <c r="S459" s="60">
        <f t="shared" ref="S459:S522" si="79">LN(R459)</f>
        <v>2.511433404121429</v>
      </c>
    </row>
    <row r="460" spans="1:19" x14ac:dyDescent="0.3">
      <c r="A460" s="60">
        <f>[1]Data!A459</f>
        <v>1908.07</v>
      </c>
      <c r="B460" s="60">
        <f>[1]Data!B459</f>
        <v>7.92</v>
      </c>
      <c r="C460" s="60">
        <f>[1]Data!C459</f>
        <v>0.41670000000000001</v>
      </c>
      <c r="D460" s="60">
        <f>[1]Data!D459</f>
        <v>0.61329999999999996</v>
      </c>
      <c r="E460" s="60">
        <f>[1]Data!E459</f>
        <v>8.7534247930000006</v>
      </c>
      <c r="F460" s="60">
        <f t="shared" si="76"/>
        <v>276.98070838957386</v>
      </c>
      <c r="G460" s="60">
        <f t="shared" si="77"/>
        <v>21.448518744359301</v>
      </c>
      <c r="H460" s="60">
        <f t="shared" si="68"/>
        <v>282.2765498719877</v>
      </c>
      <c r="I460" s="60">
        <f t="shared" si="69"/>
        <v>20.630484640403004</v>
      </c>
      <c r="J460" s="60">
        <f t="shared" si="70"/>
        <v>13.425797465132318</v>
      </c>
      <c r="K460" s="60">
        <f t="shared" si="71"/>
        <v>2.597178040130343</v>
      </c>
      <c r="L460" s="60">
        <f t="shared" si="72"/>
        <v>-0.20415207249665057</v>
      </c>
      <c r="M460" s="31"/>
      <c r="N460" s="31">
        <f t="shared" si="73"/>
        <v>1963.06</v>
      </c>
      <c r="O460" s="31">
        <f t="shared" si="74"/>
        <v>0.21617012939261704</v>
      </c>
      <c r="P460" s="63">
        <f t="shared" si="75"/>
        <v>1.2413135449568453</v>
      </c>
      <c r="R460" s="60">
        <f t="shared" si="78"/>
        <v>12.913745312245231</v>
      </c>
      <c r="S460" s="60">
        <f t="shared" si="79"/>
        <v>2.5582922721765335</v>
      </c>
    </row>
    <row r="461" spans="1:19" x14ac:dyDescent="0.3">
      <c r="A461" s="60">
        <f>[1]Data!A460</f>
        <v>1908.08</v>
      </c>
      <c r="B461" s="60">
        <f>[1]Data!B460</f>
        <v>8.26</v>
      </c>
      <c r="C461" s="60">
        <f>[1]Data!C460</f>
        <v>0.4133</v>
      </c>
      <c r="D461" s="60">
        <f>[1]Data!D460</f>
        <v>0.60670000000000002</v>
      </c>
      <c r="E461" s="60">
        <f>[1]Data!E460</f>
        <v>8.7534247930000006</v>
      </c>
      <c r="F461" s="60">
        <f t="shared" si="76"/>
        <v>288.87129435579294</v>
      </c>
      <c r="G461" s="60">
        <f t="shared" si="77"/>
        <v>21.217701487367993</v>
      </c>
      <c r="H461" s="60">
        <f t="shared" si="68"/>
        <v>282.66206681652346</v>
      </c>
      <c r="I461" s="60">
        <f t="shared" si="69"/>
        <v>20.684804850233046</v>
      </c>
      <c r="J461" s="60">
        <f t="shared" si="70"/>
        <v>13.96538649735138</v>
      </c>
      <c r="K461" s="60">
        <f t="shared" si="71"/>
        <v>2.6365818751581926</v>
      </c>
      <c r="L461" s="60">
        <f t="shared" si="72"/>
        <v>-0.16474823746880096</v>
      </c>
      <c r="M461" s="31"/>
      <c r="N461" s="31">
        <f t="shared" si="73"/>
        <v>1963.09</v>
      </c>
      <c r="O461" s="31">
        <f t="shared" si="74"/>
        <v>0.24369864321809631</v>
      </c>
      <c r="P461" s="63">
        <f t="shared" si="75"/>
        <v>1.275959753419782</v>
      </c>
      <c r="R461" s="60">
        <f t="shared" si="78"/>
        <v>13.614636558430854</v>
      </c>
      <c r="S461" s="60">
        <f t="shared" si="79"/>
        <v>2.6111454315667717</v>
      </c>
    </row>
    <row r="462" spans="1:19" x14ac:dyDescent="0.3">
      <c r="A462" s="60">
        <f>[1]Data!A461</f>
        <v>1908.09</v>
      </c>
      <c r="B462" s="60">
        <f>[1]Data!B461</f>
        <v>8.17</v>
      </c>
      <c r="C462" s="60">
        <f>[1]Data!C461</f>
        <v>0.41</v>
      </c>
      <c r="D462" s="60">
        <f>[1]Data!D461</f>
        <v>0.6</v>
      </c>
      <c r="E462" s="60">
        <f>[1]Data!E461</f>
        <v>8.7534247930000006</v>
      </c>
      <c r="F462" s="60">
        <f t="shared" si="76"/>
        <v>285.72378630591146</v>
      </c>
      <c r="G462" s="60">
        <f t="shared" si="77"/>
        <v>20.983386999210143</v>
      </c>
      <c r="H462" s="60">
        <f t="shared" si="68"/>
        <v>283.05573860696973</v>
      </c>
      <c r="I462" s="60">
        <f t="shared" si="69"/>
        <v>20.73566355607915</v>
      </c>
      <c r="J462" s="60">
        <f t="shared" si="70"/>
        <v>13.779341352312056</v>
      </c>
      <c r="K462" s="60">
        <f t="shared" si="71"/>
        <v>2.6231704670783094</v>
      </c>
      <c r="L462" s="60">
        <f t="shared" si="72"/>
        <v>-0.17815964554868424</v>
      </c>
      <c r="M462" s="31"/>
      <c r="N462" s="31">
        <f t="shared" si="73"/>
        <v>1963.12</v>
      </c>
      <c r="O462" s="31">
        <f t="shared" si="74"/>
        <v>0.2470252740963077</v>
      </c>
      <c r="P462" s="63">
        <f t="shared" si="75"/>
        <v>1.2802114685573371</v>
      </c>
      <c r="R462" s="60">
        <f t="shared" si="78"/>
        <v>13.616666666666667</v>
      </c>
      <c r="S462" s="60">
        <f t="shared" si="79"/>
        <v>2.6112945326379022</v>
      </c>
    </row>
    <row r="463" spans="1:19" x14ac:dyDescent="0.3">
      <c r="A463" s="60">
        <f>[1]Data!A462</f>
        <v>1908.1</v>
      </c>
      <c r="B463" s="60">
        <f>[1]Data!B462</f>
        <v>8.27</v>
      </c>
      <c r="C463" s="60">
        <f>[1]Data!C462</f>
        <v>0.40670000000000001</v>
      </c>
      <c r="D463" s="60">
        <f>[1]Data!D462</f>
        <v>0.59330000000000005</v>
      </c>
      <c r="E463" s="60">
        <f>[1]Data!E462</f>
        <v>8.8485090910000004</v>
      </c>
      <c r="F463" s="60">
        <f t="shared" si="76"/>
        <v>286.11310662211076</v>
      </c>
      <c r="G463" s="60">
        <f t="shared" si="77"/>
        <v>20.526107153433898</v>
      </c>
      <c r="H463" s="60">
        <f t="shared" si="68"/>
        <v>283.62794916786459</v>
      </c>
      <c r="I463" s="60">
        <f t="shared" si="69"/>
        <v>20.781158192460008</v>
      </c>
      <c r="J463" s="60">
        <f t="shared" si="70"/>
        <v>13.76790956367007</v>
      </c>
      <c r="K463" s="60">
        <f t="shared" si="71"/>
        <v>2.6223404902989134</v>
      </c>
      <c r="L463" s="60">
        <f t="shared" si="72"/>
        <v>-0.17898962232808024</v>
      </c>
      <c r="M463" s="31"/>
      <c r="N463" s="31">
        <f t="shared" si="73"/>
        <v>1964.03</v>
      </c>
      <c r="O463" s="31">
        <f t="shared" si="74"/>
        <v>0.2988799470989747</v>
      </c>
      <c r="P463" s="63">
        <f t="shared" si="75"/>
        <v>1.3483477406979949</v>
      </c>
      <c r="R463" s="60">
        <f t="shared" si="78"/>
        <v>13.938985336254843</v>
      </c>
      <c r="S463" s="60">
        <f t="shared" si="79"/>
        <v>2.6346896147531393</v>
      </c>
    </row>
    <row r="464" spans="1:19" x14ac:dyDescent="0.3">
      <c r="A464" s="60">
        <f>[1]Data!A463</f>
        <v>1908.11</v>
      </c>
      <c r="B464" s="60">
        <f>[1]Data!B463</f>
        <v>8.83</v>
      </c>
      <c r="C464" s="60">
        <f>[1]Data!C463</f>
        <v>0.40329999999999999</v>
      </c>
      <c r="D464" s="60">
        <f>[1]Data!D463</f>
        <v>0.5867</v>
      </c>
      <c r="E464" s="60">
        <f>[1]Data!E463</f>
        <v>8.9436743799999991</v>
      </c>
      <c r="F464" s="60">
        <f t="shared" si="76"/>
        <v>302.23660993793919</v>
      </c>
      <c r="G464" s="60">
        <f t="shared" si="77"/>
        <v>20.081791511957974</v>
      </c>
      <c r="H464" s="60">
        <f t="shared" si="68"/>
        <v>284.15278670112446</v>
      </c>
      <c r="I464" s="60">
        <f t="shared" si="69"/>
        <v>20.821244829924403</v>
      </c>
      <c r="J464" s="60">
        <f t="shared" si="70"/>
        <v>14.515780031728129</v>
      </c>
      <c r="K464" s="60">
        <f t="shared" si="71"/>
        <v>2.6752363357314706</v>
      </c>
      <c r="L464" s="60">
        <f t="shared" si="72"/>
        <v>-0.12609377689552304</v>
      </c>
      <c r="M464" s="31"/>
      <c r="N464" s="31">
        <f t="shared" si="73"/>
        <v>1964.06</v>
      </c>
      <c r="O464" s="31">
        <f t="shared" si="74"/>
        <v>0.3047891359707795</v>
      </c>
      <c r="P464" s="63">
        <f t="shared" si="75"/>
        <v>1.3563389697500712</v>
      </c>
      <c r="R464" s="60">
        <f t="shared" si="78"/>
        <v>15.050281234020794</v>
      </c>
      <c r="S464" s="60">
        <f t="shared" si="79"/>
        <v>2.7113966776661913</v>
      </c>
    </row>
    <row r="465" spans="1:19" x14ac:dyDescent="0.3">
      <c r="A465" s="60">
        <f>[1]Data!A464</f>
        <v>1908.12</v>
      </c>
      <c r="B465" s="60">
        <f>[1]Data!B464</f>
        <v>9.0299999999999994</v>
      </c>
      <c r="C465" s="60">
        <f>[1]Data!C464</f>
        <v>0.4</v>
      </c>
      <c r="D465" s="60">
        <f>[1]Data!D464</f>
        <v>0.57999999999999996</v>
      </c>
      <c r="E465" s="60">
        <f>[1]Data!E464</f>
        <v>9.0388396689999997</v>
      </c>
      <c r="F465" s="60">
        <f t="shared" si="76"/>
        <v>305.82811801393831</v>
      </c>
      <c r="G465" s="60">
        <f t="shared" si="77"/>
        <v>19.643445010862042</v>
      </c>
      <c r="H465" s="60">
        <f t="shared" si="68"/>
        <v>284.60309257812514</v>
      </c>
      <c r="I465" s="60">
        <f t="shared" si="69"/>
        <v>20.858391415269196</v>
      </c>
      <c r="J465" s="60">
        <f t="shared" si="70"/>
        <v>14.662114250577329</v>
      </c>
      <c r="K465" s="60">
        <f t="shared" si="71"/>
        <v>2.6852669050624911</v>
      </c>
      <c r="L465" s="60">
        <f t="shared" si="72"/>
        <v>-0.1160632075645025</v>
      </c>
      <c r="M465" s="31"/>
      <c r="N465" s="31">
        <f t="shared" si="73"/>
        <v>1964.09</v>
      </c>
      <c r="O465" s="31">
        <f t="shared" si="74"/>
        <v>0.33091728586790214</v>
      </c>
      <c r="P465" s="63">
        <f t="shared" si="75"/>
        <v>1.3922446292392778</v>
      </c>
      <c r="R465" s="60">
        <f t="shared" si="78"/>
        <v>15.568965517241379</v>
      </c>
      <c r="S465" s="60">
        <f t="shared" si="79"/>
        <v>2.7452795428705659</v>
      </c>
    </row>
    <row r="466" spans="1:19" x14ac:dyDescent="0.3">
      <c r="A466" s="60">
        <f>[1]Data!A465</f>
        <v>1909.01</v>
      </c>
      <c r="B466" s="60">
        <f>[1]Data!B465</f>
        <v>9.06</v>
      </c>
      <c r="C466" s="60">
        <f>[1]Data!C465</f>
        <v>0.40329999999999999</v>
      </c>
      <c r="D466" s="60">
        <f>[1]Data!D465</f>
        <v>0.59499999999999997</v>
      </c>
      <c r="E466" s="60">
        <f>[1]Data!E465</f>
        <v>8.9436743799999991</v>
      </c>
      <c r="F466" s="60">
        <f t="shared" si="76"/>
        <v>310.10913771661711</v>
      </c>
      <c r="G466" s="60">
        <f t="shared" si="77"/>
        <v>20.365887079623306</v>
      </c>
      <c r="H466" s="60">
        <f t="shared" si="68"/>
        <v>284.78790909044972</v>
      </c>
      <c r="I466" s="60">
        <f t="shared" si="69"/>
        <v>20.896601534065748</v>
      </c>
      <c r="J466" s="60">
        <f t="shared" si="70"/>
        <v>14.840170886690622</v>
      </c>
      <c r="K466" s="60">
        <f t="shared" si="71"/>
        <v>2.6973377529485827</v>
      </c>
      <c r="L466" s="60">
        <f t="shared" si="72"/>
        <v>-0.10399235967841092</v>
      </c>
      <c r="M466" s="31"/>
      <c r="N466" s="31">
        <f t="shared" si="73"/>
        <v>1964.12</v>
      </c>
      <c r="O466" s="31">
        <f t="shared" si="74"/>
        <v>0.32539713281444449</v>
      </c>
      <c r="P466" s="63">
        <f t="shared" si="75"/>
        <v>1.384580399121748</v>
      </c>
      <c r="R466" s="60">
        <f t="shared" si="78"/>
        <v>15.226890756302522</v>
      </c>
      <c r="S466" s="60">
        <f t="shared" si="79"/>
        <v>2.7230629934913955</v>
      </c>
    </row>
    <row r="467" spans="1:19" x14ac:dyDescent="0.3">
      <c r="A467" s="60">
        <f>[1]Data!A466</f>
        <v>1909.02</v>
      </c>
      <c r="B467" s="60">
        <f>[1]Data!B466</f>
        <v>8.8000000000000007</v>
      </c>
      <c r="C467" s="60">
        <f>[1]Data!C466</f>
        <v>0.40670000000000001</v>
      </c>
      <c r="D467" s="60">
        <f>[1]Data!D466</f>
        <v>0.61</v>
      </c>
      <c r="E467" s="60">
        <f>[1]Data!E466</f>
        <v>9.0388396689999997</v>
      </c>
      <c r="F467" s="60">
        <f t="shared" si="76"/>
        <v>298.03847602687239</v>
      </c>
      <c r="G467" s="60">
        <f t="shared" si="77"/>
        <v>20.659485270044563</v>
      </c>
      <c r="H467" s="60">
        <f t="shared" si="68"/>
        <v>284.9827200479769</v>
      </c>
      <c r="I467" s="60">
        <f t="shared" si="69"/>
        <v>20.937032704497465</v>
      </c>
      <c r="J467" s="60">
        <f t="shared" si="70"/>
        <v>14.234991186829021</v>
      </c>
      <c r="K467" s="60">
        <f t="shared" si="71"/>
        <v>2.6557031016099653</v>
      </c>
      <c r="L467" s="60">
        <f t="shared" si="72"/>
        <v>-0.14562701101702835</v>
      </c>
      <c r="M467" s="31"/>
      <c r="N467" s="31">
        <f t="shared" si="73"/>
        <v>1965.03</v>
      </c>
      <c r="O467" s="31">
        <f t="shared" si="74"/>
        <v>0.34796521555119675</v>
      </c>
      <c r="P467" s="63">
        <f t="shared" si="75"/>
        <v>1.4161829877386196</v>
      </c>
      <c r="R467" s="60">
        <f t="shared" si="78"/>
        <v>14.426229508196723</v>
      </c>
      <c r="S467" s="60">
        <f t="shared" si="79"/>
        <v>2.669048043298941</v>
      </c>
    </row>
    <row r="468" spans="1:19" x14ac:dyDescent="0.3">
      <c r="A468" s="60">
        <f>[1]Data!A467</f>
        <v>1909.03</v>
      </c>
      <c r="B468" s="60">
        <f>[1]Data!B467</f>
        <v>8.92</v>
      </c>
      <c r="C468" s="60">
        <f>[1]Data!C467</f>
        <v>0.41</v>
      </c>
      <c r="D468" s="60">
        <f>[1]Data!D467</f>
        <v>0.625</v>
      </c>
      <c r="E468" s="60">
        <f>[1]Data!E467</f>
        <v>9.0388396689999997</v>
      </c>
      <c r="F468" s="60">
        <f t="shared" si="76"/>
        <v>302.10263706360246</v>
      </c>
      <c r="G468" s="60">
        <f t="shared" si="77"/>
        <v>21.167505399635825</v>
      </c>
      <c r="H468" s="60">
        <f t="shared" si="68"/>
        <v>285.19858153797088</v>
      </c>
      <c r="I468" s="60">
        <f t="shared" si="69"/>
        <v>20.976781875053028</v>
      </c>
      <c r="J468" s="60">
        <f t="shared" si="70"/>
        <v>14.401762809141035</v>
      </c>
      <c r="K468" s="60">
        <f t="shared" si="71"/>
        <v>2.6673506163910292</v>
      </c>
      <c r="L468" s="60">
        <f t="shared" si="72"/>
        <v>-0.13397949623596439</v>
      </c>
      <c r="M468" s="31"/>
      <c r="N468" s="31">
        <f t="shared" si="73"/>
        <v>1965.06</v>
      </c>
      <c r="O468" s="31">
        <f t="shared" si="74"/>
        <v>0.31110349607935284</v>
      </c>
      <c r="P468" s="63">
        <f t="shared" si="75"/>
        <v>1.3649304788293772</v>
      </c>
      <c r="R468" s="60">
        <f t="shared" si="78"/>
        <v>14.272</v>
      </c>
      <c r="S468" s="60">
        <f t="shared" si="79"/>
        <v>2.6582995758376535</v>
      </c>
    </row>
    <row r="469" spans="1:19" x14ac:dyDescent="0.3">
      <c r="A469" s="60">
        <f>[1]Data!A468</f>
        <v>1909.04</v>
      </c>
      <c r="B469" s="60">
        <f>[1]Data!B468</f>
        <v>9.32</v>
      </c>
      <c r="C469" s="60">
        <f>[1]Data!C468</f>
        <v>0.4133</v>
      </c>
      <c r="D469" s="60">
        <f>[1]Data!D468</f>
        <v>0.64</v>
      </c>
      <c r="E469" s="60">
        <f>[1]Data!E468</f>
        <v>9.229089256</v>
      </c>
      <c r="F469" s="60">
        <f t="shared" si="76"/>
        <v>309.1429956802229</v>
      </c>
      <c r="G469" s="60">
        <f t="shared" si="77"/>
        <v>21.228703566023889</v>
      </c>
      <c r="H469" s="60">
        <f t="shared" si="68"/>
        <v>285.47038439839224</v>
      </c>
      <c r="I469" s="60">
        <f t="shared" si="69"/>
        <v>21.014618420650777</v>
      </c>
      <c r="J469" s="60">
        <f t="shared" si="70"/>
        <v>14.710854581895825</v>
      </c>
      <c r="K469" s="60">
        <f t="shared" si="71"/>
        <v>2.6885856282281111</v>
      </c>
      <c r="L469" s="60">
        <f t="shared" si="72"/>
        <v>-0.11274448439888252</v>
      </c>
      <c r="M469" s="31"/>
      <c r="N469" s="31">
        <f t="shared" si="73"/>
        <v>1965.09</v>
      </c>
      <c r="O469" s="31">
        <f t="shared" si="74"/>
        <v>0.35541104647066968</v>
      </c>
      <c r="P469" s="63">
        <f t="shared" si="75"/>
        <v>1.4267670013056415</v>
      </c>
      <c r="R469" s="60">
        <f t="shared" si="78"/>
        <v>14.5625</v>
      </c>
      <c r="S469" s="60">
        <f t="shared" si="79"/>
        <v>2.6784497313259195</v>
      </c>
    </row>
    <row r="470" spans="1:19" x14ac:dyDescent="0.3">
      <c r="A470" s="60">
        <f>[1]Data!A469</f>
        <v>1909.05</v>
      </c>
      <c r="B470" s="60">
        <f>[1]Data!B469</f>
        <v>9.6300000000000008</v>
      </c>
      <c r="C470" s="60">
        <f>[1]Data!C469</f>
        <v>0.41670000000000001</v>
      </c>
      <c r="D470" s="60">
        <f>[1]Data!D469</f>
        <v>0.65500000000000003</v>
      </c>
      <c r="E470" s="60">
        <f>[1]Data!E469</f>
        <v>9.3242545450000005</v>
      </c>
      <c r="F470" s="60">
        <f t="shared" si="76"/>
        <v>316.16552409337936</v>
      </c>
      <c r="G470" s="60">
        <f t="shared" si="77"/>
        <v>21.504508648095893</v>
      </c>
      <c r="H470" s="60">
        <f t="shared" si="68"/>
        <v>285.86031998861205</v>
      </c>
      <c r="I470" s="60">
        <f t="shared" si="69"/>
        <v>21.04999202493558</v>
      </c>
      <c r="J470" s="60">
        <f t="shared" si="70"/>
        <v>15.019745552342885</v>
      </c>
      <c r="K470" s="60">
        <f t="shared" si="71"/>
        <v>2.7093657056028073</v>
      </c>
      <c r="L470" s="60">
        <f t="shared" si="72"/>
        <v>-9.196440702418629E-2</v>
      </c>
      <c r="M470" s="31"/>
      <c r="N470" s="31">
        <f t="shared" si="73"/>
        <v>1965.12</v>
      </c>
      <c r="O470" s="31">
        <f t="shared" si="74"/>
        <v>0.37013079954783645</v>
      </c>
      <c r="P470" s="63">
        <f t="shared" si="75"/>
        <v>1.4479239900811491</v>
      </c>
      <c r="R470" s="60">
        <f t="shared" si="78"/>
        <v>14.702290076335878</v>
      </c>
      <c r="S470" s="60">
        <f t="shared" si="79"/>
        <v>2.6880032691569191</v>
      </c>
    </row>
    <row r="471" spans="1:19" x14ac:dyDescent="0.3">
      <c r="A471" s="60">
        <f>[1]Data!A470</f>
        <v>1909.06</v>
      </c>
      <c r="B471" s="60">
        <f>[1]Data!B470</f>
        <v>9.8000000000000007</v>
      </c>
      <c r="C471" s="60">
        <f>[1]Data!C470</f>
        <v>0.42</v>
      </c>
      <c r="D471" s="60">
        <f>[1]Data!D470</f>
        <v>0.67</v>
      </c>
      <c r="E471" s="60">
        <f>[1]Data!E470</f>
        <v>9.4194198349999994</v>
      </c>
      <c r="F471" s="60">
        <f t="shared" si="76"/>
        <v>318.49620810536891</v>
      </c>
      <c r="G471" s="60">
        <f t="shared" si="77"/>
        <v>21.774740758224201</v>
      </c>
      <c r="H471" s="60">
        <f t="shared" si="68"/>
        <v>286.37006947736819</v>
      </c>
      <c r="I471" s="60">
        <f t="shared" si="69"/>
        <v>21.085344836967643</v>
      </c>
      <c r="J471" s="60">
        <f t="shared" si="70"/>
        <v>15.105098378422962</v>
      </c>
      <c r="K471" s="60">
        <f t="shared" si="71"/>
        <v>2.7150323277881618</v>
      </c>
      <c r="L471" s="60">
        <f t="shared" si="72"/>
        <v>-8.629778483883177E-2</v>
      </c>
      <c r="M471" s="31"/>
      <c r="N471" s="31">
        <f t="shared" si="73"/>
        <v>1966.03</v>
      </c>
      <c r="O471" s="31">
        <f t="shared" si="74"/>
        <v>0.32442285511510871</v>
      </c>
      <c r="P471" s="63">
        <f t="shared" si="75"/>
        <v>1.3832320902362387</v>
      </c>
      <c r="R471" s="60">
        <f t="shared" si="78"/>
        <v>14.626865671641792</v>
      </c>
      <c r="S471" s="60">
        <f t="shared" si="79"/>
        <v>2.6828599522736516</v>
      </c>
    </row>
    <row r="472" spans="1:19" x14ac:dyDescent="0.3">
      <c r="A472" s="60">
        <f>[1]Data!A471</f>
        <v>1909.07</v>
      </c>
      <c r="B472" s="60">
        <f>[1]Data!B471</f>
        <v>9.94</v>
      </c>
      <c r="C472" s="60">
        <f>[1]Data!C471</f>
        <v>0.42330000000000001</v>
      </c>
      <c r="D472" s="60">
        <f>[1]Data!D471</f>
        <v>0.68500000000000005</v>
      </c>
      <c r="E472" s="60">
        <f>[1]Data!E471</f>
        <v>9.4194198349999994</v>
      </c>
      <c r="F472" s="60">
        <f t="shared" si="76"/>
        <v>323.04615393544555</v>
      </c>
      <c r="G472" s="60">
        <f t="shared" si="77"/>
        <v>22.26223495430385</v>
      </c>
      <c r="H472" s="60">
        <f t="shared" si="68"/>
        <v>286.86422667380776</v>
      </c>
      <c r="I472" s="60">
        <f t="shared" si="69"/>
        <v>21.122463578363217</v>
      </c>
      <c r="J472" s="60">
        <f t="shared" si="70"/>
        <v>15.293961934741253</v>
      </c>
      <c r="K472" s="60">
        <f t="shared" si="71"/>
        <v>2.727458105717488</v>
      </c>
      <c r="L472" s="60">
        <f t="shared" si="72"/>
        <v>-7.3872006909505572E-2</v>
      </c>
      <c r="M472" s="31"/>
      <c r="N472" s="31">
        <f t="shared" si="73"/>
        <v>1966.06</v>
      </c>
      <c r="O472" s="31">
        <f t="shared" si="74"/>
        <v>0.27733228969113677</v>
      </c>
      <c r="P472" s="63">
        <f t="shared" si="75"/>
        <v>1.319604789257842</v>
      </c>
      <c r="R472" s="60">
        <f t="shared" si="78"/>
        <v>14.510948905109487</v>
      </c>
      <c r="S472" s="60">
        <f t="shared" si="79"/>
        <v>2.6749034613883942</v>
      </c>
    </row>
    <row r="473" spans="1:19" x14ac:dyDescent="0.3">
      <c r="A473" s="60">
        <f>[1]Data!A472</f>
        <v>1909.08</v>
      </c>
      <c r="B473" s="60">
        <f>[1]Data!B472</f>
        <v>10.18</v>
      </c>
      <c r="C473" s="60">
        <f>[1]Data!C472</f>
        <v>0.42670000000000002</v>
      </c>
      <c r="D473" s="60">
        <f>[1]Data!D472</f>
        <v>0.7</v>
      </c>
      <c r="E473" s="60">
        <f>[1]Data!E472</f>
        <v>9.5145851239999999</v>
      </c>
      <c r="F473" s="60">
        <f t="shared" si="76"/>
        <v>327.53692456217698</v>
      </c>
      <c r="G473" s="60">
        <f t="shared" si="77"/>
        <v>22.522185382467967</v>
      </c>
      <c r="H473" s="60">
        <f t="shared" si="68"/>
        <v>287.3092518049155</v>
      </c>
      <c r="I473" s="60">
        <f t="shared" si="69"/>
        <v>21.159542541268362</v>
      </c>
      <c r="J473" s="60">
        <f t="shared" si="70"/>
        <v>15.479395356651388</v>
      </c>
      <c r="K473" s="60">
        <f t="shared" si="71"/>
        <v>2.7395098077508901</v>
      </c>
      <c r="L473" s="60">
        <f t="shared" si="72"/>
        <v>-6.182030487610346E-2</v>
      </c>
      <c r="M473" s="31"/>
      <c r="N473" s="31">
        <f t="shared" si="73"/>
        <v>1966.09</v>
      </c>
      <c r="O473" s="31">
        <f t="shared" si="74"/>
        <v>0.16051787865644496</v>
      </c>
      <c r="P473" s="63">
        <f t="shared" si="75"/>
        <v>1.1741187646189841</v>
      </c>
      <c r="R473" s="60">
        <f t="shared" si="78"/>
        <v>14.542857142857143</v>
      </c>
      <c r="S473" s="60">
        <f t="shared" si="79"/>
        <v>2.677099955061109</v>
      </c>
    </row>
    <row r="474" spans="1:19" x14ac:dyDescent="0.3">
      <c r="A474" s="60">
        <f>[1]Data!A473</f>
        <v>1909.09</v>
      </c>
      <c r="B474" s="60">
        <f>[1]Data!B473</f>
        <v>10.19</v>
      </c>
      <c r="C474" s="60">
        <f>[1]Data!C473</f>
        <v>0.43</v>
      </c>
      <c r="D474" s="60">
        <f>[1]Data!D473</f>
        <v>0.71499999999999997</v>
      </c>
      <c r="E474" s="60">
        <f>[1]Data!E473</f>
        <v>9.6096694209999995</v>
      </c>
      <c r="F474" s="60">
        <f t="shared" si="76"/>
        <v>324.61462391027646</v>
      </c>
      <c r="G474" s="60">
        <f t="shared" si="77"/>
        <v>22.777179204695553</v>
      </c>
      <c r="H474" s="60">
        <f t="shared" si="68"/>
        <v>287.83454080585983</v>
      </c>
      <c r="I474" s="60">
        <f t="shared" si="69"/>
        <v>21.201111814684953</v>
      </c>
      <c r="J474" s="60">
        <f t="shared" si="70"/>
        <v>15.311207579473832</v>
      </c>
      <c r="K474" s="60">
        <f t="shared" si="71"/>
        <v>2.7285850817696771</v>
      </c>
      <c r="L474" s="60">
        <f t="shared" si="72"/>
        <v>-7.2745030857316539E-2</v>
      </c>
      <c r="M474" s="31"/>
      <c r="N474" s="31">
        <f t="shared" si="73"/>
        <v>1966.12</v>
      </c>
      <c r="O474" s="31">
        <f t="shared" si="74"/>
        <v>0.19112194624682965</v>
      </c>
      <c r="P474" s="63">
        <f t="shared" si="75"/>
        <v>1.2106070720690891</v>
      </c>
      <c r="R474" s="60">
        <f t="shared" si="78"/>
        <v>14.251748251748252</v>
      </c>
      <c r="S474" s="60">
        <f t="shared" si="79"/>
        <v>2.656879583522763</v>
      </c>
    </row>
    <row r="475" spans="1:19" x14ac:dyDescent="0.3">
      <c r="A475" s="60">
        <f>[1]Data!A474</f>
        <v>1909.1</v>
      </c>
      <c r="B475" s="60">
        <f>[1]Data!B474</f>
        <v>10.23</v>
      </c>
      <c r="C475" s="60">
        <f>[1]Data!C474</f>
        <v>0.43330000000000002</v>
      </c>
      <c r="D475" s="60">
        <f>[1]Data!D474</f>
        <v>0.73</v>
      </c>
      <c r="E475" s="60">
        <f>[1]Data!E474</f>
        <v>9.8000000000000007</v>
      </c>
      <c r="F475" s="60">
        <f t="shared" si="76"/>
        <v>319.55962499999993</v>
      </c>
      <c r="G475" s="60">
        <f t="shared" si="77"/>
        <v>22.803374999999992</v>
      </c>
      <c r="H475" s="60">
        <f t="shared" si="68"/>
        <v>288.36693675581392</v>
      </c>
      <c r="I475" s="60">
        <f t="shared" si="69"/>
        <v>21.240943723539157</v>
      </c>
      <c r="J475" s="60">
        <f t="shared" si="70"/>
        <v>15.04451163560425</v>
      </c>
      <c r="K475" s="60">
        <f t="shared" si="71"/>
        <v>2.7110132493095169</v>
      </c>
      <c r="L475" s="60">
        <f t="shared" si="72"/>
        <v>-9.0316863317476681E-2</v>
      </c>
      <c r="M475" s="31"/>
      <c r="N475" s="31">
        <f t="shared" si="73"/>
        <v>1967.03</v>
      </c>
      <c r="O475" s="31">
        <f t="shared" si="74"/>
        <v>0.27531922062861769</v>
      </c>
      <c r="P475" s="63">
        <f t="shared" si="75"/>
        <v>1.3169510057028146</v>
      </c>
      <c r="R475" s="60">
        <f t="shared" si="78"/>
        <v>14.013698630136988</v>
      </c>
      <c r="S475" s="60">
        <f t="shared" si="79"/>
        <v>2.6400353248032356</v>
      </c>
    </row>
    <row r="476" spans="1:19" x14ac:dyDescent="0.3">
      <c r="A476" s="60">
        <f>[1]Data!A475</f>
        <v>1909.11</v>
      </c>
      <c r="B476" s="60">
        <f>[1]Data!B475</f>
        <v>10.18</v>
      </c>
      <c r="C476" s="60">
        <f>[1]Data!C475</f>
        <v>0.43669999999999998</v>
      </c>
      <c r="D476" s="60">
        <f>[1]Data!D475</f>
        <v>0.745</v>
      </c>
      <c r="E476" s="60">
        <f>[1]Data!E475</f>
        <v>9.8951652889999995</v>
      </c>
      <c r="F476" s="60">
        <f t="shared" si="76"/>
        <v>314.9394536607017</v>
      </c>
      <c r="G476" s="60">
        <f t="shared" si="77"/>
        <v>23.048123082241922</v>
      </c>
      <c r="H476" s="60">
        <f t="shared" si="68"/>
        <v>288.8899732820845</v>
      </c>
      <c r="I476" s="60">
        <f t="shared" si="69"/>
        <v>21.280751370035933</v>
      </c>
      <c r="J476" s="60">
        <f t="shared" si="70"/>
        <v>14.799263812843932</v>
      </c>
      <c r="K476" s="60">
        <f t="shared" si="71"/>
        <v>2.6945774371574664</v>
      </c>
      <c r="L476" s="60">
        <f t="shared" si="72"/>
        <v>-0.10675267546952716</v>
      </c>
      <c r="M476" s="31"/>
      <c r="N476" s="31">
        <f t="shared" si="73"/>
        <v>1967.06</v>
      </c>
      <c r="O476" s="31">
        <f t="shared" si="74"/>
        <v>0.2814292974827679</v>
      </c>
      <c r="P476" s="63">
        <f t="shared" si="75"/>
        <v>1.3250223105969046</v>
      </c>
      <c r="R476" s="60">
        <f t="shared" si="78"/>
        <v>13.664429530201343</v>
      </c>
      <c r="S476" s="60">
        <f t="shared" si="79"/>
        <v>2.6147960717249541</v>
      </c>
    </row>
    <row r="477" spans="1:19" x14ac:dyDescent="0.3">
      <c r="A477" s="60">
        <f>[1]Data!A476</f>
        <v>1909.12</v>
      </c>
      <c r="B477" s="60">
        <f>[1]Data!B476</f>
        <v>10.3</v>
      </c>
      <c r="C477" s="60">
        <f>[1]Data!C476</f>
        <v>0.44</v>
      </c>
      <c r="D477" s="60">
        <f>[1]Data!D476</f>
        <v>0.76</v>
      </c>
      <c r="E477" s="60">
        <f>[1]Data!E476</f>
        <v>9.9903305790000001</v>
      </c>
      <c r="F477" s="60">
        <f t="shared" si="76"/>
        <v>315.61650788893274</v>
      </c>
      <c r="G477" s="60">
        <f t="shared" si="77"/>
        <v>23.288208349086297</v>
      </c>
      <c r="H477" s="60">
        <f t="shared" si="68"/>
        <v>289.58297922894366</v>
      </c>
      <c r="I477" s="60">
        <f t="shared" si="69"/>
        <v>21.320585226899677</v>
      </c>
      <c r="J477" s="60">
        <f t="shared" si="70"/>
        <v>14.803369819826845</v>
      </c>
      <c r="K477" s="60">
        <f t="shared" si="71"/>
        <v>2.6948548453813559</v>
      </c>
      <c r="L477" s="60">
        <f t="shared" si="72"/>
        <v>-0.10647526724563772</v>
      </c>
      <c r="M477" s="31"/>
      <c r="N477" s="31">
        <f t="shared" si="73"/>
        <v>1967.09</v>
      </c>
      <c r="O477" s="31">
        <f t="shared" si="74"/>
        <v>0.31271459389339373</v>
      </c>
      <c r="P477" s="63">
        <f t="shared" si="75"/>
        <v>1.3671312877232944</v>
      </c>
      <c r="R477" s="60">
        <f t="shared" si="78"/>
        <v>13.55263157894737</v>
      </c>
      <c r="S477" s="60">
        <f t="shared" si="79"/>
        <v>2.6065807409373507</v>
      </c>
    </row>
    <row r="478" spans="1:19" x14ac:dyDescent="0.3">
      <c r="A478" s="60">
        <f>[1]Data!A477</f>
        <v>1910.01</v>
      </c>
      <c r="B478" s="60">
        <f>[1]Data!B477</f>
        <v>10.08</v>
      </c>
      <c r="C478" s="60">
        <f>[1]Data!C477</f>
        <v>0.4425</v>
      </c>
      <c r="D478" s="60">
        <f>[1]Data!D477</f>
        <v>0.75749999999999995</v>
      </c>
      <c r="E478" s="60">
        <f>[1]Data!E477</f>
        <v>9.8951652889999995</v>
      </c>
      <c r="F478" s="60">
        <f t="shared" si="76"/>
        <v>311.84574586442761</v>
      </c>
      <c r="G478" s="60">
        <f t="shared" si="77"/>
        <v>23.434836556776183</v>
      </c>
      <c r="H478" s="60">
        <f t="shared" si="68"/>
        <v>290.15875610154558</v>
      </c>
      <c r="I478" s="60">
        <f t="shared" si="69"/>
        <v>21.361610918549548</v>
      </c>
      <c r="J478" s="60">
        <f t="shared" si="70"/>
        <v>14.598418960698957</v>
      </c>
      <c r="K478" s="60">
        <f t="shared" si="71"/>
        <v>2.6809132324873808</v>
      </c>
      <c r="L478" s="60">
        <f t="shared" si="72"/>
        <v>-0.12041688013961283</v>
      </c>
      <c r="M478" s="31"/>
      <c r="N478" s="31">
        <f t="shared" si="73"/>
        <v>1967.12</v>
      </c>
      <c r="O478" s="31">
        <f t="shared" si="74"/>
        <v>0.29170078739183625</v>
      </c>
      <c r="P478" s="63">
        <f t="shared" si="75"/>
        <v>1.3387024010705391</v>
      </c>
      <c r="R478" s="60">
        <f t="shared" si="78"/>
        <v>13.306930693069308</v>
      </c>
      <c r="S478" s="60">
        <f t="shared" si="79"/>
        <v>2.5882850042418353</v>
      </c>
    </row>
    <row r="479" spans="1:19" x14ac:dyDescent="0.3">
      <c r="A479" s="60">
        <f>[1]Data!A478</f>
        <v>1910.02</v>
      </c>
      <c r="B479" s="60">
        <f>[1]Data!B478</f>
        <v>9.7200000000000006</v>
      </c>
      <c r="C479" s="60">
        <f>[1]Data!C478</f>
        <v>0.44500000000000001</v>
      </c>
      <c r="D479" s="60">
        <f>[1]Data!D478</f>
        <v>0.755</v>
      </c>
      <c r="E479" s="60">
        <f>[1]Data!E478</f>
        <v>9.8951652889999995</v>
      </c>
      <c r="F479" s="60">
        <f t="shared" si="76"/>
        <v>300.70839779784092</v>
      </c>
      <c r="G479" s="60">
        <f t="shared" si="77"/>
        <v>23.357493861869333</v>
      </c>
      <c r="H479" s="60">
        <f t="shared" si="68"/>
        <v>290.73435844759933</v>
      </c>
      <c r="I479" s="60">
        <f t="shared" si="69"/>
        <v>21.404261922432809</v>
      </c>
      <c r="J479" s="60">
        <f t="shared" si="70"/>
        <v>14.048996358182407</v>
      </c>
      <c r="K479" s="60">
        <f t="shared" si="71"/>
        <v>2.6425509596469317</v>
      </c>
      <c r="L479" s="60">
        <f t="shared" si="72"/>
        <v>-0.15877915298006195</v>
      </c>
      <c r="M479" s="31"/>
      <c r="N479" s="31">
        <f t="shared" si="73"/>
        <v>1968.03</v>
      </c>
      <c r="O479" s="31">
        <f t="shared" si="74"/>
        <v>0.20402894949598904</v>
      </c>
      <c r="P479" s="63">
        <f t="shared" si="75"/>
        <v>1.2263336546835544</v>
      </c>
      <c r="R479" s="60">
        <f t="shared" si="78"/>
        <v>12.874172185430464</v>
      </c>
      <c r="S479" s="60">
        <f t="shared" si="79"/>
        <v>2.5552231482054601</v>
      </c>
    </row>
    <row r="480" spans="1:19" x14ac:dyDescent="0.3">
      <c r="A480" s="60">
        <f>[1]Data!A479</f>
        <v>1910.03</v>
      </c>
      <c r="B480" s="60">
        <f>[1]Data!B479</f>
        <v>9.9600000000000009</v>
      </c>
      <c r="C480" s="60">
        <f>[1]Data!C479</f>
        <v>0.44750000000000001</v>
      </c>
      <c r="D480" s="60">
        <f>[1]Data!D479</f>
        <v>0.75249999999999995</v>
      </c>
      <c r="E480" s="60">
        <f>[1]Data!E479</f>
        <v>10.08541488</v>
      </c>
      <c r="F480" s="60">
        <f t="shared" si="76"/>
        <v>302.32072118782281</v>
      </c>
      <c r="G480" s="60">
        <f t="shared" si="77"/>
        <v>22.840998262433398</v>
      </c>
      <c r="H480" s="60">
        <f t="shared" si="68"/>
        <v>291.21047942239164</v>
      </c>
      <c r="I480" s="60">
        <f t="shared" si="69"/>
        <v>21.443002026711259</v>
      </c>
      <c r="J480" s="60">
        <f t="shared" si="70"/>
        <v>14.098805792734897</v>
      </c>
      <c r="K480" s="60">
        <f t="shared" si="71"/>
        <v>2.6460900982465354</v>
      </c>
      <c r="L480" s="60">
        <f t="shared" si="72"/>
        <v>-0.1552400143804582</v>
      </c>
      <c r="M480" s="31"/>
      <c r="N480" s="31">
        <f t="shared" si="73"/>
        <v>1968.06</v>
      </c>
      <c r="O480" s="31">
        <f t="shared" si="74"/>
        <v>0.30211883251961247</v>
      </c>
      <c r="P480" s="63">
        <f t="shared" si="75"/>
        <v>1.3527219645182325</v>
      </c>
      <c r="R480" s="60">
        <f t="shared" si="78"/>
        <v>13.235880398671098</v>
      </c>
      <c r="S480" s="60">
        <f t="shared" si="79"/>
        <v>2.5829313539556131</v>
      </c>
    </row>
    <row r="481" spans="1:19" x14ac:dyDescent="0.3">
      <c r="A481" s="60">
        <f>[1]Data!A480</f>
        <v>1910.04</v>
      </c>
      <c r="B481" s="60">
        <f>[1]Data!B480</f>
        <v>9.7200000000000006</v>
      </c>
      <c r="C481" s="60">
        <f>[1]Data!C480</f>
        <v>0.45</v>
      </c>
      <c r="D481" s="60">
        <f>[1]Data!D480</f>
        <v>0.75</v>
      </c>
      <c r="E481" s="60">
        <f>[1]Data!E480</f>
        <v>10.180580170000001</v>
      </c>
      <c r="F481" s="60">
        <f t="shared" si="76"/>
        <v>292.27796945878765</v>
      </c>
      <c r="G481" s="60">
        <f t="shared" si="77"/>
        <v>22.55231245823979</v>
      </c>
      <c r="H481" s="60">
        <f t="shared" si="68"/>
        <v>291.66223303026368</v>
      </c>
      <c r="I481" s="60">
        <f t="shared" si="69"/>
        <v>21.47953538899112</v>
      </c>
      <c r="J481" s="60">
        <f t="shared" si="70"/>
        <v>13.607276142881028</v>
      </c>
      <c r="K481" s="60">
        <f t="shared" si="71"/>
        <v>2.6106046601808695</v>
      </c>
      <c r="L481" s="60">
        <f t="shared" si="72"/>
        <v>-0.19072545244612416</v>
      </c>
      <c r="M481" s="31"/>
      <c r="N481" s="31">
        <f t="shared" si="73"/>
        <v>1968.09</v>
      </c>
      <c r="O481" s="31">
        <f t="shared" si="74"/>
        <v>0.28673112209925389</v>
      </c>
      <c r="P481" s="63">
        <f t="shared" si="75"/>
        <v>1.332066002209958</v>
      </c>
      <c r="R481" s="60">
        <f t="shared" si="78"/>
        <v>12.96</v>
      </c>
      <c r="S481" s="60">
        <f t="shared" si="79"/>
        <v>2.5618676909241289</v>
      </c>
    </row>
    <row r="482" spans="1:19" x14ac:dyDescent="0.3">
      <c r="A482" s="60">
        <f>[1]Data!A481</f>
        <v>1910.05</v>
      </c>
      <c r="B482" s="60">
        <f>[1]Data!B481</f>
        <v>9.56</v>
      </c>
      <c r="C482" s="60">
        <f>[1]Data!C481</f>
        <v>0.45250000000000001</v>
      </c>
      <c r="D482" s="60">
        <f>[1]Data!D481</f>
        <v>0.74750000000000005</v>
      </c>
      <c r="E482" s="60">
        <f>[1]Data!E481</f>
        <v>9.9903305790000001</v>
      </c>
      <c r="F482" s="60">
        <f t="shared" si="76"/>
        <v>292.94114712798029</v>
      </c>
      <c r="G482" s="60">
        <f t="shared" si="77"/>
        <v>22.905178606502645</v>
      </c>
      <c r="H482" s="60">
        <f t="shared" si="68"/>
        <v>292.07759712068207</v>
      </c>
      <c r="I482" s="60">
        <f t="shared" si="69"/>
        <v>21.514594082988058</v>
      </c>
      <c r="J482" s="60">
        <f t="shared" si="70"/>
        <v>13.61592721656848</v>
      </c>
      <c r="K482" s="60">
        <f t="shared" si="71"/>
        <v>2.6112402263825718</v>
      </c>
      <c r="L482" s="60">
        <f t="shared" si="72"/>
        <v>-0.1900898862444218</v>
      </c>
      <c r="M482" s="31"/>
      <c r="N482" s="31">
        <f t="shared" si="73"/>
        <v>1968.12</v>
      </c>
      <c r="O482" s="31">
        <f t="shared" si="74"/>
        <v>0.31337552522143941</v>
      </c>
      <c r="P482" s="63">
        <f t="shared" si="75"/>
        <v>1.368035166288829</v>
      </c>
      <c r="R482" s="60">
        <f t="shared" si="78"/>
        <v>12.789297658862877</v>
      </c>
      <c r="S482" s="60">
        <f t="shared" si="79"/>
        <v>2.5486087007806053</v>
      </c>
    </row>
    <row r="483" spans="1:19" x14ac:dyDescent="0.3">
      <c r="A483" s="60">
        <f>[1]Data!A482</f>
        <v>1910.06</v>
      </c>
      <c r="B483" s="60">
        <f>[1]Data!B482</f>
        <v>9.1</v>
      </c>
      <c r="C483" s="60">
        <f>[1]Data!C482</f>
        <v>0.45500000000000002</v>
      </c>
      <c r="D483" s="60">
        <f>[1]Data!D482</f>
        <v>0.745</v>
      </c>
      <c r="E483" s="60">
        <f>[1]Data!E482</f>
        <v>9.8951652889999995</v>
      </c>
      <c r="F483" s="60">
        <f t="shared" si="76"/>
        <v>281.52740946094161</v>
      </c>
      <c r="G483" s="60">
        <f t="shared" si="77"/>
        <v>23.048123082241922</v>
      </c>
      <c r="H483" s="60">
        <f t="shared" si="68"/>
        <v>292.41164676775225</v>
      </c>
      <c r="I483" s="60">
        <f t="shared" si="69"/>
        <v>21.548623700919308</v>
      </c>
      <c r="J483" s="60">
        <f t="shared" si="70"/>
        <v>13.064751297732816</v>
      </c>
      <c r="K483" s="60">
        <f t="shared" si="71"/>
        <v>2.5699178630265878</v>
      </c>
      <c r="L483" s="60">
        <f t="shared" si="72"/>
        <v>-0.23141224960040585</v>
      </c>
      <c r="M483" s="31"/>
      <c r="N483" s="31">
        <f t="shared" si="73"/>
        <v>1969.03</v>
      </c>
      <c r="O483" s="31">
        <f t="shared" si="74"/>
        <v>0.21578047057301353</v>
      </c>
      <c r="P483" s="63">
        <f t="shared" si="75"/>
        <v>1.2408299504107183</v>
      </c>
      <c r="R483" s="60">
        <f t="shared" si="78"/>
        <v>12.214765100671141</v>
      </c>
      <c r="S483" s="60">
        <f t="shared" si="79"/>
        <v>2.5026454741253819</v>
      </c>
    </row>
    <row r="484" spans="1:19" x14ac:dyDescent="0.3">
      <c r="A484" s="60">
        <f>[1]Data!A483</f>
        <v>1910.07</v>
      </c>
      <c r="B484" s="60">
        <f>[1]Data!B483</f>
        <v>8.64</v>
      </c>
      <c r="C484" s="60">
        <f>[1]Data!C483</f>
        <v>0.45750000000000002</v>
      </c>
      <c r="D484" s="60">
        <f>[1]Data!D483</f>
        <v>0.74250000000000005</v>
      </c>
      <c r="E484" s="60">
        <f>[1]Data!E483</f>
        <v>9.8951652889999995</v>
      </c>
      <c r="F484" s="60">
        <f t="shared" si="76"/>
        <v>267.29635359808083</v>
      </c>
      <c r="G484" s="60">
        <f t="shared" si="77"/>
        <v>22.970780387335072</v>
      </c>
      <c r="H484" s="60">
        <f t="shared" si="68"/>
        <v>292.85726884902613</v>
      </c>
      <c r="I484" s="60">
        <f t="shared" si="69"/>
        <v>21.584309573878279</v>
      </c>
      <c r="J484" s="60">
        <f t="shared" si="70"/>
        <v>12.383826903667453</v>
      </c>
      <c r="K484" s="60">
        <f t="shared" si="71"/>
        <v>2.5163913393326522</v>
      </c>
      <c r="L484" s="60">
        <f t="shared" si="72"/>
        <v>-0.28493877329434136</v>
      </c>
      <c r="M484" s="31"/>
      <c r="N484" s="31">
        <f t="shared" si="73"/>
        <v>1969.06</v>
      </c>
      <c r="O484" s="31">
        <f t="shared" si="74"/>
        <v>0.19186484995066122</v>
      </c>
      <c r="P484" s="63">
        <f t="shared" si="75"/>
        <v>1.2115067707001574</v>
      </c>
      <c r="R484" s="60">
        <f t="shared" si="78"/>
        <v>11.636363636363637</v>
      </c>
      <c r="S484" s="60">
        <f t="shared" si="79"/>
        <v>2.4541349911212467</v>
      </c>
    </row>
    <row r="485" spans="1:19" x14ac:dyDescent="0.3">
      <c r="A485" s="60">
        <f>[1]Data!A484</f>
        <v>1910.08</v>
      </c>
      <c r="B485" s="60">
        <f>[1]Data!B484</f>
        <v>8.85</v>
      </c>
      <c r="C485" s="60">
        <f>[1]Data!C484</f>
        <v>0.46</v>
      </c>
      <c r="D485" s="60">
        <f>[1]Data!D484</f>
        <v>0.74</v>
      </c>
      <c r="E485" s="60">
        <f>[1]Data!E484</f>
        <v>9.8000000000000007</v>
      </c>
      <c r="F485" s="60">
        <f t="shared" si="76"/>
        <v>276.45187499999992</v>
      </c>
      <c r="G485" s="60">
        <f t="shared" si="77"/>
        <v>23.115749999999995</v>
      </c>
      <c r="H485" s="60">
        <f t="shared" si="68"/>
        <v>293.28099116744306</v>
      </c>
      <c r="I485" s="60">
        <f t="shared" si="69"/>
        <v>21.618977293411817</v>
      </c>
      <c r="J485" s="60">
        <f t="shared" si="70"/>
        <v>12.787463127788476</v>
      </c>
      <c r="K485" s="60">
        <f t="shared" si="71"/>
        <v>2.548465247816186</v>
      </c>
      <c r="L485" s="60">
        <f t="shared" si="72"/>
        <v>-0.25286486481080761</v>
      </c>
      <c r="M485" s="31"/>
      <c r="N485" s="31">
        <f t="shared" si="73"/>
        <v>1969.09</v>
      </c>
      <c r="O485" s="31">
        <f t="shared" si="74"/>
        <v>0.12281679342379359</v>
      </c>
      <c r="P485" s="63">
        <f t="shared" si="75"/>
        <v>1.1306772544623531</v>
      </c>
      <c r="R485" s="60">
        <f t="shared" si="78"/>
        <v>11.95945945945946</v>
      </c>
      <c r="S485" s="60">
        <f t="shared" si="79"/>
        <v>2.4815225518037596</v>
      </c>
    </row>
    <row r="486" spans="1:19" x14ac:dyDescent="0.3">
      <c r="A486" s="60">
        <f>[1]Data!A485</f>
        <v>1910.09</v>
      </c>
      <c r="B486" s="60">
        <f>[1]Data!B485</f>
        <v>8.91</v>
      </c>
      <c r="C486" s="60">
        <f>[1]Data!C485</f>
        <v>0.46250000000000002</v>
      </c>
      <c r="D486" s="60">
        <f>[1]Data!D485</f>
        <v>0.73750000000000004</v>
      </c>
      <c r="E486" s="60">
        <f>[1]Data!E485</f>
        <v>9.7048347110000002</v>
      </c>
      <c r="F486" s="60">
        <f t="shared" si="76"/>
        <v>281.05538179938191</v>
      </c>
      <c r="G486" s="60">
        <f t="shared" si="77"/>
        <v>23.263562747143009</v>
      </c>
      <c r="H486" s="60">
        <f t="shared" si="68"/>
        <v>293.97478716806484</v>
      </c>
      <c r="I486" s="60">
        <f t="shared" si="69"/>
        <v>21.657065335441022</v>
      </c>
      <c r="J486" s="60">
        <f t="shared" si="70"/>
        <v>12.97753769710639</v>
      </c>
      <c r="K486" s="60">
        <f t="shared" si="71"/>
        <v>2.56321999351999</v>
      </c>
      <c r="L486" s="60">
        <f t="shared" si="72"/>
        <v>-0.23811011910700364</v>
      </c>
      <c r="M486" s="31"/>
      <c r="N486" s="31">
        <f t="shared" si="73"/>
        <v>1969.12</v>
      </c>
      <c r="O486" s="31">
        <f t="shared" si="74"/>
        <v>6.2819909495746895E-2</v>
      </c>
      <c r="P486" s="63">
        <f t="shared" si="75"/>
        <v>1.0648350552805377</v>
      </c>
      <c r="R486" s="60">
        <f t="shared" si="78"/>
        <v>12.081355932203389</v>
      </c>
      <c r="S486" s="60">
        <f t="shared" si="79"/>
        <v>2.4916634322508799</v>
      </c>
    </row>
    <row r="487" spans="1:19" x14ac:dyDescent="0.3">
      <c r="A487" s="60">
        <f>[1]Data!A486</f>
        <v>1910.1</v>
      </c>
      <c r="B487" s="60">
        <f>[1]Data!B486</f>
        <v>9.32</v>
      </c>
      <c r="C487" s="60">
        <f>[1]Data!C486</f>
        <v>0.46500000000000002</v>
      </c>
      <c r="D487" s="60">
        <f>[1]Data!D486</f>
        <v>0.73499999999999999</v>
      </c>
      <c r="E487" s="60">
        <f>[1]Data!E486</f>
        <v>9.4194198349999994</v>
      </c>
      <c r="F487" s="60">
        <f t="shared" si="76"/>
        <v>302.89639383082022</v>
      </c>
      <c r="G487" s="60">
        <f t="shared" si="77"/>
        <v>23.887215607902668</v>
      </c>
      <c r="H487" s="60">
        <f t="shared" si="68"/>
        <v>294.60083221189774</v>
      </c>
      <c r="I487" s="60">
        <f t="shared" si="69"/>
        <v>21.697785107850166</v>
      </c>
      <c r="J487" s="60">
        <f t="shared" si="70"/>
        <v>13.959784020592664</v>
      </c>
      <c r="K487" s="60">
        <f t="shared" si="71"/>
        <v>2.6361806259102942</v>
      </c>
      <c r="L487" s="60">
        <f t="shared" si="72"/>
        <v>-0.16514948671669938</v>
      </c>
      <c r="M487" s="31"/>
      <c r="N487" s="31">
        <f t="shared" si="73"/>
        <v>1970.03</v>
      </c>
      <c r="O487" s="31">
        <f t="shared" si="74"/>
        <v>1.5813515396781774E-2</v>
      </c>
      <c r="P487" s="63">
        <f t="shared" si="75"/>
        <v>1.0159392107189833</v>
      </c>
      <c r="R487" s="60">
        <f t="shared" si="78"/>
        <v>12.680272108843537</v>
      </c>
      <c r="S487" s="60">
        <f t="shared" si="79"/>
        <v>2.5400474084668003</v>
      </c>
    </row>
    <row r="488" spans="1:19" x14ac:dyDescent="0.3">
      <c r="A488" s="60">
        <f>[1]Data!A487</f>
        <v>1910.11</v>
      </c>
      <c r="B488" s="60">
        <f>[1]Data!B487</f>
        <v>9.31</v>
      </c>
      <c r="C488" s="60">
        <f>[1]Data!C487</f>
        <v>0.46750000000000003</v>
      </c>
      <c r="D488" s="60">
        <f>[1]Data!D487</f>
        <v>0.73250000000000004</v>
      </c>
      <c r="E488" s="60">
        <f>[1]Data!E487</f>
        <v>9.229089256</v>
      </c>
      <c r="F488" s="60">
        <f t="shared" si="76"/>
        <v>308.81129718700373</v>
      </c>
      <c r="G488" s="60">
        <f t="shared" si="77"/>
        <v>24.29691462830078</v>
      </c>
      <c r="H488" s="60">
        <f t="shared" si="68"/>
        <v>294.97549576021407</v>
      </c>
      <c r="I488" s="60">
        <f t="shared" si="69"/>
        <v>21.741662373723162</v>
      </c>
      <c r="J488" s="60">
        <f t="shared" si="70"/>
        <v>14.203665381182219</v>
      </c>
      <c r="K488" s="60">
        <f t="shared" si="71"/>
        <v>2.653500056733944</v>
      </c>
      <c r="L488" s="60">
        <f t="shared" si="72"/>
        <v>-0.14783005589304965</v>
      </c>
      <c r="M488" s="31"/>
      <c r="N488" s="31">
        <f t="shared" si="73"/>
        <v>1970.06</v>
      </c>
      <c r="O488" s="31">
        <f t="shared" si="74"/>
        <v>-0.16543118000882595</v>
      </c>
      <c r="P488" s="63">
        <f t="shared" si="75"/>
        <v>0.84752818808036434</v>
      </c>
      <c r="R488" s="60">
        <f t="shared" si="78"/>
        <v>12.709897610921502</v>
      </c>
      <c r="S488" s="60">
        <f t="shared" si="79"/>
        <v>2.5423810293798903</v>
      </c>
    </row>
    <row r="489" spans="1:19" x14ac:dyDescent="0.3">
      <c r="A489" s="60">
        <f>[1]Data!A488</f>
        <v>1910.12</v>
      </c>
      <c r="B489" s="60">
        <f>[1]Data!B488</f>
        <v>9.0500000000000007</v>
      </c>
      <c r="C489" s="60">
        <f>[1]Data!C488</f>
        <v>0.47</v>
      </c>
      <c r="D489" s="60">
        <f>[1]Data!D488</f>
        <v>0.73</v>
      </c>
      <c r="E489" s="60">
        <f>[1]Data!E488</f>
        <v>9.229089256</v>
      </c>
      <c r="F489" s="60">
        <f t="shared" si="76"/>
        <v>300.18713636330659</v>
      </c>
      <c r="G489" s="60">
        <f t="shared" si="77"/>
        <v>24.213990004995996</v>
      </c>
      <c r="H489" s="60">
        <f t="shared" si="68"/>
        <v>295.23630868104476</v>
      </c>
      <c r="I489" s="60">
        <f t="shared" si="69"/>
        <v>21.782752723904952</v>
      </c>
      <c r="J489" s="60">
        <f t="shared" si="70"/>
        <v>13.780955059636403</v>
      </c>
      <c r="K489" s="60">
        <f t="shared" si="71"/>
        <v>2.6232875708497692</v>
      </c>
      <c r="L489" s="60">
        <f t="shared" si="72"/>
        <v>-0.17804254177722445</v>
      </c>
      <c r="M489" s="31"/>
      <c r="N489" s="31">
        <f t="shared" si="73"/>
        <v>1970.09</v>
      </c>
      <c r="O489" s="31">
        <f t="shared" si="74"/>
        <v>-9.2933424501224327E-2</v>
      </c>
      <c r="P489" s="63">
        <f t="shared" si="75"/>
        <v>0.91125416547728888</v>
      </c>
      <c r="R489" s="60">
        <f t="shared" si="78"/>
        <v>12.397260273972604</v>
      </c>
      <c r="S489" s="60">
        <f t="shared" si="79"/>
        <v>2.5174755025515352</v>
      </c>
    </row>
    <row r="490" spans="1:19" x14ac:dyDescent="0.3">
      <c r="A490" s="60">
        <f>[1]Data!A489</f>
        <v>1911.01</v>
      </c>
      <c r="B490" s="60">
        <f>[1]Data!B489</f>
        <v>9.27</v>
      </c>
      <c r="C490" s="60">
        <f>[1]Data!C489</f>
        <v>0.47</v>
      </c>
      <c r="D490" s="60">
        <f>[1]Data!D489</f>
        <v>0.71830000000000005</v>
      </c>
      <c r="E490" s="60">
        <f>[1]Data!E489</f>
        <v>9.229089256</v>
      </c>
      <c r="F490" s="60">
        <f t="shared" si="76"/>
        <v>307.48450321412724</v>
      </c>
      <c r="G490" s="60">
        <f t="shared" si="77"/>
        <v>23.825902767929623</v>
      </c>
      <c r="H490" s="60">
        <f t="shared" si="68"/>
        <v>295.5761264793797</v>
      </c>
      <c r="I490" s="60">
        <f t="shared" si="69"/>
        <v>21.822598475643062</v>
      </c>
      <c r="J490" s="60">
        <f t="shared" si="70"/>
        <v>14.090187452118549</v>
      </c>
      <c r="K490" s="60">
        <f t="shared" si="71"/>
        <v>2.6454786297339838</v>
      </c>
      <c r="L490" s="60">
        <f t="shared" si="72"/>
        <v>-0.15585148289300976</v>
      </c>
      <c r="M490" s="31"/>
      <c r="N490" s="31">
        <f t="shared" si="73"/>
        <v>1970.12</v>
      </c>
      <c r="O490" s="31">
        <f t="shared" si="74"/>
        <v>-2.6045173121368226E-2</v>
      </c>
      <c r="P490" s="63">
        <f t="shared" si="75"/>
        <v>0.97429107684559757</v>
      </c>
      <c r="R490" s="60">
        <f t="shared" si="78"/>
        <v>12.905471251566196</v>
      </c>
      <c r="S490" s="60">
        <f t="shared" si="79"/>
        <v>2.5576513494791446</v>
      </c>
    </row>
    <row r="491" spans="1:19" x14ac:dyDescent="0.3">
      <c r="A491" s="60">
        <f>[1]Data!A490</f>
        <v>1911.02</v>
      </c>
      <c r="B491" s="60">
        <f>[1]Data!B490</f>
        <v>9.43</v>
      </c>
      <c r="C491" s="60">
        <f>[1]Data!C490</f>
        <v>0.47</v>
      </c>
      <c r="D491" s="60">
        <f>[1]Data!D490</f>
        <v>0.70669999999999999</v>
      </c>
      <c r="E491" s="60">
        <f>[1]Data!E490</f>
        <v>8.9436743799999991</v>
      </c>
      <c r="F491" s="60">
        <f t="shared" si="76"/>
        <v>322.77363892579456</v>
      </c>
      <c r="G491" s="60">
        <f t="shared" si="77"/>
        <v>24.189197309529057</v>
      </c>
      <c r="H491" s="60">
        <f t="shared" si="68"/>
        <v>295.76992808754932</v>
      </c>
      <c r="I491" s="60">
        <f t="shared" si="69"/>
        <v>21.862406858529429</v>
      </c>
      <c r="J491" s="60">
        <f t="shared" si="70"/>
        <v>14.763865708585842</v>
      </c>
      <c r="K491" s="60">
        <f t="shared" si="71"/>
        <v>2.692182689257097</v>
      </c>
      <c r="L491" s="60">
        <f t="shared" si="72"/>
        <v>-0.10914742336989658</v>
      </c>
      <c r="M491" s="31"/>
      <c r="N491" s="31">
        <f t="shared" si="73"/>
        <v>1971.03</v>
      </c>
      <c r="O491" s="31">
        <f t="shared" si="74"/>
        <v>6.4549997291086125E-2</v>
      </c>
      <c r="P491" s="63">
        <f t="shared" si="75"/>
        <v>1.066678907967324</v>
      </c>
      <c r="R491" s="60">
        <f t="shared" si="78"/>
        <v>13.343710202348946</v>
      </c>
      <c r="S491" s="60">
        <f t="shared" si="79"/>
        <v>2.5910451279306947</v>
      </c>
    </row>
    <row r="492" spans="1:19" x14ac:dyDescent="0.3">
      <c r="A492" s="60">
        <f>[1]Data!A491</f>
        <v>1911.03</v>
      </c>
      <c r="B492" s="60">
        <f>[1]Data!B491</f>
        <v>9.32</v>
      </c>
      <c r="C492" s="60">
        <f>[1]Data!C491</f>
        <v>0.47</v>
      </c>
      <c r="D492" s="60">
        <f>[1]Data!D491</f>
        <v>0.69499999999999995</v>
      </c>
      <c r="E492" s="60">
        <f>[1]Data!E491</f>
        <v>9.0388396689999997</v>
      </c>
      <c r="F492" s="60">
        <f t="shared" si="76"/>
        <v>315.64984051936938</v>
      </c>
      <c r="G492" s="60">
        <f t="shared" si="77"/>
        <v>23.538266004395034</v>
      </c>
      <c r="H492" s="60">
        <f t="shared" si="68"/>
        <v>295.94563647987184</v>
      </c>
      <c r="I492" s="60">
        <f t="shared" si="69"/>
        <v>21.89666881510324</v>
      </c>
      <c r="J492" s="60">
        <f t="shared" si="70"/>
        <v>14.415427441714318</v>
      </c>
      <c r="K492" s="60">
        <f t="shared" si="71"/>
        <v>2.6682989832150321</v>
      </c>
      <c r="L492" s="60">
        <f t="shared" si="72"/>
        <v>-0.13303112941196149</v>
      </c>
      <c r="M492" s="31"/>
      <c r="N492" s="31">
        <f t="shared" si="73"/>
        <v>1971.06</v>
      </c>
      <c r="O492" s="31">
        <f t="shared" si="74"/>
        <v>4.468071584902189E-2</v>
      </c>
      <c r="P492" s="63">
        <f t="shared" si="75"/>
        <v>1.0456939331031716</v>
      </c>
      <c r="R492" s="60">
        <f t="shared" si="78"/>
        <v>13.410071942446045</v>
      </c>
      <c r="S492" s="60">
        <f t="shared" si="79"/>
        <v>2.5960060621148449</v>
      </c>
    </row>
    <row r="493" spans="1:19" x14ac:dyDescent="0.3">
      <c r="A493" s="60">
        <f>[1]Data!A492</f>
        <v>1911.04</v>
      </c>
      <c r="B493" s="60">
        <f>[1]Data!B492</f>
        <v>9.2799999999999994</v>
      </c>
      <c r="C493" s="60">
        <f>[1]Data!C492</f>
        <v>0.47</v>
      </c>
      <c r="D493" s="60">
        <f>[1]Data!D492</f>
        <v>0.68330000000000002</v>
      </c>
      <c r="E493" s="60">
        <f>[1]Data!E492</f>
        <v>8.7534247930000006</v>
      </c>
      <c r="F493" s="60">
        <f t="shared" si="76"/>
        <v>324.54305225445023</v>
      </c>
      <c r="G493" s="60">
        <f t="shared" si="77"/>
        <v>23.89658056093382</v>
      </c>
      <c r="H493" s="60">
        <f t="shared" si="68"/>
        <v>295.94575898054609</v>
      </c>
      <c r="I493" s="60">
        <f t="shared" si="69"/>
        <v>21.930807131140845</v>
      </c>
      <c r="J493" s="60">
        <f t="shared" si="70"/>
        <v>14.798500133340392</v>
      </c>
      <c r="K493" s="60">
        <f t="shared" si="71"/>
        <v>2.694525833292722</v>
      </c>
      <c r="L493" s="60">
        <f t="shared" si="72"/>
        <v>-0.10680427933427161</v>
      </c>
      <c r="M493" s="31"/>
      <c r="N493" s="31">
        <f t="shared" si="73"/>
        <v>1971.09</v>
      </c>
      <c r="O493" s="31">
        <f t="shared" si="74"/>
        <v>2.9942137561210114E-2</v>
      </c>
      <c r="P493" s="63">
        <f t="shared" si="75"/>
        <v>1.0303949110660997</v>
      </c>
      <c r="R493" s="60">
        <f t="shared" si="78"/>
        <v>13.581150300014633</v>
      </c>
      <c r="S493" s="60">
        <f t="shared" si="79"/>
        <v>2.6086828239935134</v>
      </c>
    </row>
    <row r="494" spans="1:19" x14ac:dyDescent="0.3">
      <c r="A494" s="60">
        <f>[1]Data!A493</f>
        <v>1911.05</v>
      </c>
      <c r="B494" s="60">
        <f>[1]Data!B493</f>
        <v>9.48</v>
      </c>
      <c r="C494" s="60">
        <f>[1]Data!C493</f>
        <v>0.47</v>
      </c>
      <c r="D494" s="60">
        <f>[1]Data!D493</f>
        <v>0.67169999999999996</v>
      </c>
      <c r="E494" s="60">
        <f>[1]Data!E493</f>
        <v>8.7534247930000006</v>
      </c>
      <c r="F494" s="60">
        <f t="shared" si="76"/>
        <v>331.53751458752032</v>
      </c>
      <c r="G494" s="60">
        <f t="shared" si="77"/>
        <v>23.490901745615755</v>
      </c>
      <c r="H494" s="60">
        <f t="shared" si="68"/>
        <v>296.12087221362134</v>
      </c>
      <c r="I494" s="60">
        <f t="shared" si="69"/>
        <v>21.961264161963079</v>
      </c>
      <c r="J494" s="60">
        <f t="shared" si="70"/>
        <v>15.096467677928279</v>
      </c>
      <c r="K494" s="60">
        <f t="shared" si="71"/>
        <v>2.7144607878412912</v>
      </c>
      <c r="L494" s="60">
        <f t="shared" si="72"/>
        <v>-8.6869324785702418E-2</v>
      </c>
      <c r="M494" s="31"/>
      <c r="N494" s="31">
        <f t="shared" si="73"/>
        <v>1971.12</v>
      </c>
      <c r="O494" s="31">
        <f t="shared" si="74"/>
        <v>1.360713594514662E-2</v>
      </c>
      <c r="P494" s="63">
        <f t="shared" si="75"/>
        <v>1.0137001343547221</v>
      </c>
      <c r="R494" s="60">
        <f t="shared" si="78"/>
        <v>14.1134435015632</v>
      </c>
      <c r="S494" s="60">
        <f t="shared" si="79"/>
        <v>2.647127782976249</v>
      </c>
    </row>
    <row r="495" spans="1:19" x14ac:dyDescent="0.3">
      <c r="A495" s="60">
        <f>[1]Data!A494</f>
        <v>1911.06</v>
      </c>
      <c r="B495" s="60">
        <f>[1]Data!B494</f>
        <v>9.67</v>
      </c>
      <c r="C495" s="60">
        <f>[1]Data!C494</f>
        <v>0.47</v>
      </c>
      <c r="D495" s="60">
        <f>[1]Data!D494</f>
        <v>0.66</v>
      </c>
      <c r="E495" s="60">
        <f>[1]Data!E494</f>
        <v>8.7534247930000006</v>
      </c>
      <c r="F495" s="60">
        <f t="shared" si="76"/>
        <v>338.18225380393682</v>
      </c>
      <c r="G495" s="60">
        <f t="shared" si="77"/>
        <v>23.081725699131159</v>
      </c>
      <c r="H495" s="60">
        <f t="shared" si="68"/>
        <v>296.02708052919974</v>
      </c>
      <c r="I495" s="60">
        <f t="shared" si="69"/>
        <v>21.987906584241458</v>
      </c>
      <c r="J495" s="60">
        <f t="shared" si="70"/>
        <v>15.38037523073293</v>
      </c>
      <c r="K495" s="60">
        <f t="shared" si="71"/>
        <v>2.7330923610967237</v>
      </c>
      <c r="L495" s="60">
        <f t="shared" si="72"/>
        <v>-6.8237751530269897E-2</v>
      </c>
      <c r="M495" s="31"/>
      <c r="N495" s="31">
        <f t="shared" si="73"/>
        <v>1972.03</v>
      </c>
      <c r="O495" s="31">
        <f t="shared" si="74"/>
        <v>8.2854338219111145E-2</v>
      </c>
      <c r="P495" s="63">
        <f t="shared" si="75"/>
        <v>1.0863835524596064</v>
      </c>
      <c r="R495" s="60">
        <f t="shared" si="78"/>
        <v>14.65151515151515</v>
      </c>
      <c r="S495" s="60">
        <f t="shared" si="79"/>
        <v>2.6845437534268686</v>
      </c>
    </row>
    <row r="496" spans="1:19" x14ac:dyDescent="0.3">
      <c r="A496" s="60">
        <f>[1]Data!A495</f>
        <v>1911.07</v>
      </c>
      <c r="B496" s="60">
        <f>[1]Data!B495</f>
        <v>9.6300000000000008</v>
      </c>
      <c r="C496" s="60">
        <f>[1]Data!C495</f>
        <v>0.47</v>
      </c>
      <c r="D496" s="60">
        <f>[1]Data!D495</f>
        <v>0.64829999999999999</v>
      </c>
      <c r="E496" s="60">
        <f>[1]Data!E495</f>
        <v>8.8485090910000004</v>
      </c>
      <c r="F496" s="60">
        <f t="shared" si="76"/>
        <v>333.16435511135757</v>
      </c>
      <c r="G496" s="60">
        <f t="shared" si="77"/>
        <v>22.428914996749022</v>
      </c>
      <c r="H496" s="60">
        <f t="shared" si="68"/>
        <v>295.93647637609757</v>
      </c>
      <c r="I496" s="60">
        <f t="shared" si="69"/>
        <v>22.010990606343565</v>
      </c>
      <c r="J496" s="60">
        <f t="shared" si="70"/>
        <v>15.136272649870635</v>
      </c>
      <c r="K496" s="60">
        <f t="shared" si="71"/>
        <v>2.7170940254844034</v>
      </c>
      <c r="L496" s="60">
        <f t="shared" si="72"/>
        <v>-8.4236087142590232E-2</v>
      </c>
      <c r="M496" s="31"/>
      <c r="N496" s="31">
        <f t="shared" si="73"/>
        <v>1972.06</v>
      </c>
      <c r="O496" s="31">
        <f t="shared" si="74"/>
        <v>7.2840253773159613E-2</v>
      </c>
      <c r="P496" s="63">
        <f t="shared" si="75"/>
        <v>1.0755587067453103</v>
      </c>
      <c r="R496" s="60">
        <f t="shared" si="78"/>
        <v>14.854234150856087</v>
      </c>
      <c r="S496" s="60">
        <f t="shared" si="79"/>
        <v>2.6982849526112211</v>
      </c>
    </row>
    <row r="497" spans="1:19" x14ac:dyDescent="0.3">
      <c r="A497" s="60">
        <f>[1]Data!A496</f>
        <v>1911.08</v>
      </c>
      <c r="B497" s="60">
        <f>[1]Data!B496</f>
        <v>9.17</v>
      </c>
      <c r="C497" s="60">
        <f>[1]Data!C496</f>
        <v>0.47</v>
      </c>
      <c r="D497" s="60">
        <f>[1]Data!D496</f>
        <v>0.63670000000000004</v>
      </c>
      <c r="E497" s="60">
        <f>[1]Data!E496</f>
        <v>9.1340049590000003</v>
      </c>
      <c r="F497" s="60">
        <f t="shared" si="76"/>
        <v>307.33387901590686</v>
      </c>
      <c r="G497" s="60">
        <f t="shared" si="77"/>
        <v>21.339092777473056</v>
      </c>
      <c r="H497" s="60">
        <f t="shared" si="68"/>
        <v>295.68022683354377</v>
      </c>
      <c r="I497" s="60">
        <f t="shared" si="69"/>
        <v>22.026638451454861</v>
      </c>
      <c r="J497" s="60">
        <f t="shared" si="70"/>
        <v>13.95282715032749</v>
      </c>
      <c r="K497" s="60">
        <f t="shared" si="71"/>
        <v>2.6356821508398949</v>
      </c>
      <c r="L497" s="60">
        <f t="shared" si="72"/>
        <v>-0.16564796178709873</v>
      </c>
      <c r="M497" s="31"/>
      <c r="N497" s="31">
        <f t="shared" si="73"/>
        <v>1972.09</v>
      </c>
      <c r="O497" s="31">
        <f t="shared" si="74"/>
        <v>7.056088135429972E-2</v>
      </c>
      <c r="P497" s="63">
        <f t="shared" si="75"/>
        <v>1.0731098998260051</v>
      </c>
      <c r="R497" s="60">
        <f t="shared" si="78"/>
        <v>14.402387309564944</v>
      </c>
      <c r="S497" s="60">
        <f t="shared" si="79"/>
        <v>2.6673939782275307</v>
      </c>
    </row>
    <row r="498" spans="1:19" x14ac:dyDescent="0.3">
      <c r="A498" s="60">
        <f>[1]Data!A497</f>
        <v>1911.09</v>
      </c>
      <c r="B498" s="60">
        <f>[1]Data!B497</f>
        <v>8.67</v>
      </c>
      <c r="C498" s="60">
        <f>[1]Data!C497</f>
        <v>0.47</v>
      </c>
      <c r="D498" s="60">
        <f>[1]Data!D497</f>
        <v>0.625</v>
      </c>
      <c r="E498" s="60">
        <f>[1]Data!E497</f>
        <v>9.229089256</v>
      </c>
      <c r="F498" s="60">
        <f t="shared" si="76"/>
        <v>287.58259362097988</v>
      </c>
      <c r="G498" s="60">
        <f t="shared" si="77"/>
        <v>20.731155826195206</v>
      </c>
      <c r="H498" s="60">
        <f t="shared" si="68"/>
        <v>295.48038035566697</v>
      </c>
      <c r="I498" s="60">
        <f t="shared" si="69"/>
        <v>22.038610647118492</v>
      </c>
      <c r="J498" s="60">
        <f t="shared" si="70"/>
        <v>13.049034634067587</v>
      </c>
      <c r="K498" s="60">
        <f t="shared" si="71"/>
        <v>2.5687141566315104</v>
      </c>
      <c r="L498" s="60">
        <f t="shared" si="72"/>
        <v>-0.23261595599548324</v>
      </c>
      <c r="M498" s="31"/>
      <c r="N498" s="31">
        <f t="shared" si="73"/>
        <v>1972.12</v>
      </c>
      <c r="O498" s="31">
        <f t="shared" si="74"/>
        <v>0.12691554140837757</v>
      </c>
      <c r="P498" s="63">
        <f t="shared" si="75"/>
        <v>1.1353211261087552</v>
      </c>
      <c r="R498" s="60">
        <f t="shared" si="78"/>
        <v>13.872</v>
      </c>
      <c r="S498" s="60">
        <f t="shared" si="79"/>
        <v>2.6298724200381862</v>
      </c>
    </row>
    <row r="499" spans="1:19" x14ac:dyDescent="0.3">
      <c r="A499" s="60">
        <f>[1]Data!A498</f>
        <v>1911.1</v>
      </c>
      <c r="B499" s="60">
        <f>[1]Data!B498</f>
        <v>8.7200000000000006</v>
      </c>
      <c r="C499" s="60">
        <f>[1]Data!C498</f>
        <v>0.47</v>
      </c>
      <c r="D499" s="60">
        <f>[1]Data!D498</f>
        <v>0.61329999999999996</v>
      </c>
      <c r="E499" s="60">
        <f>[1]Data!E498</f>
        <v>9.229089256</v>
      </c>
      <c r="F499" s="60">
        <f t="shared" si="76"/>
        <v>289.24108608707553</v>
      </c>
      <c r="G499" s="60">
        <f t="shared" si="77"/>
        <v>20.343068589128826</v>
      </c>
      <c r="H499" s="60">
        <f t="shared" si="68"/>
        <v>295.42962289466942</v>
      </c>
      <c r="I499" s="60">
        <f t="shared" si="69"/>
        <v>22.046487238512192</v>
      </c>
      <c r="J499" s="60">
        <f t="shared" si="70"/>
        <v>13.119599642241916</v>
      </c>
      <c r="K499" s="60">
        <f t="shared" si="71"/>
        <v>2.574107267977324</v>
      </c>
      <c r="L499" s="60">
        <f t="shared" si="72"/>
        <v>-0.22722284464966958</v>
      </c>
      <c r="M499" s="31"/>
      <c r="N499" s="31">
        <f t="shared" si="73"/>
        <v>1973.03</v>
      </c>
      <c r="O499" s="31">
        <f t="shared" si="74"/>
        <v>5.7730504687354856E-2</v>
      </c>
      <c r="P499" s="63">
        <f t="shared" si="75"/>
        <v>1.059429445965091</v>
      </c>
      <c r="R499" s="60">
        <f t="shared" si="78"/>
        <v>14.218164030653842</v>
      </c>
      <c r="S499" s="60">
        <f t="shared" si="79"/>
        <v>2.6545203042710872</v>
      </c>
    </row>
    <row r="500" spans="1:19" x14ac:dyDescent="0.3">
      <c r="A500" s="60">
        <f>[1]Data!A499</f>
        <v>1911.11</v>
      </c>
      <c r="B500" s="60">
        <f>[1]Data!B499</f>
        <v>9.07</v>
      </c>
      <c r="C500" s="60">
        <f>[1]Data!C499</f>
        <v>0.47</v>
      </c>
      <c r="D500" s="60">
        <f>[1]Data!D499</f>
        <v>0.60170000000000001</v>
      </c>
      <c r="E500" s="60">
        <f>[1]Data!E499</f>
        <v>9.1340049590000003</v>
      </c>
      <c r="F500" s="60">
        <f t="shared" si="76"/>
        <v>303.98236452282174</v>
      </c>
      <c r="G500" s="60">
        <f t="shared" si="77"/>
        <v>20.166062704893257</v>
      </c>
      <c r="H500" s="60">
        <f t="shared" si="68"/>
        <v>295.3928661698414</v>
      </c>
      <c r="I500" s="60">
        <f t="shared" si="69"/>
        <v>22.054397263559803</v>
      </c>
      <c r="J500" s="60">
        <f t="shared" si="70"/>
        <v>13.78329957922214</v>
      </c>
      <c r="K500" s="60">
        <f t="shared" si="71"/>
        <v>2.6234576838908876</v>
      </c>
      <c r="L500" s="60">
        <f t="shared" si="72"/>
        <v>-0.17787242873610598</v>
      </c>
      <c r="M500" s="31"/>
      <c r="N500" s="31">
        <f t="shared" si="73"/>
        <v>1973.06</v>
      </c>
      <c r="O500" s="31">
        <f t="shared" si="74"/>
        <v>-3.9374756749496864E-2</v>
      </c>
      <c r="P500" s="63">
        <f t="shared" si="75"/>
        <v>0.96139035410374041</v>
      </c>
      <c r="R500" s="60">
        <f t="shared" si="78"/>
        <v>15.073957121489114</v>
      </c>
      <c r="S500" s="60">
        <f t="shared" si="79"/>
        <v>2.7129685608828762</v>
      </c>
    </row>
    <row r="501" spans="1:19" x14ac:dyDescent="0.3">
      <c r="A501" s="60">
        <f>[1]Data!A500</f>
        <v>1911.12</v>
      </c>
      <c r="B501" s="60">
        <f>[1]Data!B500</f>
        <v>9.11</v>
      </c>
      <c r="C501" s="60">
        <f>[1]Data!C500</f>
        <v>0.47</v>
      </c>
      <c r="D501" s="60">
        <f>[1]Data!D500</f>
        <v>0.59</v>
      </c>
      <c r="E501" s="60">
        <f>[1]Data!E500</f>
        <v>9.0388396689999997</v>
      </c>
      <c r="F501" s="60">
        <f t="shared" si="76"/>
        <v>308.53755870509173</v>
      </c>
      <c r="G501" s="60">
        <f t="shared" si="77"/>
        <v>19.982125097256215</v>
      </c>
      <c r="H501" s="60">
        <f t="shared" si="68"/>
        <v>295.40205448575705</v>
      </c>
      <c r="I501" s="60">
        <f t="shared" si="69"/>
        <v>22.062201067991154</v>
      </c>
      <c r="J501" s="60">
        <f t="shared" si="70"/>
        <v>13.98489469632892</v>
      </c>
      <c r="K501" s="60">
        <f t="shared" si="71"/>
        <v>2.6379777968671845</v>
      </c>
      <c r="L501" s="60">
        <f t="shared" si="72"/>
        <v>-0.16335231575980913</v>
      </c>
      <c r="M501" s="31"/>
      <c r="N501" s="31">
        <f t="shared" si="73"/>
        <v>1973.09</v>
      </c>
      <c r="O501" s="31">
        <f t="shared" si="74"/>
        <v>-6.0997280955933153E-2</v>
      </c>
      <c r="P501" s="63">
        <f t="shared" si="75"/>
        <v>0.94082579791933563</v>
      </c>
      <c r="R501" s="60">
        <f t="shared" si="78"/>
        <v>15.440677966101696</v>
      </c>
      <c r="S501" s="60">
        <f t="shared" si="79"/>
        <v>2.7370054533542389</v>
      </c>
    </row>
    <row r="502" spans="1:19" x14ac:dyDescent="0.3">
      <c r="A502" s="60">
        <f>[1]Data!A501</f>
        <v>1912.01</v>
      </c>
      <c r="B502" s="60">
        <f>[1]Data!B501</f>
        <v>9.1199999999999992</v>
      </c>
      <c r="C502" s="60">
        <f>[1]Data!C501</f>
        <v>0.4708</v>
      </c>
      <c r="D502" s="60">
        <f>[1]Data!D501</f>
        <v>0.59919999999999995</v>
      </c>
      <c r="E502" s="60">
        <f>[1]Data!E501</f>
        <v>9.1340049590000003</v>
      </c>
      <c r="F502" s="60">
        <f t="shared" si="76"/>
        <v>305.6581217693643</v>
      </c>
      <c r="G502" s="60">
        <f t="shared" si="77"/>
        <v>20.082274842566125</v>
      </c>
      <c r="H502" s="60">
        <f t="shared" si="68"/>
        <v>295.28358326097737</v>
      </c>
      <c r="I502" s="60">
        <f t="shared" si="69"/>
        <v>22.064794912300279</v>
      </c>
      <c r="J502" s="60">
        <f t="shared" si="70"/>
        <v>13.852751543091461</v>
      </c>
      <c r="K502" s="60">
        <f t="shared" si="71"/>
        <v>2.6284838802728232</v>
      </c>
      <c r="L502" s="60">
        <f t="shared" si="72"/>
        <v>-0.1728462323541704</v>
      </c>
      <c r="M502" s="31"/>
      <c r="N502" s="31">
        <f t="shared" si="73"/>
        <v>1973.12</v>
      </c>
      <c r="O502" s="31">
        <f t="shared" si="74"/>
        <v>-0.19836966328117356</v>
      </c>
      <c r="P502" s="63">
        <f t="shared" si="75"/>
        <v>0.82006664857139444</v>
      </c>
      <c r="R502" s="60">
        <f t="shared" si="78"/>
        <v>15.220293724966622</v>
      </c>
      <c r="S502" s="60">
        <f t="shared" si="79"/>
        <v>2.7226296508653673</v>
      </c>
    </row>
    <row r="503" spans="1:19" x14ac:dyDescent="0.3">
      <c r="A503" s="60">
        <f>[1]Data!A502</f>
        <v>1912.02</v>
      </c>
      <c r="B503" s="60">
        <f>[1]Data!B502</f>
        <v>9.0399999999999991</v>
      </c>
      <c r="C503" s="60">
        <f>[1]Data!C502</f>
        <v>0.47170000000000001</v>
      </c>
      <c r="D503" s="60">
        <f>[1]Data!D502</f>
        <v>0.60829999999999995</v>
      </c>
      <c r="E503" s="60">
        <f>[1]Data!E502</f>
        <v>9.229089256</v>
      </c>
      <c r="F503" s="60">
        <f t="shared" si="76"/>
        <v>299.85543787008743</v>
      </c>
      <c r="G503" s="60">
        <f t="shared" si="77"/>
        <v>20.177219342519269</v>
      </c>
      <c r="H503" s="60">
        <f t="shared" si="68"/>
        <v>295.16359433762136</v>
      </c>
      <c r="I503" s="60">
        <f t="shared" si="69"/>
        <v>22.064373767967645</v>
      </c>
      <c r="J503" s="60">
        <f t="shared" si="70"/>
        <v>13.590027118984361</v>
      </c>
      <c r="K503" s="60">
        <f t="shared" si="71"/>
        <v>2.609336223671316</v>
      </c>
      <c r="L503" s="60">
        <f t="shared" si="72"/>
        <v>-0.19199388895567759</v>
      </c>
      <c r="M503" s="31"/>
      <c r="N503" s="31">
        <f t="shared" si="73"/>
        <v>1974.03</v>
      </c>
      <c r="O503" s="31">
        <f t="shared" si="74"/>
        <v>-0.21159792492535034</v>
      </c>
      <c r="P503" s="63">
        <f t="shared" si="75"/>
        <v>0.80929002750681001</v>
      </c>
      <c r="R503" s="60">
        <f t="shared" si="78"/>
        <v>14.861088278809797</v>
      </c>
      <c r="S503" s="60">
        <f t="shared" si="79"/>
        <v>2.6987462720595623</v>
      </c>
    </row>
    <row r="504" spans="1:19" x14ac:dyDescent="0.3">
      <c r="A504" s="60">
        <f>[1]Data!A503</f>
        <v>1912.03</v>
      </c>
      <c r="B504" s="60">
        <f>[1]Data!B503</f>
        <v>9.3000000000000007</v>
      </c>
      <c r="C504" s="60">
        <f>[1]Data!C503</f>
        <v>0.47249999999999998</v>
      </c>
      <c r="D504" s="60">
        <f>[1]Data!D503</f>
        <v>0.61750000000000005</v>
      </c>
      <c r="E504" s="60">
        <f>[1]Data!E503</f>
        <v>9.4194198349999994</v>
      </c>
      <c r="F504" s="60">
        <f t="shared" si="76"/>
        <v>302.24640156938074</v>
      </c>
      <c r="G504" s="60">
        <f t="shared" si="77"/>
        <v>20.068511071945441</v>
      </c>
      <c r="H504" s="60">
        <f t="shared" si="68"/>
        <v>295.04276549503919</v>
      </c>
      <c r="I504" s="60">
        <f t="shared" si="69"/>
        <v>22.059192401237066</v>
      </c>
      <c r="J504" s="60">
        <f t="shared" si="70"/>
        <v>13.701607750265188</v>
      </c>
      <c r="K504" s="60">
        <f t="shared" si="71"/>
        <v>2.6175131799825886</v>
      </c>
      <c r="L504" s="60">
        <f t="shared" si="72"/>
        <v>-0.18381693264440502</v>
      </c>
      <c r="M504" s="31"/>
      <c r="N504" s="31">
        <f t="shared" si="73"/>
        <v>1974.06</v>
      </c>
      <c r="O504" s="31">
        <f t="shared" si="74"/>
        <v>-0.32437952761620403</v>
      </c>
      <c r="P504" s="63">
        <f t="shared" si="75"/>
        <v>0.72297580102176451</v>
      </c>
      <c r="R504" s="60">
        <f t="shared" si="78"/>
        <v>15.06072874493927</v>
      </c>
      <c r="S504" s="60">
        <f t="shared" si="79"/>
        <v>2.7120906106392151</v>
      </c>
    </row>
    <row r="505" spans="1:19" x14ac:dyDescent="0.3">
      <c r="A505" s="60">
        <f>[1]Data!A504</f>
        <v>1912.04</v>
      </c>
      <c r="B505" s="60">
        <f>[1]Data!B504</f>
        <v>9.59</v>
      </c>
      <c r="C505" s="60">
        <f>[1]Data!C504</f>
        <v>0.4733</v>
      </c>
      <c r="D505" s="60">
        <f>[1]Data!D504</f>
        <v>0.62670000000000003</v>
      </c>
      <c r="E505" s="60">
        <f>[1]Data!E504</f>
        <v>9.7048347110000002</v>
      </c>
      <c r="F505" s="60">
        <f t="shared" si="76"/>
        <v>302.50517524759516</v>
      </c>
      <c r="G505" s="60">
        <f t="shared" si="77"/>
        <v>19.768508167640032</v>
      </c>
      <c r="H505" s="60">
        <f t="shared" si="68"/>
        <v>294.86679946316002</v>
      </c>
      <c r="I505" s="60">
        <f t="shared" si="69"/>
        <v>22.049755328171415</v>
      </c>
      <c r="J505" s="60">
        <f t="shared" si="70"/>
        <v>13.719207798242808</v>
      </c>
      <c r="K505" s="60">
        <f t="shared" si="71"/>
        <v>2.6187968799778267</v>
      </c>
      <c r="L505" s="60">
        <f t="shared" si="72"/>
        <v>-0.18253323264916688</v>
      </c>
      <c r="M505" s="31"/>
      <c r="N505" s="31">
        <f t="shared" si="73"/>
        <v>1974.09</v>
      </c>
      <c r="O505" s="31">
        <f t="shared" si="74"/>
        <v>-0.63853811121248238</v>
      </c>
      <c r="P505" s="63">
        <f t="shared" si="75"/>
        <v>0.52806383064344764</v>
      </c>
      <c r="R505" s="60">
        <f t="shared" si="78"/>
        <v>15.30237753310994</v>
      </c>
      <c r="S505" s="60">
        <f t="shared" si="79"/>
        <v>2.7280082106468542</v>
      </c>
    </row>
    <row r="506" spans="1:19" x14ac:dyDescent="0.3">
      <c r="A506" s="60">
        <f>[1]Data!A505</f>
        <v>1912.05</v>
      </c>
      <c r="B506" s="60">
        <f>[1]Data!B505</f>
        <v>9.58</v>
      </c>
      <c r="C506" s="60">
        <f>[1]Data!C505</f>
        <v>0.47420000000000001</v>
      </c>
      <c r="D506" s="60">
        <f>[1]Data!D505</f>
        <v>0.63580000000000003</v>
      </c>
      <c r="E506" s="60">
        <f>[1]Data!E505</f>
        <v>9.7048347110000002</v>
      </c>
      <c r="F506" s="60">
        <f t="shared" si="76"/>
        <v>302.18973710865083</v>
      </c>
      <c r="G506" s="60">
        <f t="shared" si="77"/>
        <v>20.055556874079354</v>
      </c>
      <c r="H506" s="60">
        <f t="shared" si="68"/>
        <v>294.74951834818455</v>
      </c>
      <c r="I506" s="60">
        <f t="shared" si="69"/>
        <v>22.041495419582098</v>
      </c>
      <c r="J506" s="60">
        <f t="shared" si="70"/>
        <v>13.71003787883555</v>
      </c>
      <c r="K506" s="60">
        <f t="shared" si="71"/>
        <v>2.6181282564322261</v>
      </c>
      <c r="L506" s="60">
        <f t="shared" si="72"/>
        <v>-0.18320185619476748</v>
      </c>
      <c r="M506" s="31"/>
      <c r="N506" s="31">
        <f t="shared" si="73"/>
        <v>1974.12</v>
      </c>
      <c r="O506" s="31">
        <f t="shared" si="74"/>
        <v>-0.68398104504595647</v>
      </c>
      <c r="P506" s="63">
        <f t="shared" si="75"/>
        <v>0.50460413659112135</v>
      </c>
      <c r="R506" s="60">
        <f t="shared" si="78"/>
        <v>15.067631330607108</v>
      </c>
      <c r="S506" s="60">
        <f t="shared" si="79"/>
        <v>2.7125488224882037</v>
      </c>
    </row>
    <row r="507" spans="1:19" x14ac:dyDescent="0.3">
      <c r="A507" s="60">
        <f>[1]Data!A506</f>
        <v>1912.06</v>
      </c>
      <c r="B507" s="60">
        <f>[1]Data!B506</f>
        <v>9.58</v>
      </c>
      <c r="C507" s="60">
        <f>[1]Data!C506</f>
        <v>0.47499999999999998</v>
      </c>
      <c r="D507" s="60">
        <f>[1]Data!D506</f>
        <v>0.64500000000000002</v>
      </c>
      <c r="E507" s="60">
        <f>[1]Data!E506</f>
        <v>9.6096694209999995</v>
      </c>
      <c r="F507" s="60">
        <f t="shared" si="76"/>
        <v>305.18234514822853</v>
      </c>
      <c r="G507" s="60">
        <f t="shared" si="77"/>
        <v>20.547245576263823</v>
      </c>
      <c r="H507" s="60">
        <f t="shared" si="68"/>
        <v>294.67773740160766</v>
      </c>
      <c r="I507" s="60">
        <f t="shared" si="69"/>
        <v>22.036289503947504</v>
      </c>
      <c r="J507" s="60">
        <f t="shared" si="70"/>
        <v>13.849080404101572</v>
      </c>
      <c r="K507" s="60">
        <f t="shared" si="71"/>
        <v>2.6282188336132104</v>
      </c>
      <c r="L507" s="60">
        <f t="shared" si="72"/>
        <v>-0.1731112790137832</v>
      </c>
      <c r="M507" s="31"/>
      <c r="N507" s="31">
        <f t="shared" si="73"/>
        <v>1975.03</v>
      </c>
      <c r="O507" s="31">
        <f t="shared" si="74"/>
        <v>-0.47930185668293968</v>
      </c>
      <c r="P507" s="63">
        <f t="shared" si="75"/>
        <v>0.61921554212971575</v>
      </c>
      <c r="R507" s="60">
        <f t="shared" si="78"/>
        <v>14.852713178294573</v>
      </c>
      <c r="S507" s="60">
        <f t="shared" si="79"/>
        <v>2.6981825541691338</v>
      </c>
    </row>
    <row r="508" spans="1:19" x14ac:dyDescent="0.3">
      <c r="A508" s="60">
        <f>[1]Data!A507</f>
        <v>1912.07</v>
      </c>
      <c r="B508" s="60">
        <f>[1]Data!B507</f>
        <v>9.59</v>
      </c>
      <c r="C508" s="60">
        <f>[1]Data!C507</f>
        <v>0.4758</v>
      </c>
      <c r="D508" s="60">
        <f>[1]Data!D507</f>
        <v>0.6542</v>
      </c>
      <c r="E508" s="60">
        <f>[1]Data!E507</f>
        <v>9.6096694209999995</v>
      </c>
      <c r="F508" s="60">
        <f t="shared" si="76"/>
        <v>305.5009070951474</v>
      </c>
      <c r="G508" s="60">
        <f t="shared" si="77"/>
        <v>20.840322567429137</v>
      </c>
      <c r="H508" s="60">
        <f t="shared" si="68"/>
        <v>294.58281125264648</v>
      </c>
      <c r="I508" s="60">
        <f t="shared" si="69"/>
        <v>22.030208760268263</v>
      </c>
      <c r="J508" s="60">
        <f t="shared" si="70"/>
        <v>13.867363238342154</v>
      </c>
      <c r="K508" s="60">
        <f t="shared" si="71"/>
        <v>2.6295381108717359</v>
      </c>
      <c r="L508" s="60">
        <f t="shared" si="72"/>
        <v>-0.17179200175525766</v>
      </c>
      <c r="M508" s="31"/>
      <c r="N508" s="31">
        <f t="shared" si="73"/>
        <v>1975.06</v>
      </c>
      <c r="O508" s="31">
        <f t="shared" si="74"/>
        <v>-0.39837947947956032</v>
      </c>
      <c r="P508" s="63">
        <f t="shared" si="75"/>
        <v>0.67140719406043148</v>
      </c>
      <c r="R508" s="60">
        <f t="shared" si="78"/>
        <v>14.659125649648425</v>
      </c>
      <c r="S508" s="60">
        <f t="shared" si="79"/>
        <v>2.6850630527732005</v>
      </c>
    </row>
    <row r="509" spans="1:19" x14ac:dyDescent="0.3">
      <c r="A509" s="60">
        <f>[1]Data!A508</f>
        <v>1912.08</v>
      </c>
      <c r="B509" s="60">
        <f>[1]Data!B508</f>
        <v>9.81</v>
      </c>
      <c r="C509" s="60">
        <f>[1]Data!C508</f>
        <v>0.47670000000000001</v>
      </c>
      <c r="D509" s="60">
        <f>[1]Data!D508</f>
        <v>0.6633</v>
      </c>
      <c r="E509" s="60">
        <f>[1]Data!E508</f>
        <v>9.7048347110000002</v>
      </c>
      <c r="F509" s="60">
        <f t="shared" si="76"/>
        <v>309.44481430437003</v>
      </c>
      <c r="G509" s="60">
        <f t="shared" si="77"/>
        <v>20.923011756176209</v>
      </c>
      <c r="H509" s="60">
        <f t="shared" si="68"/>
        <v>294.38386156326715</v>
      </c>
      <c r="I509" s="60">
        <f t="shared" si="69"/>
        <v>22.019268804866687</v>
      </c>
      <c r="J509" s="60">
        <f t="shared" si="70"/>
        <v>14.053364671036519</v>
      </c>
      <c r="K509" s="60">
        <f t="shared" si="71"/>
        <v>2.6428618454749766</v>
      </c>
      <c r="L509" s="60">
        <f t="shared" si="72"/>
        <v>-0.15846826715201701</v>
      </c>
      <c r="M509" s="31"/>
      <c r="N509" s="31">
        <f t="shared" si="73"/>
        <v>1975.09</v>
      </c>
      <c r="O509" s="31">
        <f t="shared" si="74"/>
        <v>-0.50220338107788853</v>
      </c>
      <c r="P509" s="63">
        <f t="shared" si="75"/>
        <v>0.60519571277236228</v>
      </c>
      <c r="R509" s="60">
        <f t="shared" si="78"/>
        <v>14.789687924016283</v>
      </c>
      <c r="S509" s="60">
        <f t="shared" si="79"/>
        <v>2.6939301760278984</v>
      </c>
    </row>
    <row r="510" spans="1:19" x14ac:dyDescent="0.3">
      <c r="A510" s="60">
        <f>[1]Data!A509</f>
        <v>1912.09</v>
      </c>
      <c r="B510" s="60">
        <f>[1]Data!B509</f>
        <v>9.86</v>
      </c>
      <c r="C510" s="60">
        <f>[1]Data!C509</f>
        <v>0.47749999999999998</v>
      </c>
      <c r="D510" s="60">
        <f>[1]Data!D509</f>
        <v>0.67249999999999999</v>
      </c>
      <c r="E510" s="60">
        <f>[1]Data!E509</f>
        <v>9.8000000000000007</v>
      </c>
      <c r="F510" s="60">
        <f t="shared" si="76"/>
        <v>308.0017499999999</v>
      </c>
      <c r="G510" s="60">
        <f t="shared" si="77"/>
        <v>21.007218749999993</v>
      </c>
      <c r="H510" s="60">
        <f t="shared" si="68"/>
        <v>294.20304210450257</v>
      </c>
      <c r="I510" s="60">
        <f t="shared" si="69"/>
        <v>22.007870341415149</v>
      </c>
      <c r="J510" s="60">
        <f t="shared" si="70"/>
        <v>13.995072909003461</v>
      </c>
      <c r="K510" s="60">
        <f t="shared" si="71"/>
        <v>2.6387053326003964</v>
      </c>
      <c r="L510" s="60">
        <f t="shared" si="72"/>
        <v>-0.16262478002659719</v>
      </c>
      <c r="M510" s="31"/>
      <c r="N510" s="31">
        <f t="shared" si="73"/>
        <v>1975.12</v>
      </c>
      <c r="O510" s="31">
        <f t="shared" si="74"/>
        <v>-0.46902179596250893</v>
      </c>
      <c r="P510" s="63">
        <f t="shared" si="75"/>
        <v>0.62561394714956919</v>
      </c>
      <c r="R510" s="60">
        <f t="shared" si="78"/>
        <v>14.661710037174721</v>
      </c>
      <c r="S510" s="60">
        <f t="shared" si="79"/>
        <v>2.685239336120687</v>
      </c>
    </row>
    <row r="511" spans="1:19" x14ac:dyDescent="0.3">
      <c r="A511" s="60">
        <f>[1]Data!A510</f>
        <v>1912.1</v>
      </c>
      <c r="B511" s="60">
        <f>[1]Data!B510</f>
        <v>9.84</v>
      </c>
      <c r="C511" s="60">
        <f>[1]Data!C510</f>
        <v>0.4783</v>
      </c>
      <c r="D511" s="60">
        <f>[1]Data!D510</f>
        <v>0.68169999999999997</v>
      </c>
      <c r="E511" s="60">
        <f>[1]Data!E510</f>
        <v>9.8000000000000007</v>
      </c>
      <c r="F511" s="60">
        <f t="shared" si="76"/>
        <v>307.3769999999999</v>
      </c>
      <c r="G511" s="60">
        <f t="shared" si="77"/>
        <v>21.294603749999993</v>
      </c>
      <c r="H511" s="60">
        <f t="shared" si="68"/>
        <v>294.23710551038755</v>
      </c>
      <c r="I511" s="60">
        <f t="shared" si="69"/>
        <v>22.008050832380832</v>
      </c>
      <c r="J511" s="60">
        <f t="shared" si="70"/>
        <v>13.966570794527188</v>
      </c>
      <c r="K511" s="60">
        <f t="shared" si="71"/>
        <v>2.6366666738827607</v>
      </c>
      <c r="L511" s="60">
        <f t="shared" si="72"/>
        <v>-0.16466343874423295</v>
      </c>
      <c r="M511" s="31"/>
      <c r="N511" s="31">
        <f t="shared" si="73"/>
        <v>1976.03</v>
      </c>
      <c r="O511" s="31">
        <f t="shared" si="74"/>
        <v>-0.34307465351137356</v>
      </c>
      <c r="P511" s="63">
        <f t="shared" si="75"/>
        <v>0.70958523655332062</v>
      </c>
      <c r="R511" s="60">
        <f t="shared" si="78"/>
        <v>14.43450198034326</v>
      </c>
      <c r="S511" s="60">
        <f t="shared" si="79"/>
        <v>2.6696213116775596</v>
      </c>
    </row>
    <row r="512" spans="1:19" x14ac:dyDescent="0.3">
      <c r="A512" s="60">
        <f>[1]Data!A511</f>
        <v>1912.11</v>
      </c>
      <c r="B512" s="60">
        <f>[1]Data!B511</f>
        <v>9.73</v>
      </c>
      <c r="C512" s="60">
        <f>[1]Data!C511</f>
        <v>0.47920000000000001</v>
      </c>
      <c r="D512" s="60">
        <f>[1]Data!D511</f>
        <v>0.69079999999999997</v>
      </c>
      <c r="E512" s="60">
        <f>[1]Data!E511</f>
        <v>9.8000000000000007</v>
      </c>
      <c r="F512" s="60">
        <f t="shared" si="76"/>
        <v>303.94087499999995</v>
      </c>
      <c r="G512" s="60">
        <f t="shared" si="77"/>
        <v>21.578864999999993</v>
      </c>
      <c r="H512" s="60">
        <f t="shared" si="68"/>
        <v>294.22067050219238</v>
      </c>
      <c r="I512" s="60">
        <f t="shared" si="69"/>
        <v>22.001325759286804</v>
      </c>
      <c r="J512" s="60">
        <f t="shared" si="70"/>
        <v>13.8146618219907</v>
      </c>
      <c r="K512" s="60">
        <f t="shared" si="71"/>
        <v>2.6257304790305733</v>
      </c>
      <c r="L512" s="60">
        <f t="shared" si="72"/>
        <v>-0.17559963359642028</v>
      </c>
      <c r="M512" s="31"/>
      <c r="N512" s="31">
        <f t="shared" si="73"/>
        <v>1976.06</v>
      </c>
      <c r="O512" s="31">
        <f t="shared" si="74"/>
        <v>-0.35103057242318991</v>
      </c>
      <c r="P512" s="63">
        <f t="shared" si="75"/>
        <v>0.7039622316953732</v>
      </c>
      <c r="R512" s="60">
        <f t="shared" si="78"/>
        <v>14.0851187029531</v>
      </c>
      <c r="S512" s="60">
        <f t="shared" si="79"/>
        <v>2.6451188289075271</v>
      </c>
    </row>
    <row r="513" spans="1:19" x14ac:dyDescent="0.3">
      <c r="A513" s="60">
        <f>[1]Data!A512</f>
        <v>1912.12</v>
      </c>
      <c r="B513" s="60">
        <f>[1]Data!B512</f>
        <v>9.3800000000000008</v>
      </c>
      <c r="C513" s="60">
        <f>[1]Data!C512</f>
        <v>0.48</v>
      </c>
      <c r="D513" s="60">
        <f>[1]Data!D512</f>
        <v>0.7</v>
      </c>
      <c r="E513" s="60">
        <f>[1]Data!E512</f>
        <v>9.7048347110000002</v>
      </c>
      <c r="F513" s="60">
        <f t="shared" si="76"/>
        <v>295.88097432976463</v>
      </c>
      <c r="G513" s="60">
        <f t="shared" si="77"/>
        <v>22.080669726101835</v>
      </c>
      <c r="H513" s="60">
        <f t="shared" ref="H513:H576" si="80">GEOMEAN(F394:F514)</f>
        <v>294.24358053794487</v>
      </c>
      <c r="I513" s="60">
        <f t="shared" ref="I513:I576" si="81">GEOMEAN(G394:G513)</f>
        <v>21.997695460380289</v>
      </c>
      <c r="J513" s="60">
        <f t="shared" ref="J513:J576" si="82">F513/I513</f>
        <v>13.450544165531854</v>
      </c>
      <c r="K513" s="60">
        <f t="shared" ref="K513:K576" si="83">LN(J513)</f>
        <v>2.5990195636332842</v>
      </c>
      <c r="L513" s="60">
        <f t="shared" si="72"/>
        <v>-0.20231054899370937</v>
      </c>
      <c r="M513" s="31"/>
      <c r="N513" s="31">
        <f t="shared" si="73"/>
        <v>1976.09</v>
      </c>
      <c r="O513" s="31">
        <f t="shared" si="74"/>
        <v>-0.32877392386945026</v>
      </c>
      <c r="P513" s="63">
        <f t="shared" si="75"/>
        <v>0.71980572924769193</v>
      </c>
      <c r="R513" s="60">
        <f t="shared" si="78"/>
        <v>13.400000000000002</v>
      </c>
      <c r="S513" s="60">
        <f t="shared" si="79"/>
        <v>2.5952547069568657</v>
      </c>
    </row>
    <row r="514" spans="1:19" x14ac:dyDescent="0.3">
      <c r="A514" s="60">
        <f>[1]Data!A513</f>
        <v>1913.01</v>
      </c>
      <c r="B514" s="60">
        <f>[1]Data!B513</f>
        <v>9.3000000000000007</v>
      </c>
      <c r="C514" s="60">
        <f>[1]Data!C513</f>
        <v>0.48</v>
      </c>
      <c r="D514" s="60">
        <f>[1]Data!D513</f>
        <v>0.69420000000000004</v>
      </c>
      <c r="E514" s="60">
        <f>[1]Data!E513</f>
        <v>9.8000000000000007</v>
      </c>
      <c r="F514" s="60">
        <f t="shared" si="76"/>
        <v>290.50874999999996</v>
      </c>
      <c r="G514" s="60">
        <f t="shared" si="77"/>
        <v>21.685072499999997</v>
      </c>
      <c r="H514" s="60">
        <f t="shared" si="80"/>
        <v>294.08475094754874</v>
      </c>
      <c r="I514" s="60">
        <f t="shared" si="81"/>
        <v>21.995208720741886</v>
      </c>
      <c r="J514" s="60">
        <f t="shared" si="82"/>
        <v>13.207819652379333</v>
      </c>
      <c r="K514" s="60">
        <f t="shared" si="83"/>
        <v>2.5808090521014768</v>
      </c>
      <c r="L514" s="60">
        <f t="shared" ref="L514:L577" si="84">K514-$K$1843</f>
        <v>-0.22052106052551679</v>
      </c>
      <c r="M514" s="31"/>
      <c r="N514" s="31">
        <f t="shared" si="73"/>
        <v>1976.12</v>
      </c>
      <c r="O514" s="31">
        <f t="shared" si="74"/>
        <v>-0.34680799789269878</v>
      </c>
      <c r="P514" s="63">
        <f t="shared" si="75"/>
        <v>0.70694104939918234</v>
      </c>
      <c r="R514" s="60">
        <f t="shared" si="78"/>
        <v>13.396715643906655</v>
      </c>
      <c r="S514" s="60">
        <f t="shared" si="79"/>
        <v>2.5950095757136613</v>
      </c>
    </row>
    <row r="515" spans="1:19" x14ac:dyDescent="0.3">
      <c r="A515" s="60">
        <f>[1]Data!A514</f>
        <v>1913.02</v>
      </c>
      <c r="B515" s="60">
        <f>[1]Data!B514</f>
        <v>8.9700000000000006</v>
      </c>
      <c r="C515" s="60">
        <f>[1]Data!C514</f>
        <v>0.48</v>
      </c>
      <c r="D515" s="60">
        <f>[1]Data!D514</f>
        <v>0.68830000000000002</v>
      </c>
      <c r="E515" s="60">
        <f>[1]Data!E514</f>
        <v>9.8000000000000007</v>
      </c>
      <c r="F515" s="60">
        <f t="shared" si="76"/>
        <v>280.20037499999995</v>
      </c>
      <c r="G515" s="60">
        <f t="shared" si="77"/>
        <v>21.500771249999996</v>
      </c>
      <c r="H515" s="60">
        <f t="shared" si="80"/>
        <v>293.8939289927909</v>
      </c>
      <c r="I515" s="60">
        <f t="shared" si="81"/>
        <v>21.993651132475517</v>
      </c>
      <c r="J515" s="60">
        <f t="shared" si="82"/>
        <v>12.740057269811834</v>
      </c>
      <c r="K515" s="60">
        <f t="shared" si="83"/>
        <v>2.5447511454095677</v>
      </c>
      <c r="L515" s="60">
        <f t="shared" si="84"/>
        <v>-0.2565789672174259</v>
      </c>
      <c r="M515" s="31"/>
      <c r="N515" s="31">
        <f t="shared" ref="N515:N578" si="85">INDEX($A$130:$A$2900,(ROW()-ROW($A$130))*3)</f>
        <v>1977.03</v>
      </c>
      <c r="O515" s="31">
        <f t="shared" ref="O515:O578" si="86">INDEX($L$130:$L$2900,(ROW()-ROW($L$130))*3)</f>
        <v>-0.4093360530067498</v>
      </c>
      <c r="P515" s="63">
        <f t="shared" ref="P515:P578" si="87">EXP(O515)</f>
        <v>0.66409102503385897</v>
      </c>
      <c r="R515" s="60">
        <f t="shared" si="78"/>
        <v>13.03210809240157</v>
      </c>
      <c r="S515" s="60">
        <f t="shared" si="79"/>
        <v>2.5674161656485235</v>
      </c>
    </row>
    <row r="516" spans="1:19" x14ac:dyDescent="0.3">
      <c r="A516" s="60">
        <f>[1]Data!A515</f>
        <v>1913.03</v>
      </c>
      <c r="B516" s="60">
        <f>[1]Data!B515</f>
        <v>8.8000000000000007</v>
      </c>
      <c r="C516" s="60">
        <f>[1]Data!C515</f>
        <v>0.48</v>
      </c>
      <c r="D516" s="60">
        <f>[1]Data!D515</f>
        <v>0.6825</v>
      </c>
      <c r="E516" s="60">
        <f>[1]Data!E515</f>
        <v>9.8000000000000007</v>
      </c>
      <c r="F516" s="60">
        <f t="shared" si="76"/>
        <v>274.88999999999993</v>
      </c>
      <c r="G516" s="60">
        <f t="shared" si="77"/>
        <v>21.319593749999996</v>
      </c>
      <c r="H516" s="60">
        <f t="shared" si="80"/>
        <v>293.71627195041827</v>
      </c>
      <c r="I516" s="60">
        <f t="shared" si="81"/>
        <v>21.986897437358667</v>
      </c>
      <c r="J516" s="60">
        <f t="shared" si="82"/>
        <v>12.502446094687521</v>
      </c>
      <c r="K516" s="60">
        <f t="shared" si="83"/>
        <v>2.5259243127389412</v>
      </c>
      <c r="L516" s="60">
        <f t="shared" si="84"/>
        <v>-0.27540579988805236</v>
      </c>
      <c r="M516" s="31"/>
      <c r="N516" s="31">
        <f t="shared" si="85"/>
        <v>1977.06</v>
      </c>
      <c r="O516" s="31">
        <f t="shared" si="86"/>
        <v>-0.44377620013204</v>
      </c>
      <c r="P516" s="63">
        <f t="shared" si="87"/>
        <v>0.64160899676934113</v>
      </c>
      <c r="R516" s="60">
        <f t="shared" si="78"/>
        <v>12.893772893772894</v>
      </c>
      <c r="S516" s="60">
        <f t="shared" si="79"/>
        <v>2.5567444734071829</v>
      </c>
    </row>
    <row r="517" spans="1:19" x14ac:dyDescent="0.3">
      <c r="A517" s="60">
        <f>[1]Data!A516</f>
        <v>1913.04</v>
      </c>
      <c r="B517" s="60">
        <f>[1]Data!B516</f>
        <v>8.7899999999999991</v>
      </c>
      <c r="C517" s="60">
        <f>[1]Data!C516</f>
        <v>0.48</v>
      </c>
      <c r="D517" s="60">
        <f>[1]Data!D516</f>
        <v>0.67669999999999997</v>
      </c>
      <c r="E517" s="60">
        <f>[1]Data!E516</f>
        <v>9.8000000000000007</v>
      </c>
      <c r="F517" s="60">
        <f t="shared" si="76"/>
        <v>274.5776249999999</v>
      </c>
      <c r="G517" s="60">
        <f t="shared" si="77"/>
        <v>21.138416249999995</v>
      </c>
      <c r="H517" s="60">
        <f t="shared" si="80"/>
        <v>293.5976108629672</v>
      </c>
      <c r="I517" s="60">
        <f t="shared" si="81"/>
        <v>21.981112872177881</v>
      </c>
      <c r="J517" s="60">
        <f t="shared" si="82"/>
        <v>12.491525183310468</v>
      </c>
      <c r="K517" s="60">
        <f t="shared" si="83"/>
        <v>2.5250504290371008</v>
      </c>
      <c r="L517" s="60">
        <f t="shared" si="84"/>
        <v>-0.27627968358989285</v>
      </c>
      <c r="M517" s="31"/>
      <c r="N517" s="31">
        <f t="shared" si="85"/>
        <v>1977.09</v>
      </c>
      <c r="O517" s="31">
        <f t="shared" si="86"/>
        <v>-0.48879332926119501</v>
      </c>
      <c r="P517" s="63">
        <f t="shared" si="87"/>
        <v>0.61336607871618654</v>
      </c>
      <c r="R517" s="60">
        <f t="shared" si="78"/>
        <v>12.989507906014481</v>
      </c>
      <c r="S517" s="60">
        <f t="shared" si="79"/>
        <v>2.5641419474410427</v>
      </c>
    </row>
    <row r="518" spans="1:19" x14ac:dyDescent="0.3">
      <c r="A518" s="60">
        <f>[1]Data!A517</f>
        <v>1913.05</v>
      </c>
      <c r="B518" s="60">
        <f>[1]Data!B517</f>
        <v>8.5500000000000007</v>
      </c>
      <c r="C518" s="60">
        <f>[1]Data!C517</f>
        <v>0.48</v>
      </c>
      <c r="D518" s="60">
        <f>[1]Data!D517</f>
        <v>0.67079999999999995</v>
      </c>
      <c r="E518" s="60">
        <f>[1]Data!E517</f>
        <v>9.6999999999999993</v>
      </c>
      <c r="F518" s="60">
        <f t="shared" si="76"/>
        <v>269.83403350515465</v>
      </c>
      <c r="G518" s="60">
        <f t="shared" si="77"/>
        <v>21.170136804123707</v>
      </c>
      <c r="H518" s="60">
        <f t="shared" si="80"/>
        <v>293.32064116680948</v>
      </c>
      <c r="I518" s="60">
        <f t="shared" si="81"/>
        <v>21.97398986854612</v>
      </c>
      <c r="J518" s="60">
        <f t="shared" si="82"/>
        <v>12.279701370546224</v>
      </c>
      <c r="K518" s="60">
        <f t="shared" si="83"/>
        <v>2.5079476040638724</v>
      </c>
      <c r="L518" s="60">
        <f t="shared" si="84"/>
        <v>-0.2933825085631212</v>
      </c>
      <c r="M518" s="31"/>
      <c r="N518" s="31">
        <f t="shared" si="85"/>
        <v>1977.12</v>
      </c>
      <c r="O518" s="31">
        <f t="shared" si="86"/>
        <v>-0.52815057891057204</v>
      </c>
      <c r="P518" s="63">
        <f t="shared" si="87"/>
        <v>0.58969455536342841</v>
      </c>
      <c r="R518" s="60">
        <f t="shared" si="78"/>
        <v>12.745974955277283</v>
      </c>
      <c r="S518" s="60">
        <f t="shared" si="79"/>
        <v>2.5452155319817522</v>
      </c>
    </row>
    <row r="519" spans="1:19" x14ac:dyDescent="0.3">
      <c r="A519" s="60">
        <f>[1]Data!A518</f>
        <v>1913.06</v>
      </c>
      <c r="B519" s="60">
        <f>[1]Data!B518</f>
        <v>8.1199999999999992</v>
      </c>
      <c r="C519" s="60">
        <f>[1]Data!C518</f>
        <v>0.48</v>
      </c>
      <c r="D519" s="60">
        <f>[1]Data!D518</f>
        <v>0.66500000000000004</v>
      </c>
      <c r="E519" s="60">
        <f>[1]Data!E518</f>
        <v>9.8000000000000007</v>
      </c>
      <c r="F519" s="60">
        <f t="shared" si="76"/>
        <v>253.64849999999993</v>
      </c>
      <c r="G519" s="60">
        <f t="shared" si="77"/>
        <v>20.772937499999998</v>
      </c>
      <c r="H519" s="60">
        <f t="shared" si="80"/>
        <v>293.18964898882308</v>
      </c>
      <c r="I519" s="60">
        <f t="shared" si="81"/>
        <v>21.966003041840541</v>
      </c>
      <c r="J519" s="60">
        <f t="shared" si="82"/>
        <v>11.547321536688024</v>
      </c>
      <c r="K519" s="60">
        <f t="shared" si="83"/>
        <v>2.4464535084890198</v>
      </c>
      <c r="L519" s="60">
        <f t="shared" si="84"/>
        <v>-0.35487660413797384</v>
      </c>
      <c r="M519" s="31"/>
      <c r="N519" s="31">
        <f t="shared" si="85"/>
        <v>1978.03</v>
      </c>
      <c r="O519" s="31">
        <f t="shared" si="86"/>
        <v>-0.60595572332193104</v>
      </c>
      <c r="P519" s="63">
        <f t="shared" si="87"/>
        <v>0.54555277988934858</v>
      </c>
      <c r="R519" s="60">
        <f t="shared" si="78"/>
        <v>12.210526315789473</v>
      </c>
      <c r="S519" s="60">
        <f t="shared" si="79"/>
        <v>2.5022983924998692</v>
      </c>
    </row>
    <row r="520" spans="1:19" x14ac:dyDescent="0.3">
      <c r="A520" s="60">
        <f>[1]Data!A519</f>
        <v>1913.07</v>
      </c>
      <c r="B520" s="60">
        <f>[1]Data!B519</f>
        <v>8.23</v>
      </c>
      <c r="C520" s="60">
        <f>[1]Data!C519</f>
        <v>0.48</v>
      </c>
      <c r="D520" s="60">
        <f>[1]Data!D519</f>
        <v>0.65920000000000001</v>
      </c>
      <c r="E520" s="60">
        <f>[1]Data!E519</f>
        <v>9.9</v>
      </c>
      <c r="F520" s="60">
        <f t="shared" si="76"/>
        <v>254.48781060606055</v>
      </c>
      <c r="G520" s="60">
        <f t="shared" si="77"/>
        <v>20.38376242424242</v>
      </c>
      <c r="H520" s="60">
        <f t="shared" si="80"/>
        <v>293.23661755602205</v>
      </c>
      <c r="I520" s="60">
        <f t="shared" si="81"/>
        <v>21.957195944166706</v>
      </c>
      <c r="J520" s="60">
        <f t="shared" si="82"/>
        <v>11.590178056122392</v>
      </c>
      <c r="K520" s="60">
        <f t="shared" si="83"/>
        <v>2.4501580201432631</v>
      </c>
      <c r="L520" s="60">
        <f t="shared" si="84"/>
        <v>-0.35117209248373049</v>
      </c>
      <c r="M520" s="31"/>
      <c r="N520" s="31">
        <f t="shared" si="85"/>
        <v>1978.06</v>
      </c>
      <c r="O520" s="31">
        <f t="shared" si="86"/>
        <v>-0.54093417230052099</v>
      </c>
      <c r="P520" s="63">
        <f t="shared" si="87"/>
        <v>0.58220411929504101</v>
      </c>
      <c r="R520" s="60">
        <f t="shared" si="78"/>
        <v>12.484830097087379</v>
      </c>
      <c r="S520" s="60">
        <f t="shared" si="79"/>
        <v>2.5245143150758538</v>
      </c>
    </row>
    <row r="521" spans="1:19" x14ac:dyDescent="0.3">
      <c r="A521" s="60">
        <f>[1]Data!A520</f>
        <v>1913.08</v>
      </c>
      <c r="B521" s="60">
        <f>[1]Data!B520</f>
        <v>8.4499999999999993</v>
      </c>
      <c r="C521" s="60">
        <f>[1]Data!C520</f>
        <v>0.48</v>
      </c>
      <c r="D521" s="60">
        <f>[1]Data!D520</f>
        <v>0.65329999999999999</v>
      </c>
      <c r="E521" s="60">
        <f>[1]Data!E520</f>
        <v>9.9</v>
      </c>
      <c r="F521" s="60">
        <f t="shared" si="76"/>
        <v>261.29064393939387</v>
      </c>
      <c r="G521" s="60">
        <f t="shared" si="77"/>
        <v>20.201322803030298</v>
      </c>
      <c r="H521" s="60">
        <f t="shared" si="80"/>
        <v>293.36120634771441</v>
      </c>
      <c r="I521" s="60">
        <f t="shared" si="81"/>
        <v>21.94945534492064</v>
      </c>
      <c r="J521" s="60">
        <f t="shared" si="82"/>
        <v>11.904197158124909</v>
      </c>
      <c r="K521" s="60">
        <f t="shared" si="83"/>
        <v>2.476891040296064</v>
      </c>
      <c r="L521" s="60">
        <f t="shared" si="84"/>
        <v>-0.32443907233092961</v>
      </c>
      <c r="M521" s="31"/>
      <c r="N521" s="31">
        <f t="shared" si="85"/>
        <v>1978.09</v>
      </c>
      <c r="O521" s="31">
        <f t="shared" si="86"/>
        <v>-0.50061812812512896</v>
      </c>
      <c r="P521" s="63">
        <f t="shared" si="87"/>
        <v>0.60615586190157977</v>
      </c>
      <c r="R521" s="60">
        <f t="shared" si="78"/>
        <v>12.934333384356345</v>
      </c>
      <c r="S521" s="60">
        <f t="shared" si="79"/>
        <v>2.559885278504515</v>
      </c>
    </row>
    <row r="522" spans="1:19" x14ac:dyDescent="0.3">
      <c r="A522" s="60">
        <f>[1]Data!A521</f>
        <v>1913.09</v>
      </c>
      <c r="B522" s="60">
        <f>[1]Data!B521</f>
        <v>8.5299999999999994</v>
      </c>
      <c r="C522" s="60">
        <f>[1]Data!C521</f>
        <v>0.48</v>
      </c>
      <c r="D522" s="60">
        <f>[1]Data!D521</f>
        <v>0.64749999999999996</v>
      </c>
      <c r="E522" s="60">
        <f>[1]Data!E521</f>
        <v>10</v>
      </c>
      <c r="F522" s="60">
        <f t="shared" si="76"/>
        <v>261.12675749999994</v>
      </c>
      <c r="G522" s="60">
        <f t="shared" si="77"/>
        <v>19.821755624999994</v>
      </c>
      <c r="H522" s="60">
        <f t="shared" si="80"/>
        <v>293.49513094362641</v>
      </c>
      <c r="I522" s="60">
        <f t="shared" si="81"/>
        <v>21.94307780431798</v>
      </c>
      <c r="J522" s="60">
        <f t="shared" si="82"/>
        <v>11.900188288473149</v>
      </c>
      <c r="K522" s="60">
        <f t="shared" si="83"/>
        <v>2.476554222553077</v>
      </c>
      <c r="L522" s="60">
        <f t="shared" si="84"/>
        <v>-0.32477589007391661</v>
      </c>
      <c r="M522" s="31"/>
      <c r="N522" s="31">
        <f t="shared" si="85"/>
        <v>1978.12</v>
      </c>
      <c r="O522" s="31">
        <f t="shared" si="86"/>
        <v>-0.59898981210362834</v>
      </c>
      <c r="P522" s="63">
        <f t="shared" si="87"/>
        <v>0.54936631908604872</v>
      </c>
      <c r="R522" s="60">
        <f t="shared" si="78"/>
        <v>13.173745173745173</v>
      </c>
      <c r="S522" s="60">
        <f t="shared" si="79"/>
        <v>2.5782258469120318</v>
      </c>
    </row>
    <row r="523" spans="1:19" x14ac:dyDescent="0.3">
      <c r="A523" s="60">
        <f>[1]Data!A522</f>
        <v>1913.1</v>
      </c>
      <c r="B523" s="60">
        <f>[1]Data!B522</f>
        <v>8.26</v>
      </c>
      <c r="C523" s="60">
        <f>[1]Data!C522</f>
        <v>0.48</v>
      </c>
      <c r="D523" s="60">
        <f>[1]Data!D522</f>
        <v>0.64170000000000005</v>
      </c>
      <c r="E523" s="60">
        <f>[1]Data!E522</f>
        <v>10</v>
      </c>
      <c r="F523" s="60">
        <f t="shared" ref="F523:F586" si="88">B523*$E$1842/E523</f>
        <v>252.86131499999993</v>
      </c>
      <c r="G523" s="60">
        <f t="shared" ref="G523:G586" si="89">D523*$E$1842/E523</f>
        <v>19.644201674999998</v>
      </c>
      <c r="H523" s="60">
        <f t="shared" si="80"/>
        <v>293.59448961874483</v>
      </c>
      <c r="I523" s="60">
        <f t="shared" si="81"/>
        <v>21.935697951992221</v>
      </c>
      <c r="J523" s="60">
        <f t="shared" si="82"/>
        <v>11.527388622573316</v>
      </c>
      <c r="K523" s="60">
        <f t="shared" si="83"/>
        <v>2.4447258231629401</v>
      </c>
      <c r="L523" s="60">
        <f t="shared" si="84"/>
        <v>-0.35660428946405354</v>
      </c>
      <c r="M523" s="31"/>
      <c r="N523" s="31">
        <f t="shared" si="85"/>
        <v>1979.03</v>
      </c>
      <c r="O523" s="31">
        <f t="shared" si="86"/>
        <v>-0.59258435409369969</v>
      </c>
      <c r="P523" s="63">
        <f t="shared" si="87"/>
        <v>0.55289655629770618</v>
      </c>
      <c r="R523" s="60">
        <f t="shared" ref="R523:R586" si="90">B523/D523</f>
        <v>12.872058594358734</v>
      </c>
      <c r="S523" s="60">
        <f t="shared" ref="S523:S586" si="91">LN(R523)</f>
        <v>2.555058961758554</v>
      </c>
    </row>
    <row r="524" spans="1:19" x14ac:dyDescent="0.3">
      <c r="A524" s="60">
        <f>[1]Data!A523</f>
        <v>1913.11</v>
      </c>
      <c r="B524" s="60">
        <f>[1]Data!B523</f>
        <v>8.0500000000000007</v>
      </c>
      <c r="C524" s="60">
        <f>[1]Data!C523</f>
        <v>0.48</v>
      </c>
      <c r="D524" s="60">
        <f>[1]Data!D523</f>
        <v>0.63580000000000003</v>
      </c>
      <c r="E524" s="60">
        <f>[1]Data!E523</f>
        <v>10.1</v>
      </c>
      <c r="F524" s="60">
        <f t="shared" si="88"/>
        <v>243.99271039603957</v>
      </c>
      <c r="G524" s="60">
        <f t="shared" si="89"/>
        <v>19.270877673267325</v>
      </c>
      <c r="H524" s="60">
        <f t="shared" si="80"/>
        <v>293.67888947784405</v>
      </c>
      <c r="I524" s="60">
        <f t="shared" si="81"/>
        <v>21.925507087037282</v>
      </c>
      <c r="J524" s="60">
        <f t="shared" si="82"/>
        <v>11.12825849032664</v>
      </c>
      <c r="K524" s="60">
        <f t="shared" si="83"/>
        <v>2.4094876831729457</v>
      </c>
      <c r="L524" s="60">
        <f t="shared" si="84"/>
        <v>-0.3918424294540479</v>
      </c>
      <c r="M524" s="31"/>
      <c r="N524" s="31">
        <f t="shared" si="85"/>
        <v>1979.06</v>
      </c>
      <c r="O524" s="31">
        <f t="shared" si="86"/>
        <v>-0.61651427845475393</v>
      </c>
      <c r="P524" s="63">
        <f t="shared" si="87"/>
        <v>0.53982283399242481</v>
      </c>
      <c r="R524" s="60">
        <f t="shared" si="90"/>
        <v>12.661214218307645</v>
      </c>
      <c r="S524" s="60">
        <f t="shared" si="91"/>
        <v>2.5385433219359066</v>
      </c>
    </row>
    <row r="525" spans="1:19" x14ac:dyDescent="0.3">
      <c r="A525" s="60">
        <f>[1]Data!A524</f>
        <v>1913.12</v>
      </c>
      <c r="B525" s="60">
        <f>[1]Data!B524</f>
        <v>8.0399999999999991</v>
      </c>
      <c r="C525" s="60">
        <f>[1]Data!C524</f>
        <v>0.48</v>
      </c>
      <c r="D525" s="60">
        <f>[1]Data!D524</f>
        <v>0.63</v>
      </c>
      <c r="E525" s="60">
        <f>[1]Data!E524</f>
        <v>10</v>
      </c>
      <c r="F525" s="60">
        <f t="shared" si="88"/>
        <v>246.12650999999991</v>
      </c>
      <c r="G525" s="60">
        <f t="shared" si="89"/>
        <v>19.286032499999997</v>
      </c>
      <c r="H525" s="60">
        <f t="shared" si="80"/>
        <v>293.75137139065987</v>
      </c>
      <c r="I525" s="60">
        <f t="shared" si="81"/>
        <v>21.918302578200382</v>
      </c>
      <c r="J525" s="60">
        <f t="shared" si="82"/>
        <v>11.229268741129328</v>
      </c>
      <c r="K525" s="60">
        <f t="shared" si="83"/>
        <v>2.4185236500789151</v>
      </c>
      <c r="L525" s="60">
        <f t="shared" si="84"/>
        <v>-0.38280646254807849</v>
      </c>
      <c r="M525" s="31"/>
      <c r="N525" s="31">
        <f t="shared" si="85"/>
        <v>1979.09</v>
      </c>
      <c r="O525" s="31">
        <f t="shared" si="86"/>
        <v>-0.58733389644529321</v>
      </c>
      <c r="P525" s="63">
        <f t="shared" si="87"/>
        <v>0.55580715053996377</v>
      </c>
      <c r="R525" s="60">
        <f t="shared" si="90"/>
        <v>12.761904761904761</v>
      </c>
      <c r="S525" s="60">
        <f t="shared" si="91"/>
        <v>2.5464645427874335</v>
      </c>
    </row>
    <row r="526" spans="1:19" x14ac:dyDescent="0.3">
      <c r="A526" s="60">
        <f>[1]Data!A525</f>
        <v>1914.01</v>
      </c>
      <c r="B526" s="60">
        <f>[1]Data!B525</f>
        <v>8.3699999999999992</v>
      </c>
      <c r="C526" s="60">
        <f>[1]Data!C525</f>
        <v>0.47499999999999998</v>
      </c>
      <c r="D526" s="60">
        <f>[1]Data!D525</f>
        <v>0.62080000000000002</v>
      </c>
      <c r="E526" s="60">
        <f>[1]Data!E525</f>
        <v>10</v>
      </c>
      <c r="F526" s="60">
        <f t="shared" si="88"/>
        <v>256.22871749999996</v>
      </c>
      <c r="G526" s="60">
        <f t="shared" si="89"/>
        <v>19.004395199999998</v>
      </c>
      <c r="H526" s="60">
        <f t="shared" si="80"/>
        <v>293.89614724432596</v>
      </c>
      <c r="I526" s="60">
        <f t="shared" si="81"/>
        <v>21.913801643059433</v>
      </c>
      <c r="J526" s="60">
        <f t="shared" si="82"/>
        <v>11.692572638629914</v>
      </c>
      <c r="K526" s="60">
        <f t="shared" si="83"/>
        <v>2.4589538230108299</v>
      </c>
      <c r="L526" s="60">
        <f t="shared" si="84"/>
        <v>-0.34237628961616373</v>
      </c>
      <c r="M526" s="31"/>
      <c r="N526" s="31">
        <f t="shared" si="85"/>
        <v>1979.12</v>
      </c>
      <c r="O526" s="31">
        <f t="shared" si="86"/>
        <v>-0.62817098631206036</v>
      </c>
      <c r="P526" s="63">
        <f t="shared" si="87"/>
        <v>0.5335668100816876</v>
      </c>
      <c r="R526" s="60">
        <f t="shared" si="90"/>
        <v>13.482603092783503</v>
      </c>
      <c r="S526" s="60">
        <f t="shared" si="91"/>
        <v>2.601400194614512</v>
      </c>
    </row>
    <row r="527" spans="1:19" x14ac:dyDescent="0.3">
      <c r="A527" s="60">
        <f>[1]Data!A526</f>
        <v>1914.02</v>
      </c>
      <c r="B527" s="60">
        <f>[1]Data!B526</f>
        <v>8.48</v>
      </c>
      <c r="C527" s="60">
        <f>[1]Data!C526</f>
        <v>0.47</v>
      </c>
      <c r="D527" s="60">
        <f>[1]Data!D526</f>
        <v>0.61170000000000002</v>
      </c>
      <c r="E527" s="60">
        <f>[1]Data!E526</f>
        <v>9.9</v>
      </c>
      <c r="F527" s="60">
        <f t="shared" si="88"/>
        <v>262.21830303030299</v>
      </c>
      <c r="G527" s="60">
        <f t="shared" si="89"/>
        <v>18.914968863636361</v>
      </c>
      <c r="H527" s="60">
        <f t="shared" si="80"/>
        <v>294.11631484687422</v>
      </c>
      <c r="I527" s="60">
        <f t="shared" si="81"/>
        <v>21.913772106145803</v>
      </c>
      <c r="J527" s="60">
        <f t="shared" si="82"/>
        <v>11.965913570706654</v>
      </c>
      <c r="K527" s="60">
        <f t="shared" si="83"/>
        <v>2.4820620720357423</v>
      </c>
      <c r="L527" s="60">
        <f t="shared" si="84"/>
        <v>-0.31926804059125136</v>
      </c>
      <c r="M527" s="31"/>
      <c r="N527" s="31">
        <f t="shared" si="85"/>
        <v>1980.03</v>
      </c>
      <c r="O527" s="31">
        <f t="shared" si="86"/>
        <v>-0.70697040546603551</v>
      </c>
      <c r="P527" s="63">
        <f t="shared" si="87"/>
        <v>0.49313593857862803</v>
      </c>
      <c r="R527" s="60">
        <f t="shared" si="90"/>
        <v>13.863004740886055</v>
      </c>
      <c r="S527" s="60">
        <f t="shared" si="91"/>
        <v>2.6292237625374297</v>
      </c>
    </row>
    <row r="528" spans="1:19" x14ac:dyDescent="0.3">
      <c r="A528" s="60">
        <f>[1]Data!A527</f>
        <v>1914.03</v>
      </c>
      <c r="B528" s="60">
        <f>[1]Data!B527</f>
        <v>8.32</v>
      </c>
      <c r="C528" s="60">
        <f>[1]Data!C527</f>
        <v>0.46500000000000002</v>
      </c>
      <c r="D528" s="60">
        <f>[1]Data!D527</f>
        <v>0.60250000000000004</v>
      </c>
      <c r="E528" s="60">
        <f>[1]Data!E527</f>
        <v>9.9</v>
      </c>
      <c r="F528" s="60">
        <f t="shared" si="88"/>
        <v>257.27078787878787</v>
      </c>
      <c r="G528" s="60">
        <f t="shared" si="89"/>
        <v>18.630486742424239</v>
      </c>
      <c r="H528" s="60">
        <f t="shared" si="80"/>
        <v>294.28218716383515</v>
      </c>
      <c r="I528" s="60">
        <f t="shared" si="81"/>
        <v>21.910068586863993</v>
      </c>
      <c r="J528" s="60">
        <f t="shared" si="82"/>
        <v>11.742126085038024</v>
      </c>
      <c r="K528" s="60">
        <f t="shared" si="83"/>
        <v>2.4631828955368231</v>
      </c>
      <c r="L528" s="60">
        <f t="shared" si="84"/>
        <v>-0.33814721709017048</v>
      </c>
      <c r="M528" s="31"/>
      <c r="N528" s="31">
        <f t="shared" si="85"/>
        <v>1980.06</v>
      </c>
      <c r="O528" s="31">
        <f t="shared" si="86"/>
        <v>-0.65472243066944236</v>
      </c>
      <c r="P528" s="63">
        <f t="shared" si="87"/>
        <v>0.51958626378461303</v>
      </c>
      <c r="R528" s="60">
        <f t="shared" si="90"/>
        <v>13.809128630705393</v>
      </c>
      <c r="S528" s="60">
        <f t="shared" si="91"/>
        <v>2.6253298684504442</v>
      </c>
    </row>
    <row r="529" spans="1:19" x14ac:dyDescent="0.3">
      <c r="A529" s="60">
        <f>[1]Data!A528</f>
        <v>1914.04</v>
      </c>
      <c r="B529" s="60">
        <f>[1]Data!B528</f>
        <v>8.1199999999999992</v>
      </c>
      <c r="C529" s="60">
        <f>[1]Data!C528</f>
        <v>0.46</v>
      </c>
      <c r="D529" s="60">
        <f>[1]Data!D528</f>
        <v>0.59330000000000005</v>
      </c>
      <c r="E529" s="60">
        <f>[1]Data!E528</f>
        <v>9.8000000000000007</v>
      </c>
      <c r="F529" s="60">
        <f t="shared" si="88"/>
        <v>253.64849999999993</v>
      </c>
      <c r="G529" s="60">
        <f t="shared" si="89"/>
        <v>18.533208749999996</v>
      </c>
      <c r="H529" s="60">
        <f t="shared" si="80"/>
        <v>294.35122959276549</v>
      </c>
      <c r="I529" s="60">
        <f t="shared" si="81"/>
        <v>21.904485518859961</v>
      </c>
      <c r="J529" s="60">
        <f t="shared" si="82"/>
        <v>11.579751543655581</v>
      </c>
      <c r="K529" s="60">
        <f t="shared" si="83"/>
        <v>2.4492580162718047</v>
      </c>
      <c r="L529" s="60">
        <f t="shared" si="84"/>
        <v>-0.35207209635518888</v>
      </c>
      <c r="M529" s="31"/>
      <c r="N529" s="31">
        <f t="shared" si="85"/>
        <v>1980.09</v>
      </c>
      <c r="O529" s="31">
        <f t="shared" si="86"/>
        <v>-0.5776290041023513</v>
      </c>
      <c r="P529" s="63">
        <f t="shared" si="87"/>
        <v>0.56122745830852661</v>
      </c>
      <c r="R529" s="60">
        <f t="shared" si="90"/>
        <v>13.686162143940669</v>
      </c>
      <c r="S529" s="60">
        <f t="shared" si="91"/>
        <v>2.6163852598911261</v>
      </c>
    </row>
    <row r="530" spans="1:19" x14ac:dyDescent="0.3">
      <c r="A530" s="60">
        <f>[1]Data!A529</f>
        <v>1914.05</v>
      </c>
      <c r="B530" s="60">
        <f>[1]Data!B529</f>
        <v>8.17</v>
      </c>
      <c r="C530" s="60">
        <f>[1]Data!C529</f>
        <v>0.45500000000000002</v>
      </c>
      <c r="D530" s="60">
        <f>[1]Data!D529</f>
        <v>0.58420000000000005</v>
      </c>
      <c r="E530" s="60">
        <f>[1]Data!E529</f>
        <v>9.9</v>
      </c>
      <c r="F530" s="60">
        <f t="shared" si="88"/>
        <v>252.63249242424237</v>
      </c>
      <c r="G530" s="60">
        <f t="shared" si="89"/>
        <v>18.064614696969695</v>
      </c>
      <c r="H530" s="60">
        <f t="shared" si="80"/>
        <v>294.40360676673197</v>
      </c>
      <c r="I530" s="60">
        <f t="shared" si="81"/>
        <v>21.891192277098114</v>
      </c>
      <c r="J530" s="60">
        <f t="shared" si="82"/>
        <v>11.540371544246069</v>
      </c>
      <c r="K530" s="60">
        <f t="shared" si="83"/>
        <v>2.445851456770165</v>
      </c>
      <c r="L530" s="60">
        <f t="shared" si="84"/>
        <v>-0.35547865585682858</v>
      </c>
      <c r="M530" s="31"/>
      <c r="N530" s="31">
        <f t="shared" si="85"/>
        <v>1980.12</v>
      </c>
      <c r="O530" s="31">
        <f t="shared" si="86"/>
        <v>-0.55758232973384692</v>
      </c>
      <c r="P530" s="63">
        <f t="shared" si="87"/>
        <v>0.57259172975988148</v>
      </c>
      <c r="R530" s="60">
        <f t="shared" si="90"/>
        <v>13.984936665525504</v>
      </c>
      <c r="S530" s="60">
        <f t="shared" si="91"/>
        <v>2.6379807979004077</v>
      </c>
    </row>
    <row r="531" spans="1:19" x14ac:dyDescent="0.3">
      <c r="A531" s="60">
        <f>[1]Data!A530</f>
        <v>1914.06</v>
      </c>
      <c r="B531" s="60">
        <f>[1]Data!B530</f>
        <v>8.1300000000000008</v>
      </c>
      <c r="C531" s="60">
        <f>[1]Data!C530</f>
        <v>0.45</v>
      </c>
      <c r="D531" s="60">
        <f>[1]Data!D530</f>
        <v>0.57499999999999996</v>
      </c>
      <c r="E531" s="60">
        <f>[1]Data!E530</f>
        <v>9.9</v>
      </c>
      <c r="F531" s="60">
        <f t="shared" si="88"/>
        <v>251.39561363636361</v>
      </c>
      <c r="G531" s="60">
        <f t="shared" si="89"/>
        <v>17.78013257575757</v>
      </c>
      <c r="H531" s="60">
        <f t="shared" si="80"/>
        <v>294.28927376337793</v>
      </c>
      <c r="I531" s="60">
        <f t="shared" si="81"/>
        <v>21.876189097092169</v>
      </c>
      <c r="J531" s="60">
        <f t="shared" si="82"/>
        <v>11.491746232426728</v>
      </c>
      <c r="K531" s="60">
        <f t="shared" si="83"/>
        <v>2.4416290587662624</v>
      </c>
      <c r="L531" s="60">
        <f t="shared" si="84"/>
        <v>-0.35970105386073126</v>
      </c>
      <c r="M531" s="31"/>
      <c r="N531" s="31">
        <f t="shared" si="85"/>
        <v>1981.03</v>
      </c>
      <c r="O531" s="31">
        <f t="shared" si="86"/>
        <v>-0.59124819377715498</v>
      </c>
      <c r="P531" s="63">
        <f t="shared" si="87"/>
        <v>0.55363580850513339</v>
      </c>
      <c r="R531" s="60">
        <f t="shared" si="90"/>
        <v>14.139130434782611</v>
      </c>
      <c r="S531" s="60">
        <f t="shared" si="91"/>
        <v>2.6489461617445058</v>
      </c>
    </row>
    <row r="532" spans="1:19" x14ac:dyDescent="0.3">
      <c r="A532" s="60">
        <f>[1]Data!A531</f>
        <v>1914.07</v>
      </c>
      <c r="B532" s="60">
        <f>[1]Data!B531</f>
        <v>7.68</v>
      </c>
      <c r="C532" s="60">
        <f>[1]Data!C531</f>
        <v>0.44500000000000001</v>
      </c>
      <c r="D532" s="60">
        <f>[1]Data!D531</f>
        <v>0.56579999999999997</v>
      </c>
      <c r="E532" s="60">
        <f>[1]Data!E531</f>
        <v>10</v>
      </c>
      <c r="F532" s="60">
        <f t="shared" si="88"/>
        <v>235.10591999999991</v>
      </c>
      <c r="G532" s="60">
        <f t="shared" si="89"/>
        <v>17.320693949999995</v>
      </c>
      <c r="H532" s="60">
        <f t="shared" si="80"/>
        <v>294.02807957049748</v>
      </c>
      <c r="I532" s="60">
        <f t="shared" si="81"/>
        <v>21.85760978113051</v>
      </c>
      <c r="J532" s="60">
        <f t="shared" si="82"/>
        <v>10.756250219224102</v>
      </c>
      <c r="K532" s="60">
        <f t="shared" si="83"/>
        <v>2.3754870013588025</v>
      </c>
      <c r="L532" s="60">
        <f t="shared" si="84"/>
        <v>-0.42584311126819108</v>
      </c>
      <c r="M532" s="31"/>
      <c r="N532" s="31">
        <f t="shared" si="85"/>
        <v>1981.06</v>
      </c>
      <c r="O532" s="31">
        <f t="shared" si="86"/>
        <v>-0.62730825059339423</v>
      </c>
      <c r="P532" s="63">
        <f t="shared" si="87"/>
        <v>0.53402733585449202</v>
      </c>
      <c r="R532" s="60">
        <f t="shared" si="90"/>
        <v>13.573700954400849</v>
      </c>
      <c r="S532" s="60">
        <f t="shared" si="91"/>
        <v>2.6081341672742511</v>
      </c>
    </row>
    <row r="533" spans="1:19" x14ac:dyDescent="0.3">
      <c r="A533" s="60">
        <f>[1]Data!A532</f>
        <v>1914.08</v>
      </c>
      <c r="B533" s="60">
        <f>[1]Data!B532</f>
        <v>7.68</v>
      </c>
      <c r="C533" s="60">
        <f>[1]Data!C532</f>
        <v>0.44</v>
      </c>
      <c r="D533" s="60">
        <f>[1]Data!D532</f>
        <v>0.55669999999999997</v>
      </c>
      <c r="E533" s="60">
        <f>[1]Data!E532</f>
        <v>10.199999999999999</v>
      </c>
      <c r="F533" s="60">
        <f t="shared" si="88"/>
        <v>230.49599999999995</v>
      </c>
      <c r="G533" s="60">
        <f t="shared" si="89"/>
        <v>16.70795875</v>
      </c>
      <c r="H533" s="60">
        <f t="shared" si="80"/>
        <v>293.71452030827624</v>
      </c>
      <c r="I533" s="60">
        <f t="shared" si="81"/>
        <v>21.835845309331852</v>
      </c>
      <c r="J533" s="60">
        <f t="shared" si="82"/>
        <v>10.555854226604833</v>
      </c>
      <c r="K533" s="60">
        <f t="shared" si="83"/>
        <v>2.3566806090160579</v>
      </c>
      <c r="L533" s="60">
        <f t="shared" si="84"/>
        <v>-0.44464950361093569</v>
      </c>
      <c r="M533" s="31"/>
      <c r="N533" s="31">
        <f t="shared" si="85"/>
        <v>1981.09</v>
      </c>
      <c r="O533" s="31">
        <f t="shared" si="86"/>
        <v>-0.7728791169053717</v>
      </c>
      <c r="P533" s="63">
        <f t="shared" si="87"/>
        <v>0.46168191674885628</v>
      </c>
      <c r="R533" s="60">
        <f t="shared" si="90"/>
        <v>13.795581102927969</v>
      </c>
      <c r="S533" s="60">
        <f t="shared" si="91"/>
        <v>2.6243483309522557</v>
      </c>
    </row>
    <row r="534" spans="1:19" x14ac:dyDescent="0.3">
      <c r="A534" s="60">
        <f>[1]Data!A533</f>
        <v>1914.09</v>
      </c>
      <c r="B534" s="60">
        <f>[1]Data!B533</f>
        <v>7.68</v>
      </c>
      <c r="C534" s="60">
        <f>[1]Data!C533</f>
        <v>0.435</v>
      </c>
      <c r="D534" s="60">
        <f>[1]Data!D533</f>
        <v>0.54749999999999999</v>
      </c>
      <c r="E534" s="60">
        <f>[1]Data!E533</f>
        <v>10.199999999999999</v>
      </c>
      <c r="F534" s="60">
        <f t="shared" si="88"/>
        <v>230.49599999999995</v>
      </c>
      <c r="G534" s="60">
        <f t="shared" si="89"/>
        <v>16.431843749999999</v>
      </c>
      <c r="H534" s="60">
        <f t="shared" si="80"/>
        <v>293.34830098899113</v>
      </c>
      <c r="I534" s="60">
        <f t="shared" si="81"/>
        <v>21.814371095861301</v>
      </c>
      <c r="J534" s="60">
        <f t="shared" si="82"/>
        <v>10.566245480426913</v>
      </c>
      <c r="K534" s="60">
        <f t="shared" si="83"/>
        <v>2.357664531524192</v>
      </c>
      <c r="L534" s="60">
        <f t="shared" si="84"/>
        <v>-0.44366558110280163</v>
      </c>
      <c r="M534" s="31"/>
      <c r="N534" s="31">
        <f t="shared" si="85"/>
        <v>1981.12</v>
      </c>
      <c r="O534" s="31">
        <f t="shared" si="86"/>
        <v>-0.74043275842757605</v>
      </c>
      <c r="P534" s="63">
        <f t="shared" si="87"/>
        <v>0.47690748512364761</v>
      </c>
      <c r="R534" s="60">
        <f t="shared" si="90"/>
        <v>14.027397260273972</v>
      </c>
      <c r="S534" s="60">
        <f t="shared" si="91"/>
        <v>2.6410123644510617</v>
      </c>
    </row>
    <row r="535" spans="1:19" x14ac:dyDescent="0.3">
      <c r="A535" s="60">
        <f>[1]Data!A534</f>
        <v>1914.1</v>
      </c>
      <c r="B535" s="60">
        <f>[1]Data!B534</f>
        <v>7.68</v>
      </c>
      <c r="C535" s="60">
        <f>[1]Data!C534</f>
        <v>0.43</v>
      </c>
      <c r="D535" s="60">
        <f>[1]Data!D534</f>
        <v>0.5383</v>
      </c>
      <c r="E535" s="60">
        <f>[1]Data!E534</f>
        <v>10.1</v>
      </c>
      <c r="F535" s="60">
        <f t="shared" si="88"/>
        <v>232.77813861386133</v>
      </c>
      <c r="G535" s="60">
        <f t="shared" si="89"/>
        <v>16.315686460396037</v>
      </c>
      <c r="H535" s="60">
        <f t="shared" si="80"/>
        <v>292.82051095365068</v>
      </c>
      <c r="I535" s="60">
        <f t="shared" si="81"/>
        <v>21.792832234489126</v>
      </c>
      <c r="J535" s="60">
        <f t="shared" si="82"/>
        <v>10.681408277234791</v>
      </c>
      <c r="K535" s="60">
        <f t="shared" si="83"/>
        <v>2.368504686003436</v>
      </c>
      <c r="L535" s="60">
        <f t="shared" si="84"/>
        <v>-0.43282542662355761</v>
      </c>
      <c r="M535" s="31"/>
      <c r="N535" s="31">
        <f t="shared" si="85"/>
        <v>1982.03</v>
      </c>
      <c r="O535" s="31">
        <f t="shared" si="86"/>
        <v>-0.8598314958569846</v>
      </c>
      <c r="P535" s="63">
        <f t="shared" si="87"/>
        <v>0.42323339288968104</v>
      </c>
      <c r="R535" s="60">
        <f t="shared" si="90"/>
        <v>14.267137284042356</v>
      </c>
      <c r="S535" s="60">
        <f t="shared" si="91"/>
        <v>2.6579588005748063</v>
      </c>
    </row>
    <row r="536" spans="1:19" x14ac:dyDescent="0.3">
      <c r="A536" s="60">
        <f>[1]Data!A535</f>
        <v>1914.11</v>
      </c>
      <c r="B536" s="60">
        <f>[1]Data!B535</f>
        <v>7.68</v>
      </c>
      <c r="C536" s="60">
        <f>[1]Data!C535</f>
        <v>0.42499999999999999</v>
      </c>
      <c r="D536" s="60">
        <f>[1]Data!D535</f>
        <v>0.5292</v>
      </c>
      <c r="E536" s="60">
        <f>[1]Data!E535</f>
        <v>10.199999999999999</v>
      </c>
      <c r="F536" s="60">
        <f t="shared" si="88"/>
        <v>230.49599999999995</v>
      </c>
      <c r="G536" s="60">
        <f t="shared" si="89"/>
        <v>15.882614999999998</v>
      </c>
      <c r="H536" s="60">
        <f t="shared" si="80"/>
        <v>292.13882078445863</v>
      </c>
      <c r="I536" s="60">
        <f t="shared" si="81"/>
        <v>21.771802708954063</v>
      </c>
      <c r="J536" s="60">
        <f t="shared" si="82"/>
        <v>10.586904680392136</v>
      </c>
      <c r="K536" s="60">
        <f t="shared" si="83"/>
        <v>2.3596178298628985</v>
      </c>
      <c r="L536" s="60">
        <f t="shared" si="84"/>
        <v>-0.44171228276409513</v>
      </c>
      <c r="M536" s="31"/>
      <c r="N536" s="31">
        <f t="shared" si="85"/>
        <v>1982.06</v>
      </c>
      <c r="O536" s="31">
        <f t="shared" si="86"/>
        <v>-0.89724712418793051</v>
      </c>
      <c r="P536" s="63">
        <f t="shared" si="87"/>
        <v>0.4076904374960057</v>
      </c>
      <c r="R536" s="60">
        <f t="shared" si="90"/>
        <v>14.512471655328797</v>
      </c>
      <c r="S536" s="60">
        <f t="shared" si="91"/>
        <v>2.6750083939009173</v>
      </c>
    </row>
    <row r="537" spans="1:19" x14ac:dyDescent="0.3">
      <c r="A537" s="60">
        <f>[1]Data!A536</f>
        <v>1914.12</v>
      </c>
      <c r="B537" s="60">
        <f>[1]Data!B536</f>
        <v>7.35</v>
      </c>
      <c r="C537" s="60">
        <f>[1]Data!C536</f>
        <v>0.42</v>
      </c>
      <c r="D537" s="60">
        <f>[1]Data!D536</f>
        <v>0.52</v>
      </c>
      <c r="E537" s="60">
        <f>[1]Data!E536</f>
        <v>10.1</v>
      </c>
      <c r="F537" s="60">
        <f t="shared" si="88"/>
        <v>222.77595297029697</v>
      </c>
      <c r="G537" s="60">
        <f t="shared" si="89"/>
        <v>15.761019801980197</v>
      </c>
      <c r="H537" s="60">
        <f t="shared" si="80"/>
        <v>291.47747799713215</v>
      </c>
      <c r="I537" s="60">
        <f t="shared" si="81"/>
        <v>21.7506170768687</v>
      </c>
      <c r="J537" s="60">
        <f t="shared" si="82"/>
        <v>10.242281962989191</v>
      </c>
      <c r="K537" s="60">
        <f t="shared" si="83"/>
        <v>2.3265244427326093</v>
      </c>
      <c r="L537" s="60">
        <f t="shared" si="84"/>
        <v>-0.47480566989438433</v>
      </c>
      <c r="M537" s="31"/>
      <c r="N537" s="31">
        <f t="shared" si="85"/>
        <v>1982.09</v>
      </c>
      <c r="O537" s="31">
        <f t="shared" si="86"/>
        <v>-0.79624216684964511</v>
      </c>
      <c r="P537" s="63">
        <f t="shared" si="87"/>
        <v>0.45102064392850577</v>
      </c>
      <c r="R537" s="60">
        <f t="shared" si="90"/>
        <v>14.134615384615383</v>
      </c>
      <c r="S537" s="60">
        <f t="shared" si="91"/>
        <v>2.6486267806314094</v>
      </c>
    </row>
    <row r="538" spans="1:19" x14ac:dyDescent="0.3">
      <c r="A538" s="60">
        <f>[1]Data!A537</f>
        <v>1915.01</v>
      </c>
      <c r="B538" s="60">
        <f>[1]Data!B537</f>
        <v>7.48</v>
      </c>
      <c r="C538" s="60">
        <f>[1]Data!C537</f>
        <v>0.42080000000000001</v>
      </c>
      <c r="D538" s="60">
        <f>[1]Data!D537</f>
        <v>0.55000000000000004</v>
      </c>
      <c r="E538" s="60">
        <f>[1]Data!E537</f>
        <v>10.1</v>
      </c>
      <c r="F538" s="60">
        <f t="shared" si="88"/>
        <v>226.71620792079204</v>
      </c>
      <c r="G538" s="60">
        <f t="shared" si="89"/>
        <v>16.670309405940593</v>
      </c>
      <c r="H538" s="60">
        <f t="shared" si="80"/>
        <v>290.7573302553414</v>
      </c>
      <c r="I538" s="60">
        <f t="shared" si="81"/>
        <v>21.734149104104425</v>
      </c>
      <c r="J538" s="60">
        <f t="shared" si="82"/>
        <v>10.431335813279086</v>
      </c>
      <c r="K538" s="60">
        <f t="shared" si="83"/>
        <v>2.3448143349517818</v>
      </c>
      <c r="L538" s="60">
        <f t="shared" si="84"/>
        <v>-0.45651577767521179</v>
      </c>
      <c r="M538" s="31"/>
      <c r="N538" s="31">
        <f t="shared" si="85"/>
        <v>1982.12</v>
      </c>
      <c r="O538" s="31">
        <f t="shared" si="86"/>
        <v>-0.66009031067914625</v>
      </c>
      <c r="P538" s="63">
        <f t="shared" si="87"/>
        <v>0.51680465940432474</v>
      </c>
      <c r="R538" s="60">
        <f t="shared" si="90"/>
        <v>13.6</v>
      </c>
      <c r="S538" s="60">
        <f t="shared" si="91"/>
        <v>2.6100697927420065</v>
      </c>
    </row>
    <row r="539" spans="1:19" x14ac:dyDescent="0.3">
      <c r="A539" s="60">
        <f>[1]Data!A538</f>
        <v>1915.02</v>
      </c>
      <c r="B539" s="60">
        <f>[1]Data!B538</f>
        <v>7.38</v>
      </c>
      <c r="C539" s="60">
        <f>[1]Data!C538</f>
        <v>0.42170000000000002</v>
      </c>
      <c r="D539" s="60">
        <f>[1]Data!D538</f>
        <v>0.57999999999999996</v>
      </c>
      <c r="E539" s="60">
        <f>[1]Data!E538</f>
        <v>10</v>
      </c>
      <c r="F539" s="60">
        <f t="shared" si="88"/>
        <v>225.92209499999996</v>
      </c>
      <c r="G539" s="60">
        <f t="shared" si="89"/>
        <v>17.755394999999996</v>
      </c>
      <c r="H539" s="60">
        <f t="shared" si="80"/>
        <v>290.02102021425736</v>
      </c>
      <c r="I539" s="60">
        <f t="shared" si="81"/>
        <v>21.723809760370564</v>
      </c>
      <c r="J539" s="60">
        <f t="shared" si="82"/>
        <v>10.399745601351013</v>
      </c>
      <c r="K539" s="60">
        <f t="shared" si="83"/>
        <v>2.3417813444395854</v>
      </c>
      <c r="L539" s="60">
        <f t="shared" si="84"/>
        <v>-0.4595487681874082</v>
      </c>
      <c r="M539" s="31"/>
      <c r="N539" s="31">
        <f t="shared" si="85"/>
        <v>1983.03</v>
      </c>
      <c r="O539" s="31">
        <f t="shared" si="86"/>
        <v>-0.57236457178956934</v>
      </c>
      <c r="P539" s="63">
        <f t="shared" si="87"/>
        <v>0.56418979293837002</v>
      </c>
      <c r="R539" s="60">
        <f t="shared" si="90"/>
        <v>12.724137931034484</v>
      </c>
      <c r="S539" s="60">
        <f t="shared" si="91"/>
        <v>2.5435008140540534</v>
      </c>
    </row>
    <row r="540" spans="1:19" x14ac:dyDescent="0.3">
      <c r="A540" s="60">
        <f>[1]Data!A539</f>
        <v>1915.03</v>
      </c>
      <c r="B540" s="60">
        <f>[1]Data!B539</f>
        <v>7.57</v>
      </c>
      <c r="C540" s="60">
        <f>[1]Data!C539</f>
        <v>0.42249999999999999</v>
      </c>
      <c r="D540" s="60">
        <f>[1]Data!D539</f>
        <v>0.61</v>
      </c>
      <c r="E540" s="60">
        <f>[1]Data!E539</f>
        <v>9.9</v>
      </c>
      <c r="F540" s="60">
        <f t="shared" si="88"/>
        <v>234.07931060606055</v>
      </c>
      <c r="G540" s="60">
        <f t="shared" si="89"/>
        <v>18.862401515151511</v>
      </c>
      <c r="H540" s="60">
        <f t="shared" si="80"/>
        <v>289.34214578845706</v>
      </c>
      <c r="I540" s="60">
        <f t="shared" si="81"/>
        <v>21.717230459192173</v>
      </c>
      <c r="J540" s="60">
        <f t="shared" si="82"/>
        <v>10.778506543267936</v>
      </c>
      <c r="K540" s="60">
        <f t="shared" si="83"/>
        <v>2.3775540162978217</v>
      </c>
      <c r="L540" s="60">
        <f t="shared" si="84"/>
        <v>-0.4237760963291719</v>
      </c>
      <c r="M540" s="31"/>
      <c r="N540" s="31">
        <f t="shared" si="85"/>
        <v>1983.06</v>
      </c>
      <c r="O540" s="31">
        <f t="shared" si="86"/>
        <v>-0.49130561527601424</v>
      </c>
      <c r="P540" s="63">
        <f t="shared" si="87"/>
        <v>0.61182706172955847</v>
      </c>
      <c r="R540" s="60">
        <f t="shared" si="90"/>
        <v>12.409836065573771</v>
      </c>
      <c r="S540" s="60">
        <f t="shared" si="91"/>
        <v>2.5184893892641376</v>
      </c>
    </row>
    <row r="541" spans="1:19" x14ac:dyDescent="0.3">
      <c r="A541" s="60">
        <f>[1]Data!A540</f>
        <v>1915.04</v>
      </c>
      <c r="B541" s="60">
        <f>[1]Data!B540</f>
        <v>8.14</v>
      </c>
      <c r="C541" s="60">
        <f>[1]Data!C540</f>
        <v>0.42330000000000001</v>
      </c>
      <c r="D541" s="60">
        <f>[1]Data!D540</f>
        <v>0.64</v>
      </c>
      <c r="E541" s="60">
        <f>[1]Data!E540</f>
        <v>10</v>
      </c>
      <c r="F541" s="60">
        <f t="shared" si="88"/>
        <v>249.18778499999999</v>
      </c>
      <c r="G541" s="60">
        <f t="shared" si="89"/>
        <v>19.592159999999996</v>
      </c>
      <c r="H541" s="60">
        <f t="shared" si="80"/>
        <v>288.61395635916233</v>
      </c>
      <c r="I541" s="60">
        <f t="shared" si="81"/>
        <v>21.712518058589616</v>
      </c>
      <c r="J541" s="60">
        <f t="shared" si="82"/>
        <v>11.476687518581921</v>
      </c>
      <c r="K541" s="60">
        <f t="shared" si="83"/>
        <v>2.4403178055771511</v>
      </c>
      <c r="L541" s="60">
        <f t="shared" si="84"/>
        <v>-0.36101230704984255</v>
      </c>
      <c r="M541" s="31"/>
      <c r="N541" s="31">
        <f t="shared" si="85"/>
        <v>1983.09</v>
      </c>
      <c r="O541" s="31">
        <f t="shared" si="86"/>
        <v>-0.49214471606887589</v>
      </c>
      <c r="P541" s="63">
        <f t="shared" si="87"/>
        <v>0.61131389248743573</v>
      </c>
      <c r="R541" s="60">
        <f t="shared" si="90"/>
        <v>12.71875</v>
      </c>
      <c r="S541" s="60">
        <f t="shared" si="91"/>
        <v>2.5430772826428685</v>
      </c>
    </row>
    <row r="542" spans="1:19" x14ac:dyDescent="0.3">
      <c r="A542" s="60">
        <f>[1]Data!A541</f>
        <v>1915.05</v>
      </c>
      <c r="B542" s="60">
        <f>[1]Data!B541</f>
        <v>7.95</v>
      </c>
      <c r="C542" s="60">
        <f>[1]Data!C541</f>
        <v>0.42420000000000002</v>
      </c>
      <c r="D542" s="60">
        <f>[1]Data!D541</f>
        <v>0.67</v>
      </c>
      <c r="E542" s="60">
        <f>[1]Data!E541</f>
        <v>10.1</v>
      </c>
      <c r="F542" s="60">
        <f t="shared" si="88"/>
        <v>240.96174504950491</v>
      </c>
      <c r="G542" s="60">
        <f t="shared" si="89"/>
        <v>20.307467821782176</v>
      </c>
      <c r="H542" s="60">
        <f t="shared" si="80"/>
        <v>288.00728944330149</v>
      </c>
      <c r="I542" s="60">
        <f t="shared" si="81"/>
        <v>21.707358187684701</v>
      </c>
      <c r="J542" s="60">
        <f t="shared" si="82"/>
        <v>11.100463859587043</v>
      </c>
      <c r="K542" s="60">
        <f t="shared" si="83"/>
        <v>2.4069868965971319</v>
      </c>
      <c r="L542" s="60">
        <f t="shared" si="84"/>
        <v>-0.39434321602986167</v>
      </c>
      <c r="M542" s="31"/>
      <c r="N542" s="31">
        <f t="shared" si="85"/>
        <v>1983.12</v>
      </c>
      <c r="O542" s="31">
        <f t="shared" si="86"/>
        <v>-0.50881229602948608</v>
      </c>
      <c r="P542" s="63">
        <f t="shared" si="87"/>
        <v>0.60120921350498613</v>
      </c>
      <c r="R542" s="60">
        <f t="shared" si="90"/>
        <v>11.865671641791044</v>
      </c>
      <c r="S542" s="60">
        <f t="shared" si="91"/>
        <v>2.4736494952633659</v>
      </c>
    </row>
    <row r="543" spans="1:19" x14ac:dyDescent="0.3">
      <c r="A543" s="60">
        <f>[1]Data!A542</f>
        <v>1915.06</v>
      </c>
      <c r="B543" s="60">
        <f>[1]Data!B542</f>
        <v>8.0399999999999991</v>
      </c>
      <c r="C543" s="60">
        <f>[1]Data!C542</f>
        <v>0.42499999999999999</v>
      </c>
      <c r="D543" s="60">
        <f>[1]Data!D542</f>
        <v>0.7</v>
      </c>
      <c r="E543" s="60">
        <f>[1]Data!E542</f>
        <v>10.1</v>
      </c>
      <c r="F543" s="60">
        <f t="shared" si="88"/>
        <v>243.68961386138608</v>
      </c>
      <c r="G543" s="60">
        <f t="shared" si="89"/>
        <v>21.216757425742571</v>
      </c>
      <c r="H543" s="60">
        <f t="shared" si="80"/>
        <v>287.36524003967554</v>
      </c>
      <c r="I543" s="60">
        <f t="shared" si="81"/>
        <v>21.705382810961495</v>
      </c>
      <c r="J543" s="60">
        <f t="shared" si="82"/>
        <v>11.22715116262864</v>
      </c>
      <c r="K543" s="60">
        <f t="shared" si="83"/>
        <v>2.4183350555909211</v>
      </c>
      <c r="L543" s="60">
        <f t="shared" si="84"/>
        <v>-0.38299505703607251</v>
      </c>
      <c r="M543" s="31"/>
      <c r="N543" s="31">
        <f t="shared" si="85"/>
        <v>1984.03</v>
      </c>
      <c r="O543" s="31">
        <f t="shared" si="86"/>
        <v>-0.56029470741941001</v>
      </c>
      <c r="P543" s="63">
        <f t="shared" si="87"/>
        <v>0.57104074910268487</v>
      </c>
      <c r="R543" s="60">
        <f t="shared" si="90"/>
        <v>11.485714285714286</v>
      </c>
      <c r="S543" s="60">
        <f t="shared" si="91"/>
        <v>2.4411040271296072</v>
      </c>
    </row>
    <row r="544" spans="1:19" x14ac:dyDescent="0.3">
      <c r="A544" s="60">
        <f>[1]Data!A543</f>
        <v>1915.07</v>
      </c>
      <c r="B544" s="60">
        <f>[1]Data!B543</f>
        <v>8.01</v>
      </c>
      <c r="C544" s="60">
        <f>[1]Data!C543</f>
        <v>0.42580000000000001</v>
      </c>
      <c r="D544" s="60">
        <f>[1]Data!D543</f>
        <v>0.73</v>
      </c>
      <c r="E544" s="60">
        <f>[1]Data!E543</f>
        <v>10.1</v>
      </c>
      <c r="F544" s="60">
        <f t="shared" si="88"/>
        <v>242.78032425742572</v>
      </c>
      <c r="G544" s="60">
        <f t="shared" si="89"/>
        <v>22.126047029702963</v>
      </c>
      <c r="H544" s="60">
        <f t="shared" si="80"/>
        <v>286.74987895814303</v>
      </c>
      <c r="I544" s="60">
        <f t="shared" si="81"/>
        <v>21.706379537933412</v>
      </c>
      <c r="J544" s="60">
        <f t="shared" si="82"/>
        <v>11.184745195906585</v>
      </c>
      <c r="K544" s="60">
        <f t="shared" si="83"/>
        <v>2.4145508138070202</v>
      </c>
      <c r="L544" s="60">
        <f t="shared" si="84"/>
        <v>-0.38677929881997342</v>
      </c>
      <c r="M544" s="31"/>
      <c r="N544" s="31">
        <f t="shared" si="85"/>
        <v>1984.06</v>
      </c>
      <c r="O544" s="31">
        <f t="shared" si="86"/>
        <v>-0.59505102252383946</v>
      </c>
      <c r="P544" s="63">
        <f t="shared" si="87"/>
        <v>0.55153442447159251</v>
      </c>
      <c r="R544" s="60">
        <f t="shared" si="90"/>
        <v>10.972602739726028</v>
      </c>
      <c r="S544" s="60">
        <f t="shared" si="91"/>
        <v>2.3954015059199683</v>
      </c>
    </row>
    <row r="545" spans="1:19" x14ac:dyDescent="0.3">
      <c r="A545" s="60">
        <f>[1]Data!A544</f>
        <v>1915.08</v>
      </c>
      <c r="B545" s="60">
        <f>[1]Data!B544</f>
        <v>8.35</v>
      </c>
      <c r="C545" s="60">
        <f>[1]Data!C544</f>
        <v>0.42670000000000002</v>
      </c>
      <c r="D545" s="60">
        <f>[1]Data!D544</f>
        <v>0.76</v>
      </c>
      <c r="E545" s="60">
        <f>[1]Data!E544</f>
        <v>10.1</v>
      </c>
      <c r="F545" s="60">
        <f t="shared" si="88"/>
        <v>253.08560643564351</v>
      </c>
      <c r="G545" s="60">
        <f t="shared" si="89"/>
        <v>23.035336633663363</v>
      </c>
      <c r="H545" s="60">
        <f t="shared" si="80"/>
        <v>286.16268994840129</v>
      </c>
      <c r="I545" s="60">
        <f t="shared" si="81"/>
        <v>21.712226167761045</v>
      </c>
      <c r="J545" s="60">
        <f t="shared" si="82"/>
        <v>11.656363768512714</v>
      </c>
      <c r="K545" s="60">
        <f t="shared" si="83"/>
        <v>2.4558522770978164</v>
      </c>
      <c r="L545" s="60">
        <f t="shared" si="84"/>
        <v>-0.34547783552917721</v>
      </c>
      <c r="M545" s="31"/>
      <c r="N545" s="31">
        <f t="shared" si="85"/>
        <v>1984.09</v>
      </c>
      <c r="O545" s="31">
        <f t="shared" si="86"/>
        <v>-0.52267293413010396</v>
      </c>
      <c r="P545" s="63">
        <f t="shared" si="87"/>
        <v>0.59293355561435834</v>
      </c>
      <c r="R545" s="60">
        <f t="shared" si="90"/>
        <v>10.986842105263158</v>
      </c>
      <c r="S545" s="60">
        <f t="shared" si="91"/>
        <v>2.3966983845645244</v>
      </c>
    </row>
    <row r="546" spans="1:19" x14ac:dyDescent="0.3">
      <c r="A546" s="60">
        <f>[1]Data!A545</f>
        <v>1915.09</v>
      </c>
      <c r="B546" s="60">
        <f>[1]Data!B545</f>
        <v>8.66</v>
      </c>
      <c r="C546" s="60">
        <f>[1]Data!C545</f>
        <v>0.42749999999999999</v>
      </c>
      <c r="D546" s="60">
        <f>[1]Data!D545</f>
        <v>0.79</v>
      </c>
      <c r="E546" s="60">
        <f>[1]Data!E545</f>
        <v>10.1</v>
      </c>
      <c r="F546" s="60">
        <f t="shared" si="88"/>
        <v>262.48159900990095</v>
      </c>
      <c r="G546" s="60">
        <f t="shared" si="89"/>
        <v>23.944626237623758</v>
      </c>
      <c r="H546" s="60">
        <f t="shared" si="80"/>
        <v>285.64611582274824</v>
      </c>
      <c r="I546" s="60">
        <f t="shared" si="81"/>
        <v>21.7186156639297</v>
      </c>
      <c r="J546" s="60">
        <f t="shared" si="82"/>
        <v>12.085558447715922</v>
      </c>
      <c r="K546" s="60">
        <f t="shared" si="83"/>
        <v>2.4920112230767031</v>
      </c>
      <c r="L546" s="60">
        <f t="shared" si="84"/>
        <v>-0.30931888955029052</v>
      </c>
      <c r="M546" s="31"/>
      <c r="N546" s="31">
        <f t="shared" si="85"/>
        <v>1984.12</v>
      </c>
      <c r="O546" s="31">
        <f t="shared" si="86"/>
        <v>-0.53275127801680933</v>
      </c>
      <c r="P546" s="63">
        <f t="shared" si="87"/>
        <v>0.5869877794547641</v>
      </c>
      <c r="R546" s="60">
        <f t="shared" si="90"/>
        <v>10.962025316455696</v>
      </c>
      <c r="S546" s="60">
        <f t="shared" si="91"/>
        <v>2.3944370560954136</v>
      </c>
    </row>
    <row r="547" spans="1:19" x14ac:dyDescent="0.3">
      <c r="A547" s="60">
        <f>[1]Data!A546</f>
        <v>1915.1</v>
      </c>
      <c r="B547" s="60">
        <f>[1]Data!B546</f>
        <v>9.14</v>
      </c>
      <c r="C547" s="60">
        <f>[1]Data!C546</f>
        <v>0.42830000000000001</v>
      </c>
      <c r="D547" s="60">
        <f>[1]Data!D546</f>
        <v>0.82</v>
      </c>
      <c r="E547" s="60">
        <f>[1]Data!E546</f>
        <v>10.199999999999999</v>
      </c>
      <c r="F547" s="60">
        <f t="shared" si="88"/>
        <v>274.31424999999996</v>
      </c>
      <c r="G547" s="60">
        <f t="shared" si="89"/>
        <v>24.610249999999997</v>
      </c>
      <c r="H547" s="60">
        <f t="shared" si="80"/>
        <v>285.15561764855931</v>
      </c>
      <c r="I547" s="60">
        <f t="shared" si="81"/>
        <v>21.725677370722654</v>
      </c>
      <c r="J547" s="60">
        <f t="shared" si="82"/>
        <v>12.626269152356263</v>
      </c>
      <c r="K547" s="60">
        <f t="shared" si="83"/>
        <v>2.5357794970282392</v>
      </c>
      <c r="L547" s="60">
        <f t="shared" si="84"/>
        <v>-0.26555061559875437</v>
      </c>
      <c r="M547" s="31"/>
      <c r="N547" s="31">
        <f t="shared" si="85"/>
        <v>1985.03</v>
      </c>
      <c r="O547" s="31">
        <f t="shared" si="86"/>
        <v>-0.45510779470323737</v>
      </c>
      <c r="P547" s="63">
        <f t="shared" si="87"/>
        <v>0.63437958150371809</v>
      </c>
      <c r="R547" s="60">
        <f t="shared" si="90"/>
        <v>11.146341463414636</v>
      </c>
      <c r="S547" s="60">
        <f t="shared" si="91"/>
        <v>2.4111113241898972</v>
      </c>
    </row>
    <row r="548" spans="1:19" x14ac:dyDescent="0.3">
      <c r="A548" s="60">
        <f>[1]Data!A547</f>
        <v>1915.11</v>
      </c>
      <c r="B548" s="60">
        <f>[1]Data!B547</f>
        <v>9.4600000000000009</v>
      </c>
      <c r="C548" s="60">
        <f>[1]Data!C547</f>
        <v>0.42920000000000003</v>
      </c>
      <c r="D548" s="60">
        <f>[1]Data!D547</f>
        <v>0.85</v>
      </c>
      <c r="E548" s="60">
        <f>[1]Data!E547</f>
        <v>10.3</v>
      </c>
      <c r="F548" s="60">
        <f t="shared" si="88"/>
        <v>281.16176213592229</v>
      </c>
      <c r="G548" s="60">
        <f t="shared" si="89"/>
        <v>25.262949029126204</v>
      </c>
      <c r="H548" s="60">
        <f t="shared" si="80"/>
        <v>284.71042759122912</v>
      </c>
      <c r="I548" s="60">
        <f t="shared" si="81"/>
        <v>21.735356668966546</v>
      </c>
      <c r="J548" s="60">
        <f t="shared" si="82"/>
        <v>12.935686605840765</v>
      </c>
      <c r="K548" s="60">
        <f t="shared" si="83"/>
        <v>2.559989895469339</v>
      </c>
      <c r="L548" s="60">
        <f t="shared" si="84"/>
        <v>-0.24134021715765464</v>
      </c>
      <c r="M548" s="31"/>
      <c r="N548" s="31">
        <f t="shared" si="85"/>
        <v>1985.06</v>
      </c>
      <c r="O548" s="31">
        <f t="shared" si="86"/>
        <v>-0.4139503196484795</v>
      </c>
      <c r="P548" s="63">
        <f t="shared" si="87"/>
        <v>0.66103379084126079</v>
      </c>
      <c r="R548" s="60">
        <f t="shared" si="90"/>
        <v>11.129411764705884</v>
      </c>
      <c r="S548" s="60">
        <f t="shared" si="91"/>
        <v>2.4095913125615618</v>
      </c>
    </row>
    <row r="549" spans="1:19" x14ac:dyDescent="0.3">
      <c r="A549" s="60">
        <f>[1]Data!A548</f>
        <v>1915.12</v>
      </c>
      <c r="B549" s="60">
        <f>[1]Data!B548</f>
        <v>9.48</v>
      </c>
      <c r="C549" s="60">
        <f>[1]Data!C548</f>
        <v>0.43</v>
      </c>
      <c r="D549" s="60">
        <f>[1]Data!D548</f>
        <v>0.88</v>
      </c>
      <c r="E549" s="60">
        <f>[1]Data!E548</f>
        <v>10.3</v>
      </c>
      <c r="F549" s="60">
        <f t="shared" si="88"/>
        <v>281.75618446601936</v>
      </c>
      <c r="G549" s="60">
        <f t="shared" si="89"/>
        <v>26.154582524271838</v>
      </c>
      <c r="H549" s="60">
        <f t="shared" si="80"/>
        <v>284.1749741987453</v>
      </c>
      <c r="I549" s="60">
        <f t="shared" si="81"/>
        <v>21.749269259265745</v>
      </c>
      <c r="J549" s="60">
        <f t="shared" si="82"/>
        <v>12.954742575821669</v>
      </c>
      <c r="K549" s="60">
        <f t="shared" si="83"/>
        <v>2.5614619431737835</v>
      </c>
      <c r="L549" s="60">
        <f t="shared" si="84"/>
        <v>-0.2398681694532101</v>
      </c>
      <c r="M549" s="31"/>
      <c r="N549" s="31">
        <f t="shared" si="85"/>
        <v>1985.09</v>
      </c>
      <c r="O549" s="31">
        <f t="shared" si="86"/>
        <v>-0.44585658273475604</v>
      </c>
      <c r="P549" s="63">
        <f t="shared" si="87"/>
        <v>0.64027559205161833</v>
      </c>
      <c r="R549" s="60">
        <f t="shared" si="90"/>
        <v>10.772727272727273</v>
      </c>
      <c r="S549" s="60">
        <f t="shared" si="91"/>
        <v>2.3770176877768154</v>
      </c>
    </row>
    <row r="550" spans="1:19" x14ac:dyDescent="0.3">
      <c r="A550" s="60">
        <f>[1]Data!A549</f>
        <v>1916.01</v>
      </c>
      <c r="B550" s="60">
        <f>[1]Data!B549</f>
        <v>9.33</v>
      </c>
      <c r="C550" s="60">
        <f>[1]Data!C549</f>
        <v>0.44080000000000003</v>
      </c>
      <c r="D550" s="60">
        <f>[1]Data!D549</f>
        <v>0.93420000000000003</v>
      </c>
      <c r="E550" s="60">
        <f>[1]Data!E549</f>
        <v>10.4</v>
      </c>
      <c r="F550" s="60">
        <f t="shared" si="88"/>
        <v>274.63168990384611</v>
      </c>
      <c r="G550" s="60">
        <f t="shared" si="89"/>
        <v>27.498491394230761</v>
      </c>
      <c r="H550" s="60">
        <f t="shared" si="80"/>
        <v>283.52794278421391</v>
      </c>
      <c r="I550" s="60">
        <f t="shared" si="81"/>
        <v>21.770260385815284</v>
      </c>
      <c r="J550" s="60">
        <f t="shared" si="82"/>
        <v>12.614993345820807</v>
      </c>
      <c r="K550" s="60">
        <f t="shared" si="83"/>
        <v>2.5348860546113765</v>
      </c>
      <c r="L550" s="60">
        <f t="shared" si="84"/>
        <v>-0.2664440580156171</v>
      </c>
      <c r="M550" s="31"/>
      <c r="N550" s="31">
        <f t="shared" si="85"/>
        <v>1985.12</v>
      </c>
      <c r="O550" s="31">
        <f t="shared" si="86"/>
        <v>-0.33510749648423976</v>
      </c>
      <c r="P550" s="63">
        <f t="shared" si="87"/>
        <v>0.71526119415612865</v>
      </c>
      <c r="R550" s="60">
        <f t="shared" si="90"/>
        <v>9.9871547848426463</v>
      </c>
      <c r="S550" s="60">
        <f t="shared" si="91"/>
        <v>2.3012997457733819</v>
      </c>
    </row>
    <row r="551" spans="1:19" x14ac:dyDescent="0.3">
      <c r="A551" s="60">
        <f>[1]Data!A550</f>
        <v>1916.02</v>
      </c>
      <c r="B551" s="60">
        <f>[1]Data!B550</f>
        <v>9.1999999999999993</v>
      </c>
      <c r="C551" s="60">
        <f>[1]Data!C550</f>
        <v>0.45169999999999999</v>
      </c>
      <c r="D551" s="60">
        <f>[1]Data!D550</f>
        <v>0.98829999999999996</v>
      </c>
      <c r="E551" s="60">
        <f>[1]Data!E550</f>
        <v>10.4</v>
      </c>
      <c r="F551" s="60">
        <f t="shared" si="88"/>
        <v>270.80509615384608</v>
      </c>
      <c r="G551" s="60">
        <f t="shared" si="89"/>
        <v>29.090943100961532</v>
      </c>
      <c r="H551" s="60">
        <f t="shared" si="80"/>
        <v>282.86901652708445</v>
      </c>
      <c r="I551" s="60">
        <f t="shared" si="81"/>
        <v>21.799497070379676</v>
      </c>
      <c r="J551" s="60">
        <f t="shared" si="82"/>
        <v>12.422538707179887</v>
      </c>
      <c r="K551" s="60">
        <f t="shared" si="83"/>
        <v>2.5195124603824115</v>
      </c>
      <c r="L551" s="60">
        <f t="shared" si="84"/>
        <v>-0.28181765224458211</v>
      </c>
      <c r="M551" s="31"/>
      <c r="N551" s="31">
        <f t="shared" si="85"/>
        <v>1986.03</v>
      </c>
      <c r="O551" s="31">
        <f t="shared" si="86"/>
        <v>-0.21351321762972608</v>
      </c>
      <c r="P551" s="63">
        <f t="shared" si="87"/>
        <v>0.8077414836521587</v>
      </c>
      <c r="R551" s="60">
        <f t="shared" si="90"/>
        <v>9.3089142972781538</v>
      </c>
      <c r="S551" s="60">
        <f t="shared" si="91"/>
        <v>2.2309724676549934</v>
      </c>
    </row>
    <row r="552" spans="1:19" x14ac:dyDescent="0.3">
      <c r="A552" s="60">
        <f>[1]Data!A551</f>
        <v>1916.03</v>
      </c>
      <c r="B552" s="60">
        <f>[1]Data!B551</f>
        <v>9.17</v>
      </c>
      <c r="C552" s="60">
        <f>[1]Data!C551</f>
        <v>0.46250000000000002</v>
      </c>
      <c r="D552" s="60">
        <f>[1]Data!D551</f>
        <v>1.042</v>
      </c>
      <c r="E552" s="60">
        <f>[1]Data!E551</f>
        <v>10.5</v>
      </c>
      <c r="F552" s="60">
        <f t="shared" si="88"/>
        <v>267.35134999999997</v>
      </c>
      <c r="G552" s="60">
        <f t="shared" si="89"/>
        <v>30.379509999999993</v>
      </c>
      <c r="H552" s="60">
        <f t="shared" si="80"/>
        <v>282.22176952008749</v>
      </c>
      <c r="I552" s="60">
        <f t="shared" si="81"/>
        <v>21.834677058756942</v>
      </c>
      <c r="J552" s="60">
        <f t="shared" si="82"/>
        <v>12.244346425667739</v>
      </c>
      <c r="K552" s="60">
        <f t="shared" si="83"/>
        <v>2.5050643141873015</v>
      </c>
      <c r="L552" s="60">
        <f t="shared" si="84"/>
        <v>-0.29626579843969214</v>
      </c>
      <c r="M552" s="31"/>
      <c r="N552" s="31">
        <f t="shared" si="85"/>
        <v>1986.06</v>
      </c>
      <c r="O552" s="31">
        <f t="shared" si="86"/>
        <v>-0.16106228240998632</v>
      </c>
      <c r="P552" s="63">
        <f t="shared" si="87"/>
        <v>0.85123905223644902</v>
      </c>
      <c r="R552" s="60">
        <f t="shared" si="90"/>
        <v>8.8003838771593088</v>
      </c>
      <c r="S552" s="60">
        <f t="shared" si="91"/>
        <v>2.1747953429371982</v>
      </c>
    </row>
    <row r="553" spans="1:19" x14ac:dyDescent="0.3">
      <c r="A553" s="60">
        <f>[1]Data!A552</f>
        <v>1916.04</v>
      </c>
      <c r="B553" s="60">
        <f>[1]Data!B552</f>
        <v>9.07</v>
      </c>
      <c r="C553" s="60">
        <f>[1]Data!C552</f>
        <v>0.4733</v>
      </c>
      <c r="D553" s="60">
        <f>[1]Data!D552</f>
        <v>1.097</v>
      </c>
      <c r="E553" s="60">
        <f>[1]Data!E552</f>
        <v>10.6</v>
      </c>
      <c r="F553" s="60">
        <f t="shared" si="88"/>
        <v>261.9411721698113</v>
      </c>
      <c r="G553" s="60">
        <f t="shared" si="89"/>
        <v>31.681308254716978</v>
      </c>
      <c r="H553" s="60">
        <f t="shared" si="80"/>
        <v>281.6367769763537</v>
      </c>
      <c r="I553" s="60">
        <f t="shared" si="81"/>
        <v>21.875598257618542</v>
      </c>
      <c r="J553" s="60">
        <f t="shared" si="82"/>
        <v>11.974126105492266</v>
      </c>
      <c r="K553" s="60">
        <f t="shared" si="83"/>
        <v>2.4827481640572127</v>
      </c>
      <c r="L553" s="60">
        <f t="shared" si="84"/>
        <v>-0.31858194856978095</v>
      </c>
      <c r="M553" s="31"/>
      <c r="N553" s="31">
        <f t="shared" si="85"/>
        <v>1986.09</v>
      </c>
      <c r="O553" s="31">
        <f t="shared" si="86"/>
        <v>-0.19137798991707777</v>
      </c>
      <c r="P553" s="63">
        <f t="shared" si="87"/>
        <v>0.82582037737268377</v>
      </c>
      <c r="R553" s="60">
        <f t="shared" si="90"/>
        <v>8.268003646308113</v>
      </c>
      <c r="S553" s="60">
        <f t="shared" si="91"/>
        <v>2.1123930828339521</v>
      </c>
    </row>
    <row r="554" spans="1:19" x14ac:dyDescent="0.3">
      <c r="A554" s="60">
        <f>[1]Data!A553</f>
        <v>1916.05</v>
      </c>
      <c r="B554" s="60">
        <f>[1]Data!B553</f>
        <v>9.27</v>
      </c>
      <c r="C554" s="60">
        <f>[1]Data!C553</f>
        <v>0.48420000000000002</v>
      </c>
      <c r="D554" s="60">
        <f>[1]Data!D553</f>
        <v>1.151</v>
      </c>
      <c r="E554" s="60">
        <f>[1]Data!E553</f>
        <v>10.7</v>
      </c>
      <c r="F554" s="60">
        <f t="shared" si="88"/>
        <v>265.21513317757007</v>
      </c>
      <c r="G554" s="60">
        <f t="shared" si="89"/>
        <v>32.93016378504673</v>
      </c>
      <c r="H554" s="60">
        <f t="shared" si="80"/>
        <v>281.14221425225276</v>
      </c>
      <c r="I554" s="60">
        <f t="shared" si="81"/>
        <v>21.923753186287168</v>
      </c>
      <c r="J554" s="60">
        <f t="shared" si="82"/>
        <v>12.097159228350389</v>
      </c>
      <c r="K554" s="60">
        <f t="shared" si="83"/>
        <v>2.4929706505223477</v>
      </c>
      <c r="L554" s="60">
        <f t="shared" si="84"/>
        <v>-0.30835946210464593</v>
      </c>
      <c r="M554" s="31"/>
      <c r="N554" s="31">
        <f t="shared" si="85"/>
        <v>1986.12</v>
      </c>
      <c r="O554" s="31">
        <f t="shared" si="86"/>
        <v>-0.1457023203905794</v>
      </c>
      <c r="P554" s="63">
        <f t="shared" si="87"/>
        <v>0.86441498360387203</v>
      </c>
      <c r="R554" s="60">
        <f t="shared" si="90"/>
        <v>8.0538662033014763</v>
      </c>
      <c r="S554" s="60">
        <f t="shared" si="91"/>
        <v>2.0861522498380181</v>
      </c>
    </row>
    <row r="555" spans="1:19" x14ac:dyDescent="0.3">
      <c r="A555" s="60">
        <f>[1]Data!A554</f>
        <v>1916.06</v>
      </c>
      <c r="B555" s="60">
        <f>[1]Data!B554</f>
        <v>9.36</v>
      </c>
      <c r="C555" s="60">
        <f>[1]Data!C554</f>
        <v>0.495</v>
      </c>
      <c r="D555" s="60">
        <f>[1]Data!D554</f>
        <v>1.2050000000000001</v>
      </c>
      <c r="E555" s="60">
        <f>[1]Data!E554</f>
        <v>10.8</v>
      </c>
      <c r="F555" s="60">
        <f t="shared" si="88"/>
        <v>265.31049999999988</v>
      </c>
      <c r="G555" s="60">
        <f t="shared" si="89"/>
        <v>34.155892361111107</v>
      </c>
      <c r="H555" s="60">
        <f t="shared" si="80"/>
        <v>280.58596452740869</v>
      </c>
      <c r="I555" s="60">
        <f t="shared" si="81"/>
        <v>21.976775444809871</v>
      </c>
      <c r="J555" s="60">
        <f t="shared" si="82"/>
        <v>12.072312458498399</v>
      </c>
      <c r="K555" s="60">
        <f t="shared" si="83"/>
        <v>2.4909146040413264</v>
      </c>
      <c r="L555" s="60">
        <f t="shared" si="84"/>
        <v>-0.31041550858566724</v>
      </c>
      <c r="M555" s="31"/>
      <c r="N555" s="31">
        <f t="shared" si="85"/>
        <v>1987.03</v>
      </c>
      <c r="O555" s="31">
        <f t="shared" si="86"/>
        <v>8.5711283232821067E-3</v>
      </c>
      <c r="P555" s="63">
        <f t="shared" si="87"/>
        <v>1.0086079656141491</v>
      </c>
      <c r="R555" s="60">
        <f t="shared" si="90"/>
        <v>7.7676348547717833</v>
      </c>
      <c r="S555" s="60">
        <f t="shared" si="91"/>
        <v>2.0499657235468822</v>
      </c>
    </row>
    <row r="556" spans="1:19" x14ac:dyDescent="0.3">
      <c r="A556" s="60">
        <f>[1]Data!A555</f>
        <v>1916.07</v>
      </c>
      <c r="B556" s="60">
        <f>[1]Data!B555</f>
        <v>9.23</v>
      </c>
      <c r="C556" s="60">
        <f>[1]Data!C555</f>
        <v>0.50580000000000003</v>
      </c>
      <c r="D556" s="60">
        <f>[1]Data!D555</f>
        <v>1.2589999999999999</v>
      </c>
      <c r="E556" s="60">
        <f>[1]Data!E555</f>
        <v>10.8</v>
      </c>
      <c r="F556" s="60">
        <f t="shared" si="88"/>
        <v>261.62563194444442</v>
      </c>
      <c r="G556" s="60">
        <f t="shared" si="89"/>
        <v>35.686529861111104</v>
      </c>
      <c r="H556" s="60">
        <f t="shared" si="80"/>
        <v>280.00902711422322</v>
      </c>
      <c r="I556" s="60">
        <f t="shared" si="81"/>
        <v>22.029834947623897</v>
      </c>
      <c r="J556" s="60">
        <f t="shared" si="82"/>
        <v>11.875968774457974</v>
      </c>
      <c r="K556" s="60">
        <f t="shared" si="83"/>
        <v>2.4745169276001429</v>
      </c>
      <c r="L556" s="60">
        <f t="shared" si="84"/>
        <v>-0.32681318502685075</v>
      </c>
      <c r="M556" s="31"/>
      <c r="N556" s="31">
        <f t="shared" si="85"/>
        <v>1987.06</v>
      </c>
      <c r="O556" s="31">
        <f t="shared" si="86"/>
        <v>3.3058551659998159E-2</v>
      </c>
      <c r="P556" s="63">
        <f t="shared" si="87"/>
        <v>1.0336110571127637</v>
      </c>
      <c r="R556" s="60">
        <f t="shared" si="90"/>
        <v>7.3312152501985715</v>
      </c>
      <c r="S556" s="60">
        <f t="shared" si="91"/>
        <v>1.9921412934525509</v>
      </c>
    </row>
    <row r="557" spans="1:19" x14ac:dyDescent="0.3">
      <c r="A557" s="60">
        <f>[1]Data!A556</f>
        <v>1916.08</v>
      </c>
      <c r="B557" s="60">
        <f>[1]Data!B556</f>
        <v>9.3000000000000007</v>
      </c>
      <c r="C557" s="60">
        <f>[1]Data!C556</f>
        <v>0.51670000000000005</v>
      </c>
      <c r="D557" s="60">
        <f>[1]Data!D556</f>
        <v>1.3129999999999999</v>
      </c>
      <c r="E557" s="60">
        <f>[1]Data!E556</f>
        <v>10.9</v>
      </c>
      <c r="F557" s="60">
        <f t="shared" si="88"/>
        <v>261.19135321100913</v>
      </c>
      <c r="G557" s="60">
        <f t="shared" si="89"/>
        <v>36.875725458715586</v>
      </c>
      <c r="H557" s="60">
        <f t="shared" si="80"/>
        <v>279.37149275931489</v>
      </c>
      <c r="I557" s="60">
        <f t="shared" si="81"/>
        <v>22.091337710341243</v>
      </c>
      <c r="J557" s="60">
        <f t="shared" si="82"/>
        <v>11.82324749346175</v>
      </c>
      <c r="K557" s="60">
        <f t="shared" si="83"/>
        <v>2.4700677198820227</v>
      </c>
      <c r="L557" s="60">
        <f t="shared" si="84"/>
        <v>-0.33126239274497093</v>
      </c>
      <c r="M557" s="31"/>
      <c r="N557" s="31">
        <f t="shared" si="85"/>
        <v>1987.09</v>
      </c>
      <c r="O557" s="31">
        <f t="shared" si="86"/>
        <v>8.2113409889654321E-2</v>
      </c>
      <c r="P557" s="63">
        <f t="shared" si="87"/>
        <v>1.0855789182338897</v>
      </c>
      <c r="R557" s="60">
        <f t="shared" si="90"/>
        <v>7.0830159939070843</v>
      </c>
      <c r="S557" s="60">
        <f t="shared" si="91"/>
        <v>1.9576998048385512</v>
      </c>
    </row>
    <row r="558" spans="1:19" x14ac:dyDescent="0.3">
      <c r="A558" s="60">
        <f>[1]Data!A557</f>
        <v>1916.09</v>
      </c>
      <c r="B558" s="60">
        <f>[1]Data!B557</f>
        <v>9.68</v>
      </c>
      <c r="C558" s="60">
        <f>[1]Data!C557</f>
        <v>0.52749999999999997</v>
      </c>
      <c r="D558" s="60">
        <f>[1]Data!D557</f>
        <v>1.3680000000000001</v>
      </c>
      <c r="E558" s="60">
        <f>[1]Data!E557</f>
        <v>11.1</v>
      </c>
      <c r="F558" s="60">
        <f t="shared" si="88"/>
        <v>266.96524324324321</v>
      </c>
      <c r="G558" s="60">
        <f t="shared" si="89"/>
        <v>37.72814594594594</v>
      </c>
      <c r="H558" s="60">
        <f t="shared" si="80"/>
        <v>278.7203736419558</v>
      </c>
      <c r="I558" s="60">
        <f t="shared" si="81"/>
        <v>22.157407583128002</v>
      </c>
      <c r="J558" s="60">
        <f t="shared" si="82"/>
        <v>12.048577535150221</v>
      </c>
      <c r="K558" s="60">
        <f t="shared" si="83"/>
        <v>2.4889466060930827</v>
      </c>
      <c r="L558" s="60">
        <f t="shared" si="84"/>
        <v>-0.31238350653391089</v>
      </c>
      <c r="M558" s="31"/>
      <c r="N558" s="31">
        <f t="shared" si="85"/>
        <v>1987.12</v>
      </c>
      <c r="O558" s="31">
        <f t="shared" si="86"/>
        <v>-0.19642881699272463</v>
      </c>
      <c r="P558" s="63">
        <f t="shared" si="87"/>
        <v>0.82165981743038152</v>
      </c>
      <c r="R558" s="60">
        <f t="shared" si="90"/>
        <v>7.076023391812865</v>
      </c>
      <c r="S558" s="60">
        <f t="shared" si="91"/>
        <v>1.9567120820881267</v>
      </c>
    </row>
    <row r="559" spans="1:19" x14ac:dyDescent="0.3">
      <c r="A559" s="60">
        <f>[1]Data!A558</f>
        <v>1916.1</v>
      </c>
      <c r="B559" s="60">
        <f>[1]Data!B558</f>
        <v>9.98</v>
      </c>
      <c r="C559" s="60">
        <f>[1]Data!C558</f>
        <v>0.5383</v>
      </c>
      <c r="D559" s="60">
        <f>[1]Data!D558</f>
        <v>1.4219999999999999</v>
      </c>
      <c r="E559" s="60">
        <f>[1]Data!E558</f>
        <v>11.3</v>
      </c>
      <c r="F559" s="60">
        <f t="shared" si="88"/>
        <v>270.36747345132738</v>
      </c>
      <c r="G559" s="60">
        <f t="shared" si="89"/>
        <v>38.523301327433614</v>
      </c>
      <c r="H559" s="60">
        <f t="shared" si="80"/>
        <v>278.20315230569554</v>
      </c>
      <c r="I559" s="60">
        <f t="shared" si="81"/>
        <v>22.229735943180742</v>
      </c>
      <c r="J559" s="60">
        <f t="shared" si="82"/>
        <v>12.162423977612118</v>
      </c>
      <c r="K559" s="60">
        <f t="shared" si="83"/>
        <v>2.4983511969365448</v>
      </c>
      <c r="L559" s="60">
        <f t="shared" si="84"/>
        <v>-0.30297891569044877</v>
      </c>
      <c r="M559" s="31"/>
      <c r="N559" s="31">
        <f t="shared" si="85"/>
        <v>1988.03</v>
      </c>
      <c r="O559" s="31">
        <f t="shared" si="86"/>
        <v>-0.10586911337221805</v>
      </c>
      <c r="P559" s="63">
        <f t="shared" si="87"/>
        <v>0.89954237843955176</v>
      </c>
      <c r="R559" s="60">
        <f t="shared" si="90"/>
        <v>7.0182841068917021</v>
      </c>
      <c r="S559" s="60">
        <f t="shared" si="91"/>
        <v>1.9485187589423236</v>
      </c>
    </row>
    <row r="560" spans="1:19" x14ac:dyDescent="0.3">
      <c r="A560" s="60">
        <f>[1]Data!A559</f>
        <v>1916.11</v>
      </c>
      <c r="B560" s="60">
        <f>[1]Data!B559</f>
        <v>10.210000000000001</v>
      </c>
      <c r="C560" s="60">
        <f>[1]Data!C559</f>
        <v>0.54920000000000002</v>
      </c>
      <c r="D560" s="60">
        <f>[1]Data!D559</f>
        <v>1.476</v>
      </c>
      <c r="E560" s="60">
        <f>[1]Data!E559</f>
        <v>11.5</v>
      </c>
      <c r="F560" s="60">
        <f t="shared" si="88"/>
        <v>271.78798043478258</v>
      </c>
      <c r="G560" s="60">
        <f t="shared" si="89"/>
        <v>39.290799130434777</v>
      </c>
      <c r="H560" s="60">
        <f t="shared" si="80"/>
        <v>277.55109622684989</v>
      </c>
      <c r="I560" s="60">
        <f t="shared" si="81"/>
        <v>22.306113356732435</v>
      </c>
      <c r="J560" s="60">
        <f t="shared" si="82"/>
        <v>12.184461545953342</v>
      </c>
      <c r="K560" s="60">
        <f t="shared" si="83"/>
        <v>2.5001614961913159</v>
      </c>
      <c r="L560" s="60">
        <f t="shared" si="84"/>
        <v>-0.30116861643567772</v>
      </c>
      <c r="M560" s="31"/>
      <c r="N560" s="31">
        <f t="shared" si="85"/>
        <v>1988.06</v>
      </c>
      <c r="O560" s="31">
        <f t="shared" si="86"/>
        <v>-0.10046117171338365</v>
      </c>
      <c r="P560" s="63">
        <f t="shared" si="87"/>
        <v>0.90442022881887729</v>
      </c>
      <c r="R560" s="60">
        <f t="shared" si="90"/>
        <v>6.9173441734417347</v>
      </c>
      <c r="S560" s="60">
        <f t="shared" si="91"/>
        <v>1.9340319059982936</v>
      </c>
    </row>
    <row r="561" spans="1:19" x14ac:dyDescent="0.3">
      <c r="A561" s="60">
        <f>[1]Data!A560</f>
        <v>1916.12</v>
      </c>
      <c r="B561" s="60">
        <f>[1]Data!B560</f>
        <v>9.8000000000000007</v>
      </c>
      <c r="C561" s="60">
        <f>[1]Data!C560</f>
        <v>0.56000000000000005</v>
      </c>
      <c r="D561" s="60">
        <f>[1]Data!D560</f>
        <v>1.53</v>
      </c>
      <c r="E561" s="60">
        <f>[1]Data!E560</f>
        <v>11.6</v>
      </c>
      <c r="F561" s="60">
        <f t="shared" si="88"/>
        <v>258.62495689655168</v>
      </c>
      <c r="G561" s="60">
        <f t="shared" si="89"/>
        <v>40.377161637931032</v>
      </c>
      <c r="H561" s="60">
        <f t="shared" si="80"/>
        <v>276.8718944087608</v>
      </c>
      <c r="I561" s="60">
        <f t="shared" si="81"/>
        <v>22.387986523017386</v>
      </c>
      <c r="J561" s="60">
        <f t="shared" si="82"/>
        <v>11.551952500536657</v>
      </c>
      <c r="K561" s="60">
        <f t="shared" si="83"/>
        <v>2.4468544703463677</v>
      </c>
      <c r="L561" s="60">
        <f t="shared" si="84"/>
        <v>-0.35447564228062589</v>
      </c>
      <c r="M561" s="31"/>
      <c r="N561" s="31">
        <f t="shared" si="85"/>
        <v>1988.09</v>
      </c>
      <c r="O561" s="31">
        <f t="shared" si="86"/>
        <v>-0.12762682255733315</v>
      </c>
      <c r="P561" s="63">
        <f t="shared" si="87"/>
        <v>0.88018178185102469</v>
      </c>
      <c r="R561" s="60">
        <f t="shared" si="90"/>
        <v>6.405228758169935</v>
      </c>
      <c r="S561" s="60">
        <f t="shared" si="91"/>
        <v>1.8571146502721823</v>
      </c>
    </row>
    <row r="562" spans="1:19" x14ac:dyDescent="0.3">
      <c r="A562" s="60">
        <f>[1]Data!A561</f>
        <v>1917.01</v>
      </c>
      <c r="B562" s="60">
        <f>[1]Data!B561</f>
        <v>9.57</v>
      </c>
      <c r="C562" s="60">
        <f>[1]Data!C561</f>
        <v>0.57079999999999997</v>
      </c>
      <c r="D562" s="60">
        <f>[1]Data!D561</f>
        <v>1.5089999999999999</v>
      </c>
      <c r="E562" s="60">
        <f>[1]Data!E561</f>
        <v>11.7</v>
      </c>
      <c r="F562" s="60">
        <f t="shared" si="88"/>
        <v>250.39659615384613</v>
      </c>
      <c r="G562" s="60">
        <f t="shared" si="89"/>
        <v>39.482598076923068</v>
      </c>
      <c r="H562" s="60">
        <f t="shared" si="80"/>
        <v>276.04550506979058</v>
      </c>
      <c r="I562" s="60">
        <f t="shared" si="81"/>
        <v>22.466018450143078</v>
      </c>
      <c r="J562" s="60">
        <f t="shared" si="82"/>
        <v>11.145570663067423</v>
      </c>
      <c r="K562" s="60">
        <f t="shared" si="83"/>
        <v>2.411042169032354</v>
      </c>
      <c r="L562" s="60">
        <f t="shared" si="84"/>
        <v>-0.39028794359463959</v>
      </c>
      <c r="M562" s="31"/>
      <c r="N562" s="31">
        <f t="shared" si="85"/>
        <v>1988.12</v>
      </c>
      <c r="O562" s="31">
        <f t="shared" si="86"/>
        <v>-0.10429106992015402</v>
      </c>
      <c r="P562" s="63">
        <f t="shared" si="87"/>
        <v>0.90096301601880879</v>
      </c>
      <c r="R562" s="60">
        <f t="shared" si="90"/>
        <v>6.3419483101391654</v>
      </c>
      <c r="S562" s="60">
        <f t="shared" si="91"/>
        <v>1.847186025679151</v>
      </c>
    </row>
    <row r="563" spans="1:19" x14ac:dyDescent="0.3">
      <c r="A563" s="60">
        <f>[1]Data!A562</f>
        <v>1917.02</v>
      </c>
      <c r="B563" s="60">
        <f>[1]Data!B562</f>
        <v>9.0299999999999994</v>
      </c>
      <c r="C563" s="60">
        <f>[1]Data!C562</f>
        <v>0.58169999999999999</v>
      </c>
      <c r="D563" s="60">
        <f>[1]Data!D562</f>
        <v>1.488</v>
      </c>
      <c r="E563" s="60">
        <f>[1]Data!E562</f>
        <v>12</v>
      </c>
      <c r="F563" s="60">
        <f t="shared" si="88"/>
        <v>230.36094374999993</v>
      </c>
      <c r="G563" s="60">
        <f t="shared" si="89"/>
        <v>37.95980999999999</v>
      </c>
      <c r="H563" s="60">
        <f t="shared" si="80"/>
        <v>275.41203377698264</v>
      </c>
      <c r="I563" s="60">
        <f t="shared" si="81"/>
        <v>22.543042501892483</v>
      </c>
      <c r="J563" s="60">
        <f t="shared" si="82"/>
        <v>10.2187157625534</v>
      </c>
      <c r="K563" s="60">
        <f t="shared" si="83"/>
        <v>2.3242209176384243</v>
      </c>
      <c r="L563" s="60">
        <f t="shared" si="84"/>
        <v>-0.4771091949885693</v>
      </c>
      <c r="M563" s="31"/>
      <c r="N563" s="31">
        <f t="shared" si="85"/>
        <v>1989.03</v>
      </c>
      <c r="O563" s="31">
        <f t="shared" si="86"/>
        <v>-6.3977006418547422E-2</v>
      </c>
      <c r="P563" s="63">
        <f t="shared" si="87"/>
        <v>0.93802656787305494</v>
      </c>
      <c r="R563" s="60">
        <f t="shared" si="90"/>
        <v>6.068548387096774</v>
      </c>
      <c r="S563" s="60">
        <f t="shared" si="91"/>
        <v>1.8031194310179939</v>
      </c>
    </row>
    <row r="564" spans="1:19" x14ac:dyDescent="0.3">
      <c r="A564" s="60">
        <f>[1]Data!A563</f>
        <v>1917.03</v>
      </c>
      <c r="B564" s="60">
        <f>[1]Data!B563</f>
        <v>9.31</v>
      </c>
      <c r="C564" s="60">
        <f>[1]Data!C563</f>
        <v>0.59250000000000003</v>
      </c>
      <c r="D564" s="60">
        <f>[1]Data!D563</f>
        <v>1.468</v>
      </c>
      <c r="E564" s="60">
        <f>[1]Data!E563</f>
        <v>12</v>
      </c>
      <c r="F564" s="60">
        <f t="shared" si="88"/>
        <v>237.50391874999994</v>
      </c>
      <c r="G564" s="60">
        <f t="shared" si="89"/>
        <v>37.449597499999989</v>
      </c>
      <c r="H564" s="60">
        <f t="shared" si="80"/>
        <v>274.84569017939009</v>
      </c>
      <c r="I564" s="60">
        <f t="shared" si="81"/>
        <v>22.617901509437157</v>
      </c>
      <c r="J564" s="60">
        <f t="shared" si="82"/>
        <v>10.500705321884222</v>
      </c>
      <c r="K564" s="60">
        <f t="shared" si="83"/>
        <v>2.3514424284202216</v>
      </c>
      <c r="L564" s="60">
        <f t="shared" si="84"/>
        <v>-0.44988768420677205</v>
      </c>
      <c r="M564" s="31"/>
      <c r="N564" s="31">
        <f t="shared" si="85"/>
        <v>1989.06</v>
      </c>
      <c r="O564" s="31">
        <f t="shared" si="86"/>
        <v>2.0716305727187745E-2</v>
      </c>
      <c r="P564" s="63">
        <f t="shared" si="87"/>
        <v>1.0209323778815451</v>
      </c>
      <c r="R564" s="60">
        <f t="shared" si="90"/>
        <v>6.3419618528610355</v>
      </c>
      <c r="S564" s="60">
        <f t="shared" si="91"/>
        <v>1.8471881610966518</v>
      </c>
    </row>
    <row r="565" spans="1:19" x14ac:dyDescent="0.3">
      <c r="A565" s="60">
        <f>[1]Data!A564</f>
        <v>1917.04</v>
      </c>
      <c r="B565" s="60">
        <f>[1]Data!B564</f>
        <v>9.17</v>
      </c>
      <c r="C565" s="60">
        <f>[1]Data!C564</f>
        <v>0.60329999999999995</v>
      </c>
      <c r="D565" s="60">
        <f>[1]Data!D564</f>
        <v>1.4470000000000001</v>
      </c>
      <c r="E565" s="60">
        <f>[1]Data!E564</f>
        <v>12.6</v>
      </c>
      <c r="F565" s="60">
        <f t="shared" si="88"/>
        <v>222.79279166666663</v>
      </c>
      <c r="G565" s="60">
        <f t="shared" si="89"/>
        <v>35.156070833333331</v>
      </c>
      <c r="H565" s="60">
        <f t="shared" si="80"/>
        <v>274.15605266173708</v>
      </c>
      <c r="I565" s="60">
        <f t="shared" si="81"/>
        <v>22.683207483326232</v>
      </c>
      <c r="J565" s="60">
        <f t="shared" si="82"/>
        <v>9.8219262787432129</v>
      </c>
      <c r="K565" s="60">
        <f t="shared" si="83"/>
        <v>2.2846172618612544</v>
      </c>
      <c r="L565" s="60">
        <f t="shared" si="84"/>
        <v>-0.51671285076573925</v>
      </c>
      <c r="M565" s="31"/>
      <c r="N565" s="31">
        <f t="shared" si="85"/>
        <v>1989.09</v>
      </c>
      <c r="O565" s="31">
        <f t="shared" si="86"/>
        <v>8.4005546092837058E-2</v>
      </c>
      <c r="P565" s="63">
        <f t="shared" si="87"/>
        <v>1.0876349259163707</v>
      </c>
      <c r="R565" s="60">
        <f t="shared" si="90"/>
        <v>6.3372494816862472</v>
      </c>
      <c r="S565" s="60">
        <f t="shared" si="91"/>
        <v>1.8464448386190266</v>
      </c>
    </row>
    <row r="566" spans="1:19" x14ac:dyDescent="0.3">
      <c r="A566" s="60">
        <f>[1]Data!A565</f>
        <v>1917.05</v>
      </c>
      <c r="B566" s="60">
        <f>[1]Data!B565</f>
        <v>8.86</v>
      </c>
      <c r="C566" s="60">
        <f>[1]Data!C565</f>
        <v>0.61419999999999997</v>
      </c>
      <c r="D566" s="60">
        <f>[1]Data!D565</f>
        <v>1.4259999999999999</v>
      </c>
      <c r="E566" s="60">
        <f>[1]Data!E565</f>
        <v>12.8</v>
      </c>
      <c r="F566" s="60">
        <f t="shared" si="88"/>
        <v>211.89762890624993</v>
      </c>
      <c r="G566" s="60">
        <f t="shared" si="89"/>
        <v>34.104516796874989</v>
      </c>
      <c r="H566" s="60">
        <f t="shared" si="80"/>
        <v>273.60568813543159</v>
      </c>
      <c r="I566" s="60">
        <f t="shared" si="81"/>
        <v>22.749141204749908</v>
      </c>
      <c r="J566" s="60">
        <f t="shared" si="82"/>
        <v>9.3145331069467705</v>
      </c>
      <c r="K566" s="60">
        <f t="shared" si="83"/>
        <v>2.2315758800863383</v>
      </c>
      <c r="L566" s="60">
        <f t="shared" si="84"/>
        <v>-0.56975423254065527</v>
      </c>
      <c r="M566" s="31"/>
      <c r="N566" s="31">
        <f t="shared" si="85"/>
        <v>1989.12</v>
      </c>
      <c r="O566" s="31">
        <f t="shared" si="86"/>
        <v>8.0400202560179324E-2</v>
      </c>
      <c r="P566" s="63">
        <f t="shared" si="87"/>
        <v>1.0837206886951849</v>
      </c>
      <c r="R566" s="60">
        <f t="shared" si="90"/>
        <v>6.2131837307152873</v>
      </c>
      <c r="S566" s="60">
        <f t="shared" si="91"/>
        <v>1.8266734426248854</v>
      </c>
    </row>
    <row r="567" spans="1:19" x14ac:dyDescent="0.3">
      <c r="A567" s="60">
        <f>[1]Data!A566</f>
        <v>1917.06</v>
      </c>
      <c r="B567" s="60">
        <f>[1]Data!B566</f>
        <v>9.0399999999999991</v>
      </c>
      <c r="C567" s="60">
        <f>[1]Data!C566</f>
        <v>0.625</v>
      </c>
      <c r="D567" s="60">
        <f>[1]Data!D566</f>
        <v>1.405</v>
      </c>
      <c r="E567" s="60">
        <f>[1]Data!E566</f>
        <v>13</v>
      </c>
      <c r="F567" s="60">
        <f t="shared" si="88"/>
        <v>212.87635384615379</v>
      </c>
      <c r="G567" s="60">
        <f t="shared" si="89"/>
        <v>33.085318269230761</v>
      </c>
      <c r="H567" s="60">
        <f t="shared" si="80"/>
        <v>273.1251323769128</v>
      </c>
      <c r="I567" s="60">
        <f t="shared" si="81"/>
        <v>22.813676835552489</v>
      </c>
      <c r="J567" s="60">
        <f t="shared" si="82"/>
        <v>9.3310848304123652</v>
      </c>
      <c r="K567" s="60">
        <f t="shared" si="83"/>
        <v>2.2333512814561245</v>
      </c>
      <c r="L567" s="60">
        <f t="shared" si="84"/>
        <v>-0.56797883117086911</v>
      </c>
      <c r="M567" s="31"/>
      <c r="N567" s="31">
        <f t="shared" si="85"/>
        <v>1990.03</v>
      </c>
      <c r="O567" s="31">
        <f t="shared" si="86"/>
        <v>3.3145678897275932E-2</v>
      </c>
      <c r="P567" s="63">
        <f t="shared" si="87"/>
        <v>1.0337011167118548</v>
      </c>
      <c r="R567" s="60">
        <f t="shared" si="90"/>
        <v>6.4341637010676154</v>
      </c>
      <c r="S567" s="60">
        <f t="shared" si="91"/>
        <v>1.8616218716183759</v>
      </c>
    </row>
    <row r="568" spans="1:19" x14ac:dyDescent="0.3">
      <c r="A568" s="60">
        <f>[1]Data!A567</f>
        <v>1917.07</v>
      </c>
      <c r="B568" s="60">
        <f>[1]Data!B567</f>
        <v>8.7899999999999991</v>
      </c>
      <c r="C568" s="60">
        <f>[1]Data!C567</f>
        <v>0.63580000000000003</v>
      </c>
      <c r="D568" s="60">
        <f>[1]Data!D567</f>
        <v>1.3839999999999999</v>
      </c>
      <c r="E568" s="60">
        <f>[1]Data!E567</f>
        <v>12.8</v>
      </c>
      <c r="F568" s="60">
        <f t="shared" si="88"/>
        <v>210.22349414062492</v>
      </c>
      <c r="G568" s="60">
        <f t="shared" si="89"/>
        <v>33.100035937499989</v>
      </c>
      <c r="H568" s="60">
        <f t="shared" si="80"/>
        <v>272.45828142264423</v>
      </c>
      <c r="I568" s="60">
        <f t="shared" si="81"/>
        <v>22.880722346725623</v>
      </c>
      <c r="J568" s="60">
        <f t="shared" si="82"/>
        <v>9.1877997099470612</v>
      </c>
      <c r="K568" s="60">
        <f t="shared" si="83"/>
        <v>2.2178764854977224</v>
      </c>
      <c r="L568" s="60">
        <f t="shared" si="84"/>
        <v>-0.58345362712927118</v>
      </c>
      <c r="M568" s="31"/>
      <c r="N568" s="31">
        <f t="shared" si="85"/>
        <v>1990.06</v>
      </c>
      <c r="O568" s="31">
        <f t="shared" si="86"/>
        <v>8.9303692343881469E-2</v>
      </c>
      <c r="P568" s="63">
        <f t="shared" si="87"/>
        <v>1.0934126669648943</v>
      </c>
      <c r="R568" s="60">
        <f t="shared" si="90"/>
        <v>6.351156069364162</v>
      </c>
      <c r="S568" s="60">
        <f t="shared" si="91"/>
        <v>1.8486368545016079</v>
      </c>
    </row>
    <row r="569" spans="1:19" x14ac:dyDescent="0.3">
      <c r="A569" s="60">
        <f>[1]Data!A568</f>
        <v>1917.08</v>
      </c>
      <c r="B569" s="60">
        <f>[1]Data!B568</f>
        <v>8.5299999999999994</v>
      </c>
      <c r="C569" s="60">
        <f>[1]Data!C568</f>
        <v>0.64670000000000005</v>
      </c>
      <c r="D569" s="60">
        <f>[1]Data!D568</f>
        <v>1.363</v>
      </c>
      <c r="E569" s="60">
        <f>[1]Data!E568</f>
        <v>13</v>
      </c>
      <c r="F569" s="60">
        <f t="shared" si="88"/>
        <v>200.86673653846148</v>
      </c>
      <c r="G569" s="60">
        <f t="shared" si="89"/>
        <v>32.096290961538458</v>
      </c>
      <c r="H569" s="60">
        <f t="shared" si="80"/>
        <v>271.80613477470371</v>
      </c>
      <c r="I569" s="60">
        <f t="shared" si="81"/>
        <v>22.94437941335762</v>
      </c>
      <c r="J569" s="60">
        <f t="shared" si="82"/>
        <v>8.7545072769116654</v>
      </c>
      <c r="K569" s="60">
        <f t="shared" si="83"/>
        <v>2.1695686851034521</v>
      </c>
      <c r="L569" s="60">
        <f t="shared" si="84"/>
        <v>-0.63176142752354147</v>
      </c>
      <c r="M569" s="31"/>
      <c r="N569" s="31">
        <f t="shared" si="85"/>
        <v>1990.09</v>
      </c>
      <c r="O569" s="31">
        <f t="shared" si="86"/>
        <v>-6.3449204037622664E-2</v>
      </c>
      <c r="P569" s="63">
        <f t="shared" si="87"/>
        <v>0.93852179120748003</v>
      </c>
      <c r="R569" s="60">
        <f t="shared" si="90"/>
        <v>6.2582538517975053</v>
      </c>
      <c r="S569" s="60">
        <f t="shared" si="91"/>
        <v>1.8339012087891922</v>
      </c>
    </row>
    <row r="570" spans="1:19" x14ac:dyDescent="0.3">
      <c r="A570" s="60">
        <f>[1]Data!A569</f>
        <v>1917.09</v>
      </c>
      <c r="B570" s="60">
        <f>[1]Data!B569</f>
        <v>8.1199999999999992</v>
      </c>
      <c r="C570" s="60">
        <f>[1]Data!C569</f>
        <v>0.65749999999999997</v>
      </c>
      <c r="D570" s="60">
        <f>[1]Data!D569</f>
        <v>1.343</v>
      </c>
      <c r="E570" s="60">
        <f>[1]Data!E569</f>
        <v>13.3</v>
      </c>
      <c r="F570" s="60">
        <f t="shared" si="88"/>
        <v>186.89889473684204</v>
      </c>
      <c r="G570" s="60">
        <f t="shared" si="89"/>
        <v>30.911972368421043</v>
      </c>
      <c r="H570" s="60">
        <f t="shared" si="80"/>
        <v>271.02122535414134</v>
      </c>
      <c r="I570" s="60">
        <f t="shared" si="81"/>
        <v>23.003314706763408</v>
      </c>
      <c r="J570" s="60">
        <f t="shared" si="82"/>
        <v>8.1248679644368913</v>
      </c>
      <c r="K570" s="60">
        <f t="shared" si="83"/>
        <v>2.0949294775529159</v>
      </c>
      <c r="L570" s="60">
        <f t="shared" si="84"/>
        <v>-0.70640063507407769</v>
      </c>
      <c r="M570" s="31"/>
      <c r="N570" s="31">
        <f t="shared" si="85"/>
        <v>1990.12</v>
      </c>
      <c r="O570" s="31">
        <f t="shared" si="86"/>
        <v>-2.8484363459624795E-2</v>
      </c>
      <c r="P570" s="63">
        <f t="shared" si="87"/>
        <v>0.97191749145441608</v>
      </c>
      <c r="R570" s="60">
        <f t="shared" si="90"/>
        <v>6.0461653015636632</v>
      </c>
      <c r="S570" s="60">
        <f t="shared" si="91"/>
        <v>1.799424236632486</v>
      </c>
    </row>
    <row r="571" spans="1:19" x14ac:dyDescent="0.3">
      <c r="A571" s="60">
        <f>[1]Data!A570</f>
        <v>1917.1</v>
      </c>
      <c r="B571" s="60">
        <f>[1]Data!B570</f>
        <v>7.68</v>
      </c>
      <c r="C571" s="60">
        <f>[1]Data!C570</f>
        <v>0.66830000000000001</v>
      </c>
      <c r="D571" s="60">
        <f>[1]Data!D570</f>
        <v>1.3220000000000001</v>
      </c>
      <c r="E571" s="60">
        <f>[1]Data!E570</f>
        <v>13.5</v>
      </c>
      <c r="F571" s="60">
        <f t="shared" si="88"/>
        <v>174.15253333333328</v>
      </c>
      <c r="G571" s="60">
        <f t="shared" si="89"/>
        <v>29.977818888888887</v>
      </c>
      <c r="H571" s="60">
        <f t="shared" si="80"/>
        <v>270.32424465908821</v>
      </c>
      <c r="I571" s="60">
        <f t="shared" si="81"/>
        <v>23.060818513711837</v>
      </c>
      <c r="J571" s="60">
        <f t="shared" si="82"/>
        <v>7.5518799660030771</v>
      </c>
      <c r="K571" s="60">
        <f t="shared" si="83"/>
        <v>2.0217965343846638</v>
      </c>
      <c r="L571" s="60">
        <f t="shared" si="84"/>
        <v>-0.77953357824232983</v>
      </c>
      <c r="M571" s="31"/>
      <c r="N571" s="31">
        <f t="shared" si="85"/>
        <v>1991.03</v>
      </c>
      <c r="O571" s="31">
        <f t="shared" si="86"/>
        <v>8.8610138530021754E-2</v>
      </c>
      <c r="P571" s="63">
        <f t="shared" si="87"/>
        <v>1.0926545893537947</v>
      </c>
      <c r="R571" s="60">
        <f t="shared" si="90"/>
        <v>5.8093797276853252</v>
      </c>
      <c r="S571" s="60">
        <f t="shared" si="91"/>
        <v>1.7594738057300863</v>
      </c>
    </row>
    <row r="572" spans="1:19" x14ac:dyDescent="0.3">
      <c r="A572" s="60">
        <f>[1]Data!A571</f>
        <v>1917.11</v>
      </c>
      <c r="B572" s="60">
        <f>[1]Data!B571</f>
        <v>7.04</v>
      </c>
      <c r="C572" s="60">
        <f>[1]Data!C571</f>
        <v>0.67920000000000003</v>
      </c>
      <c r="D572" s="60">
        <f>[1]Data!D571</f>
        <v>1.3009999999999999</v>
      </c>
      <c r="E572" s="60">
        <f>[1]Data!E571</f>
        <v>13.5</v>
      </c>
      <c r="F572" s="60">
        <f t="shared" si="88"/>
        <v>159.63982222222219</v>
      </c>
      <c r="G572" s="60">
        <f t="shared" si="89"/>
        <v>29.501620555555547</v>
      </c>
      <c r="H572" s="60">
        <f t="shared" si="80"/>
        <v>269.56102547918982</v>
      </c>
      <c r="I572" s="60">
        <f t="shared" si="81"/>
        <v>23.109760873129854</v>
      </c>
      <c r="J572" s="60">
        <f t="shared" si="82"/>
        <v>6.9078958929358008</v>
      </c>
      <c r="K572" s="60">
        <f t="shared" si="83"/>
        <v>1.9326650896636042</v>
      </c>
      <c r="L572" s="60">
        <f t="shared" si="84"/>
        <v>-0.86866502296338943</v>
      </c>
      <c r="M572" s="31"/>
      <c r="N572" s="31">
        <f t="shared" si="85"/>
        <v>1991.06</v>
      </c>
      <c r="O572" s="31">
        <f t="shared" si="86"/>
        <v>0.10028260660090016</v>
      </c>
      <c r="P572" s="63">
        <f t="shared" si="87"/>
        <v>1.1054832908094379</v>
      </c>
      <c r="R572" s="60">
        <f t="shared" si="90"/>
        <v>5.411222136817833</v>
      </c>
      <c r="S572" s="60">
        <f t="shared" si="91"/>
        <v>1.688474970639583</v>
      </c>
    </row>
    <row r="573" spans="1:19" x14ac:dyDescent="0.3">
      <c r="A573" s="60">
        <f>[1]Data!A572</f>
        <v>1917.12</v>
      </c>
      <c r="B573" s="60">
        <f>[1]Data!B572</f>
        <v>6.8</v>
      </c>
      <c r="C573" s="60">
        <f>[1]Data!C572</f>
        <v>0.69</v>
      </c>
      <c r="D573" s="60">
        <f>[1]Data!D572</f>
        <v>1.28</v>
      </c>
      <c r="E573" s="60">
        <f>[1]Data!E572</f>
        <v>13.7</v>
      </c>
      <c r="F573" s="60">
        <f t="shared" si="88"/>
        <v>151.94649635036492</v>
      </c>
      <c r="G573" s="60">
        <f t="shared" si="89"/>
        <v>28.60169343065693</v>
      </c>
      <c r="H573" s="60">
        <f t="shared" si="80"/>
        <v>268.72322190862491</v>
      </c>
      <c r="I573" s="60">
        <f t="shared" si="81"/>
        <v>23.151091988459164</v>
      </c>
      <c r="J573" s="60">
        <f t="shared" si="82"/>
        <v>6.5632539677225745</v>
      </c>
      <c r="K573" s="60">
        <f t="shared" si="83"/>
        <v>1.8814865116379853</v>
      </c>
      <c r="L573" s="60">
        <f t="shared" si="84"/>
        <v>-0.9198436009890083</v>
      </c>
      <c r="M573" s="31"/>
      <c r="N573" s="31">
        <f t="shared" si="85"/>
        <v>1991.09</v>
      </c>
      <c r="O573" s="31">
        <f t="shared" si="86"/>
        <v>0.11987068190494199</v>
      </c>
      <c r="P573" s="63">
        <f t="shared" si="87"/>
        <v>1.1273510552615997</v>
      </c>
      <c r="R573" s="60">
        <f t="shared" si="90"/>
        <v>5.3125</v>
      </c>
      <c r="S573" s="60">
        <f t="shared" si="91"/>
        <v>1.6700625342505353</v>
      </c>
    </row>
    <row r="574" spans="1:19" x14ac:dyDescent="0.3">
      <c r="A574" s="60">
        <f>[1]Data!A573</f>
        <v>1918.01</v>
      </c>
      <c r="B574" s="60">
        <f>[1]Data!B573</f>
        <v>7.21</v>
      </c>
      <c r="C574" s="60">
        <f>[1]Data!C573</f>
        <v>0.68</v>
      </c>
      <c r="D574" s="60">
        <f>[1]Data!D573</f>
        <v>1.256</v>
      </c>
      <c r="E574" s="60">
        <f>[1]Data!E573</f>
        <v>14</v>
      </c>
      <c r="F574" s="60">
        <f t="shared" si="88"/>
        <v>157.65566249999998</v>
      </c>
      <c r="G574" s="60">
        <f t="shared" si="89"/>
        <v>27.464009999999995</v>
      </c>
      <c r="H574" s="60">
        <f t="shared" si="80"/>
        <v>267.8222169222629</v>
      </c>
      <c r="I574" s="60">
        <f t="shared" si="81"/>
        <v>23.184512946494852</v>
      </c>
      <c r="J574" s="60">
        <f t="shared" si="82"/>
        <v>6.8000420308089815</v>
      </c>
      <c r="K574" s="60">
        <f t="shared" si="83"/>
        <v>1.9169287931642796</v>
      </c>
      <c r="L574" s="60">
        <f t="shared" si="84"/>
        <v>-0.88440131946271405</v>
      </c>
      <c r="M574" s="31"/>
      <c r="N574" s="31">
        <f t="shared" si="85"/>
        <v>1991.12</v>
      </c>
      <c r="O574" s="31">
        <f t="shared" si="86"/>
        <v>0.1258255089797542</v>
      </c>
      <c r="P574" s="63">
        <f t="shared" si="87"/>
        <v>1.1340842634970407</v>
      </c>
      <c r="R574" s="60">
        <f t="shared" si="90"/>
        <v>5.7404458598726116</v>
      </c>
      <c r="S574" s="60">
        <f t="shared" si="91"/>
        <v>1.7475368832508509</v>
      </c>
    </row>
    <row r="575" spans="1:19" x14ac:dyDescent="0.3">
      <c r="A575" s="60">
        <f>[1]Data!A574</f>
        <v>1918.02</v>
      </c>
      <c r="B575" s="60">
        <f>[1]Data!B574</f>
        <v>7.43</v>
      </c>
      <c r="C575" s="60">
        <f>[1]Data!C574</f>
        <v>0.67</v>
      </c>
      <c r="D575" s="60">
        <f>[1]Data!D574</f>
        <v>1.232</v>
      </c>
      <c r="E575" s="60">
        <f>[1]Data!E574</f>
        <v>14.1</v>
      </c>
      <c r="F575" s="60">
        <f t="shared" si="88"/>
        <v>161.31399468085104</v>
      </c>
      <c r="G575" s="60">
        <f t="shared" si="89"/>
        <v>26.748161702127653</v>
      </c>
      <c r="H575" s="60">
        <f t="shared" si="80"/>
        <v>266.95257991259223</v>
      </c>
      <c r="I575" s="60">
        <f t="shared" si="81"/>
        <v>23.212698947054182</v>
      </c>
      <c r="J575" s="60">
        <f t="shared" si="82"/>
        <v>6.949385551796107</v>
      </c>
      <c r="K575" s="60">
        <f t="shared" si="83"/>
        <v>1.9386532458548131</v>
      </c>
      <c r="L575" s="60">
        <f t="shared" si="84"/>
        <v>-0.86267686677218047</v>
      </c>
      <c r="M575" s="31"/>
      <c r="N575" s="31">
        <f t="shared" si="85"/>
        <v>1992.03</v>
      </c>
      <c r="O575" s="31">
        <f t="shared" si="86"/>
        <v>0.17088587326264992</v>
      </c>
      <c r="P575" s="63">
        <f t="shared" si="87"/>
        <v>1.1863553464303047</v>
      </c>
      <c r="R575" s="60">
        <f t="shared" si="90"/>
        <v>6.0308441558441555</v>
      </c>
      <c r="S575" s="60">
        <f t="shared" si="91"/>
        <v>1.7968869936183396</v>
      </c>
    </row>
    <row r="576" spans="1:19" x14ac:dyDescent="0.3">
      <c r="A576" s="60">
        <f>[1]Data!A575</f>
        <v>1918.03</v>
      </c>
      <c r="B576" s="60">
        <f>[1]Data!B575</f>
        <v>7.28</v>
      </c>
      <c r="C576" s="60">
        <f>[1]Data!C575</f>
        <v>0.66</v>
      </c>
      <c r="D576" s="60">
        <f>[1]Data!D575</f>
        <v>1.208</v>
      </c>
      <c r="E576" s="60">
        <f>[1]Data!E575</f>
        <v>14</v>
      </c>
      <c r="F576" s="60">
        <f t="shared" si="88"/>
        <v>159.18629999999999</v>
      </c>
      <c r="G576" s="60">
        <f t="shared" si="89"/>
        <v>26.414429999999992</v>
      </c>
      <c r="H576" s="60">
        <f t="shared" si="80"/>
        <v>265.94519397727464</v>
      </c>
      <c r="I576" s="60">
        <f t="shared" si="81"/>
        <v>23.240504567651769</v>
      </c>
      <c r="J576" s="60">
        <f t="shared" si="82"/>
        <v>6.8495199635884774</v>
      </c>
      <c r="K576" s="60">
        <f t="shared" si="83"/>
        <v>1.924178571510283</v>
      </c>
      <c r="L576" s="60">
        <f t="shared" si="84"/>
        <v>-0.87715154111671056</v>
      </c>
      <c r="M576" s="31"/>
      <c r="N576" s="31">
        <f t="shared" si="85"/>
        <v>1992.06</v>
      </c>
      <c r="O576" s="31">
        <f t="shared" si="86"/>
        <v>0.17226828503980851</v>
      </c>
      <c r="P576" s="63">
        <f t="shared" si="87"/>
        <v>1.1879965121551541</v>
      </c>
      <c r="R576" s="60">
        <f t="shared" si="90"/>
        <v>6.0264900662251657</v>
      </c>
      <c r="S576" s="60">
        <f t="shared" si="91"/>
        <v>1.7961647626959714</v>
      </c>
    </row>
    <row r="577" spans="1:19" x14ac:dyDescent="0.3">
      <c r="A577" s="60">
        <f>[1]Data!A576</f>
        <v>1918.04</v>
      </c>
      <c r="B577" s="60">
        <f>[1]Data!B576</f>
        <v>7.21</v>
      </c>
      <c r="C577" s="60">
        <f>[1]Data!C576</f>
        <v>0.65</v>
      </c>
      <c r="D577" s="60">
        <f>[1]Data!D576</f>
        <v>1.1830000000000001</v>
      </c>
      <c r="E577" s="60">
        <f>[1]Data!E576</f>
        <v>14.2</v>
      </c>
      <c r="F577" s="60">
        <f t="shared" si="88"/>
        <v>155.43516021126757</v>
      </c>
      <c r="G577" s="60">
        <f t="shared" si="89"/>
        <v>25.503438908450704</v>
      </c>
      <c r="H577" s="60">
        <f t="shared" ref="H577:H640" si="92">GEOMEAN(F458:F578)</f>
        <v>264.8739381857531</v>
      </c>
      <c r="I577" s="60">
        <f t="shared" ref="I577:I640" si="93">GEOMEAN(G458:G577)</f>
        <v>23.265721864444149</v>
      </c>
      <c r="J577" s="60">
        <f t="shared" ref="J577:J640" si="94">F577/I577</f>
        <v>6.6808655719731362</v>
      </c>
      <c r="K577" s="60">
        <f t="shared" ref="K577:K640" si="95">LN(J577)</f>
        <v>1.8992475557969113</v>
      </c>
      <c r="L577" s="60">
        <f t="shared" si="84"/>
        <v>-0.90208255683008232</v>
      </c>
      <c r="M577" s="31"/>
      <c r="N577" s="31">
        <f t="shared" si="85"/>
        <v>1992.09</v>
      </c>
      <c r="O577" s="31">
        <f t="shared" si="86"/>
        <v>0.19200507761559216</v>
      </c>
      <c r="P577" s="63">
        <f t="shared" si="87"/>
        <v>1.2116766693776297</v>
      </c>
      <c r="R577" s="60">
        <f t="shared" si="90"/>
        <v>6.0946745562130173</v>
      </c>
      <c r="S577" s="60">
        <f t="shared" si="91"/>
        <v>1.8074153663006078</v>
      </c>
    </row>
    <row r="578" spans="1:19" x14ac:dyDescent="0.3">
      <c r="A578" s="60">
        <f>[1]Data!A577</f>
        <v>1918.05</v>
      </c>
      <c r="B578" s="60">
        <f>[1]Data!B577</f>
        <v>7.44</v>
      </c>
      <c r="C578" s="60">
        <f>[1]Data!C577</f>
        <v>0.64</v>
      </c>
      <c r="D578" s="60">
        <f>[1]Data!D577</f>
        <v>1.159</v>
      </c>
      <c r="E578" s="60">
        <f>[1]Data!E577</f>
        <v>14.5</v>
      </c>
      <c r="F578" s="60">
        <f t="shared" si="88"/>
        <v>157.07507586206893</v>
      </c>
      <c r="G578" s="60">
        <f t="shared" si="89"/>
        <v>24.469087758620685</v>
      </c>
      <c r="H578" s="60">
        <f t="shared" si="92"/>
        <v>263.66570830025512</v>
      </c>
      <c r="I578" s="60">
        <f t="shared" si="93"/>
        <v>23.284964745278071</v>
      </c>
      <c r="J578" s="60">
        <f t="shared" si="94"/>
        <v>6.7457725438009088</v>
      </c>
      <c r="K578" s="60">
        <f t="shared" si="95"/>
        <v>1.9089160188757808</v>
      </c>
      <c r="L578" s="60">
        <f t="shared" ref="L578:L641" si="96">K578-$K$1843</f>
        <v>-0.89241409375121283</v>
      </c>
      <c r="M578" s="31"/>
      <c r="N578" s="31">
        <f t="shared" si="85"/>
        <v>1992.12</v>
      </c>
      <c r="O578" s="31">
        <f t="shared" si="86"/>
        <v>0.22797854838031784</v>
      </c>
      <c r="P578" s="63">
        <f t="shared" si="87"/>
        <v>1.2560583806566603</v>
      </c>
      <c r="R578" s="60">
        <f t="shared" si="90"/>
        <v>6.4193270060396896</v>
      </c>
      <c r="S578" s="60">
        <f t="shared" si="91"/>
        <v>1.8593132844873859</v>
      </c>
    </row>
    <row r="579" spans="1:19" x14ac:dyDescent="0.3">
      <c r="A579" s="60">
        <f>[1]Data!A578</f>
        <v>1918.06</v>
      </c>
      <c r="B579" s="60">
        <f>[1]Data!B578</f>
        <v>7.45</v>
      </c>
      <c r="C579" s="60">
        <f>[1]Data!C578</f>
        <v>0.63</v>
      </c>
      <c r="D579" s="60">
        <f>[1]Data!D578</f>
        <v>1.135</v>
      </c>
      <c r="E579" s="60">
        <f>[1]Data!E578</f>
        <v>14.7</v>
      </c>
      <c r="F579" s="60">
        <f t="shared" si="88"/>
        <v>155.14624999999998</v>
      </c>
      <c r="G579" s="60">
        <f t="shared" si="89"/>
        <v>23.636374999999994</v>
      </c>
      <c r="H579" s="60">
        <f t="shared" si="92"/>
        <v>262.41931703389605</v>
      </c>
      <c r="I579" s="60">
        <f t="shared" si="93"/>
        <v>23.299587379379076</v>
      </c>
      <c r="J579" s="60">
        <f t="shared" si="94"/>
        <v>6.6587552592158632</v>
      </c>
      <c r="K579" s="60">
        <f t="shared" si="95"/>
        <v>1.8959325690690509</v>
      </c>
      <c r="L579" s="60">
        <f t="shared" si="96"/>
        <v>-0.90539754355794266</v>
      </c>
      <c r="M579" s="31"/>
      <c r="N579" s="31">
        <f t="shared" ref="N579:N642" si="97">INDEX($A$130:$A$2900,(ROW()-ROW($A$130))*3)</f>
        <v>1993.03</v>
      </c>
      <c r="O579" s="31">
        <f t="shared" ref="O579:O642" si="98">INDEX($L$130:$L$2900,(ROW()-ROW($L$130))*3)</f>
        <v>0.24711014840490586</v>
      </c>
      <c r="P579" s="63">
        <f t="shared" ref="P579:P642" si="99">EXP(O579)</f>
        <v>1.2803201302318175</v>
      </c>
      <c r="R579" s="60">
        <f t="shared" si="90"/>
        <v>6.5638766519823788</v>
      </c>
      <c r="S579" s="60">
        <f t="shared" si="91"/>
        <v>1.8815813814581022</v>
      </c>
    </row>
    <row r="580" spans="1:19" x14ac:dyDescent="0.3">
      <c r="A580" s="60">
        <f>[1]Data!A579</f>
        <v>1918.07</v>
      </c>
      <c r="B580" s="60">
        <f>[1]Data!B579</f>
        <v>7.51</v>
      </c>
      <c r="C580" s="60">
        <f>[1]Data!C579</f>
        <v>0.62</v>
      </c>
      <c r="D580" s="60">
        <f>[1]Data!D579</f>
        <v>1.111</v>
      </c>
      <c r="E580" s="60">
        <f>[1]Data!E579</f>
        <v>15.1</v>
      </c>
      <c r="F580" s="60">
        <f t="shared" si="88"/>
        <v>152.25281622516553</v>
      </c>
      <c r="G580" s="60">
        <f t="shared" si="89"/>
        <v>22.523685596026485</v>
      </c>
      <c r="H580" s="60">
        <f t="shared" si="92"/>
        <v>261.10229414375749</v>
      </c>
      <c r="I580" s="60">
        <f t="shared" si="93"/>
        <v>23.309086200102044</v>
      </c>
      <c r="J580" s="60">
        <f t="shared" si="94"/>
        <v>6.5319084119436219</v>
      </c>
      <c r="K580" s="60">
        <f t="shared" si="95"/>
        <v>1.8766991535683408</v>
      </c>
      <c r="L580" s="60">
        <f t="shared" si="96"/>
        <v>-0.92463095905865278</v>
      </c>
      <c r="M580" s="31"/>
      <c r="N580" s="31">
        <f t="shared" si="97"/>
        <v>1993.06</v>
      </c>
      <c r="O580" s="31">
        <f t="shared" si="98"/>
        <v>0.23520550791018913</v>
      </c>
      <c r="P580" s="63">
        <f t="shared" si="99"/>
        <v>1.2651687442031267</v>
      </c>
      <c r="R580" s="60">
        <f t="shared" si="90"/>
        <v>6.7596759675967597</v>
      </c>
      <c r="S580" s="60">
        <f t="shared" si="91"/>
        <v>1.9109749551185504</v>
      </c>
    </row>
    <row r="581" spans="1:19" x14ac:dyDescent="0.3">
      <c r="A581" s="60">
        <f>[1]Data!A580</f>
        <v>1918.08</v>
      </c>
      <c r="B581" s="60">
        <f>[1]Data!B580</f>
        <v>7.58</v>
      </c>
      <c r="C581" s="60">
        <f>[1]Data!C580</f>
        <v>0.61</v>
      </c>
      <c r="D581" s="60">
        <f>[1]Data!D580</f>
        <v>1.087</v>
      </c>
      <c r="E581" s="60">
        <f>[1]Data!E580</f>
        <v>15.4</v>
      </c>
      <c r="F581" s="60">
        <f t="shared" si="88"/>
        <v>150.67834090909088</v>
      </c>
      <c r="G581" s="60">
        <f t="shared" si="89"/>
        <v>21.607830681818175</v>
      </c>
      <c r="H581" s="60">
        <f t="shared" si="92"/>
        <v>259.64888977882822</v>
      </c>
      <c r="I581" s="60">
        <f t="shared" si="93"/>
        <v>23.312625559501893</v>
      </c>
      <c r="J581" s="60">
        <f t="shared" si="94"/>
        <v>6.4633792759424535</v>
      </c>
      <c r="K581" s="60">
        <f t="shared" si="95"/>
        <v>1.8661522887523874</v>
      </c>
      <c r="L581" s="60">
        <f t="shared" si="96"/>
        <v>-0.93517782387460624</v>
      </c>
      <c r="M581" s="31"/>
      <c r="N581" s="31">
        <f t="shared" si="97"/>
        <v>1993.09</v>
      </c>
      <c r="O581" s="31">
        <f t="shared" si="98"/>
        <v>0.25348716261910464</v>
      </c>
      <c r="P581" s="63">
        <f t="shared" si="99"/>
        <v>1.2885108382747001</v>
      </c>
      <c r="R581" s="60">
        <f t="shared" si="90"/>
        <v>6.9733210671573138</v>
      </c>
      <c r="S581" s="60">
        <f t="shared" si="91"/>
        <v>1.9420915915152079</v>
      </c>
    </row>
    <row r="582" spans="1:19" x14ac:dyDescent="0.3">
      <c r="A582" s="60">
        <f>[1]Data!A581</f>
        <v>1918.09</v>
      </c>
      <c r="B582" s="60">
        <f>[1]Data!B581</f>
        <v>7.54</v>
      </c>
      <c r="C582" s="60">
        <f>[1]Data!C581</f>
        <v>0.6</v>
      </c>
      <c r="D582" s="60">
        <f>[1]Data!D581</f>
        <v>1.0629999999999999</v>
      </c>
      <c r="E582" s="60">
        <f>[1]Data!E581</f>
        <v>15.7</v>
      </c>
      <c r="F582" s="60">
        <f t="shared" si="88"/>
        <v>147.0191942675159</v>
      </c>
      <c r="G582" s="60">
        <f t="shared" si="89"/>
        <v>20.726976592356685</v>
      </c>
      <c r="H582" s="60">
        <f t="shared" si="92"/>
        <v>258.27526825339146</v>
      </c>
      <c r="I582" s="60">
        <f t="shared" si="93"/>
        <v>23.310237116770228</v>
      </c>
      <c r="J582" s="60">
        <f t="shared" si="94"/>
        <v>6.307065583719222</v>
      </c>
      <c r="K582" s="60">
        <f t="shared" si="95"/>
        <v>1.841670526187656</v>
      </c>
      <c r="L582" s="60">
        <f t="shared" si="96"/>
        <v>-0.95965958643933758</v>
      </c>
      <c r="M582" s="31"/>
      <c r="N582" s="31">
        <f t="shared" si="97"/>
        <v>1993.12</v>
      </c>
      <c r="O582" s="31">
        <f t="shared" si="98"/>
        <v>0.26132828000184727</v>
      </c>
      <c r="P582" s="63">
        <f t="shared" si="99"/>
        <v>1.2986539175752956</v>
      </c>
      <c r="R582" s="60">
        <f t="shared" si="90"/>
        <v>7.0931326434619004</v>
      </c>
      <c r="S582" s="60">
        <f t="shared" si="91"/>
        <v>1.9591270826600538</v>
      </c>
    </row>
    <row r="583" spans="1:19" x14ac:dyDescent="0.3">
      <c r="A583" s="60">
        <f>[1]Data!A582</f>
        <v>1918.1</v>
      </c>
      <c r="B583" s="60">
        <f>[1]Data!B582</f>
        <v>7.86</v>
      </c>
      <c r="C583" s="60">
        <f>[1]Data!C582</f>
        <v>0.59</v>
      </c>
      <c r="D583" s="60">
        <f>[1]Data!D582</f>
        <v>1.038</v>
      </c>
      <c r="E583" s="60">
        <f>[1]Data!E582</f>
        <v>16</v>
      </c>
      <c r="F583" s="60">
        <f t="shared" si="88"/>
        <v>150.38513437499998</v>
      </c>
      <c r="G583" s="60">
        <f t="shared" si="89"/>
        <v>19.860021562499998</v>
      </c>
      <c r="H583" s="60">
        <f t="shared" si="92"/>
        <v>256.91993101975106</v>
      </c>
      <c r="I583" s="60">
        <f t="shared" si="93"/>
        <v>23.303829847973137</v>
      </c>
      <c r="J583" s="60">
        <f t="shared" si="94"/>
        <v>6.4532368866433254</v>
      </c>
      <c r="K583" s="60">
        <f t="shared" si="95"/>
        <v>1.864581847817089</v>
      </c>
      <c r="L583" s="60">
        <f t="shared" si="96"/>
        <v>-0.93674826480990458</v>
      </c>
      <c r="M583" s="31"/>
      <c r="N583" s="31">
        <f t="shared" si="97"/>
        <v>1994.03</v>
      </c>
      <c r="O583" s="31">
        <f t="shared" si="98"/>
        <v>0.2458617643709835</v>
      </c>
      <c r="P583" s="63">
        <f t="shared" si="99"/>
        <v>1.2787227962734806</v>
      </c>
      <c r="R583" s="60">
        <f t="shared" si="90"/>
        <v>7.5722543352601157</v>
      </c>
      <c r="S583" s="60">
        <f t="shared" si="91"/>
        <v>2.0244908216974182</v>
      </c>
    </row>
    <row r="584" spans="1:19" x14ac:dyDescent="0.3">
      <c r="A584" s="60">
        <f>[1]Data!A583</f>
        <v>1918.11</v>
      </c>
      <c r="B584" s="60">
        <f>[1]Data!B583</f>
        <v>8.06</v>
      </c>
      <c r="C584" s="60">
        <f>[1]Data!C583</f>
        <v>0.57999999999999996</v>
      </c>
      <c r="D584" s="60">
        <f>[1]Data!D583</f>
        <v>1.014</v>
      </c>
      <c r="E584" s="60">
        <f>[1]Data!E583</f>
        <v>16.3</v>
      </c>
      <c r="F584" s="60">
        <f t="shared" si="88"/>
        <v>151.37347546012268</v>
      </c>
      <c r="G584" s="60">
        <f t="shared" si="89"/>
        <v>19.043759815950914</v>
      </c>
      <c r="H584" s="60">
        <f t="shared" si="92"/>
        <v>255.38786825982717</v>
      </c>
      <c r="I584" s="60">
        <f t="shared" si="93"/>
        <v>23.293525225480842</v>
      </c>
      <c r="J584" s="60">
        <f t="shared" si="94"/>
        <v>6.4985215417087181</v>
      </c>
      <c r="K584" s="60">
        <f t="shared" si="95"/>
        <v>1.8715746959080164</v>
      </c>
      <c r="L584" s="60">
        <f t="shared" si="96"/>
        <v>-0.92975541671897721</v>
      </c>
      <c r="M584" s="31"/>
      <c r="N584" s="31">
        <f t="shared" si="97"/>
        <v>1994.06</v>
      </c>
      <c r="O584" s="31">
        <f t="shared" si="98"/>
        <v>0.21910324597200725</v>
      </c>
      <c r="P584" s="63">
        <f t="shared" si="99"/>
        <v>1.2449598071376893</v>
      </c>
      <c r="R584" s="60">
        <f t="shared" si="90"/>
        <v>7.9487179487179489</v>
      </c>
      <c r="S584" s="60">
        <f t="shared" si="91"/>
        <v>2.0730106513495454</v>
      </c>
    </row>
    <row r="585" spans="1:19" x14ac:dyDescent="0.3">
      <c r="A585" s="60">
        <f>[1]Data!A584</f>
        <v>1918.12</v>
      </c>
      <c r="B585" s="60">
        <f>[1]Data!B584</f>
        <v>7.9</v>
      </c>
      <c r="C585" s="60">
        <f>[1]Data!C584</f>
        <v>0.56999999999999995</v>
      </c>
      <c r="D585" s="60">
        <f>[1]Data!D584</f>
        <v>0.99</v>
      </c>
      <c r="E585" s="60">
        <f>[1]Data!E584</f>
        <v>16.5</v>
      </c>
      <c r="F585" s="60">
        <f t="shared" si="88"/>
        <v>146.57013636363635</v>
      </c>
      <c r="G585" s="60">
        <f t="shared" si="89"/>
        <v>18.367649999999994</v>
      </c>
      <c r="H585" s="60">
        <f t="shared" si="92"/>
        <v>253.82683884056496</v>
      </c>
      <c r="I585" s="60">
        <f t="shared" si="93"/>
        <v>23.280493673602081</v>
      </c>
      <c r="J585" s="60">
        <f t="shared" si="94"/>
        <v>6.2958345479517597</v>
      </c>
      <c r="K585" s="60">
        <f t="shared" si="95"/>
        <v>1.8398882318549006</v>
      </c>
      <c r="L585" s="60">
        <f t="shared" si="96"/>
        <v>-0.96144188077209303</v>
      </c>
      <c r="M585" s="31"/>
      <c r="N585" s="31">
        <f t="shared" si="97"/>
        <v>1994.09</v>
      </c>
      <c r="O585" s="31">
        <f t="shared" si="98"/>
        <v>0.2328148551116267</v>
      </c>
      <c r="P585" s="63">
        <f t="shared" si="99"/>
        <v>1.2621477774842051</v>
      </c>
      <c r="R585" s="60">
        <f t="shared" si="90"/>
        <v>7.9797979797979801</v>
      </c>
      <c r="S585" s="60">
        <f t="shared" si="91"/>
        <v>2.0769130953264772</v>
      </c>
    </row>
    <row r="586" spans="1:19" x14ac:dyDescent="0.3">
      <c r="A586" s="60">
        <f>[1]Data!A585</f>
        <v>1919.01</v>
      </c>
      <c r="B586" s="60">
        <f>[1]Data!B585</f>
        <v>7.85</v>
      </c>
      <c r="C586" s="60">
        <f>[1]Data!C585</f>
        <v>0.56669999999999998</v>
      </c>
      <c r="D586" s="60">
        <f>[1]Data!D585</f>
        <v>0.98499999999999999</v>
      </c>
      <c r="E586" s="60">
        <f>[1]Data!E585</f>
        <v>16.5</v>
      </c>
      <c r="F586" s="60">
        <f t="shared" si="88"/>
        <v>145.64247727272726</v>
      </c>
      <c r="G586" s="60">
        <f t="shared" si="89"/>
        <v>18.27488409090909</v>
      </c>
      <c r="H586" s="60">
        <f t="shared" si="92"/>
        <v>252.29257818765083</v>
      </c>
      <c r="I586" s="60">
        <f t="shared" si="93"/>
        <v>23.259485986617495</v>
      </c>
      <c r="J586" s="60">
        <f t="shared" si="94"/>
        <v>6.2616378262410297</v>
      </c>
      <c r="K586" s="60">
        <f t="shared" si="95"/>
        <v>1.8344417844767384</v>
      </c>
      <c r="L586" s="60">
        <f t="shared" si="96"/>
        <v>-0.96688832815025516</v>
      </c>
      <c r="M586" s="31"/>
      <c r="N586" s="31">
        <f t="shared" si="97"/>
        <v>1994.12</v>
      </c>
      <c r="O586" s="31">
        <f t="shared" si="98"/>
        <v>0.19971277121005748</v>
      </c>
      <c r="P586" s="63">
        <f t="shared" si="99"/>
        <v>1.2210519865021821</v>
      </c>
      <c r="R586" s="60">
        <f t="shared" si="90"/>
        <v>7.969543147208122</v>
      </c>
      <c r="S586" s="60">
        <f t="shared" si="91"/>
        <v>2.0756271696043651</v>
      </c>
    </row>
    <row r="587" spans="1:19" x14ac:dyDescent="0.3">
      <c r="A587" s="60">
        <f>[1]Data!A586</f>
        <v>1919.02</v>
      </c>
      <c r="B587" s="60">
        <f>[1]Data!B586</f>
        <v>7.88</v>
      </c>
      <c r="C587" s="60">
        <f>[1]Data!C586</f>
        <v>0.56330000000000002</v>
      </c>
      <c r="D587" s="60">
        <f>[1]Data!D586</f>
        <v>0.98</v>
      </c>
      <c r="E587" s="60">
        <f>[1]Data!E586</f>
        <v>16.2</v>
      </c>
      <c r="F587" s="60">
        <f t="shared" ref="F587:F650" si="100">B587*$E$1842/E587</f>
        <v>148.90646296296296</v>
      </c>
      <c r="G587" s="60">
        <f t="shared" ref="G587:G650" si="101">D587*$E$1842/E587</f>
        <v>18.518824074074072</v>
      </c>
      <c r="H587" s="60">
        <f t="shared" si="92"/>
        <v>250.88664899395047</v>
      </c>
      <c r="I587" s="60">
        <f t="shared" si="93"/>
        <v>23.238293304486099</v>
      </c>
      <c r="J587" s="60">
        <f t="shared" si="94"/>
        <v>6.4078054705599623</v>
      </c>
      <c r="K587" s="60">
        <f t="shared" si="95"/>
        <v>1.8575168520268588</v>
      </c>
      <c r="L587" s="60">
        <f t="shared" si="96"/>
        <v>-0.94381326060013482</v>
      </c>
      <c r="M587" s="31"/>
      <c r="N587" s="31">
        <f t="shared" si="97"/>
        <v>1995.03</v>
      </c>
      <c r="O587" s="31">
        <f t="shared" si="98"/>
        <v>0.26083270115939428</v>
      </c>
      <c r="P587" s="63">
        <f t="shared" si="99"/>
        <v>1.2980104916173909</v>
      </c>
      <c r="R587" s="60">
        <f t="shared" ref="R587:R650" si="102">B587/D587</f>
        <v>8.0408163265306118</v>
      </c>
      <c r="S587" s="60">
        <f t="shared" ref="S587:S650" si="103">LN(R587)</f>
        <v>2.084530611187307</v>
      </c>
    </row>
    <row r="588" spans="1:19" x14ac:dyDescent="0.3">
      <c r="A588" s="60">
        <f>[1]Data!A587</f>
        <v>1919.03</v>
      </c>
      <c r="B588" s="60">
        <f>[1]Data!B587</f>
        <v>8.1199999999999992</v>
      </c>
      <c r="C588" s="60">
        <f>[1]Data!C587</f>
        <v>0.56000000000000005</v>
      </c>
      <c r="D588" s="60">
        <f>[1]Data!D587</f>
        <v>0.97499999999999998</v>
      </c>
      <c r="E588" s="60">
        <f>[1]Data!E587</f>
        <v>16.399999999999999</v>
      </c>
      <c r="F588" s="60">
        <f t="shared" si="100"/>
        <v>151.5704451219512</v>
      </c>
      <c r="G588" s="60">
        <f t="shared" si="101"/>
        <v>18.199653201219512</v>
      </c>
      <c r="H588" s="60">
        <f t="shared" si="92"/>
        <v>249.49069631106991</v>
      </c>
      <c r="I588" s="60">
        <f t="shared" si="93"/>
        <v>23.209057661429075</v>
      </c>
      <c r="J588" s="60">
        <f t="shared" si="94"/>
        <v>6.5306591647555239</v>
      </c>
      <c r="K588" s="60">
        <f t="shared" si="95"/>
        <v>1.8765078822605261</v>
      </c>
      <c r="L588" s="60">
        <f t="shared" si="96"/>
        <v>-0.92482223036646749</v>
      </c>
      <c r="M588" s="31"/>
      <c r="N588" s="31">
        <f t="shared" si="97"/>
        <v>1995.06</v>
      </c>
      <c r="O588" s="31">
        <f t="shared" si="98"/>
        <v>0.33298916925640309</v>
      </c>
      <c r="P588" s="63">
        <f t="shared" si="99"/>
        <v>1.3951321880689624</v>
      </c>
      <c r="R588" s="60">
        <f t="shared" si="102"/>
        <v>8.328205128205127</v>
      </c>
      <c r="S588" s="60">
        <f t="shared" si="103"/>
        <v>2.1196479621578761</v>
      </c>
    </row>
    <row r="589" spans="1:19" x14ac:dyDescent="0.3">
      <c r="A589" s="60">
        <f>[1]Data!A588</f>
        <v>1919.04</v>
      </c>
      <c r="B589" s="60">
        <f>[1]Data!B588</f>
        <v>8.39</v>
      </c>
      <c r="C589" s="60">
        <f>[1]Data!C588</f>
        <v>0.55669999999999997</v>
      </c>
      <c r="D589" s="60">
        <f>[1]Data!D588</f>
        <v>0.97</v>
      </c>
      <c r="E589" s="60">
        <f>[1]Data!E588</f>
        <v>16.7</v>
      </c>
      <c r="F589" s="60">
        <f t="shared" si="100"/>
        <v>153.79698952095805</v>
      </c>
      <c r="G589" s="60">
        <f t="shared" si="101"/>
        <v>17.781058383233528</v>
      </c>
      <c r="H589" s="60">
        <f t="shared" si="92"/>
        <v>248.16793470590852</v>
      </c>
      <c r="I589" s="60">
        <f t="shared" si="93"/>
        <v>23.174806961443636</v>
      </c>
      <c r="J589" s="60">
        <f t="shared" si="94"/>
        <v>6.6363870808862835</v>
      </c>
      <c r="K589" s="60">
        <f t="shared" si="95"/>
        <v>1.8925677010800699</v>
      </c>
      <c r="L589" s="60">
        <f t="shared" si="96"/>
        <v>-0.90876241154692372</v>
      </c>
      <c r="M589" s="31"/>
      <c r="N589" s="31">
        <f t="shared" si="97"/>
        <v>1995.09</v>
      </c>
      <c r="O589" s="31">
        <f t="shared" si="98"/>
        <v>0.3870830677828323</v>
      </c>
      <c r="P589" s="63">
        <f t="shared" si="99"/>
        <v>1.4726788183566102</v>
      </c>
      <c r="R589" s="60">
        <f t="shared" si="102"/>
        <v>8.6494845360824755</v>
      </c>
      <c r="S589" s="60">
        <f t="shared" si="103"/>
        <v>2.1574997279638235</v>
      </c>
    </row>
    <row r="590" spans="1:19" x14ac:dyDescent="0.3">
      <c r="A590" s="60">
        <f>[1]Data!A589</f>
        <v>1919.05</v>
      </c>
      <c r="B590" s="60">
        <f>[1]Data!B589</f>
        <v>8.9700000000000006</v>
      </c>
      <c r="C590" s="60">
        <f>[1]Data!C589</f>
        <v>0.55330000000000001</v>
      </c>
      <c r="D590" s="60">
        <f>[1]Data!D589</f>
        <v>0.96499999999999997</v>
      </c>
      <c r="E590" s="60">
        <f>[1]Data!E589</f>
        <v>16.899999999999999</v>
      </c>
      <c r="F590" s="60">
        <f t="shared" si="100"/>
        <v>162.48305769230768</v>
      </c>
      <c r="G590" s="60">
        <f t="shared" si="101"/>
        <v>17.480061390532541</v>
      </c>
      <c r="H590" s="60">
        <f t="shared" si="92"/>
        <v>246.86022885080135</v>
      </c>
      <c r="I590" s="60">
        <f t="shared" si="93"/>
        <v>23.13482598673232</v>
      </c>
      <c r="J590" s="60">
        <f t="shared" si="94"/>
        <v>7.0233101293042237</v>
      </c>
      <c r="K590" s="60">
        <f t="shared" si="95"/>
        <v>1.949234635294057</v>
      </c>
      <c r="L590" s="60">
        <f t="shared" si="96"/>
        <v>-0.85209547733293656</v>
      </c>
      <c r="M590" s="31"/>
      <c r="N590" s="31">
        <f t="shared" si="97"/>
        <v>1995.12</v>
      </c>
      <c r="O590" s="31">
        <f t="shared" si="98"/>
        <v>0.43268577529378893</v>
      </c>
      <c r="P590" s="63">
        <f t="shared" si="99"/>
        <v>1.5413918012104408</v>
      </c>
      <c r="R590" s="60">
        <f t="shared" si="102"/>
        <v>9.2953367875647679</v>
      </c>
      <c r="S590" s="60">
        <f t="shared" si="103"/>
        <v>2.2295128537138558</v>
      </c>
    </row>
    <row r="591" spans="1:19" x14ac:dyDescent="0.3">
      <c r="A591" s="60">
        <f>[1]Data!A590</f>
        <v>1919.06</v>
      </c>
      <c r="B591" s="60">
        <f>[1]Data!B590</f>
        <v>9.2100000000000009</v>
      </c>
      <c r="C591" s="60">
        <f>[1]Data!C590</f>
        <v>0.55000000000000004</v>
      </c>
      <c r="D591" s="60">
        <f>[1]Data!D590</f>
        <v>0.96</v>
      </c>
      <c r="E591" s="60">
        <f>[1]Data!E590</f>
        <v>16.899999999999999</v>
      </c>
      <c r="F591" s="60">
        <f t="shared" si="100"/>
        <v>166.83043047337279</v>
      </c>
      <c r="G591" s="60">
        <f t="shared" si="101"/>
        <v>17.389491124260349</v>
      </c>
      <c r="H591" s="60">
        <f t="shared" si="92"/>
        <v>245.55038873402228</v>
      </c>
      <c r="I591" s="60">
        <f t="shared" si="93"/>
        <v>23.091511044889259</v>
      </c>
      <c r="J591" s="60">
        <f t="shared" si="94"/>
        <v>7.2247515612581195</v>
      </c>
      <c r="K591" s="60">
        <f t="shared" si="95"/>
        <v>1.977512847422249</v>
      </c>
      <c r="L591" s="60">
        <f t="shared" si="96"/>
        <v>-0.82381726520474463</v>
      </c>
      <c r="M591" s="31"/>
      <c r="N591" s="31">
        <f t="shared" si="97"/>
        <v>1996.03</v>
      </c>
      <c r="O591" s="31">
        <f t="shared" si="98"/>
        <v>0.45750627325914728</v>
      </c>
      <c r="P591" s="63">
        <f t="shared" si="99"/>
        <v>1.5801286586660528</v>
      </c>
      <c r="R591" s="60">
        <f t="shared" si="102"/>
        <v>9.5937500000000018</v>
      </c>
      <c r="S591" s="60">
        <f t="shared" si="103"/>
        <v>2.2611118447874707</v>
      </c>
    </row>
    <row r="592" spans="1:19" x14ac:dyDescent="0.3">
      <c r="A592" s="60">
        <f>[1]Data!A591</f>
        <v>1919.07</v>
      </c>
      <c r="B592" s="60">
        <f>[1]Data!B591</f>
        <v>9.51</v>
      </c>
      <c r="C592" s="60">
        <f>[1]Data!C591</f>
        <v>0.54669999999999996</v>
      </c>
      <c r="D592" s="60">
        <f>[1]Data!D591</f>
        <v>0.95499999999999996</v>
      </c>
      <c r="E592" s="60">
        <f>[1]Data!E591</f>
        <v>17.399999999999999</v>
      </c>
      <c r="F592" s="60">
        <f t="shared" si="100"/>
        <v>167.31451293103447</v>
      </c>
      <c r="G592" s="60">
        <f t="shared" si="101"/>
        <v>16.80182543103448</v>
      </c>
      <c r="H592" s="60">
        <f t="shared" si="92"/>
        <v>244.0438122599902</v>
      </c>
      <c r="I592" s="60">
        <f t="shared" si="93"/>
        <v>23.037424084835582</v>
      </c>
      <c r="J592" s="60">
        <f t="shared" si="94"/>
        <v>7.26272661018423</v>
      </c>
      <c r="K592" s="60">
        <f t="shared" si="95"/>
        <v>1.982755324470473</v>
      </c>
      <c r="L592" s="60">
        <f t="shared" si="96"/>
        <v>-0.81857478815652063</v>
      </c>
      <c r="M592" s="31"/>
      <c r="N592" s="31">
        <f t="shared" si="97"/>
        <v>1996.06</v>
      </c>
      <c r="O592" s="31">
        <f t="shared" si="98"/>
        <v>0.47122923841393538</v>
      </c>
      <c r="P592" s="63">
        <f t="shared" si="99"/>
        <v>1.6019621768544725</v>
      </c>
      <c r="R592" s="60">
        <f t="shared" si="102"/>
        <v>9.9581151832460737</v>
      </c>
      <c r="S592" s="60">
        <f t="shared" si="103"/>
        <v>2.2983878150587058</v>
      </c>
    </row>
    <row r="593" spans="1:19" x14ac:dyDescent="0.3">
      <c r="A593" s="60">
        <f>[1]Data!A592</f>
        <v>1919.08</v>
      </c>
      <c r="B593" s="60">
        <f>[1]Data!B592</f>
        <v>8.8699999999999992</v>
      </c>
      <c r="C593" s="60">
        <f>[1]Data!C592</f>
        <v>0.54330000000000001</v>
      </c>
      <c r="D593" s="60">
        <f>[1]Data!D592</f>
        <v>0.95</v>
      </c>
      <c r="E593" s="60">
        <f>[1]Data!E592</f>
        <v>17.7</v>
      </c>
      <c r="F593" s="60">
        <f t="shared" si="100"/>
        <v>153.40965677966099</v>
      </c>
      <c r="G593" s="60">
        <f t="shared" si="101"/>
        <v>16.430572033898301</v>
      </c>
      <c r="H593" s="60">
        <f t="shared" si="92"/>
        <v>242.53890418207615</v>
      </c>
      <c r="I593" s="60">
        <f t="shared" si="93"/>
        <v>22.976961774051173</v>
      </c>
      <c r="J593" s="60">
        <f t="shared" si="94"/>
        <v>6.6766728468388203</v>
      </c>
      <c r="K593" s="60">
        <f t="shared" si="95"/>
        <v>1.8986197866465557</v>
      </c>
      <c r="L593" s="60">
        <f t="shared" si="96"/>
        <v>-0.90271032598043788</v>
      </c>
      <c r="M593" s="31"/>
      <c r="N593" s="31">
        <f t="shared" si="97"/>
        <v>1996.09</v>
      </c>
      <c r="O593" s="31">
        <f t="shared" si="98"/>
        <v>0.46076818155970267</v>
      </c>
      <c r="P593" s="63">
        <f t="shared" si="99"/>
        <v>1.5852913089219938</v>
      </c>
      <c r="R593" s="60">
        <f t="shared" si="102"/>
        <v>9.3368421052631572</v>
      </c>
      <c r="S593" s="60">
        <f t="shared" si="103"/>
        <v>2.2339680907090385</v>
      </c>
    </row>
    <row r="594" spans="1:19" x14ac:dyDescent="0.3">
      <c r="A594" s="60">
        <f>[1]Data!A593</f>
        <v>1919.09</v>
      </c>
      <c r="B594" s="60">
        <f>[1]Data!B593</f>
        <v>9.01</v>
      </c>
      <c r="C594" s="60">
        <f>[1]Data!C593</f>
        <v>0.54</v>
      </c>
      <c r="D594" s="60">
        <f>[1]Data!D593</f>
        <v>0.94499999999999995</v>
      </c>
      <c r="E594" s="60">
        <f>[1]Data!E593</f>
        <v>17.8</v>
      </c>
      <c r="F594" s="60">
        <f t="shared" si="100"/>
        <v>154.95554915730335</v>
      </c>
      <c r="G594" s="60">
        <f t="shared" si="101"/>
        <v>16.252274578651679</v>
      </c>
      <c r="H594" s="60">
        <f t="shared" si="92"/>
        <v>241.12704321148135</v>
      </c>
      <c r="I594" s="60">
        <f t="shared" si="93"/>
        <v>22.912424847589747</v>
      </c>
      <c r="J594" s="60">
        <f t="shared" si="94"/>
        <v>6.7629484957635881</v>
      </c>
      <c r="K594" s="60">
        <f t="shared" si="95"/>
        <v>1.9114589629736205</v>
      </c>
      <c r="L594" s="60">
        <f t="shared" si="96"/>
        <v>-0.88987114965337311</v>
      </c>
      <c r="M594" s="31"/>
      <c r="N594" s="31">
        <f t="shared" si="97"/>
        <v>1996.12</v>
      </c>
      <c r="O594" s="31">
        <f t="shared" si="98"/>
        <v>0.53746447886475179</v>
      </c>
      <c r="P594" s="63">
        <f t="shared" si="99"/>
        <v>1.7116614018488521</v>
      </c>
      <c r="R594" s="60">
        <f t="shared" si="102"/>
        <v>9.5343915343915349</v>
      </c>
      <c r="S594" s="60">
        <f t="shared" si="103"/>
        <v>2.2549054231086409</v>
      </c>
    </row>
    <row r="595" spans="1:19" x14ac:dyDescent="0.3">
      <c r="A595" s="60">
        <f>[1]Data!A594</f>
        <v>1919.1</v>
      </c>
      <c r="B595" s="60">
        <f>[1]Data!B594</f>
        <v>9.4700000000000006</v>
      </c>
      <c r="C595" s="60">
        <f>[1]Data!C594</f>
        <v>0.53669999999999995</v>
      </c>
      <c r="D595" s="60">
        <f>[1]Data!D594</f>
        <v>0.94</v>
      </c>
      <c r="E595" s="60">
        <f>[1]Data!E594</f>
        <v>18.100000000000001</v>
      </c>
      <c r="F595" s="60">
        <f t="shared" si="100"/>
        <v>160.16726104972372</v>
      </c>
      <c r="G595" s="60">
        <f t="shared" si="101"/>
        <v>15.89833425414364</v>
      </c>
      <c r="H595" s="60">
        <f t="shared" si="92"/>
        <v>239.65173843665494</v>
      </c>
      <c r="I595" s="60">
        <f t="shared" si="93"/>
        <v>22.843658422799763</v>
      </c>
      <c r="J595" s="60">
        <f t="shared" si="94"/>
        <v>7.0114540361829363</v>
      </c>
      <c r="K595" s="60">
        <f t="shared" si="95"/>
        <v>1.947545102673234</v>
      </c>
      <c r="L595" s="60">
        <f t="shared" si="96"/>
        <v>-0.85378500995375961</v>
      </c>
      <c r="M595" s="31"/>
      <c r="N595" s="31">
        <f t="shared" si="97"/>
        <v>1997.03</v>
      </c>
      <c r="O595" s="31">
        <f t="shared" si="98"/>
        <v>0.57680374083001063</v>
      </c>
      <c r="P595" s="63">
        <f t="shared" si="99"/>
        <v>1.7803389024748244</v>
      </c>
      <c r="R595" s="60">
        <f t="shared" si="102"/>
        <v>10.074468085106384</v>
      </c>
      <c r="S595" s="60">
        <f t="shared" si="103"/>
        <v>2.3100043109160744</v>
      </c>
    </row>
    <row r="596" spans="1:19" x14ac:dyDescent="0.3">
      <c r="A596" s="60">
        <f>[1]Data!A595</f>
        <v>1919.11</v>
      </c>
      <c r="B596" s="60">
        <f>[1]Data!B595</f>
        <v>9.19</v>
      </c>
      <c r="C596" s="60">
        <f>[1]Data!C595</f>
        <v>0.5333</v>
      </c>
      <c r="D596" s="60">
        <f>[1]Data!D595</f>
        <v>0.93500000000000005</v>
      </c>
      <c r="E596" s="60">
        <f>[1]Data!E595</f>
        <v>18.5</v>
      </c>
      <c r="F596" s="60">
        <f t="shared" si="100"/>
        <v>152.07090405405401</v>
      </c>
      <c r="G596" s="60">
        <f t="shared" si="101"/>
        <v>15.471849324324323</v>
      </c>
      <c r="H596" s="60">
        <f t="shared" si="92"/>
        <v>238.11333094465601</v>
      </c>
      <c r="I596" s="60">
        <f t="shared" si="93"/>
        <v>22.767912470717974</v>
      </c>
      <c r="J596" s="60">
        <f t="shared" si="94"/>
        <v>6.6791764176726272</v>
      </c>
      <c r="K596" s="60">
        <f t="shared" si="95"/>
        <v>1.8989946891800522</v>
      </c>
      <c r="L596" s="60">
        <f t="shared" si="96"/>
        <v>-0.9023354234469414</v>
      </c>
      <c r="M596" s="31"/>
      <c r="N596" s="31">
        <f t="shared" si="97"/>
        <v>1997.06</v>
      </c>
      <c r="O596" s="31">
        <f t="shared" si="98"/>
        <v>0.65917183076441965</v>
      </c>
      <c r="P596" s="63">
        <f t="shared" si="99"/>
        <v>1.9331906622327952</v>
      </c>
      <c r="R596" s="60">
        <f t="shared" si="102"/>
        <v>9.8288770053475929</v>
      </c>
      <c r="S596" s="60">
        <f t="shared" si="103"/>
        <v>2.2853246860610459</v>
      </c>
    </row>
    <row r="597" spans="1:19" x14ac:dyDescent="0.3">
      <c r="A597" s="60">
        <f>[1]Data!A596</f>
        <v>1919.12</v>
      </c>
      <c r="B597" s="60">
        <f>[1]Data!B596</f>
        <v>8.92</v>
      </c>
      <c r="C597" s="60">
        <f>[1]Data!C596</f>
        <v>0.53</v>
      </c>
      <c r="D597" s="60">
        <f>[1]Data!D596</f>
        <v>0.93</v>
      </c>
      <c r="E597" s="60">
        <f>[1]Data!E596</f>
        <v>18.899999999999999</v>
      </c>
      <c r="F597" s="60">
        <f t="shared" si="100"/>
        <v>144.47922222222221</v>
      </c>
      <c r="G597" s="60">
        <f t="shared" si="101"/>
        <v>15.063416666666665</v>
      </c>
      <c r="H597" s="60">
        <f t="shared" si="92"/>
        <v>236.51983200219451</v>
      </c>
      <c r="I597" s="60">
        <f t="shared" si="93"/>
        <v>22.68540001056984</v>
      </c>
      <c r="J597" s="60">
        <f t="shared" si="94"/>
        <v>6.3688196882093679</v>
      </c>
      <c r="K597" s="60">
        <f t="shared" si="95"/>
        <v>1.851414160140513</v>
      </c>
      <c r="L597" s="60">
        <f t="shared" si="96"/>
        <v>-0.94991595248648064</v>
      </c>
      <c r="M597" s="31"/>
      <c r="N597" s="31">
        <f t="shared" si="97"/>
        <v>1997.09</v>
      </c>
      <c r="O597" s="31">
        <f t="shared" si="98"/>
        <v>0.7048157032743414</v>
      </c>
      <c r="P597" s="63">
        <f t="shared" si="99"/>
        <v>2.0234737309732327</v>
      </c>
      <c r="R597" s="60">
        <f t="shared" si="102"/>
        <v>9.5913978494623642</v>
      </c>
      <c r="S597" s="60">
        <f t="shared" si="103"/>
        <v>2.2608666394267534</v>
      </c>
    </row>
    <row r="598" spans="1:19" x14ac:dyDescent="0.3">
      <c r="A598" s="60">
        <f>[1]Data!A597</f>
        <v>1920.01</v>
      </c>
      <c r="B598" s="60">
        <f>[1]Data!B597</f>
        <v>8.83</v>
      </c>
      <c r="C598" s="60">
        <f>[1]Data!C597</f>
        <v>0.52829999999999999</v>
      </c>
      <c r="D598" s="60">
        <f>[1]Data!D597</f>
        <v>0.91920000000000002</v>
      </c>
      <c r="E598" s="60">
        <f>[1]Data!E597</f>
        <v>19.3</v>
      </c>
      <c r="F598" s="60">
        <f t="shared" si="100"/>
        <v>140.05729663212432</v>
      </c>
      <c r="G598" s="60">
        <f t="shared" si="101"/>
        <v>14.57991699481865</v>
      </c>
      <c r="H598" s="60">
        <f t="shared" si="92"/>
        <v>234.77282941861739</v>
      </c>
      <c r="I598" s="60">
        <f t="shared" si="93"/>
        <v>22.595860467814166</v>
      </c>
      <c r="J598" s="60">
        <f t="shared" si="94"/>
        <v>6.1983608383324782</v>
      </c>
      <c r="K598" s="60">
        <f t="shared" si="95"/>
        <v>1.8242848761821344</v>
      </c>
      <c r="L598" s="60">
        <f t="shared" si="96"/>
        <v>-0.97704523644485919</v>
      </c>
      <c r="M598" s="31"/>
      <c r="N598" s="31">
        <f t="shared" si="97"/>
        <v>1997.12</v>
      </c>
      <c r="O598" s="31">
        <f t="shared" si="98"/>
        <v>0.7178092745212048</v>
      </c>
      <c r="P598" s="63">
        <f t="shared" si="99"/>
        <v>2.0499374377649819</v>
      </c>
      <c r="R598" s="60">
        <f t="shared" si="102"/>
        <v>9.6061792863359443</v>
      </c>
      <c r="S598" s="60">
        <f t="shared" si="103"/>
        <v>2.2624065670634597</v>
      </c>
    </row>
    <row r="599" spans="1:19" x14ac:dyDescent="0.3">
      <c r="A599" s="60">
        <f>[1]Data!A598</f>
        <v>1920.02</v>
      </c>
      <c r="B599" s="60">
        <f>[1]Data!B598</f>
        <v>8.1</v>
      </c>
      <c r="C599" s="60">
        <f>[1]Data!C598</f>
        <v>0.52669999999999995</v>
      </c>
      <c r="D599" s="60">
        <f>[1]Data!D598</f>
        <v>0.9083</v>
      </c>
      <c r="E599" s="60">
        <f>[1]Data!E598</f>
        <v>19.5</v>
      </c>
      <c r="F599" s="60">
        <f t="shared" si="100"/>
        <v>127.16065384615381</v>
      </c>
      <c r="G599" s="60">
        <f t="shared" si="101"/>
        <v>14.259261961538458</v>
      </c>
      <c r="H599" s="60">
        <f t="shared" si="92"/>
        <v>233.22016358451148</v>
      </c>
      <c r="I599" s="60">
        <f t="shared" si="93"/>
        <v>22.503123705610371</v>
      </c>
      <c r="J599" s="60">
        <f t="shared" si="94"/>
        <v>5.6508001071180498</v>
      </c>
      <c r="K599" s="60">
        <f t="shared" si="95"/>
        <v>1.7317971470116347</v>
      </c>
      <c r="L599" s="60">
        <f t="shared" si="96"/>
        <v>-1.0695329656153589</v>
      </c>
      <c r="M599" s="31"/>
      <c r="N599" s="31">
        <f t="shared" si="97"/>
        <v>1998.03</v>
      </c>
      <c r="O599" s="31">
        <f t="shared" si="98"/>
        <v>0.81354149197557302</v>
      </c>
      <c r="P599" s="63">
        <f t="shared" si="99"/>
        <v>2.2558830482460124</v>
      </c>
      <c r="R599" s="60">
        <f t="shared" si="102"/>
        <v>8.9177584498513696</v>
      </c>
      <c r="S599" s="60">
        <f t="shared" si="103"/>
        <v>2.188044620152362</v>
      </c>
    </row>
    <row r="600" spans="1:19" x14ac:dyDescent="0.3">
      <c r="A600" s="60">
        <f>[1]Data!A599</f>
        <v>1920.03</v>
      </c>
      <c r="B600" s="60">
        <f>[1]Data!B599</f>
        <v>8.67</v>
      </c>
      <c r="C600" s="60">
        <f>[1]Data!C599</f>
        <v>0.52500000000000002</v>
      </c>
      <c r="D600" s="60">
        <f>[1]Data!D599</f>
        <v>0.89749999999999996</v>
      </c>
      <c r="E600" s="60">
        <f>[1]Data!E599</f>
        <v>19.7</v>
      </c>
      <c r="F600" s="60">
        <f t="shared" si="100"/>
        <v>134.72717893401011</v>
      </c>
      <c r="G600" s="60">
        <f t="shared" si="101"/>
        <v>13.946671637055834</v>
      </c>
      <c r="H600" s="60">
        <f t="shared" si="92"/>
        <v>231.59457584134591</v>
      </c>
      <c r="I600" s="60">
        <f t="shared" si="93"/>
        <v>22.410803967848228</v>
      </c>
      <c r="J600" s="60">
        <f t="shared" si="94"/>
        <v>6.0117066361071707</v>
      </c>
      <c r="K600" s="60">
        <f t="shared" si="95"/>
        <v>1.793708674310786</v>
      </c>
      <c r="L600" s="60">
        <f t="shared" si="96"/>
        <v>-1.0076214383162077</v>
      </c>
      <c r="M600" s="31"/>
      <c r="N600" s="31">
        <f t="shared" si="97"/>
        <v>1998.06</v>
      </c>
      <c r="O600" s="31">
        <f t="shared" si="98"/>
        <v>0.82962137484684906</v>
      </c>
      <c r="P600" s="63">
        <f t="shared" si="99"/>
        <v>2.2924505964658368</v>
      </c>
      <c r="R600" s="60">
        <f t="shared" si="102"/>
        <v>9.6601671309192199</v>
      </c>
      <c r="S600" s="60">
        <f t="shared" si="103"/>
        <v>2.2680109494121536</v>
      </c>
    </row>
    <row r="601" spans="1:19" x14ac:dyDescent="0.3">
      <c r="A601" s="60">
        <f>[1]Data!A600</f>
        <v>1920.04</v>
      </c>
      <c r="B601" s="60">
        <f>[1]Data!B600</f>
        <v>8.6</v>
      </c>
      <c r="C601" s="60">
        <f>[1]Data!C600</f>
        <v>0.52329999999999999</v>
      </c>
      <c r="D601" s="60">
        <f>[1]Data!D600</f>
        <v>0.88670000000000004</v>
      </c>
      <c r="E601" s="60">
        <f>[1]Data!E600</f>
        <v>20.3</v>
      </c>
      <c r="F601" s="60">
        <f t="shared" si="100"/>
        <v>129.68948275862067</v>
      </c>
      <c r="G601" s="60">
        <f t="shared" si="101"/>
        <v>13.371588879310341</v>
      </c>
      <c r="H601" s="60">
        <f t="shared" si="92"/>
        <v>229.89340699943179</v>
      </c>
      <c r="I601" s="60">
        <f t="shared" si="93"/>
        <v>22.31339753440734</v>
      </c>
      <c r="J601" s="60">
        <f t="shared" si="94"/>
        <v>5.8121799944916059</v>
      </c>
      <c r="K601" s="60">
        <f t="shared" si="95"/>
        <v>1.7599557146867868</v>
      </c>
      <c r="L601" s="60">
        <f t="shared" si="96"/>
        <v>-1.0413743979402068</v>
      </c>
      <c r="M601" s="31"/>
      <c r="N601" s="31">
        <f t="shared" si="97"/>
        <v>1998.09</v>
      </c>
      <c r="O601" s="31">
        <f t="shared" si="98"/>
        <v>0.73788299745405128</v>
      </c>
      <c r="P601" s="63">
        <f t="shared" si="99"/>
        <v>2.0915031070383634</v>
      </c>
      <c r="R601" s="60">
        <f t="shared" si="102"/>
        <v>9.6988835006202763</v>
      </c>
      <c r="S601" s="60">
        <f t="shared" si="103"/>
        <v>2.2720107758556378</v>
      </c>
    </row>
    <row r="602" spans="1:19" x14ac:dyDescent="0.3">
      <c r="A602" s="60">
        <f>[1]Data!A601</f>
        <v>1920.05</v>
      </c>
      <c r="B602" s="60">
        <f>[1]Data!B601</f>
        <v>8.06</v>
      </c>
      <c r="C602" s="60">
        <f>[1]Data!C601</f>
        <v>0.52170000000000005</v>
      </c>
      <c r="D602" s="60">
        <f>[1]Data!D601</f>
        <v>0.87580000000000002</v>
      </c>
      <c r="E602" s="60">
        <f>[1]Data!E601</f>
        <v>20.6</v>
      </c>
      <c r="F602" s="60">
        <f t="shared" si="100"/>
        <v>119.77609951456309</v>
      </c>
      <c r="G602" s="60">
        <f t="shared" si="101"/>
        <v>13.014876917475725</v>
      </c>
      <c r="H602" s="60">
        <f t="shared" si="92"/>
        <v>228.14015394616345</v>
      </c>
      <c r="I602" s="60">
        <f t="shared" si="93"/>
        <v>22.208535600678598</v>
      </c>
      <c r="J602" s="60">
        <f t="shared" si="94"/>
        <v>5.3932461675187282</v>
      </c>
      <c r="K602" s="60">
        <f t="shared" si="95"/>
        <v>1.6851474610613109</v>
      </c>
      <c r="L602" s="60">
        <f t="shared" si="96"/>
        <v>-1.1161826515656827</v>
      </c>
      <c r="M602" s="31"/>
      <c r="N602" s="31">
        <f t="shared" si="97"/>
        <v>1998.12</v>
      </c>
      <c r="O602" s="31">
        <f t="shared" si="98"/>
        <v>0.88535035470756274</v>
      </c>
      <c r="P602" s="63">
        <f t="shared" si="99"/>
        <v>2.4238334441995808</v>
      </c>
      <c r="R602" s="60">
        <f t="shared" si="102"/>
        <v>9.2030143868463128</v>
      </c>
      <c r="S602" s="60">
        <f t="shared" si="103"/>
        <v>2.2195310811333759</v>
      </c>
    </row>
    <row r="603" spans="1:19" x14ac:dyDescent="0.3">
      <c r="A603" s="60">
        <f>[1]Data!A602</f>
        <v>1920.06</v>
      </c>
      <c r="B603" s="60">
        <f>[1]Data!B602</f>
        <v>7.92</v>
      </c>
      <c r="C603" s="60">
        <f>[1]Data!C602</f>
        <v>0.52</v>
      </c>
      <c r="D603" s="60">
        <f>[1]Data!D602</f>
        <v>0.86499999999999999</v>
      </c>
      <c r="E603" s="60">
        <f>[1]Data!E602</f>
        <v>20.9</v>
      </c>
      <c r="F603" s="60">
        <f t="shared" si="100"/>
        <v>116.00621052631577</v>
      </c>
      <c r="G603" s="60">
        <f t="shared" si="101"/>
        <v>12.669870215311004</v>
      </c>
      <c r="H603" s="60">
        <f t="shared" si="92"/>
        <v>226.48125654526811</v>
      </c>
      <c r="I603" s="60">
        <f t="shared" si="93"/>
        <v>22.098072516508477</v>
      </c>
      <c r="J603" s="60">
        <f t="shared" si="94"/>
        <v>5.2496076497012458</v>
      </c>
      <c r="K603" s="60">
        <f t="shared" si="95"/>
        <v>1.6581533404206146</v>
      </c>
      <c r="L603" s="60">
        <f t="shared" si="96"/>
        <v>-1.143176772206379</v>
      </c>
      <c r="M603" s="31"/>
      <c r="N603" s="31">
        <f t="shared" si="97"/>
        <v>1999.03</v>
      </c>
      <c r="O603" s="31">
        <f t="shared" si="98"/>
        <v>0.94936169131934101</v>
      </c>
      <c r="P603" s="63">
        <f t="shared" si="99"/>
        <v>2.5840597050407306</v>
      </c>
      <c r="R603" s="60">
        <f t="shared" si="102"/>
        <v>9.1560693641618496</v>
      </c>
      <c r="S603" s="60">
        <f t="shared" si="103"/>
        <v>2.2144169778765921</v>
      </c>
    </row>
    <row r="604" spans="1:19" x14ac:dyDescent="0.3">
      <c r="A604" s="60">
        <f>[1]Data!A603</f>
        <v>1920.07</v>
      </c>
      <c r="B604" s="60">
        <f>[1]Data!B603</f>
        <v>7.91</v>
      </c>
      <c r="C604" s="60">
        <f>[1]Data!C603</f>
        <v>0.51829999999999998</v>
      </c>
      <c r="D604" s="60">
        <f>[1]Data!D603</f>
        <v>0.85419999999999996</v>
      </c>
      <c r="E604" s="60">
        <f>[1]Data!E603</f>
        <v>20.8</v>
      </c>
      <c r="F604" s="60">
        <f t="shared" si="100"/>
        <v>116.41675600961537</v>
      </c>
      <c r="G604" s="60">
        <f t="shared" si="101"/>
        <v>12.571832235576919</v>
      </c>
      <c r="H604" s="60">
        <f t="shared" si="92"/>
        <v>224.9017415663721</v>
      </c>
      <c r="I604" s="60">
        <f t="shared" si="93"/>
        <v>21.987351432668156</v>
      </c>
      <c r="J604" s="60">
        <f t="shared" si="94"/>
        <v>5.2947148439464522</v>
      </c>
      <c r="K604" s="60">
        <f t="shared" si="95"/>
        <v>1.6667091237687244</v>
      </c>
      <c r="L604" s="60">
        <f t="shared" si="96"/>
        <v>-1.1346209888582692</v>
      </c>
      <c r="M604" s="31"/>
      <c r="N604" s="31">
        <f t="shared" si="97"/>
        <v>1999.06</v>
      </c>
      <c r="O604" s="31">
        <f t="shared" si="98"/>
        <v>0.96921050588291058</v>
      </c>
      <c r="P604" s="63">
        <f t="shared" si="99"/>
        <v>2.6358626396226326</v>
      </c>
      <c r="R604" s="60">
        <f t="shared" si="102"/>
        <v>9.2601264340903775</v>
      </c>
      <c r="S604" s="60">
        <f t="shared" si="103"/>
        <v>2.2257177023543333</v>
      </c>
    </row>
    <row r="605" spans="1:19" x14ac:dyDescent="0.3">
      <c r="A605" s="60">
        <f>[1]Data!A604</f>
        <v>1920.08</v>
      </c>
      <c r="B605" s="60">
        <f>[1]Data!B604</f>
        <v>7.6</v>
      </c>
      <c r="C605" s="60">
        <f>[1]Data!C604</f>
        <v>0.51670000000000005</v>
      </c>
      <c r="D605" s="60">
        <f>[1]Data!D604</f>
        <v>0.84330000000000005</v>
      </c>
      <c r="E605" s="60">
        <f>[1]Data!E604</f>
        <v>20.3</v>
      </c>
      <c r="F605" s="60">
        <f t="shared" si="100"/>
        <v>114.60931034482756</v>
      </c>
      <c r="G605" s="60">
        <f t="shared" si="101"/>
        <v>12.71710939655172</v>
      </c>
      <c r="H605" s="60">
        <f t="shared" si="92"/>
        <v>223.36299686592571</v>
      </c>
      <c r="I605" s="60">
        <f t="shared" si="93"/>
        <v>21.878132831447559</v>
      </c>
      <c r="J605" s="60">
        <f t="shared" si="94"/>
        <v>5.2385325213899652</v>
      </c>
      <c r="K605" s="60">
        <f t="shared" si="95"/>
        <v>1.6560414059408848</v>
      </c>
      <c r="L605" s="60">
        <f t="shared" si="96"/>
        <v>-1.1452887066861088</v>
      </c>
      <c r="M605" s="31"/>
      <c r="N605" s="31">
        <f t="shared" si="97"/>
        <v>1999.09</v>
      </c>
      <c r="O605" s="31">
        <f t="shared" si="98"/>
        <v>0.94870122155399361</v>
      </c>
      <c r="P605" s="63">
        <f t="shared" si="99"/>
        <v>2.5823535752193005</v>
      </c>
      <c r="R605" s="60">
        <f t="shared" si="102"/>
        <v>9.0122139214988728</v>
      </c>
      <c r="S605" s="60">
        <f t="shared" si="103"/>
        <v>2.1985807596938263</v>
      </c>
    </row>
    <row r="606" spans="1:19" x14ac:dyDescent="0.3">
      <c r="A606" s="60">
        <f>[1]Data!A605</f>
        <v>1920.09</v>
      </c>
      <c r="B606" s="60">
        <f>[1]Data!B605</f>
        <v>7.87</v>
      </c>
      <c r="C606" s="60">
        <f>[1]Data!C605</f>
        <v>0.51500000000000001</v>
      </c>
      <c r="D606" s="60">
        <f>[1]Data!D605</f>
        <v>0.83250000000000002</v>
      </c>
      <c r="E606" s="60">
        <f>[1]Data!E605</f>
        <v>20</v>
      </c>
      <c r="F606" s="60">
        <f t="shared" si="100"/>
        <v>120.46117124999998</v>
      </c>
      <c r="G606" s="60">
        <f t="shared" si="101"/>
        <v>12.742557187499997</v>
      </c>
      <c r="H606" s="60">
        <f t="shared" si="92"/>
        <v>221.81602093554184</v>
      </c>
      <c r="I606" s="60">
        <f t="shared" si="93"/>
        <v>21.768663085958998</v>
      </c>
      <c r="J606" s="60">
        <f t="shared" si="94"/>
        <v>5.533696340208353</v>
      </c>
      <c r="K606" s="60">
        <f t="shared" si="95"/>
        <v>1.7108560081946744</v>
      </c>
      <c r="L606" s="60">
        <f t="shared" si="96"/>
        <v>-1.0904741044323192</v>
      </c>
      <c r="M606" s="31"/>
      <c r="N606" s="31">
        <f t="shared" si="97"/>
        <v>1999.12</v>
      </c>
      <c r="O606" s="31">
        <f t="shared" si="98"/>
        <v>1.0165169209630145</v>
      </c>
      <c r="P606" s="63">
        <f t="shared" si="99"/>
        <v>2.7635523098796897</v>
      </c>
      <c r="R606" s="60">
        <f t="shared" si="102"/>
        <v>9.453453453453454</v>
      </c>
      <c r="S606" s="60">
        <f t="shared" si="103"/>
        <v>2.24638011955685</v>
      </c>
    </row>
    <row r="607" spans="1:19" x14ac:dyDescent="0.3">
      <c r="A607" s="60">
        <f>[1]Data!A606</f>
        <v>1920.1</v>
      </c>
      <c r="B607" s="60">
        <f>[1]Data!B606</f>
        <v>7.88</v>
      </c>
      <c r="C607" s="60">
        <f>[1]Data!C606</f>
        <v>0.51329999999999998</v>
      </c>
      <c r="D607" s="60">
        <f>[1]Data!D606</f>
        <v>0.82169999999999999</v>
      </c>
      <c r="E607" s="60">
        <f>[1]Data!E606</f>
        <v>19.899999999999999</v>
      </c>
      <c r="F607" s="60">
        <f t="shared" si="100"/>
        <v>121.22033668341707</v>
      </c>
      <c r="G607" s="60">
        <f t="shared" si="101"/>
        <v>12.640450590452261</v>
      </c>
      <c r="H607" s="60">
        <f t="shared" si="92"/>
        <v>220.05795921454285</v>
      </c>
      <c r="I607" s="60">
        <f t="shared" si="93"/>
        <v>21.653514729839959</v>
      </c>
      <c r="J607" s="60">
        <f t="shared" si="94"/>
        <v>5.5981829368498559</v>
      </c>
      <c r="K607" s="60">
        <f t="shared" si="95"/>
        <v>1.7224420695249922</v>
      </c>
      <c r="L607" s="60">
        <f t="shared" si="96"/>
        <v>-1.0788880431020014</v>
      </c>
      <c r="M607" s="31"/>
      <c r="N607" s="31">
        <f t="shared" si="97"/>
        <v>2000.03</v>
      </c>
      <c r="O607" s="31">
        <f t="shared" si="98"/>
        <v>0.99549051451441084</v>
      </c>
      <c r="P607" s="63">
        <f t="shared" si="99"/>
        <v>2.7060513732639473</v>
      </c>
      <c r="R607" s="60">
        <f t="shared" si="102"/>
        <v>9.5898746501156147</v>
      </c>
      <c r="S607" s="60">
        <f t="shared" si="103"/>
        <v>2.2607078179147826</v>
      </c>
    </row>
    <row r="608" spans="1:19" x14ac:dyDescent="0.3">
      <c r="A608" s="60">
        <f>[1]Data!A607</f>
        <v>1920.11</v>
      </c>
      <c r="B608" s="60">
        <f>[1]Data!B607</f>
        <v>7.48</v>
      </c>
      <c r="C608" s="60">
        <f>[1]Data!C607</f>
        <v>0.51170000000000004</v>
      </c>
      <c r="D608" s="60">
        <f>[1]Data!D607</f>
        <v>0.81079999999999997</v>
      </c>
      <c r="E608" s="60">
        <f>[1]Data!E607</f>
        <v>19.8</v>
      </c>
      <c r="F608" s="60">
        <f t="shared" si="100"/>
        <v>115.64816666666664</v>
      </c>
      <c r="G608" s="60">
        <f t="shared" si="101"/>
        <v>12.535766515151511</v>
      </c>
      <c r="H608" s="60">
        <f t="shared" si="92"/>
        <v>218.14651316992493</v>
      </c>
      <c r="I608" s="60">
        <f t="shared" si="93"/>
        <v>21.534430841236649</v>
      </c>
      <c r="J608" s="60">
        <f t="shared" si="94"/>
        <v>5.3703841777517516</v>
      </c>
      <c r="K608" s="60">
        <f t="shared" si="95"/>
        <v>1.6808994474425767</v>
      </c>
      <c r="L608" s="60">
        <f t="shared" si="96"/>
        <v>-1.1204306651844169</v>
      </c>
      <c r="M608" s="31"/>
      <c r="N608" s="31">
        <f t="shared" si="97"/>
        <v>2000.06</v>
      </c>
      <c r="O608" s="31">
        <f t="shared" si="98"/>
        <v>0.98719018112456203</v>
      </c>
      <c r="P608" s="63">
        <f t="shared" si="99"/>
        <v>2.6836832047459045</v>
      </c>
      <c r="R608" s="60">
        <f t="shared" si="102"/>
        <v>9.2254563394178604</v>
      </c>
      <c r="S608" s="60">
        <f t="shared" si="103"/>
        <v>2.2219666563906779</v>
      </c>
    </row>
    <row r="609" spans="1:19" x14ac:dyDescent="0.3">
      <c r="A609" s="60">
        <f>[1]Data!A608</f>
        <v>1920.12</v>
      </c>
      <c r="B609" s="60">
        <f>[1]Data!B608</f>
        <v>6.81</v>
      </c>
      <c r="C609" s="60">
        <f>[1]Data!C608</f>
        <v>0.51</v>
      </c>
      <c r="D609" s="60">
        <f>[1]Data!D608</f>
        <v>0.8</v>
      </c>
      <c r="E609" s="60">
        <f>[1]Data!E608</f>
        <v>19.399999999999999</v>
      </c>
      <c r="F609" s="60">
        <f t="shared" si="100"/>
        <v>107.46022036082472</v>
      </c>
      <c r="G609" s="60">
        <f t="shared" si="101"/>
        <v>12.62381443298969</v>
      </c>
      <c r="H609" s="60">
        <f t="shared" si="92"/>
        <v>216.41663573189106</v>
      </c>
      <c r="I609" s="60">
        <f t="shared" si="93"/>
        <v>21.417861201674473</v>
      </c>
      <c r="J609" s="60">
        <f t="shared" si="94"/>
        <v>5.0173179921636324</v>
      </c>
      <c r="K609" s="60">
        <f t="shared" si="95"/>
        <v>1.6128955264242648</v>
      </c>
      <c r="L609" s="60">
        <f t="shared" si="96"/>
        <v>-1.1884345862027288</v>
      </c>
      <c r="M609" s="31"/>
      <c r="N609" s="31">
        <f t="shared" si="97"/>
        <v>2000.09</v>
      </c>
      <c r="O609" s="31">
        <f t="shared" si="98"/>
        <v>0.96818150537638781</v>
      </c>
      <c r="P609" s="63">
        <f t="shared" si="99"/>
        <v>2.6331517306338998</v>
      </c>
      <c r="R609" s="60">
        <f t="shared" si="102"/>
        <v>8.5124999999999993</v>
      </c>
      <c r="S609" s="60">
        <f t="shared" si="103"/>
        <v>2.1415356714756308</v>
      </c>
    </row>
    <row r="610" spans="1:19" x14ac:dyDescent="0.3">
      <c r="A610" s="60">
        <f>[1]Data!A609</f>
        <v>1921.01</v>
      </c>
      <c r="B610" s="60">
        <f>[1]Data!B609</f>
        <v>7.11</v>
      </c>
      <c r="C610" s="60">
        <f>[1]Data!C609</f>
        <v>0.50580000000000003</v>
      </c>
      <c r="D610" s="60">
        <f>[1]Data!D609</f>
        <v>0.75749999999999995</v>
      </c>
      <c r="E610" s="60">
        <f>[1]Data!E609</f>
        <v>19</v>
      </c>
      <c r="F610" s="60">
        <f t="shared" si="100"/>
        <v>114.55613289473683</v>
      </c>
      <c r="G610" s="60">
        <f t="shared" si="101"/>
        <v>12.204820065789471</v>
      </c>
      <c r="H610" s="60">
        <f t="shared" si="92"/>
        <v>214.70227260044484</v>
      </c>
      <c r="I610" s="60">
        <f t="shared" si="93"/>
        <v>21.298799075146391</v>
      </c>
      <c r="J610" s="60">
        <f t="shared" si="94"/>
        <v>5.3785254506866824</v>
      </c>
      <c r="K610" s="60">
        <f t="shared" si="95"/>
        <v>1.6824142568089464</v>
      </c>
      <c r="L610" s="60">
        <f t="shared" si="96"/>
        <v>-1.1189158558180472</v>
      </c>
      <c r="M610" s="31"/>
      <c r="N610" s="31">
        <f t="shared" si="97"/>
        <v>2000.12</v>
      </c>
      <c r="O610" s="31">
        <f t="shared" si="98"/>
        <v>0.8532551046610779</v>
      </c>
      <c r="P610" s="63">
        <f t="shared" si="99"/>
        <v>2.3472750558645532</v>
      </c>
      <c r="R610" s="60">
        <f t="shared" si="102"/>
        <v>9.3861386138613874</v>
      </c>
      <c r="S610" s="60">
        <f t="shared" si="103"/>
        <v>2.2392339854137626</v>
      </c>
    </row>
    <row r="611" spans="1:19" x14ac:dyDescent="0.3">
      <c r="A611" s="60">
        <f>[1]Data!A610</f>
        <v>1921.02</v>
      </c>
      <c r="B611" s="60">
        <f>[1]Data!B610</f>
        <v>7.06</v>
      </c>
      <c r="C611" s="60">
        <f>[1]Data!C610</f>
        <v>0.50170000000000003</v>
      </c>
      <c r="D611" s="60">
        <f>[1]Data!D610</f>
        <v>0.71499999999999997</v>
      </c>
      <c r="E611" s="60">
        <f>[1]Data!E610</f>
        <v>18.399999999999999</v>
      </c>
      <c r="F611" s="60">
        <f t="shared" si="100"/>
        <v>117.45979076086955</v>
      </c>
      <c r="G611" s="60">
        <f t="shared" si="101"/>
        <v>11.895715353260869</v>
      </c>
      <c r="H611" s="60">
        <f t="shared" si="92"/>
        <v>212.88023090891218</v>
      </c>
      <c r="I611" s="60">
        <f t="shared" si="93"/>
        <v>21.17320126655952</v>
      </c>
      <c r="J611" s="60">
        <f t="shared" si="94"/>
        <v>5.5475688008682429</v>
      </c>
      <c r="K611" s="60">
        <f t="shared" si="95"/>
        <v>1.7133597778870919</v>
      </c>
      <c r="L611" s="60">
        <f t="shared" si="96"/>
        <v>-1.0879703347399017</v>
      </c>
      <c r="M611" s="31"/>
      <c r="N611" s="31">
        <f t="shared" si="97"/>
        <v>2001.03</v>
      </c>
      <c r="O611" s="31">
        <f t="shared" si="98"/>
        <v>0.71184570017324456</v>
      </c>
      <c r="P611" s="63">
        <f t="shared" si="99"/>
        <v>2.0377488633042722</v>
      </c>
      <c r="R611" s="60">
        <f t="shared" si="102"/>
        <v>9.8741258741258733</v>
      </c>
      <c r="S611" s="60">
        <f t="shared" si="103"/>
        <v>2.2899177877932799</v>
      </c>
    </row>
    <row r="612" spans="1:19" x14ac:dyDescent="0.3">
      <c r="A612" s="60">
        <f>[1]Data!A611</f>
        <v>1921.03</v>
      </c>
      <c r="B612" s="60">
        <f>[1]Data!B611</f>
        <v>6.88</v>
      </c>
      <c r="C612" s="60">
        <f>[1]Data!C611</f>
        <v>0.4975</v>
      </c>
      <c r="D612" s="60">
        <f>[1]Data!D611</f>
        <v>0.67249999999999999</v>
      </c>
      <c r="E612" s="60">
        <f>[1]Data!E611</f>
        <v>18.3</v>
      </c>
      <c r="F612" s="60">
        <f t="shared" si="100"/>
        <v>115.09055737704915</v>
      </c>
      <c r="G612" s="60">
        <f t="shared" si="101"/>
        <v>11.249767418032784</v>
      </c>
      <c r="H612" s="60">
        <f t="shared" si="92"/>
        <v>211.13935274052011</v>
      </c>
      <c r="I612" s="60">
        <f t="shared" si="93"/>
        <v>21.043336572699687</v>
      </c>
      <c r="J612" s="60">
        <f t="shared" si="94"/>
        <v>5.46921620435233</v>
      </c>
      <c r="K612" s="60">
        <f t="shared" si="95"/>
        <v>1.69913531628617</v>
      </c>
      <c r="L612" s="60">
        <f t="shared" si="96"/>
        <v>-1.1021947963408236</v>
      </c>
      <c r="M612" s="31"/>
      <c r="N612" s="31">
        <f t="shared" si="97"/>
        <v>2001.06</v>
      </c>
      <c r="O612" s="31">
        <f t="shared" si="98"/>
        <v>0.73478979316172532</v>
      </c>
      <c r="P612" s="63">
        <f t="shared" si="99"/>
        <v>2.0850436560013841</v>
      </c>
      <c r="R612" s="60">
        <f t="shared" si="102"/>
        <v>10.230483271375464</v>
      </c>
      <c r="S612" s="60">
        <f t="shared" si="103"/>
        <v>2.3253718194513953</v>
      </c>
    </row>
    <row r="613" spans="1:19" x14ac:dyDescent="0.3">
      <c r="A613" s="60">
        <f>[1]Data!A612</f>
        <v>1921.04</v>
      </c>
      <c r="B613" s="60">
        <f>[1]Data!B612</f>
        <v>6.91</v>
      </c>
      <c r="C613" s="60">
        <f>[1]Data!C612</f>
        <v>0.49330000000000002</v>
      </c>
      <c r="D613" s="60">
        <f>[1]Data!D612</f>
        <v>0.63</v>
      </c>
      <c r="E613" s="60">
        <f>[1]Data!E612</f>
        <v>18.100000000000001</v>
      </c>
      <c r="F613" s="60">
        <f t="shared" si="100"/>
        <v>116.86966988950273</v>
      </c>
      <c r="G613" s="60">
        <f t="shared" si="101"/>
        <v>10.655266574585632</v>
      </c>
      <c r="H613" s="60">
        <f t="shared" si="92"/>
        <v>209.45511824063604</v>
      </c>
      <c r="I613" s="60">
        <f t="shared" si="93"/>
        <v>20.902176282162138</v>
      </c>
      <c r="J613" s="60">
        <f t="shared" si="94"/>
        <v>5.5912680245280963</v>
      </c>
      <c r="K613" s="60">
        <f t="shared" si="95"/>
        <v>1.7212060994624918</v>
      </c>
      <c r="L613" s="60">
        <f t="shared" si="96"/>
        <v>-1.0801240131645018</v>
      </c>
      <c r="M613" s="31"/>
      <c r="N613" s="31">
        <f t="shared" si="97"/>
        <v>2001.09</v>
      </c>
      <c r="O613" s="31">
        <f t="shared" si="98"/>
        <v>0.55609719578190164</v>
      </c>
      <c r="P613" s="63">
        <f t="shared" si="99"/>
        <v>1.7438532839663532</v>
      </c>
      <c r="R613" s="60">
        <f t="shared" si="102"/>
        <v>10.968253968253968</v>
      </c>
      <c r="S613" s="60">
        <f t="shared" si="103"/>
        <v>2.3950050973761372</v>
      </c>
    </row>
    <row r="614" spans="1:19" x14ac:dyDescent="0.3">
      <c r="A614" s="60">
        <f>[1]Data!A613</f>
        <v>1921.05</v>
      </c>
      <c r="B614" s="60">
        <f>[1]Data!B613</f>
        <v>7.12</v>
      </c>
      <c r="C614" s="60">
        <f>[1]Data!C613</f>
        <v>0.48920000000000002</v>
      </c>
      <c r="D614" s="60">
        <f>[1]Data!D613</f>
        <v>0.58750000000000002</v>
      </c>
      <c r="E614" s="60">
        <f>[1]Data!E613</f>
        <v>17.7</v>
      </c>
      <c r="F614" s="60">
        <f t="shared" si="100"/>
        <v>123.14281355932202</v>
      </c>
      <c r="G614" s="60">
        <f t="shared" si="101"/>
        <v>10.161011652542372</v>
      </c>
      <c r="H614" s="60">
        <f t="shared" si="92"/>
        <v>207.61421178346035</v>
      </c>
      <c r="I614" s="60">
        <f t="shared" si="93"/>
        <v>20.756708356969774</v>
      </c>
      <c r="J614" s="60">
        <f t="shared" si="94"/>
        <v>5.9326754243272202</v>
      </c>
      <c r="K614" s="60">
        <f t="shared" si="95"/>
        <v>1.7804752789415395</v>
      </c>
      <c r="L614" s="60">
        <f t="shared" si="96"/>
        <v>-1.0208548336854542</v>
      </c>
      <c r="M614" s="31"/>
      <c r="N614" s="31">
        <f t="shared" si="97"/>
        <v>2001.12</v>
      </c>
      <c r="O614" s="31">
        <f t="shared" si="98"/>
        <v>0.65196562708123551</v>
      </c>
      <c r="P614" s="63">
        <f t="shared" si="99"/>
        <v>1.9193097708962321</v>
      </c>
      <c r="R614" s="60">
        <f t="shared" si="102"/>
        <v>12.119148936170212</v>
      </c>
      <c r="S614" s="60">
        <f t="shared" si="103"/>
        <v>2.4947867583877072</v>
      </c>
    </row>
    <row r="615" spans="1:19" x14ac:dyDescent="0.3">
      <c r="A615" s="60">
        <f>[1]Data!A614</f>
        <v>1921.06</v>
      </c>
      <c r="B615" s="60">
        <f>[1]Data!B614</f>
        <v>6.55</v>
      </c>
      <c r="C615" s="60">
        <f>[1]Data!C614</f>
        <v>0.48499999999999999</v>
      </c>
      <c r="D615" s="60">
        <f>[1]Data!D614</f>
        <v>0.54500000000000004</v>
      </c>
      <c r="E615" s="60">
        <f>[1]Data!E614</f>
        <v>17.600000000000001</v>
      </c>
      <c r="F615" s="60">
        <f t="shared" si="100"/>
        <v>113.9281321022727</v>
      </c>
      <c r="G615" s="60">
        <f t="shared" si="101"/>
        <v>9.479516335227272</v>
      </c>
      <c r="H615" s="60">
        <f t="shared" si="92"/>
        <v>205.74090438563002</v>
      </c>
      <c r="I615" s="60">
        <f t="shared" si="93"/>
        <v>20.603348053519532</v>
      </c>
      <c r="J615" s="60">
        <f t="shared" si="94"/>
        <v>5.5295931421597819</v>
      </c>
      <c r="K615" s="60">
        <f t="shared" si="95"/>
        <v>1.7101142399812965</v>
      </c>
      <c r="L615" s="60">
        <f t="shared" si="96"/>
        <v>-1.0912158726456971</v>
      </c>
      <c r="M615" s="31"/>
      <c r="N615" s="31">
        <f t="shared" si="97"/>
        <v>2002.03</v>
      </c>
      <c r="O615" s="31">
        <f t="shared" si="98"/>
        <v>0.6434231471493983</v>
      </c>
      <c r="P615" s="63">
        <f t="shared" si="99"/>
        <v>1.9029839365315366</v>
      </c>
      <c r="R615" s="60">
        <f t="shared" si="102"/>
        <v>12.01834862385321</v>
      </c>
      <c r="S615" s="60">
        <f t="shared" si="103"/>
        <v>2.4864345339660536</v>
      </c>
    </row>
    <row r="616" spans="1:19" x14ac:dyDescent="0.3">
      <c r="A616" s="60">
        <f>[1]Data!A615</f>
        <v>1921.07</v>
      </c>
      <c r="B616" s="60">
        <f>[1]Data!B615</f>
        <v>6.53</v>
      </c>
      <c r="C616" s="60">
        <f>[1]Data!C615</f>
        <v>0.48080000000000001</v>
      </c>
      <c r="D616" s="60">
        <f>[1]Data!D615</f>
        <v>0.50249999999999995</v>
      </c>
      <c r="E616" s="60">
        <f>[1]Data!E615</f>
        <v>17.7</v>
      </c>
      <c r="F616" s="60">
        <f t="shared" si="100"/>
        <v>112.93856355932202</v>
      </c>
      <c r="G616" s="60">
        <f t="shared" si="101"/>
        <v>8.6909078389830476</v>
      </c>
      <c r="H616" s="60">
        <f t="shared" si="92"/>
        <v>203.88891836263531</v>
      </c>
      <c r="I616" s="60">
        <f t="shared" si="93"/>
        <v>20.441210309279391</v>
      </c>
      <c r="J616" s="60">
        <f t="shared" si="94"/>
        <v>5.5250428839848578</v>
      </c>
      <c r="K616" s="60">
        <f t="shared" si="95"/>
        <v>1.7092910091809079</v>
      </c>
      <c r="L616" s="60">
        <f t="shared" si="96"/>
        <v>-1.0920391034460857</v>
      </c>
      <c r="M616" s="31"/>
      <c r="N616" s="31">
        <f t="shared" si="97"/>
        <v>2002.06</v>
      </c>
      <c r="O616" s="31">
        <f t="shared" si="98"/>
        <v>0.503433894188273</v>
      </c>
      <c r="P616" s="63">
        <f t="shared" si="99"/>
        <v>1.6543925367806966</v>
      </c>
      <c r="R616" s="60">
        <f t="shared" si="102"/>
        <v>12.995024875621892</v>
      </c>
      <c r="S616" s="60">
        <f t="shared" si="103"/>
        <v>2.5645665823372461</v>
      </c>
    </row>
    <row r="617" spans="1:19" x14ac:dyDescent="0.3">
      <c r="A617" s="60">
        <f>[1]Data!A616</f>
        <v>1921.08</v>
      </c>
      <c r="B617" s="60">
        <f>[1]Data!B616</f>
        <v>6.45</v>
      </c>
      <c r="C617" s="60">
        <f>[1]Data!C616</f>
        <v>0.47670000000000001</v>
      </c>
      <c r="D617" s="60">
        <f>[1]Data!D616</f>
        <v>0.46</v>
      </c>
      <c r="E617" s="60">
        <f>[1]Data!E616</f>
        <v>17.7</v>
      </c>
      <c r="F617" s="60">
        <f t="shared" si="100"/>
        <v>111.55493644067796</v>
      </c>
      <c r="G617" s="60">
        <f t="shared" si="101"/>
        <v>7.9558559322033897</v>
      </c>
      <c r="H617" s="60">
        <f t="shared" si="92"/>
        <v>202.24835046362222</v>
      </c>
      <c r="I617" s="60">
        <f t="shared" si="93"/>
        <v>20.2738329850242</v>
      </c>
      <c r="J617" s="60">
        <f t="shared" si="94"/>
        <v>5.5024097575964523</v>
      </c>
      <c r="K617" s="60">
        <f t="shared" si="95"/>
        <v>1.7051861340289194</v>
      </c>
      <c r="L617" s="60">
        <f t="shared" si="96"/>
        <v>-1.0961439785980742</v>
      </c>
      <c r="M617" s="31"/>
      <c r="N617" s="31">
        <f t="shared" si="97"/>
        <v>2002.09</v>
      </c>
      <c r="O617" s="31">
        <f t="shared" si="98"/>
        <v>0.33557053429993422</v>
      </c>
      <c r="P617" s="63">
        <f t="shared" si="99"/>
        <v>1.3987381857261347</v>
      </c>
      <c r="R617" s="60">
        <f t="shared" si="102"/>
        <v>14.021739130434783</v>
      </c>
      <c r="S617" s="60">
        <f t="shared" si="103"/>
        <v>2.6406089203066774</v>
      </c>
    </row>
    <row r="618" spans="1:19" x14ac:dyDescent="0.3">
      <c r="A618" s="60">
        <f>[1]Data!A617</f>
        <v>1921.09</v>
      </c>
      <c r="B618" s="60">
        <f>[1]Data!B617</f>
        <v>6.61</v>
      </c>
      <c r="C618" s="60">
        <f>[1]Data!C617</f>
        <v>0.47249999999999998</v>
      </c>
      <c r="D618" s="60">
        <f>[1]Data!D617</f>
        <v>0.41749999999999998</v>
      </c>
      <c r="E618" s="60">
        <f>[1]Data!E617</f>
        <v>17.5</v>
      </c>
      <c r="F618" s="60">
        <f t="shared" si="100"/>
        <v>115.62872999999998</v>
      </c>
      <c r="G618" s="60">
        <f t="shared" si="101"/>
        <v>7.3033274999999982</v>
      </c>
      <c r="H618" s="60">
        <f t="shared" si="92"/>
        <v>200.75358355454804</v>
      </c>
      <c r="I618" s="60">
        <f t="shared" si="93"/>
        <v>20.09833164557768</v>
      </c>
      <c r="J618" s="60">
        <f t="shared" si="94"/>
        <v>5.7531506614103591</v>
      </c>
      <c r="K618" s="60">
        <f t="shared" si="95"/>
        <v>1.7497476458591867</v>
      </c>
      <c r="L618" s="60">
        <f t="shared" si="96"/>
        <v>-1.0515824667678069</v>
      </c>
      <c r="M618" s="31"/>
      <c r="N618" s="31">
        <f t="shared" si="97"/>
        <v>2002.12</v>
      </c>
      <c r="O618" s="31">
        <f t="shared" si="98"/>
        <v>0.3673458683788251</v>
      </c>
      <c r="P618" s="63">
        <f t="shared" si="99"/>
        <v>1.4438972311566074</v>
      </c>
      <c r="R618" s="60">
        <f t="shared" si="102"/>
        <v>15.832335329341319</v>
      </c>
      <c r="S618" s="60">
        <f t="shared" si="103"/>
        <v>2.7620543885548221</v>
      </c>
    </row>
    <row r="619" spans="1:19" x14ac:dyDescent="0.3">
      <c r="A619" s="60">
        <f>[1]Data!A618</f>
        <v>1921.1</v>
      </c>
      <c r="B619" s="60">
        <f>[1]Data!B618</f>
        <v>6.7</v>
      </c>
      <c r="C619" s="60">
        <f>[1]Data!C618</f>
        <v>0.46829999999999999</v>
      </c>
      <c r="D619" s="60">
        <f>[1]Data!D618</f>
        <v>0.375</v>
      </c>
      <c r="E619" s="60">
        <f>[1]Data!E618</f>
        <v>17.5</v>
      </c>
      <c r="F619" s="60">
        <f t="shared" si="100"/>
        <v>117.20309999999998</v>
      </c>
      <c r="G619" s="60">
        <f t="shared" si="101"/>
        <v>6.559874999999999</v>
      </c>
      <c r="H619" s="60">
        <f t="shared" si="92"/>
        <v>199.35604265236969</v>
      </c>
      <c r="I619" s="60">
        <f t="shared" si="93"/>
        <v>19.909667207839966</v>
      </c>
      <c r="J619" s="60">
        <f t="shared" si="94"/>
        <v>5.8867432979416208</v>
      </c>
      <c r="K619" s="60">
        <f t="shared" si="95"/>
        <v>1.7727029241933512</v>
      </c>
      <c r="L619" s="60">
        <f t="shared" si="96"/>
        <v>-1.0286271884336424</v>
      </c>
      <c r="M619" s="31"/>
      <c r="N619" s="31">
        <f t="shared" si="97"/>
        <v>2003.03</v>
      </c>
      <c r="O619" s="31">
        <f t="shared" si="98"/>
        <v>0.28504567273784964</v>
      </c>
      <c r="P619" s="63">
        <f t="shared" si="99"/>
        <v>1.3298227633809487</v>
      </c>
      <c r="R619" s="60">
        <f t="shared" si="102"/>
        <v>17.866666666666667</v>
      </c>
      <c r="S619" s="60">
        <f t="shared" si="103"/>
        <v>2.8829367794086465</v>
      </c>
    </row>
    <row r="620" spans="1:19" x14ac:dyDescent="0.3">
      <c r="A620" s="60">
        <f>[1]Data!A619</f>
        <v>1921.11</v>
      </c>
      <c r="B620" s="60">
        <f>[1]Data!B619</f>
        <v>7.06</v>
      </c>
      <c r="C620" s="60">
        <f>[1]Data!C619</f>
        <v>0.4642</v>
      </c>
      <c r="D620" s="60">
        <f>[1]Data!D619</f>
        <v>0.33250000000000002</v>
      </c>
      <c r="E620" s="60">
        <f>[1]Data!E619</f>
        <v>17.399999999999999</v>
      </c>
      <c r="F620" s="60">
        <f t="shared" si="100"/>
        <v>124.21035344827585</v>
      </c>
      <c r="G620" s="60">
        <f t="shared" si="101"/>
        <v>5.8498502155172414</v>
      </c>
      <c r="H620" s="60">
        <f t="shared" si="92"/>
        <v>197.95326549571922</v>
      </c>
      <c r="I620" s="60">
        <f t="shared" si="93"/>
        <v>19.705389838560496</v>
      </c>
      <c r="J620" s="60">
        <f t="shared" si="94"/>
        <v>6.303369507829518</v>
      </c>
      <c r="K620" s="60">
        <f t="shared" si="95"/>
        <v>1.8410843329328301</v>
      </c>
      <c r="L620" s="60">
        <f t="shared" si="96"/>
        <v>-0.96024577969416347</v>
      </c>
      <c r="M620" s="31"/>
      <c r="N620" s="31">
        <f t="shared" si="97"/>
        <v>2003.06</v>
      </c>
      <c r="O620" s="31">
        <f t="shared" si="98"/>
        <v>0.43498708328356006</v>
      </c>
      <c r="P620" s="63">
        <f t="shared" si="99"/>
        <v>1.5449431032304772</v>
      </c>
      <c r="R620" s="60">
        <f t="shared" si="102"/>
        <v>21.233082706766915</v>
      </c>
      <c r="S620" s="60">
        <f t="shared" si="103"/>
        <v>3.055560470391379</v>
      </c>
    </row>
    <row r="621" spans="1:19" x14ac:dyDescent="0.3">
      <c r="A621" s="60">
        <f>[1]Data!A620</f>
        <v>1921.12</v>
      </c>
      <c r="B621" s="60">
        <f>[1]Data!B620</f>
        <v>7.31</v>
      </c>
      <c r="C621" s="60">
        <f>[1]Data!C620</f>
        <v>0.46</v>
      </c>
      <c r="D621" s="60">
        <f>[1]Data!D620</f>
        <v>0.28999999999999998</v>
      </c>
      <c r="E621" s="60">
        <f>[1]Data!E620</f>
        <v>17.3</v>
      </c>
      <c r="F621" s="60">
        <f t="shared" si="100"/>
        <v>129.35214017341036</v>
      </c>
      <c r="G621" s="60">
        <f t="shared" si="101"/>
        <v>5.1316170520231204</v>
      </c>
      <c r="H621" s="60">
        <f t="shared" si="92"/>
        <v>196.57197441050931</v>
      </c>
      <c r="I621" s="60">
        <f t="shared" si="93"/>
        <v>19.483417450903666</v>
      </c>
      <c r="J621" s="60">
        <f t="shared" si="94"/>
        <v>6.6390888815766171</v>
      </c>
      <c r="K621" s="60">
        <f t="shared" si="95"/>
        <v>1.892974737443252</v>
      </c>
      <c r="L621" s="60">
        <f t="shared" si="96"/>
        <v>-0.90835537518374165</v>
      </c>
      <c r="M621" s="31"/>
      <c r="N621" s="31">
        <f t="shared" si="97"/>
        <v>2003.09</v>
      </c>
      <c r="O621" s="31">
        <f t="shared" si="98"/>
        <v>0.44878446985867892</v>
      </c>
      <c r="P621" s="63">
        <f t="shared" si="99"/>
        <v>1.566407012889641</v>
      </c>
      <c r="R621" s="60">
        <f t="shared" si="102"/>
        <v>25.206896551724139</v>
      </c>
      <c r="S621" s="60">
        <f t="shared" si="103"/>
        <v>3.2271176297633044</v>
      </c>
    </row>
    <row r="622" spans="1:19" x14ac:dyDescent="0.3">
      <c r="A622" s="60">
        <f>[1]Data!A621</f>
        <v>1922.01</v>
      </c>
      <c r="B622" s="60">
        <f>[1]Data!B621</f>
        <v>7.3</v>
      </c>
      <c r="C622" s="60">
        <f>[1]Data!C621</f>
        <v>0.4642</v>
      </c>
      <c r="D622" s="60">
        <f>[1]Data!D621</f>
        <v>0.32329999999999998</v>
      </c>
      <c r="E622" s="60">
        <f>[1]Data!E621</f>
        <v>16.899999999999999</v>
      </c>
      <c r="F622" s="60">
        <f t="shared" si="100"/>
        <v>132.23258875739646</v>
      </c>
      <c r="G622" s="60">
        <f t="shared" si="101"/>
        <v>5.8562734171597626</v>
      </c>
      <c r="H622" s="60">
        <f t="shared" si="92"/>
        <v>195.2504308491759</v>
      </c>
      <c r="I622" s="60">
        <f t="shared" si="93"/>
        <v>19.284358927007094</v>
      </c>
      <c r="J622" s="60">
        <f t="shared" si="94"/>
        <v>6.8569864965647973</v>
      </c>
      <c r="K622" s="60">
        <f t="shared" si="95"/>
        <v>1.9252680590082945</v>
      </c>
      <c r="L622" s="60">
        <f t="shared" si="96"/>
        <v>-0.87606205361869915</v>
      </c>
      <c r="M622" s="31"/>
      <c r="N622" s="31">
        <f t="shared" si="97"/>
        <v>2003.12</v>
      </c>
      <c r="O622" s="31">
        <f t="shared" si="98"/>
        <v>0.49911752883529426</v>
      </c>
      <c r="P622" s="63">
        <f t="shared" si="99"/>
        <v>1.6472669635065589</v>
      </c>
      <c r="R622" s="60">
        <f t="shared" si="102"/>
        <v>22.579647386328489</v>
      </c>
      <c r="S622" s="60">
        <f t="shared" si="103"/>
        <v>3.1170489424050953</v>
      </c>
    </row>
    <row r="623" spans="1:19" x14ac:dyDescent="0.3">
      <c r="A623" s="60">
        <f>[1]Data!A622</f>
        <v>1922.02</v>
      </c>
      <c r="B623" s="60">
        <f>[1]Data!B622</f>
        <v>7.46</v>
      </c>
      <c r="C623" s="60">
        <f>[1]Data!C622</f>
        <v>0.46829999999999999</v>
      </c>
      <c r="D623" s="60">
        <f>[1]Data!D622</f>
        <v>0.35670000000000002</v>
      </c>
      <c r="E623" s="60">
        <f>[1]Data!E622</f>
        <v>16.899999999999999</v>
      </c>
      <c r="F623" s="60">
        <f t="shared" si="100"/>
        <v>135.1308372781065</v>
      </c>
      <c r="G623" s="60">
        <f t="shared" si="101"/>
        <v>6.4612827958579881</v>
      </c>
      <c r="H623" s="60">
        <f t="shared" si="92"/>
        <v>194.04666078038233</v>
      </c>
      <c r="I623" s="60">
        <f t="shared" si="93"/>
        <v>19.10222772165563</v>
      </c>
      <c r="J623" s="60">
        <f t="shared" si="94"/>
        <v>7.0740878627948023</v>
      </c>
      <c r="K623" s="60">
        <f t="shared" si="95"/>
        <v>1.9564385112312894</v>
      </c>
      <c r="L623" s="60">
        <f t="shared" si="96"/>
        <v>-0.84489160139570418</v>
      </c>
      <c r="M623" s="31"/>
      <c r="N623" s="31">
        <f t="shared" si="97"/>
        <v>2004.03</v>
      </c>
      <c r="O623" s="31">
        <f t="shared" si="98"/>
        <v>0.50724217733402321</v>
      </c>
      <c r="P623" s="63">
        <f t="shared" si="99"/>
        <v>1.6607049440830637</v>
      </c>
      <c r="R623" s="60">
        <f t="shared" si="102"/>
        <v>20.913933277263805</v>
      </c>
      <c r="S623" s="60">
        <f t="shared" si="103"/>
        <v>3.0404156008329606</v>
      </c>
    </row>
    <row r="624" spans="1:19" x14ac:dyDescent="0.3">
      <c r="A624" s="60">
        <f>[1]Data!A623</f>
        <v>1922.03</v>
      </c>
      <c r="B624" s="60">
        <f>[1]Data!B623</f>
        <v>7.74</v>
      </c>
      <c r="C624" s="60">
        <f>[1]Data!C623</f>
        <v>0.47249999999999998</v>
      </c>
      <c r="D624" s="60">
        <f>[1]Data!D623</f>
        <v>0.39</v>
      </c>
      <c r="E624" s="60">
        <f>[1]Data!E623</f>
        <v>16.7</v>
      </c>
      <c r="F624" s="60">
        <f t="shared" si="100"/>
        <v>141.88184730538921</v>
      </c>
      <c r="G624" s="60">
        <f t="shared" si="101"/>
        <v>7.1490853293413164</v>
      </c>
      <c r="H624" s="60">
        <f t="shared" si="92"/>
        <v>192.93162798611766</v>
      </c>
      <c r="I624" s="60">
        <f t="shared" si="93"/>
        <v>18.938626499768226</v>
      </c>
      <c r="J624" s="60">
        <f t="shared" si="94"/>
        <v>7.4916651060796617</v>
      </c>
      <c r="K624" s="60">
        <f t="shared" si="95"/>
        <v>2.01379108337983</v>
      </c>
      <c r="L624" s="60">
        <f t="shared" si="96"/>
        <v>-0.78753902924716357</v>
      </c>
      <c r="M624" s="31"/>
      <c r="N624" s="31">
        <f t="shared" si="97"/>
        <v>2004.06</v>
      </c>
      <c r="O624" s="31">
        <f t="shared" si="98"/>
        <v>0.48874369795437511</v>
      </c>
      <c r="P624" s="63">
        <f t="shared" si="99"/>
        <v>1.6302668253480068</v>
      </c>
      <c r="R624" s="60">
        <f t="shared" si="102"/>
        <v>19.846153846153847</v>
      </c>
      <c r="S624" s="60">
        <f t="shared" si="103"/>
        <v>2.9880102274600806</v>
      </c>
    </row>
    <row r="625" spans="1:19" x14ac:dyDescent="0.3">
      <c r="A625" s="60">
        <f>[1]Data!A624</f>
        <v>1922.04</v>
      </c>
      <c r="B625" s="60">
        <f>[1]Data!B624</f>
        <v>8.2100000000000009</v>
      </c>
      <c r="C625" s="60">
        <f>[1]Data!C624</f>
        <v>0.47670000000000001</v>
      </c>
      <c r="D625" s="60">
        <f>[1]Data!D624</f>
        <v>0.42330000000000001</v>
      </c>
      <c r="E625" s="60">
        <f>[1]Data!E624</f>
        <v>16.7</v>
      </c>
      <c r="F625" s="60">
        <f t="shared" si="100"/>
        <v>150.49741167664669</v>
      </c>
      <c r="G625" s="60">
        <f t="shared" si="101"/>
        <v>7.7595072305389214</v>
      </c>
      <c r="H625" s="60">
        <f t="shared" si="92"/>
        <v>191.88227160744233</v>
      </c>
      <c r="I625" s="60">
        <f t="shared" si="93"/>
        <v>18.791609595500265</v>
      </c>
      <c r="J625" s="60">
        <f t="shared" si="94"/>
        <v>8.008755764736831</v>
      </c>
      <c r="K625" s="60">
        <f t="shared" si="95"/>
        <v>2.0805354137756527</v>
      </c>
      <c r="L625" s="60">
        <f t="shared" si="96"/>
        <v>-0.72079469885134095</v>
      </c>
      <c r="M625" s="31"/>
      <c r="N625" s="31">
        <f t="shared" si="97"/>
        <v>2004.09</v>
      </c>
      <c r="O625" s="31">
        <f t="shared" si="98"/>
        <v>0.46116498885695956</v>
      </c>
      <c r="P625" s="63">
        <f t="shared" si="99"/>
        <v>1.5859204889050005</v>
      </c>
      <c r="R625" s="60">
        <f t="shared" si="102"/>
        <v>19.395227970706358</v>
      </c>
      <c r="S625" s="60">
        <f t="shared" si="103"/>
        <v>2.9650270549195961</v>
      </c>
    </row>
    <row r="626" spans="1:19" x14ac:dyDescent="0.3">
      <c r="A626" s="60">
        <f>[1]Data!A625</f>
        <v>1922.05</v>
      </c>
      <c r="B626" s="60">
        <f>[1]Data!B625</f>
        <v>8.5299999999999994</v>
      </c>
      <c r="C626" s="60">
        <f>[1]Data!C625</f>
        <v>0.48080000000000001</v>
      </c>
      <c r="D626" s="60">
        <f>[1]Data!D625</f>
        <v>0.45669999999999999</v>
      </c>
      <c r="E626" s="60">
        <f>[1]Data!E625</f>
        <v>16.7</v>
      </c>
      <c r="F626" s="60">
        <f t="shared" si="100"/>
        <v>156.36332784431136</v>
      </c>
      <c r="G626" s="60">
        <f t="shared" si="101"/>
        <v>8.3717622305389199</v>
      </c>
      <c r="H626" s="60">
        <f t="shared" si="92"/>
        <v>190.82540697929235</v>
      </c>
      <c r="I626" s="60">
        <f t="shared" si="93"/>
        <v>18.655296926084798</v>
      </c>
      <c r="J626" s="60">
        <f t="shared" si="94"/>
        <v>8.3817120930236229</v>
      </c>
      <c r="K626" s="60">
        <f t="shared" si="95"/>
        <v>2.1260522006695415</v>
      </c>
      <c r="L626" s="60">
        <f t="shared" si="96"/>
        <v>-0.67527791195745213</v>
      </c>
      <c r="M626" s="31"/>
      <c r="N626" s="31">
        <f t="shared" si="97"/>
        <v>2004.12</v>
      </c>
      <c r="O626" s="31">
        <f t="shared" si="98"/>
        <v>0.51852506269392418</v>
      </c>
      <c r="P626" s="63">
        <f t="shared" si="99"/>
        <v>1.679548593044486</v>
      </c>
      <c r="R626" s="60">
        <f t="shared" si="102"/>
        <v>18.677468797897962</v>
      </c>
      <c r="S626" s="60">
        <f t="shared" si="103"/>
        <v>2.9273179202947714</v>
      </c>
    </row>
    <row r="627" spans="1:19" x14ac:dyDescent="0.3">
      <c r="A627" s="60">
        <f>[1]Data!A626</f>
        <v>1922.06</v>
      </c>
      <c r="B627" s="60">
        <f>[1]Data!B626</f>
        <v>8.4499999999999993</v>
      </c>
      <c r="C627" s="60">
        <f>[1]Data!C626</f>
        <v>0.48499999999999999</v>
      </c>
      <c r="D627" s="60">
        <f>[1]Data!D626</f>
        <v>0.49</v>
      </c>
      <c r="E627" s="60">
        <f>[1]Data!E626</f>
        <v>16.7</v>
      </c>
      <c r="F627" s="60">
        <f t="shared" si="100"/>
        <v>154.89684880239517</v>
      </c>
      <c r="G627" s="60">
        <f t="shared" si="101"/>
        <v>8.9821841317365259</v>
      </c>
      <c r="H627" s="60">
        <f t="shared" si="92"/>
        <v>189.76064210304855</v>
      </c>
      <c r="I627" s="60">
        <f t="shared" si="93"/>
        <v>18.527098140793271</v>
      </c>
      <c r="J627" s="60">
        <f t="shared" si="94"/>
        <v>8.3605563928730273</v>
      </c>
      <c r="K627" s="60">
        <f t="shared" si="95"/>
        <v>2.1235249790533945</v>
      </c>
      <c r="L627" s="60">
        <f t="shared" si="96"/>
        <v>-0.67780513357359906</v>
      </c>
      <c r="M627" s="31"/>
      <c r="N627" s="31">
        <f t="shared" si="97"/>
        <v>2005.03</v>
      </c>
      <c r="O627" s="31">
        <f t="shared" si="98"/>
        <v>0.48964593497797848</v>
      </c>
      <c r="P627" s="63">
        <f t="shared" si="99"/>
        <v>1.6317383761801856</v>
      </c>
      <c r="R627" s="60">
        <f t="shared" si="102"/>
        <v>17.244897959183671</v>
      </c>
      <c r="S627" s="60">
        <f t="shared" si="103"/>
        <v>2.8475163292465471</v>
      </c>
    </row>
    <row r="628" spans="1:19" x14ac:dyDescent="0.3">
      <c r="A628" s="60">
        <f>[1]Data!A627</f>
        <v>1922.07</v>
      </c>
      <c r="B628" s="60">
        <f>[1]Data!B627</f>
        <v>8.51</v>
      </c>
      <c r="C628" s="60">
        <f>[1]Data!C627</f>
        <v>0.48920000000000002</v>
      </c>
      <c r="D628" s="60">
        <f>[1]Data!D627</f>
        <v>0.52329999999999999</v>
      </c>
      <c r="E628" s="60">
        <f>[1]Data!E627</f>
        <v>16.8</v>
      </c>
      <c r="F628" s="60">
        <f t="shared" si="100"/>
        <v>155.06815624999996</v>
      </c>
      <c r="G628" s="60">
        <f t="shared" si="101"/>
        <v>9.5355071874999968</v>
      </c>
      <c r="H628" s="60">
        <f t="shared" si="92"/>
        <v>188.77644984206137</v>
      </c>
      <c r="I628" s="60">
        <f t="shared" si="93"/>
        <v>18.4067761195322</v>
      </c>
      <c r="J628" s="60">
        <f t="shared" si="94"/>
        <v>8.4245147136575778</v>
      </c>
      <c r="K628" s="60">
        <f t="shared" si="95"/>
        <v>2.1311458738266285</v>
      </c>
      <c r="L628" s="60">
        <f t="shared" si="96"/>
        <v>-0.67018423880036515</v>
      </c>
      <c r="M628" s="31"/>
      <c r="N628" s="31">
        <f t="shared" si="97"/>
        <v>2005.06</v>
      </c>
      <c r="O628" s="31">
        <f t="shared" si="98"/>
        <v>0.4804561127396858</v>
      </c>
      <c r="P628" s="63">
        <f t="shared" si="99"/>
        <v>1.6168116824446896</v>
      </c>
      <c r="R628" s="60">
        <f t="shared" si="102"/>
        <v>16.262182304605389</v>
      </c>
      <c r="S628" s="60">
        <f t="shared" si="103"/>
        <v>2.7888423081892575</v>
      </c>
    </row>
    <row r="629" spans="1:19" x14ac:dyDescent="0.3">
      <c r="A629" s="60">
        <f>[1]Data!A628</f>
        <v>1922.08</v>
      </c>
      <c r="B629" s="60">
        <f>[1]Data!B628</f>
        <v>8.83</v>
      </c>
      <c r="C629" s="60">
        <f>[1]Data!C628</f>
        <v>0.49330000000000002</v>
      </c>
      <c r="D629" s="60">
        <f>[1]Data!D628</f>
        <v>0.55669999999999997</v>
      </c>
      <c r="E629" s="60">
        <f>[1]Data!E628</f>
        <v>16.600000000000001</v>
      </c>
      <c r="F629" s="60">
        <f t="shared" si="100"/>
        <v>162.83770030120479</v>
      </c>
      <c r="G629" s="60">
        <f t="shared" si="101"/>
        <v>10.266336099397588</v>
      </c>
      <c r="H629" s="60">
        <f t="shared" si="92"/>
        <v>187.817364476503</v>
      </c>
      <c r="I629" s="60">
        <f t="shared" si="93"/>
        <v>18.297889083961124</v>
      </c>
      <c r="J629" s="60">
        <f t="shared" si="94"/>
        <v>8.8992615243218918</v>
      </c>
      <c r="K629" s="60">
        <f t="shared" si="95"/>
        <v>2.1859682985002022</v>
      </c>
      <c r="L629" s="60">
        <f t="shared" si="96"/>
        <v>-0.61536181412679136</v>
      </c>
      <c r="M629" s="31"/>
      <c r="N629" s="31">
        <f t="shared" si="97"/>
        <v>2005.09</v>
      </c>
      <c r="O629" s="31">
        <f t="shared" si="98"/>
        <v>0.46873156585992071</v>
      </c>
      <c r="P629" s="63">
        <f t="shared" si="99"/>
        <v>1.5979659925501746</v>
      </c>
      <c r="R629" s="60">
        <f t="shared" si="102"/>
        <v>15.86132566912161</v>
      </c>
      <c r="S629" s="60">
        <f t="shared" si="103"/>
        <v>2.7638837984085436</v>
      </c>
    </row>
    <row r="630" spans="1:19" x14ac:dyDescent="0.3">
      <c r="A630" s="60">
        <f>[1]Data!A629</f>
        <v>1922.09</v>
      </c>
      <c r="B630" s="60">
        <f>[1]Data!B629</f>
        <v>9.06</v>
      </c>
      <c r="C630" s="60">
        <f>[1]Data!C629</f>
        <v>0.4975</v>
      </c>
      <c r="D630" s="60">
        <f>[1]Data!D629</f>
        <v>0.59</v>
      </c>
      <c r="E630" s="60">
        <f>[1]Data!E629</f>
        <v>16.600000000000001</v>
      </c>
      <c r="F630" s="60">
        <f t="shared" si="100"/>
        <v>167.07922590361443</v>
      </c>
      <c r="G630" s="60">
        <f t="shared" si="101"/>
        <v>10.880435240963852</v>
      </c>
      <c r="H630" s="60">
        <f t="shared" si="92"/>
        <v>186.89481805103335</v>
      </c>
      <c r="I630" s="60">
        <f t="shared" si="93"/>
        <v>18.197845419942904</v>
      </c>
      <c r="J630" s="60">
        <f t="shared" si="94"/>
        <v>9.1812641578169121</v>
      </c>
      <c r="K630" s="60">
        <f t="shared" si="95"/>
        <v>2.2171649029747402</v>
      </c>
      <c r="L630" s="60">
        <f t="shared" si="96"/>
        <v>-0.58416520965225338</v>
      </c>
      <c r="M630" s="31"/>
      <c r="N630" s="31">
        <f t="shared" si="97"/>
        <v>2005.12</v>
      </c>
      <c r="O630" s="31">
        <f t="shared" si="98"/>
        <v>0.49691610513035478</v>
      </c>
      <c r="P630" s="63">
        <f t="shared" si="99"/>
        <v>1.643644619584524</v>
      </c>
      <c r="R630" s="60">
        <f t="shared" si="102"/>
        <v>15.355932203389832</v>
      </c>
      <c r="S630" s="60">
        <f t="shared" si="103"/>
        <v>2.73150186213726</v>
      </c>
    </row>
    <row r="631" spans="1:19" x14ac:dyDescent="0.3">
      <c r="A631" s="60">
        <f>[1]Data!A630</f>
        <v>1922.1</v>
      </c>
      <c r="B631" s="60">
        <f>[1]Data!B630</f>
        <v>9.26</v>
      </c>
      <c r="C631" s="60">
        <f>[1]Data!C630</f>
        <v>0.50170000000000003</v>
      </c>
      <c r="D631" s="60">
        <f>[1]Data!D630</f>
        <v>0.62329999999999997</v>
      </c>
      <c r="E631" s="60">
        <f>[1]Data!E630</f>
        <v>16.7</v>
      </c>
      <c r="F631" s="60">
        <f t="shared" si="100"/>
        <v>169.74494910179638</v>
      </c>
      <c r="G631" s="60">
        <f t="shared" si="101"/>
        <v>11.425704835329338</v>
      </c>
      <c r="H631" s="60">
        <f t="shared" si="92"/>
        <v>185.89245327564163</v>
      </c>
      <c r="I631" s="60">
        <f t="shared" si="93"/>
        <v>18.103675241077497</v>
      </c>
      <c r="J631" s="60">
        <f t="shared" si="94"/>
        <v>9.3762701131890989</v>
      </c>
      <c r="K631" s="60">
        <f t="shared" si="95"/>
        <v>2.2381820414202291</v>
      </c>
      <c r="L631" s="60">
        <f t="shared" si="96"/>
        <v>-0.56314807120676447</v>
      </c>
      <c r="M631" s="31"/>
      <c r="N631" s="31">
        <f t="shared" si="97"/>
        <v>2006.03</v>
      </c>
      <c r="O631" s="31">
        <f t="shared" si="98"/>
        <v>0.49415973896208021</v>
      </c>
      <c r="P631" s="63">
        <f t="shared" si="99"/>
        <v>1.639120371269366</v>
      </c>
      <c r="R631" s="60">
        <f t="shared" si="102"/>
        <v>14.856409433659554</v>
      </c>
      <c r="S631" s="60">
        <f t="shared" si="103"/>
        <v>2.6984313838254201</v>
      </c>
    </row>
    <row r="632" spans="1:19" x14ac:dyDescent="0.3">
      <c r="A632" s="60">
        <f>[1]Data!A631</f>
        <v>1922.11</v>
      </c>
      <c r="B632" s="60">
        <f>[1]Data!B631</f>
        <v>8.8000000000000007</v>
      </c>
      <c r="C632" s="60">
        <f>[1]Data!C631</f>
        <v>0.50580000000000003</v>
      </c>
      <c r="D632" s="60">
        <f>[1]Data!D631</f>
        <v>0.65669999999999995</v>
      </c>
      <c r="E632" s="60">
        <f>[1]Data!E631</f>
        <v>16.8</v>
      </c>
      <c r="F632" s="60">
        <f t="shared" si="100"/>
        <v>160.35249999999996</v>
      </c>
      <c r="G632" s="60">
        <f t="shared" si="101"/>
        <v>11.966305312499996</v>
      </c>
      <c r="H632" s="60">
        <f t="shared" si="92"/>
        <v>184.90009722202456</v>
      </c>
      <c r="I632" s="60">
        <f t="shared" si="93"/>
        <v>18.0149410761111</v>
      </c>
      <c r="J632" s="60">
        <f t="shared" si="94"/>
        <v>8.9010837905341287</v>
      </c>
      <c r="K632" s="60">
        <f t="shared" si="95"/>
        <v>2.1861730435415336</v>
      </c>
      <c r="L632" s="60">
        <f t="shared" si="96"/>
        <v>-0.61515706908545997</v>
      </c>
      <c r="M632" s="31"/>
      <c r="N632" s="31">
        <f t="shared" si="97"/>
        <v>2006.06</v>
      </c>
      <c r="O632" s="31">
        <f t="shared" si="98"/>
        <v>0.43436301282366063</v>
      </c>
      <c r="P632" s="63">
        <f t="shared" si="99"/>
        <v>1.5439792506647649</v>
      </c>
      <c r="R632" s="60">
        <f t="shared" si="102"/>
        <v>13.400335008375212</v>
      </c>
      <c r="S632" s="60">
        <f t="shared" si="103"/>
        <v>2.5952797072693712</v>
      </c>
    </row>
    <row r="633" spans="1:19" x14ac:dyDescent="0.3">
      <c r="A633" s="60">
        <f>[1]Data!A632</f>
        <v>1922.12</v>
      </c>
      <c r="B633" s="60">
        <f>[1]Data!B632</f>
        <v>8.7799999999999994</v>
      </c>
      <c r="C633" s="60">
        <f>[1]Data!C632</f>
        <v>0.51</v>
      </c>
      <c r="D633" s="60">
        <f>[1]Data!D632</f>
        <v>0.69</v>
      </c>
      <c r="E633" s="60">
        <f>[1]Data!E632</f>
        <v>16.899999999999999</v>
      </c>
      <c r="F633" s="60">
        <f t="shared" si="100"/>
        <v>159.04138757396444</v>
      </c>
      <c r="G633" s="60">
        <f t="shared" si="101"/>
        <v>12.498696745562127</v>
      </c>
      <c r="H633" s="60">
        <f t="shared" si="92"/>
        <v>183.98355556026402</v>
      </c>
      <c r="I633" s="60">
        <f t="shared" si="93"/>
        <v>17.929710749035735</v>
      </c>
      <c r="J633" s="60">
        <f t="shared" si="94"/>
        <v>8.8702706808874616</v>
      </c>
      <c r="K633" s="60">
        <f t="shared" si="95"/>
        <v>2.1827053123031606</v>
      </c>
      <c r="L633" s="60">
        <f t="shared" si="96"/>
        <v>-0.61862480032383305</v>
      </c>
      <c r="M633" s="31"/>
      <c r="N633" s="31">
        <f t="shared" si="97"/>
        <v>2006.09</v>
      </c>
      <c r="O633" s="31">
        <f t="shared" si="98"/>
        <v>0.47169669074732878</v>
      </c>
      <c r="P633" s="63">
        <f t="shared" si="99"/>
        <v>1.6027111928630526</v>
      </c>
      <c r="R633" s="60">
        <f t="shared" si="102"/>
        <v>12.72463768115942</v>
      </c>
      <c r="S633" s="60">
        <f t="shared" si="103"/>
        <v>2.5435400890378572</v>
      </c>
    </row>
    <row r="634" spans="1:19" x14ac:dyDescent="0.3">
      <c r="A634" s="60">
        <f>[1]Data!A633</f>
        <v>1923.01</v>
      </c>
      <c r="B634" s="60">
        <f>[1]Data!B633</f>
        <v>8.9</v>
      </c>
      <c r="C634" s="60">
        <f>[1]Data!C633</f>
        <v>0.51170000000000004</v>
      </c>
      <c r="D634" s="60">
        <f>[1]Data!D633</f>
        <v>0.71419999999999995</v>
      </c>
      <c r="E634" s="60">
        <f>[1]Data!E633</f>
        <v>16.8</v>
      </c>
      <c r="F634" s="60">
        <f t="shared" si="100"/>
        <v>162.17468749999998</v>
      </c>
      <c r="G634" s="60">
        <f t="shared" si="101"/>
        <v>13.014063124999996</v>
      </c>
      <c r="H634" s="60">
        <f t="shared" si="92"/>
        <v>183.1625615397393</v>
      </c>
      <c r="I634" s="60">
        <f t="shared" si="93"/>
        <v>17.853582865569006</v>
      </c>
      <c r="J634" s="60">
        <f t="shared" si="94"/>
        <v>9.083593400894177</v>
      </c>
      <c r="K634" s="60">
        <f t="shared" si="95"/>
        <v>2.2064698633223778</v>
      </c>
      <c r="L634" s="60">
        <f t="shared" si="96"/>
        <v>-0.59486024930461578</v>
      </c>
      <c r="M634" s="31"/>
      <c r="N634" s="31">
        <f t="shared" si="97"/>
        <v>2006.12</v>
      </c>
      <c r="O634" s="31">
        <f t="shared" si="98"/>
        <v>0.53647453336429285</v>
      </c>
      <c r="P634" s="63">
        <f t="shared" si="99"/>
        <v>1.7099677887764135</v>
      </c>
      <c r="R634" s="60">
        <f t="shared" si="102"/>
        <v>12.461495379445536</v>
      </c>
      <c r="S634" s="60">
        <f t="shared" si="103"/>
        <v>2.5226435205598832</v>
      </c>
    </row>
    <row r="635" spans="1:19" x14ac:dyDescent="0.3">
      <c r="A635" s="60">
        <f>[1]Data!A634</f>
        <v>1923.02</v>
      </c>
      <c r="B635" s="60">
        <f>[1]Data!B634</f>
        <v>9.2799999999999994</v>
      </c>
      <c r="C635" s="60">
        <f>[1]Data!C634</f>
        <v>0.51329999999999998</v>
      </c>
      <c r="D635" s="60">
        <f>[1]Data!D634</f>
        <v>0.73829999999999996</v>
      </c>
      <c r="E635" s="60">
        <f>[1]Data!E634</f>
        <v>16.8</v>
      </c>
      <c r="F635" s="60">
        <f t="shared" si="100"/>
        <v>169.09899999999996</v>
      </c>
      <c r="G635" s="60">
        <f t="shared" si="101"/>
        <v>13.453210312499996</v>
      </c>
      <c r="H635" s="60">
        <f t="shared" si="92"/>
        <v>182.42385729752942</v>
      </c>
      <c r="I635" s="60">
        <f t="shared" si="93"/>
        <v>17.78396040364095</v>
      </c>
      <c r="J635" s="60">
        <f t="shared" si="94"/>
        <v>9.5085119490808108</v>
      </c>
      <c r="K635" s="60">
        <f t="shared" si="95"/>
        <v>2.252187392082992</v>
      </c>
      <c r="L635" s="60">
        <f t="shared" si="96"/>
        <v>-0.54914272054400159</v>
      </c>
      <c r="M635" s="31"/>
      <c r="N635" s="31">
        <f t="shared" si="97"/>
        <v>2007.03</v>
      </c>
      <c r="O635" s="31">
        <f t="shared" si="98"/>
        <v>0.50013349515062266</v>
      </c>
      <c r="P635" s="63">
        <f t="shared" si="99"/>
        <v>1.6489413816860428</v>
      </c>
      <c r="R635" s="60">
        <f t="shared" si="102"/>
        <v>12.569416226466206</v>
      </c>
      <c r="S635" s="60">
        <f t="shared" si="103"/>
        <v>2.5312665797151266</v>
      </c>
    </row>
    <row r="636" spans="1:19" x14ac:dyDescent="0.3">
      <c r="A636" s="60">
        <f>[1]Data!A635</f>
        <v>1923.03</v>
      </c>
      <c r="B636" s="60">
        <f>[1]Data!B635</f>
        <v>9.43</v>
      </c>
      <c r="C636" s="60">
        <f>[1]Data!C635</f>
        <v>0.51500000000000001</v>
      </c>
      <c r="D636" s="60">
        <f>[1]Data!D635</f>
        <v>0.76249999999999996</v>
      </c>
      <c r="E636" s="60">
        <f>[1]Data!E635</f>
        <v>16.8</v>
      </c>
      <c r="F636" s="60">
        <f t="shared" si="100"/>
        <v>171.83228124999994</v>
      </c>
      <c r="G636" s="60">
        <f t="shared" si="101"/>
        <v>13.894179687499996</v>
      </c>
      <c r="H636" s="60">
        <f t="shared" si="92"/>
        <v>181.65446684892734</v>
      </c>
      <c r="I636" s="60">
        <f t="shared" si="93"/>
        <v>17.720620812864109</v>
      </c>
      <c r="J636" s="60">
        <f t="shared" si="94"/>
        <v>9.6967416133220343</v>
      </c>
      <c r="K636" s="60">
        <f t="shared" si="95"/>
        <v>2.2717899129245009</v>
      </c>
      <c r="L636" s="60">
        <f t="shared" si="96"/>
        <v>-0.52954019970249266</v>
      </c>
      <c r="M636" s="31"/>
      <c r="N636" s="31">
        <f t="shared" si="97"/>
        <v>2007.06</v>
      </c>
      <c r="O636" s="31">
        <f t="shared" si="98"/>
        <v>0.54720515233091849</v>
      </c>
      <c r="P636" s="63">
        <f t="shared" si="99"/>
        <v>1.7284156027784465</v>
      </c>
      <c r="R636" s="60">
        <f t="shared" si="102"/>
        <v>12.367213114754099</v>
      </c>
      <c r="S636" s="60">
        <f t="shared" si="103"/>
        <v>2.5150488671459366</v>
      </c>
    </row>
    <row r="637" spans="1:19" x14ac:dyDescent="0.3">
      <c r="A637" s="60">
        <f>[1]Data!A636</f>
        <v>1923.04</v>
      </c>
      <c r="B637" s="60">
        <f>[1]Data!B636</f>
        <v>9.1</v>
      </c>
      <c r="C637" s="60">
        <f>[1]Data!C636</f>
        <v>0.51670000000000005</v>
      </c>
      <c r="D637" s="60">
        <f>[1]Data!D636</f>
        <v>0.78669999999999995</v>
      </c>
      <c r="E637" s="60">
        <f>[1]Data!E636</f>
        <v>16.899999999999999</v>
      </c>
      <c r="F637" s="60">
        <f t="shared" si="100"/>
        <v>164.83788461538458</v>
      </c>
      <c r="G637" s="60">
        <f t="shared" si="101"/>
        <v>14.25032569526627</v>
      </c>
      <c r="H637" s="60">
        <f t="shared" si="92"/>
        <v>180.81767121302613</v>
      </c>
      <c r="I637" s="60">
        <f t="shared" si="93"/>
        <v>17.6624875536052</v>
      </c>
      <c r="J637" s="60">
        <f t="shared" si="94"/>
        <v>9.3326539715940804</v>
      </c>
      <c r="K637" s="60">
        <f t="shared" si="95"/>
        <v>2.2335194301000869</v>
      </c>
      <c r="L637" s="60">
        <f t="shared" si="96"/>
        <v>-0.5678106825269067</v>
      </c>
      <c r="M637" s="31"/>
      <c r="N637" s="31">
        <f t="shared" si="97"/>
        <v>2007.09</v>
      </c>
      <c r="O637" s="31">
        <f t="shared" si="98"/>
        <v>0.52449868409428912</v>
      </c>
      <c r="P637" s="63">
        <f t="shared" si="99"/>
        <v>1.689611606856019</v>
      </c>
      <c r="R637" s="60">
        <f t="shared" si="102"/>
        <v>11.567306470064828</v>
      </c>
      <c r="S637" s="60">
        <f t="shared" si="103"/>
        <v>2.4481827111697445</v>
      </c>
    </row>
    <row r="638" spans="1:19" x14ac:dyDescent="0.3">
      <c r="A638" s="60">
        <f>[1]Data!A637</f>
        <v>1923.05</v>
      </c>
      <c r="B638" s="60">
        <f>[1]Data!B637</f>
        <v>8.67</v>
      </c>
      <c r="C638" s="60">
        <f>[1]Data!C637</f>
        <v>0.51829999999999998</v>
      </c>
      <c r="D638" s="60">
        <f>[1]Data!D637</f>
        <v>0.81079999999999997</v>
      </c>
      <c r="E638" s="60">
        <f>[1]Data!E637</f>
        <v>16.899999999999999</v>
      </c>
      <c r="F638" s="60">
        <f t="shared" si="100"/>
        <v>157.04884171597629</v>
      </c>
      <c r="G638" s="60">
        <f t="shared" si="101"/>
        <v>14.686874378698223</v>
      </c>
      <c r="H638" s="60">
        <f t="shared" si="92"/>
        <v>179.9441589216396</v>
      </c>
      <c r="I638" s="60">
        <f t="shared" si="93"/>
        <v>17.608752250527221</v>
      </c>
      <c r="J638" s="60">
        <f t="shared" si="94"/>
        <v>8.9187944427620707</v>
      </c>
      <c r="K638" s="60">
        <f t="shared" si="95"/>
        <v>2.1881607853013239</v>
      </c>
      <c r="L638" s="60">
        <f t="shared" si="96"/>
        <v>-0.61316932732566976</v>
      </c>
      <c r="M638" s="31"/>
      <c r="N638" s="31">
        <f t="shared" si="97"/>
        <v>2007.12</v>
      </c>
      <c r="O638" s="31">
        <f t="shared" si="98"/>
        <v>0.49755951110923391</v>
      </c>
      <c r="P638" s="63">
        <f t="shared" si="99"/>
        <v>1.6447024906437053</v>
      </c>
      <c r="R638" s="60">
        <f t="shared" si="102"/>
        <v>10.693142575234337</v>
      </c>
      <c r="S638" s="60">
        <f t="shared" si="103"/>
        <v>2.3696026551967426</v>
      </c>
    </row>
    <row r="639" spans="1:19" x14ac:dyDescent="0.3">
      <c r="A639" s="60">
        <f>[1]Data!A638</f>
        <v>1923.06</v>
      </c>
      <c r="B639" s="60">
        <f>[1]Data!B638</f>
        <v>8.34</v>
      </c>
      <c r="C639" s="60">
        <f>[1]Data!C638</f>
        <v>0.52</v>
      </c>
      <c r="D639" s="60">
        <f>[1]Data!D638</f>
        <v>0.83499999999999996</v>
      </c>
      <c r="E639" s="60">
        <f>[1]Data!E638</f>
        <v>17</v>
      </c>
      <c r="F639" s="60">
        <f t="shared" si="100"/>
        <v>150.18254999999996</v>
      </c>
      <c r="G639" s="60">
        <f t="shared" si="101"/>
        <v>15.036262499999996</v>
      </c>
      <c r="H639" s="60">
        <f t="shared" si="92"/>
        <v>179.09856502582969</v>
      </c>
      <c r="I639" s="60">
        <f t="shared" si="93"/>
        <v>17.561391829871489</v>
      </c>
      <c r="J639" s="60">
        <f t="shared" si="94"/>
        <v>8.5518591837660161</v>
      </c>
      <c r="K639" s="60">
        <f t="shared" si="95"/>
        <v>2.1461487077038797</v>
      </c>
      <c r="L639" s="60">
        <f t="shared" si="96"/>
        <v>-0.65518140492311394</v>
      </c>
      <c r="M639" s="31"/>
      <c r="N639" s="31">
        <f t="shared" si="97"/>
        <v>2008.03</v>
      </c>
      <c r="O639" s="31">
        <f t="shared" si="98"/>
        <v>0.36028981381960268</v>
      </c>
      <c r="P639" s="63">
        <f t="shared" si="99"/>
        <v>1.4337448734326763</v>
      </c>
      <c r="R639" s="60">
        <f t="shared" si="102"/>
        <v>9.9880239520958085</v>
      </c>
      <c r="S639" s="60">
        <f t="shared" si="103"/>
        <v>2.3013867705019369</v>
      </c>
    </row>
    <row r="640" spans="1:19" x14ac:dyDescent="0.3">
      <c r="A640" s="60">
        <f>[1]Data!A639</f>
        <v>1923.07</v>
      </c>
      <c r="B640" s="60">
        <f>[1]Data!B639</f>
        <v>8.06</v>
      </c>
      <c r="C640" s="60">
        <f>[1]Data!C639</f>
        <v>0.52170000000000005</v>
      </c>
      <c r="D640" s="60">
        <f>[1]Data!D639</f>
        <v>0.85919999999999996</v>
      </c>
      <c r="E640" s="60">
        <f>[1]Data!E639</f>
        <v>17.2</v>
      </c>
      <c r="F640" s="60">
        <f t="shared" si="100"/>
        <v>143.45277034883719</v>
      </c>
      <c r="G640" s="60">
        <f t="shared" si="101"/>
        <v>15.292136511627904</v>
      </c>
      <c r="H640" s="60">
        <f t="shared" si="92"/>
        <v>178.2679615668649</v>
      </c>
      <c r="I640" s="60">
        <f t="shared" si="93"/>
        <v>17.51938263984275</v>
      </c>
      <c r="J640" s="60">
        <f t="shared" si="94"/>
        <v>8.1882320454943152</v>
      </c>
      <c r="K640" s="60">
        <f t="shared" si="95"/>
        <v>2.1026980071012327</v>
      </c>
      <c r="L640" s="60">
        <f t="shared" si="96"/>
        <v>-0.69863210552576094</v>
      </c>
      <c r="M640" s="31"/>
      <c r="N640" s="31">
        <f t="shared" si="97"/>
        <v>2008.06</v>
      </c>
      <c r="O640" s="31">
        <f t="shared" si="98"/>
        <v>0.35310140437020454</v>
      </c>
      <c r="P640" s="63">
        <f t="shared" si="99"/>
        <v>1.4234754827499894</v>
      </c>
      <c r="R640" s="60">
        <f t="shared" si="102"/>
        <v>9.3808193668528865</v>
      </c>
      <c r="S640" s="60">
        <f t="shared" si="103"/>
        <v>2.2386671117460737</v>
      </c>
    </row>
    <row r="641" spans="1:19" x14ac:dyDescent="0.3">
      <c r="A641" s="60">
        <f>[1]Data!A640</f>
        <v>1923.08</v>
      </c>
      <c r="B641" s="60">
        <f>[1]Data!B640</f>
        <v>8.1</v>
      </c>
      <c r="C641" s="60">
        <f>[1]Data!C640</f>
        <v>0.52329999999999999</v>
      </c>
      <c r="D641" s="60">
        <f>[1]Data!D640</f>
        <v>0.88329999999999997</v>
      </c>
      <c r="E641" s="60">
        <f>[1]Data!E640</f>
        <v>17.100000000000001</v>
      </c>
      <c r="F641" s="60">
        <f t="shared" si="100"/>
        <v>145.00776315789469</v>
      </c>
      <c r="G641" s="60">
        <f t="shared" si="101"/>
        <v>15.813007061403503</v>
      </c>
      <c r="H641" s="60">
        <f t="shared" ref="H641:H704" si="104">GEOMEAN(F522:F642)</f>
        <v>177.40300214537893</v>
      </c>
      <c r="I641" s="60">
        <f t="shared" ref="I641:I704" si="105">GEOMEAN(G522:G641)</f>
        <v>17.483662736553061</v>
      </c>
      <c r="J641" s="60">
        <f t="shared" ref="J641:J704" si="106">F641/I641</f>
        <v>8.2939007313797717</v>
      </c>
      <c r="K641" s="60">
        <f t="shared" ref="K641:K704" si="107">LN(J641)</f>
        <v>2.1155203930257458</v>
      </c>
      <c r="L641" s="60">
        <f t="shared" si="96"/>
        <v>-0.68580971960124781</v>
      </c>
      <c r="M641" s="31"/>
      <c r="N641" s="31">
        <f t="shared" si="97"/>
        <v>2008.09</v>
      </c>
      <c r="O641" s="31">
        <f t="shared" si="98"/>
        <v>0.25789582364992159</v>
      </c>
      <c r="P641" s="63">
        <f t="shared" si="99"/>
        <v>1.2942039861536478</v>
      </c>
      <c r="R641" s="60">
        <f t="shared" si="102"/>
        <v>9.1701573644288459</v>
      </c>
      <c r="S641" s="60">
        <f t="shared" si="103"/>
        <v>2.2159544469094437</v>
      </c>
    </row>
    <row r="642" spans="1:19" x14ac:dyDescent="0.3">
      <c r="A642" s="60">
        <f>[1]Data!A641</f>
        <v>1923.09</v>
      </c>
      <c r="B642" s="60">
        <f>[1]Data!B641</f>
        <v>8.15</v>
      </c>
      <c r="C642" s="60">
        <f>[1]Data!C641</f>
        <v>0.52500000000000002</v>
      </c>
      <c r="D642" s="60">
        <f>[1]Data!D641</f>
        <v>0.90749999999999997</v>
      </c>
      <c r="E642" s="60">
        <f>[1]Data!E641</f>
        <v>17.2</v>
      </c>
      <c r="F642" s="60">
        <f t="shared" si="100"/>
        <v>145.05460029069764</v>
      </c>
      <c r="G642" s="60">
        <f t="shared" si="101"/>
        <v>16.15178524709302</v>
      </c>
      <c r="H642" s="60">
        <f t="shared" si="104"/>
        <v>176.5130568748323</v>
      </c>
      <c r="I642" s="60">
        <f t="shared" si="105"/>
        <v>17.453856742606852</v>
      </c>
      <c r="J642" s="60">
        <f t="shared" si="106"/>
        <v>8.3107477292742313</v>
      </c>
      <c r="K642" s="60">
        <f t="shared" si="107"/>
        <v>2.1175495842748311</v>
      </c>
      <c r="L642" s="60">
        <f t="shared" ref="L642:L705" si="108">K642-$K$1843</f>
        <v>-0.68378052835216252</v>
      </c>
      <c r="M642" s="31"/>
      <c r="N642" s="31">
        <f t="shared" si="97"/>
        <v>2008.12</v>
      </c>
      <c r="O642" s="31">
        <f t="shared" si="98"/>
        <v>-1.0965220066795567E-2</v>
      </c>
      <c r="P642" s="63">
        <f t="shared" si="99"/>
        <v>0.98909467882401192</v>
      </c>
      <c r="R642" s="60">
        <f t="shared" si="102"/>
        <v>8.9807162534435268</v>
      </c>
      <c r="S642" s="60">
        <f t="shared" si="103"/>
        <v>2.1950796400959027</v>
      </c>
    </row>
    <row r="643" spans="1:19" x14ac:dyDescent="0.3">
      <c r="A643" s="60">
        <f>[1]Data!A642</f>
        <v>1923.1</v>
      </c>
      <c r="B643" s="60">
        <f>[1]Data!B642</f>
        <v>8.0299999999999994</v>
      </c>
      <c r="C643" s="60">
        <f>[1]Data!C642</f>
        <v>0.52669999999999995</v>
      </c>
      <c r="D643" s="60">
        <f>[1]Data!D642</f>
        <v>0.93169999999999997</v>
      </c>
      <c r="E643" s="60">
        <f>[1]Data!E642</f>
        <v>17.3</v>
      </c>
      <c r="F643" s="60">
        <f t="shared" si="100"/>
        <v>142.09270664739878</v>
      </c>
      <c r="G643" s="60">
        <f t="shared" si="101"/>
        <v>16.486646921965313</v>
      </c>
      <c r="H643" s="60">
        <f t="shared" si="104"/>
        <v>175.71703062293517</v>
      </c>
      <c r="I643" s="60">
        <f t="shared" si="105"/>
        <v>17.428388138967911</v>
      </c>
      <c r="J643" s="60">
        <f t="shared" si="106"/>
        <v>8.1529459588804727</v>
      </c>
      <c r="K643" s="60">
        <f t="shared" si="107"/>
        <v>2.0983793292864856</v>
      </c>
      <c r="L643" s="60">
        <f t="shared" si="108"/>
        <v>-0.70295078334050798</v>
      </c>
      <c r="M643" s="31"/>
      <c r="N643" s="31">
        <f t="shared" ref="N643:N700" si="109">INDEX($A$130:$A$2900,(ROW()-ROW($A$130))*3)</f>
        <v>2009.03</v>
      </c>
      <c r="O643" s="31">
        <f t="shared" ref="O643:O700" si="110">INDEX($L$130:$L$2900,(ROW()-ROW($L$130))*3)</f>
        <v>-0.12862470893539779</v>
      </c>
      <c r="P643" s="63">
        <f t="shared" ref="P643:P700" si="111">EXP(O643)</f>
        <v>0.87930389852744806</v>
      </c>
      <c r="R643" s="60">
        <f t="shared" si="102"/>
        <v>8.6186540731995276</v>
      </c>
      <c r="S643" s="60">
        <f t="shared" si="103"/>
        <v>2.153928932484428</v>
      </c>
    </row>
    <row r="644" spans="1:19" x14ac:dyDescent="0.3">
      <c r="A644" s="60">
        <f>[1]Data!A643</f>
        <v>1923.11</v>
      </c>
      <c r="B644" s="60">
        <f>[1]Data!B643</f>
        <v>8.27</v>
      </c>
      <c r="C644" s="60">
        <f>[1]Data!C643</f>
        <v>0.52829999999999999</v>
      </c>
      <c r="D644" s="60">
        <f>[1]Data!D643</f>
        <v>0.95579999999999998</v>
      </c>
      <c r="E644" s="60">
        <f>[1]Data!E643</f>
        <v>17.3</v>
      </c>
      <c r="F644" s="60">
        <f t="shared" si="100"/>
        <v>146.33956213872827</v>
      </c>
      <c r="G644" s="60">
        <f t="shared" si="101"/>
        <v>16.913101994219648</v>
      </c>
      <c r="H644" s="60">
        <f t="shared" si="104"/>
        <v>175.02437249235965</v>
      </c>
      <c r="I644" s="60">
        <f t="shared" si="105"/>
        <v>17.409444134722701</v>
      </c>
      <c r="J644" s="60">
        <f t="shared" si="106"/>
        <v>8.4057573008237334</v>
      </c>
      <c r="K644" s="60">
        <f t="shared" si="107"/>
        <v>2.1289168640299918</v>
      </c>
      <c r="L644" s="60">
        <f t="shared" si="108"/>
        <v>-0.6724132485970018</v>
      </c>
      <c r="M644" s="31"/>
      <c r="N644" s="31">
        <f t="shared" si="109"/>
        <v>2009.06</v>
      </c>
      <c r="O644" s="31">
        <f t="shared" si="110"/>
        <v>0.10790175327514717</v>
      </c>
      <c r="P644" s="63">
        <f t="shared" si="111"/>
        <v>1.1139382992206055</v>
      </c>
      <c r="R644" s="60">
        <f t="shared" si="102"/>
        <v>8.6524377484829458</v>
      </c>
      <c r="S644" s="60">
        <f t="shared" si="103"/>
        <v>2.1578411018736792</v>
      </c>
    </row>
    <row r="645" spans="1:19" x14ac:dyDescent="0.3">
      <c r="A645" s="60">
        <f>[1]Data!A644</f>
        <v>1923.12</v>
      </c>
      <c r="B645" s="60">
        <f>[1]Data!B644</f>
        <v>8.5500000000000007</v>
      </c>
      <c r="C645" s="60">
        <f>[1]Data!C644</f>
        <v>0.53</v>
      </c>
      <c r="D645" s="60">
        <f>[1]Data!D644</f>
        <v>0.98</v>
      </c>
      <c r="E645" s="60">
        <f>[1]Data!E644</f>
        <v>17.3</v>
      </c>
      <c r="F645" s="60">
        <f t="shared" si="100"/>
        <v>151.2942268786127</v>
      </c>
      <c r="G645" s="60">
        <f t="shared" si="101"/>
        <v>17.341326589595372</v>
      </c>
      <c r="H645" s="60">
        <f t="shared" si="104"/>
        <v>174.36833002471107</v>
      </c>
      <c r="I645" s="60">
        <f t="shared" si="105"/>
        <v>17.394030741660529</v>
      </c>
      <c r="J645" s="60">
        <f t="shared" si="106"/>
        <v>8.6980544720003952</v>
      </c>
      <c r="K645" s="60">
        <f t="shared" si="107"/>
        <v>2.1630993767449831</v>
      </c>
      <c r="L645" s="60">
        <f t="shared" si="108"/>
        <v>-0.63823073588201051</v>
      </c>
      <c r="M645" s="31"/>
      <c r="N645" s="31">
        <f t="shared" si="109"/>
        <v>2009.09</v>
      </c>
      <c r="O645" s="31">
        <f t="shared" si="110"/>
        <v>0.26790537256280578</v>
      </c>
      <c r="P645" s="63">
        <f t="shared" si="111"/>
        <v>1.3072234349585918</v>
      </c>
      <c r="R645" s="60">
        <f t="shared" si="102"/>
        <v>8.7244897959183678</v>
      </c>
      <c r="S645" s="60">
        <f t="shared" si="103"/>
        <v>2.1661339902661885</v>
      </c>
    </row>
    <row r="646" spans="1:19" x14ac:dyDescent="0.3">
      <c r="A646" s="60">
        <f>[1]Data!A645</f>
        <v>1924.01</v>
      </c>
      <c r="B646" s="60">
        <f>[1]Data!B645</f>
        <v>8.83</v>
      </c>
      <c r="C646" s="60">
        <f>[1]Data!C645</f>
        <v>0.53169999999999995</v>
      </c>
      <c r="D646" s="60">
        <f>[1]Data!D645</f>
        <v>0.9758</v>
      </c>
      <c r="E646" s="60">
        <f>[1]Data!E645</f>
        <v>17.3</v>
      </c>
      <c r="F646" s="60">
        <f t="shared" si="100"/>
        <v>156.24889161849708</v>
      </c>
      <c r="G646" s="60">
        <f t="shared" si="101"/>
        <v>17.267006618497106</v>
      </c>
      <c r="H646" s="60">
        <f t="shared" si="104"/>
        <v>173.67181435146026</v>
      </c>
      <c r="I646" s="60">
        <f t="shared" si="105"/>
        <v>17.38013951475001</v>
      </c>
      <c r="J646" s="60">
        <f t="shared" si="106"/>
        <v>8.9900827024946075</v>
      </c>
      <c r="K646" s="60">
        <f t="shared" si="107"/>
        <v>2.1961220478288239</v>
      </c>
      <c r="L646" s="60">
        <f t="shared" si="108"/>
        <v>-0.60520806479816969</v>
      </c>
      <c r="M646" s="31"/>
      <c r="N646" s="31">
        <f t="shared" si="109"/>
        <v>2009.12</v>
      </c>
      <c r="O646" s="31">
        <f t="shared" si="110"/>
        <v>0.34144829711833768</v>
      </c>
      <c r="P646" s="63">
        <f t="shared" si="111"/>
        <v>1.406983846306153</v>
      </c>
      <c r="R646" s="60">
        <f t="shared" si="102"/>
        <v>9.048985447837671</v>
      </c>
      <c r="S646" s="60">
        <f t="shared" si="103"/>
        <v>2.202652646216269</v>
      </c>
    </row>
    <row r="647" spans="1:19" x14ac:dyDescent="0.3">
      <c r="A647" s="60">
        <f>[1]Data!A646</f>
        <v>1924.02</v>
      </c>
      <c r="B647" s="60">
        <f>[1]Data!B646</f>
        <v>8.8699999999999992</v>
      </c>
      <c r="C647" s="60">
        <f>[1]Data!C646</f>
        <v>0.5333</v>
      </c>
      <c r="D647" s="60">
        <f>[1]Data!D646</f>
        <v>0.97170000000000001</v>
      </c>
      <c r="E647" s="60">
        <f>[1]Data!E646</f>
        <v>17.2</v>
      </c>
      <c r="F647" s="60">
        <f t="shared" si="100"/>
        <v>157.86923982558136</v>
      </c>
      <c r="G647" s="60">
        <f t="shared" si="101"/>
        <v>17.294423938953486</v>
      </c>
      <c r="H647" s="60">
        <f t="shared" si="104"/>
        <v>172.9257268716907</v>
      </c>
      <c r="I647" s="60">
        <f t="shared" si="105"/>
        <v>17.367171604844852</v>
      </c>
      <c r="J647" s="60">
        <f t="shared" si="106"/>
        <v>9.0900950032382468</v>
      </c>
      <c r="K647" s="60">
        <f t="shared" si="107"/>
        <v>2.2071853595361191</v>
      </c>
      <c r="L647" s="60">
        <f t="shared" si="108"/>
        <v>-0.59414475309087456</v>
      </c>
      <c r="M647" s="31"/>
      <c r="N647" s="31">
        <f t="shared" si="109"/>
        <v>2010.03</v>
      </c>
      <c r="O647" s="31">
        <f t="shared" si="110"/>
        <v>0.37313987316659203</v>
      </c>
      <c r="P647" s="63">
        <f t="shared" si="111"/>
        <v>1.4522874616728627</v>
      </c>
      <c r="R647" s="60">
        <f t="shared" si="102"/>
        <v>9.1283317896470102</v>
      </c>
      <c r="S647" s="60">
        <f t="shared" si="103"/>
        <v>2.211382960458232</v>
      </c>
    </row>
    <row r="648" spans="1:19" x14ac:dyDescent="0.3">
      <c r="A648" s="60">
        <f>[1]Data!A647</f>
        <v>1924.03</v>
      </c>
      <c r="B648" s="60">
        <f>[1]Data!B647</f>
        <v>8.6999999999999993</v>
      </c>
      <c r="C648" s="60">
        <f>[1]Data!C647</f>
        <v>0.53500000000000003</v>
      </c>
      <c r="D648" s="60">
        <f>[1]Data!D647</f>
        <v>0.96750000000000003</v>
      </c>
      <c r="E648" s="60">
        <f>[1]Data!E647</f>
        <v>17.100000000000001</v>
      </c>
      <c r="F648" s="60">
        <f t="shared" si="100"/>
        <v>155.74907894736836</v>
      </c>
      <c r="G648" s="60">
        <f t="shared" si="101"/>
        <v>17.320371710526313</v>
      </c>
      <c r="H648" s="60">
        <f t="shared" si="104"/>
        <v>172.18520170080245</v>
      </c>
      <c r="I648" s="60">
        <f t="shared" si="105"/>
        <v>17.356621945651831</v>
      </c>
      <c r="J648" s="60">
        <f t="shared" si="106"/>
        <v>8.9734672700171654</v>
      </c>
      <c r="K648" s="60">
        <f t="shared" si="107"/>
        <v>2.1942721420762035</v>
      </c>
      <c r="L648" s="60">
        <f t="shared" si="108"/>
        <v>-0.60705797055079014</v>
      </c>
      <c r="M648" s="31"/>
      <c r="N648" s="31">
        <f t="shared" si="109"/>
        <v>2010.06</v>
      </c>
      <c r="O648" s="31">
        <f t="shared" si="110"/>
        <v>0.31031850193388566</v>
      </c>
      <c r="P648" s="63">
        <f t="shared" si="111"/>
        <v>1.3638594368303751</v>
      </c>
      <c r="R648" s="60">
        <f t="shared" si="102"/>
        <v>8.9922480620155021</v>
      </c>
      <c r="S648" s="60">
        <f t="shared" si="103"/>
        <v>2.196362879738738</v>
      </c>
    </row>
    <row r="649" spans="1:19" x14ac:dyDescent="0.3">
      <c r="A649" s="60">
        <f>[1]Data!A648</f>
        <v>1924.04</v>
      </c>
      <c r="B649" s="60">
        <f>[1]Data!B648</f>
        <v>8.5</v>
      </c>
      <c r="C649" s="60">
        <f>[1]Data!C648</f>
        <v>0.53669999999999995</v>
      </c>
      <c r="D649" s="60">
        <f>[1]Data!D648</f>
        <v>0.96330000000000005</v>
      </c>
      <c r="E649" s="60">
        <f>[1]Data!E648</f>
        <v>17</v>
      </c>
      <c r="F649" s="60">
        <f t="shared" si="100"/>
        <v>153.06374999999997</v>
      </c>
      <c r="G649" s="60">
        <f t="shared" si="101"/>
        <v>17.346624749999997</v>
      </c>
      <c r="H649" s="60">
        <f t="shared" si="104"/>
        <v>171.46293021532497</v>
      </c>
      <c r="I649" s="60">
        <f t="shared" si="105"/>
        <v>17.347054396548362</v>
      </c>
      <c r="J649" s="60">
        <f t="shared" si="106"/>
        <v>8.8236161887205409</v>
      </c>
      <c r="K649" s="60">
        <f t="shared" si="107"/>
        <v>2.1774317847133404</v>
      </c>
      <c r="L649" s="60">
        <f t="shared" si="108"/>
        <v>-0.62389832791365318</v>
      </c>
      <c r="M649" s="31"/>
      <c r="N649" s="31">
        <f t="shared" si="109"/>
        <v>2010.09</v>
      </c>
      <c r="O649" s="31">
        <f t="shared" si="110"/>
        <v>0.34205876390979206</v>
      </c>
      <c r="P649" s="63">
        <f t="shared" si="111"/>
        <v>1.4078430254439189</v>
      </c>
      <c r="R649" s="60">
        <f t="shared" si="102"/>
        <v>8.8238347347659083</v>
      </c>
      <c r="S649" s="60">
        <f t="shared" si="103"/>
        <v>2.1774565527148297</v>
      </c>
    </row>
    <row r="650" spans="1:19" x14ac:dyDescent="0.3">
      <c r="A650" s="60">
        <f>[1]Data!A649</f>
        <v>1924.05</v>
      </c>
      <c r="B650" s="60">
        <f>[1]Data!B649</f>
        <v>8.4700000000000006</v>
      </c>
      <c r="C650" s="60">
        <f>[1]Data!C649</f>
        <v>0.5383</v>
      </c>
      <c r="D650" s="60">
        <f>[1]Data!D649</f>
        <v>0.95920000000000005</v>
      </c>
      <c r="E650" s="60">
        <f>[1]Data!E649</f>
        <v>17</v>
      </c>
      <c r="F650" s="60">
        <f t="shared" si="100"/>
        <v>152.52352499999998</v>
      </c>
      <c r="G650" s="60">
        <f t="shared" si="101"/>
        <v>17.272793999999998</v>
      </c>
      <c r="H650" s="60">
        <f t="shared" si="104"/>
        <v>170.77576252581883</v>
      </c>
      <c r="I650" s="60">
        <f t="shared" si="105"/>
        <v>17.340576138624744</v>
      </c>
      <c r="J650" s="60">
        <f t="shared" si="106"/>
        <v>8.7957587902899057</v>
      </c>
      <c r="K650" s="60">
        <f t="shared" si="107"/>
        <v>2.1742696496573326</v>
      </c>
      <c r="L650" s="60">
        <f t="shared" si="108"/>
        <v>-0.627060462969661</v>
      </c>
      <c r="M650" s="31"/>
      <c r="N650" s="31">
        <f t="shared" si="109"/>
        <v>2010.12</v>
      </c>
      <c r="O650" s="31">
        <f t="shared" si="110"/>
        <v>0.43587101254223715</v>
      </c>
      <c r="P650" s="63">
        <f t="shared" si="111"/>
        <v>1.5463093273762061</v>
      </c>
      <c r="R650" s="60">
        <f t="shared" si="102"/>
        <v>8.8302752293577988</v>
      </c>
      <c r="S650" s="60">
        <f t="shared" si="103"/>
        <v>2.1781861839327958</v>
      </c>
    </row>
    <row r="651" spans="1:19" x14ac:dyDescent="0.3">
      <c r="A651" s="60">
        <f>[1]Data!A650</f>
        <v>1924.06</v>
      </c>
      <c r="B651" s="60">
        <f>[1]Data!B650</f>
        <v>8.6300000000000008</v>
      </c>
      <c r="C651" s="60">
        <f>[1]Data!C650</f>
        <v>0.54</v>
      </c>
      <c r="D651" s="60">
        <f>[1]Data!D650</f>
        <v>0.95499999999999996</v>
      </c>
      <c r="E651" s="60">
        <f>[1]Data!E650</f>
        <v>17</v>
      </c>
      <c r="F651" s="60">
        <f t="shared" ref="F651:F714" si="112">B651*$E$1842/E651</f>
        <v>155.40472499999998</v>
      </c>
      <c r="G651" s="60">
        <f t="shared" ref="G651:G714" si="113">D651*$E$1842/E651</f>
        <v>17.197162499999997</v>
      </c>
      <c r="H651" s="60">
        <f t="shared" si="104"/>
        <v>170.15370463110344</v>
      </c>
      <c r="I651" s="60">
        <f t="shared" si="105"/>
        <v>17.335759409662653</v>
      </c>
      <c r="J651" s="60">
        <f t="shared" si="106"/>
        <v>8.9644025004973287</v>
      </c>
      <c r="K651" s="60">
        <f t="shared" si="107"/>
        <v>2.1932614568156423</v>
      </c>
      <c r="L651" s="60">
        <f t="shared" si="108"/>
        <v>-0.60806865581135128</v>
      </c>
      <c r="M651" s="31"/>
      <c r="N651" s="31">
        <f t="shared" si="109"/>
        <v>2011.03</v>
      </c>
      <c r="O651" s="31">
        <f t="shared" si="110"/>
        <v>0.45845157913561208</v>
      </c>
      <c r="P651" s="63">
        <f t="shared" si="111"/>
        <v>1.5816230697991891</v>
      </c>
      <c r="R651" s="60">
        <f t="shared" ref="R651:R714" si="114">B651/D651</f>
        <v>9.0366492146596862</v>
      </c>
      <c r="S651" s="60">
        <f t="shared" ref="S651:S714" si="115">LN(R651)</f>
        <v>2.2012884435967432</v>
      </c>
    </row>
    <row r="652" spans="1:19" x14ac:dyDescent="0.3">
      <c r="A652" s="60">
        <f>[1]Data!A651</f>
        <v>1924.07</v>
      </c>
      <c r="B652" s="60">
        <f>[1]Data!B651</f>
        <v>9.0299999999999994</v>
      </c>
      <c r="C652" s="60">
        <f>[1]Data!C651</f>
        <v>0.54169999999999996</v>
      </c>
      <c r="D652" s="60">
        <f>[1]Data!D651</f>
        <v>0.95079999999999998</v>
      </c>
      <c r="E652" s="60">
        <f>[1]Data!E651</f>
        <v>17.100000000000001</v>
      </c>
      <c r="F652" s="60">
        <f t="shared" si="112"/>
        <v>161.6568026315789</v>
      </c>
      <c r="G652" s="60">
        <f t="shared" si="113"/>
        <v>17.021405087719295</v>
      </c>
      <c r="H652" s="60">
        <f t="shared" si="104"/>
        <v>169.68335142343906</v>
      </c>
      <c r="I652" s="60">
        <f t="shared" si="105"/>
        <v>17.333241531019262</v>
      </c>
      <c r="J652" s="60">
        <f t="shared" si="106"/>
        <v>9.3264033932880217</v>
      </c>
      <c r="K652" s="60">
        <f t="shared" si="107"/>
        <v>2.2328494521459348</v>
      </c>
      <c r="L652" s="60">
        <f t="shared" si="108"/>
        <v>-0.56848066048105883</v>
      </c>
      <c r="M652" s="31"/>
      <c r="N652" s="31">
        <f t="shared" si="109"/>
        <v>2011.06</v>
      </c>
      <c r="O652" s="31">
        <f t="shared" si="110"/>
        <v>0.42261842500253399</v>
      </c>
      <c r="P652" s="63">
        <f t="shared" si="111"/>
        <v>1.5259519197635067</v>
      </c>
      <c r="R652" s="60">
        <f t="shared" si="114"/>
        <v>9.4972654606647033</v>
      </c>
      <c r="S652" s="60">
        <f t="shared" si="115"/>
        <v>2.2510039109249922</v>
      </c>
    </row>
    <row r="653" spans="1:19" x14ac:dyDescent="0.3">
      <c r="A653" s="60">
        <f>[1]Data!A652</f>
        <v>1924.08</v>
      </c>
      <c r="B653" s="60">
        <f>[1]Data!B652</f>
        <v>9.34</v>
      </c>
      <c r="C653" s="60">
        <f>[1]Data!C652</f>
        <v>0.54330000000000001</v>
      </c>
      <c r="D653" s="60">
        <f>[1]Data!D652</f>
        <v>0.94669999999999999</v>
      </c>
      <c r="E653" s="60">
        <f>[1]Data!E652</f>
        <v>17</v>
      </c>
      <c r="F653" s="60">
        <f t="shared" si="112"/>
        <v>168.19004999999996</v>
      </c>
      <c r="G653" s="60">
        <f t="shared" si="113"/>
        <v>17.047700249999998</v>
      </c>
      <c r="H653" s="60">
        <f t="shared" si="104"/>
        <v>169.22024871038454</v>
      </c>
      <c r="I653" s="60">
        <f t="shared" si="105"/>
        <v>17.336149445563596</v>
      </c>
      <c r="J653" s="60">
        <f t="shared" si="106"/>
        <v>9.7016959001262304</v>
      </c>
      <c r="K653" s="60">
        <f t="shared" si="107"/>
        <v>2.2723007052920283</v>
      </c>
      <c r="L653" s="60">
        <f t="shared" si="108"/>
        <v>-0.52902940733496528</v>
      </c>
      <c r="M653" s="31"/>
      <c r="N653" s="31">
        <f t="shared" si="109"/>
        <v>2011.09</v>
      </c>
      <c r="O653" s="31">
        <f t="shared" si="110"/>
        <v>0.30583817988810935</v>
      </c>
      <c r="P653" s="63">
        <f t="shared" si="111"/>
        <v>1.357762575478034</v>
      </c>
      <c r="R653" s="60">
        <f t="shared" si="114"/>
        <v>9.8658497940213365</v>
      </c>
      <c r="S653" s="60">
        <f t="shared" si="115"/>
        <v>2.2890792780880429</v>
      </c>
    </row>
    <row r="654" spans="1:19" x14ac:dyDescent="0.3">
      <c r="A654" s="60">
        <f>[1]Data!A653</f>
        <v>1924.09</v>
      </c>
      <c r="B654" s="60">
        <f>[1]Data!B653</f>
        <v>9.25</v>
      </c>
      <c r="C654" s="60">
        <f>[1]Data!C653</f>
        <v>0.54500000000000004</v>
      </c>
      <c r="D654" s="60">
        <f>[1]Data!D653</f>
        <v>0.9425</v>
      </c>
      <c r="E654" s="60">
        <f>[1]Data!E653</f>
        <v>17.100000000000001</v>
      </c>
      <c r="F654" s="60">
        <f t="shared" si="112"/>
        <v>165.59528508771925</v>
      </c>
      <c r="G654" s="60">
        <f t="shared" si="113"/>
        <v>16.872816885964905</v>
      </c>
      <c r="H654" s="60">
        <f t="shared" si="104"/>
        <v>168.73206782900891</v>
      </c>
      <c r="I654" s="60">
        <f t="shared" si="105"/>
        <v>17.339975770219077</v>
      </c>
      <c r="J654" s="60">
        <f t="shared" si="106"/>
        <v>9.5499144452164995</v>
      </c>
      <c r="K654" s="60">
        <f t="shared" si="107"/>
        <v>2.2565321958364368</v>
      </c>
      <c r="L654" s="60">
        <f t="shared" si="108"/>
        <v>-0.54479791679055678</v>
      </c>
      <c r="M654" s="31"/>
      <c r="N654" s="31">
        <f t="shared" si="109"/>
        <v>2011.12</v>
      </c>
      <c r="O654" s="31">
        <f t="shared" si="110"/>
        <v>0.34446967857447763</v>
      </c>
      <c r="P654" s="63">
        <f t="shared" si="111"/>
        <v>1.4112413096801406</v>
      </c>
      <c r="R654" s="60">
        <f t="shared" si="114"/>
        <v>9.8143236074270561</v>
      </c>
      <c r="S654" s="60">
        <f t="shared" si="115"/>
        <v>2.2838429111843053</v>
      </c>
    </row>
    <row r="655" spans="1:19" x14ac:dyDescent="0.3">
      <c r="A655" s="60">
        <f>[1]Data!A654</f>
        <v>1924.1</v>
      </c>
      <c r="B655" s="60">
        <f>[1]Data!B654</f>
        <v>9.1300000000000008</v>
      </c>
      <c r="C655" s="60">
        <f>[1]Data!C654</f>
        <v>0.54669999999999996</v>
      </c>
      <c r="D655" s="60">
        <f>[1]Data!D654</f>
        <v>0.93830000000000002</v>
      </c>
      <c r="E655" s="60">
        <f>[1]Data!E654</f>
        <v>17.2</v>
      </c>
      <c r="F655" s="60">
        <f t="shared" si="112"/>
        <v>162.49674854651164</v>
      </c>
      <c r="G655" s="60">
        <f t="shared" si="113"/>
        <v>16.6999670494186</v>
      </c>
      <c r="H655" s="60">
        <f t="shared" si="104"/>
        <v>168.30718634473152</v>
      </c>
      <c r="I655" s="60">
        <f t="shared" si="105"/>
        <v>17.343340014519949</v>
      </c>
      <c r="J655" s="60">
        <f t="shared" si="106"/>
        <v>9.3694033796528462</v>
      </c>
      <c r="K655" s="60">
        <f t="shared" si="107"/>
        <v>2.2374494207602131</v>
      </c>
      <c r="L655" s="60">
        <f t="shared" si="108"/>
        <v>-0.56388069186678047</v>
      </c>
      <c r="M655" s="31"/>
      <c r="N655" s="31">
        <f t="shared" si="109"/>
        <v>2012.03</v>
      </c>
      <c r="O655" s="31">
        <f t="shared" si="110"/>
        <v>0.4135150795120226</v>
      </c>
      <c r="P655" s="63">
        <f t="shared" si="111"/>
        <v>1.5121236893120107</v>
      </c>
      <c r="R655" s="60">
        <f t="shared" si="114"/>
        <v>9.7303634232121929</v>
      </c>
      <c r="S655" s="60">
        <f t="shared" si="115"/>
        <v>2.2752512462930103</v>
      </c>
    </row>
    <row r="656" spans="1:19" x14ac:dyDescent="0.3">
      <c r="A656" s="60">
        <f>[1]Data!A655</f>
        <v>1924.11</v>
      </c>
      <c r="B656" s="60">
        <f>[1]Data!B655</f>
        <v>9.64</v>
      </c>
      <c r="C656" s="60">
        <f>[1]Data!C655</f>
        <v>0.54830000000000001</v>
      </c>
      <c r="D656" s="60">
        <f>[1]Data!D655</f>
        <v>0.93420000000000003</v>
      </c>
      <c r="E656" s="60">
        <f>[1]Data!E655</f>
        <v>17.2</v>
      </c>
      <c r="F656" s="60">
        <f t="shared" si="112"/>
        <v>171.57378488372092</v>
      </c>
      <c r="G656" s="60">
        <f t="shared" si="113"/>
        <v>16.626994796511624</v>
      </c>
      <c r="H656" s="60">
        <f t="shared" si="104"/>
        <v>167.96191329409129</v>
      </c>
      <c r="I656" s="60">
        <f t="shared" si="105"/>
        <v>17.349961007210855</v>
      </c>
      <c r="J656" s="60">
        <f t="shared" si="106"/>
        <v>9.8890011806028131</v>
      </c>
      <c r="K656" s="60">
        <f t="shared" si="107"/>
        <v>2.2914231476733065</v>
      </c>
      <c r="L656" s="60">
        <f t="shared" si="108"/>
        <v>-0.50990696495368715</v>
      </c>
      <c r="M656" s="31"/>
      <c r="N656" s="31">
        <f t="shared" si="109"/>
        <v>2012.06</v>
      </c>
      <c r="O656" s="31">
        <f t="shared" si="110"/>
        <v>0.34031173183855179</v>
      </c>
      <c r="P656" s="63">
        <f t="shared" si="111"/>
        <v>1.4053856257302757</v>
      </c>
      <c r="R656" s="60">
        <f t="shared" si="114"/>
        <v>10.318989509740955</v>
      </c>
      <c r="S656" s="60">
        <f t="shared" si="115"/>
        <v>2.3339858395365836</v>
      </c>
    </row>
    <row r="657" spans="1:19" x14ac:dyDescent="0.3">
      <c r="A657" s="60">
        <f>[1]Data!A656</f>
        <v>1924.12</v>
      </c>
      <c r="B657" s="60">
        <f>[1]Data!B656</f>
        <v>10.16</v>
      </c>
      <c r="C657" s="60">
        <f>[1]Data!C656</f>
        <v>0.55000000000000004</v>
      </c>
      <c r="D657" s="60">
        <f>[1]Data!D656</f>
        <v>0.93</v>
      </c>
      <c r="E657" s="60">
        <f>[1]Data!E656</f>
        <v>17.3</v>
      </c>
      <c r="F657" s="60">
        <f t="shared" si="112"/>
        <v>179.78354913294794</v>
      </c>
      <c r="G657" s="60">
        <f t="shared" si="113"/>
        <v>16.456565028901732</v>
      </c>
      <c r="H657" s="60">
        <f t="shared" si="104"/>
        <v>167.72068521147298</v>
      </c>
      <c r="I657" s="60">
        <f t="shared" si="105"/>
        <v>17.356205904223302</v>
      </c>
      <c r="J657" s="60">
        <f t="shared" si="106"/>
        <v>10.358459108231774</v>
      </c>
      <c r="K657" s="60">
        <f t="shared" si="107"/>
        <v>2.337803491042568</v>
      </c>
      <c r="L657" s="60">
        <f t="shared" si="108"/>
        <v>-0.46352662158442559</v>
      </c>
      <c r="M657" s="31"/>
      <c r="N657" s="31">
        <f t="shared" si="109"/>
        <v>2012.09</v>
      </c>
      <c r="O657" s="31">
        <f t="shared" si="110"/>
        <v>0.39724721233089655</v>
      </c>
      <c r="P657" s="63">
        <f t="shared" si="111"/>
        <v>1.4877236682304809</v>
      </c>
      <c r="R657" s="60">
        <f t="shared" si="114"/>
        <v>10.924731182795698</v>
      </c>
      <c r="S657" s="60">
        <f t="shared" si="115"/>
        <v>2.3910291349851711</v>
      </c>
    </row>
    <row r="658" spans="1:19" x14ac:dyDescent="0.3">
      <c r="A658" s="60">
        <f>[1]Data!A657</f>
        <v>1925.01</v>
      </c>
      <c r="B658" s="60">
        <f>[1]Data!B657</f>
        <v>10.58</v>
      </c>
      <c r="C658" s="60">
        <f>[1]Data!C657</f>
        <v>0.55420000000000003</v>
      </c>
      <c r="D658" s="60">
        <f>[1]Data!D657</f>
        <v>0.95669999999999999</v>
      </c>
      <c r="E658" s="60">
        <f>[1]Data!E657</f>
        <v>17.3</v>
      </c>
      <c r="F658" s="60">
        <f t="shared" si="112"/>
        <v>187.21554624277454</v>
      </c>
      <c r="G658" s="60">
        <f t="shared" si="113"/>
        <v>16.929027702312133</v>
      </c>
      <c r="H658" s="60">
        <f t="shared" si="104"/>
        <v>167.47528484137092</v>
      </c>
      <c r="I658" s="60">
        <f t="shared" si="105"/>
        <v>17.358433500221267</v>
      </c>
      <c r="J658" s="60">
        <f t="shared" si="106"/>
        <v>10.785278881322332</v>
      </c>
      <c r="K658" s="60">
        <f t="shared" si="107"/>
        <v>2.3781821377657097</v>
      </c>
      <c r="L658" s="60">
        <f t="shared" si="108"/>
        <v>-0.42314797486128386</v>
      </c>
      <c r="M658" s="31"/>
      <c r="N658" s="31">
        <f t="shared" si="109"/>
        <v>2012.12</v>
      </c>
      <c r="O658" s="31">
        <f t="shared" si="110"/>
        <v>0.36849605385285322</v>
      </c>
      <c r="P658" s="63">
        <f t="shared" si="111"/>
        <v>1.4455589362291987</v>
      </c>
      <c r="R658" s="60">
        <f t="shared" si="114"/>
        <v>11.058848123758754</v>
      </c>
      <c r="S658" s="60">
        <f t="shared" si="115"/>
        <v>2.4032308427281688</v>
      </c>
    </row>
    <row r="659" spans="1:19" x14ac:dyDescent="0.3">
      <c r="A659" s="60">
        <f>[1]Data!A658</f>
        <v>1925.02</v>
      </c>
      <c r="B659" s="60">
        <f>[1]Data!B658</f>
        <v>10.67</v>
      </c>
      <c r="C659" s="60">
        <f>[1]Data!C658</f>
        <v>0.55830000000000002</v>
      </c>
      <c r="D659" s="60">
        <f>[1]Data!D658</f>
        <v>0.98329999999999995</v>
      </c>
      <c r="E659" s="60">
        <f>[1]Data!E658</f>
        <v>17.2</v>
      </c>
      <c r="F659" s="60">
        <f t="shared" si="112"/>
        <v>189.90583866279067</v>
      </c>
      <c r="G659" s="60">
        <f t="shared" si="113"/>
        <v>17.500882020348833</v>
      </c>
      <c r="H659" s="60">
        <f t="shared" si="104"/>
        <v>167.19033339661021</v>
      </c>
      <c r="I659" s="60">
        <f t="shared" si="105"/>
        <v>17.35634509782431</v>
      </c>
      <c r="J659" s="60">
        <f t="shared" si="106"/>
        <v>10.941580015402906</v>
      </c>
      <c r="K659" s="60">
        <f t="shared" si="107"/>
        <v>2.3925702121050421</v>
      </c>
      <c r="L659" s="60">
        <f t="shared" si="108"/>
        <v>-0.40875990052195155</v>
      </c>
      <c r="M659" s="31"/>
      <c r="N659" s="31">
        <f t="shared" si="109"/>
        <v>2013.03</v>
      </c>
      <c r="O659" s="31">
        <f t="shared" si="110"/>
        <v>0.41999154907145897</v>
      </c>
      <c r="P659" s="63">
        <f t="shared" si="111"/>
        <v>1.5219486936846327</v>
      </c>
      <c r="R659" s="60">
        <f t="shared" si="114"/>
        <v>10.851215295433745</v>
      </c>
      <c r="S659" s="60">
        <f t="shared" si="115"/>
        <v>2.3842770825096888</v>
      </c>
    </row>
    <row r="660" spans="1:19" x14ac:dyDescent="0.3">
      <c r="A660" s="60">
        <f>[1]Data!A659</f>
        <v>1925.03</v>
      </c>
      <c r="B660" s="60">
        <f>[1]Data!B659</f>
        <v>10.39</v>
      </c>
      <c r="C660" s="60">
        <f>[1]Data!C659</f>
        <v>0.5625</v>
      </c>
      <c r="D660" s="60">
        <f>[1]Data!D659</f>
        <v>1.01</v>
      </c>
      <c r="E660" s="60">
        <f>[1]Data!E659</f>
        <v>17.3</v>
      </c>
      <c r="F660" s="60">
        <f t="shared" si="112"/>
        <v>183.8534523121387</v>
      </c>
      <c r="G660" s="60">
        <f t="shared" si="113"/>
        <v>17.872183526011558</v>
      </c>
      <c r="H660" s="60">
        <f t="shared" si="104"/>
        <v>166.85026440266759</v>
      </c>
      <c r="I660" s="60">
        <f t="shared" si="105"/>
        <v>17.348547329178867</v>
      </c>
      <c r="J660" s="60">
        <f t="shared" si="106"/>
        <v>10.597628079378838</v>
      </c>
      <c r="K660" s="60">
        <f t="shared" si="107"/>
        <v>2.3606302099823173</v>
      </c>
      <c r="L660" s="60">
        <f t="shared" si="108"/>
        <v>-0.44069990264467629</v>
      </c>
      <c r="M660" s="31"/>
      <c r="N660" s="31">
        <f t="shared" si="109"/>
        <v>2013.06</v>
      </c>
      <c r="O660" s="31">
        <f t="shared" si="110"/>
        <v>0.44072601376953591</v>
      </c>
      <c r="P660" s="63">
        <f t="shared" si="111"/>
        <v>1.5538349146439594</v>
      </c>
      <c r="R660" s="60">
        <f t="shared" si="114"/>
        <v>10.287128712871288</v>
      </c>
      <c r="S660" s="60">
        <f t="shared" si="115"/>
        <v>2.3308934742579681</v>
      </c>
    </row>
    <row r="661" spans="1:19" x14ac:dyDescent="0.3">
      <c r="A661" s="60">
        <f>[1]Data!A660</f>
        <v>1925.04</v>
      </c>
      <c r="B661" s="60">
        <f>[1]Data!B660</f>
        <v>10.28</v>
      </c>
      <c r="C661" s="60">
        <f>[1]Data!C660</f>
        <v>0.56669999999999998</v>
      </c>
      <c r="D661" s="60">
        <f>[1]Data!D660</f>
        <v>1.0369999999999999</v>
      </c>
      <c r="E661" s="60">
        <f>[1]Data!E660</f>
        <v>17.2</v>
      </c>
      <c r="F661" s="60">
        <f t="shared" si="112"/>
        <v>182.96457558139531</v>
      </c>
      <c r="G661" s="60">
        <f t="shared" si="113"/>
        <v>18.456640552325577</v>
      </c>
      <c r="H661" s="60">
        <f t="shared" si="104"/>
        <v>166.46032612404386</v>
      </c>
      <c r="I661" s="60">
        <f t="shared" si="105"/>
        <v>17.339917813548933</v>
      </c>
      <c r="J661" s="60">
        <f t="shared" si="106"/>
        <v>10.551640298919516</v>
      </c>
      <c r="K661" s="60">
        <f t="shared" si="107"/>
        <v>2.3562813264071054</v>
      </c>
      <c r="L661" s="60">
        <f t="shared" si="108"/>
        <v>-0.44504878621988819</v>
      </c>
      <c r="M661" s="31"/>
      <c r="N661" s="31">
        <f t="shared" si="109"/>
        <v>2013.09</v>
      </c>
      <c r="O661" s="31">
        <f t="shared" si="110"/>
        <v>0.46231891341737352</v>
      </c>
      <c r="P661" s="63">
        <f t="shared" si="111"/>
        <v>1.5877515777740399</v>
      </c>
      <c r="R661" s="60">
        <f t="shared" si="114"/>
        <v>9.9132111861137897</v>
      </c>
      <c r="S661" s="60">
        <f t="shared" si="115"/>
        <v>2.2938683307796288</v>
      </c>
    </row>
    <row r="662" spans="1:19" x14ac:dyDescent="0.3">
      <c r="A662" s="60">
        <f>[1]Data!A661</f>
        <v>1925.05</v>
      </c>
      <c r="B662" s="60">
        <f>[1]Data!B661</f>
        <v>10.61</v>
      </c>
      <c r="C662" s="60">
        <f>[1]Data!C661</f>
        <v>0.57079999999999997</v>
      </c>
      <c r="D662" s="60">
        <f>[1]Data!D661</f>
        <v>1.0629999999999999</v>
      </c>
      <c r="E662" s="60">
        <f>[1]Data!E661</f>
        <v>17.3</v>
      </c>
      <c r="F662" s="60">
        <f t="shared" si="112"/>
        <v>187.74640317919071</v>
      </c>
      <c r="G662" s="60">
        <f t="shared" si="113"/>
        <v>18.810030780346814</v>
      </c>
      <c r="H662" s="60">
        <f t="shared" si="104"/>
        <v>166.12596534775088</v>
      </c>
      <c r="I662" s="60">
        <f t="shared" si="105"/>
        <v>17.328852927364924</v>
      </c>
      <c r="J662" s="60">
        <f t="shared" si="106"/>
        <v>10.834323770081184</v>
      </c>
      <c r="K662" s="60">
        <f t="shared" si="107"/>
        <v>2.3827192214191486</v>
      </c>
      <c r="L662" s="60">
        <f t="shared" si="108"/>
        <v>-0.418610891207845</v>
      </c>
      <c r="M662" s="31"/>
      <c r="N662" s="31">
        <f t="shared" si="109"/>
        <v>2013.12</v>
      </c>
      <c r="O662" s="31">
        <f t="shared" si="110"/>
        <v>0.52254896299899478</v>
      </c>
      <c r="P662" s="63">
        <f t="shared" si="111"/>
        <v>1.6863205448323613</v>
      </c>
      <c r="R662" s="60">
        <f t="shared" si="114"/>
        <v>9.9811853245531523</v>
      </c>
      <c r="S662" s="60">
        <f t="shared" si="115"/>
        <v>2.300701853266081</v>
      </c>
    </row>
    <row r="663" spans="1:19" x14ac:dyDescent="0.3">
      <c r="A663" s="60">
        <f>[1]Data!A662</f>
        <v>1925.06</v>
      </c>
      <c r="B663" s="60">
        <f>[1]Data!B662</f>
        <v>10.8</v>
      </c>
      <c r="C663" s="60">
        <f>[1]Data!C662</f>
        <v>0.57499999999999996</v>
      </c>
      <c r="D663" s="60">
        <f>[1]Data!D662</f>
        <v>1.0900000000000001</v>
      </c>
      <c r="E663" s="60">
        <f>[1]Data!E662</f>
        <v>17.5</v>
      </c>
      <c r="F663" s="60">
        <f t="shared" si="112"/>
        <v>188.92439999999999</v>
      </c>
      <c r="G663" s="60">
        <f t="shared" si="113"/>
        <v>19.06737</v>
      </c>
      <c r="H663" s="60">
        <f t="shared" si="104"/>
        <v>165.7988231382127</v>
      </c>
      <c r="I663" s="60">
        <f t="shared" si="105"/>
        <v>17.313435260110982</v>
      </c>
      <c r="J663" s="60">
        <f t="shared" si="106"/>
        <v>10.912011230681031</v>
      </c>
      <c r="K663" s="60">
        <f t="shared" si="107"/>
        <v>2.3898641303052166</v>
      </c>
      <c r="L663" s="60">
        <f t="shared" si="108"/>
        <v>-0.411465982321777</v>
      </c>
      <c r="M663" s="31"/>
      <c r="N663" s="31">
        <f t="shared" si="109"/>
        <v>2014.03</v>
      </c>
      <c r="O663" s="31">
        <f t="shared" si="110"/>
        <v>0.52786488047496105</v>
      </c>
      <c r="P663" s="63">
        <f t="shared" si="111"/>
        <v>1.6953087548115098</v>
      </c>
      <c r="R663" s="60">
        <f t="shared" si="114"/>
        <v>9.9082568807339442</v>
      </c>
      <c r="S663" s="60">
        <f t="shared" si="115"/>
        <v>2.2933684378891215</v>
      </c>
    </row>
    <row r="664" spans="1:19" x14ac:dyDescent="0.3">
      <c r="A664" s="60">
        <f>[1]Data!A663</f>
        <v>1925.07</v>
      </c>
      <c r="B664" s="60">
        <f>[1]Data!B663</f>
        <v>11.1</v>
      </c>
      <c r="C664" s="60">
        <f>[1]Data!C663</f>
        <v>0.57920000000000005</v>
      </c>
      <c r="D664" s="60">
        <f>[1]Data!D663</f>
        <v>1.117</v>
      </c>
      <c r="E664" s="60">
        <f>[1]Data!E663</f>
        <v>17.7</v>
      </c>
      <c r="F664" s="60">
        <f t="shared" si="112"/>
        <v>191.97826271186435</v>
      </c>
      <c r="G664" s="60">
        <f t="shared" si="113"/>
        <v>19.318893644067792</v>
      </c>
      <c r="H664" s="60">
        <f t="shared" si="104"/>
        <v>165.49579563531637</v>
      </c>
      <c r="I664" s="60">
        <f t="shared" si="105"/>
        <v>17.293871758630875</v>
      </c>
      <c r="J664" s="60">
        <f t="shared" si="106"/>
        <v>11.100941731920356</v>
      </c>
      <c r="K664" s="60">
        <f t="shared" si="107"/>
        <v>2.4070299454330644</v>
      </c>
      <c r="L664" s="60">
        <f t="shared" si="108"/>
        <v>-0.39430016719392924</v>
      </c>
      <c r="M664" s="31"/>
      <c r="N664" s="31">
        <f t="shared" si="109"/>
        <v>2014.06</v>
      </c>
      <c r="O664" s="31">
        <f t="shared" si="110"/>
        <v>0.553202399702164</v>
      </c>
      <c r="P664" s="63">
        <f t="shared" si="111"/>
        <v>1.7388124838805463</v>
      </c>
      <c r="R664" s="60">
        <f t="shared" si="114"/>
        <v>9.9373321396598033</v>
      </c>
      <c r="S664" s="60">
        <f t="shared" si="115"/>
        <v>2.2962985882312248</v>
      </c>
    </row>
    <row r="665" spans="1:19" x14ac:dyDescent="0.3">
      <c r="A665" s="60">
        <f>[1]Data!A664</f>
        <v>1925.08</v>
      </c>
      <c r="B665" s="60">
        <f>[1]Data!B664</f>
        <v>11.25</v>
      </c>
      <c r="C665" s="60">
        <f>[1]Data!C664</f>
        <v>0.58330000000000004</v>
      </c>
      <c r="D665" s="60">
        <f>[1]Data!D664</f>
        <v>1.143</v>
      </c>
      <c r="E665" s="60">
        <f>[1]Data!E664</f>
        <v>17.7</v>
      </c>
      <c r="F665" s="60">
        <f t="shared" si="112"/>
        <v>194.57256355932199</v>
      </c>
      <c r="G665" s="60">
        <f t="shared" si="113"/>
        <v>19.768572457627116</v>
      </c>
      <c r="H665" s="60">
        <f t="shared" si="104"/>
        <v>165.16776310215241</v>
      </c>
      <c r="I665" s="60">
        <f t="shared" si="105"/>
        <v>17.271845336617549</v>
      </c>
      <c r="J665" s="60">
        <f t="shared" si="106"/>
        <v>11.265302564214966</v>
      </c>
      <c r="K665" s="60">
        <f t="shared" si="107"/>
        <v>2.4217274323086895</v>
      </c>
      <c r="L665" s="60">
        <f t="shared" si="108"/>
        <v>-0.37960268031830413</v>
      </c>
      <c r="M665" s="31"/>
      <c r="N665" s="31">
        <f t="shared" si="109"/>
        <v>2014.09</v>
      </c>
      <c r="O665" s="31">
        <f t="shared" si="110"/>
        <v>0.56844601019805063</v>
      </c>
      <c r="P665" s="63">
        <f t="shared" si="111"/>
        <v>1.7655213164433237</v>
      </c>
      <c r="R665" s="60">
        <f t="shared" si="114"/>
        <v>9.8425196850393704</v>
      </c>
      <c r="S665" s="60">
        <f t="shared" si="115"/>
        <v>2.2867117438377558</v>
      </c>
    </row>
    <row r="666" spans="1:19" x14ac:dyDescent="0.3">
      <c r="A666" s="60">
        <f>[1]Data!A665</f>
        <v>1925.09</v>
      </c>
      <c r="B666" s="60">
        <f>[1]Data!B665</f>
        <v>11.51</v>
      </c>
      <c r="C666" s="60">
        <f>[1]Data!C665</f>
        <v>0.58750000000000002</v>
      </c>
      <c r="D666" s="60">
        <f>[1]Data!D665</f>
        <v>1.17</v>
      </c>
      <c r="E666" s="60">
        <f>[1]Data!E665</f>
        <v>17.7</v>
      </c>
      <c r="F666" s="60">
        <f t="shared" si="112"/>
        <v>199.06935169491521</v>
      </c>
      <c r="G666" s="60">
        <f t="shared" si="113"/>
        <v>20.235546610169486</v>
      </c>
      <c r="H666" s="60">
        <f t="shared" si="104"/>
        <v>164.83497014823649</v>
      </c>
      <c r="I666" s="60">
        <f t="shared" si="105"/>
        <v>17.247638102143362</v>
      </c>
      <c r="J666" s="60">
        <f t="shared" si="106"/>
        <v>11.541832598527034</v>
      </c>
      <c r="K666" s="60">
        <f t="shared" si="107"/>
        <v>2.4459780525037336</v>
      </c>
      <c r="L666" s="60">
        <f t="shared" si="108"/>
        <v>-0.35535206012326004</v>
      </c>
      <c r="M666" s="31"/>
      <c r="N666" s="31">
        <f t="shared" si="109"/>
        <v>2014.12</v>
      </c>
      <c r="O666" s="31">
        <f t="shared" si="110"/>
        <v>0.60320451013247123</v>
      </c>
      <c r="P666" s="63">
        <f t="shared" si="111"/>
        <v>1.8279671641146524</v>
      </c>
      <c r="R666" s="60">
        <f t="shared" si="114"/>
        <v>9.8376068376068382</v>
      </c>
      <c r="S666" s="60">
        <f t="shared" si="115"/>
        <v>2.2862124739241265</v>
      </c>
    </row>
    <row r="667" spans="1:19" x14ac:dyDescent="0.3">
      <c r="A667" s="60">
        <f>[1]Data!A666</f>
        <v>1925.1</v>
      </c>
      <c r="B667" s="60">
        <f>[1]Data!B666</f>
        <v>11.89</v>
      </c>
      <c r="C667" s="60">
        <f>[1]Data!C666</f>
        <v>0.5917</v>
      </c>
      <c r="D667" s="60">
        <f>[1]Data!D666</f>
        <v>1.1970000000000001</v>
      </c>
      <c r="E667" s="60">
        <f>[1]Data!E666</f>
        <v>17.7</v>
      </c>
      <c r="F667" s="60">
        <f t="shared" si="112"/>
        <v>205.64158050847456</v>
      </c>
      <c r="G667" s="60">
        <f t="shared" si="113"/>
        <v>20.702520762711863</v>
      </c>
      <c r="H667" s="60">
        <f t="shared" si="104"/>
        <v>164.46171864474235</v>
      </c>
      <c r="I667" s="60">
        <f t="shared" si="105"/>
        <v>17.222803940529428</v>
      </c>
      <c r="J667" s="60">
        <f t="shared" si="106"/>
        <v>11.940075566008746</v>
      </c>
      <c r="K667" s="60">
        <f t="shared" si="107"/>
        <v>2.4799004367558819</v>
      </c>
      <c r="L667" s="60">
        <f t="shared" si="108"/>
        <v>-0.32142967587111171</v>
      </c>
      <c r="M667" s="31"/>
      <c r="N667" s="31">
        <f t="shared" si="109"/>
        <v>2015.03</v>
      </c>
      <c r="O667" s="31">
        <f t="shared" si="110"/>
        <v>0.60216280136031353</v>
      </c>
      <c r="P667" s="63">
        <f t="shared" si="111"/>
        <v>1.8260639461561068</v>
      </c>
      <c r="R667" s="60">
        <f t="shared" si="114"/>
        <v>9.9331662489557218</v>
      </c>
      <c r="S667" s="60">
        <f t="shared" si="115"/>
        <v>2.2958792841268543</v>
      </c>
    </row>
    <row r="668" spans="1:19" x14ac:dyDescent="0.3">
      <c r="A668" s="60">
        <f>[1]Data!A667</f>
        <v>1925.11</v>
      </c>
      <c r="B668" s="60">
        <f>[1]Data!B667</f>
        <v>12.26</v>
      </c>
      <c r="C668" s="60">
        <f>[1]Data!C667</f>
        <v>0.5958</v>
      </c>
      <c r="D668" s="60">
        <f>[1]Data!D667</f>
        <v>1.2230000000000001</v>
      </c>
      <c r="E668" s="60">
        <f>[1]Data!E667</f>
        <v>18</v>
      </c>
      <c r="F668" s="60">
        <f t="shared" si="112"/>
        <v>208.50684166666662</v>
      </c>
      <c r="G668" s="60">
        <f t="shared" si="113"/>
        <v>20.799662916666662</v>
      </c>
      <c r="H668" s="60">
        <f t="shared" si="104"/>
        <v>164.08537532587516</v>
      </c>
      <c r="I668" s="60">
        <f t="shared" si="105"/>
        <v>17.194925288172367</v>
      </c>
      <c r="J668" s="60">
        <f t="shared" si="106"/>
        <v>12.126068486618509</v>
      </c>
      <c r="K668" s="60">
        <f t="shared" si="107"/>
        <v>2.49535755554869</v>
      </c>
      <c r="L668" s="60">
        <f t="shared" si="108"/>
        <v>-0.30597255707830362</v>
      </c>
      <c r="M668" s="31"/>
      <c r="N668" s="31">
        <f t="shared" si="109"/>
        <v>2015.06</v>
      </c>
      <c r="O668" s="31">
        <f t="shared" si="110"/>
        <v>0.59487518738242473</v>
      </c>
      <c r="P668" s="63">
        <f t="shared" si="111"/>
        <v>1.8128046699434535</v>
      </c>
      <c r="R668" s="60">
        <f t="shared" si="114"/>
        <v>10.024529844644317</v>
      </c>
      <c r="S668" s="60">
        <f t="shared" si="115"/>
        <v>2.3050350738030301</v>
      </c>
    </row>
    <row r="669" spans="1:19" x14ac:dyDescent="0.3">
      <c r="A669" s="60">
        <f>[1]Data!A668</f>
        <v>1925.12</v>
      </c>
      <c r="B669" s="60">
        <f>[1]Data!B668</f>
        <v>12.46</v>
      </c>
      <c r="C669" s="60">
        <f>[1]Data!C668</f>
        <v>0.6</v>
      </c>
      <c r="D669" s="60">
        <f>[1]Data!D668</f>
        <v>1.25</v>
      </c>
      <c r="E669" s="60">
        <f>[1]Data!E668</f>
        <v>17.899999999999999</v>
      </c>
      <c r="F669" s="60">
        <f t="shared" si="112"/>
        <v>213.0921033519553</v>
      </c>
      <c r="G669" s="60">
        <f t="shared" si="113"/>
        <v>21.377618715083798</v>
      </c>
      <c r="H669" s="60">
        <f t="shared" si="104"/>
        <v>163.72751227279696</v>
      </c>
      <c r="I669" s="60">
        <f t="shared" si="105"/>
        <v>17.166050636597038</v>
      </c>
      <c r="J669" s="60">
        <f t="shared" si="106"/>
        <v>12.413577698393544</v>
      </c>
      <c r="K669" s="60">
        <f t="shared" si="107"/>
        <v>2.5187908492392794</v>
      </c>
      <c r="L669" s="60">
        <f t="shared" si="108"/>
        <v>-0.28253926338771418</v>
      </c>
      <c r="M669" s="31"/>
      <c r="N669" s="31">
        <f t="shared" si="109"/>
        <v>2015.09</v>
      </c>
      <c r="O669" s="31">
        <f t="shared" si="110"/>
        <v>0.5173663021413053</v>
      </c>
      <c r="P669" s="63">
        <f t="shared" si="111"/>
        <v>1.6776035255400488</v>
      </c>
      <c r="R669" s="60">
        <f t="shared" si="114"/>
        <v>9.968</v>
      </c>
      <c r="S669" s="60">
        <f t="shared" si="115"/>
        <v>2.2993799620450974</v>
      </c>
    </row>
    <row r="670" spans="1:19" x14ac:dyDescent="0.3">
      <c r="A670" s="60">
        <f>[1]Data!A669</f>
        <v>1926.01</v>
      </c>
      <c r="B670" s="60">
        <f>[1]Data!B669</f>
        <v>12.65</v>
      </c>
      <c r="C670" s="60">
        <f>[1]Data!C669</f>
        <v>0.60750000000000004</v>
      </c>
      <c r="D670" s="60">
        <f>[1]Data!D669</f>
        <v>1.2490000000000001</v>
      </c>
      <c r="E670" s="60">
        <f>[1]Data!E669</f>
        <v>17.899999999999999</v>
      </c>
      <c r="F670" s="60">
        <f t="shared" si="112"/>
        <v>216.34150139664803</v>
      </c>
      <c r="G670" s="60">
        <f t="shared" si="113"/>
        <v>21.360516620111731</v>
      </c>
      <c r="H670" s="60">
        <f t="shared" si="104"/>
        <v>163.40714625817847</v>
      </c>
      <c r="I670" s="60">
        <f t="shared" si="105"/>
        <v>17.129955968582784</v>
      </c>
      <c r="J670" s="60">
        <f t="shared" si="106"/>
        <v>12.629425422542207</v>
      </c>
      <c r="K670" s="60">
        <f t="shared" si="107"/>
        <v>2.5360294422588496</v>
      </c>
      <c r="L670" s="60">
        <f t="shared" si="108"/>
        <v>-0.26530067036814398</v>
      </c>
      <c r="M670" s="31"/>
      <c r="N670" s="31">
        <f t="shared" si="109"/>
        <v>2015.12</v>
      </c>
      <c r="O670" s="31">
        <f t="shared" si="110"/>
        <v>0.5765982100611553</v>
      </c>
      <c r="P670" s="63">
        <f t="shared" si="111"/>
        <v>1.779973025652136</v>
      </c>
      <c r="R670" s="60">
        <f t="shared" si="114"/>
        <v>10.128102481985588</v>
      </c>
      <c r="S670" s="60">
        <f t="shared" si="115"/>
        <v>2.3153139840300887</v>
      </c>
    </row>
    <row r="671" spans="1:19" x14ac:dyDescent="0.3">
      <c r="A671" s="60">
        <f>[1]Data!A670</f>
        <v>1926.02</v>
      </c>
      <c r="B671" s="60">
        <f>[1]Data!B670</f>
        <v>12.67</v>
      </c>
      <c r="C671" s="60">
        <f>[1]Data!C670</f>
        <v>0.61499999999999999</v>
      </c>
      <c r="D671" s="60">
        <f>[1]Data!D670</f>
        <v>1.248</v>
      </c>
      <c r="E671" s="60">
        <f>[1]Data!E670</f>
        <v>17.899999999999999</v>
      </c>
      <c r="F671" s="60">
        <f t="shared" si="112"/>
        <v>216.68354329608934</v>
      </c>
      <c r="G671" s="60">
        <f t="shared" si="113"/>
        <v>21.343414525139664</v>
      </c>
      <c r="H671" s="60">
        <f t="shared" si="104"/>
        <v>163.0191449488272</v>
      </c>
      <c r="I671" s="60">
        <f t="shared" si="105"/>
        <v>17.085805734421278</v>
      </c>
      <c r="J671" s="60">
        <f t="shared" si="106"/>
        <v>12.682079303966097</v>
      </c>
      <c r="K671" s="60">
        <f t="shared" si="107"/>
        <v>2.5401899185279695</v>
      </c>
      <c r="L671" s="60">
        <f t="shared" si="108"/>
        <v>-0.26114019409902411</v>
      </c>
      <c r="M671" s="31"/>
      <c r="N671" s="31">
        <f t="shared" si="109"/>
        <v>2016.03</v>
      </c>
      <c r="O671" s="31">
        <f t="shared" si="110"/>
        <v>0.55380336865840007</v>
      </c>
      <c r="P671" s="63">
        <f t="shared" si="111"/>
        <v>1.739857770264948</v>
      </c>
      <c r="R671" s="60">
        <f t="shared" si="114"/>
        <v>10.152243589743589</v>
      </c>
      <c r="S671" s="60">
        <f t="shared" si="115"/>
        <v>2.3176947243858117</v>
      </c>
    </row>
    <row r="672" spans="1:19" x14ac:dyDescent="0.3">
      <c r="A672" s="60">
        <f>[1]Data!A671</f>
        <v>1926.03</v>
      </c>
      <c r="B672" s="60">
        <f>[1]Data!B671</f>
        <v>11.81</v>
      </c>
      <c r="C672" s="60">
        <f>[1]Data!C671</f>
        <v>0.62250000000000005</v>
      </c>
      <c r="D672" s="60">
        <f>[1]Data!D671</f>
        <v>1.248</v>
      </c>
      <c r="E672" s="60">
        <f>[1]Data!E671</f>
        <v>17.8</v>
      </c>
      <c r="F672" s="60">
        <f t="shared" si="112"/>
        <v>203.11043679775275</v>
      </c>
      <c r="G672" s="60">
        <f t="shared" si="113"/>
        <v>21.463321348314604</v>
      </c>
      <c r="H672" s="60">
        <f t="shared" si="104"/>
        <v>162.6036983935368</v>
      </c>
      <c r="I672" s="60">
        <f t="shared" si="105"/>
        <v>17.036410608704514</v>
      </c>
      <c r="J672" s="60">
        <f t="shared" si="106"/>
        <v>11.922137911725157</v>
      </c>
      <c r="K672" s="60">
        <f t="shared" si="107"/>
        <v>2.4783970005655163</v>
      </c>
      <c r="L672" s="60">
        <f t="shared" si="108"/>
        <v>-0.32293311206147735</v>
      </c>
      <c r="M672" s="31"/>
      <c r="N672" s="31">
        <f t="shared" si="109"/>
        <v>2016.06</v>
      </c>
      <c r="O672" s="31">
        <f t="shared" si="110"/>
        <v>0.57220365036936238</v>
      </c>
      <c r="P672" s="63">
        <f t="shared" si="111"/>
        <v>1.7721679903488949</v>
      </c>
      <c r="R672" s="60">
        <f t="shared" si="114"/>
        <v>9.4631410256410255</v>
      </c>
      <c r="S672" s="60">
        <f t="shared" si="115"/>
        <v>2.2474043602620348</v>
      </c>
    </row>
    <row r="673" spans="1:19" x14ac:dyDescent="0.3">
      <c r="A673" s="60">
        <f>[1]Data!A672</f>
        <v>1926.04</v>
      </c>
      <c r="B673" s="60">
        <f>[1]Data!B672</f>
        <v>11.48</v>
      </c>
      <c r="C673" s="60">
        <f>[1]Data!C672</f>
        <v>0.63</v>
      </c>
      <c r="D673" s="60">
        <f>[1]Data!D672</f>
        <v>1.2470000000000001</v>
      </c>
      <c r="E673" s="60">
        <f>[1]Data!E672</f>
        <v>17.899999999999999</v>
      </c>
      <c r="F673" s="60">
        <f t="shared" si="112"/>
        <v>196.33205027932959</v>
      </c>
      <c r="G673" s="60">
        <f t="shared" si="113"/>
        <v>21.326312430167597</v>
      </c>
      <c r="H673" s="60">
        <f t="shared" si="104"/>
        <v>162.23353731940955</v>
      </c>
      <c r="I673" s="60">
        <f t="shared" si="105"/>
        <v>16.980313506005182</v>
      </c>
      <c r="J673" s="60">
        <f t="shared" si="106"/>
        <v>11.562333652432017</v>
      </c>
      <c r="K673" s="60">
        <f t="shared" si="107"/>
        <v>2.4477527159183619</v>
      </c>
      <c r="L673" s="60">
        <f t="shared" si="108"/>
        <v>-0.35357739670863175</v>
      </c>
      <c r="M673" s="31"/>
      <c r="N673" s="31">
        <f t="shared" si="109"/>
        <v>2016.09</v>
      </c>
      <c r="O673" s="31">
        <f t="shared" si="110"/>
        <v>0.60616287583726614</v>
      </c>
      <c r="P673" s="63">
        <f t="shared" si="111"/>
        <v>1.8333829664945809</v>
      </c>
      <c r="R673" s="60">
        <f t="shared" si="114"/>
        <v>9.2060946271050526</v>
      </c>
      <c r="S673" s="60">
        <f t="shared" si="115"/>
        <v>2.2198657241935211</v>
      </c>
    </row>
    <row r="674" spans="1:19" x14ac:dyDescent="0.3">
      <c r="A674" s="60">
        <f>[1]Data!A673</f>
        <v>1926.05</v>
      </c>
      <c r="B674" s="60">
        <f>[1]Data!B673</f>
        <v>11.56</v>
      </c>
      <c r="C674" s="60">
        <f>[1]Data!C673</f>
        <v>0.63749999999999996</v>
      </c>
      <c r="D674" s="60">
        <f>[1]Data!D673</f>
        <v>1.246</v>
      </c>
      <c r="E674" s="60">
        <f>[1]Data!E673</f>
        <v>17.8</v>
      </c>
      <c r="F674" s="60">
        <f t="shared" si="112"/>
        <v>198.81089325842694</v>
      </c>
      <c r="G674" s="60">
        <f t="shared" si="113"/>
        <v>21.428924999999996</v>
      </c>
      <c r="H674" s="60">
        <f t="shared" si="104"/>
        <v>161.91732594854619</v>
      </c>
      <c r="I674" s="60">
        <f t="shared" si="105"/>
        <v>16.919625980356987</v>
      </c>
      <c r="J674" s="60">
        <f t="shared" si="106"/>
        <v>11.750312535823102</v>
      </c>
      <c r="K674" s="60">
        <f t="shared" si="107"/>
        <v>2.4638798390298819</v>
      </c>
      <c r="L674" s="60">
        <f t="shared" si="108"/>
        <v>-0.33745027359711166</v>
      </c>
      <c r="M674" s="31"/>
      <c r="N674" s="31">
        <f t="shared" si="109"/>
        <v>2016.12</v>
      </c>
      <c r="O674" s="31">
        <f t="shared" si="110"/>
        <v>0.64751752292688547</v>
      </c>
      <c r="P674" s="63">
        <f t="shared" si="111"/>
        <v>1.9107914403865285</v>
      </c>
      <c r="R674" s="60">
        <f t="shared" si="114"/>
        <v>9.2776886035313009</v>
      </c>
      <c r="S674" s="60">
        <f t="shared" si="115"/>
        <v>2.2276124428789701</v>
      </c>
    </row>
    <row r="675" spans="1:19" x14ac:dyDescent="0.3">
      <c r="A675" s="60">
        <f>[1]Data!A674</f>
        <v>1926.06</v>
      </c>
      <c r="B675" s="60">
        <f>[1]Data!B674</f>
        <v>12.11</v>
      </c>
      <c r="C675" s="60">
        <f>[1]Data!C674</f>
        <v>0.64500000000000002</v>
      </c>
      <c r="D675" s="60">
        <f>[1]Data!D674</f>
        <v>1.2450000000000001</v>
      </c>
      <c r="E675" s="60">
        <f>[1]Data!E674</f>
        <v>17.7</v>
      </c>
      <c r="F675" s="60">
        <f t="shared" si="112"/>
        <v>209.44655508474571</v>
      </c>
      <c r="G675" s="60">
        <f t="shared" si="113"/>
        <v>21.532697033898302</v>
      </c>
      <c r="H675" s="60">
        <f t="shared" si="104"/>
        <v>161.67153594569345</v>
      </c>
      <c r="I675" s="60">
        <f t="shared" si="105"/>
        <v>16.854700189532114</v>
      </c>
      <c r="J675" s="60">
        <f t="shared" si="106"/>
        <v>12.426596304265674</v>
      </c>
      <c r="K675" s="60">
        <f t="shared" si="107"/>
        <v>2.51983903892287</v>
      </c>
      <c r="L675" s="60">
        <f t="shared" si="108"/>
        <v>-0.28149107370412363</v>
      </c>
      <c r="M675" s="31"/>
      <c r="N675" s="31">
        <f t="shared" si="109"/>
        <v>2017.03</v>
      </c>
      <c r="O675" s="31">
        <f t="shared" si="110"/>
        <v>0.68994947116932615</v>
      </c>
      <c r="P675" s="63">
        <f t="shared" si="111"/>
        <v>1.9936147956735886</v>
      </c>
      <c r="R675" s="60">
        <f t="shared" si="114"/>
        <v>9.7269076305220867</v>
      </c>
      <c r="S675" s="60">
        <f t="shared" si="115"/>
        <v>2.2748960276483299</v>
      </c>
    </row>
    <row r="676" spans="1:19" x14ac:dyDescent="0.3">
      <c r="A676" s="60">
        <f>[1]Data!A675</f>
        <v>1926.07</v>
      </c>
      <c r="B676" s="60">
        <f>[1]Data!B675</f>
        <v>12.62</v>
      </c>
      <c r="C676" s="60">
        <f>[1]Data!C675</f>
        <v>0.65249999999999997</v>
      </c>
      <c r="D676" s="60">
        <f>[1]Data!D675</f>
        <v>1.244</v>
      </c>
      <c r="E676" s="60">
        <f>[1]Data!E675</f>
        <v>17.5</v>
      </c>
      <c r="F676" s="60">
        <f t="shared" si="112"/>
        <v>220.76165999999995</v>
      </c>
      <c r="G676" s="60">
        <f t="shared" si="113"/>
        <v>21.761291999999997</v>
      </c>
      <c r="H676" s="60">
        <f t="shared" si="104"/>
        <v>161.50427867202822</v>
      </c>
      <c r="I676" s="60">
        <f t="shared" si="105"/>
        <v>16.78536803594649</v>
      </c>
      <c r="J676" s="60">
        <f t="shared" si="106"/>
        <v>13.15202976349584</v>
      </c>
      <c r="K676" s="60">
        <f t="shared" si="107"/>
        <v>2.5765761013507888</v>
      </c>
      <c r="L676" s="60">
        <f t="shared" si="108"/>
        <v>-0.22475401127620476</v>
      </c>
      <c r="M676" s="31"/>
      <c r="N676" s="31">
        <f t="shared" si="109"/>
        <v>2017.06</v>
      </c>
      <c r="O676" s="31">
        <f t="shared" si="110"/>
        <v>0.71237411245595084</v>
      </c>
      <c r="P676" s="63">
        <f t="shared" si="111"/>
        <v>2.0388259193724796</v>
      </c>
      <c r="R676" s="60">
        <f t="shared" si="114"/>
        <v>10.144694533762058</v>
      </c>
      <c r="S676" s="60">
        <f t="shared" si="115"/>
        <v>2.3169508627960793</v>
      </c>
    </row>
    <row r="677" spans="1:19" x14ac:dyDescent="0.3">
      <c r="A677" s="60">
        <f>[1]Data!A676</f>
        <v>1926.08</v>
      </c>
      <c r="B677" s="60">
        <f>[1]Data!B676</f>
        <v>13.12</v>
      </c>
      <c r="C677" s="60">
        <f>[1]Data!C676</f>
        <v>0.66</v>
      </c>
      <c r="D677" s="60">
        <f>[1]Data!D676</f>
        <v>1.2430000000000001</v>
      </c>
      <c r="E677" s="60">
        <f>[1]Data!E676</f>
        <v>17.399999999999999</v>
      </c>
      <c r="F677" s="60">
        <f t="shared" si="112"/>
        <v>230.82717241379308</v>
      </c>
      <c r="G677" s="60">
        <f t="shared" si="113"/>
        <v>21.868763362068965</v>
      </c>
      <c r="H677" s="60">
        <f t="shared" si="104"/>
        <v>161.35194147500255</v>
      </c>
      <c r="I677" s="60">
        <f t="shared" si="105"/>
        <v>16.712441438012952</v>
      </c>
      <c r="J677" s="60">
        <f t="shared" si="106"/>
        <v>13.811696709301234</v>
      </c>
      <c r="K677" s="60">
        <f t="shared" si="107"/>
        <v>2.6255158207941287</v>
      </c>
      <c r="L677" s="60">
        <f t="shared" si="108"/>
        <v>-0.1758142918328649</v>
      </c>
      <c r="M677" s="31"/>
      <c r="N677" s="31">
        <f t="shared" si="109"/>
        <v>2017.09</v>
      </c>
      <c r="O677" s="31">
        <f t="shared" si="110"/>
        <v>0.72598633589986328</v>
      </c>
      <c r="P677" s="63">
        <f t="shared" si="111"/>
        <v>2.0667686230498443</v>
      </c>
      <c r="R677" s="60">
        <f t="shared" si="114"/>
        <v>10.555108608205952</v>
      </c>
      <c r="S677" s="60">
        <f t="shared" si="115"/>
        <v>2.3566099709873689</v>
      </c>
    </row>
    <row r="678" spans="1:19" x14ac:dyDescent="0.3">
      <c r="A678" s="60">
        <f>[1]Data!A677</f>
        <v>1926.09</v>
      </c>
      <c r="B678" s="60">
        <f>[1]Data!B677</f>
        <v>13.32</v>
      </c>
      <c r="C678" s="60">
        <f>[1]Data!C677</f>
        <v>0.66749999999999998</v>
      </c>
      <c r="D678" s="60">
        <f>[1]Data!D677</f>
        <v>1.242</v>
      </c>
      <c r="E678" s="60">
        <f>[1]Data!E677</f>
        <v>17.5</v>
      </c>
      <c r="F678" s="60">
        <f t="shared" si="112"/>
        <v>233.00675999999996</v>
      </c>
      <c r="G678" s="60">
        <f t="shared" si="113"/>
        <v>21.726305999999997</v>
      </c>
      <c r="H678" s="60">
        <f t="shared" si="104"/>
        <v>161.13269318962517</v>
      </c>
      <c r="I678" s="60">
        <f t="shared" si="105"/>
        <v>16.635757028376631</v>
      </c>
      <c r="J678" s="60">
        <f t="shared" si="106"/>
        <v>14.00638153121292</v>
      </c>
      <c r="K678" s="60">
        <f t="shared" si="107"/>
        <v>2.6395130494172796</v>
      </c>
      <c r="L678" s="60">
        <f t="shared" si="108"/>
        <v>-0.16181706320971401</v>
      </c>
      <c r="M678" s="31"/>
      <c r="N678" s="31">
        <f t="shared" si="109"/>
        <v>2017.12</v>
      </c>
      <c r="O678" s="31">
        <f t="shared" si="110"/>
        <v>0.78679490293684617</v>
      </c>
      <c r="P678" s="63">
        <f t="shared" si="111"/>
        <v>2.1963456321168331</v>
      </c>
      <c r="R678" s="60">
        <f t="shared" si="114"/>
        <v>10.72463768115942</v>
      </c>
      <c r="S678" s="60">
        <f t="shared" si="115"/>
        <v>2.372543681600956</v>
      </c>
    </row>
    <row r="679" spans="1:19" x14ac:dyDescent="0.3">
      <c r="A679" s="60">
        <f>[1]Data!A678</f>
        <v>1926.1</v>
      </c>
      <c r="B679" s="60">
        <f>[1]Data!B678</f>
        <v>13.02</v>
      </c>
      <c r="C679" s="60">
        <f>[1]Data!C678</f>
        <v>0.67500000000000004</v>
      </c>
      <c r="D679" s="60">
        <f>[1]Data!D678</f>
        <v>1.242</v>
      </c>
      <c r="E679" s="60">
        <f>[1]Data!E678</f>
        <v>17.600000000000001</v>
      </c>
      <c r="F679" s="60">
        <f t="shared" si="112"/>
        <v>226.46477556818175</v>
      </c>
      <c r="G679" s="60">
        <f t="shared" si="113"/>
        <v>21.602861079545448</v>
      </c>
      <c r="H679" s="60">
        <f t="shared" si="104"/>
        <v>160.90661891833739</v>
      </c>
      <c r="I679" s="60">
        <f t="shared" si="105"/>
        <v>16.555760436661192</v>
      </c>
      <c r="J679" s="60">
        <f t="shared" si="106"/>
        <v>13.678911121877347</v>
      </c>
      <c r="K679" s="60">
        <f t="shared" si="107"/>
        <v>2.6158553126724513</v>
      </c>
      <c r="L679" s="60">
        <f t="shared" si="108"/>
        <v>-0.1854747999545423</v>
      </c>
      <c r="M679" s="31"/>
      <c r="N679" s="31">
        <f t="shared" si="109"/>
        <v>2018.03</v>
      </c>
      <c r="O679" s="31">
        <f t="shared" si="110"/>
        <v>0.77787721121701336</v>
      </c>
      <c r="P679" s="63">
        <f t="shared" si="111"/>
        <v>2.1768463722768381</v>
      </c>
      <c r="R679" s="60">
        <f t="shared" si="114"/>
        <v>10.483091787439614</v>
      </c>
      <c r="S679" s="60">
        <f t="shared" si="115"/>
        <v>2.3497636532691364</v>
      </c>
    </row>
    <row r="680" spans="1:19" x14ac:dyDescent="0.3">
      <c r="A680" s="60">
        <f>[1]Data!A679</f>
        <v>1926.11</v>
      </c>
      <c r="B680" s="60">
        <f>[1]Data!B679</f>
        <v>13.19</v>
      </c>
      <c r="C680" s="60">
        <f>[1]Data!C679</f>
        <v>0.6825</v>
      </c>
      <c r="D680" s="60">
        <f>[1]Data!D679</f>
        <v>1.2410000000000001</v>
      </c>
      <c r="E680" s="60">
        <f>[1]Data!E679</f>
        <v>17.7</v>
      </c>
      <c r="F680" s="60">
        <f t="shared" si="112"/>
        <v>228.12552118644064</v>
      </c>
      <c r="G680" s="60">
        <f t="shared" si="113"/>
        <v>21.4635156779661</v>
      </c>
      <c r="H680" s="60">
        <f t="shared" si="104"/>
        <v>160.70376974949252</v>
      </c>
      <c r="I680" s="60">
        <f t="shared" si="105"/>
        <v>16.4725518592603</v>
      </c>
      <c r="J680" s="60">
        <f t="shared" si="106"/>
        <v>13.848827014509981</v>
      </c>
      <c r="K680" s="60">
        <f t="shared" si="107"/>
        <v>2.6282005369536274</v>
      </c>
      <c r="L680" s="60">
        <f t="shared" si="108"/>
        <v>-0.17312957567336618</v>
      </c>
      <c r="M680" s="31"/>
      <c r="N680" s="31">
        <f t="shared" si="109"/>
        <v>2018.06</v>
      </c>
      <c r="O680" s="31">
        <f t="shared" si="110"/>
        <v>0.77093722383845797</v>
      </c>
      <c r="P680" s="63">
        <f t="shared" si="111"/>
        <v>2.1617913870568106</v>
      </c>
      <c r="R680" s="60">
        <f t="shared" si="114"/>
        <v>10.628525382755841</v>
      </c>
      <c r="S680" s="60">
        <f t="shared" si="115"/>
        <v>2.3635414605067528</v>
      </c>
    </row>
    <row r="681" spans="1:19" x14ac:dyDescent="0.3">
      <c r="A681" s="60">
        <f>[1]Data!A680</f>
        <v>1926.12</v>
      </c>
      <c r="B681" s="60">
        <f>[1]Data!B680</f>
        <v>13.49</v>
      </c>
      <c r="C681" s="60">
        <f>[1]Data!C680</f>
        <v>0.69</v>
      </c>
      <c r="D681" s="60">
        <f>[1]Data!D680</f>
        <v>1.24</v>
      </c>
      <c r="E681" s="60">
        <f>[1]Data!E680</f>
        <v>17.7</v>
      </c>
      <c r="F681" s="60">
        <f t="shared" si="112"/>
        <v>233.31412288135593</v>
      </c>
      <c r="G681" s="60">
        <f t="shared" si="113"/>
        <v>21.446220338983046</v>
      </c>
      <c r="H681" s="60">
        <f t="shared" si="104"/>
        <v>160.57323642048169</v>
      </c>
      <c r="I681" s="60">
        <f t="shared" si="105"/>
        <v>16.385926719295412</v>
      </c>
      <c r="J681" s="60">
        <f t="shared" si="106"/>
        <v>14.2386895094932</v>
      </c>
      <c r="K681" s="60">
        <f t="shared" si="107"/>
        <v>2.6559628729211928</v>
      </c>
      <c r="L681" s="60">
        <f t="shared" si="108"/>
        <v>-0.14536723970580079</v>
      </c>
      <c r="M681" s="31"/>
      <c r="N681" s="31">
        <f t="shared" si="109"/>
        <v>2018.09</v>
      </c>
      <c r="O681" s="31">
        <f t="shared" si="110"/>
        <v>0.80008828978976565</v>
      </c>
      <c r="P681" s="63">
        <f t="shared" si="111"/>
        <v>2.2257374297075567</v>
      </c>
      <c r="R681" s="60">
        <f t="shared" si="114"/>
        <v>10.879032258064516</v>
      </c>
      <c r="S681" s="60">
        <f t="shared" si="115"/>
        <v>2.3868372906027191</v>
      </c>
    </row>
    <row r="682" spans="1:19" x14ac:dyDescent="0.3">
      <c r="A682" s="60">
        <f>[1]Data!A681</f>
        <v>1927.01</v>
      </c>
      <c r="B682" s="60">
        <f>[1]Data!B681</f>
        <v>13.4</v>
      </c>
      <c r="C682" s="60">
        <f>[1]Data!C681</f>
        <v>0.69669999999999999</v>
      </c>
      <c r="D682" s="60">
        <f>[1]Data!D681</f>
        <v>1.2290000000000001</v>
      </c>
      <c r="E682" s="60">
        <f>[1]Data!E681</f>
        <v>17.5</v>
      </c>
      <c r="F682" s="60">
        <f t="shared" si="112"/>
        <v>234.40619999999996</v>
      </c>
      <c r="G682" s="60">
        <f t="shared" si="113"/>
        <v>21.498896999999999</v>
      </c>
      <c r="H682" s="60">
        <f t="shared" si="104"/>
        <v>160.51877985757341</v>
      </c>
      <c r="I682" s="60">
        <f t="shared" si="105"/>
        <v>16.303133897567697</v>
      </c>
      <c r="J682" s="60">
        <f t="shared" si="106"/>
        <v>14.377984102490354</v>
      </c>
      <c r="K682" s="60">
        <f t="shared" si="107"/>
        <v>2.6656981548781054</v>
      </c>
      <c r="L682" s="60">
        <f t="shared" si="108"/>
        <v>-0.13563195774888825</v>
      </c>
      <c r="M682" s="31"/>
      <c r="N682" s="31">
        <f t="shared" si="109"/>
        <v>2018.12</v>
      </c>
      <c r="O682" s="31">
        <f t="shared" si="110"/>
        <v>0.64386273378273184</v>
      </c>
      <c r="P682" s="63">
        <f t="shared" si="111"/>
        <v>1.903820646723319</v>
      </c>
      <c r="R682" s="60">
        <f t="shared" si="114"/>
        <v>10.903173311635475</v>
      </c>
      <c r="S682" s="60">
        <f t="shared" si="115"/>
        <v>2.3890538763729681</v>
      </c>
    </row>
    <row r="683" spans="1:19" x14ac:dyDescent="0.3">
      <c r="A683" s="60">
        <f>[1]Data!A682</f>
        <v>1927.02</v>
      </c>
      <c r="B683" s="60">
        <f>[1]Data!B682</f>
        <v>13.66</v>
      </c>
      <c r="C683" s="60">
        <f>[1]Data!C682</f>
        <v>0.70330000000000004</v>
      </c>
      <c r="D683" s="60">
        <f>[1]Data!D682</f>
        <v>1.218</v>
      </c>
      <c r="E683" s="60">
        <f>[1]Data!E682</f>
        <v>17.399999999999999</v>
      </c>
      <c r="F683" s="60">
        <f t="shared" si="112"/>
        <v>240.32768103448274</v>
      </c>
      <c r="G683" s="60">
        <f t="shared" si="113"/>
        <v>21.428925</v>
      </c>
      <c r="H683" s="60">
        <f t="shared" si="104"/>
        <v>160.60287659521555</v>
      </c>
      <c r="I683" s="60">
        <f t="shared" si="105"/>
        <v>16.225636103325204</v>
      </c>
      <c r="J683" s="60">
        <f t="shared" si="106"/>
        <v>14.81160304003312</v>
      </c>
      <c r="K683" s="60">
        <f t="shared" si="107"/>
        <v>2.6954108628024995</v>
      </c>
      <c r="L683" s="60">
        <f t="shared" si="108"/>
        <v>-0.10591924982449408</v>
      </c>
      <c r="M683" s="31"/>
      <c r="N683" s="31">
        <f t="shared" si="109"/>
        <v>2019.03</v>
      </c>
      <c r="O683" s="31">
        <f t="shared" si="110"/>
        <v>0.65799674457781121</v>
      </c>
      <c r="P683" s="63">
        <f t="shared" si="111"/>
        <v>1.9309203307683411</v>
      </c>
      <c r="R683" s="60">
        <f t="shared" si="114"/>
        <v>11.215106732348112</v>
      </c>
      <c r="S683" s="60">
        <f t="shared" si="115"/>
        <v>2.4172616848549389</v>
      </c>
    </row>
    <row r="684" spans="1:19" x14ac:dyDescent="0.3">
      <c r="A684" s="60">
        <f>[1]Data!A683</f>
        <v>1927.03</v>
      </c>
      <c r="B684" s="60">
        <f>[1]Data!B683</f>
        <v>13.87</v>
      </c>
      <c r="C684" s="60">
        <f>[1]Data!C683</f>
        <v>0.71</v>
      </c>
      <c r="D684" s="60">
        <f>[1]Data!D683</f>
        <v>1.208</v>
      </c>
      <c r="E684" s="60">
        <f>[1]Data!E683</f>
        <v>17.3</v>
      </c>
      <c r="F684" s="60">
        <f t="shared" si="112"/>
        <v>245.4328569364161</v>
      </c>
      <c r="G684" s="60">
        <f t="shared" si="113"/>
        <v>21.375839306358376</v>
      </c>
      <c r="H684" s="60">
        <f t="shared" si="104"/>
        <v>160.67862600871402</v>
      </c>
      <c r="I684" s="60">
        <f t="shared" si="105"/>
        <v>16.1499939965395</v>
      </c>
      <c r="J684" s="60">
        <f t="shared" si="106"/>
        <v>15.197086574088239</v>
      </c>
      <c r="K684" s="60">
        <f t="shared" si="107"/>
        <v>2.7211037367233075</v>
      </c>
      <c r="L684" s="60">
        <f t="shared" si="108"/>
        <v>-8.0226375903686087E-2</v>
      </c>
      <c r="M684" s="31"/>
      <c r="N684" s="31">
        <f t="shared" si="109"/>
        <v>2019.06</v>
      </c>
      <c r="O684" s="31">
        <f t="shared" si="110"/>
        <v>0.61214727383520495</v>
      </c>
      <c r="P684" s="63">
        <f t="shared" si="111"/>
        <v>1.8443875549249362</v>
      </c>
      <c r="R684" s="60">
        <f t="shared" si="114"/>
        <v>11.481788079470199</v>
      </c>
      <c r="S684" s="60">
        <f t="shared" si="115"/>
        <v>2.4407621348141171</v>
      </c>
    </row>
    <row r="685" spans="1:19" x14ac:dyDescent="0.3">
      <c r="A685" s="60">
        <f>[1]Data!A684</f>
        <v>1927.04</v>
      </c>
      <c r="B685" s="60">
        <f>[1]Data!B684</f>
        <v>14.21</v>
      </c>
      <c r="C685" s="60">
        <f>[1]Data!C684</f>
        <v>0.7167</v>
      </c>
      <c r="D685" s="60">
        <f>[1]Data!D684</f>
        <v>1.1970000000000001</v>
      </c>
      <c r="E685" s="60">
        <f>[1]Data!E684</f>
        <v>17.3</v>
      </c>
      <c r="F685" s="60">
        <f t="shared" si="112"/>
        <v>251.44923554913291</v>
      </c>
      <c r="G685" s="60">
        <f t="shared" si="113"/>
        <v>21.181191763005778</v>
      </c>
      <c r="H685" s="60">
        <f t="shared" si="104"/>
        <v>160.87679024274794</v>
      </c>
      <c r="I685" s="60">
        <f t="shared" si="105"/>
        <v>16.081946600979077</v>
      </c>
      <c r="J685" s="60">
        <f t="shared" si="106"/>
        <v>15.635497479753139</v>
      </c>
      <c r="K685" s="60">
        <f t="shared" si="107"/>
        <v>2.7495438087440749</v>
      </c>
      <c r="L685" s="60">
        <f t="shared" si="108"/>
        <v>-5.1786303882918716E-2</v>
      </c>
      <c r="M685" s="31"/>
      <c r="N685" s="31">
        <f t="shared" si="109"/>
        <v>2019.09</v>
      </c>
      <c r="O685" s="31">
        <f t="shared" si="110"/>
        <v>0.58246411028205003</v>
      </c>
      <c r="P685" s="63">
        <f t="shared" si="111"/>
        <v>1.7904448531371862</v>
      </c>
      <c r="R685" s="60">
        <f t="shared" si="114"/>
        <v>11.871345029239766</v>
      </c>
      <c r="S685" s="60">
        <f t="shared" si="115"/>
        <v>2.4741275155331732</v>
      </c>
    </row>
    <row r="686" spans="1:19" x14ac:dyDescent="0.3">
      <c r="A686" s="60">
        <f>[1]Data!A685</f>
        <v>1927.05</v>
      </c>
      <c r="B686" s="60">
        <f>[1]Data!B685</f>
        <v>14.7</v>
      </c>
      <c r="C686" s="60">
        <f>[1]Data!C685</f>
        <v>0.72330000000000005</v>
      </c>
      <c r="D686" s="60">
        <f>[1]Data!D685</f>
        <v>1.1859999999999999</v>
      </c>
      <c r="E686" s="60">
        <f>[1]Data!E685</f>
        <v>17.399999999999999</v>
      </c>
      <c r="F686" s="60">
        <f t="shared" si="112"/>
        <v>258.62495689655168</v>
      </c>
      <c r="G686" s="60">
        <f t="shared" si="113"/>
        <v>20.865931896551722</v>
      </c>
      <c r="H686" s="60">
        <f t="shared" si="104"/>
        <v>161.14384022832644</v>
      </c>
      <c r="I686" s="60">
        <f t="shared" si="105"/>
        <v>16.016237422730288</v>
      </c>
      <c r="J686" s="60">
        <f t="shared" si="106"/>
        <v>16.147672519483908</v>
      </c>
      <c r="K686" s="60">
        <f t="shared" si="107"/>
        <v>2.7817759228422685</v>
      </c>
      <c r="L686" s="60">
        <f t="shared" si="108"/>
        <v>-1.9554189784725118E-2</v>
      </c>
      <c r="M686" s="31"/>
      <c r="N686" s="31">
        <f t="shared" si="109"/>
        <v>2019.12</v>
      </c>
      <c r="O686" s="31">
        <f t="shared" si="110"/>
        <v>0.61618347495197812</v>
      </c>
      <c r="P686" s="63">
        <f t="shared" si="111"/>
        <v>1.8518469176513164</v>
      </c>
      <c r="R686" s="60">
        <f t="shared" si="114"/>
        <v>12.39460370994941</v>
      </c>
      <c r="S686" s="60">
        <f t="shared" si="115"/>
        <v>2.5172611932091571</v>
      </c>
    </row>
    <row r="687" spans="1:19" x14ac:dyDescent="0.3">
      <c r="A687" s="60">
        <f>[1]Data!A686</f>
        <v>1927.06</v>
      </c>
      <c r="B687" s="60">
        <f>[1]Data!B686</f>
        <v>14.89</v>
      </c>
      <c r="C687" s="60">
        <f>[1]Data!C686</f>
        <v>0.73</v>
      </c>
      <c r="D687" s="60">
        <f>[1]Data!D686</f>
        <v>1.175</v>
      </c>
      <c r="E687" s="60">
        <f>[1]Data!E686</f>
        <v>17.600000000000001</v>
      </c>
      <c r="F687" s="60">
        <f t="shared" si="112"/>
        <v>258.99082244318174</v>
      </c>
      <c r="G687" s="60">
        <f t="shared" si="113"/>
        <v>20.437489346590905</v>
      </c>
      <c r="H687" s="60">
        <f t="shared" si="104"/>
        <v>161.4573685579748</v>
      </c>
      <c r="I687" s="60">
        <f t="shared" si="105"/>
        <v>15.952071957113105</v>
      </c>
      <c r="J687" s="60">
        <f t="shared" si="106"/>
        <v>16.235560066396044</v>
      </c>
      <c r="K687" s="60">
        <f t="shared" si="107"/>
        <v>2.787203902427974</v>
      </c>
      <c r="L687" s="60">
        <f t="shared" si="108"/>
        <v>-1.4126210199019607E-2</v>
      </c>
      <c r="M687" s="31"/>
      <c r="N687" s="31">
        <f t="shared" si="109"/>
        <v>2020.03</v>
      </c>
      <c r="O687" s="31">
        <f t="shared" si="110"/>
        <v>0.41653732504541319</v>
      </c>
      <c r="P687" s="63">
        <f t="shared" si="111"/>
        <v>1.5167006111850239</v>
      </c>
      <c r="R687" s="60">
        <f t="shared" si="114"/>
        <v>12.672340425531916</v>
      </c>
      <c r="S687" s="60">
        <f t="shared" si="115"/>
        <v>2.5394216990997953</v>
      </c>
    </row>
    <row r="688" spans="1:19" x14ac:dyDescent="0.3">
      <c r="A688" s="60">
        <f>[1]Data!A687</f>
        <v>1927.07</v>
      </c>
      <c r="B688" s="60">
        <f>[1]Data!B687</f>
        <v>15.22</v>
      </c>
      <c r="C688" s="60">
        <f>[1]Data!C687</f>
        <v>0.73670000000000002</v>
      </c>
      <c r="D688" s="60">
        <f>[1]Data!D687</f>
        <v>1.1639999999999999</v>
      </c>
      <c r="E688" s="60">
        <f>[1]Data!E687</f>
        <v>17.3</v>
      </c>
      <c r="F688" s="60">
        <f t="shared" si="112"/>
        <v>269.32141907514443</v>
      </c>
      <c r="G688" s="60">
        <f t="shared" si="113"/>
        <v>20.597249132947972</v>
      </c>
      <c r="H688" s="60">
        <f t="shared" si="104"/>
        <v>161.86537364128023</v>
      </c>
      <c r="I688" s="60">
        <f t="shared" si="105"/>
        <v>15.889135658234146</v>
      </c>
      <c r="J688" s="60">
        <f t="shared" si="106"/>
        <v>16.950035852678706</v>
      </c>
      <c r="K688" s="60">
        <f t="shared" si="107"/>
        <v>2.8302699490265057</v>
      </c>
      <c r="L688" s="60">
        <f t="shared" si="108"/>
        <v>2.8939836399512142E-2</v>
      </c>
      <c r="M688" s="31"/>
      <c r="N688" s="31">
        <f t="shared" si="109"/>
        <v>2020.06</v>
      </c>
      <c r="O688" s="31">
        <f t="shared" si="110"/>
        <v>0.56736741353356246</v>
      </c>
      <c r="P688" s="63">
        <f t="shared" si="111"/>
        <v>1.7636180576491349</v>
      </c>
      <c r="R688" s="60">
        <f t="shared" si="114"/>
        <v>13.075601374570448</v>
      </c>
      <c r="S688" s="60">
        <f t="shared" si="115"/>
        <v>2.5707480031242937</v>
      </c>
    </row>
    <row r="689" spans="1:19" s="63" customFormat="1" x14ac:dyDescent="0.3">
      <c r="A689" s="60">
        <f>[1]Data!A688</f>
        <v>1927.08</v>
      </c>
      <c r="B689" s="60">
        <f>[1]Data!B688</f>
        <v>16.03</v>
      </c>
      <c r="C689" s="60">
        <f>[1]Data!C688</f>
        <v>0.74329999999999996</v>
      </c>
      <c r="D689" s="60">
        <f>[1]Data!D688</f>
        <v>1.153</v>
      </c>
      <c r="E689" s="60">
        <f>[1]Data!E688</f>
        <v>17.2</v>
      </c>
      <c r="F689" s="60">
        <f t="shared" si="112"/>
        <v>285.30371075581394</v>
      </c>
      <c r="G689" s="60">
        <f t="shared" si="113"/>
        <v>20.521221366279068</v>
      </c>
      <c r="H689" s="60">
        <f t="shared" si="104"/>
        <v>162.40179571285017</v>
      </c>
      <c r="I689" s="60">
        <f t="shared" si="105"/>
        <v>15.830021666532117</v>
      </c>
      <c r="J689" s="60">
        <f t="shared" si="106"/>
        <v>18.022951374665769</v>
      </c>
      <c r="K689" s="60">
        <f t="shared" si="107"/>
        <v>2.8916460220469649</v>
      </c>
      <c r="L689" s="60">
        <f t="shared" si="108"/>
        <v>9.0315909419971252E-2</v>
      </c>
      <c r="M689" s="31"/>
      <c r="N689" s="31">
        <f t="shared" si="109"/>
        <v>2020.09</v>
      </c>
      <c r="O689" s="31">
        <f t="shared" si="110"/>
        <v>0.63435178768855316</v>
      </c>
      <c r="P689" s="63">
        <f t="shared" si="111"/>
        <v>1.885799346832753</v>
      </c>
      <c r="R689" s="60">
        <f t="shared" si="114"/>
        <v>13.902862098872507</v>
      </c>
      <c r="S689" s="60">
        <f t="shared" si="115"/>
        <v>2.6320947253345395</v>
      </c>
    </row>
    <row r="690" spans="1:19" s="63" customFormat="1" x14ac:dyDescent="0.3">
      <c r="A690" s="60">
        <f>[1]Data!A689</f>
        <v>1927.09</v>
      </c>
      <c r="B690" s="60">
        <f>[1]Data!B689</f>
        <v>16.940000000000001</v>
      </c>
      <c r="C690" s="60">
        <f>[1]Data!C689</f>
        <v>0.75</v>
      </c>
      <c r="D690" s="60">
        <f>[1]Data!D689</f>
        <v>1.143</v>
      </c>
      <c r="E690" s="60">
        <f>[1]Data!E689</f>
        <v>17.3</v>
      </c>
      <c r="F690" s="60">
        <f t="shared" si="112"/>
        <v>299.75721676300572</v>
      </c>
      <c r="G690" s="60">
        <f t="shared" si="113"/>
        <v>20.225649277456643</v>
      </c>
      <c r="H690" s="60">
        <f t="shared" si="104"/>
        <v>163.00847549364147</v>
      </c>
      <c r="I690" s="60">
        <f t="shared" si="105"/>
        <v>15.774162382995449</v>
      </c>
      <c r="J690" s="60">
        <f t="shared" si="106"/>
        <v>19.003051286332902</v>
      </c>
      <c r="K690" s="60">
        <f t="shared" si="107"/>
        <v>2.9445995602901229</v>
      </c>
      <c r="L690" s="60">
        <f t="shared" si="108"/>
        <v>0.14326944766312932</v>
      </c>
      <c r="M690" s="31"/>
      <c r="N690" s="31">
        <f t="shared" si="109"/>
        <v>2020.12</v>
      </c>
      <c r="O690" s="31">
        <f t="shared" si="110"/>
        <v>0.72555688514355854</v>
      </c>
      <c r="P690" s="63">
        <f t="shared" si="111"/>
        <v>2.0658812382592417</v>
      </c>
      <c r="R690" s="60">
        <f t="shared" si="114"/>
        <v>14.820647419072618</v>
      </c>
      <c r="S690" s="60">
        <f t="shared" si="115"/>
        <v>2.6960213044112349</v>
      </c>
    </row>
    <row r="691" spans="1:19" s="63" customFormat="1" x14ac:dyDescent="0.3">
      <c r="A691" s="60">
        <f>[1]Data!A690</f>
        <v>1927.1</v>
      </c>
      <c r="B691" s="60">
        <f>[1]Data!B690</f>
        <v>16.68</v>
      </c>
      <c r="C691" s="60">
        <f>[1]Data!C690</f>
        <v>0.75670000000000004</v>
      </c>
      <c r="D691" s="60">
        <f>[1]Data!D690</f>
        <v>1.1319999999999999</v>
      </c>
      <c r="E691" s="60">
        <f>[1]Data!E690</f>
        <v>17.399999999999999</v>
      </c>
      <c r="F691" s="60">
        <f t="shared" si="112"/>
        <v>293.46015517241375</v>
      </c>
      <c r="G691" s="60">
        <f t="shared" si="113"/>
        <v>19.915881034482755</v>
      </c>
      <c r="H691" s="60">
        <f t="shared" si="104"/>
        <v>163.75124520933525</v>
      </c>
      <c r="I691" s="60">
        <f t="shared" si="105"/>
        <v>15.720498120924985</v>
      </c>
      <c r="J691" s="60">
        <f t="shared" si="106"/>
        <v>18.667357288240098</v>
      </c>
      <c r="K691" s="60">
        <f t="shared" si="107"/>
        <v>2.9267763989669366</v>
      </c>
      <c r="L691" s="60">
        <f t="shared" si="108"/>
        <v>0.12544628633994304</v>
      </c>
      <c r="M691" s="31"/>
      <c r="N691" s="31">
        <f t="shared" si="109"/>
        <v>2021.03</v>
      </c>
      <c r="O691" s="31">
        <f t="shared" si="110"/>
        <v>0.76029042946801439</v>
      </c>
      <c r="P691" s="63">
        <f t="shared" si="111"/>
        <v>2.1388973291117619</v>
      </c>
      <c r="R691" s="60">
        <f t="shared" si="114"/>
        <v>14.734982332155479</v>
      </c>
      <c r="S691" s="60">
        <f t="shared" si="115"/>
        <v>2.6902244171496097</v>
      </c>
    </row>
    <row r="692" spans="1:19" s="63" customFormat="1" x14ac:dyDescent="0.3">
      <c r="A692" s="60">
        <f>[1]Data!A691</f>
        <v>1927.11</v>
      </c>
      <c r="B692" s="60">
        <f>[1]Data!B691</f>
        <v>17.059999999999999</v>
      </c>
      <c r="C692" s="60">
        <f>[1]Data!C691</f>
        <v>0.76329999999999998</v>
      </c>
      <c r="D692" s="60">
        <f>[1]Data!D691</f>
        <v>1.121</v>
      </c>
      <c r="E692" s="60">
        <f>[1]Data!E691</f>
        <v>17.3</v>
      </c>
      <c r="F692" s="60">
        <f t="shared" si="112"/>
        <v>301.88064450867046</v>
      </c>
      <c r="G692" s="60">
        <f t="shared" si="113"/>
        <v>19.83635419075144</v>
      </c>
      <c r="H692" s="60">
        <f t="shared" si="104"/>
        <v>164.64726551780041</v>
      </c>
      <c r="I692" s="60">
        <f t="shared" si="105"/>
        <v>15.668584696507125</v>
      </c>
      <c r="J692" s="60">
        <f t="shared" si="106"/>
        <v>19.266618546343011</v>
      </c>
      <c r="K692" s="60">
        <f t="shared" si="107"/>
        <v>2.9583739894124497</v>
      </c>
      <c r="L692" s="60">
        <f t="shared" si="108"/>
        <v>0.15704387678545606</v>
      </c>
      <c r="M692" s="31"/>
      <c r="N692" s="31">
        <f t="shared" si="109"/>
        <v>2021.06</v>
      </c>
      <c r="O692" s="31">
        <f t="shared" si="110"/>
        <v>0.80533433713620095</v>
      </c>
      <c r="P692" s="63">
        <f t="shared" si="111"/>
        <v>2.2374444345463305</v>
      </c>
      <c r="R692" s="60">
        <f t="shared" si="114"/>
        <v>15.218554861730597</v>
      </c>
      <c r="S692" s="60">
        <f t="shared" si="115"/>
        <v>2.7225153979735102</v>
      </c>
    </row>
    <row r="693" spans="1:19" s="63" customFormat="1" x14ac:dyDescent="0.3">
      <c r="A693" s="60">
        <f>[1]Data!A692</f>
        <v>1927.12</v>
      </c>
      <c r="B693" s="60">
        <f>[1]Data!B692</f>
        <v>17.46</v>
      </c>
      <c r="C693" s="60">
        <f>[1]Data!C692</f>
        <v>0.77</v>
      </c>
      <c r="D693" s="60">
        <f>[1]Data!D692</f>
        <v>1.1100000000000001</v>
      </c>
      <c r="E693" s="60">
        <f>[1]Data!E692</f>
        <v>17.3</v>
      </c>
      <c r="F693" s="60">
        <f t="shared" si="112"/>
        <v>308.95873699421958</v>
      </c>
      <c r="G693" s="60">
        <f t="shared" si="113"/>
        <v>19.641706647398841</v>
      </c>
      <c r="H693" s="60">
        <f t="shared" si="104"/>
        <v>165.62125515661299</v>
      </c>
      <c r="I693" s="60">
        <f t="shared" si="105"/>
        <v>15.619591268676499</v>
      </c>
      <c r="J693" s="60">
        <f t="shared" si="106"/>
        <v>19.780206260185878</v>
      </c>
      <c r="K693" s="60">
        <f t="shared" si="107"/>
        <v>2.9846817538543475</v>
      </c>
      <c r="L693" s="60">
        <f t="shared" si="108"/>
        <v>0.18335164122735392</v>
      </c>
      <c r="M693" s="31"/>
      <c r="N693" s="31">
        <f t="shared" si="109"/>
        <v>2021.09</v>
      </c>
      <c r="O693" s="31">
        <f t="shared" si="110"/>
        <v>0.83115877605087318</v>
      </c>
      <c r="P693" s="63">
        <f t="shared" si="111"/>
        <v>2.2959777233828667</v>
      </c>
      <c r="R693" s="60">
        <f t="shared" si="114"/>
        <v>15.72972972972973</v>
      </c>
      <c r="S693" s="60">
        <f t="shared" si="115"/>
        <v>2.7555525350872134</v>
      </c>
    </row>
    <row r="694" spans="1:19" s="63" customFormat="1" x14ac:dyDescent="0.3">
      <c r="A694" s="60">
        <f>[1]Data!A693</f>
        <v>1928.01</v>
      </c>
      <c r="B694" s="60">
        <f>[1]Data!B693</f>
        <v>17.53</v>
      </c>
      <c r="C694" s="60">
        <f>[1]Data!C693</f>
        <v>0.77669999999999995</v>
      </c>
      <c r="D694" s="60">
        <f>[1]Data!D693</f>
        <v>1.133</v>
      </c>
      <c r="E694" s="60">
        <f>[1]Data!E693</f>
        <v>17.3</v>
      </c>
      <c r="F694" s="60">
        <f t="shared" si="112"/>
        <v>310.1974031791907</v>
      </c>
      <c r="G694" s="60">
        <f t="shared" si="113"/>
        <v>20.048696965317912</v>
      </c>
      <c r="H694" s="60">
        <f t="shared" si="104"/>
        <v>166.54964544958474</v>
      </c>
      <c r="I694" s="60">
        <f t="shared" si="105"/>
        <v>15.578680964222398</v>
      </c>
      <c r="J694" s="60">
        <f t="shared" si="106"/>
        <v>19.91166029342164</v>
      </c>
      <c r="K694" s="60">
        <f t="shared" si="107"/>
        <v>2.9913055045251062</v>
      </c>
      <c r="L694" s="60">
        <f t="shared" si="108"/>
        <v>0.18997539189811263</v>
      </c>
      <c r="M694" s="31"/>
      <c r="N694" s="31">
        <f t="shared" si="109"/>
        <v>2021.12</v>
      </c>
      <c r="O694" s="31">
        <f t="shared" si="110"/>
        <v>0.85076175556330558</v>
      </c>
      <c r="P694" s="63">
        <f t="shared" si="111"/>
        <v>2.3414297699192512</v>
      </c>
      <c r="R694" s="60">
        <f t="shared" si="114"/>
        <v>15.472197705207416</v>
      </c>
      <c r="S694" s="60">
        <f t="shared" si="115"/>
        <v>2.7390447168872738</v>
      </c>
    </row>
    <row r="695" spans="1:19" s="63" customFormat="1" x14ac:dyDescent="0.3">
      <c r="A695" s="60">
        <f>[1]Data!A694</f>
        <v>1928.02</v>
      </c>
      <c r="B695" s="60">
        <f>[1]Data!B694</f>
        <v>17.32</v>
      </c>
      <c r="C695" s="60">
        <f>[1]Data!C694</f>
        <v>0.7833</v>
      </c>
      <c r="D695" s="60">
        <f>[1]Data!D694</f>
        <v>1.155</v>
      </c>
      <c r="E695" s="60">
        <f>[1]Data!E694</f>
        <v>17.100000000000001</v>
      </c>
      <c r="F695" s="60">
        <f t="shared" si="112"/>
        <v>310.06598245614032</v>
      </c>
      <c r="G695" s="60">
        <f t="shared" si="113"/>
        <v>20.67703289473684</v>
      </c>
      <c r="H695" s="60">
        <f t="shared" si="104"/>
        <v>167.52388884971444</v>
      </c>
      <c r="I695" s="60">
        <f t="shared" si="105"/>
        <v>15.545295041780395</v>
      </c>
      <c r="J695" s="60">
        <f t="shared" si="106"/>
        <v>19.945969608347081</v>
      </c>
      <c r="K695" s="60">
        <f t="shared" si="107"/>
        <v>2.9930270982818885</v>
      </c>
      <c r="L695" s="60">
        <f t="shared" si="108"/>
        <v>0.1916969856548949</v>
      </c>
      <c r="M695" s="31"/>
      <c r="N695" s="31">
        <f t="shared" si="109"/>
        <v>2022.03</v>
      </c>
      <c r="O695" s="31">
        <f t="shared" si="110"/>
        <v>0.74271700962466491</v>
      </c>
      <c r="P695" s="63">
        <f t="shared" si="111"/>
        <v>2.1016379347172318</v>
      </c>
      <c r="R695" s="60">
        <f t="shared" si="114"/>
        <v>14.995670995670995</v>
      </c>
      <c r="S695" s="60">
        <f t="shared" si="115"/>
        <v>2.7077615591605322</v>
      </c>
    </row>
    <row r="696" spans="1:19" s="63" customFormat="1" x14ac:dyDescent="0.3">
      <c r="A696" s="60">
        <f>[1]Data!A695</f>
        <v>1928.03</v>
      </c>
      <c r="B696" s="60">
        <f>[1]Data!B695</f>
        <v>18.25</v>
      </c>
      <c r="C696" s="60">
        <f>[1]Data!C695</f>
        <v>0.79</v>
      </c>
      <c r="D696" s="60">
        <f>[1]Data!D695</f>
        <v>1.177</v>
      </c>
      <c r="E696" s="60">
        <f>[1]Data!E695</f>
        <v>17.100000000000001</v>
      </c>
      <c r="F696" s="60">
        <f t="shared" si="112"/>
        <v>326.71502192982445</v>
      </c>
      <c r="G696" s="60">
        <f t="shared" si="113"/>
        <v>21.070881140350874</v>
      </c>
      <c r="H696" s="60">
        <f t="shared" si="104"/>
        <v>168.60745179512131</v>
      </c>
      <c r="I696" s="60">
        <f t="shared" si="105"/>
        <v>15.516043241511653</v>
      </c>
      <c r="J696" s="60">
        <f t="shared" si="106"/>
        <v>21.056593929548381</v>
      </c>
      <c r="K696" s="60">
        <f t="shared" si="107"/>
        <v>3.0472137618854984</v>
      </c>
      <c r="L696" s="60">
        <f t="shared" si="108"/>
        <v>0.24588364925850481</v>
      </c>
      <c r="M696" s="31"/>
      <c r="N696" s="31">
        <f t="shared" si="109"/>
        <v>2022.06</v>
      </c>
      <c r="O696" s="31">
        <f t="shared" si="110"/>
        <v>0.57992552653573615</v>
      </c>
      <c r="P696" s="63">
        <f t="shared" si="111"/>
        <v>1.7859054232336538</v>
      </c>
      <c r="R696" s="60">
        <f t="shared" si="114"/>
        <v>15.505522514868309</v>
      </c>
      <c r="S696" s="60">
        <f t="shared" si="115"/>
        <v>2.741196251750361</v>
      </c>
    </row>
    <row r="697" spans="1:19" s="63" customFormat="1" x14ac:dyDescent="0.3">
      <c r="A697" s="60">
        <f>[1]Data!A696</f>
        <v>1928.04</v>
      </c>
      <c r="B697" s="60">
        <f>[1]Data!B696</f>
        <v>19.399999999999999</v>
      </c>
      <c r="C697" s="60">
        <f>[1]Data!C696</f>
        <v>0.79669999999999996</v>
      </c>
      <c r="D697" s="60">
        <f>[1]Data!D696</f>
        <v>1.2</v>
      </c>
      <c r="E697" s="60">
        <f>[1]Data!E696</f>
        <v>17.100000000000001</v>
      </c>
      <c r="F697" s="60">
        <f t="shared" si="112"/>
        <v>347.30254385964901</v>
      </c>
      <c r="G697" s="60">
        <f t="shared" si="113"/>
        <v>21.482631578947359</v>
      </c>
      <c r="H697" s="60">
        <f t="shared" si="104"/>
        <v>169.76602112451533</v>
      </c>
      <c r="I697" s="60">
        <f t="shared" si="105"/>
        <v>15.493875220137589</v>
      </c>
      <c r="J697" s="60">
        <f t="shared" si="106"/>
        <v>22.415473141816413</v>
      </c>
      <c r="K697" s="60">
        <f t="shared" si="107"/>
        <v>3.1097514856521444</v>
      </c>
      <c r="L697" s="60">
        <f t="shared" si="108"/>
        <v>0.30842137302515082</v>
      </c>
      <c r="M697" s="31"/>
      <c r="N697" s="31">
        <f t="shared" si="109"/>
        <v>2022.09</v>
      </c>
      <c r="O697" s="31">
        <f t="shared" si="110"/>
        <v>0.55267094189401478</v>
      </c>
      <c r="P697" s="63">
        <f t="shared" si="111"/>
        <v>1.7378886239271187</v>
      </c>
      <c r="R697" s="60">
        <f t="shared" si="114"/>
        <v>16.166666666666668</v>
      </c>
      <c r="S697" s="60">
        <f t="shared" si="115"/>
        <v>2.7829515092753279</v>
      </c>
    </row>
    <row r="698" spans="1:19" s="63" customFormat="1" x14ac:dyDescent="0.3">
      <c r="A698" s="60">
        <f>[1]Data!A697</f>
        <v>1928.05</v>
      </c>
      <c r="B698" s="60">
        <f>[1]Data!B697</f>
        <v>20</v>
      </c>
      <c r="C698" s="60">
        <f>[1]Data!C697</f>
        <v>0.80330000000000001</v>
      </c>
      <c r="D698" s="60">
        <f>[1]Data!D697</f>
        <v>1.222</v>
      </c>
      <c r="E698" s="60">
        <f>[1]Data!E697</f>
        <v>17.2</v>
      </c>
      <c r="F698" s="60">
        <f t="shared" si="112"/>
        <v>355.96220930232556</v>
      </c>
      <c r="G698" s="60">
        <f t="shared" si="113"/>
        <v>21.749290988372092</v>
      </c>
      <c r="H698" s="60">
        <f t="shared" si="104"/>
        <v>170.85500591292845</v>
      </c>
      <c r="I698" s="60">
        <f t="shared" si="105"/>
        <v>15.478669065165169</v>
      </c>
      <c r="J698" s="60">
        <f t="shared" si="106"/>
        <v>22.996951986228616</v>
      </c>
      <c r="K698" s="60">
        <f t="shared" si="107"/>
        <v>3.1353616848094026</v>
      </c>
      <c r="L698" s="60">
        <f t="shared" si="108"/>
        <v>0.33403157218240898</v>
      </c>
      <c r="M698" s="31"/>
      <c r="N698" s="31">
        <f t="shared" si="109"/>
        <v>2022.12</v>
      </c>
      <c r="O698" s="31">
        <f t="shared" si="110"/>
        <v>0.55706521838566792</v>
      </c>
      <c r="P698" s="63">
        <f t="shared" si="111"/>
        <v>1.7455421906809374</v>
      </c>
      <c r="R698" s="60">
        <f t="shared" si="114"/>
        <v>16.366612111292962</v>
      </c>
      <c r="S698" s="60">
        <f t="shared" si="115"/>
        <v>2.7952434128045875</v>
      </c>
    </row>
    <row r="699" spans="1:19" s="63" customFormat="1" x14ac:dyDescent="0.3">
      <c r="A699" s="60">
        <f>[1]Data!A698</f>
        <v>1928.06</v>
      </c>
      <c r="B699" s="60">
        <f>[1]Data!B698</f>
        <v>19.02</v>
      </c>
      <c r="C699" s="60">
        <f>[1]Data!C698</f>
        <v>0.81</v>
      </c>
      <c r="D699" s="60">
        <f>[1]Data!D698</f>
        <v>1.2450000000000001</v>
      </c>
      <c r="E699" s="60">
        <f>[1]Data!E698</f>
        <v>17.100000000000001</v>
      </c>
      <c r="F699" s="60">
        <f t="shared" si="112"/>
        <v>340.49971052631571</v>
      </c>
      <c r="G699" s="60">
        <f t="shared" si="113"/>
        <v>22.288230263157889</v>
      </c>
      <c r="H699" s="60">
        <f t="shared" si="104"/>
        <v>171.97895863029638</v>
      </c>
      <c r="I699" s="60">
        <f t="shared" si="105"/>
        <v>15.471095646189793</v>
      </c>
      <c r="J699" s="60">
        <f t="shared" si="106"/>
        <v>22.008765139408446</v>
      </c>
      <c r="K699" s="60">
        <f t="shared" si="107"/>
        <v>3.0914407894396203</v>
      </c>
      <c r="L699" s="60">
        <f t="shared" si="108"/>
        <v>0.2901106768126267</v>
      </c>
      <c r="M699" s="31"/>
      <c r="N699" s="31">
        <f t="shared" si="109"/>
        <v>2023.03</v>
      </c>
      <c r="O699" s="31">
        <f t="shared" si="110"/>
        <v>0.54422756643059511</v>
      </c>
      <c r="P699" s="63">
        <f t="shared" si="111"/>
        <v>1.7232767513322813</v>
      </c>
      <c r="R699" s="60">
        <f t="shared" si="114"/>
        <v>15.277108433734938</v>
      </c>
      <c r="S699" s="60">
        <f t="shared" si="115"/>
        <v>2.7263555272005733</v>
      </c>
    </row>
    <row r="700" spans="1:19" s="63" customFormat="1" x14ac:dyDescent="0.3">
      <c r="A700" s="60">
        <f>[1]Data!A699</f>
        <v>1928.07</v>
      </c>
      <c r="B700" s="60">
        <f>[1]Data!B699</f>
        <v>19.16</v>
      </c>
      <c r="C700" s="60">
        <f>[1]Data!C699</f>
        <v>0.81669999999999998</v>
      </c>
      <c r="D700" s="60">
        <f>[1]Data!D699</f>
        <v>1.268</v>
      </c>
      <c r="E700" s="60">
        <f>[1]Data!E699</f>
        <v>17.100000000000001</v>
      </c>
      <c r="F700" s="60">
        <f t="shared" si="112"/>
        <v>343.00601754385957</v>
      </c>
      <c r="G700" s="60">
        <f t="shared" si="113"/>
        <v>22.699980701754381</v>
      </c>
      <c r="H700" s="60">
        <f t="shared" si="104"/>
        <v>173.18281546077529</v>
      </c>
      <c r="I700" s="60">
        <f t="shared" si="105"/>
        <v>15.472100865023711</v>
      </c>
      <c r="J700" s="60">
        <f t="shared" si="106"/>
        <v>22.169324032734316</v>
      </c>
      <c r="K700" s="60">
        <f t="shared" si="107"/>
        <v>3.0987095329845089</v>
      </c>
      <c r="L700" s="60">
        <f t="shared" si="108"/>
        <v>0.2973794203575153</v>
      </c>
      <c r="M700" s="31"/>
      <c r="N700" s="31">
        <f t="shared" si="109"/>
        <v>2023.06</v>
      </c>
      <c r="O700" s="31">
        <f t="shared" si="110"/>
        <v>0.61303369054895596</v>
      </c>
      <c r="P700" s="63">
        <f t="shared" si="111"/>
        <v>1.8460231756939525</v>
      </c>
      <c r="R700" s="60">
        <f t="shared" si="114"/>
        <v>15.110410094637224</v>
      </c>
      <c r="S700" s="60">
        <f t="shared" si="115"/>
        <v>2.7153839165276805</v>
      </c>
    </row>
    <row r="701" spans="1:19" s="63" customFormat="1" x14ac:dyDescent="0.3">
      <c r="A701" s="60">
        <f>[1]Data!A700</f>
        <v>1928.08</v>
      </c>
      <c r="B701" s="60">
        <f>[1]Data!B700</f>
        <v>19.78</v>
      </c>
      <c r="C701" s="60">
        <f>[1]Data!C700</f>
        <v>0.82330000000000003</v>
      </c>
      <c r="D701" s="60">
        <f>[1]Data!D700</f>
        <v>1.29</v>
      </c>
      <c r="E701" s="60">
        <f>[1]Data!E700</f>
        <v>17.100000000000001</v>
      </c>
      <c r="F701" s="60">
        <f t="shared" si="112"/>
        <v>354.10537719298236</v>
      </c>
      <c r="G701" s="60">
        <f t="shared" si="113"/>
        <v>23.093828947368415</v>
      </c>
      <c r="H701" s="60">
        <f t="shared" si="104"/>
        <v>174.49123155986302</v>
      </c>
      <c r="I701" s="60">
        <f t="shared" si="105"/>
        <v>15.480678609469107</v>
      </c>
      <c r="J701" s="60">
        <f t="shared" si="106"/>
        <v>22.874021619206395</v>
      </c>
      <c r="K701" s="60">
        <f t="shared" si="107"/>
        <v>3.1300018395018152</v>
      </c>
      <c r="L701" s="60">
        <f t="shared" si="108"/>
        <v>0.3286717268748216</v>
      </c>
      <c r="M701" s="31"/>
      <c r="N701" s="31"/>
      <c r="O701" s="31"/>
      <c r="R701" s="60">
        <f t="shared" si="114"/>
        <v>15.333333333333334</v>
      </c>
      <c r="S701" s="60">
        <f t="shared" si="115"/>
        <v>2.7300291078209855</v>
      </c>
    </row>
    <row r="702" spans="1:19" s="63" customFormat="1" x14ac:dyDescent="0.3">
      <c r="A702" s="60">
        <f>[1]Data!A701</f>
        <v>1928.09</v>
      </c>
      <c r="B702" s="60">
        <f>[1]Data!B701</f>
        <v>21.17</v>
      </c>
      <c r="C702" s="60">
        <f>[1]Data!C701</f>
        <v>0.83</v>
      </c>
      <c r="D702" s="60">
        <f>[1]Data!D701</f>
        <v>1.3120000000000001</v>
      </c>
      <c r="E702" s="60">
        <f>[1]Data!E701</f>
        <v>17.3</v>
      </c>
      <c r="F702" s="60">
        <f t="shared" si="112"/>
        <v>374.6080447976878</v>
      </c>
      <c r="G702" s="60">
        <f t="shared" si="113"/>
        <v>23.216143352601151</v>
      </c>
      <c r="H702" s="60">
        <f t="shared" si="104"/>
        <v>175.8829080959716</v>
      </c>
      <c r="I702" s="60">
        <f t="shared" si="105"/>
        <v>15.495316289215369</v>
      </c>
      <c r="J702" s="60">
        <f t="shared" si="106"/>
        <v>24.175566203731663</v>
      </c>
      <c r="K702" s="60">
        <f t="shared" si="107"/>
        <v>3.1853424621087987</v>
      </c>
      <c r="L702" s="60">
        <f t="shared" si="108"/>
        <v>0.38401234948180507</v>
      </c>
      <c r="M702" s="31"/>
      <c r="N702" s="31"/>
      <c r="O702" s="31"/>
      <c r="R702" s="60">
        <f t="shared" si="114"/>
        <v>16.135670731707318</v>
      </c>
      <c r="S702" s="60">
        <f t="shared" si="115"/>
        <v>2.7810323946248765</v>
      </c>
    </row>
    <row r="703" spans="1:19" s="63" customFormat="1" x14ac:dyDescent="0.3">
      <c r="A703" s="60">
        <f>[1]Data!A702</f>
        <v>1928.1</v>
      </c>
      <c r="B703" s="60">
        <f>[1]Data!B702</f>
        <v>21.6</v>
      </c>
      <c r="C703" s="60">
        <f>[1]Data!C702</f>
        <v>0.8367</v>
      </c>
      <c r="D703" s="60">
        <f>[1]Data!D702</f>
        <v>1.335</v>
      </c>
      <c r="E703" s="60">
        <f>[1]Data!E702</f>
        <v>17.2</v>
      </c>
      <c r="F703" s="60">
        <f t="shared" si="112"/>
        <v>384.43918604651162</v>
      </c>
      <c r="G703" s="60">
        <f t="shared" si="113"/>
        <v>23.76047747093023</v>
      </c>
      <c r="H703" s="60">
        <f t="shared" si="104"/>
        <v>177.34836024503326</v>
      </c>
      <c r="I703" s="60">
        <f t="shared" si="105"/>
        <v>15.518488099667232</v>
      </c>
      <c r="J703" s="60">
        <f t="shared" si="106"/>
        <v>24.772979402210918</v>
      </c>
      <c r="K703" s="60">
        <f t="shared" si="107"/>
        <v>3.2097535189570627</v>
      </c>
      <c r="L703" s="60">
        <f t="shared" si="108"/>
        <v>0.40842340633006913</v>
      </c>
      <c r="M703" s="31"/>
      <c r="N703" s="31"/>
      <c r="O703" s="31"/>
      <c r="R703" s="60">
        <f t="shared" si="114"/>
        <v>16.179775280898877</v>
      </c>
      <c r="S703" s="60">
        <f t="shared" si="115"/>
        <v>2.7837620228379065</v>
      </c>
    </row>
    <row r="704" spans="1:19" s="63" customFormat="1" x14ac:dyDescent="0.3">
      <c r="A704" s="60">
        <f>[1]Data!A703</f>
        <v>1928.11</v>
      </c>
      <c r="B704" s="60">
        <f>[1]Data!B703</f>
        <v>23.06</v>
      </c>
      <c r="C704" s="60">
        <f>[1]Data!C703</f>
        <v>0.84330000000000005</v>
      </c>
      <c r="D704" s="60">
        <f>[1]Data!D703</f>
        <v>1.357</v>
      </c>
      <c r="E704" s="60">
        <f>[1]Data!E703</f>
        <v>17.2</v>
      </c>
      <c r="F704" s="60">
        <f t="shared" si="112"/>
        <v>410.42442732558129</v>
      </c>
      <c r="G704" s="60">
        <f t="shared" si="113"/>
        <v>24.152035901162787</v>
      </c>
      <c r="H704" s="60">
        <f t="shared" si="104"/>
        <v>178.83071582187722</v>
      </c>
      <c r="I704" s="60">
        <f t="shared" si="105"/>
        <v>15.549248929139921</v>
      </c>
      <c r="J704" s="60">
        <f t="shared" si="106"/>
        <v>26.395128741969607</v>
      </c>
      <c r="K704" s="60">
        <f t="shared" si="107"/>
        <v>3.2731794757772139</v>
      </c>
      <c r="L704" s="60">
        <f t="shared" si="108"/>
        <v>0.4718493631502203</v>
      </c>
      <c r="M704" s="31"/>
      <c r="N704" s="31"/>
      <c r="O704" s="31"/>
      <c r="R704" s="60">
        <f t="shared" si="114"/>
        <v>16.993367722918201</v>
      </c>
      <c r="S704" s="60">
        <f t="shared" si="115"/>
        <v>2.8328231339881809</v>
      </c>
    </row>
    <row r="705" spans="1:19" s="63" customFormat="1" x14ac:dyDescent="0.3">
      <c r="A705" s="60">
        <f>[1]Data!A704</f>
        <v>1928.12</v>
      </c>
      <c r="B705" s="60">
        <f>[1]Data!B704</f>
        <v>23.15</v>
      </c>
      <c r="C705" s="60">
        <f>[1]Data!C704</f>
        <v>0.85</v>
      </c>
      <c r="D705" s="60">
        <f>[1]Data!D704</f>
        <v>1.38</v>
      </c>
      <c r="E705" s="60">
        <f>[1]Data!E704</f>
        <v>17.100000000000001</v>
      </c>
      <c r="F705" s="60">
        <f t="shared" si="112"/>
        <v>414.43576754385953</v>
      </c>
      <c r="G705" s="60">
        <f t="shared" si="113"/>
        <v>24.705026315789464</v>
      </c>
      <c r="H705" s="60">
        <f t="shared" ref="H705:H768" si="116">GEOMEAN(F586:F706)</f>
        <v>180.47978986627209</v>
      </c>
      <c r="I705" s="60">
        <f t="shared" ref="I705:I768" si="117">GEOMEAN(G586:G705)</f>
        <v>15.587705091478515</v>
      </c>
      <c r="J705" s="60">
        <f t="shared" ref="J705:J768" si="118">F705/I705</f>
        <v>26.587349780592348</v>
      </c>
      <c r="K705" s="60">
        <f t="shared" ref="K705:K768" si="119">LN(J705)</f>
        <v>3.2804355305091661</v>
      </c>
      <c r="L705" s="60">
        <f t="shared" si="108"/>
        <v>0.47910541788217254</v>
      </c>
      <c r="M705" s="31"/>
      <c r="N705" s="31"/>
      <c r="O705" s="31"/>
      <c r="R705" s="60">
        <f t="shared" si="114"/>
        <v>16.775362318840578</v>
      </c>
      <c r="S705" s="60">
        <f t="shared" si="115"/>
        <v>2.8199112813631295</v>
      </c>
    </row>
    <row r="706" spans="1:19" s="63" customFormat="1" x14ac:dyDescent="0.3">
      <c r="A706" s="60">
        <f>[1]Data!A705</f>
        <v>1929.01</v>
      </c>
      <c r="B706" s="60">
        <f>[1]Data!B705</f>
        <v>24.86</v>
      </c>
      <c r="C706" s="60">
        <f>[1]Data!C705</f>
        <v>0.86</v>
      </c>
      <c r="D706" s="60">
        <f>[1]Data!D705</f>
        <v>1.399</v>
      </c>
      <c r="E706" s="60">
        <f>[1]Data!E705</f>
        <v>17.100000000000001</v>
      </c>
      <c r="F706" s="60">
        <f t="shared" si="112"/>
        <v>445.04851754385953</v>
      </c>
      <c r="G706" s="60">
        <f t="shared" si="113"/>
        <v>25.045167982456132</v>
      </c>
      <c r="H706" s="60">
        <f t="shared" si="116"/>
        <v>182.16148044374364</v>
      </c>
      <c r="I706" s="60">
        <f t="shared" si="117"/>
        <v>15.628696528132345</v>
      </c>
      <c r="J706" s="60">
        <f t="shared" si="118"/>
        <v>28.47636824624194</v>
      </c>
      <c r="K706" s="60">
        <f t="shared" si="119"/>
        <v>3.3490745589687272</v>
      </c>
      <c r="L706" s="60">
        <f t="shared" ref="L706:L769" si="120">K706-$K$1843</f>
        <v>0.54774444634173358</v>
      </c>
      <c r="M706" s="31"/>
      <c r="N706" s="31"/>
      <c r="O706" s="31"/>
      <c r="R706" s="60">
        <f t="shared" si="114"/>
        <v>17.769835596854897</v>
      </c>
      <c r="S706" s="60">
        <f t="shared" si="115"/>
        <v>2.8775023903992207</v>
      </c>
    </row>
    <row r="707" spans="1:19" s="63" customFormat="1" x14ac:dyDescent="0.3">
      <c r="A707" s="60">
        <f>[1]Data!A706</f>
        <v>1929.02</v>
      </c>
      <c r="B707" s="60">
        <f>[1]Data!B706</f>
        <v>24.99</v>
      </c>
      <c r="C707" s="60">
        <f>[1]Data!C706</f>
        <v>0.87</v>
      </c>
      <c r="D707" s="60">
        <f>[1]Data!D706</f>
        <v>1.4179999999999999</v>
      </c>
      <c r="E707" s="60">
        <f>[1]Data!E706</f>
        <v>17.100000000000001</v>
      </c>
      <c r="F707" s="60">
        <f t="shared" si="112"/>
        <v>447.37580263157878</v>
      </c>
      <c r="G707" s="60">
        <f t="shared" si="113"/>
        <v>25.385309649122799</v>
      </c>
      <c r="H707" s="60">
        <f t="shared" si="116"/>
        <v>183.86059652486085</v>
      </c>
      <c r="I707" s="60">
        <f t="shared" si="117"/>
        <v>15.669825750979388</v>
      </c>
      <c r="J707" s="60">
        <f t="shared" si="118"/>
        <v>28.550145339275204</v>
      </c>
      <c r="K707" s="60">
        <f t="shared" si="119"/>
        <v>3.3516620267817134</v>
      </c>
      <c r="L707" s="60">
        <f t="shared" si="120"/>
        <v>0.55033191415471983</v>
      </c>
      <c r="M707" s="31"/>
      <c r="N707" s="31"/>
      <c r="O707" s="31"/>
      <c r="R707" s="60">
        <f t="shared" si="114"/>
        <v>17.623413258110013</v>
      </c>
      <c r="S707" s="60">
        <f t="shared" si="115"/>
        <v>2.8692283167369252</v>
      </c>
    </row>
    <row r="708" spans="1:19" s="63" customFormat="1" x14ac:dyDescent="0.3">
      <c r="A708" s="60">
        <f>[1]Data!A707</f>
        <v>1929.03</v>
      </c>
      <c r="B708" s="60">
        <f>[1]Data!B707</f>
        <v>25.43</v>
      </c>
      <c r="C708" s="60">
        <f>[1]Data!C707</f>
        <v>0.88</v>
      </c>
      <c r="D708" s="60">
        <f>[1]Data!D707</f>
        <v>1.4379999999999999</v>
      </c>
      <c r="E708" s="60">
        <f>[1]Data!E707</f>
        <v>17</v>
      </c>
      <c r="F708" s="60">
        <f t="shared" si="112"/>
        <v>457.93072499999988</v>
      </c>
      <c r="G708" s="60">
        <f t="shared" si="113"/>
        <v>25.894784999999992</v>
      </c>
      <c r="H708" s="60">
        <f t="shared" si="116"/>
        <v>185.54834267543862</v>
      </c>
      <c r="I708" s="60">
        <f t="shared" si="117"/>
        <v>15.715941748990623</v>
      </c>
      <c r="J708" s="60">
        <f t="shared" si="118"/>
        <v>29.137975459180552</v>
      </c>
      <c r="K708" s="60">
        <f t="shared" si="119"/>
        <v>3.3720423220041362</v>
      </c>
      <c r="L708" s="60">
        <f t="shared" si="120"/>
        <v>0.57071220937714262</v>
      </c>
      <c r="M708" s="31"/>
      <c r="N708" s="31"/>
      <c r="R708" s="60">
        <f t="shared" si="114"/>
        <v>17.684283727399166</v>
      </c>
      <c r="S708" s="60">
        <f t="shared" si="115"/>
        <v>2.8726763201351733</v>
      </c>
    </row>
    <row r="709" spans="1:19" s="63" customFormat="1" x14ac:dyDescent="0.3">
      <c r="A709" s="60">
        <f>[1]Data!A708</f>
        <v>1929.04</v>
      </c>
      <c r="B709" s="60">
        <f>[1]Data!B708</f>
        <v>25.28</v>
      </c>
      <c r="C709" s="60">
        <f>[1]Data!C708</f>
        <v>0.89</v>
      </c>
      <c r="D709" s="60">
        <f>[1]Data!D708</f>
        <v>1.4570000000000001</v>
      </c>
      <c r="E709" s="60">
        <f>[1]Data!E708</f>
        <v>16.899999999999999</v>
      </c>
      <c r="F709" s="60">
        <f t="shared" si="112"/>
        <v>457.92326627218932</v>
      </c>
      <c r="G709" s="60">
        <f t="shared" si="113"/>
        <v>26.392175591715976</v>
      </c>
      <c r="H709" s="60">
        <f t="shared" si="116"/>
        <v>187.24297287259179</v>
      </c>
      <c r="I709" s="60">
        <f t="shared" si="117"/>
        <v>15.767749931422864</v>
      </c>
      <c r="J709" s="60">
        <f t="shared" si="118"/>
        <v>29.041763616482395</v>
      </c>
      <c r="K709" s="60">
        <f t="shared" si="119"/>
        <v>3.3687349187076912</v>
      </c>
      <c r="L709" s="60">
        <f t="shared" si="120"/>
        <v>0.56740480608069754</v>
      </c>
      <c r="M709" s="31"/>
      <c r="N709" s="31"/>
      <c r="R709" s="60">
        <f t="shared" si="114"/>
        <v>17.350720658888125</v>
      </c>
      <c r="S709" s="60">
        <f t="shared" si="115"/>
        <v>2.8536340420655888</v>
      </c>
    </row>
    <row r="710" spans="1:19" s="63" customFormat="1" x14ac:dyDescent="0.3">
      <c r="A710" s="60">
        <f>[1]Data!A709</f>
        <v>1929.05</v>
      </c>
      <c r="B710" s="60">
        <f>[1]Data!B709</f>
        <v>25.66</v>
      </c>
      <c r="C710" s="60">
        <f>[1]Data!C709</f>
        <v>0.9</v>
      </c>
      <c r="D710" s="60">
        <f>[1]Data!D709</f>
        <v>1.476</v>
      </c>
      <c r="E710" s="60">
        <f>[1]Data!E709</f>
        <v>17</v>
      </c>
      <c r="F710" s="60">
        <f t="shared" si="112"/>
        <v>462.07244999999995</v>
      </c>
      <c r="G710" s="60">
        <f t="shared" si="113"/>
        <v>26.579069999999994</v>
      </c>
      <c r="H710" s="60">
        <f t="shared" si="116"/>
        <v>188.88767707840674</v>
      </c>
      <c r="I710" s="60">
        <f t="shared" si="117"/>
        <v>15.822910219341839</v>
      </c>
      <c r="J710" s="60">
        <f t="shared" si="118"/>
        <v>29.202747383042414</v>
      </c>
      <c r="K710" s="60">
        <f t="shared" si="119"/>
        <v>3.3742627933085512</v>
      </c>
      <c r="L710" s="60">
        <f t="shared" si="120"/>
        <v>0.57293268068155756</v>
      </c>
      <c r="M710" s="31"/>
      <c r="N710" s="31"/>
      <c r="R710" s="60">
        <f t="shared" si="114"/>
        <v>17.384823848238483</v>
      </c>
      <c r="S710" s="60">
        <f t="shared" si="115"/>
        <v>2.8555976330092094</v>
      </c>
    </row>
    <row r="711" spans="1:19" s="63" customFormat="1" x14ac:dyDescent="0.3">
      <c r="A711" s="60">
        <f>[1]Data!A710</f>
        <v>1929.06</v>
      </c>
      <c r="B711" s="60">
        <f>[1]Data!B710</f>
        <v>26.15</v>
      </c>
      <c r="C711" s="60">
        <f>[1]Data!C710</f>
        <v>0.91</v>
      </c>
      <c r="D711" s="60">
        <f>[1]Data!D710</f>
        <v>1.4950000000000001</v>
      </c>
      <c r="E711" s="60">
        <f>[1]Data!E710</f>
        <v>17.100000000000001</v>
      </c>
      <c r="F711" s="60">
        <f t="shared" si="112"/>
        <v>468.1423464912279</v>
      </c>
      <c r="G711" s="60">
        <f t="shared" si="113"/>
        <v>26.763778508771924</v>
      </c>
      <c r="H711" s="60">
        <f t="shared" si="116"/>
        <v>190.62136166449832</v>
      </c>
      <c r="I711" s="60">
        <f t="shared" si="117"/>
        <v>15.879867283552908</v>
      </c>
      <c r="J711" s="60">
        <f t="shared" si="118"/>
        <v>29.480243010348843</v>
      </c>
      <c r="K711" s="60">
        <f t="shared" si="119"/>
        <v>3.3837203105147333</v>
      </c>
      <c r="L711" s="60">
        <f t="shared" si="120"/>
        <v>0.58239019788773971</v>
      </c>
      <c r="M711" s="31"/>
      <c r="N711" s="31"/>
      <c r="R711" s="60">
        <f t="shared" si="114"/>
        <v>17.491638795986621</v>
      </c>
      <c r="S711" s="60">
        <f t="shared" si="115"/>
        <v>2.8617229836682823</v>
      </c>
    </row>
    <row r="712" spans="1:19" s="63" customFormat="1" x14ac:dyDescent="0.3">
      <c r="A712" s="60">
        <f>[1]Data!A711</f>
        <v>1929.07</v>
      </c>
      <c r="B712" s="60">
        <f>[1]Data!B711</f>
        <v>28.48</v>
      </c>
      <c r="C712" s="60">
        <f>[1]Data!C711</f>
        <v>0.92</v>
      </c>
      <c r="D712" s="60">
        <f>[1]Data!D711</f>
        <v>1.514</v>
      </c>
      <c r="E712" s="60">
        <f>[1]Data!E711</f>
        <v>17.3</v>
      </c>
      <c r="F712" s="60">
        <f t="shared" si="112"/>
        <v>503.96018497109822</v>
      </c>
      <c r="G712" s="60">
        <f t="shared" si="113"/>
        <v>26.79058005780346</v>
      </c>
      <c r="H712" s="60">
        <f t="shared" si="116"/>
        <v>192.45432526368916</v>
      </c>
      <c r="I712" s="60">
        <f t="shared" si="117"/>
        <v>15.941728759349475</v>
      </c>
      <c r="J712" s="60">
        <f t="shared" si="118"/>
        <v>31.612643307303582</v>
      </c>
      <c r="K712" s="60">
        <f t="shared" si="119"/>
        <v>3.4535571452338458</v>
      </c>
      <c r="L712" s="60">
        <f t="shared" si="120"/>
        <v>0.65222703260685222</v>
      </c>
      <c r="M712" s="31"/>
      <c r="N712" s="31"/>
      <c r="R712" s="60">
        <f t="shared" si="114"/>
        <v>18.8110964332893</v>
      </c>
      <c r="S712" s="60">
        <f t="shared" si="115"/>
        <v>2.9344469315285182</v>
      </c>
    </row>
    <row r="713" spans="1:19" s="63" customFormat="1" x14ac:dyDescent="0.3">
      <c r="A713" s="60">
        <f>[1]Data!A712</f>
        <v>1929.08</v>
      </c>
      <c r="B713" s="60">
        <f>[1]Data!B712</f>
        <v>30.1</v>
      </c>
      <c r="C713" s="60">
        <f>[1]Data!C712</f>
        <v>0.93</v>
      </c>
      <c r="D713" s="60">
        <f>[1]Data!D712</f>
        <v>1.5329999999999999</v>
      </c>
      <c r="E713" s="60">
        <f>[1]Data!E712</f>
        <v>17.3</v>
      </c>
      <c r="F713" s="60">
        <f t="shared" si="112"/>
        <v>532.62645953757215</v>
      </c>
      <c r="G713" s="60">
        <f t="shared" si="113"/>
        <v>27.126789450867044</v>
      </c>
      <c r="H713" s="60">
        <f t="shared" si="116"/>
        <v>194.50712279996881</v>
      </c>
      <c r="I713" s="60">
        <f t="shared" si="117"/>
        <v>16.008475038556856</v>
      </c>
      <c r="J713" s="60">
        <f t="shared" si="118"/>
        <v>33.2715301273061</v>
      </c>
      <c r="K713" s="60">
        <f t="shared" si="119"/>
        <v>3.5047020801752899</v>
      </c>
      <c r="L713" s="60">
        <f t="shared" si="120"/>
        <v>0.70337196754829634</v>
      </c>
      <c r="M713" s="31"/>
      <c r="N713" s="31"/>
      <c r="R713" s="60">
        <f t="shared" si="114"/>
        <v>19.634703196347033</v>
      </c>
      <c r="S713" s="60">
        <f t="shared" si="115"/>
        <v>2.9772985718651532</v>
      </c>
    </row>
    <row r="714" spans="1:19" s="63" customFormat="1" x14ac:dyDescent="0.3">
      <c r="A714" s="60">
        <f>[1]Data!A713</f>
        <v>1929.09</v>
      </c>
      <c r="B714" s="60">
        <f>[1]Data!B713</f>
        <v>31.3</v>
      </c>
      <c r="C714" s="60">
        <f>[1]Data!C713</f>
        <v>0.94</v>
      </c>
      <c r="D714" s="60">
        <f>[1]Data!D713</f>
        <v>1.552</v>
      </c>
      <c r="E714" s="60">
        <f>[1]Data!E713</f>
        <v>17.3</v>
      </c>
      <c r="F714" s="60">
        <f t="shared" si="112"/>
        <v>553.86073699421956</v>
      </c>
      <c r="G714" s="60">
        <f t="shared" si="113"/>
        <v>27.462998843930631</v>
      </c>
      <c r="H714" s="60">
        <f t="shared" si="116"/>
        <v>196.3840388162906</v>
      </c>
      <c r="I714" s="60">
        <f t="shared" si="117"/>
        <v>16.078612852781024</v>
      </c>
      <c r="J714" s="60">
        <f t="shared" si="118"/>
        <v>34.447047271146992</v>
      </c>
      <c r="K714" s="60">
        <f t="shared" si="119"/>
        <v>3.5394232832245365</v>
      </c>
      <c r="L714" s="60">
        <f t="shared" si="120"/>
        <v>0.73809317059754287</v>
      </c>
      <c r="M714" s="31"/>
      <c r="N714" s="31"/>
      <c r="R714" s="60">
        <f t="shared" si="114"/>
        <v>20.167525773195877</v>
      </c>
      <c r="S714" s="60">
        <f t="shared" si="115"/>
        <v>3.0040736757850803</v>
      </c>
    </row>
    <row r="715" spans="1:19" s="63" customFormat="1" x14ac:dyDescent="0.3">
      <c r="A715" s="60">
        <f>[1]Data!A714</f>
        <v>1929.1</v>
      </c>
      <c r="B715" s="60">
        <f>[1]Data!B714</f>
        <v>27.99</v>
      </c>
      <c r="C715" s="60">
        <f>[1]Data!C714</f>
        <v>0.95</v>
      </c>
      <c r="D715" s="60">
        <f>[1]Data!D714</f>
        <v>1.5720000000000001</v>
      </c>
      <c r="E715" s="60">
        <f>[1]Data!E714</f>
        <v>17.3</v>
      </c>
      <c r="F715" s="60">
        <f t="shared" ref="F715:F778" si="121">B715*$E$1842/E715</f>
        <v>495.28952167630041</v>
      </c>
      <c r="G715" s="60">
        <f t="shared" ref="G715:G778" si="122">D715*$E$1842/E715</f>
        <v>27.816903468208086</v>
      </c>
      <c r="H715" s="60">
        <f t="shared" si="116"/>
        <v>197.72170717439249</v>
      </c>
      <c r="I715" s="60">
        <f t="shared" si="117"/>
        <v>16.153744937183145</v>
      </c>
      <c r="J715" s="60">
        <f t="shared" si="118"/>
        <v>30.66097202861171</v>
      </c>
      <c r="K715" s="60">
        <f t="shared" si="119"/>
        <v>3.4229905764183481</v>
      </c>
      <c r="L715" s="60">
        <f t="shared" si="120"/>
        <v>0.62166046379135453</v>
      </c>
      <c r="M715" s="31"/>
      <c r="N715" s="31"/>
      <c r="R715" s="60">
        <f t="shared" ref="R715:R778" si="123">B715/D715</f>
        <v>17.805343511450381</v>
      </c>
      <c r="S715" s="60">
        <f t="shared" ref="S715:S778" si="124">LN(R715)</f>
        <v>2.8794986095203474</v>
      </c>
    </row>
    <row r="716" spans="1:19" s="63" customFormat="1" x14ac:dyDescent="0.3">
      <c r="A716" s="60">
        <f>[1]Data!A715</f>
        <v>1929.11</v>
      </c>
      <c r="B716" s="60">
        <f>[1]Data!B715</f>
        <v>20.58</v>
      </c>
      <c r="C716" s="60">
        <f>[1]Data!C715</f>
        <v>0.96</v>
      </c>
      <c r="D716" s="60">
        <f>[1]Data!D715</f>
        <v>1.591</v>
      </c>
      <c r="E716" s="60">
        <f>[1]Data!E715</f>
        <v>17.3</v>
      </c>
      <c r="F716" s="60">
        <f t="shared" si="121"/>
        <v>364.16785838150275</v>
      </c>
      <c r="G716" s="60">
        <f t="shared" si="122"/>
        <v>28.153112861271669</v>
      </c>
      <c r="H716" s="60">
        <f t="shared" si="116"/>
        <v>199.22770688982808</v>
      </c>
      <c r="I716" s="60">
        <f t="shared" si="117"/>
        <v>16.234531350504891</v>
      </c>
      <c r="J716" s="60">
        <f t="shared" si="118"/>
        <v>22.431682844369707</v>
      </c>
      <c r="K716" s="60">
        <f t="shared" si="119"/>
        <v>3.1104743722166424</v>
      </c>
      <c r="L716" s="60">
        <f t="shared" si="120"/>
        <v>0.30914425958964875</v>
      </c>
      <c r="M716" s="31"/>
      <c r="N716" s="31"/>
      <c r="R716" s="60">
        <f t="shared" si="123"/>
        <v>12.935260842237586</v>
      </c>
      <c r="S716" s="60">
        <f t="shared" si="124"/>
        <v>2.5599569810502536</v>
      </c>
    </row>
    <row r="717" spans="1:19" s="63" customFormat="1" x14ac:dyDescent="0.3">
      <c r="A717" s="60">
        <f>[1]Data!A716</f>
        <v>1929.12</v>
      </c>
      <c r="B717" s="60">
        <f>[1]Data!B716</f>
        <v>21.4</v>
      </c>
      <c r="C717" s="60">
        <f>[1]Data!C716</f>
        <v>0.97</v>
      </c>
      <c r="D717" s="60">
        <f>[1]Data!D716</f>
        <v>1.61</v>
      </c>
      <c r="E717" s="60">
        <f>[1]Data!E716</f>
        <v>17.2</v>
      </c>
      <c r="F717" s="60">
        <f t="shared" si="121"/>
        <v>380.87956395348829</v>
      </c>
      <c r="G717" s="60">
        <f t="shared" si="122"/>
        <v>28.654957848837206</v>
      </c>
      <c r="H717" s="60">
        <f t="shared" si="116"/>
        <v>200.86370876181221</v>
      </c>
      <c r="I717" s="60">
        <f t="shared" si="117"/>
        <v>16.321762667224004</v>
      </c>
      <c r="J717" s="60">
        <f t="shared" si="118"/>
        <v>23.335688167941488</v>
      </c>
      <c r="K717" s="60">
        <f t="shared" si="119"/>
        <v>3.1499838697722256</v>
      </c>
      <c r="L717" s="60">
        <f t="shared" si="120"/>
        <v>0.34865375714523195</v>
      </c>
      <c r="M717" s="31"/>
      <c r="N717" s="31"/>
      <c r="R717" s="60">
        <f t="shared" si="123"/>
        <v>13.291925465838508</v>
      </c>
      <c r="S717" s="60">
        <f t="shared" si="124"/>
        <v>2.5871567430314339</v>
      </c>
    </row>
    <row r="718" spans="1:19" s="63" customFormat="1" x14ac:dyDescent="0.3">
      <c r="A718" s="60">
        <f>[1]Data!A717</f>
        <v>1930.01</v>
      </c>
      <c r="B718" s="60">
        <f>[1]Data!B717</f>
        <v>21.71</v>
      </c>
      <c r="C718" s="60">
        <f>[1]Data!C717</f>
        <v>0.9708</v>
      </c>
      <c r="D718" s="60">
        <f>[1]Data!D717</f>
        <v>1.5569999999999999</v>
      </c>
      <c r="E718" s="60">
        <f>[1]Data!E717</f>
        <v>17.100000000000001</v>
      </c>
      <c r="F718" s="60">
        <f t="shared" si="121"/>
        <v>388.65660964912269</v>
      </c>
      <c r="G718" s="60">
        <f t="shared" si="122"/>
        <v>27.873714473684199</v>
      </c>
      <c r="H718" s="60">
        <f t="shared" si="116"/>
        <v>202.67674346595985</v>
      </c>
      <c r="I718" s="60">
        <f t="shared" si="117"/>
        <v>16.410143929775639</v>
      </c>
      <c r="J718" s="60">
        <f t="shared" si="118"/>
        <v>23.683924486726696</v>
      </c>
      <c r="K718" s="60">
        <f t="shared" si="119"/>
        <v>3.1647965262978994</v>
      </c>
      <c r="L718" s="60">
        <f t="shared" si="120"/>
        <v>0.36346641367090582</v>
      </c>
      <c r="M718" s="31"/>
      <c r="N718" s="31"/>
      <c r="R718" s="60">
        <f t="shared" si="123"/>
        <v>13.943481053307645</v>
      </c>
      <c r="S718" s="60">
        <f t="shared" si="124"/>
        <v>2.6350120910383392</v>
      </c>
    </row>
    <row r="719" spans="1:19" s="63" customFormat="1" x14ac:dyDescent="0.3">
      <c r="A719" s="60">
        <f>[1]Data!A718</f>
        <v>1930.02</v>
      </c>
      <c r="B719" s="60">
        <f>[1]Data!B718</f>
        <v>23.07</v>
      </c>
      <c r="C719" s="60">
        <f>[1]Data!C718</f>
        <v>0.97170000000000001</v>
      </c>
      <c r="D719" s="60">
        <f>[1]Data!D718</f>
        <v>1.5029999999999999</v>
      </c>
      <c r="E719" s="60">
        <f>[1]Data!E718</f>
        <v>17</v>
      </c>
      <c r="F719" s="60">
        <f t="shared" si="121"/>
        <v>415.43302499999993</v>
      </c>
      <c r="G719" s="60">
        <f t="shared" si="122"/>
        <v>27.065272499999992</v>
      </c>
      <c r="H719" s="60">
        <f t="shared" si="116"/>
        <v>204.74208244998823</v>
      </c>
      <c r="I719" s="60">
        <f t="shared" si="117"/>
        <v>16.498014645925554</v>
      </c>
      <c r="J719" s="60">
        <f t="shared" si="118"/>
        <v>25.180788956481965</v>
      </c>
      <c r="K719" s="60">
        <f t="shared" si="119"/>
        <v>3.2260813607894407</v>
      </c>
      <c r="L719" s="60">
        <f t="shared" si="120"/>
        <v>0.42475124816244714</v>
      </c>
      <c r="M719" s="31"/>
      <c r="N719" s="31"/>
      <c r="R719" s="60">
        <f t="shared" si="123"/>
        <v>15.34930139720559</v>
      </c>
      <c r="S719" s="60">
        <f t="shared" si="124"/>
        <v>2.7310699614148248</v>
      </c>
    </row>
    <row r="720" spans="1:19" s="63" customFormat="1" x14ac:dyDescent="0.3">
      <c r="A720" s="60">
        <f>[1]Data!A719</f>
        <v>1930.03</v>
      </c>
      <c r="B720" s="60">
        <f>[1]Data!B719</f>
        <v>23.94</v>
      </c>
      <c r="C720" s="60">
        <f>[1]Data!C719</f>
        <v>0.97250000000000003</v>
      </c>
      <c r="D720" s="60">
        <f>[1]Data!D719</f>
        <v>1.45</v>
      </c>
      <c r="E720" s="60">
        <f>[1]Data!E719</f>
        <v>16.899999999999999</v>
      </c>
      <c r="F720" s="60">
        <f t="shared" si="121"/>
        <v>433.6504349112426</v>
      </c>
      <c r="G720" s="60">
        <f t="shared" si="122"/>
        <v>26.265377218934908</v>
      </c>
      <c r="H720" s="60">
        <f t="shared" si="116"/>
        <v>206.82480587233437</v>
      </c>
      <c r="I720" s="60">
        <f t="shared" si="117"/>
        <v>16.585273093940103</v>
      </c>
      <c r="J720" s="60">
        <f t="shared" si="118"/>
        <v>26.14671657530252</v>
      </c>
      <c r="K720" s="60">
        <f t="shared" si="119"/>
        <v>3.2637236214535679</v>
      </c>
      <c r="L720" s="60">
        <f t="shared" si="120"/>
        <v>0.46239350882657426</v>
      </c>
      <c r="M720" s="31"/>
      <c r="N720" s="31"/>
      <c r="R720" s="60">
        <f t="shared" si="123"/>
        <v>16.510344827586209</v>
      </c>
      <c r="S720" s="60">
        <f t="shared" si="124"/>
        <v>2.803987143697344</v>
      </c>
    </row>
    <row r="721" spans="1:19" s="63" customFormat="1" x14ac:dyDescent="0.3">
      <c r="A721" s="60">
        <f>[1]Data!A720</f>
        <v>1930.04</v>
      </c>
      <c r="B721" s="60">
        <f>[1]Data!B720</f>
        <v>25.46</v>
      </c>
      <c r="C721" s="60">
        <f>[1]Data!C720</f>
        <v>0.97330000000000005</v>
      </c>
      <c r="D721" s="60">
        <f>[1]Data!D720</f>
        <v>1.397</v>
      </c>
      <c r="E721" s="60">
        <f>[1]Data!E720</f>
        <v>17</v>
      </c>
      <c r="F721" s="60">
        <f t="shared" si="121"/>
        <v>458.4709499999999</v>
      </c>
      <c r="G721" s="60">
        <f t="shared" si="122"/>
        <v>25.156477499999994</v>
      </c>
      <c r="H721" s="60">
        <f t="shared" si="116"/>
        <v>208.89841569371578</v>
      </c>
      <c r="I721" s="60">
        <f t="shared" si="117"/>
        <v>16.67285028764217</v>
      </c>
      <c r="J721" s="60">
        <f t="shared" si="118"/>
        <v>27.498054747112807</v>
      </c>
      <c r="K721" s="60">
        <f t="shared" si="119"/>
        <v>3.3141152657019584</v>
      </c>
      <c r="L721" s="60">
        <f t="shared" si="120"/>
        <v>0.51278515307496475</v>
      </c>
      <c r="M721" s="31"/>
      <c r="N721" s="31"/>
      <c r="R721" s="60">
        <f t="shared" si="123"/>
        <v>18.224767358625627</v>
      </c>
      <c r="S721" s="60">
        <f t="shared" si="124"/>
        <v>2.9027815128544359</v>
      </c>
    </row>
    <row r="722" spans="1:19" s="63" customFormat="1" x14ac:dyDescent="0.3">
      <c r="A722" s="60">
        <f>[1]Data!A721</f>
        <v>1930.05</v>
      </c>
      <c r="B722" s="60">
        <f>[1]Data!B721</f>
        <v>23.94</v>
      </c>
      <c r="C722" s="60">
        <f>[1]Data!C721</f>
        <v>0.97419999999999995</v>
      </c>
      <c r="D722" s="60">
        <f>[1]Data!D721</f>
        <v>1.343</v>
      </c>
      <c r="E722" s="60">
        <f>[1]Data!E721</f>
        <v>16.899999999999999</v>
      </c>
      <c r="F722" s="60">
        <f t="shared" si="121"/>
        <v>433.6504349112426</v>
      </c>
      <c r="G722" s="60">
        <f t="shared" si="122"/>
        <v>24.327173520710055</v>
      </c>
      <c r="H722" s="60">
        <f t="shared" si="116"/>
        <v>210.95600052270819</v>
      </c>
      <c r="I722" s="60">
        <f t="shared" si="117"/>
        <v>16.759984540945137</v>
      </c>
      <c r="J722" s="60">
        <f t="shared" si="118"/>
        <v>25.874154827041863</v>
      </c>
      <c r="K722" s="60">
        <f t="shared" si="119"/>
        <v>3.2532445873628597</v>
      </c>
      <c r="L722" s="60">
        <f t="shared" si="120"/>
        <v>0.4519144747358661</v>
      </c>
      <c r="M722" s="31"/>
      <c r="N722" s="31"/>
      <c r="R722" s="60">
        <f t="shared" si="123"/>
        <v>17.825763216679078</v>
      </c>
      <c r="S722" s="60">
        <f t="shared" si="124"/>
        <v>2.8806447825887265</v>
      </c>
    </row>
    <row r="723" spans="1:19" s="63" customFormat="1" x14ac:dyDescent="0.3">
      <c r="A723" s="60">
        <f>[1]Data!A722</f>
        <v>1930.06</v>
      </c>
      <c r="B723" s="60">
        <f>[1]Data!B722</f>
        <v>21.52</v>
      </c>
      <c r="C723" s="60">
        <f>[1]Data!C722</f>
        <v>0.97499999999999998</v>
      </c>
      <c r="D723" s="60">
        <f>[1]Data!D722</f>
        <v>1.29</v>
      </c>
      <c r="E723" s="60">
        <f>[1]Data!E722</f>
        <v>16.8</v>
      </c>
      <c r="F723" s="60">
        <f t="shared" si="121"/>
        <v>392.13474999999988</v>
      </c>
      <c r="G723" s="60">
        <f t="shared" si="122"/>
        <v>23.506218749999995</v>
      </c>
      <c r="H723" s="60">
        <f t="shared" si="116"/>
        <v>213.07320413890352</v>
      </c>
      <c r="I723" s="60">
        <f t="shared" si="117"/>
        <v>16.846526473363681</v>
      </c>
      <c r="J723" s="60">
        <f t="shared" si="118"/>
        <v>23.276890379747453</v>
      </c>
      <c r="K723" s="60">
        <f t="shared" si="119"/>
        <v>3.1474610391882187</v>
      </c>
      <c r="L723" s="60">
        <f t="shared" si="120"/>
        <v>0.34613092656122513</v>
      </c>
      <c r="M723" s="31"/>
      <c r="N723" s="31"/>
      <c r="R723" s="60">
        <f t="shared" si="123"/>
        <v>16.682170542635657</v>
      </c>
      <c r="S723" s="60">
        <f t="shared" si="124"/>
        <v>2.8143405169200029</v>
      </c>
    </row>
    <row r="724" spans="1:19" s="63" customFormat="1" x14ac:dyDescent="0.3">
      <c r="A724" s="60">
        <f>[1]Data!A723</f>
        <v>1930.07</v>
      </c>
      <c r="B724" s="60">
        <f>[1]Data!B723</f>
        <v>21.06</v>
      </c>
      <c r="C724" s="60">
        <f>[1]Data!C723</f>
        <v>0.9758</v>
      </c>
      <c r="D724" s="60">
        <f>[1]Data!D723</f>
        <v>1.2370000000000001</v>
      </c>
      <c r="E724" s="60">
        <f>[1]Data!E723</f>
        <v>16.600000000000001</v>
      </c>
      <c r="F724" s="60">
        <f t="shared" si="121"/>
        <v>388.37621385542155</v>
      </c>
      <c r="G724" s="60">
        <f t="shared" si="122"/>
        <v>22.812031174698792</v>
      </c>
      <c r="H724" s="60">
        <f t="shared" si="116"/>
        <v>215.1931707262126</v>
      </c>
      <c r="I724" s="60">
        <f t="shared" si="117"/>
        <v>16.930381599724925</v>
      </c>
      <c r="J724" s="60">
        <f t="shared" si="118"/>
        <v>22.939601896612398</v>
      </c>
      <c r="K724" s="60">
        <f t="shared" si="119"/>
        <v>3.1328647574360979</v>
      </c>
      <c r="L724" s="60">
        <f t="shared" si="120"/>
        <v>0.33153464480910433</v>
      </c>
      <c r="M724" s="31"/>
      <c r="N724" s="31"/>
      <c r="R724" s="60">
        <f t="shared" si="123"/>
        <v>17.0250606305578</v>
      </c>
      <c r="S724" s="60">
        <f t="shared" si="124"/>
        <v>2.8346864132954783</v>
      </c>
    </row>
    <row r="725" spans="1:19" s="63" customFormat="1" x14ac:dyDescent="0.3">
      <c r="A725" s="60">
        <f>[1]Data!A724</f>
        <v>1930.08</v>
      </c>
      <c r="B725" s="60">
        <f>[1]Data!B724</f>
        <v>20.79</v>
      </c>
      <c r="C725" s="60">
        <f>[1]Data!C724</f>
        <v>0.97670000000000001</v>
      </c>
      <c r="D725" s="60">
        <f>[1]Data!D724</f>
        <v>1.1830000000000001</v>
      </c>
      <c r="E725" s="60">
        <f>[1]Data!E724</f>
        <v>16.5</v>
      </c>
      <c r="F725" s="60">
        <f t="shared" si="121"/>
        <v>385.72064999999992</v>
      </c>
      <c r="G725" s="60">
        <f t="shared" si="122"/>
        <v>21.94841409090909</v>
      </c>
      <c r="H725" s="60">
        <f t="shared" si="116"/>
        <v>217.35061857098376</v>
      </c>
      <c r="I725" s="60">
        <f t="shared" si="117"/>
        <v>17.007554438751729</v>
      </c>
      <c r="J725" s="60">
        <f t="shared" si="118"/>
        <v>22.679371769120142</v>
      </c>
      <c r="K725" s="60">
        <f t="shared" si="119"/>
        <v>3.1214557787016615</v>
      </c>
      <c r="L725" s="60">
        <f t="shared" si="120"/>
        <v>0.32012566607466786</v>
      </c>
      <c r="M725" s="31"/>
      <c r="N725" s="31"/>
      <c r="R725" s="60">
        <f t="shared" si="123"/>
        <v>17.57396449704142</v>
      </c>
      <c r="S725" s="60">
        <f t="shared" si="124"/>
        <v>2.8664185168736718</v>
      </c>
    </row>
    <row r="726" spans="1:19" s="63" customFormat="1" x14ac:dyDescent="0.3">
      <c r="A726" s="60">
        <f>[1]Data!A725</f>
        <v>1930.09</v>
      </c>
      <c r="B726" s="60">
        <f>[1]Data!B725</f>
        <v>20.78</v>
      </c>
      <c r="C726" s="60">
        <f>[1]Data!C725</f>
        <v>0.97750000000000004</v>
      </c>
      <c r="D726" s="60">
        <f>[1]Data!D725</f>
        <v>1.1299999999999999</v>
      </c>
      <c r="E726" s="60">
        <f>[1]Data!E725</f>
        <v>16.600000000000001</v>
      </c>
      <c r="F726" s="60">
        <f t="shared" si="121"/>
        <v>383.21261746987943</v>
      </c>
      <c r="G726" s="60">
        <f t="shared" si="122"/>
        <v>20.838799698795174</v>
      </c>
      <c r="H726" s="60">
        <f t="shared" si="116"/>
        <v>219.18193628209525</v>
      </c>
      <c r="I726" s="60">
        <f t="shared" si="117"/>
        <v>17.077409951305402</v>
      </c>
      <c r="J726" s="60">
        <f t="shared" si="118"/>
        <v>22.439738728681544</v>
      </c>
      <c r="K726" s="60">
        <f t="shared" si="119"/>
        <v>3.110833437479831</v>
      </c>
      <c r="L726" s="60">
        <f t="shared" si="120"/>
        <v>0.30950332485283738</v>
      </c>
      <c r="M726" s="31"/>
      <c r="N726" s="31"/>
      <c r="R726" s="60">
        <f t="shared" si="123"/>
        <v>18.389380530973455</v>
      </c>
      <c r="S726" s="60">
        <f t="shared" si="124"/>
        <v>2.9117733529468324</v>
      </c>
    </row>
    <row r="727" spans="1:19" s="63" customFormat="1" x14ac:dyDescent="0.3">
      <c r="A727" s="60">
        <f>[1]Data!A726</f>
        <v>1930.1</v>
      </c>
      <c r="B727" s="60">
        <f>[1]Data!B726</f>
        <v>17.920000000000002</v>
      </c>
      <c r="C727" s="60">
        <f>[1]Data!C726</f>
        <v>0.97829999999999995</v>
      </c>
      <c r="D727" s="60">
        <f>[1]Data!D726</f>
        <v>1.077</v>
      </c>
      <c r="E727" s="60">
        <f>[1]Data!E726</f>
        <v>16.5</v>
      </c>
      <c r="F727" s="60">
        <f t="shared" si="121"/>
        <v>332.47301818181819</v>
      </c>
      <c r="G727" s="60">
        <f t="shared" si="122"/>
        <v>19.981776818181814</v>
      </c>
      <c r="H727" s="60">
        <f t="shared" si="116"/>
        <v>220.8907869639869</v>
      </c>
      <c r="I727" s="60">
        <f t="shared" si="117"/>
        <v>17.142701654390468</v>
      </c>
      <c r="J727" s="60">
        <f t="shared" si="118"/>
        <v>19.394435304581499</v>
      </c>
      <c r="K727" s="60">
        <f t="shared" si="119"/>
        <v>2.9649861849528039</v>
      </c>
      <c r="L727" s="60">
        <f t="shared" si="120"/>
        <v>0.16365607232581025</v>
      </c>
      <c r="M727" s="31"/>
      <c r="N727" s="31"/>
      <c r="R727" s="60">
        <f t="shared" si="123"/>
        <v>16.638811513463327</v>
      </c>
      <c r="S727" s="60">
        <f t="shared" si="124"/>
        <v>2.811738009372533</v>
      </c>
    </row>
    <row r="728" spans="1:19" s="63" customFormat="1" x14ac:dyDescent="0.3">
      <c r="A728" s="60">
        <f>[1]Data!A727</f>
        <v>1930.11</v>
      </c>
      <c r="B728" s="60">
        <f>[1]Data!B727</f>
        <v>16.62</v>
      </c>
      <c r="C728" s="60">
        <f>[1]Data!C727</f>
        <v>0.97919999999999996</v>
      </c>
      <c r="D728" s="60">
        <f>[1]Data!D727</f>
        <v>1.0229999999999999</v>
      </c>
      <c r="E728" s="60">
        <f>[1]Data!E727</f>
        <v>16.399999999999999</v>
      </c>
      <c r="F728" s="60">
        <f t="shared" si="121"/>
        <v>310.23408841463413</v>
      </c>
      <c r="G728" s="60">
        <f t="shared" si="122"/>
        <v>19.095636128048778</v>
      </c>
      <c r="H728" s="60">
        <f t="shared" si="116"/>
        <v>222.60633311984031</v>
      </c>
      <c r="I728" s="60">
        <f t="shared" si="117"/>
        <v>17.202931519503494</v>
      </c>
      <c r="J728" s="60">
        <f t="shared" si="118"/>
        <v>18.033791976844888</v>
      </c>
      <c r="K728" s="60">
        <f t="shared" si="119"/>
        <v>2.8922473299576694</v>
      </c>
      <c r="L728" s="60">
        <f t="shared" si="120"/>
        <v>9.0917217330675815E-2</v>
      </c>
      <c r="M728" s="31"/>
      <c r="N728" s="31"/>
      <c r="R728" s="60">
        <f t="shared" si="123"/>
        <v>16.246334310850443</v>
      </c>
      <c r="S728" s="60">
        <f t="shared" si="124"/>
        <v>2.7878673024578129</v>
      </c>
    </row>
    <row r="729" spans="1:19" s="63" customFormat="1" x14ac:dyDescent="0.3">
      <c r="A729" s="60">
        <f>[1]Data!A728</f>
        <v>1930.12</v>
      </c>
      <c r="B729" s="60">
        <f>[1]Data!B728</f>
        <v>15.51</v>
      </c>
      <c r="C729" s="60">
        <f>[1]Data!C728</f>
        <v>0.98</v>
      </c>
      <c r="D729" s="60">
        <f>[1]Data!D728</f>
        <v>0.97</v>
      </c>
      <c r="E729" s="60">
        <f>[1]Data!E728</f>
        <v>16.100000000000001</v>
      </c>
      <c r="F729" s="60">
        <f t="shared" si="121"/>
        <v>294.90916304347815</v>
      </c>
      <c r="G729" s="60">
        <f t="shared" si="122"/>
        <v>18.443706521739124</v>
      </c>
      <c r="H729" s="60">
        <f t="shared" si="116"/>
        <v>224.54997219241736</v>
      </c>
      <c r="I729" s="60">
        <f t="shared" si="117"/>
        <v>17.257369867967508</v>
      </c>
      <c r="J729" s="60">
        <f t="shared" si="118"/>
        <v>17.088882332578248</v>
      </c>
      <c r="K729" s="60">
        <f t="shared" si="119"/>
        <v>2.8384280960759805</v>
      </c>
      <c r="L729" s="60">
        <f t="shared" si="120"/>
        <v>3.7097983448986849E-2</v>
      </c>
      <c r="M729" s="31"/>
      <c r="N729" s="31"/>
      <c r="R729" s="60">
        <f t="shared" si="123"/>
        <v>15.989690721649485</v>
      </c>
      <c r="S729" s="60">
        <f t="shared" si="124"/>
        <v>2.7719441846731558</v>
      </c>
    </row>
    <row r="730" spans="1:19" s="63" customFormat="1" x14ac:dyDescent="0.3">
      <c r="A730" s="60">
        <f>[1]Data!A729</f>
        <v>1931.01</v>
      </c>
      <c r="B730" s="60">
        <f>[1]Data!B729</f>
        <v>15.98</v>
      </c>
      <c r="C730" s="60">
        <f>[1]Data!C729</f>
        <v>0.9667</v>
      </c>
      <c r="D730" s="60">
        <f>[1]Data!D729</f>
        <v>0.94</v>
      </c>
      <c r="E730" s="60">
        <f>[1]Data!E729</f>
        <v>15.9</v>
      </c>
      <c r="F730" s="60">
        <f t="shared" si="121"/>
        <v>307.6677641509433</v>
      </c>
      <c r="G730" s="60">
        <f t="shared" si="122"/>
        <v>18.098103773584899</v>
      </c>
      <c r="H730" s="60">
        <f t="shared" si="116"/>
        <v>226.55230400918794</v>
      </c>
      <c r="I730" s="60">
        <f t="shared" si="117"/>
        <v>17.314121254370235</v>
      </c>
      <c r="J730" s="60">
        <f t="shared" si="118"/>
        <v>17.769759124985061</v>
      </c>
      <c r="K730" s="60">
        <f t="shared" si="119"/>
        <v>2.8774980869247195</v>
      </c>
      <c r="L730" s="60">
        <f t="shared" si="120"/>
        <v>7.6167974297725927E-2</v>
      </c>
      <c r="M730" s="31"/>
      <c r="N730" s="31"/>
      <c r="R730" s="60">
        <f t="shared" si="123"/>
        <v>17</v>
      </c>
      <c r="S730" s="60">
        <f t="shared" si="124"/>
        <v>2.8332133440562162</v>
      </c>
    </row>
    <row r="731" spans="1:19" s="63" customFormat="1" x14ac:dyDescent="0.3">
      <c r="A731" s="60">
        <f>[1]Data!A730</f>
        <v>1931.02</v>
      </c>
      <c r="B731" s="60">
        <f>[1]Data!B730</f>
        <v>17.2</v>
      </c>
      <c r="C731" s="60">
        <f>[1]Data!C730</f>
        <v>0.95330000000000004</v>
      </c>
      <c r="D731" s="60">
        <f>[1]Data!D730</f>
        <v>0.91</v>
      </c>
      <c r="E731" s="60">
        <f>[1]Data!E730</f>
        <v>15.7</v>
      </c>
      <c r="F731" s="60">
        <f t="shared" si="121"/>
        <v>335.37535031847131</v>
      </c>
      <c r="G731" s="60">
        <f t="shared" si="122"/>
        <v>17.743695859872609</v>
      </c>
      <c r="H731" s="60">
        <f t="shared" si="116"/>
        <v>228.57317649601151</v>
      </c>
      <c r="I731" s="60">
        <f t="shared" si="117"/>
        <v>17.371909864359154</v>
      </c>
      <c r="J731" s="60">
        <f t="shared" si="118"/>
        <v>19.305611929666966</v>
      </c>
      <c r="K731" s="60">
        <f t="shared" si="119"/>
        <v>2.9603958272022761</v>
      </c>
      <c r="L731" s="60">
        <f t="shared" si="120"/>
        <v>0.15906571457528251</v>
      </c>
      <c r="M731" s="31"/>
      <c r="N731" s="31"/>
      <c r="R731" s="60">
        <f t="shared" si="123"/>
        <v>18.901098901098898</v>
      </c>
      <c r="S731" s="60">
        <f t="shared" si="124"/>
        <v>2.9392200632906484</v>
      </c>
    </row>
    <row r="732" spans="1:19" s="63" customFormat="1" x14ac:dyDescent="0.3">
      <c r="A732" s="60">
        <f>[1]Data!A731</f>
        <v>1931.03</v>
      </c>
      <c r="B732" s="60">
        <f>[1]Data!B731</f>
        <v>17.53</v>
      </c>
      <c r="C732" s="60">
        <f>[1]Data!C731</f>
        <v>0.94</v>
      </c>
      <c r="D732" s="60">
        <f>[1]Data!D731</f>
        <v>0.88</v>
      </c>
      <c r="E732" s="60">
        <f>[1]Data!E731</f>
        <v>15.6</v>
      </c>
      <c r="F732" s="60">
        <f t="shared" si="121"/>
        <v>344.0009663461538</v>
      </c>
      <c r="G732" s="60">
        <f t="shared" si="122"/>
        <v>17.268730769230768</v>
      </c>
      <c r="H732" s="60">
        <f t="shared" si="116"/>
        <v>230.47240529516606</v>
      </c>
      <c r="I732" s="60">
        <f t="shared" si="117"/>
        <v>17.434060200129867</v>
      </c>
      <c r="J732" s="60">
        <f t="shared" si="118"/>
        <v>19.731546317798728</v>
      </c>
      <c r="K732" s="60">
        <f t="shared" si="119"/>
        <v>2.982218690901548</v>
      </c>
      <c r="L732" s="60">
        <f t="shared" si="120"/>
        <v>0.1808885782745544</v>
      </c>
      <c r="M732" s="31"/>
      <c r="N732" s="31"/>
      <c r="R732" s="60">
        <f t="shared" si="123"/>
        <v>19.920454545454547</v>
      </c>
      <c r="S732" s="60">
        <f t="shared" si="124"/>
        <v>2.991747070443028</v>
      </c>
    </row>
    <row r="733" spans="1:19" s="63" customFormat="1" x14ac:dyDescent="0.3">
      <c r="A733" s="60">
        <f>[1]Data!A732</f>
        <v>1931.04</v>
      </c>
      <c r="B733" s="60">
        <f>[1]Data!B732</f>
        <v>15.86</v>
      </c>
      <c r="C733" s="60">
        <f>[1]Data!C732</f>
        <v>0.92669999999999997</v>
      </c>
      <c r="D733" s="60">
        <f>[1]Data!D732</f>
        <v>0.85</v>
      </c>
      <c r="E733" s="60">
        <f>[1]Data!E732</f>
        <v>15.5</v>
      </c>
      <c r="F733" s="60">
        <f t="shared" si="121"/>
        <v>313.23755806451607</v>
      </c>
      <c r="G733" s="60">
        <f t="shared" si="122"/>
        <v>16.787637096774191</v>
      </c>
      <c r="H733" s="60">
        <f t="shared" si="116"/>
        <v>232.18815061268754</v>
      </c>
      <c r="I733" s="60">
        <f t="shared" si="117"/>
        <v>17.500229806631221</v>
      </c>
      <c r="J733" s="60">
        <f t="shared" si="118"/>
        <v>17.899053985326724</v>
      </c>
      <c r="K733" s="60">
        <f t="shared" si="119"/>
        <v>2.8847478614683526</v>
      </c>
      <c r="L733" s="60">
        <f t="shared" si="120"/>
        <v>8.3417748841358996E-2</v>
      </c>
      <c r="M733" s="31"/>
      <c r="N733" s="31"/>
      <c r="R733" s="60">
        <f t="shared" si="123"/>
        <v>18.658823529411766</v>
      </c>
      <c r="S733" s="60">
        <f t="shared" si="124"/>
        <v>2.9263191457044768</v>
      </c>
    </row>
    <row r="734" spans="1:19" s="63" customFormat="1" x14ac:dyDescent="0.3">
      <c r="A734" s="60">
        <f>[1]Data!A733</f>
        <v>1931.05</v>
      </c>
      <c r="B734" s="60">
        <f>[1]Data!B733</f>
        <v>14.33</v>
      </c>
      <c r="C734" s="60">
        <f>[1]Data!C733</f>
        <v>0.9133</v>
      </c>
      <c r="D734" s="60">
        <f>[1]Data!D733</f>
        <v>0.82</v>
      </c>
      <c r="E734" s="60">
        <f>[1]Data!E733</f>
        <v>15.3</v>
      </c>
      <c r="F734" s="60">
        <f t="shared" si="121"/>
        <v>286.71941666666658</v>
      </c>
      <c r="G734" s="60">
        <f t="shared" si="122"/>
        <v>16.406833333333328</v>
      </c>
      <c r="H734" s="60">
        <f t="shared" si="116"/>
        <v>233.77799475381545</v>
      </c>
      <c r="I734" s="60">
        <f t="shared" si="117"/>
        <v>17.570244980163718</v>
      </c>
      <c r="J734" s="60">
        <f t="shared" si="118"/>
        <v>16.318464369185758</v>
      </c>
      <c r="K734" s="60">
        <f t="shared" si="119"/>
        <v>2.7922972500833638</v>
      </c>
      <c r="L734" s="60">
        <f t="shared" si="120"/>
        <v>-9.0328625436297827E-3</v>
      </c>
      <c r="M734" s="31"/>
      <c r="N734" s="31"/>
      <c r="R734" s="60">
        <f t="shared" si="123"/>
        <v>17.475609756097562</v>
      </c>
      <c r="S734" s="60">
        <f t="shared" si="124"/>
        <v>2.8608061805639187</v>
      </c>
    </row>
    <row r="735" spans="1:19" s="63" customFormat="1" x14ac:dyDescent="0.3">
      <c r="A735" s="60">
        <f>[1]Data!A734</f>
        <v>1931.06</v>
      </c>
      <c r="B735" s="60">
        <f>[1]Data!B734</f>
        <v>13.87</v>
      </c>
      <c r="C735" s="60">
        <f>[1]Data!C734</f>
        <v>0.9</v>
      </c>
      <c r="D735" s="60">
        <f>[1]Data!D734</f>
        <v>0.79</v>
      </c>
      <c r="E735" s="60">
        <f>[1]Data!E734</f>
        <v>15.1</v>
      </c>
      <c r="F735" s="60">
        <f t="shared" si="121"/>
        <v>281.19128642384095</v>
      </c>
      <c r="G735" s="60">
        <f t="shared" si="122"/>
        <v>16.01594205298013</v>
      </c>
      <c r="H735" s="60">
        <f t="shared" si="116"/>
        <v>235.59358936846692</v>
      </c>
      <c r="I735" s="60">
        <f t="shared" si="117"/>
        <v>17.647202509486966</v>
      </c>
      <c r="J735" s="60">
        <f t="shared" si="118"/>
        <v>15.934043159116875</v>
      </c>
      <c r="K735" s="60">
        <f t="shared" si="119"/>
        <v>2.7684578995723594</v>
      </c>
      <c r="L735" s="60">
        <f t="shared" si="120"/>
        <v>-3.287221305463417E-2</v>
      </c>
      <c r="M735" s="31"/>
      <c r="N735" s="31"/>
      <c r="R735" s="60">
        <f t="shared" si="123"/>
        <v>17.556962025316455</v>
      </c>
      <c r="S735" s="60">
        <f t="shared" si="124"/>
        <v>2.8654505678478102</v>
      </c>
    </row>
    <row r="736" spans="1:19" s="63" customFormat="1" x14ac:dyDescent="0.3">
      <c r="A736" s="60">
        <f>[1]Data!A735</f>
        <v>1931.07</v>
      </c>
      <c r="B736" s="60">
        <f>[1]Data!B735</f>
        <v>14.33</v>
      </c>
      <c r="C736" s="60">
        <f>[1]Data!C735</f>
        <v>0.88670000000000004</v>
      </c>
      <c r="D736" s="60">
        <f>[1]Data!D735</f>
        <v>0.76</v>
      </c>
      <c r="E736" s="60">
        <f>[1]Data!E735</f>
        <v>15.1</v>
      </c>
      <c r="F736" s="60">
        <f t="shared" si="121"/>
        <v>290.517024834437</v>
      </c>
      <c r="G736" s="60">
        <f t="shared" si="122"/>
        <v>15.407741721854302</v>
      </c>
      <c r="H736" s="60">
        <f t="shared" si="116"/>
        <v>237.38062558087233</v>
      </c>
      <c r="I736" s="60">
        <f t="shared" si="117"/>
        <v>17.731609219944186</v>
      </c>
      <c r="J736" s="60">
        <f t="shared" si="118"/>
        <v>16.384131932462669</v>
      </c>
      <c r="K736" s="60">
        <f t="shared" si="119"/>
        <v>2.7963133013431491</v>
      </c>
      <c r="L736" s="60">
        <f t="shared" si="120"/>
        <v>-5.0168112838444578E-3</v>
      </c>
      <c r="M736" s="31"/>
      <c r="N736" s="31"/>
      <c r="R736" s="60">
        <f t="shared" si="123"/>
        <v>18.855263157894736</v>
      </c>
      <c r="S736" s="60">
        <f t="shared" si="124"/>
        <v>2.936792087541841</v>
      </c>
    </row>
    <row r="737" spans="1:19" s="63" customFormat="1" x14ac:dyDescent="0.3">
      <c r="A737" s="60">
        <f>[1]Data!A736</f>
        <v>1931.08</v>
      </c>
      <c r="B737" s="60">
        <f>[1]Data!B736</f>
        <v>13.9</v>
      </c>
      <c r="C737" s="60">
        <f>[1]Data!C736</f>
        <v>0.87329999999999997</v>
      </c>
      <c r="D737" s="60">
        <f>[1]Data!D736</f>
        <v>0.73</v>
      </c>
      <c r="E737" s="60">
        <f>[1]Data!E736</f>
        <v>15.1</v>
      </c>
      <c r="F737" s="60">
        <f t="shared" si="121"/>
        <v>281.79948675496689</v>
      </c>
      <c r="G737" s="60">
        <f t="shared" si="122"/>
        <v>14.799541390728473</v>
      </c>
      <c r="H737" s="60">
        <f t="shared" si="116"/>
        <v>238.90013906992451</v>
      </c>
      <c r="I737" s="60">
        <f t="shared" si="117"/>
        <v>17.823561789375663</v>
      </c>
      <c r="J737" s="60">
        <f t="shared" si="118"/>
        <v>15.810503539362317</v>
      </c>
      <c r="K737" s="60">
        <f t="shared" si="119"/>
        <v>2.7606745001362301</v>
      </c>
      <c r="L737" s="60">
        <f t="shared" si="120"/>
        <v>-4.0655612490763549E-2</v>
      </c>
      <c r="M737" s="31"/>
      <c r="N737" s="31"/>
      <c r="R737" s="60">
        <f t="shared" si="123"/>
        <v>19.041095890410961</v>
      </c>
      <c r="S737" s="60">
        <f t="shared" si="124"/>
        <v>2.9465995849763464</v>
      </c>
    </row>
    <row r="738" spans="1:19" s="63" customFormat="1" x14ac:dyDescent="0.3">
      <c r="A738" s="60">
        <f>[1]Data!A737</f>
        <v>1931.09</v>
      </c>
      <c r="B738" s="60">
        <f>[1]Data!B737</f>
        <v>11.83</v>
      </c>
      <c r="C738" s="60">
        <f>[1]Data!C737</f>
        <v>0.86</v>
      </c>
      <c r="D738" s="60">
        <f>[1]Data!D737</f>
        <v>0.7</v>
      </c>
      <c r="E738" s="60">
        <f>[1]Data!E737</f>
        <v>15</v>
      </c>
      <c r="F738" s="60">
        <f t="shared" si="121"/>
        <v>241.43255499999995</v>
      </c>
      <c r="G738" s="60">
        <f t="shared" si="122"/>
        <v>14.285949999999996</v>
      </c>
      <c r="H738" s="60">
        <f t="shared" si="116"/>
        <v>240.08678462589819</v>
      </c>
      <c r="I738" s="60">
        <f t="shared" si="117"/>
        <v>17.923496372813027</v>
      </c>
      <c r="J738" s="60">
        <f t="shared" si="118"/>
        <v>13.470170661914665</v>
      </c>
      <c r="K738" s="60">
        <f t="shared" si="119"/>
        <v>2.6004776601203834</v>
      </c>
      <c r="L738" s="60">
        <f t="shared" si="120"/>
        <v>-0.20085245250661021</v>
      </c>
      <c r="M738" s="31"/>
      <c r="N738" s="31"/>
      <c r="R738" s="60">
        <f t="shared" si="123"/>
        <v>16.900000000000002</v>
      </c>
      <c r="S738" s="60">
        <f t="shared" si="124"/>
        <v>2.827313621929028</v>
      </c>
    </row>
    <row r="739" spans="1:19" s="63" customFormat="1" x14ac:dyDescent="0.3">
      <c r="A739" s="60">
        <f>[1]Data!A738</f>
        <v>1931.1</v>
      </c>
      <c r="B739" s="60">
        <f>[1]Data!B738</f>
        <v>10.25</v>
      </c>
      <c r="C739" s="60">
        <f>[1]Data!C738</f>
        <v>0.84670000000000001</v>
      </c>
      <c r="D739" s="60">
        <f>[1]Data!D738</f>
        <v>0.67</v>
      </c>
      <c r="E739" s="60">
        <f>[1]Data!E738</f>
        <v>14.9</v>
      </c>
      <c r="F739" s="60">
        <f t="shared" si="121"/>
        <v>210.59106543624156</v>
      </c>
      <c r="G739" s="60">
        <f t="shared" si="122"/>
        <v>13.765464765100669</v>
      </c>
      <c r="H739" s="60">
        <f t="shared" si="116"/>
        <v>241.30635705962607</v>
      </c>
      <c r="I739" s="60">
        <f t="shared" si="117"/>
        <v>18.034545142651712</v>
      </c>
      <c r="J739" s="60">
        <f t="shared" si="118"/>
        <v>11.677093254666763</v>
      </c>
      <c r="K739" s="60">
        <f t="shared" si="119"/>
        <v>2.4576290812453627</v>
      </c>
      <c r="L739" s="60">
        <f t="shared" si="120"/>
        <v>-0.34370103138163088</v>
      </c>
      <c r="M739" s="31"/>
      <c r="N739" s="31"/>
      <c r="R739" s="60">
        <f t="shared" si="123"/>
        <v>15.298507462686567</v>
      </c>
      <c r="S739" s="60">
        <f t="shared" si="124"/>
        <v>2.7277552721815423</v>
      </c>
    </row>
    <row r="740" spans="1:19" s="63" customFormat="1" x14ac:dyDescent="0.3">
      <c r="A740" s="60">
        <f>[1]Data!A739</f>
        <v>1931.11</v>
      </c>
      <c r="B740" s="60">
        <f>[1]Data!B739</f>
        <v>10.39</v>
      </c>
      <c r="C740" s="60">
        <f>[1]Data!C739</f>
        <v>0.83330000000000004</v>
      </c>
      <c r="D740" s="60">
        <f>[1]Data!D739</f>
        <v>0.64</v>
      </c>
      <c r="E740" s="60">
        <f>[1]Data!E739</f>
        <v>14.7</v>
      </c>
      <c r="F740" s="60">
        <f t="shared" si="121"/>
        <v>216.37174999999999</v>
      </c>
      <c r="G740" s="60">
        <f t="shared" si="122"/>
        <v>13.327999999999998</v>
      </c>
      <c r="H740" s="60">
        <f t="shared" si="116"/>
        <v>242.01333330047086</v>
      </c>
      <c r="I740" s="60">
        <f t="shared" si="117"/>
        <v>18.158725429885241</v>
      </c>
      <c r="J740" s="60">
        <f t="shared" si="118"/>
        <v>11.915580244629945</v>
      </c>
      <c r="K740" s="60">
        <f t="shared" si="119"/>
        <v>2.4778468080330245</v>
      </c>
      <c r="L740" s="60">
        <f t="shared" si="120"/>
        <v>-0.32348330459396912</v>
      </c>
      <c r="M740" s="31"/>
      <c r="N740" s="31"/>
      <c r="R740" s="60">
        <f t="shared" si="123"/>
        <v>16.234375</v>
      </c>
      <c r="S740" s="60">
        <f t="shared" si="124"/>
        <v>2.7871309077395554</v>
      </c>
    </row>
    <row r="741" spans="1:19" s="63" customFormat="1" x14ac:dyDescent="0.3">
      <c r="A741" s="60">
        <f>[1]Data!A740</f>
        <v>1931.12</v>
      </c>
      <c r="B741" s="60">
        <f>[1]Data!B740</f>
        <v>8.44</v>
      </c>
      <c r="C741" s="60">
        <f>[1]Data!C740</f>
        <v>0.82</v>
      </c>
      <c r="D741" s="60">
        <f>[1]Data!D740</f>
        <v>0.61</v>
      </c>
      <c r="E741" s="60">
        <f>[1]Data!E740</f>
        <v>14.6</v>
      </c>
      <c r="F741" s="60">
        <f t="shared" si="121"/>
        <v>176.9668561643835</v>
      </c>
      <c r="G741" s="60">
        <f t="shared" si="122"/>
        <v>12.790258561643833</v>
      </c>
      <c r="H741" s="60">
        <f t="shared" si="116"/>
        <v>242.64912036291329</v>
      </c>
      <c r="I741" s="60">
        <f t="shared" si="117"/>
        <v>18.29745007892398</v>
      </c>
      <c r="J741" s="60">
        <f t="shared" si="118"/>
        <v>9.6716676586659336</v>
      </c>
      <c r="K741" s="60">
        <f t="shared" si="119"/>
        <v>2.2692007515420185</v>
      </c>
      <c r="L741" s="60">
        <f t="shared" si="120"/>
        <v>-0.53212936108497511</v>
      </c>
      <c r="M741" s="31"/>
      <c r="N741" s="31"/>
      <c r="R741" s="60">
        <f t="shared" si="123"/>
        <v>13.836065573770492</v>
      </c>
      <c r="S741" s="60">
        <f t="shared" si="124"/>
        <v>2.6272786304226461</v>
      </c>
    </row>
    <row r="742" spans="1:19" s="63" customFormat="1" x14ac:dyDescent="0.3">
      <c r="A742" s="60">
        <f>[1]Data!A741</f>
        <v>1932.01</v>
      </c>
      <c r="B742" s="60">
        <f>[1]Data!B741</f>
        <v>8.3000000000000007</v>
      </c>
      <c r="C742" s="60">
        <f>[1]Data!C741</f>
        <v>0.79330000000000001</v>
      </c>
      <c r="D742" s="60">
        <f>[1]Data!D741</f>
        <v>0.59330000000000005</v>
      </c>
      <c r="E742" s="60">
        <f>[1]Data!E741</f>
        <v>14.3</v>
      </c>
      <c r="F742" s="60">
        <f t="shared" si="121"/>
        <v>177.68239510489508</v>
      </c>
      <c r="G742" s="60">
        <f t="shared" si="122"/>
        <v>12.70108012237762</v>
      </c>
      <c r="H742" s="60">
        <f t="shared" si="116"/>
        <v>243.25358802207231</v>
      </c>
      <c r="I742" s="60">
        <f t="shared" si="117"/>
        <v>18.415876698901126</v>
      </c>
      <c r="J742" s="60">
        <f t="shared" si="118"/>
        <v>9.6483267134112261</v>
      </c>
      <c r="K742" s="60">
        <f t="shared" si="119"/>
        <v>2.2667845027418307</v>
      </c>
      <c r="L742" s="60">
        <f t="shared" si="120"/>
        <v>-0.53454560988516286</v>
      </c>
      <c r="M742" s="31"/>
      <c r="N742" s="31"/>
      <c r="R742" s="60">
        <f t="shared" si="123"/>
        <v>13.989549974717681</v>
      </c>
      <c r="S742" s="60">
        <f t="shared" si="124"/>
        <v>2.6383106205200919</v>
      </c>
    </row>
    <row r="743" spans="1:19" s="63" customFormat="1" x14ac:dyDescent="0.3">
      <c r="A743" s="60">
        <f>[1]Data!A742</f>
        <v>1932.02</v>
      </c>
      <c r="B743" s="60">
        <f>[1]Data!B742</f>
        <v>8.23</v>
      </c>
      <c r="C743" s="60">
        <f>[1]Data!C742</f>
        <v>0.76670000000000005</v>
      </c>
      <c r="D743" s="60">
        <f>[1]Data!D742</f>
        <v>0.57669999999999999</v>
      </c>
      <c r="E743" s="60">
        <f>[1]Data!E742</f>
        <v>14.1</v>
      </c>
      <c r="F743" s="60">
        <f t="shared" si="121"/>
        <v>178.68293085106382</v>
      </c>
      <c r="G743" s="60">
        <f t="shared" si="122"/>
        <v>12.520831861702124</v>
      </c>
      <c r="H743" s="60">
        <f t="shared" si="116"/>
        <v>243.8375445259195</v>
      </c>
      <c r="I743" s="60">
        <f t="shared" si="117"/>
        <v>18.517684716079192</v>
      </c>
      <c r="J743" s="60">
        <f t="shared" si="118"/>
        <v>9.6493127294639951</v>
      </c>
      <c r="K743" s="60">
        <f t="shared" si="119"/>
        <v>2.2668866930699845</v>
      </c>
      <c r="L743" s="60">
        <f t="shared" si="120"/>
        <v>-0.53444341955700914</v>
      </c>
      <c r="M743" s="31"/>
      <c r="N743" s="31"/>
      <c r="R743" s="60">
        <f t="shared" si="123"/>
        <v>14.270851395873072</v>
      </c>
      <c r="S743" s="60">
        <f t="shared" si="124"/>
        <v>2.6582190930497487</v>
      </c>
    </row>
    <row r="744" spans="1:19" s="63" customFormat="1" x14ac:dyDescent="0.3">
      <c r="A744" s="60">
        <f>[1]Data!A743</f>
        <v>1932.03</v>
      </c>
      <c r="B744" s="60">
        <f>[1]Data!B743</f>
        <v>8.26</v>
      </c>
      <c r="C744" s="60">
        <f>[1]Data!C743</f>
        <v>0.74</v>
      </c>
      <c r="D744" s="60">
        <f>[1]Data!D743</f>
        <v>0.56000000000000005</v>
      </c>
      <c r="E744" s="60">
        <f>[1]Data!E743</f>
        <v>14</v>
      </c>
      <c r="F744" s="60">
        <f t="shared" si="121"/>
        <v>180.61522499999995</v>
      </c>
      <c r="G744" s="60">
        <f t="shared" si="122"/>
        <v>12.245099999999999</v>
      </c>
      <c r="H744" s="60">
        <f t="shared" si="116"/>
        <v>243.78613885892392</v>
      </c>
      <c r="I744" s="60">
        <f t="shared" si="117"/>
        <v>18.600913976360612</v>
      </c>
      <c r="J744" s="60">
        <f t="shared" si="118"/>
        <v>9.7100188318455132</v>
      </c>
      <c r="K744" s="60">
        <f t="shared" si="119"/>
        <v>2.2731582217293149</v>
      </c>
      <c r="L744" s="60">
        <f t="shared" si="120"/>
        <v>-0.52817189089767869</v>
      </c>
      <c r="M744" s="31"/>
      <c r="N744" s="31"/>
      <c r="R744" s="60">
        <f t="shared" si="123"/>
        <v>14.749999999999998</v>
      </c>
      <c r="S744" s="60">
        <f t="shared" si="124"/>
        <v>2.6912430827858289</v>
      </c>
    </row>
    <row r="745" spans="1:19" s="63" customFormat="1" x14ac:dyDescent="0.3">
      <c r="A745" s="60">
        <f>[1]Data!A744</f>
        <v>1932.04</v>
      </c>
      <c r="B745" s="60">
        <f>[1]Data!B744</f>
        <v>6.28</v>
      </c>
      <c r="C745" s="60">
        <f>[1]Data!C744</f>
        <v>0.71330000000000005</v>
      </c>
      <c r="D745" s="60">
        <f>[1]Data!D744</f>
        <v>0.54330000000000001</v>
      </c>
      <c r="E745" s="60">
        <f>[1]Data!E744</f>
        <v>13.9</v>
      </c>
      <c r="F745" s="60">
        <f t="shared" si="121"/>
        <v>138.30796402877695</v>
      </c>
      <c r="G745" s="60">
        <f t="shared" si="122"/>
        <v>11.965400773381294</v>
      </c>
      <c r="H745" s="60">
        <f t="shared" si="116"/>
        <v>243.38195970977085</v>
      </c>
      <c r="I745" s="60">
        <f t="shared" si="117"/>
        <v>18.668169129410842</v>
      </c>
      <c r="J745" s="60">
        <f t="shared" si="118"/>
        <v>7.408758891672945</v>
      </c>
      <c r="K745" s="60">
        <f t="shared" si="119"/>
        <v>2.0026629342775095</v>
      </c>
      <c r="L745" s="60">
        <f t="shared" si="120"/>
        <v>-0.79866717834948409</v>
      </c>
      <c r="M745" s="31"/>
      <c r="N745" s="31"/>
      <c r="R745" s="60">
        <f t="shared" si="123"/>
        <v>11.558991349162525</v>
      </c>
      <c r="S745" s="60">
        <f t="shared" si="124"/>
        <v>2.4474636059047672</v>
      </c>
    </row>
    <row r="746" spans="1:19" s="63" customFormat="1" x14ac:dyDescent="0.3">
      <c r="A746" s="60">
        <f>[1]Data!A745</f>
        <v>1932.05</v>
      </c>
      <c r="B746" s="60">
        <f>[1]Data!B745</f>
        <v>5.51</v>
      </c>
      <c r="C746" s="60">
        <f>[1]Data!C745</f>
        <v>0.68669999999999998</v>
      </c>
      <c r="D746" s="60">
        <f>[1]Data!D745</f>
        <v>0.52669999999999995</v>
      </c>
      <c r="E746" s="60">
        <f>[1]Data!E745</f>
        <v>13.7</v>
      </c>
      <c r="F746" s="60">
        <f t="shared" si="121"/>
        <v>123.12135218978101</v>
      </c>
      <c r="G746" s="60">
        <f t="shared" si="122"/>
        <v>11.769149945255471</v>
      </c>
      <c r="H746" s="60">
        <f t="shared" si="116"/>
        <v>242.62703144522379</v>
      </c>
      <c r="I746" s="60">
        <f t="shared" si="117"/>
        <v>18.721233581841734</v>
      </c>
      <c r="J746" s="60">
        <f t="shared" si="118"/>
        <v>6.5765619370937163</v>
      </c>
      <c r="K746" s="60">
        <f t="shared" si="119"/>
        <v>1.883512106824067</v>
      </c>
      <c r="L746" s="60">
        <f t="shared" si="120"/>
        <v>-0.91781800580292661</v>
      </c>
      <c r="M746" s="31"/>
      <c r="N746" s="31"/>
      <c r="R746" s="60">
        <f t="shared" si="123"/>
        <v>10.461363204860453</v>
      </c>
      <c r="S746" s="60">
        <f t="shared" si="124"/>
        <v>2.3476887756576166</v>
      </c>
    </row>
    <row r="747" spans="1:19" s="63" customFormat="1" x14ac:dyDescent="0.3">
      <c r="A747" s="60">
        <f>[1]Data!A746</f>
        <v>1932.06</v>
      </c>
      <c r="B747" s="60">
        <f>[1]Data!B746</f>
        <v>4.7699999999999996</v>
      </c>
      <c r="C747" s="60">
        <f>[1]Data!C746</f>
        <v>0.66</v>
      </c>
      <c r="D747" s="60">
        <f>[1]Data!D746</f>
        <v>0.51</v>
      </c>
      <c r="E747" s="60">
        <f>[1]Data!E746</f>
        <v>13.6</v>
      </c>
      <c r="F747" s="60">
        <f t="shared" si="121"/>
        <v>107.36971874999996</v>
      </c>
      <c r="G747" s="60">
        <f t="shared" si="122"/>
        <v>11.479781249999998</v>
      </c>
      <c r="H747" s="60">
        <f t="shared" si="116"/>
        <v>241.99143746651899</v>
      </c>
      <c r="I747" s="60">
        <f t="shared" si="117"/>
        <v>18.759548963938268</v>
      </c>
      <c r="J747" s="60">
        <f t="shared" si="118"/>
        <v>5.7234701621237383</v>
      </c>
      <c r="K747" s="60">
        <f t="shared" si="119"/>
        <v>1.7445752931407799</v>
      </c>
      <c r="L747" s="60">
        <f t="shared" si="120"/>
        <v>-1.0567548194862137</v>
      </c>
      <c r="M747" s="31"/>
      <c r="N747" s="31"/>
      <c r="R747" s="60">
        <f t="shared" si="123"/>
        <v>9.352941176470587</v>
      </c>
      <c r="S747" s="60">
        <f t="shared" si="124"/>
        <v>2.2356908581640154</v>
      </c>
    </row>
    <row r="748" spans="1:19" s="63" customFormat="1" x14ac:dyDescent="0.3">
      <c r="A748" s="60">
        <f>[1]Data!A747</f>
        <v>1932.07</v>
      </c>
      <c r="B748" s="60">
        <f>[1]Data!B747</f>
        <v>5.01</v>
      </c>
      <c r="C748" s="60">
        <f>[1]Data!C747</f>
        <v>0.63329999999999997</v>
      </c>
      <c r="D748" s="60">
        <f>[1]Data!D747</f>
        <v>0.49330000000000002</v>
      </c>
      <c r="E748" s="60">
        <f>[1]Data!E747</f>
        <v>13.6</v>
      </c>
      <c r="F748" s="60">
        <f t="shared" si="121"/>
        <v>112.77196874999997</v>
      </c>
      <c r="G748" s="60">
        <f t="shared" si="122"/>
        <v>11.103874687499999</v>
      </c>
      <c r="H748" s="60">
        <f t="shared" si="116"/>
        <v>242.18419197632383</v>
      </c>
      <c r="I748" s="60">
        <f t="shared" si="117"/>
        <v>18.783368641809268</v>
      </c>
      <c r="J748" s="60">
        <f t="shared" si="118"/>
        <v>6.0038202358965922</v>
      </c>
      <c r="K748" s="60">
        <f t="shared" si="119"/>
        <v>1.7923959725995642</v>
      </c>
      <c r="L748" s="60">
        <f t="shared" si="120"/>
        <v>-1.0089341400274294</v>
      </c>
      <c r="M748" s="31"/>
      <c r="N748" s="31"/>
      <c r="R748" s="60">
        <f t="shared" si="123"/>
        <v>10.156091627812689</v>
      </c>
      <c r="S748" s="60">
        <f t="shared" si="124"/>
        <v>2.3180736858392179</v>
      </c>
    </row>
    <row r="749" spans="1:19" s="63" customFormat="1" x14ac:dyDescent="0.3">
      <c r="A749" s="60">
        <f>[1]Data!A748</f>
        <v>1932.08</v>
      </c>
      <c r="B749" s="60">
        <f>[1]Data!B748</f>
        <v>7.53</v>
      </c>
      <c r="C749" s="60">
        <f>[1]Data!C748</f>
        <v>0.60670000000000002</v>
      </c>
      <c r="D749" s="60">
        <f>[1]Data!D748</f>
        <v>0.47670000000000001</v>
      </c>
      <c r="E749" s="60">
        <f>[1]Data!E748</f>
        <v>13.5</v>
      </c>
      <c r="F749" s="60">
        <f t="shared" si="121"/>
        <v>170.75111666666666</v>
      </c>
      <c r="G749" s="60">
        <f t="shared" si="122"/>
        <v>10.809702166666666</v>
      </c>
      <c r="H749" s="60">
        <f t="shared" si="116"/>
        <v>242.47943131752274</v>
      </c>
      <c r="I749" s="60">
        <f t="shared" si="117"/>
        <v>18.791443136346103</v>
      </c>
      <c r="J749" s="60">
        <f t="shared" si="118"/>
        <v>9.0866420118847948</v>
      </c>
      <c r="K749" s="60">
        <f t="shared" si="119"/>
        <v>2.2068054243043869</v>
      </c>
      <c r="L749" s="60">
        <f t="shared" si="120"/>
        <v>-0.59452468832260674</v>
      </c>
      <c r="M749" s="31"/>
      <c r="N749" s="31"/>
      <c r="R749" s="60">
        <f t="shared" si="123"/>
        <v>15.796098174952801</v>
      </c>
      <c r="S749" s="60">
        <f t="shared" si="124"/>
        <v>2.7597629585831593</v>
      </c>
    </row>
    <row r="750" spans="1:19" s="63" customFormat="1" x14ac:dyDescent="0.3">
      <c r="A750" s="60">
        <f>[1]Data!A749</f>
        <v>1932.09</v>
      </c>
      <c r="B750" s="60">
        <f>[1]Data!B749</f>
        <v>8.26</v>
      </c>
      <c r="C750" s="60">
        <f>[1]Data!C749</f>
        <v>0.57999999999999996</v>
      </c>
      <c r="D750" s="60">
        <f>[1]Data!D749</f>
        <v>0.46</v>
      </c>
      <c r="E750" s="60">
        <f>[1]Data!E749</f>
        <v>13.4</v>
      </c>
      <c r="F750" s="60">
        <f t="shared" si="121"/>
        <v>188.70247388059695</v>
      </c>
      <c r="G750" s="60">
        <f t="shared" si="122"/>
        <v>10.508854477611939</v>
      </c>
      <c r="H750" s="60">
        <f t="shared" si="116"/>
        <v>242.44071237880951</v>
      </c>
      <c r="I750" s="60">
        <f t="shared" si="117"/>
        <v>18.786002539301535</v>
      </c>
      <c r="J750" s="60">
        <f t="shared" si="118"/>
        <v>10.044844478532308</v>
      </c>
      <c r="K750" s="60">
        <f t="shared" si="119"/>
        <v>2.3070595156714142</v>
      </c>
      <c r="L750" s="60">
        <f t="shared" si="120"/>
        <v>-0.4942705969555794</v>
      </c>
      <c r="M750" s="31"/>
      <c r="N750" s="31"/>
      <c r="R750" s="60">
        <f t="shared" si="123"/>
        <v>17.956521739130434</v>
      </c>
      <c r="S750" s="60">
        <f t="shared" si="124"/>
        <v>2.887953377031883</v>
      </c>
    </row>
    <row r="751" spans="1:19" s="63" customFormat="1" x14ac:dyDescent="0.3">
      <c r="A751" s="60">
        <f>[1]Data!A750</f>
        <v>1932.1</v>
      </c>
      <c r="B751" s="60">
        <f>[1]Data!B750</f>
        <v>7.12</v>
      </c>
      <c r="C751" s="60">
        <f>[1]Data!C750</f>
        <v>0.55330000000000001</v>
      </c>
      <c r="D751" s="60">
        <f>[1]Data!D750</f>
        <v>0.44330000000000003</v>
      </c>
      <c r="E751" s="60">
        <f>[1]Data!E750</f>
        <v>13.3</v>
      </c>
      <c r="F751" s="60">
        <f t="shared" si="121"/>
        <v>163.88178947368419</v>
      </c>
      <c r="G751" s="60">
        <f t="shared" si="122"/>
        <v>10.203482763157892</v>
      </c>
      <c r="H751" s="60">
        <f t="shared" si="116"/>
        <v>242.36561839895714</v>
      </c>
      <c r="I751" s="60">
        <f t="shared" si="117"/>
        <v>18.768299361662585</v>
      </c>
      <c r="J751" s="60">
        <f t="shared" si="118"/>
        <v>8.7318401265721697</v>
      </c>
      <c r="K751" s="60">
        <f t="shared" si="119"/>
        <v>2.1669761296071428</v>
      </c>
      <c r="L751" s="60">
        <f t="shared" si="120"/>
        <v>-0.6343539830198508</v>
      </c>
      <c r="M751" s="31"/>
      <c r="N751" s="31"/>
      <c r="R751" s="60">
        <f t="shared" si="123"/>
        <v>16.061357996841867</v>
      </c>
      <c r="S751" s="60">
        <f t="shared" si="124"/>
        <v>2.7764162626550135</v>
      </c>
    </row>
    <row r="752" spans="1:19" s="63" customFormat="1" x14ac:dyDescent="0.3">
      <c r="A752" s="60">
        <f>[1]Data!A751</f>
        <v>1932.11</v>
      </c>
      <c r="B752" s="60">
        <f>[1]Data!B751</f>
        <v>7.05</v>
      </c>
      <c r="C752" s="60">
        <f>[1]Data!C751</f>
        <v>0.52669999999999995</v>
      </c>
      <c r="D752" s="60">
        <f>[1]Data!D751</f>
        <v>0.42670000000000002</v>
      </c>
      <c r="E752" s="60">
        <f>[1]Data!E751</f>
        <v>13.2</v>
      </c>
      <c r="F752" s="60">
        <f t="shared" si="121"/>
        <v>163.49991477272724</v>
      </c>
      <c r="G752" s="60">
        <f t="shared" si="122"/>
        <v>9.8958033522727256</v>
      </c>
      <c r="H752" s="60">
        <f t="shared" si="116"/>
        <v>242.35334901333758</v>
      </c>
      <c r="I752" s="60">
        <f t="shared" si="117"/>
        <v>18.738608892072676</v>
      </c>
      <c r="J752" s="60">
        <f t="shared" si="118"/>
        <v>8.7252962967755572</v>
      </c>
      <c r="K752" s="60">
        <f t="shared" si="119"/>
        <v>2.1662264270277025</v>
      </c>
      <c r="L752" s="60">
        <f t="shared" si="120"/>
        <v>-0.63510368559929109</v>
      </c>
      <c r="M752" s="31"/>
      <c r="N752" s="31"/>
      <c r="R752" s="60">
        <f t="shared" si="123"/>
        <v>16.522146707288492</v>
      </c>
      <c r="S752" s="60">
        <f t="shared" si="124"/>
        <v>2.8047017056123602</v>
      </c>
    </row>
    <row r="753" spans="1:19" s="63" customFormat="1" x14ac:dyDescent="0.3">
      <c r="A753" s="60">
        <f>[1]Data!A752</f>
        <v>1932.12</v>
      </c>
      <c r="B753" s="60">
        <f>[1]Data!B752</f>
        <v>6.82</v>
      </c>
      <c r="C753" s="60">
        <f>[1]Data!C752</f>
        <v>0.5</v>
      </c>
      <c r="D753" s="60">
        <f>[1]Data!D752</f>
        <v>0.41</v>
      </c>
      <c r="E753" s="60">
        <f>[1]Data!E752</f>
        <v>13.1</v>
      </c>
      <c r="F753" s="60">
        <f t="shared" si="121"/>
        <v>159.37324809160302</v>
      </c>
      <c r="G753" s="60">
        <f t="shared" si="122"/>
        <v>9.5810896946564874</v>
      </c>
      <c r="H753" s="60">
        <f t="shared" si="116"/>
        <v>242.4661301295335</v>
      </c>
      <c r="I753" s="60">
        <f t="shared" si="117"/>
        <v>18.69714365846248</v>
      </c>
      <c r="J753" s="60">
        <f t="shared" si="118"/>
        <v>8.5239355809019202</v>
      </c>
      <c r="K753" s="60">
        <f t="shared" si="119"/>
        <v>2.1428781568288739</v>
      </c>
      <c r="L753" s="60">
        <f t="shared" si="120"/>
        <v>-0.65845195579811966</v>
      </c>
      <c r="M753" s="31"/>
      <c r="N753" s="31"/>
      <c r="R753" s="60">
        <f t="shared" si="123"/>
        <v>16.634146341463417</v>
      </c>
      <c r="S753" s="60">
        <f t="shared" si="124"/>
        <v>2.8114575911391544</v>
      </c>
    </row>
    <row r="754" spans="1:19" s="63" customFormat="1" x14ac:dyDescent="0.3">
      <c r="A754" s="60">
        <f>[1]Data!A753</f>
        <v>1933.01</v>
      </c>
      <c r="B754" s="60">
        <f>[1]Data!B753</f>
        <v>7.09</v>
      </c>
      <c r="C754" s="60">
        <f>[1]Data!C753</f>
        <v>0.495</v>
      </c>
      <c r="D754" s="60">
        <f>[1]Data!D753</f>
        <v>0.41249999999999998</v>
      </c>
      <c r="E754" s="60">
        <f>[1]Data!E753</f>
        <v>12.9</v>
      </c>
      <c r="F754" s="60">
        <f t="shared" si="121"/>
        <v>168.25147093023253</v>
      </c>
      <c r="G754" s="60">
        <f t="shared" si="122"/>
        <v>9.7889607558139513</v>
      </c>
      <c r="H754" s="60">
        <f t="shared" si="116"/>
        <v>242.31850535978992</v>
      </c>
      <c r="I754" s="60">
        <f t="shared" si="117"/>
        <v>18.652825566820315</v>
      </c>
      <c r="J754" s="60">
        <f t="shared" si="118"/>
        <v>9.0201599927851461</v>
      </c>
      <c r="K754" s="60">
        <f t="shared" si="119"/>
        <v>2.1994620714765527</v>
      </c>
      <c r="L754" s="60">
        <f t="shared" si="120"/>
        <v>-0.6018680411504409</v>
      </c>
      <c r="M754" s="31"/>
      <c r="N754" s="31"/>
      <c r="R754" s="60">
        <f t="shared" si="123"/>
        <v>17.187878787878788</v>
      </c>
      <c r="S754" s="60">
        <f t="shared" si="124"/>
        <v>2.8442044137514375</v>
      </c>
    </row>
    <row r="755" spans="1:19" s="63" customFormat="1" x14ac:dyDescent="0.3">
      <c r="A755" s="60">
        <f>[1]Data!A754</f>
        <v>1933.02</v>
      </c>
      <c r="B755" s="60">
        <f>[1]Data!B754</f>
        <v>6.25</v>
      </c>
      <c r="C755" s="60">
        <f>[1]Data!C754</f>
        <v>0.49</v>
      </c>
      <c r="D755" s="60">
        <f>[1]Data!D754</f>
        <v>0.41499999999999998</v>
      </c>
      <c r="E755" s="60">
        <f>[1]Data!E754</f>
        <v>12.7</v>
      </c>
      <c r="F755" s="60">
        <f t="shared" si="121"/>
        <v>150.65329724409446</v>
      </c>
      <c r="G755" s="60">
        <f t="shared" si="122"/>
        <v>10.003378937007872</v>
      </c>
      <c r="H755" s="60">
        <f t="shared" si="116"/>
        <v>242.09670898040454</v>
      </c>
      <c r="I755" s="60">
        <f t="shared" si="117"/>
        <v>18.606826247241084</v>
      </c>
      <c r="J755" s="60">
        <f t="shared" si="118"/>
        <v>8.0966681390079884</v>
      </c>
      <c r="K755" s="60">
        <f t="shared" si="119"/>
        <v>2.0914526361913222</v>
      </c>
      <c r="L755" s="60">
        <f t="shared" si="120"/>
        <v>-0.70987747643567145</v>
      </c>
      <c r="M755" s="31"/>
      <c r="N755" s="31"/>
      <c r="R755" s="60">
        <f t="shared" si="123"/>
        <v>15.060240963855422</v>
      </c>
      <c r="S755" s="60">
        <f t="shared" si="124"/>
        <v>2.7120582224997491</v>
      </c>
    </row>
    <row r="756" spans="1:19" s="63" customFormat="1" x14ac:dyDescent="0.3">
      <c r="A756" s="60">
        <f>[1]Data!A755</f>
        <v>1933.03</v>
      </c>
      <c r="B756" s="60">
        <f>[1]Data!B755</f>
        <v>6.23</v>
      </c>
      <c r="C756" s="60">
        <f>[1]Data!C755</f>
        <v>0.48499999999999999</v>
      </c>
      <c r="D756" s="60">
        <f>[1]Data!D755</f>
        <v>0.41749999999999998</v>
      </c>
      <c r="E756" s="60">
        <f>[1]Data!E755</f>
        <v>12.6</v>
      </c>
      <c r="F756" s="60">
        <f t="shared" si="121"/>
        <v>151.36304166666665</v>
      </c>
      <c r="G756" s="60">
        <f t="shared" si="122"/>
        <v>10.143510416666665</v>
      </c>
      <c r="H756" s="60">
        <f t="shared" si="116"/>
        <v>242.04440785760707</v>
      </c>
      <c r="I756" s="60">
        <f t="shared" si="117"/>
        <v>18.558103688188652</v>
      </c>
      <c r="J756" s="60">
        <f t="shared" si="118"/>
        <v>8.1561696286351708</v>
      </c>
      <c r="K756" s="60">
        <f t="shared" si="119"/>
        <v>2.0987746505139775</v>
      </c>
      <c r="L756" s="60">
        <f t="shared" si="120"/>
        <v>-0.70255546211301612</v>
      </c>
      <c r="M756" s="31"/>
      <c r="N756" s="31"/>
      <c r="R756" s="60">
        <f t="shared" si="123"/>
        <v>14.922155688622755</v>
      </c>
      <c r="S756" s="60">
        <f t="shared" si="124"/>
        <v>2.7028470674905889</v>
      </c>
    </row>
    <row r="757" spans="1:19" s="63" customFormat="1" x14ac:dyDescent="0.3">
      <c r="A757" s="60">
        <f>[1]Data!A756</f>
        <v>1933.04</v>
      </c>
      <c r="B757" s="60">
        <f>[1]Data!B756</f>
        <v>6.89</v>
      </c>
      <c r="C757" s="60">
        <f>[1]Data!C756</f>
        <v>0.48</v>
      </c>
      <c r="D757" s="60">
        <f>[1]Data!D756</f>
        <v>0.42</v>
      </c>
      <c r="E757" s="60">
        <f>[1]Data!E756</f>
        <v>12.6</v>
      </c>
      <c r="F757" s="60">
        <f t="shared" si="121"/>
        <v>167.39829166666664</v>
      </c>
      <c r="G757" s="60">
        <f t="shared" si="122"/>
        <v>10.204249999999998</v>
      </c>
      <c r="H757" s="60">
        <f t="shared" si="116"/>
        <v>242.58113481387366</v>
      </c>
      <c r="I757" s="60">
        <f t="shared" si="117"/>
        <v>18.506525901505146</v>
      </c>
      <c r="J757" s="60">
        <f t="shared" si="118"/>
        <v>9.0453655406524494</v>
      </c>
      <c r="K757" s="60">
        <f t="shared" si="119"/>
        <v>2.2022525315909012</v>
      </c>
      <c r="L757" s="60">
        <f t="shared" si="120"/>
        <v>-0.59907758103609243</v>
      </c>
      <c r="M757" s="31"/>
      <c r="N757" s="31"/>
      <c r="R757" s="60">
        <f t="shared" si="123"/>
        <v>16.404761904761905</v>
      </c>
      <c r="S757" s="60">
        <f t="shared" si="124"/>
        <v>2.7975716527302903</v>
      </c>
    </row>
    <row r="758" spans="1:19" s="63" customFormat="1" x14ac:dyDescent="0.3">
      <c r="A758" s="60">
        <f>[1]Data!A757</f>
        <v>1933.05</v>
      </c>
      <c r="B758" s="60">
        <f>[1]Data!B757</f>
        <v>8.8699999999999992</v>
      </c>
      <c r="C758" s="60">
        <f>[1]Data!C757</f>
        <v>0.47499999999999998</v>
      </c>
      <c r="D758" s="60">
        <f>[1]Data!D757</f>
        <v>0.42249999999999999</v>
      </c>
      <c r="E758" s="60">
        <f>[1]Data!E757</f>
        <v>12.6</v>
      </c>
      <c r="F758" s="60">
        <f t="shared" si="121"/>
        <v>215.50404166666661</v>
      </c>
      <c r="G758" s="60">
        <f t="shared" si="122"/>
        <v>10.26498958333333</v>
      </c>
      <c r="H758" s="60">
        <f t="shared" si="116"/>
        <v>243.51855610143357</v>
      </c>
      <c r="I758" s="60">
        <f t="shared" si="117"/>
        <v>18.451363957375705</v>
      </c>
      <c r="J758" s="60">
        <f t="shared" si="118"/>
        <v>11.679572424266311</v>
      </c>
      <c r="K758" s="60">
        <f t="shared" si="119"/>
        <v>2.4578413692185639</v>
      </c>
      <c r="L758" s="60">
        <f t="shared" si="120"/>
        <v>-0.34348874340842972</v>
      </c>
      <c r="M758" s="31"/>
      <c r="N758" s="31"/>
      <c r="R758" s="60">
        <f t="shared" si="123"/>
        <v>20.994082840236686</v>
      </c>
      <c r="S758" s="60">
        <f t="shared" si="124"/>
        <v>3.0442406285063965</v>
      </c>
    </row>
    <row r="759" spans="1:19" s="63" customFormat="1" x14ac:dyDescent="0.3">
      <c r="A759" s="60">
        <f>[1]Data!A758</f>
        <v>1933.06</v>
      </c>
      <c r="B759" s="60">
        <f>[1]Data!B758</f>
        <v>10.39</v>
      </c>
      <c r="C759" s="60">
        <f>[1]Data!C758</f>
        <v>0.47</v>
      </c>
      <c r="D759" s="60">
        <f>[1]Data!D758</f>
        <v>0.42499999999999999</v>
      </c>
      <c r="E759" s="60">
        <f>[1]Data!E758</f>
        <v>12.7</v>
      </c>
      <c r="F759" s="60">
        <f t="shared" si="121"/>
        <v>250.44604133858266</v>
      </c>
      <c r="G759" s="60">
        <f t="shared" si="122"/>
        <v>10.244424212598423</v>
      </c>
      <c r="H759" s="60">
        <f t="shared" si="116"/>
        <v>244.64440851858049</v>
      </c>
      <c r="I759" s="60">
        <f t="shared" si="117"/>
        <v>18.392455161242836</v>
      </c>
      <c r="J759" s="60">
        <f t="shared" si="118"/>
        <v>13.616781399925905</v>
      </c>
      <c r="K759" s="60">
        <f t="shared" si="119"/>
        <v>2.6113029585455552</v>
      </c>
      <c r="L759" s="60">
        <f t="shared" si="120"/>
        <v>-0.19002715408143844</v>
      </c>
      <c r="M759" s="31"/>
      <c r="N759" s="31"/>
      <c r="R759" s="60">
        <f t="shared" si="123"/>
        <v>24.447058823529414</v>
      </c>
      <c r="S759" s="60">
        <f t="shared" si="124"/>
        <v>3.1965099151688565</v>
      </c>
    </row>
    <row r="760" spans="1:19" s="63" customFormat="1" x14ac:dyDescent="0.3">
      <c r="A760" s="60">
        <f>[1]Data!A759</f>
        <v>1933.07</v>
      </c>
      <c r="B760" s="60">
        <f>[1]Data!B759</f>
        <v>11.23</v>
      </c>
      <c r="C760" s="60">
        <f>[1]Data!C759</f>
        <v>0.46500000000000002</v>
      </c>
      <c r="D760" s="60">
        <f>[1]Data!D759</f>
        <v>0.42749999999999999</v>
      </c>
      <c r="E760" s="60">
        <f>[1]Data!E759</f>
        <v>13.1</v>
      </c>
      <c r="F760" s="60">
        <f t="shared" si="121"/>
        <v>262.42838358778619</v>
      </c>
      <c r="G760" s="60">
        <f t="shared" si="122"/>
        <v>9.9900386450381653</v>
      </c>
      <c r="H760" s="60">
        <f t="shared" si="116"/>
        <v>245.74924137958519</v>
      </c>
      <c r="I760" s="60">
        <f t="shared" si="117"/>
        <v>18.327315842692126</v>
      </c>
      <c r="J760" s="60">
        <f t="shared" si="118"/>
        <v>14.318975339339037</v>
      </c>
      <c r="K760" s="60">
        <f t="shared" si="119"/>
        <v>2.6615856044569228</v>
      </c>
      <c r="L760" s="60">
        <f t="shared" si="120"/>
        <v>-0.13974450817007078</v>
      </c>
      <c r="M760" s="31"/>
      <c r="N760" s="31"/>
      <c r="R760" s="60">
        <f t="shared" si="123"/>
        <v>26.269005847953217</v>
      </c>
      <c r="S760" s="60">
        <f t="shared" si="124"/>
        <v>3.2683897593556739</v>
      </c>
    </row>
    <row r="761" spans="1:19" s="63" customFormat="1" x14ac:dyDescent="0.3">
      <c r="A761" s="60">
        <f>[1]Data!A760</f>
        <v>1933.08</v>
      </c>
      <c r="B761" s="60">
        <f>[1]Data!B760</f>
        <v>10.67</v>
      </c>
      <c r="C761" s="60">
        <f>[1]Data!C760</f>
        <v>0.46</v>
      </c>
      <c r="D761" s="60">
        <f>[1]Data!D760</f>
        <v>0.43</v>
      </c>
      <c r="E761" s="60">
        <f>[1]Data!E760</f>
        <v>13.2</v>
      </c>
      <c r="F761" s="60">
        <f t="shared" si="121"/>
        <v>247.45306249999996</v>
      </c>
      <c r="G761" s="60">
        <f t="shared" si="122"/>
        <v>9.9723352272727261</v>
      </c>
      <c r="H761" s="60">
        <f t="shared" si="116"/>
        <v>246.81978963031415</v>
      </c>
      <c r="I761" s="60">
        <f t="shared" si="117"/>
        <v>18.257040725928999</v>
      </c>
      <c r="J761" s="60">
        <f t="shared" si="118"/>
        <v>13.553842937347584</v>
      </c>
      <c r="K761" s="60">
        <f t="shared" si="119"/>
        <v>2.6066701187279069</v>
      </c>
      <c r="L761" s="60">
        <f t="shared" si="120"/>
        <v>-0.19465999389908673</v>
      </c>
      <c r="M761" s="31"/>
      <c r="N761" s="31"/>
      <c r="R761" s="60">
        <f t="shared" si="123"/>
        <v>24.813953488372093</v>
      </c>
      <c r="S761" s="60">
        <f t="shared" si="124"/>
        <v>3.2114061356081911</v>
      </c>
    </row>
    <row r="762" spans="1:19" s="63" customFormat="1" x14ac:dyDescent="0.3">
      <c r="A762" s="60">
        <f>[1]Data!A761</f>
        <v>1933.09</v>
      </c>
      <c r="B762" s="60">
        <f>[1]Data!B761</f>
        <v>10.58</v>
      </c>
      <c r="C762" s="60">
        <f>[1]Data!C761</f>
        <v>0.45500000000000002</v>
      </c>
      <c r="D762" s="60">
        <f>[1]Data!D761</f>
        <v>0.4325</v>
      </c>
      <c r="E762" s="60">
        <f>[1]Data!E761</f>
        <v>13.2</v>
      </c>
      <c r="F762" s="60">
        <f t="shared" si="121"/>
        <v>245.36582954545452</v>
      </c>
      <c r="G762" s="60">
        <f t="shared" si="122"/>
        <v>10.030313920454544</v>
      </c>
      <c r="H762" s="60">
        <f t="shared" si="116"/>
        <v>247.68459064014809</v>
      </c>
      <c r="I762" s="60">
        <f t="shared" si="117"/>
        <v>18.184701126148052</v>
      </c>
      <c r="J762" s="60">
        <f t="shared" si="118"/>
        <v>13.492981151757251</v>
      </c>
      <c r="K762" s="60">
        <f t="shared" si="119"/>
        <v>2.6021696355572317</v>
      </c>
      <c r="L762" s="60">
        <f t="shared" si="120"/>
        <v>-0.19916047706976192</v>
      </c>
      <c r="M762" s="31"/>
      <c r="N762" s="31"/>
      <c r="R762" s="60">
        <f t="shared" si="123"/>
        <v>24.462427745664741</v>
      </c>
      <c r="S762" s="60">
        <f t="shared" si="124"/>
        <v>3.1971383790403562</v>
      </c>
    </row>
    <row r="763" spans="1:19" s="63" customFormat="1" x14ac:dyDescent="0.3">
      <c r="A763" s="60">
        <f>[1]Data!A762</f>
        <v>1933.1</v>
      </c>
      <c r="B763" s="60">
        <f>[1]Data!B762</f>
        <v>9.5500000000000007</v>
      </c>
      <c r="C763" s="60">
        <f>[1]Data!C762</f>
        <v>0.45</v>
      </c>
      <c r="D763" s="60">
        <f>[1]Data!D762</f>
        <v>0.435</v>
      </c>
      <c r="E763" s="60">
        <f>[1]Data!E762</f>
        <v>13.2</v>
      </c>
      <c r="F763" s="60">
        <f t="shared" si="121"/>
        <v>221.47860795454542</v>
      </c>
      <c r="G763" s="60">
        <f t="shared" si="122"/>
        <v>10.08829261363636</v>
      </c>
      <c r="H763" s="60">
        <f t="shared" si="116"/>
        <v>248.64370209018267</v>
      </c>
      <c r="I763" s="60">
        <f t="shared" si="117"/>
        <v>18.110420968113232</v>
      </c>
      <c r="J763" s="60">
        <f t="shared" si="118"/>
        <v>12.229346205949588</v>
      </c>
      <c r="K763" s="60">
        <f t="shared" si="119"/>
        <v>2.5038384900485195</v>
      </c>
      <c r="L763" s="60">
        <f t="shared" si="120"/>
        <v>-0.29749162257847406</v>
      </c>
      <c r="M763" s="31"/>
      <c r="N763" s="31"/>
      <c r="R763" s="60">
        <f t="shared" si="123"/>
        <v>21.954022988505749</v>
      </c>
      <c r="S763" s="60">
        <f t="shared" si="124"/>
        <v>3.0889504023860921</v>
      </c>
    </row>
    <row r="764" spans="1:19" s="63" customFormat="1" x14ac:dyDescent="0.3">
      <c r="A764" s="60">
        <f>[1]Data!A763</f>
        <v>1933.11</v>
      </c>
      <c r="B764" s="60">
        <f>[1]Data!B763</f>
        <v>9.7799999999999994</v>
      </c>
      <c r="C764" s="60">
        <f>[1]Data!C763</f>
        <v>0.44500000000000001</v>
      </c>
      <c r="D764" s="60">
        <f>[1]Data!D763</f>
        <v>0.4375</v>
      </c>
      <c r="E764" s="60">
        <f>[1]Data!E763</f>
        <v>13.2</v>
      </c>
      <c r="F764" s="60">
        <f t="shared" si="121"/>
        <v>226.81264772727266</v>
      </c>
      <c r="G764" s="60">
        <f t="shared" si="122"/>
        <v>10.14627130681818</v>
      </c>
      <c r="H764" s="60">
        <f t="shared" si="116"/>
        <v>249.58546887318366</v>
      </c>
      <c r="I764" s="60">
        <f t="shared" si="117"/>
        <v>18.033467386444219</v>
      </c>
      <c r="J764" s="60">
        <f t="shared" si="118"/>
        <v>12.577317654272523</v>
      </c>
      <c r="K764" s="60">
        <f t="shared" si="119"/>
        <v>2.531895005506231</v>
      </c>
      <c r="L764" s="60">
        <f t="shared" si="120"/>
        <v>-0.26943510712076257</v>
      </c>
      <c r="M764" s="31"/>
      <c r="N764" s="31"/>
      <c r="R764" s="60">
        <f t="shared" si="123"/>
        <v>22.354285714285712</v>
      </c>
      <c r="S764" s="60">
        <f t="shared" si="124"/>
        <v>3.1070180572311936</v>
      </c>
    </row>
    <row r="765" spans="1:19" s="63" customFormat="1" x14ac:dyDescent="0.3">
      <c r="A765" s="60">
        <f>[1]Data!A764</f>
        <v>1933.12</v>
      </c>
      <c r="B765" s="60">
        <f>[1]Data!B764</f>
        <v>9.9700000000000006</v>
      </c>
      <c r="C765" s="60">
        <f>[1]Data!C764</f>
        <v>0.44</v>
      </c>
      <c r="D765" s="60">
        <f>[1]Data!D764</f>
        <v>0.44</v>
      </c>
      <c r="E765" s="60">
        <f>[1]Data!E764</f>
        <v>13.2</v>
      </c>
      <c r="F765" s="60">
        <f t="shared" si="121"/>
        <v>231.2190284090909</v>
      </c>
      <c r="G765" s="60">
        <f t="shared" si="122"/>
        <v>10.204249999999998</v>
      </c>
      <c r="H765" s="60">
        <f t="shared" si="116"/>
        <v>250.57697955115557</v>
      </c>
      <c r="I765" s="60">
        <f t="shared" si="117"/>
        <v>17.953952087018813</v>
      </c>
      <c r="J765" s="60">
        <f t="shared" si="118"/>
        <v>12.878447446468815</v>
      </c>
      <c r="K765" s="60">
        <f t="shared" si="119"/>
        <v>2.55555517354026</v>
      </c>
      <c r="L765" s="60">
        <f t="shared" si="120"/>
        <v>-0.24577493908673365</v>
      </c>
      <c r="M765" s="31"/>
      <c r="N765" s="31"/>
      <c r="R765" s="60">
        <f t="shared" si="123"/>
        <v>22.65909090909091</v>
      </c>
      <c r="S765" s="60">
        <f t="shared" si="124"/>
        <v>3.1205611360435772</v>
      </c>
    </row>
    <row r="766" spans="1:19" s="63" customFormat="1" x14ac:dyDescent="0.3">
      <c r="A766" s="60">
        <f>[1]Data!A765</f>
        <v>1934.01</v>
      </c>
      <c r="B766" s="60">
        <f>[1]Data!B765</f>
        <v>10.54</v>
      </c>
      <c r="C766" s="60">
        <f>[1]Data!C765</f>
        <v>0.44080000000000003</v>
      </c>
      <c r="D766" s="60">
        <f>[1]Data!D765</f>
        <v>0.44419999999999998</v>
      </c>
      <c r="E766" s="60">
        <f>[1]Data!E765</f>
        <v>13.2</v>
      </c>
      <c r="F766" s="60">
        <f t="shared" si="121"/>
        <v>244.4381704545454</v>
      </c>
      <c r="G766" s="60">
        <f t="shared" si="122"/>
        <v>10.301654204545452</v>
      </c>
      <c r="H766" s="60">
        <f t="shared" si="116"/>
        <v>251.63818460517138</v>
      </c>
      <c r="I766" s="60">
        <f t="shared" si="117"/>
        <v>17.876842385962217</v>
      </c>
      <c r="J766" s="60">
        <f t="shared" si="118"/>
        <v>13.673453352505383</v>
      </c>
      <c r="K766" s="60">
        <f t="shared" si="119"/>
        <v>2.6154562415464793</v>
      </c>
      <c r="L766" s="60">
        <f t="shared" si="120"/>
        <v>-0.18587387108051434</v>
      </c>
      <c r="M766" s="31"/>
      <c r="N766" s="31"/>
      <c r="R766" s="60">
        <f t="shared" si="123"/>
        <v>23.728050427735255</v>
      </c>
      <c r="S766" s="60">
        <f t="shared" si="124"/>
        <v>3.1666579106350263</v>
      </c>
    </row>
    <row r="767" spans="1:19" s="63" customFormat="1" x14ac:dyDescent="0.3">
      <c r="A767" s="60">
        <f>[1]Data!A766</f>
        <v>1934.02</v>
      </c>
      <c r="B767" s="60">
        <f>[1]Data!B766</f>
        <v>11.32</v>
      </c>
      <c r="C767" s="60">
        <f>[1]Data!C766</f>
        <v>0.44169999999999998</v>
      </c>
      <c r="D767" s="60">
        <f>[1]Data!D766</f>
        <v>0.44829999999999998</v>
      </c>
      <c r="E767" s="60">
        <f>[1]Data!E766</f>
        <v>13.3</v>
      </c>
      <c r="F767" s="60">
        <f t="shared" si="121"/>
        <v>260.55363157894732</v>
      </c>
      <c r="G767" s="60">
        <f t="shared" si="122"/>
        <v>10.31856828947368</v>
      </c>
      <c r="H767" s="60">
        <f t="shared" si="116"/>
        <v>252.57252690717752</v>
      </c>
      <c r="I767" s="60">
        <f t="shared" si="117"/>
        <v>17.800071862688359</v>
      </c>
      <c r="J767" s="60">
        <f t="shared" si="118"/>
        <v>14.637785374625768</v>
      </c>
      <c r="K767" s="60">
        <f t="shared" si="119"/>
        <v>2.6836062248653527</v>
      </c>
      <c r="L767" s="60">
        <f t="shared" si="120"/>
        <v>-0.11772388776164089</v>
      </c>
      <c r="M767" s="31"/>
      <c r="N767" s="31"/>
      <c r="R767" s="60">
        <f t="shared" si="123"/>
        <v>25.25094802587553</v>
      </c>
      <c r="S767" s="60">
        <f t="shared" si="124"/>
        <v>3.2288637005957801</v>
      </c>
    </row>
    <row r="768" spans="1:19" s="63" customFormat="1" x14ac:dyDescent="0.3">
      <c r="A768" s="60">
        <f>[1]Data!A767</f>
        <v>1934.03</v>
      </c>
      <c r="B768" s="60">
        <f>[1]Data!B767</f>
        <v>10.74</v>
      </c>
      <c r="C768" s="60">
        <f>[1]Data!C767</f>
        <v>0.4425</v>
      </c>
      <c r="D768" s="60">
        <f>[1]Data!D767</f>
        <v>0.45250000000000001</v>
      </c>
      <c r="E768" s="60">
        <f>[1]Data!E767</f>
        <v>13.3</v>
      </c>
      <c r="F768" s="60">
        <f t="shared" si="121"/>
        <v>247.20371052631575</v>
      </c>
      <c r="G768" s="60">
        <f t="shared" si="122"/>
        <v>10.415240131578944</v>
      </c>
      <c r="H768" s="60">
        <f t="shared" si="116"/>
        <v>253.57349707305806</v>
      </c>
      <c r="I768" s="60">
        <f t="shared" si="117"/>
        <v>17.724786919998706</v>
      </c>
      <c r="J768" s="60">
        <f t="shared" si="118"/>
        <v>13.946780383994247</v>
      </c>
      <c r="K768" s="60">
        <f t="shared" si="119"/>
        <v>2.6352486847833934</v>
      </c>
      <c r="L768" s="60">
        <f t="shared" si="120"/>
        <v>-0.16608142784360025</v>
      </c>
      <c r="M768" s="31"/>
      <c r="N768" s="31"/>
      <c r="R768" s="60">
        <f t="shared" si="123"/>
        <v>23.734806629834253</v>
      </c>
      <c r="S768" s="60">
        <f t="shared" si="124"/>
        <v>3.1669426049228746</v>
      </c>
    </row>
    <row r="769" spans="1:19" s="63" customFormat="1" x14ac:dyDescent="0.3">
      <c r="A769" s="60">
        <f>[1]Data!A768</f>
        <v>1934.04</v>
      </c>
      <c r="B769" s="60">
        <f>[1]Data!B768</f>
        <v>10.92</v>
      </c>
      <c r="C769" s="60">
        <f>[1]Data!C768</f>
        <v>0.44330000000000003</v>
      </c>
      <c r="D769" s="60">
        <f>[1]Data!D768</f>
        <v>0.45669999999999999</v>
      </c>
      <c r="E769" s="60">
        <f>[1]Data!E768</f>
        <v>13.3</v>
      </c>
      <c r="F769" s="60">
        <f t="shared" si="121"/>
        <v>251.34678947368417</v>
      </c>
      <c r="G769" s="60">
        <f t="shared" si="122"/>
        <v>10.511911973684207</v>
      </c>
      <c r="H769" s="60">
        <f t="shared" ref="H769:H832" si="125">GEOMEAN(F650:F770)</f>
        <v>254.38956509789421</v>
      </c>
      <c r="I769" s="60">
        <f t="shared" ref="I769:I832" si="126">GEOMEAN(G650:G769)</f>
        <v>17.650956544518905</v>
      </c>
      <c r="J769" s="60">
        <f t="shared" ref="J769:J832" si="127">F769/I769</f>
        <v>14.239839571285675</v>
      </c>
      <c r="K769" s="60">
        <f t="shared" ref="K769:K832" si="128">LN(J769)</f>
        <v>2.656043639858968</v>
      </c>
      <c r="L769" s="60">
        <f t="shared" si="120"/>
        <v>-0.14528647276802564</v>
      </c>
      <c r="M769" s="31"/>
      <c r="N769" s="31"/>
      <c r="R769" s="60">
        <f t="shared" si="123"/>
        <v>23.910663455222245</v>
      </c>
      <c r="S769" s="60">
        <f t="shared" si="124"/>
        <v>3.1743245291079427</v>
      </c>
    </row>
    <row r="770" spans="1:19" s="63" customFormat="1" x14ac:dyDescent="0.3">
      <c r="A770" s="60">
        <f>[1]Data!A769</f>
        <v>1934.05</v>
      </c>
      <c r="B770" s="60">
        <f>[1]Data!B769</f>
        <v>9.81</v>
      </c>
      <c r="C770" s="60">
        <f>[1]Data!C769</f>
        <v>0.44419999999999998</v>
      </c>
      <c r="D770" s="60">
        <f>[1]Data!D769</f>
        <v>0.46079999999999999</v>
      </c>
      <c r="E770" s="60">
        <f>[1]Data!E769</f>
        <v>13.3</v>
      </c>
      <c r="F770" s="60">
        <f t="shared" si="121"/>
        <v>225.79780263157892</v>
      </c>
      <c r="G770" s="60">
        <f t="shared" si="122"/>
        <v>10.606282105263155</v>
      </c>
      <c r="H770" s="60">
        <f t="shared" si="125"/>
        <v>255.22768497626828</v>
      </c>
      <c r="I770" s="60">
        <f t="shared" si="126"/>
        <v>17.579367716165663</v>
      </c>
      <c r="J770" s="60">
        <f t="shared" si="127"/>
        <v>12.844478042514545</v>
      </c>
      <c r="K770" s="60">
        <f t="shared" si="128"/>
        <v>2.5529139946653401</v>
      </c>
      <c r="L770" s="60">
        <f t="shared" ref="L770:L833" si="129">K770-$K$1843</f>
        <v>-0.24841611796165353</v>
      </c>
      <c r="M770" s="31"/>
      <c r="N770" s="31"/>
      <c r="R770" s="60">
        <f t="shared" si="123"/>
        <v>21.2890625</v>
      </c>
      <c r="S770" s="60">
        <f t="shared" si="124"/>
        <v>3.0581934431777271</v>
      </c>
    </row>
    <row r="771" spans="1:19" s="63" customFormat="1" x14ac:dyDescent="0.3">
      <c r="A771" s="60">
        <f>[1]Data!A770</f>
        <v>1934.06</v>
      </c>
      <c r="B771" s="60">
        <f>[1]Data!B770</f>
        <v>9.94</v>
      </c>
      <c r="C771" s="60">
        <f>[1]Data!C770</f>
        <v>0.44500000000000001</v>
      </c>
      <c r="D771" s="60">
        <f>[1]Data!D770</f>
        <v>0.46500000000000002</v>
      </c>
      <c r="E771" s="60">
        <f>[1]Data!E770</f>
        <v>13.4</v>
      </c>
      <c r="F771" s="60">
        <f t="shared" si="121"/>
        <v>227.08263805970142</v>
      </c>
      <c r="G771" s="60">
        <f t="shared" si="122"/>
        <v>10.623081156716415</v>
      </c>
      <c r="H771" s="60">
        <f t="shared" si="125"/>
        <v>255.92649363989071</v>
      </c>
      <c r="I771" s="60">
        <f t="shared" si="126"/>
        <v>17.508940415737502</v>
      </c>
      <c r="J771" s="60">
        <f t="shared" si="127"/>
        <v>12.969524863742954</v>
      </c>
      <c r="K771" s="60">
        <f t="shared" si="128"/>
        <v>2.5626023641756768</v>
      </c>
      <c r="L771" s="60">
        <f t="shared" si="129"/>
        <v>-0.23872774845131683</v>
      </c>
      <c r="M771" s="31"/>
      <c r="N771" s="31"/>
      <c r="R771" s="60">
        <f t="shared" si="123"/>
        <v>21.376344086021504</v>
      </c>
      <c r="S771" s="60">
        <f t="shared" si="124"/>
        <v>3.0622848940632634</v>
      </c>
    </row>
    <row r="772" spans="1:19" s="63" customFormat="1" x14ac:dyDescent="0.3">
      <c r="A772" s="60">
        <f>[1]Data!A771</f>
        <v>1934.07</v>
      </c>
      <c r="B772" s="60">
        <f>[1]Data!B771</f>
        <v>9.4700000000000006</v>
      </c>
      <c r="C772" s="60">
        <f>[1]Data!C771</f>
        <v>0.44579999999999997</v>
      </c>
      <c r="D772" s="60">
        <f>[1]Data!D771</f>
        <v>0.46920000000000001</v>
      </c>
      <c r="E772" s="60">
        <f>[1]Data!E771</f>
        <v>13.4</v>
      </c>
      <c r="F772" s="60">
        <f t="shared" si="121"/>
        <v>216.34533022388058</v>
      </c>
      <c r="G772" s="60">
        <f t="shared" si="122"/>
        <v>10.719031567164176</v>
      </c>
      <c r="H772" s="60">
        <f t="shared" si="125"/>
        <v>256.45909031989987</v>
      </c>
      <c r="I772" s="60">
        <f t="shared" si="126"/>
        <v>17.441595060486474</v>
      </c>
      <c r="J772" s="60">
        <f t="shared" si="127"/>
        <v>12.403987678512607</v>
      </c>
      <c r="K772" s="60">
        <f t="shared" si="128"/>
        <v>2.5180180078898058</v>
      </c>
      <c r="L772" s="60">
        <f t="shared" si="129"/>
        <v>-0.28331210473718782</v>
      </c>
      <c r="M772" s="31"/>
      <c r="N772" s="31"/>
      <c r="R772" s="60">
        <f t="shared" si="123"/>
        <v>20.183290707587386</v>
      </c>
      <c r="S772" s="60">
        <f t="shared" si="124"/>
        <v>3.0048550694008038</v>
      </c>
    </row>
    <row r="773" spans="1:19" s="63" customFormat="1" x14ac:dyDescent="0.3">
      <c r="A773" s="60">
        <f>[1]Data!A772</f>
        <v>1934.08</v>
      </c>
      <c r="B773" s="60">
        <f>[1]Data!B772</f>
        <v>9.1</v>
      </c>
      <c r="C773" s="60">
        <f>[1]Data!C772</f>
        <v>0.44669999999999999</v>
      </c>
      <c r="D773" s="60">
        <f>[1]Data!D772</f>
        <v>0.4733</v>
      </c>
      <c r="E773" s="60">
        <f>[1]Data!E772</f>
        <v>13.4</v>
      </c>
      <c r="F773" s="60">
        <f t="shared" si="121"/>
        <v>207.8925559701492</v>
      </c>
      <c r="G773" s="60">
        <f t="shared" si="122"/>
        <v>10.812697444029848</v>
      </c>
      <c r="H773" s="60">
        <f t="shared" si="125"/>
        <v>256.82525894745299</v>
      </c>
      <c r="I773" s="60">
        <f t="shared" si="126"/>
        <v>17.375544968101138</v>
      </c>
      <c r="J773" s="60">
        <f t="shared" si="127"/>
        <v>11.964663919998387</v>
      </c>
      <c r="K773" s="60">
        <f t="shared" si="128"/>
        <v>2.4819576323739843</v>
      </c>
      <c r="L773" s="60">
        <f t="shared" si="129"/>
        <v>-0.31937248025300935</v>
      </c>
      <c r="M773" s="31"/>
      <c r="N773" s="31"/>
      <c r="R773" s="60">
        <f t="shared" si="123"/>
        <v>19.226706106063805</v>
      </c>
      <c r="S773" s="60">
        <f t="shared" si="124"/>
        <v>2.9563002555927391</v>
      </c>
    </row>
    <row r="774" spans="1:19" s="63" customFormat="1" x14ac:dyDescent="0.3">
      <c r="A774" s="60">
        <f>[1]Data!A773</f>
        <v>1934.09</v>
      </c>
      <c r="B774" s="60">
        <f>[1]Data!B773</f>
        <v>8.8800000000000008</v>
      </c>
      <c r="C774" s="60">
        <f>[1]Data!C773</f>
        <v>0.44750000000000001</v>
      </c>
      <c r="D774" s="60">
        <f>[1]Data!D773</f>
        <v>0.47749999999999998</v>
      </c>
      <c r="E774" s="60">
        <f>[1]Data!E773</f>
        <v>13.6</v>
      </c>
      <c r="F774" s="60">
        <f t="shared" si="121"/>
        <v>199.88324999999998</v>
      </c>
      <c r="G774" s="60">
        <f t="shared" si="122"/>
        <v>10.748226562499999</v>
      </c>
      <c r="H774" s="60">
        <f t="shared" si="125"/>
        <v>257.25738303148722</v>
      </c>
      <c r="I774" s="60">
        <f t="shared" si="126"/>
        <v>17.310369764638928</v>
      </c>
      <c r="J774" s="60">
        <f t="shared" si="127"/>
        <v>11.547023704156517</v>
      </c>
      <c r="K774" s="60">
        <f t="shared" si="128"/>
        <v>2.4464277158087406</v>
      </c>
      <c r="L774" s="60">
        <f t="shared" si="129"/>
        <v>-0.35490239681825297</v>
      </c>
      <c r="M774" s="31"/>
      <c r="N774" s="31"/>
      <c r="R774" s="60">
        <f t="shared" si="123"/>
        <v>18.596858638743459</v>
      </c>
      <c r="S774" s="60">
        <f t="shared" si="124"/>
        <v>2.922992676065431</v>
      </c>
    </row>
    <row r="775" spans="1:19" s="63" customFormat="1" x14ac:dyDescent="0.3">
      <c r="A775" s="60">
        <f>[1]Data!A774</f>
        <v>1934.1</v>
      </c>
      <c r="B775" s="60">
        <f>[1]Data!B774</f>
        <v>8.9499999999999993</v>
      </c>
      <c r="C775" s="60">
        <f>[1]Data!C774</f>
        <v>0.44829999999999998</v>
      </c>
      <c r="D775" s="60">
        <f>[1]Data!D774</f>
        <v>0.48170000000000002</v>
      </c>
      <c r="E775" s="60">
        <f>[1]Data!E774</f>
        <v>13.5</v>
      </c>
      <c r="F775" s="60">
        <f t="shared" si="121"/>
        <v>202.95119444444441</v>
      </c>
      <c r="G775" s="60">
        <f t="shared" si="122"/>
        <v>10.923082722222221</v>
      </c>
      <c r="H775" s="60">
        <f t="shared" si="125"/>
        <v>257.78915240226667</v>
      </c>
      <c r="I775" s="60">
        <f t="shared" si="126"/>
        <v>17.249238415274128</v>
      </c>
      <c r="J775" s="60">
        <f t="shared" si="127"/>
        <v>11.765806092907383</v>
      </c>
      <c r="K775" s="60">
        <f t="shared" si="128"/>
        <v>2.4651975360164222</v>
      </c>
      <c r="L775" s="60">
        <f t="shared" si="129"/>
        <v>-0.33613257661057139</v>
      </c>
      <c r="M775" s="31"/>
      <c r="N775" s="31"/>
      <c r="R775" s="60">
        <f t="shared" si="123"/>
        <v>18.58002906373261</v>
      </c>
      <c r="S775" s="60">
        <f t="shared" si="124"/>
        <v>2.9220872976327259</v>
      </c>
    </row>
    <row r="776" spans="1:19" s="63" customFormat="1" x14ac:dyDescent="0.3">
      <c r="A776" s="60">
        <f>[1]Data!A775</f>
        <v>1934.11</v>
      </c>
      <c r="B776" s="60">
        <f>[1]Data!B775</f>
        <v>9.1999999999999993</v>
      </c>
      <c r="C776" s="60">
        <f>[1]Data!C775</f>
        <v>0.44919999999999999</v>
      </c>
      <c r="D776" s="60">
        <f>[1]Data!D775</f>
        <v>0.48580000000000001</v>
      </c>
      <c r="E776" s="60">
        <f>[1]Data!E775</f>
        <v>13.5</v>
      </c>
      <c r="F776" s="60">
        <f t="shared" si="121"/>
        <v>208.62022222222217</v>
      </c>
      <c r="G776" s="60">
        <f t="shared" si="122"/>
        <v>11.016054777777775</v>
      </c>
      <c r="H776" s="60">
        <f t="shared" si="125"/>
        <v>258.2357433007528</v>
      </c>
      <c r="I776" s="60">
        <f t="shared" si="126"/>
        <v>17.190164302680682</v>
      </c>
      <c r="J776" s="60">
        <f t="shared" si="127"/>
        <v>12.13602258529253</v>
      </c>
      <c r="K776" s="60">
        <f t="shared" si="128"/>
        <v>2.4961781030606933</v>
      </c>
      <c r="L776" s="60">
        <f t="shared" si="129"/>
        <v>-0.30515200956630029</v>
      </c>
      <c r="M776" s="31"/>
      <c r="N776" s="31"/>
      <c r="R776" s="60">
        <f t="shared" si="123"/>
        <v>18.937834499794153</v>
      </c>
      <c r="S776" s="60">
        <f t="shared" si="124"/>
        <v>2.9411617464690596</v>
      </c>
    </row>
    <row r="777" spans="1:19" s="63" customFormat="1" x14ac:dyDescent="0.3">
      <c r="A777" s="60">
        <f>[1]Data!A776</f>
        <v>1934.12</v>
      </c>
      <c r="B777" s="60">
        <f>[1]Data!B776</f>
        <v>9.26</v>
      </c>
      <c r="C777" s="60">
        <f>[1]Data!C776</f>
        <v>0.45</v>
      </c>
      <c r="D777" s="60">
        <f>[1]Data!D776</f>
        <v>0.49</v>
      </c>
      <c r="E777" s="60">
        <f>[1]Data!E776</f>
        <v>13.4</v>
      </c>
      <c r="F777" s="60">
        <f t="shared" si="121"/>
        <v>211.54780970149247</v>
      </c>
      <c r="G777" s="60">
        <f t="shared" si="122"/>
        <v>11.194214552238805</v>
      </c>
      <c r="H777" s="60">
        <f t="shared" si="125"/>
        <v>258.55154367673322</v>
      </c>
      <c r="I777" s="60">
        <f t="shared" si="126"/>
        <v>17.135054153370689</v>
      </c>
      <c r="J777" s="60">
        <f t="shared" si="127"/>
        <v>12.345908440556533</v>
      </c>
      <c r="K777" s="60">
        <f t="shared" si="128"/>
        <v>2.513324707822103</v>
      </c>
      <c r="L777" s="60">
        <f t="shared" si="129"/>
        <v>-0.28800540480489056</v>
      </c>
      <c r="M777" s="31"/>
      <c r="N777" s="31"/>
      <c r="R777" s="60">
        <f t="shared" si="123"/>
        <v>18.897959183673468</v>
      </c>
      <c r="S777" s="60">
        <f t="shared" si="124"/>
        <v>2.9390539365355526</v>
      </c>
    </row>
    <row r="778" spans="1:19" s="63" customFormat="1" x14ac:dyDescent="0.3">
      <c r="A778" s="60">
        <f>[1]Data!A777</f>
        <v>1935.01</v>
      </c>
      <c r="B778" s="60">
        <f>[1]Data!B777</f>
        <v>9.26</v>
      </c>
      <c r="C778" s="60">
        <f>[1]Data!C777</f>
        <v>0.45</v>
      </c>
      <c r="D778" s="60">
        <f>[1]Data!D777</f>
        <v>0.56999999999999995</v>
      </c>
      <c r="E778" s="60">
        <f>[1]Data!E777</f>
        <v>13.6</v>
      </c>
      <c r="F778" s="60">
        <f t="shared" si="121"/>
        <v>208.43681249999995</v>
      </c>
      <c r="G778" s="60">
        <f t="shared" si="122"/>
        <v>12.830343749999997</v>
      </c>
      <c r="H778" s="60">
        <f t="shared" si="125"/>
        <v>258.69976208682391</v>
      </c>
      <c r="I778" s="60">
        <f t="shared" si="126"/>
        <v>17.095515467887271</v>
      </c>
      <c r="J778" s="60">
        <f t="shared" si="127"/>
        <v>12.192484800562692</v>
      </c>
      <c r="K778" s="60">
        <f t="shared" si="128"/>
        <v>2.5008197619794106</v>
      </c>
      <c r="L778" s="60">
        <f t="shared" si="129"/>
        <v>-0.30051035064758302</v>
      </c>
      <c r="M778" s="31"/>
      <c r="N778" s="31"/>
      <c r="R778" s="60">
        <f t="shared" si="123"/>
        <v>16.245614035087719</v>
      </c>
      <c r="S778" s="60">
        <f t="shared" si="124"/>
        <v>2.7878229668116292</v>
      </c>
    </row>
    <row r="779" spans="1:19" s="63" customFormat="1" x14ac:dyDescent="0.3">
      <c r="A779" s="60">
        <f>[1]Data!A778</f>
        <v>1935.02</v>
      </c>
      <c r="B779" s="60">
        <f>[1]Data!B778</f>
        <v>8.98</v>
      </c>
      <c r="C779" s="60">
        <f>[1]Data!C778</f>
        <v>0.45</v>
      </c>
      <c r="D779" s="60">
        <f>[1]Data!D778</f>
        <v>0.65</v>
      </c>
      <c r="E779" s="60">
        <f>[1]Data!E778</f>
        <v>13.7</v>
      </c>
      <c r="F779" s="60">
        <f t="shared" ref="F779:F842" si="130">B779*$E$1842/E779</f>
        <v>200.65875547445253</v>
      </c>
      <c r="G779" s="60">
        <f t="shared" ref="G779:G842" si="131">D779*$E$1842/E779</f>
        <v>14.524297445255474</v>
      </c>
      <c r="H779" s="60">
        <f t="shared" si="125"/>
        <v>258.67731168384438</v>
      </c>
      <c r="I779" s="60">
        <f t="shared" si="126"/>
        <v>17.068977015346363</v>
      </c>
      <c r="J779" s="60">
        <f t="shared" si="127"/>
        <v>11.755757553252572</v>
      </c>
      <c r="K779" s="60">
        <f t="shared" si="128"/>
        <v>2.4643431251092842</v>
      </c>
      <c r="L779" s="60">
        <f t="shared" si="129"/>
        <v>-0.33698698751770939</v>
      </c>
      <c r="M779" s="60"/>
      <c r="N779" s="31"/>
      <c r="R779" s="60">
        <f t="shared" ref="R779:R842" si="132">B779/D779</f>
        <v>13.815384615384616</v>
      </c>
      <c r="S779" s="60">
        <f t="shared" ref="S779:S842" si="133">LN(R779)</f>
        <v>2.6257827984065627</v>
      </c>
    </row>
    <row r="780" spans="1:19" s="63" customFormat="1" x14ac:dyDescent="0.3">
      <c r="A780" s="60">
        <f>[1]Data!A779</f>
        <v>1935.03</v>
      </c>
      <c r="B780" s="60">
        <f>[1]Data!B779</f>
        <v>8.41</v>
      </c>
      <c r="C780" s="60">
        <f>[1]Data!C779</f>
        <v>0.45</v>
      </c>
      <c r="D780" s="60">
        <f>[1]Data!D779</f>
        <v>0.73</v>
      </c>
      <c r="E780" s="60">
        <f>[1]Data!E779</f>
        <v>13.7</v>
      </c>
      <c r="F780" s="60">
        <f t="shared" si="130"/>
        <v>187.92206386861312</v>
      </c>
      <c r="G780" s="60">
        <f t="shared" si="131"/>
        <v>16.31190328467153</v>
      </c>
      <c r="H780" s="60">
        <f t="shared" si="125"/>
        <v>258.86305579876625</v>
      </c>
      <c r="I780" s="60">
        <f t="shared" si="126"/>
        <v>17.055988143236583</v>
      </c>
      <c r="J780" s="60">
        <f t="shared" si="127"/>
        <v>11.017952304518465</v>
      </c>
      <c r="K780" s="60">
        <f t="shared" si="128"/>
        <v>2.3995259701718927</v>
      </c>
      <c r="L780" s="60">
        <f t="shared" si="129"/>
        <v>-0.40180414245510088</v>
      </c>
      <c r="M780" s="60"/>
      <c r="N780" s="31"/>
      <c r="R780" s="60">
        <f t="shared" si="132"/>
        <v>11.520547945205481</v>
      </c>
      <c r="S780" s="60">
        <f t="shared" si="133"/>
        <v>2.4441322188245569</v>
      </c>
    </row>
    <row r="781" spans="1:19" s="63" customFormat="1" x14ac:dyDescent="0.3">
      <c r="A781" s="60">
        <f>[1]Data!A780</f>
        <v>1935.04</v>
      </c>
      <c r="B781" s="60">
        <f>[1]Data!B780</f>
        <v>9.0399999999999991</v>
      </c>
      <c r="C781" s="60">
        <f>[1]Data!C780</f>
        <v>0.44666699999999998</v>
      </c>
      <c r="D781" s="60">
        <f>[1]Data!D780</f>
        <v>0.75666699999999998</v>
      </c>
      <c r="E781" s="60">
        <f>[1]Data!E780</f>
        <v>13.8</v>
      </c>
      <c r="F781" s="60">
        <f t="shared" si="130"/>
        <v>200.53569565217384</v>
      </c>
      <c r="G781" s="60">
        <f t="shared" si="131"/>
        <v>16.785259205978257</v>
      </c>
      <c r="H781" s="60">
        <f t="shared" si="125"/>
        <v>259.22123570718242</v>
      </c>
      <c r="I781" s="60">
        <f t="shared" si="126"/>
        <v>17.042501743045072</v>
      </c>
      <c r="J781" s="60">
        <f t="shared" si="127"/>
        <v>11.76679918686299</v>
      </c>
      <c r="K781" s="60">
        <f t="shared" si="128"/>
        <v>2.4652819375473527</v>
      </c>
      <c r="L781" s="60">
        <f t="shared" si="129"/>
        <v>-0.33604817507964091</v>
      </c>
      <c r="M781" s="60"/>
      <c r="N781" s="31"/>
      <c r="R781" s="60">
        <f t="shared" si="132"/>
        <v>11.947131300823214</v>
      </c>
      <c r="S781" s="60">
        <f t="shared" si="133"/>
        <v>2.480491191050346</v>
      </c>
    </row>
    <row r="782" spans="1:19" s="63" customFormat="1" x14ac:dyDescent="0.3">
      <c r="A782" s="60">
        <f>[1]Data!A781</f>
        <v>1935.05</v>
      </c>
      <c r="B782" s="60">
        <f>[1]Data!B781</f>
        <v>9.75</v>
      </c>
      <c r="C782" s="60">
        <f>[1]Data!C781</f>
        <v>0.44333299999999998</v>
      </c>
      <c r="D782" s="60">
        <f>[1]Data!D781</f>
        <v>0.78333299999999995</v>
      </c>
      <c r="E782" s="60">
        <f>[1]Data!E781</f>
        <v>13.8</v>
      </c>
      <c r="F782" s="60">
        <f t="shared" si="130"/>
        <v>216.28573369565214</v>
      </c>
      <c r="G782" s="60">
        <f t="shared" si="131"/>
        <v>17.376795141847818</v>
      </c>
      <c r="H782" s="60">
        <f t="shared" si="125"/>
        <v>259.62007318762801</v>
      </c>
      <c r="I782" s="60">
        <f t="shared" si="126"/>
        <v>17.031249657111982</v>
      </c>
      <c r="J782" s="60">
        <f t="shared" si="127"/>
        <v>12.69934608734566</v>
      </c>
      <c r="K782" s="60">
        <f t="shared" si="128"/>
        <v>2.5415505029535508</v>
      </c>
      <c r="L782" s="60">
        <f t="shared" si="129"/>
        <v>-0.25977960967344282</v>
      </c>
      <c r="M782" s="60"/>
      <c r="N782" s="31"/>
      <c r="R782" s="60">
        <f t="shared" si="132"/>
        <v>12.446813807154813</v>
      </c>
      <c r="S782" s="60">
        <f t="shared" si="133"/>
        <v>2.5214646710538036</v>
      </c>
    </row>
    <row r="783" spans="1:19" s="63" customFormat="1" x14ac:dyDescent="0.3">
      <c r="A783" s="60">
        <f>[1]Data!A782</f>
        <v>1935.06</v>
      </c>
      <c r="B783" s="60">
        <f>[1]Data!B782</f>
        <v>10.119999999999999</v>
      </c>
      <c r="C783" s="60">
        <f>[1]Data!C782</f>
        <v>0.44</v>
      </c>
      <c r="D783" s="60">
        <f>[1]Data!D782</f>
        <v>0.81</v>
      </c>
      <c r="E783" s="60">
        <f>[1]Data!E782</f>
        <v>13.7</v>
      </c>
      <c r="F783" s="60">
        <f t="shared" si="130"/>
        <v>226.13213868613133</v>
      </c>
      <c r="G783" s="60">
        <f t="shared" si="131"/>
        <v>18.099509124087589</v>
      </c>
      <c r="H783" s="60">
        <f t="shared" si="125"/>
        <v>260.11579540377636</v>
      </c>
      <c r="I783" s="60">
        <f t="shared" si="126"/>
        <v>17.023857757854334</v>
      </c>
      <c r="J783" s="60">
        <f t="shared" si="127"/>
        <v>13.283248832468672</v>
      </c>
      <c r="K783" s="60">
        <f t="shared" si="128"/>
        <v>2.5865037551277053</v>
      </c>
      <c r="L783" s="60">
        <f t="shared" si="129"/>
        <v>-0.21482635749928836</v>
      </c>
      <c r="M783" s="60"/>
      <c r="N783" s="31"/>
      <c r="R783" s="60">
        <f t="shared" si="132"/>
        <v>12.493827160493826</v>
      </c>
      <c r="S783" s="60">
        <f t="shared" si="133"/>
        <v>2.525234695174972</v>
      </c>
    </row>
    <row r="784" spans="1:19" s="63" customFormat="1" x14ac:dyDescent="0.3">
      <c r="A784" s="60">
        <f>[1]Data!A783</f>
        <v>1935.07</v>
      </c>
      <c r="B784" s="60">
        <f>[1]Data!B783</f>
        <v>10.65</v>
      </c>
      <c r="C784" s="60">
        <f>[1]Data!C783</f>
        <v>0.44</v>
      </c>
      <c r="D784" s="60">
        <f>[1]Data!D783</f>
        <v>0.79333299999999995</v>
      </c>
      <c r="E784" s="60">
        <f>[1]Data!E783</f>
        <v>13.7</v>
      </c>
      <c r="F784" s="60">
        <f t="shared" si="130"/>
        <v>237.97502737226273</v>
      </c>
      <c r="G784" s="60">
        <f t="shared" si="131"/>
        <v>17.727083792518247</v>
      </c>
      <c r="H784" s="60">
        <f t="shared" si="125"/>
        <v>260.71884849012002</v>
      </c>
      <c r="I784" s="60">
        <f t="shared" si="126"/>
        <v>17.011663124163146</v>
      </c>
      <c r="J784" s="60">
        <f t="shared" si="127"/>
        <v>13.988933688337978</v>
      </c>
      <c r="K784" s="60">
        <f t="shared" si="128"/>
        <v>2.6382665662112719</v>
      </c>
      <c r="L784" s="60">
        <f t="shared" si="129"/>
        <v>-0.16306354641572174</v>
      </c>
      <c r="M784" s="60"/>
      <c r="N784" s="31"/>
      <c r="R784" s="60">
        <f t="shared" si="132"/>
        <v>13.424375388393022</v>
      </c>
      <c r="S784" s="60">
        <f t="shared" si="133"/>
        <v>2.5970721133083163</v>
      </c>
    </row>
    <row r="785" spans="1:19" x14ac:dyDescent="0.3">
      <c r="A785" s="60">
        <f>[1]Data!A784</f>
        <v>1935.08</v>
      </c>
      <c r="B785" s="60">
        <f>[1]Data!B784</f>
        <v>11.37</v>
      </c>
      <c r="C785" s="60">
        <f>[1]Data!C784</f>
        <v>0.44</v>
      </c>
      <c r="D785" s="60">
        <f>[1]Data!D784</f>
        <v>0.776667</v>
      </c>
      <c r="E785" s="60">
        <f>[1]Data!E784</f>
        <v>13.7</v>
      </c>
      <c r="F785" s="60">
        <f t="shared" si="130"/>
        <v>254.06347992700725</v>
      </c>
      <c r="G785" s="60">
        <f t="shared" si="131"/>
        <v>17.354680806021896</v>
      </c>
      <c r="H785" s="60">
        <f t="shared" si="125"/>
        <v>261.33942333929542</v>
      </c>
      <c r="I785" s="60">
        <f t="shared" si="126"/>
        <v>16.993211065347175</v>
      </c>
      <c r="J785" s="60">
        <f t="shared" si="127"/>
        <v>14.950881204853479</v>
      </c>
      <c r="K785" s="60">
        <f t="shared" si="128"/>
        <v>2.7047702415680575</v>
      </c>
      <c r="L785" s="60">
        <f t="shared" si="129"/>
        <v>-9.6559871058936153E-2</v>
      </c>
      <c r="R785" s="60">
        <f t="shared" si="132"/>
        <v>14.639478695502705</v>
      </c>
      <c r="S785" s="60">
        <f t="shared" si="133"/>
        <v>2.683721899668488</v>
      </c>
    </row>
    <row r="786" spans="1:19" x14ac:dyDescent="0.3">
      <c r="A786" s="60">
        <f>[1]Data!A785</f>
        <v>1935.09</v>
      </c>
      <c r="B786" s="60">
        <f>[1]Data!B785</f>
        <v>11.61</v>
      </c>
      <c r="C786" s="60">
        <f>[1]Data!C785</f>
        <v>0.44</v>
      </c>
      <c r="D786" s="60">
        <f>[1]Data!D785</f>
        <v>0.76</v>
      </c>
      <c r="E786" s="60">
        <f>[1]Data!E785</f>
        <v>13.7</v>
      </c>
      <c r="F786" s="60">
        <f t="shared" si="130"/>
        <v>259.42629744525544</v>
      </c>
      <c r="G786" s="60">
        <f t="shared" si="131"/>
        <v>16.98225547445255</v>
      </c>
      <c r="H786" s="60">
        <f t="shared" si="125"/>
        <v>261.96905881769618</v>
      </c>
      <c r="I786" s="60">
        <f t="shared" si="126"/>
        <v>16.968408928707397</v>
      </c>
      <c r="J786" s="60">
        <f t="shared" si="127"/>
        <v>15.288781554901963</v>
      </c>
      <c r="K786" s="60">
        <f t="shared" si="128"/>
        <v>2.7271193277467942</v>
      </c>
      <c r="L786" s="60">
        <f t="shared" si="129"/>
        <v>-7.4210784880199387E-2</v>
      </c>
      <c r="R786" s="60">
        <f t="shared" si="132"/>
        <v>15.276315789473683</v>
      </c>
      <c r="S786" s="60">
        <f t="shared" si="133"/>
        <v>2.7263036414115605</v>
      </c>
    </row>
    <row r="787" spans="1:19" x14ac:dyDescent="0.3">
      <c r="A787" s="60">
        <f>[1]Data!A786</f>
        <v>1935.1</v>
      </c>
      <c r="B787" s="60">
        <f>[1]Data!B786</f>
        <v>11.92</v>
      </c>
      <c r="C787" s="60">
        <f>[1]Data!C786</f>
        <v>0.45</v>
      </c>
      <c r="D787" s="60">
        <f>[1]Data!D786</f>
        <v>0.76</v>
      </c>
      <c r="E787" s="60">
        <f>[1]Data!E786</f>
        <v>13.7</v>
      </c>
      <c r="F787" s="60">
        <f t="shared" si="130"/>
        <v>266.35327007299264</v>
      </c>
      <c r="G787" s="60">
        <f t="shared" si="131"/>
        <v>16.98225547445255</v>
      </c>
      <c r="H787" s="60">
        <f t="shared" si="125"/>
        <v>262.70885395291577</v>
      </c>
      <c r="I787" s="60">
        <f t="shared" si="126"/>
        <v>16.940421933163549</v>
      </c>
      <c r="J787" s="60">
        <f t="shared" si="127"/>
        <v>15.722941915134008</v>
      </c>
      <c r="K787" s="60">
        <f t="shared" si="128"/>
        <v>2.7551209142202966</v>
      </c>
      <c r="L787" s="60">
        <f t="shared" si="129"/>
        <v>-4.6209198406697016E-2</v>
      </c>
      <c r="R787" s="60">
        <f t="shared" si="132"/>
        <v>15.684210526315789</v>
      </c>
      <c r="S787" s="60">
        <f t="shared" si="133"/>
        <v>2.7526545073389639</v>
      </c>
    </row>
    <row r="788" spans="1:19" x14ac:dyDescent="0.3">
      <c r="A788" s="60">
        <f>[1]Data!A787</f>
        <v>1935.11</v>
      </c>
      <c r="B788" s="60">
        <f>[1]Data!B787</f>
        <v>13.04</v>
      </c>
      <c r="C788" s="60">
        <f>[1]Data!C787</f>
        <v>0.46</v>
      </c>
      <c r="D788" s="60">
        <f>[1]Data!D787</f>
        <v>0.76</v>
      </c>
      <c r="E788" s="60">
        <f>[1]Data!E787</f>
        <v>13.8</v>
      </c>
      <c r="F788" s="60">
        <f t="shared" si="130"/>
        <v>289.26830434782602</v>
      </c>
      <c r="G788" s="60">
        <f t="shared" si="131"/>
        <v>16.859195652173909</v>
      </c>
      <c r="H788" s="60">
        <f t="shared" si="125"/>
        <v>263.4206127485341</v>
      </c>
      <c r="I788" s="60">
        <f t="shared" si="126"/>
        <v>16.910796407113594</v>
      </c>
      <c r="J788" s="60">
        <f t="shared" si="127"/>
        <v>17.105539998467734</v>
      </c>
      <c r="K788" s="60">
        <f t="shared" si="128"/>
        <v>2.8394023875581351</v>
      </c>
      <c r="L788" s="60">
        <f t="shared" si="129"/>
        <v>3.8072274931141514E-2</v>
      </c>
      <c r="R788" s="60">
        <f t="shared" si="132"/>
        <v>17.157894736842103</v>
      </c>
      <c r="S788" s="60">
        <f t="shared" si="133"/>
        <v>2.842458402200267</v>
      </c>
    </row>
    <row r="789" spans="1:19" x14ac:dyDescent="0.3">
      <c r="A789" s="60">
        <f>[1]Data!A788</f>
        <v>1935.12</v>
      </c>
      <c r="B789" s="60">
        <f>[1]Data!B788</f>
        <v>13.04</v>
      </c>
      <c r="C789" s="60">
        <f>[1]Data!C788</f>
        <v>0.47</v>
      </c>
      <c r="D789" s="60">
        <f>[1]Data!D788</f>
        <v>0.76</v>
      </c>
      <c r="E789" s="60">
        <f>[1]Data!E788</f>
        <v>13.8</v>
      </c>
      <c r="F789" s="60">
        <f t="shared" si="130"/>
        <v>289.26830434782602</v>
      </c>
      <c r="G789" s="60">
        <f t="shared" si="131"/>
        <v>16.859195652173909</v>
      </c>
      <c r="H789" s="60">
        <f t="shared" si="125"/>
        <v>264.20414461726972</v>
      </c>
      <c r="I789" s="60">
        <f t="shared" si="126"/>
        <v>16.877367496024053</v>
      </c>
      <c r="J789" s="60">
        <f t="shared" si="127"/>
        <v>17.13942084960652</v>
      </c>
      <c r="K789" s="60">
        <f t="shared" si="128"/>
        <v>2.8413811231942385</v>
      </c>
      <c r="L789" s="60">
        <f t="shared" si="129"/>
        <v>4.0051010567244916E-2</v>
      </c>
      <c r="R789" s="60">
        <f t="shared" si="132"/>
        <v>17.157894736842103</v>
      </c>
      <c r="S789" s="60">
        <f t="shared" si="133"/>
        <v>2.842458402200267</v>
      </c>
    </row>
    <row r="790" spans="1:19" x14ac:dyDescent="0.3">
      <c r="A790" s="60">
        <f>[1]Data!A789</f>
        <v>1936.01</v>
      </c>
      <c r="B790" s="60">
        <f>[1]Data!B789</f>
        <v>13.76</v>
      </c>
      <c r="C790" s="60">
        <f>[1]Data!C789</f>
        <v>0.48</v>
      </c>
      <c r="D790" s="60">
        <f>[1]Data!D789</f>
        <v>0.77</v>
      </c>
      <c r="E790" s="60">
        <f>[1]Data!E789</f>
        <v>13.8</v>
      </c>
      <c r="F790" s="60">
        <f t="shared" si="130"/>
        <v>305.24017391304341</v>
      </c>
      <c r="G790" s="60">
        <f t="shared" si="131"/>
        <v>17.081027173913039</v>
      </c>
      <c r="H790" s="60">
        <f t="shared" si="125"/>
        <v>265.07913634782062</v>
      </c>
      <c r="I790" s="60">
        <f t="shared" si="126"/>
        <v>16.845952002398825</v>
      </c>
      <c r="J790" s="60">
        <f t="shared" si="127"/>
        <v>18.119496830430119</v>
      </c>
      <c r="K790" s="60">
        <f t="shared" si="128"/>
        <v>2.8969885314892152</v>
      </c>
      <c r="L790" s="60">
        <f t="shared" si="129"/>
        <v>9.5658418862221595E-2</v>
      </c>
      <c r="R790" s="60">
        <f t="shared" si="132"/>
        <v>17.870129870129869</v>
      </c>
      <c r="S790" s="60">
        <f t="shared" si="133"/>
        <v>2.8831305966396052</v>
      </c>
    </row>
    <row r="791" spans="1:19" x14ac:dyDescent="0.3">
      <c r="A791" s="60">
        <f>[1]Data!A790</f>
        <v>1936.02</v>
      </c>
      <c r="B791" s="60">
        <f>[1]Data!B790</f>
        <v>14.55</v>
      </c>
      <c r="C791" s="60">
        <f>[1]Data!C790</f>
        <v>0.49</v>
      </c>
      <c r="D791" s="60">
        <f>[1]Data!D790</f>
        <v>0.78</v>
      </c>
      <c r="E791" s="60">
        <f>[1]Data!E790</f>
        <v>13.8</v>
      </c>
      <c r="F791" s="60">
        <f t="shared" si="130"/>
        <v>322.76486413043472</v>
      </c>
      <c r="G791" s="60">
        <f t="shared" si="131"/>
        <v>17.302858695652169</v>
      </c>
      <c r="H791" s="60">
        <f t="shared" si="125"/>
        <v>266.01588368052415</v>
      </c>
      <c r="I791" s="60">
        <f t="shared" si="126"/>
        <v>16.816515373193603</v>
      </c>
      <c r="J791" s="60">
        <f t="shared" si="127"/>
        <v>19.193326142045969</v>
      </c>
      <c r="K791" s="60">
        <f t="shared" si="128"/>
        <v>2.9545626218395369</v>
      </c>
      <c r="L791" s="60">
        <f t="shared" si="129"/>
        <v>0.15323250921254328</v>
      </c>
      <c r="R791" s="60">
        <f t="shared" si="132"/>
        <v>18.653846153846153</v>
      </c>
      <c r="S791" s="60">
        <f t="shared" si="133"/>
        <v>2.9260523529160012</v>
      </c>
    </row>
    <row r="792" spans="1:19" x14ac:dyDescent="0.3">
      <c r="A792" s="60">
        <f>[1]Data!A791</f>
        <v>1936.03</v>
      </c>
      <c r="B792" s="60">
        <f>[1]Data!B791</f>
        <v>14.86</v>
      </c>
      <c r="C792" s="60">
        <f>[1]Data!C791</f>
        <v>0.5</v>
      </c>
      <c r="D792" s="60">
        <f>[1]Data!D791</f>
        <v>0.79</v>
      </c>
      <c r="E792" s="60">
        <f>[1]Data!E791</f>
        <v>13.7</v>
      </c>
      <c r="F792" s="60">
        <f t="shared" si="130"/>
        <v>332.04778467153278</v>
      </c>
      <c r="G792" s="60">
        <f t="shared" si="131"/>
        <v>17.652607664233575</v>
      </c>
      <c r="H792" s="60">
        <f t="shared" si="125"/>
        <v>267.10166644375857</v>
      </c>
      <c r="I792" s="60">
        <f t="shared" si="126"/>
        <v>16.789146091346467</v>
      </c>
      <c r="J792" s="60">
        <f t="shared" si="127"/>
        <v>19.7775266749676</v>
      </c>
      <c r="K792" s="60">
        <f t="shared" si="128"/>
        <v>2.9845462766657649</v>
      </c>
      <c r="L792" s="60">
        <f t="shared" si="129"/>
        <v>0.18321616403877128</v>
      </c>
      <c r="R792" s="60">
        <f t="shared" si="132"/>
        <v>18.810126582278478</v>
      </c>
      <c r="S792" s="60">
        <f t="shared" si="133"/>
        <v>2.9343953728106826</v>
      </c>
    </row>
    <row r="793" spans="1:19" x14ac:dyDescent="0.3">
      <c r="A793" s="60">
        <f>[1]Data!A792</f>
        <v>1936.04</v>
      </c>
      <c r="B793" s="60">
        <f>[1]Data!B792</f>
        <v>14.88</v>
      </c>
      <c r="C793" s="60">
        <f>[1]Data!C792</f>
        <v>0.51666699999999999</v>
      </c>
      <c r="D793" s="60">
        <f>[1]Data!D792</f>
        <v>0.82</v>
      </c>
      <c r="E793" s="60">
        <f>[1]Data!E792</f>
        <v>13.7</v>
      </c>
      <c r="F793" s="60">
        <f t="shared" si="130"/>
        <v>332.4946861313868</v>
      </c>
      <c r="G793" s="60">
        <f t="shared" si="131"/>
        <v>18.322959854014595</v>
      </c>
      <c r="H793" s="60">
        <f t="shared" si="125"/>
        <v>268.14620313791636</v>
      </c>
      <c r="I793" s="60">
        <f t="shared" si="126"/>
        <v>16.767923103978248</v>
      </c>
      <c r="J793" s="60">
        <f t="shared" si="127"/>
        <v>19.829211051934113</v>
      </c>
      <c r="K793" s="60">
        <f t="shared" si="128"/>
        <v>2.9871561561595068</v>
      </c>
      <c r="L793" s="60">
        <f t="shared" si="129"/>
        <v>0.1858260435325132</v>
      </c>
      <c r="R793" s="60">
        <f t="shared" si="132"/>
        <v>18.146341463414636</v>
      </c>
      <c r="S793" s="60">
        <f t="shared" si="133"/>
        <v>2.8984689681287841</v>
      </c>
    </row>
    <row r="794" spans="1:19" x14ac:dyDescent="0.3">
      <c r="A794" s="60">
        <f>[1]Data!A793</f>
        <v>1936.05</v>
      </c>
      <c r="B794" s="60">
        <f>[1]Data!B793</f>
        <v>14.09</v>
      </c>
      <c r="C794" s="60">
        <f>[1]Data!C793</f>
        <v>0.53333299999999995</v>
      </c>
      <c r="D794" s="60">
        <f>[1]Data!D793</f>
        <v>0.85</v>
      </c>
      <c r="E794" s="60">
        <f>[1]Data!E793</f>
        <v>13.7</v>
      </c>
      <c r="F794" s="60">
        <f t="shared" si="130"/>
        <v>314.84207846715321</v>
      </c>
      <c r="G794" s="60">
        <f t="shared" si="131"/>
        <v>18.993312043795616</v>
      </c>
      <c r="H794" s="60">
        <f t="shared" si="125"/>
        <v>269.2435114212546</v>
      </c>
      <c r="I794" s="60">
        <f t="shared" si="126"/>
        <v>16.751072167189125</v>
      </c>
      <c r="J794" s="60">
        <f t="shared" si="127"/>
        <v>18.795338908744284</v>
      </c>
      <c r="K794" s="60">
        <f t="shared" si="128"/>
        <v>2.9336089087101422</v>
      </c>
      <c r="L794" s="60">
        <f t="shared" si="129"/>
        <v>0.13227879608314863</v>
      </c>
      <c r="R794" s="60">
        <f t="shared" si="132"/>
        <v>16.576470588235296</v>
      </c>
      <c r="S794" s="60">
        <f t="shared" si="133"/>
        <v>2.807984255408364</v>
      </c>
    </row>
    <row r="795" spans="1:19" x14ac:dyDescent="0.3">
      <c r="A795" s="60">
        <f>[1]Data!A794</f>
        <v>1936.06</v>
      </c>
      <c r="B795" s="60">
        <f>[1]Data!B794</f>
        <v>14.69</v>
      </c>
      <c r="C795" s="60">
        <f>[1]Data!C794</f>
        <v>0.55000000000000004</v>
      </c>
      <c r="D795" s="60">
        <f>[1]Data!D794</f>
        <v>0.88</v>
      </c>
      <c r="E795" s="60">
        <f>[1]Data!E794</f>
        <v>13.8</v>
      </c>
      <c r="F795" s="60">
        <f t="shared" si="130"/>
        <v>325.8705054347825</v>
      </c>
      <c r="G795" s="60">
        <f t="shared" si="131"/>
        <v>19.521173913043473</v>
      </c>
      <c r="H795" s="60">
        <f t="shared" si="125"/>
        <v>270.34129242663607</v>
      </c>
      <c r="I795" s="60">
        <f t="shared" si="126"/>
        <v>16.737387547864781</v>
      </c>
      <c r="J795" s="60">
        <f t="shared" si="127"/>
        <v>19.469615822832182</v>
      </c>
      <c r="K795" s="60">
        <f t="shared" si="128"/>
        <v>2.9688550874396751</v>
      </c>
      <c r="L795" s="60">
        <f t="shared" si="129"/>
        <v>0.16752497481268147</v>
      </c>
      <c r="R795" s="60">
        <f t="shared" si="132"/>
        <v>16.693181818181817</v>
      </c>
      <c r="S795" s="60">
        <f t="shared" si="133"/>
        <v>2.8150003616956707</v>
      </c>
    </row>
    <row r="796" spans="1:19" x14ac:dyDescent="0.3">
      <c r="A796" s="60">
        <f>[1]Data!A795</f>
        <v>1936.07</v>
      </c>
      <c r="B796" s="60">
        <f>[1]Data!B795</f>
        <v>15.56</v>
      </c>
      <c r="C796" s="60">
        <f>[1]Data!C795</f>
        <v>0.56999999999999995</v>
      </c>
      <c r="D796" s="60">
        <f>[1]Data!D795</f>
        <v>0.9</v>
      </c>
      <c r="E796" s="60">
        <f>[1]Data!E795</f>
        <v>13.9</v>
      </c>
      <c r="F796" s="60">
        <f t="shared" si="130"/>
        <v>342.68661151079129</v>
      </c>
      <c r="G796" s="60">
        <f t="shared" si="131"/>
        <v>19.821205035971218</v>
      </c>
      <c r="H796" s="60">
        <f t="shared" si="125"/>
        <v>271.35370403937662</v>
      </c>
      <c r="I796" s="60">
        <f t="shared" si="126"/>
        <v>16.724368071690911</v>
      </c>
      <c r="J796" s="60">
        <f t="shared" si="127"/>
        <v>20.490257691162146</v>
      </c>
      <c r="K796" s="60">
        <f t="shared" si="128"/>
        <v>3.0199495386071646</v>
      </c>
      <c r="L796" s="60">
        <f t="shared" si="129"/>
        <v>0.21861942598017103</v>
      </c>
      <c r="R796" s="60">
        <f t="shared" si="132"/>
        <v>17.288888888888888</v>
      </c>
      <c r="S796" s="60">
        <f t="shared" si="133"/>
        <v>2.8500640344080717</v>
      </c>
    </row>
    <row r="797" spans="1:19" x14ac:dyDescent="0.3">
      <c r="A797" s="60">
        <f>[1]Data!A796</f>
        <v>1936.08</v>
      </c>
      <c r="B797" s="60">
        <f>[1]Data!B796</f>
        <v>15.87</v>
      </c>
      <c r="C797" s="60">
        <f>[1]Data!C796</f>
        <v>0.59</v>
      </c>
      <c r="D797" s="60">
        <f>[1]Data!D796</f>
        <v>0.92</v>
      </c>
      <c r="E797" s="60">
        <f>[1]Data!E796</f>
        <v>14</v>
      </c>
      <c r="F797" s="60">
        <f t="shared" si="130"/>
        <v>347.01738749999993</v>
      </c>
      <c r="G797" s="60">
        <f t="shared" si="131"/>
        <v>20.116949999999999</v>
      </c>
      <c r="H797" s="60">
        <f t="shared" si="125"/>
        <v>272.29494298964266</v>
      </c>
      <c r="I797" s="60">
        <f t="shared" si="126"/>
        <v>16.712735228011358</v>
      </c>
      <c r="J797" s="60">
        <f t="shared" si="127"/>
        <v>20.763650160530389</v>
      </c>
      <c r="K797" s="60">
        <f t="shared" si="128"/>
        <v>3.0332038694571444</v>
      </c>
      <c r="L797" s="60">
        <f t="shared" si="129"/>
        <v>0.23187375683015077</v>
      </c>
      <c r="R797" s="60">
        <f t="shared" si="132"/>
        <v>17.25</v>
      </c>
      <c r="S797" s="60">
        <f t="shared" si="133"/>
        <v>2.8478121434773689</v>
      </c>
    </row>
    <row r="798" spans="1:19" x14ac:dyDescent="0.3">
      <c r="A798" s="60">
        <f>[1]Data!A797</f>
        <v>1936.09</v>
      </c>
      <c r="B798" s="60">
        <f>[1]Data!B797</f>
        <v>16.05</v>
      </c>
      <c r="C798" s="60">
        <f>[1]Data!C797</f>
        <v>0.61</v>
      </c>
      <c r="D798" s="60">
        <f>[1]Data!D797</f>
        <v>0.94</v>
      </c>
      <c r="E798" s="60">
        <f>[1]Data!E797</f>
        <v>14</v>
      </c>
      <c r="F798" s="60">
        <f t="shared" si="130"/>
        <v>350.95331249999992</v>
      </c>
      <c r="G798" s="60">
        <f t="shared" si="131"/>
        <v>20.554274999999993</v>
      </c>
      <c r="H798" s="60">
        <f t="shared" si="125"/>
        <v>273.33343626826434</v>
      </c>
      <c r="I798" s="60">
        <f t="shared" si="126"/>
        <v>16.705013662393061</v>
      </c>
      <c r="J798" s="60">
        <f t="shared" si="127"/>
        <v>21.008861147481664</v>
      </c>
      <c r="K798" s="60">
        <f t="shared" si="128"/>
        <v>3.0449443081274778</v>
      </c>
      <c r="L798" s="60">
        <f t="shared" si="129"/>
        <v>0.24361419550048424</v>
      </c>
      <c r="R798" s="60">
        <f t="shared" si="132"/>
        <v>17.074468085106385</v>
      </c>
      <c r="S798" s="60">
        <f t="shared" si="133"/>
        <v>2.8375842532941125</v>
      </c>
    </row>
    <row r="799" spans="1:19" x14ac:dyDescent="0.3">
      <c r="A799" s="60">
        <f>[1]Data!A798</f>
        <v>1936.1</v>
      </c>
      <c r="B799" s="60">
        <f>[1]Data!B798</f>
        <v>16.89</v>
      </c>
      <c r="C799" s="60">
        <f>[1]Data!C798</f>
        <v>0.64666699999999999</v>
      </c>
      <c r="D799" s="60">
        <f>[1]Data!D798</f>
        <v>0.96666700000000005</v>
      </c>
      <c r="E799" s="60">
        <f>[1]Data!E798</f>
        <v>14</v>
      </c>
      <c r="F799" s="60">
        <f t="shared" si="130"/>
        <v>369.32096249999995</v>
      </c>
      <c r="G799" s="60">
        <f t="shared" si="131"/>
        <v>21.137382288749997</v>
      </c>
      <c r="H799" s="60">
        <f t="shared" si="125"/>
        <v>274.50273339822479</v>
      </c>
      <c r="I799" s="60">
        <f t="shared" si="126"/>
        <v>16.70198161317515</v>
      </c>
      <c r="J799" s="60">
        <f t="shared" si="127"/>
        <v>22.112403848455067</v>
      </c>
      <c r="K799" s="60">
        <f t="shared" si="128"/>
        <v>3.0961387111872498</v>
      </c>
      <c r="L799" s="60">
        <f t="shared" si="129"/>
        <v>0.29480859856025621</v>
      </c>
      <c r="R799" s="60">
        <f t="shared" si="132"/>
        <v>17.472407768135252</v>
      </c>
      <c r="S799" s="60">
        <f t="shared" si="133"/>
        <v>2.8606229376678631</v>
      </c>
    </row>
    <row r="800" spans="1:19" x14ac:dyDescent="0.3">
      <c r="A800" s="60">
        <f>[1]Data!A799</f>
        <v>1936.11</v>
      </c>
      <c r="B800" s="60">
        <f>[1]Data!B799</f>
        <v>17.36</v>
      </c>
      <c r="C800" s="60">
        <f>[1]Data!C799</f>
        <v>0.68333299999999997</v>
      </c>
      <c r="D800" s="60">
        <f>[1]Data!D799</f>
        <v>0.99333300000000002</v>
      </c>
      <c r="E800" s="60">
        <f>[1]Data!E799</f>
        <v>14</v>
      </c>
      <c r="F800" s="60">
        <f t="shared" si="130"/>
        <v>379.59809999999987</v>
      </c>
      <c r="G800" s="60">
        <f t="shared" si="131"/>
        <v>21.720467711249995</v>
      </c>
      <c r="H800" s="60">
        <f t="shared" si="125"/>
        <v>275.62067556830266</v>
      </c>
      <c r="I800" s="60">
        <f t="shared" si="126"/>
        <v>16.703638041962485</v>
      </c>
      <c r="J800" s="60">
        <f t="shared" si="127"/>
        <v>22.725474477259535</v>
      </c>
      <c r="K800" s="60">
        <f t="shared" si="128"/>
        <v>3.1234865189329057</v>
      </c>
      <c r="L800" s="60">
        <f t="shared" si="129"/>
        <v>0.32215640630591214</v>
      </c>
      <c r="R800" s="60">
        <f t="shared" si="132"/>
        <v>17.476515931716754</v>
      </c>
      <c r="S800" s="60">
        <f t="shared" si="133"/>
        <v>2.8608580329535269</v>
      </c>
    </row>
    <row r="801" spans="1:19" x14ac:dyDescent="0.3">
      <c r="A801" s="60">
        <f>[1]Data!A800</f>
        <v>1936.12</v>
      </c>
      <c r="B801" s="60">
        <f>[1]Data!B800</f>
        <v>17.059999999999999</v>
      </c>
      <c r="C801" s="60">
        <f>[1]Data!C800</f>
        <v>0.72</v>
      </c>
      <c r="D801" s="60">
        <f>[1]Data!D800</f>
        <v>1.02</v>
      </c>
      <c r="E801" s="60">
        <f>[1]Data!E800</f>
        <v>14</v>
      </c>
      <c r="F801" s="60">
        <f t="shared" si="130"/>
        <v>373.0382249999999</v>
      </c>
      <c r="G801" s="60">
        <f t="shared" si="131"/>
        <v>22.303574999999995</v>
      </c>
      <c r="H801" s="60">
        <f t="shared" si="125"/>
        <v>276.74542773576292</v>
      </c>
      <c r="I801" s="60">
        <f t="shared" si="126"/>
        <v>16.709095254214567</v>
      </c>
      <c r="J801" s="60">
        <f t="shared" si="127"/>
        <v>22.325459237890676</v>
      </c>
      <c r="K801" s="60">
        <f t="shared" si="128"/>
        <v>3.1057276971172034</v>
      </c>
      <c r="L801" s="60">
        <f t="shared" si="129"/>
        <v>0.30439758449020982</v>
      </c>
      <c r="R801" s="60">
        <f t="shared" si="132"/>
        <v>16.725490196078429</v>
      </c>
      <c r="S801" s="60">
        <f t="shared" si="133"/>
        <v>2.8169339147673531</v>
      </c>
    </row>
    <row r="802" spans="1:19" x14ac:dyDescent="0.3">
      <c r="A802" s="60">
        <f>[1]Data!A801</f>
        <v>1937.01</v>
      </c>
      <c r="B802" s="60">
        <f>[1]Data!B801</f>
        <v>17.59</v>
      </c>
      <c r="C802" s="60">
        <f>[1]Data!C801</f>
        <v>0.73</v>
      </c>
      <c r="D802" s="60">
        <f>[1]Data!D801</f>
        <v>1.05</v>
      </c>
      <c r="E802" s="60">
        <f>[1]Data!E801</f>
        <v>14.1</v>
      </c>
      <c r="F802" s="60">
        <f t="shared" si="130"/>
        <v>381.89948404255313</v>
      </c>
      <c r="G802" s="60">
        <f t="shared" si="131"/>
        <v>22.79672872340425</v>
      </c>
      <c r="H802" s="60">
        <f t="shared" si="125"/>
        <v>277.93095650614305</v>
      </c>
      <c r="I802" s="60">
        <f t="shared" si="126"/>
        <v>16.717259002793661</v>
      </c>
      <c r="J802" s="60">
        <f t="shared" si="127"/>
        <v>22.844623270999929</v>
      </c>
      <c r="K802" s="60">
        <f t="shared" si="128"/>
        <v>3.1287157842248492</v>
      </c>
      <c r="L802" s="60">
        <f t="shared" si="129"/>
        <v>0.32738567159785559</v>
      </c>
      <c r="R802" s="60">
        <f t="shared" si="132"/>
        <v>16.752380952380953</v>
      </c>
      <c r="S802" s="60">
        <f t="shared" si="133"/>
        <v>2.8185403945800349</v>
      </c>
    </row>
    <row r="803" spans="1:19" x14ac:dyDescent="0.3">
      <c r="A803" s="60">
        <f>[1]Data!A802</f>
        <v>1937.02</v>
      </c>
      <c r="B803" s="60">
        <f>[1]Data!B802</f>
        <v>18.11</v>
      </c>
      <c r="C803" s="60">
        <f>[1]Data!C802</f>
        <v>0.74</v>
      </c>
      <c r="D803" s="60">
        <f>[1]Data!D802</f>
        <v>1.08</v>
      </c>
      <c r="E803" s="60">
        <f>[1]Data!E802</f>
        <v>14.1</v>
      </c>
      <c r="F803" s="60">
        <f t="shared" si="130"/>
        <v>393.18929255319142</v>
      </c>
      <c r="G803" s="60">
        <f t="shared" si="131"/>
        <v>23.44806382978723</v>
      </c>
      <c r="H803" s="60">
        <f t="shared" si="125"/>
        <v>279.04517353952787</v>
      </c>
      <c r="I803" s="60">
        <f t="shared" si="126"/>
        <v>16.729808102174051</v>
      </c>
      <c r="J803" s="60">
        <f t="shared" si="127"/>
        <v>23.502319342329827</v>
      </c>
      <c r="K803" s="60">
        <f t="shared" si="128"/>
        <v>3.1570991116983316</v>
      </c>
      <c r="L803" s="60">
        <f t="shared" si="129"/>
        <v>0.35576899907133797</v>
      </c>
      <c r="R803" s="60">
        <f t="shared" si="132"/>
        <v>16.768518518518515</v>
      </c>
      <c r="S803" s="60">
        <f t="shared" si="133"/>
        <v>2.8195032307591936</v>
      </c>
    </row>
    <row r="804" spans="1:19" x14ac:dyDescent="0.3">
      <c r="A804" s="60">
        <f>[1]Data!A803</f>
        <v>1937.03</v>
      </c>
      <c r="B804" s="60">
        <f>[1]Data!B803</f>
        <v>18.09</v>
      </c>
      <c r="C804" s="60">
        <f>[1]Data!C803</f>
        <v>0.75</v>
      </c>
      <c r="D804" s="60">
        <f>[1]Data!D803</f>
        <v>1.1100000000000001</v>
      </c>
      <c r="E804" s="60">
        <f>[1]Data!E803</f>
        <v>14.2</v>
      </c>
      <c r="F804" s="60">
        <f t="shared" si="130"/>
        <v>389.98918838028158</v>
      </c>
      <c r="G804" s="60">
        <f t="shared" si="131"/>
        <v>23.929684859154928</v>
      </c>
      <c r="H804" s="60">
        <f t="shared" si="125"/>
        <v>279.95648434488498</v>
      </c>
      <c r="I804" s="60">
        <f t="shared" si="126"/>
        <v>16.745549672189856</v>
      </c>
      <c r="J804" s="60">
        <f t="shared" si="127"/>
        <v>23.289124335402107</v>
      </c>
      <c r="K804" s="60">
        <f t="shared" si="128"/>
        <v>3.1479864848812191</v>
      </c>
      <c r="L804" s="60">
        <f t="shared" si="129"/>
        <v>0.34665637225422552</v>
      </c>
      <c r="R804" s="60">
        <f t="shared" si="132"/>
        <v>16.297297297297295</v>
      </c>
      <c r="S804" s="60">
        <f t="shared" si="133"/>
        <v>2.7909992840829609</v>
      </c>
    </row>
    <row r="805" spans="1:19" x14ac:dyDescent="0.3">
      <c r="A805" s="60">
        <f>[1]Data!A804</f>
        <v>1937.04</v>
      </c>
      <c r="B805" s="60">
        <f>[1]Data!B804</f>
        <v>17.010000000000002</v>
      </c>
      <c r="C805" s="60">
        <f>[1]Data!C804</f>
        <v>0.78</v>
      </c>
      <c r="D805" s="60">
        <f>[1]Data!D804</f>
        <v>1.1299999999999999</v>
      </c>
      <c r="E805" s="60">
        <f>[1]Data!E804</f>
        <v>14.3</v>
      </c>
      <c r="F805" s="60">
        <f t="shared" si="130"/>
        <v>364.14187237762235</v>
      </c>
      <c r="G805" s="60">
        <f t="shared" si="131"/>
        <v>24.190494755244746</v>
      </c>
      <c r="H805" s="60">
        <f t="shared" si="125"/>
        <v>280.69233610521536</v>
      </c>
      <c r="I805" s="60">
        <f t="shared" si="126"/>
        <v>16.764098121880647</v>
      </c>
      <c r="J805" s="60">
        <f t="shared" si="127"/>
        <v>21.721530721795361</v>
      </c>
      <c r="K805" s="60">
        <f t="shared" si="128"/>
        <v>3.078303967803254</v>
      </c>
      <c r="L805" s="60">
        <f t="shared" si="129"/>
        <v>0.27697385517626039</v>
      </c>
      <c r="R805" s="60">
        <f t="shared" si="132"/>
        <v>15.053097345132747</v>
      </c>
      <c r="S805" s="60">
        <f t="shared" si="133"/>
        <v>2.7115837736835213</v>
      </c>
    </row>
    <row r="806" spans="1:19" x14ac:dyDescent="0.3">
      <c r="A806" s="60">
        <f>[1]Data!A805</f>
        <v>1937.05</v>
      </c>
      <c r="B806" s="60">
        <f>[1]Data!B805</f>
        <v>16.25</v>
      </c>
      <c r="C806" s="60">
        <f>[1]Data!C805</f>
        <v>0.81</v>
      </c>
      <c r="D806" s="60">
        <f>[1]Data!D805</f>
        <v>1.1499999999999999</v>
      </c>
      <c r="E806" s="60">
        <f>[1]Data!E805</f>
        <v>14.4</v>
      </c>
      <c r="F806" s="60">
        <f t="shared" si="130"/>
        <v>345.45638020833326</v>
      </c>
      <c r="G806" s="60">
        <f t="shared" si="131"/>
        <v>24.447682291666659</v>
      </c>
      <c r="H806" s="60">
        <f t="shared" si="125"/>
        <v>281.27572897223212</v>
      </c>
      <c r="I806" s="60">
        <f t="shared" si="126"/>
        <v>16.786243810490916</v>
      </c>
      <c r="J806" s="60">
        <f t="shared" si="127"/>
        <v>20.579730886098119</v>
      </c>
      <c r="K806" s="60">
        <f t="shared" si="128"/>
        <v>3.0243066538431518</v>
      </c>
      <c r="L806" s="60">
        <f t="shared" si="129"/>
        <v>0.22297654121615818</v>
      </c>
      <c r="R806" s="60">
        <f t="shared" si="132"/>
        <v>14.130434782608697</v>
      </c>
      <c r="S806" s="60">
        <f t="shared" si="133"/>
        <v>2.6483309664005881</v>
      </c>
    </row>
    <row r="807" spans="1:19" x14ac:dyDescent="0.3">
      <c r="A807" s="60">
        <f>[1]Data!A806</f>
        <v>1937.06</v>
      </c>
      <c r="B807" s="60">
        <f>[1]Data!B806</f>
        <v>15.64</v>
      </c>
      <c r="C807" s="60">
        <f>[1]Data!C806</f>
        <v>0.84</v>
      </c>
      <c r="D807" s="60">
        <f>[1]Data!D806</f>
        <v>1.17</v>
      </c>
      <c r="E807" s="60">
        <f>[1]Data!E806</f>
        <v>14.4</v>
      </c>
      <c r="F807" s="60">
        <f t="shared" si="130"/>
        <v>332.48847916666659</v>
      </c>
      <c r="G807" s="60">
        <f t="shared" si="131"/>
        <v>24.87285937499999</v>
      </c>
      <c r="H807" s="60">
        <f t="shared" si="125"/>
        <v>281.97549666048803</v>
      </c>
      <c r="I807" s="60">
        <f t="shared" si="126"/>
        <v>16.813740673189255</v>
      </c>
      <c r="J807" s="60">
        <f t="shared" si="127"/>
        <v>19.77480714311503</v>
      </c>
      <c r="K807" s="60">
        <f t="shared" si="128"/>
        <v>2.9844087610456063</v>
      </c>
      <c r="L807" s="60">
        <f t="shared" si="129"/>
        <v>0.18307864841861266</v>
      </c>
      <c r="R807" s="60">
        <f t="shared" si="132"/>
        <v>13.367521367521368</v>
      </c>
      <c r="S807" s="60">
        <f t="shared" si="133"/>
        <v>2.5928279863075003</v>
      </c>
    </row>
    <row r="808" spans="1:19" x14ac:dyDescent="0.3">
      <c r="A808" s="60">
        <f>[1]Data!A807</f>
        <v>1937.07</v>
      </c>
      <c r="B808" s="60">
        <f>[1]Data!B807</f>
        <v>16.57</v>
      </c>
      <c r="C808" s="60">
        <f>[1]Data!C807</f>
        <v>0.81666700000000003</v>
      </c>
      <c r="D808" s="60">
        <f>[1]Data!D807</f>
        <v>1.1866699999999999</v>
      </c>
      <c r="E808" s="60">
        <f>[1]Data!E807</f>
        <v>14.5</v>
      </c>
      <c r="F808" s="60">
        <f t="shared" si="130"/>
        <v>349.82983965517235</v>
      </c>
      <c r="G808" s="60">
        <f t="shared" si="131"/>
        <v>25.053263477586203</v>
      </c>
      <c r="H808" s="60">
        <f t="shared" si="125"/>
        <v>282.60948465155229</v>
      </c>
      <c r="I808" s="60">
        <f t="shared" si="126"/>
        <v>16.841204022981824</v>
      </c>
      <c r="J808" s="60">
        <f t="shared" si="127"/>
        <v>20.772258276652192</v>
      </c>
      <c r="K808" s="60">
        <f t="shared" si="128"/>
        <v>3.0336183597894339</v>
      </c>
      <c r="L808" s="60">
        <f t="shared" si="129"/>
        <v>0.23228824716244034</v>
      </c>
      <c r="R808" s="60">
        <f t="shared" si="132"/>
        <v>13.963443922910331</v>
      </c>
      <c r="S808" s="60">
        <f t="shared" si="133"/>
        <v>2.6364427662578236</v>
      </c>
    </row>
    <row r="809" spans="1:19" x14ac:dyDescent="0.3">
      <c r="A809" s="60">
        <f>[1]Data!A808</f>
        <v>1937.08</v>
      </c>
      <c r="B809" s="60">
        <f>[1]Data!B808</f>
        <v>16.739999999999998</v>
      </c>
      <c r="C809" s="60">
        <f>[1]Data!C808</f>
        <v>0.79333299999999995</v>
      </c>
      <c r="D809" s="60">
        <f>[1]Data!D808</f>
        <v>1.20333</v>
      </c>
      <c r="E809" s="60">
        <f>[1]Data!E808</f>
        <v>14.5</v>
      </c>
      <c r="F809" s="60">
        <f t="shared" si="130"/>
        <v>353.41892068965512</v>
      </c>
      <c r="G809" s="60">
        <f t="shared" si="131"/>
        <v>25.40499341896551</v>
      </c>
      <c r="H809" s="60">
        <f t="shared" si="125"/>
        <v>282.73696464027398</v>
      </c>
      <c r="I809" s="60">
        <f t="shared" si="126"/>
        <v>16.871192063235203</v>
      </c>
      <c r="J809" s="60">
        <f t="shared" si="127"/>
        <v>20.948070495848761</v>
      </c>
      <c r="K809" s="60">
        <f t="shared" si="128"/>
        <v>3.0420465416898277</v>
      </c>
      <c r="L809" s="60">
        <f t="shared" si="129"/>
        <v>0.24071642906283408</v>
      </c>
      <c r="R809" s="60">
        <f t="shared" si="132"/>
        <v>13.911395876442869</v>
      </c>
      <c r="S809" s="60">
        <f t="shared" si="133"/>
        <v>2.6327083514715883</v>
      </c>
    </row>
    <row r="810" spans="1:19" x14ac:dyDescent="0.3">
      <c r="A810" s="60">
        <f>[1]Data!A809</f>
        <v>1937.09</v>
      </c>
      <c r="B810" s="60">
        <f>[1]Data!B809</f>
        <v>14.37</v>
      </c>
      <c r="C810" s="60">
        <f>[1]Data!C809</f>
        <v>0.77</v>
      </c>
      <c r="D810" s="60">
        <f>[1]Data!D809</f>
        <v>1.22</v>
      </c>
      <c r="E810" s="60">
        <f>[1]Data!E809</f>
        <v>14.6</v>
      </c>
      <c r="F810" s="60">
        <f t="shared" si="130"/>
        <v>301.30494349315063</v>
      </c>
      <c r="G810" s="60">
        <f t="shared" si="131"/>
        <v>25.580517123287667</v>
      </c>
      <c r="H810" s="60">
        <f t="shared" si="125"/>
        <v>282.38196539652455</v>
      </c>
      <c r="I810" s="60">
        <f t="shared" si="126"/>
        <v>16.904246871055737</v>
      </c>
      <c r="J810" s="60">
        <f t="shared" si="127"/>
        <v>17.824215760186242</v>
      </c>
      <c r="K810" s="60">
        <f t="shared" si="128"/>
        <v>2.8805579687089868</v>
      </c>
      <c r="L810" s="60">
        <f t="shared" si="129"/>
        <v>7.9227856081993231E-2</v>
      </c>
      <c r="R810" s="60">
        <f t="shared" si="132"/>
        <v>11.778688524590164</v>
      </c>
      <c r="S810" s="60">
        <f t="shared" si="133"/>
        <v>2.4662918413457682</v>
      </c>
    </row>
    <row r="811" spans="1:19" x14ac:dyDescent="0.3">
      <c r="A811" s="60">
        <f>[1]Data!A810</f>
        <v>1937.1</v>
      </c>
      <c r="B811" s="60">
        <f>[1]Data!B810</f>
        <v>12.28</v>
      </c>
      <c r="C811" s="60">
        <f>[1]Data!C810</f>
        <v>0.78</v>
      </c>
      <c r="D811" s="60">
        <f>[1]Data!D810</f>
        <v>1.19</v>
      </c>
      <c r="E811" s="60">
        <f>[1]Data!E810</f>
        <v>14.6</v>
      </c>
      <c r="F811" s="60">
        <f t="shared" si="130"/>
        <v>257.48258219178075</v>
      </c>
      <c r="G811" s="60">
        <f t="shared" si="131"/>
        <v>24.951488013698626</v>
      </c>
      <c r="H811" s="60">
        <f t="shared" si="125"/>
        <v>281.87838633866249</v>
      </c>
      <c r="I811" s="60">
        <f t="shared" si="126"/>
        <v>16.936030779171592</v>
      </c>
      <c r="J811" s="60">
        <f t="shared" si="127"/>
        <v>15.203242456812259</v>
      </c>
      <c r="K811" s="60">
        <f t="shared" si="128"/>
        <v>2.7215087246299778</v>
      </c>
      <c r="L811" s="60">
        <f t="shared" si="129"/>
        <v>-7.9821387997015769E-2</v>
      </c>
      <c r="R811" s="60">
        <f t="shared" si="132"/>
        <v>10.319327731092438</v>
      </c>
      <c r="S811" s="60">
        <f t="shared" si="133"/>
        <v>2.3340186155955585</v>
      </c>
    </row>
    <row r="812" spans="1:19" x14ac:dyDescent="0.3">
      <c r="A812" s="60">
        <f>[1]Data!A811</f>
        <v>1937.11</v>
      </c>
      <c r="B812" s="60">
        <f>[1]Data!B811</f>
        <v>11.2</v>
      </c>
      <c r="C812" s="60">
        <f>[1]Data!C811</f>
        <v>0.79</v>
      </c>
      <c r="D812" s="60">
        <f>[1]Data!D811</f>
        <v>1.1599999999999999</v>
      </c>
      <c r="E812" s="60">
        <f>[1]Data!E811</f>
        <v>14.5</v>
      </c>
      <c r="F812" s="60">
        <f t="shared" si="130"/>
        <v>236.4571034482758</v>
      </c>
      <c r="G812" s="60">
        <f t="shared" si="131"/>
        <v>24.490199999999994</v>
      </c>
      <c r="H812" s="60">
        <f t="shared" si="125"/>
        <v>281.28834968278454</v>
      </c>
      <c r="I812" s="60">
        <f t="shared" si="126"/>
        <v>16.965801766500508</v>
      </c>
      <c r="J812" s="60">
        <f t="shared" si="127"/>
        <v>13.937278455956474</v>
      </c>
      <c r="K812" s="60">
        <f t="shared" si="128"/>
        <v>2.634567153557247</v>
      </c>
      <c r="L812" s="60">
        <f t="shared" si="129"/>
        <v>-0.16676295906974659</v>
      </c>
      <c r="R812" s="60">
        <f t="shared" si="132"/>
        <v>9.6551724137931032</v>
      </c>
      <c r="S812" s="60">
        <f t="shared" si="133"/>
        <v>2.2674937731827756</v>
      </c>
    </row>
    <row r="813" spans="1:19" x14ac:dyDescent="0.3">
      <c r="A813" s="60">
        <f>[1]Data!A812</f>
        <v>1937.12</v>
      </c>
      <c r="B813" s="60">
        <f>[1]Data!B812</f>
        <v>11.02</v>
      </c>
      <c r="C813" s="60">
        <f>[1]Data!C812</f>
        <v>0.8</v>
      </c>
      <c r="D813" s="60">
        <f>[1]Data!D812</f>
        <v>1.1299999999999999</v>
      </c>
      <c r="E813" s="60">
        <f>[1]Data!E812</f>
        <v>14.4</v>
      </c>
      <c r="F813" s="60">
        <f t="shared" si="130"/>
        <v>234.2725729166666</v>
      </c>
      <c r="G813" s="60">
        <f t="shared" si="131"/>
        <v>24.022505208333325</v>
      </c>
      <c r="H813" s="60">
        <f t="shared" si="125"/>
        <v>280.73849084447625</v>
      </c>
      <c r="I813" s="60">
        <f t="shared" si="126"/>
        <v>16.994290869122938</v>
      </c>
      <c r="J813" s="60">
        <f t="shared" si="127"/>
        <v>13.785369140781173</v>
      </c>
      <c r="K813" s="60">
        <f t="shared" si="128"/>
        <v>2.6236078225561918</v>
      </c>
      <c r="L813" s="60">
        <f t="shared" si="129"/>
        <v>-0.17772229007080176</v>
      </c>
      <c r="R813" s="60">
        <f t="shared" si="132"/>
        <v>9.7522123893805315</v>
      </c>
      <c r="S813" s="60">
        <f t="shared" si="133"/>
        <v>2.2774941710005194</v>
      </c>
    </row>
    <row r="814" spans="1:19" x14ac:dyDescent="0.3">
      <c r="A814" s="60">
        <f>[1]Data!A813</f>
        <v>1938.01</v>
      </c>
      <c r="B814" s="60">
        <f>[1]Data!B813</f>
        <v>11.31</v>
      </c>
      <c r="C814" s="60">
        <f>[1]Data!C813</f>
        <v>0.79333299999999995</v>
      </c>
      <c r="D814" s="60">
        <f>[1]Data!D813</f>
        <v>1.07667</v>
      </c>
      <c r="E814" s="60">
        <f>[1]Data!E813</f>
        <v>14.2</v>
      </c>
      <c r="F814" s="60">
        <f t="shared" si="130"/>
        <v>243.82408626760562</v>
      </c>
      <c r="G814" s="60">
        <f t="shared" si="131"/>
        <v>23.211147565140841</v>
      </c>
      <c r="H814" s="60">
        <f t="shared" si="125"/>
        <v>280.14086032257546</v>
      </c>
      <c r="I814" s="60">
        <f t="shared" si="126"/>
        <v>17.015046268945241</v>
      </c>
      <c r="J814" s="60">
        <f t="shared" si="127"/>
        <v>14.329910269631034</v>
      </c>
      <c r="K814" s="60">
        <f t="shared" si="128"/>
        <v>2.6623489801059632</v>
      </c>
      <c r="L814" s="60">
        <f t="shared" si="129"/>
        <v>-0.13898113252103039</v>
      </c>
      <c r="R814" s="60">
        <f t="shared" si="132"/>
        <v>10.504611440831454</v>
      </c>
      <c r="S814" s="60">
        <f t="shared" si="133"/>
        <v>2.351814345591134</v>
      </c>
    </row>
    <row r="815" spans="1:19" x14ac:dyDescent="0.3">
      <c r="A815" s="60">
        <f>[1]Data!A814</f>
        <v>1938.02</v>
      </c>
      <c r="B815" s="60">
        <f>[1]Data!B814</f>
        <v>11.04</v>
      </c>
      <c r="C815" s="60">
        <f>[1]Data!C814</f>
        <v>0.78666700000000001</v>
      </c>
      <c r="D815" s="60">
        <f>[1]Data!D814</f>
        <v>1.0233300000000001</v>
      </c>
      <c r="E815" s="60">
        <f>[1]Data!E814</f>
        <v>14.1</v>
      </c>
      <c r="F815" s="60">
        <f t="shared" si="130"/>
        <v>239.69131914893609</v>
      </c>
      <c r="G815" s="60">
        <f t="shared" si="131"/>
        <v>22.217691813829784</v>
      </c>
      <c r="H815" s="60">
        <f t="shared" si="125"/>
        <v>279.38747682188279</v>
      </c>
      <c r="I815" s="60">
        <f t="shared" si="126"/>
        <v>17.02523925454128</v>
      </c>
      <c r="J815" s="60">
        <f t="shared" si="127"/>
        <v>14.078587417501419</v>
      </c>
      <c r="K815" s="60">
        <f t="shared" si="128"/>
        <v>2.6446550202354135</v>
      </c>
      <c r="L815" s="60">
        <f t="shared" si="129"/>
        <v>-0.15667509239158006</v>
      </c>
      <c r="R815" s="60">
        <f t="shared" si="132"/>
        <v>10.788308756706046</v>
      </c>
      <c r="S815" s="60">
        <f t="shared" si="133"/>
        <v>2.3784630252522483</v>
      </c>
    </row>
    <row r="816" spans="1:19" x14ac:dyDescent="0.3">
      <c r="A816" s="60">
        <f>[1]Data!A815</f>
        <v>1938.03</v>
      </c>
      <c r="B816" s="60">
        <f>[1]Data!B815</f>
        <v>10.31</v>
      </c>
      <c r="C816" s="60">
        <f>[1]Data!C815</f>
        <v>0.78</v>
      </c>
      <c r="D816" s="60">
        <f>[1]Data!D815</f>
        <v>0.97</v>
      </c>
      <c r="E816" s="60">
        <f>[1]Data!E815</f>
        <v>14.1</v>
      </c>
      <c r="F816" s="60">
        <f t="shared" si="130"/>
        <v>223.842164893617</v>
      </c>
      <c r="G816" s="60">
        <f t="shared" si="131"/>
        <v>21.059835106382973</v>
      </c>
      <c r="H816" s="60">
        <f t="shared" si="125"/>
        <v>278.40372676842617</v>
      </c>
      <c r="I816" s="60">
        <f t="shared" si="126"/>
        <v>17.0251648587159</v>
      </c>
      <c r="J816" s="60">
        <f t="shared" si="127"/>
        <v>13.147723781307336</v>
      </c>
      <c r="K816" s="60">
        <f t="shared" si="128"/>
        <v>2.5762486471623194</v>
      </c>
      <c r="L816" s="60">
        <f t="shared" si="129"/>
        <v>-0.22508146546467422</v>
      </c>
      <c r="R816" s="60">
        <f t="shared" si="132"/>
        <v>10.628865979381445</v>
      </c>
      <c r="S816" s="60">
        <f t="shared" si="133"/>
        <v>2.3635735055135774</v>
      </c>
    </row>
    <row r="817" spans="1:19" x14ac:dyDescent="0.3">
      <c r="A817" s="60">
        <f>[1]Data!A816</f>
        <v>1938.04</v>
      </c>
      <c r="B817" s="60">
        <f>[1]Data!B816</f>
        <v>9.89</v>
      </c>
      <c r="C817" s="60">
        <f>[1]Data!C816</f>
        <v>0.76666699999999999</v>
      </c>
      <c r="D817" s="60">
        <f>[1]Data!D816</f>
        <v>0.90333300000000005</v>
      </c>
      <c r="E817" s="60">
        <f>[1]Data!E816</f>
        <v>14.2</v>
      </c>
      <c r="F817" s="60">
        <f t="shared" si="130"/>
        <v>213.21133626760559</v>
      </c>
      <c r="G817" s="60">
        <f t="shared" si="131"/>
        <v>19.474300912499999</v>
      </c>
      <c r="H817" s="60">
        <f t="shared" si="125"/>
        <v>277.32032731187223</v>
      </c>
      <c r="I817" s="60">
        <f t="shared" si="126"/>
        <v>17.011245516209787</v>
      </c>
      <c r="J817" s="60">
        <f t="shared" si="127"/>
        <v>12.533552353026671</v>
      </c>
      <c r="K817" s="60">
        <f t="shared" si="128"/>
        <v>2.5284092365505857</v>
      </c>
      <c r="L817" s="60">
        <f t="shared" si="129"/>
        <v>-0.27292087607640791</v>
      </c>
      <c r="R817" s="60">
        <f t="shared" si="132"/>
        <v>10.948343523373994</v>
      </c>
      <c r="S817" s="60">
        <f t="shared" si="133"/>
        <v>2.3931881684148792</v>
      </c>
    </row>
    <row r="818" spans="1:19" x14ac:dyDescent="0.3">
      <c r="A818" s="60">
        <f>[1]Data!A817</f>
        <v>1938.05</v>
      </c>
      <c r="B818" s="60">
        <f>[1]Data!B817</f>
        <v>9.98</v>
      </c>
      <c r="C818" s="60">
        <f>[1]Data!C817</f>
        <v>0.75333300000000003</v>
      </c>
      <c r="D818" s="60">
        <f>[1]Data!D817</f>
        <v>0.83666700000000005</v>
      </c>
      <c r="E818" s="60">
        <f>[1]Data!E817</f>
        <v>14.1</v>
      </c>
      <c r="F818" s="60">
        <f t="shared" si="130"/>
        <v>216.67747872340422</v>
      </c>
      <c r="G818" s="60">
        <f t="shared" si="131"/>
        <v>18.165019648404254</v>
      </c>
      <c r="H818" s="60">
        <f t="shared" si="125"/>
        <v>276.23693466044199</v>
      </c>
      <c r="I818" s="60">
        <f t="shared" si="126"/>
        <v>16.985735969312628</v>
      </c>
      <c r="J818" s="60">
        <f t="shared" si="127"/>
        <v>12.756437466993821</v>
      </c>
      <c r="K818" s="60">
        <f t="shared" si="128"/>
        <v>2.5460360435576987</v>
      </c>
      <c r="L818" s="60">
        <f t="shared" si="129"/>
        <v>-0.25529406906929486</v>
      </c>
      <c r="R818" s="60">
        <f t="shared" si="132"/>
        <v>11.928282100286015</v>
      </c>
      <c r="S818" s="60">
        <f t="shared" si="133"/>
        <v>2.4789122274414948</v>
      </c>
    </row>
    <row r="819" spans="1:19" x14ac:dyDescent="0.3">
      <c r="A819" s="60">
        <f>[1]Data!A818</f>
        <v>1938.06</v>
      </c>
      <c r="B819" s="60">
        <f>[1]Data!B818</f>
        <v>10.210000000000001</v>
      </c>
      <c r="C819" s="60">
        <f>[1]Data!C818</f>
        <v>0.74</v>
      </c>
      <c r="D819" s="60">
        <f>[1]Data!D818</f>
        <v>0.77</v>
      </c>
      <c r="E819" s="60">
        <f>[1]Data!E818</f>
        <v>14.1</v>
      </c>
      <c r="F819" s="60">
        <f t="shared" si="130"/>
        <v>221.67104787234041</v>
      </c>
      <c r="G819" s="60">
        <f t="shared" si="131"/>
        <v>16.717601063829786</v>
      </c>
      <c r="H819" s="60">
        <f t="shared" si="125"/>
        <v>275.67162059481205</v>
      </c>
      <c r="I819" s="60">
        <f t="shared" si="126"/>
        <v>16.945076042452282</v>
      </c>
      <c r="J819" s="60">
        <f t="shared" si="127"/>
        <v>13.081738159037515</v>
      </c>
      <c r="K819" s="60">
        <f t="shared" si="128"/>
        <v>2.5712172239769555</v>
      </c>
      <c r="L819" s="60">
        <f t="shared" si="129"/>
        <v>-0.23011288865003809</v>
      </c>
      <c r="R819" s="60">
        <f t="shared" si="132"/>
        <v>13.25974025974026</v>
      </c>
      <c r="S819" s="60">
        <f t="shared" si="133"/>
        <v>2.5847323963109816</v>
      </c>
    </row>
    <row r="820" spans="1:19" x14ac:dyDescent="0.3">
      <c r="A820" s="60">
        <f>[1]Data!A819</f>
        <v>1938.07</v>
      </c>
      <c r="B820" s="60">
        <f>[1]Data!B819</f>
        <v>12.24</v>
      </c>
      <c r="C820" s="60">
        <f>[1]Data!C819</f>
        <v>0.71333299999999999</v>
      </c>
      <c r="D820" s="60">
        <f>[1]Data!D819</f>
        <v>0.72</v>
      </c>
      <c r="E820" s="60">
        <f>[1]Data!E819</f>
        <v>14.1</v>
      </c>
      <c r="F820" s="60">
        <f t="shared" si="130"/>
        <v>265.7447234042553</v>
      </c>
      <c r="G820" s="60">
        <f t="shared" si="131"/>
        <v>15.632042553191486</v>
      </c>
      <c r="H820" s="60">
        <f t="shared" si="125"/>
        <v>275.10375507388676</v>
      </c>
      <c r="I820" s="60">
        <f t="shared" si="126"/>
        <v>16.892481064673206</v>
      </c>
      <c r="J820" s="60">
        <f t="shared" si="127"/>
        <v>15.731538924734989</v>
      </c>
      <c r="K820" s="60">
        <f t="shared" si="128"/>
        <v>2.7556675460250828</v>
      </c>
      <c r="L820" s="60">
        <f t="shared" si="129"/>
        <v>-4.5662566601910815E-2</v>
      </c>
      <c r="R820" s="60">
        <f t="shared" si="132"/>
        <v>17</v>
      </c>
      <c r="S820" s="60">
        <f t="shared" si="133"/>
        <v>2.8332133440562162</v>
      </c>
    </row>
    <row r="821" spans="1:19" x14ac:dyDescent="0.3">
      <c r="A821" s="60">
        <f>[1]Data!A820</f>
        <v>1938.08</v>
      </c>
      <c r="B821" s="60">
        <f>[1]Data!B820</f>
        <v>12.31</v>
      </c>
      <c r="C821" s="60">
        <f>[1]Data!C820</f>
        <v>0.68666700000000003</v>
      </c>
      <c r="D821" s="60">
        <f>[1]Data!D820</f>
        <v>0.67</v>
      </c>
      <c r="E821" s="60">
        <f>[1]Data!E820</f>
        <v>14.1</v>
      </c>
      <c r="F821" s="60">
        <f t="shared" si="130"/>
        <v>267.2645053191489</v>
      </c>
      <c r="G821" s="60">
        <f t="shared" si="131"/>
        <v>14.546484042553189</v>
      </c>
      <c r="H821" s="60">
        <f t="shared" si="125"/>
        <v>274.35922315958715</v>
      </c>
      <c r="I821" s="60">
        <f t="shared" si="126"/>
        <v>16.827539740198311</v>
      </c>
      <c r="J821" s="60">
        <f t="shared" si="127"/>
        <v>15.882565689665054</v>
      </c>
      <c r="K821" s="60">
        <f t="shared" si="128"/>
        <v>2.7652220101276499</v>
      </c>
      <c r="L821" s="60">
        <f t="shared" si="129"/>
        <v>-3.6108102499343708E-2</v>
      </c>
      <c r="R821" s="60">
        <f t="shared" si="132"/>
        <v>18.373134328358208</v>
      </c>
      <c r="S821" s="60">
        <f t="shared" si="133"/>
        <v>2.9108895067934872</v>
      </c>
    </row>
    <row r="822" spans="1:19" x14ac:dyDescent="0.3">
      <c r="A822" s="60">
        <f>[1]Data!A821</f>
        <v>1938.09</v>
      </c>
      <c r="B822" s="60">
        <f>[1]Data!B821</f>
        <v>11.75</v>
      </c>
      <c r="C822" s="60">
        <f>[1]Data!C821</f>
        <v>0.66</v>
      </c>
      <c r="D822" s="60">
        <f>[1]Data!D821</f>
        <v>0.62</v>
      </c>
      <c r="E822" s="60">
        <f>[1]Data!E821</f>
        <v>14.1</v>
      </c>
      <c r="F822" s="60">
        <f t="shared" si="130"/>
        <v>255.10624999999996</v>
      </c>
      <c r="G822" s="60">
        <f t="shared" si="131"/>
        <v>13.460925531914892</v>
      </c>
      <c r="H822" s="60">
        <f t="shared" si="125"/>
        <v>273.74457304948254</v>
      </c>
      <c r="I822" s="60">
        <f t="shared" si="126"/>
        <v>16.751280022879214</v>
      </c>
      <c r="J822" s="60">
        <f t="shared" si="127"/>
        <v>15.229060086845365</v>
      </c>
      <c r="K822" s="60">
        <f t="shared" si="128"/>
        <v>2.7232054504159997</v>
      </c>
      <c r="L822" s="60">
        <f t="shared" si="129"/>
        <v>-7.81246622109939E-2</v>
      </c>
      <c r="R822" s="60">
        <f t="shared" si="132"/>
        <v>18.951612903225808</v>
      </c>
      <c r="S822" s="60">
        <f t="shared" si="133"/>
        <v>2.9418890415331678</v>
      </c>
    </row>
    <row r="823" spans="1:19" x14ac:dyDescent="0.3">
      <c r="A823" s="60">
        <f>[1]Data!A822</f>
        <v>1938.1</v>
      </c>
      <c r="B823" s="60">
        <f>[1]Data!B822</f>
        <v>13.06</v>
      </c>
      <c r="C823" s="60">
        <f>[1]Data!C822</f>
        <v>0.61</v>
      </c>
      <c r="D823" s="60">
        <f>[1]Data!D822</f>
        <v>0.62666699999999997</v>
      </c>
      <c r="E823" s="60">
        <f>[1]Data!E822</f>
        <v>14</v>
      </c>
      <c r="F823" s="60">
        <f t="shared" si="130"/>
        <v>285.57322499999998</v>
      </c>
      <c r="G823" s="60">
        <f t="shared" si="131"/>
        <v>13.702857288749996</v>
      </c>
      <c r="H823" s="60">
        <f t="shared" si="125"/>
        <v>273.0745578630827</v>
      </c>
      <c r="I823" s="60">
        <f t="shared" si="126"/>
        <v>16.674620748328948</v>
      </c>
      <c r="J823" s="60">
        <f t="shared" si="127"/>
        <v>17.126220098806073</v>
      </c>
      <c r="K823" s="60">
        <f t="shared" si="128"/>
        <v>2.8406106282559773</v>
      </c>
      <c r="L823" s="60">
        <f t="shared" si="129"/>
        <v>3.9280515628983714E-2</v>
      </c>
      <c r="R823" s="60">
        <f t="shared" si="132"/>
        <v>20.840414446588063</v>
      </c>
      <c r="S823" s="60">
        <f t="shared" si="133"/>
        <v>3.036894103759785</v>
      </c>
    </row>
    <row r="824" spans="1:19" x14ac:dyDescent="0.3">
      <c r="A824" s="60">
        <f>[1]Data!A823</f>
        <v>1938.11</v>
      </c>
      <c r="B824" s="60">
        <f>[1]Data!B823</f>
        <v>13.07</v>
      </c>
      <c r="C824" s="60">
        <f>[1]Data!C823</f>
        <v>0.56000000000000005</v>
      </c>
      <c r="D824" s="60">
        <f>[1]Data!D823</f>
        <v>0.63333300000000003</v>
      </c>
      <c r="E824" s="60">
        <f>[1]Data!E823</f>
        <v>14</v>
      </c>
      <c r="F824" s="60">
        <f t="shared" si="130"/>
        <v>285.79188749999997</v>
      </c>
      <c r="G824" s="60">
        <f t="shared" si="131"/>
        <v>13.848617711249998</v>
      </c>
      <c r="H824" s="60">
        <f t="shared" si="125"/>
        <v>272.19259311874993</v>
      </c>
      <c r="I824" s="60">
        <f t="shared" si="126"/>
        <v>16.597515033048037</v>
      </c>
      <c r="J824" s="60">
        <f t="shared" si="127"/>
        <v>17.218956387805481</v>
      </c>
      <c r="K824" s="60">
        <f t="shared" si="128"/>
        <v>2.8460108925059915</v>
      </c>
      <c r="L824" s="60">
        <f t="shared" si="129"/>
        <v>4.4680779878997878E-2</v>
      </c>
      <c r="R824" s="60">
        <f t="shared" si="132"/>
        <v>20.636852966764717</v>
      </c>
      <c r="S824" s="60">
        <f t="shared" si="133"/>
        <v>3.0270784564477733</v>
      </c>
    </row>
    <row r="825" spans="1:19" x14ac:dyDescent="0.3">
      <c r="A825" s="60">
        <f>[1]Data!A824</f>
        <v>1938.12</v>
      </c>
      <c r="B825" s="60">
        <f>[1]Data!B824</f>
        <v>12.69</v>
      </c>
      <c r="C825" s="60">
        <f>[1]Data!C824</f>
        <v>0.51</v>
      </c>
      <c r="D825" s="60">
        <f>[1]Data!D824</f>
        <v>0.64</v>
      </c>
      <c r="E825" s="60">
        <f>[1]Data!E824</f>
        <v>14</v>
      </c>
      <c r="F825" s="60">
        <f t="shared" si="130"/>
        <v>277.48271249999993</v>
      </c>
      <c r="G825" s="60">
        <f t="shared" si="131"/>
        <v>13.994399999999997</v>
      </c>
      <c r="H825" s="60">
        <f t="shared" si="125"/>
        <v>271.25784804819932</v>
      </c>
      <c r="I825" s="60">
        <f t="shared" si="126"/>
        <v>16.519090990431149</v>
      </c>
      <c r="J825" s="60">
        <f t="shared" si="127"/>
        <v>16.797698654286403</v>
      </c>
      <c r="K825" s="60">
        <f t="shared" si="128"/>
        <v>2.8212418921620253</v>
      </c>
      <c r="L825" s="60">
        <f t="shared" si="129"/>
        <v>1.9911779535031648E-2</v>
      </c>
      <c r="R825" s="60">
        <f t="shared" si="132"/>
        <v>19.828125</v>
      </c>
      <c r="S825" s="60">
        <f t="shared" si="133"/>
        <v>2.9871013843547156</v>
      </c>
    </row>
    <row r="826" spans="1:19" x14ac:dyDescent="0.3">
      <c r="A826" s="60">
        <f>[1]Data!A825</f>
        <v>1939.01</v>
      </c>
      <c r="B826" s="60">
        <f>[1]Data!B825</f>
        <v>12.5</v>
      </c>
      <c r="C826" s="60">
        <f>[1]Data!C825</f>
        <v>0.51333300000000004</v>
      </c>
      <c r="D826" s="60">
        <f>[1]Data!D825</f>
        <v>0.66333299999999995</v>
      </c>
      <c r="E826" s="60">
        <f>[1]Data!E825</f>
        <v>14</v>
      </c>
      <c r="F826" s="60">
        <f t="shared" si="130"/>
        <v>273.32812499999994</v>
      </c>
      <c r="G826" s="60">
        <f t="shared" si="131"/>
        <v>14.504605211249997</v>
      </c>
      <c r="H826" s="60">
        <f t="shared" si="125"/>
        <v>270.1652175361537</v>
      </c>
      <c r="I826" s="60">
        <f t="shared" si="126"/>
        <v>16.444070437460677</v>
      </c>
      <c r="J826" s="60">
        <f t="shared" si="127"/>
        <v>16.621682936685826</v>
      </c>
      <c r="K826" s="60">
        <f t="shared" si="128"/>
        <v>2.8107080440292709</v>
      </c>
      <c r="L826" s="60">
        <f t="shared" si="129"/>
        <v>9.3779314022772731E-3</v>
      </c>
      <c r="R826" s="60">
        <f t="shared" si="132"/>
        <v>18.844230574990242</v>
      </c>
      <c r="S826" s="60">
        <f t="shared" si="133"/>
        <v>2.9362067967526535</v>
      </c>
    </row>
    <row r="827" spans="1:19" x14ac:dyDescent="0.3">
      <c r="A827" s="60">
        <f>[1]Data!A826</f>
        <v>1939.02</v>
      </c>
      <c r="B827" s="60">
        <f>[1]Data!B826</f>
        <v>12.4</v>
      </c>
      <c r="C827" s="60">
        <f>[1]Data!C826</f>
        <v>0.51666699999999999</v>
      </c>
      <c r="D827" s="60">
        <f>[1]Data!D826</f>
        <v>0.68666700000000003</v>
      </c>
      <c r="E827" s="60">
        <f>[1]Data!E826</f>
        <v>13.9</v>
      </c>
      <c r="F827" s="60">
        <f t="shared" si="130"/>
        <v>273.09215827338124</v>
      </c>
      <c r="G827" s="60">
        <f t="shared" si="131"/>
        <v>15.122852664928056</v>
      </c>
      <c r="H827" s="60">
        <f t="shared" si="125"/>
        <v>269.06359593616901</v>
      </c>
      <c r="I827" s="60">
        <f t="shared" si="126"/>
        <v>16.373244815852949</v>
      </c>
      <c r="J827" s="60">
        <f t="shared" si="127"/>
        <v>16.679171498673689</v>
      </c>
      <c r="K827" s="60">
        <f t="shared" si="128"/>
        <v>2.8141607253536844</v>
      </c>
      <c r="L827" s="60">
        <f t="shared" si="129"/>
        <v>1.2830612726690838E-2</v>
      </c>
      <c r="R827" s="60">
        <f t="shared" si="132"/>
        <v>18.058243661046767</v>
      </c>
      <c r="S827" s="60">
        <f t="shared" si="133"/>
        <v>2.8936022930408356</v>
      </c>
    </row>
    <row r="828" spans="1:19" x14ac:dyDescent="0.3">
      <c r="A828" s="60">
        <f>[1]Data!A827</f>
        <v>1939.03</v>
      </c>
      <c r="B828" s="60">
        <f>[1]Data!B827</f>
        <v>12.39</v>
      </c>
      <c r="C828" s="60">
        <f>[1]Data!C827</f>
        <v>0.52</v>
      </c>
      <c r="D828" s="60">
        <f>[1]Data!D827</f>
        <v>0.71</v>
      </c>
      <c r="E828" s="60">
        <f>[1]Data!E827</f>
        <v>13.9</v>
      </c>
      <c r="F828" s="60">
        <f t="shared" si="130"/>
        <v>272.87192266187043</v>
      </c>
      <c r="G828" s="60">
        <f t="shared" si="131"/>
        <v>15.636728417266182</v>
      </c>
      <c r="H828" s="60">
        <f t="shared" si="125"/>
        <v>267.63300400645096</v>
      </c>
      <c r="I828" s="60">
        <f t="shared" si="126"/>
        <v>16.304564458737197</v>
      </c>
      <c r="J828" s="60">
        <f t="shared" si="127"/>
        <v>16.735922223034017</v>
      </c>
      <c r="K828" s="60">
        <f t="shared" si="128"/>
        <v>2.8175574405864614</v>
      </c>
      <c r="L828" s="60">
        <f t="shared" si="129"/>
        <v>1.6227327959467797E-2</v>
      </c>
      <c r="R828" s="60">
        <f t="shared" si="132"/>
        <v>17.450704225352116</v>
      </c>
      <c r="S828" s="60">
        <f t="shared" si="133"/>
        <v>2.8593800045878273</v>
      </c>
    </row>
    <row r="829" spans="1:19" x14ac:dyDescent="0.3">
      <c r="A829" s="60">
        <f>[1]Data!A828</f>
        <v>1939.04</v>
      </c>
      <c r="B829" s="60">
        <f>[1]Data!B828</f>
        <v>10.83</v>
      </c>
      <c r="C829" s="60">
        <f>[1]Data!C828</f>
        <v>0.52333300000000005</v>
      </c>
      <c r="D829" s="60">
        <f>[1]Data!D828</f>
        <v>0.72666699999999995</v>
      </c>
      <c r="E829" s="60">
        <f>[1]Data!E828</f>
        <v>13.8</v>
      </c>
      <c r="F829" s="60">
        <f t="shared" si="130"/>
        <v>240.2435380434782</v>
      </c>
      <c r="G829" s="60">
        <f t="shared" si="131"/>
        <v>16.119764640760867</v>
      </c>
      <c r="H829" s="60">
        <f t="shared" si="125"/>
        <v>266.28986039760366</v>
      </c>
      <c r="I829" s="60">
        <f t="shared" si="126"/>
        <v>16.237714379777419</v>
      </c>
      <c r="J829" s="60">
        <f t="shared" si="127"/>
        <v>14.7954036155901</v>
      </c>
      <c r="K829" s="60">
        <f t="shared" si="128"/>
        <v>2.6943165660201198</v>
      </c>
      <c r="L829" s="60">
        <f t="shared" si="129"/>
        <v>-0.10701354660687379</v>
      </c>
      <c r="R829" s="60">
        <f t="shared" si="132"/>
        <v>14.903662888228034</v>
      </c>
      <c r="S829" s="60">
        <f t="shared" si="133"/>
        <v>2.7016070141645203</v>
      </c>
    </row>
    <row r="830" spans="1:19" x14ac:dyDescent="0.3">
      <c r="A830" s="60">
        <f>[1]Data!A829</f>
        <v>1939.05</v>
      </c>
      <c r="B830" s="60">
        <f>[1]Data!B829</f>
        <v>11.23</v>
      </c>
      <c r="C830" s="60">
        <f>[1]Data!C829</f>
        <v>0.526667</v>
      </c>
      <c r="D830" s="60">
        <f>[1]Data!D829</f>
        <v>0.74333300000000002</v>
      </c>
      <c r="E830" s="60">
        <f>[1]Data!E829</f>
        <v>13.8</v>
      </c>
      <c r="F830" s="60">
        <f t="shared" si="130"/>
        <v>249.11679891304343</v>
      </c>
      <c r="G830" s="60">
        <f t="shared" si="131"/>
        <v>16.489469054891302</v>
      </c>
      <c r="H830" s="60">
        <f t="shared" si="125"/>
        <v>264.97236104397638</v>
      </c>
      <c r="I830" s="60">
        <f t="shared" si="126"/>
        <v>16.173243380903301</v>
      </c>
      <c r="J830" s="60">
        <f t="shared" si="127"/>
        <v>15.403020473134676</v>
      </c>
      <c r="K830" s="60">
        <f t="shared" si="128"/>
        <v>2.7345636248068383</v>
      </c>
      <c r="L830" s="60">
        <f t="shared" si="129"/>
        <v>-6.6766487820155263E-2</v>
      </c>
      <c r="R830" s="60">
        <f t="shared" si="132"/>
        <v>15.107630093107666</v>
      </c>
      <c r="S830" s="60">
        <f t="shared" si="133"/>
        <v>2.7151999203770281</v>
      </c>
    </row>
    <row r="831" spans="1:19" x14ac:dyDescent="0.3">
      <c r="A831" s="60">
        <f>[1]Data!A830</f>
        <v>1939.06</v>
      </c>
      <c r="B831" s="60">
        <f>[1]Data!B830</f>
        <v>11.43</v>
      </c>
      <c r="C831" s="60">
        <f>[1]Data!C830</f>
        <v>0.53</v>
      </c>
      <c r="D831" s="60">
        <f>[1]Data!D830</f>
        <v>0.76</v>
      </c>
      <c r="E831" s="60">
        <f>[1]Data!E830</f>
        <v>13.8</v>
      </c>
      <c r="F831" s="60">
        <f t="shared" si="130"/>
        <v>253.55342934782601</v>
      </c>
      <c r="G831" s="60">
        <f t="shared" si="131"/>
        <v>16.859195652173909</v>
      </c>
      <c r="H831" s="60">
        <f t="shared" si="125"/>
        <v>263.68567950987369</v>
      </c>
      <c r="I831" s="60">
        <f t="shared" si="126"/>
        <v>16.111075538197351</v>
      </c>
      <c r="J831" s="60">
        <f t="shared" si="127"/>
        <v>15.737833811695715</v>
      </c>
      <c r="K831" s="60">
        <f t="shared" si="128"/>
        <v>2.7560676103731971</v>
      </c>
      <c r="L831" s="60">
        <f t="shared" si="129"/>
        <v>-4.5262502253796466E-2</v>
      </c>
      <c r="R831" s="60">
        <f t="shared" si="132"/>
        <v>15.039473684210526</v>
      </c>
      <c r="S831" s="60">
        <f t="shared" si="133"/>
        <v>2.7106783235084797</v>
      </c>
    </row>
    <row r="832" spans="1:19" x14ac:dyDescent="0.3">
      <c r="A832" s="60">
        <f>[1]Data!A831</f>
        <v>1939.07</v>
      </c>
      <c r="B832" s="60">
        <f>[1]Data!B831</f>
        <v>11.71</v>
      </c>
      <c r="C832" s="60">
        <f>[1]Data!C831</f>
        <v>0.54</v>
      </c>
      <c r="D832" s="60">
        <f>[1]Data!D831</f>
        <v>0.776667</v>
      </c>
      <c r="E832" s="60">
        <f>[1]Data!E831</f>
        <v>13.8</v>
      </c>
      <c r="F832" s="60">
        <f t="shared" si="130"/>
        <v>259.76471195652169</v>
      </c>
      <c r="G832" s="60">
        <f t="shared" si="131"/>
        <v>17.228922249456517</v>
      </c>
      <c r="H832" s="60">
        <f t="shared" si="125"/>
        <v>262.21371936930564</v>
      </c>
      <c r="I832" s="60">
        <f t="shared" si="126"/>
        <v>16.051914353018645</v>
      </c>
      <c r="J832" s="60">
        <f t="shared" si="127"/>
        <v>16.182787064751039</v>
      </c>
      <c r="K832" s="60">
        <f t="shared" si="128"/>
        <v>2.7839481504892767</v>
      </c>
      <c r="L832" s="60">
        <f t="shared" si="129"/>
        <v>-1.7381962137716922E-2</v>
      </c>
      <c r="R832" s="60">
        <f t="shared" si="132"/>
        <v>15.07724674796277</v>
      </c>
      <c r="S832" s="60">
        <f t="shared" si="133"/>
        <v>2.7131867695156693</v>
      </c>
    </row>
    <row r="833" spans="1:19" x14ac:dyDescent="0.3">
      <c r="A833" s="60">
        <f>[1]Data!A832</f>
        <v>1939.08</v>
      </c>
      <c r="B833" s="60">
        <f>[1]Data!B832</f>
        <v>11.54</v>
      </c>
      <c r="C833" s="60">
        <f>[1]Data!C832</f>
        <v>0.55000000000000004</v>
      </c>
      <c r="D833" s="60">
        <f>[1]Data!D832</f>
        <v>0.79333299999999995</v>
      </c>
      <c r="E833" s="60">
        <f>[1]Data!E832</f>
        <v>13.8</v>
      </c>
      <c r="F833" s="60">
        <f t="shared" si="130"/>
        <v>255.99357608695644</v>
      </c>
      <c r="G833" s="60">
        <f t="shared" si="131"/>
        <v>17.598626663586952</v>
      </c>
      <c r="H833" s="60">
        <f t="shared" ref="H833:H896" si="134">GEOMEAN(F714:F834)</f>
        <v>260.80267039643633</v>
      </c>
      <c r="I833" s="60">
        <f t="shared" ref="I833:I896" si="135">GEOMEAN(G714:G833)</f>
        <v>15.994137932118859</v>
      </c>
      <c r="J833" s="60">
        <f t="shared" ref="J833:J896" si="136">F833/I833</f>
        <v>16.005462574689897</v>
      </c>
      <c r="K833" s="60">
        <f t="shared" ref="K833:K896" si="137">LN(J833)</f>
        <v>2.772930074890454</v>
      </c>
      <c r="L833" s="60">
        <f t="shared" si="129"/>
        <v>-2.8400037736539652E-2</v>
      </c>
      <c r="R833" s="60">
        <f t="shared" si="132"/>
        <v>14.546224599254034</v>
      </c>
      <c r="S833" s="60">
        <f t="shared" si="133"/>
        <v>2.6773314822328356</v>
      </c>
    </row>
    <row r="834" spans="1:19" x14ac:dyDescent="0.3">
      <c r="A834" s="60">
        <f>[1]Data!A833</f>
        <v>1939.09</v>
      </c>
      <c r="B834" s="60">
        <f>[1]Data!B833</f>
        <v>12.77</v>
      </c>
      <c r="C834" s="60">
        <f>[1]Data!C833</f>
        <v>0.56000000000000005</v>
      </c>
      <c r="D834" s="60">
        <f>[1]Data!D833</f>
        <v>0.81</v>
      </c>
      <c r="E834" s="60">
        <f>[1]Data!E833</f>
        <v>14.1</v>
      </c>
      <c r="F834" s="60">
        <f t="shared" si="130"/>
        <v>277.25164361702122</v>
      </c>
      <c r="G834" s="60">
        <f t="shared" si="131"/>
        <v>17.586047872340426</v>
      </c>
      <c r="H834" s="60">
        <f t="shared" si="134"/>
        <v>259.35238382004951</v>
      </c>
      <c r="I834" s="60">
        <f t="shared" si="135"/>
        <v>15.934838739996929</v>
      </c>
      <c r="J834" s="60">
        <f t="shared" si="136"/>
        <v>17.399086877554097</v>
      </c>
      <c r="K834" s="60">
        <f t="shared" si="137"/>
        <v>2.8564177265419604</v>
      </c>
      <c r="L834" s="60">
        <f t="shared" ref="L834:L897" si="138">K834-$K$1843</f>
        <v>5.5087613914966749E-2</v>
      </c>
      <c r="R834" s="60">
        <f t="shared" si="132"/>
        <v>15.76543209876543</v>
      </c>
      <c r="S834" s="60">
        <f t="shared" si="133"/>
        <v>2.7578197013601002</v>
      </c>
    </row>
    <row r="835" spans="1:19" x14ac:dyDescent="0.3">
      <c r="A835" s="60">
        <f>[1]Data!A834</f>
        <v>1939.1</v>
      </c>
      <c r="B835" s="60">
        <f>[1]Data!B834</f>
        <v>12.9</v>
      </c>
      <c r="C835" s="60">
        <f>[1]Data!C834</f>
        <v>0.57999999999999996</v>
      </c>
      <c r="D835" s="60">
        <f>[1]Data!D834</f>
        <v>0.84</v>
      </c>
      <c r="E835" s="60">
        <f>[1]Data!E834</f>
        <v>14</v>
      </c>
      <c r="F835" s="60">
        <f t="shared" si="130"/>
        <v>282.07462499999997</v>
      </c>
      <c r="G835" s="60">
        <f t="shared" si="131"/>
        <v>18.367649999999998</v>
      </c>
      <c r="H835" s="60">
        <f t="shared" si="134"/>
        <v>258.11013161360609</v>
      </c>
      <c r="I835" s="60">
        <f t="shared" si="135"/>
        <v>15.879818935574864</v>
      </c>
      <c r="J835" s="60">
        <f t="shared" si="136"/>
        <v>17.7630882407658</v>
      </c>
      <c r="K835" s="60">
        <f t="shared" si="137"/>
        <v>2.8771226098778637</v>
      </c>
      <c r="L835" s="60">
        <f t="shared" si="138"/>
        <v>7.5792497250870117E-2</v>
      </c>
      <c r="R835" s="60">
        <f t="shared" si="132"/>
        <v>15.357142857142858</v>
      </c>
      <c r="S835" s="60">
        <f t="shared" si="133"/>
        <v>2.731580698512404</v>
      </c>
    </row>
    <row r="836" spans="1:19" x14ac:dyDescent="0.3">
      <c r="A836" s="60">
        <f>[1]Data!A835</f>
        <v>1939.11</v>
      </c>
      <c r="B836" s="60">
        <f>[1]Data!B835</f>
        <v>12.67</v>
      </c>
      <c r="C836" s="60">
        <f>[1]Data!C835</f>
        <v>0.6</v>
      </c>
      <c r="D836" s="60">
        <f>[1]Data!D835</f>
        <v>0.87</v>
      </c>
      <c r="E836" s="60">
        <f>[1]Data!E835</f>
        <v>14</v>
      </c>
      <c r="F836" s="60">
        <f t="shared" si="130"/>
        <v>277.04538749999995</v>
      </c>
      <c r="G836" s="60">
        <f t="shared" si="131"/>
        <v>19.023637499999996</v>
      </c>
      <c r="H836" s="60">
        <f t="shared" si="134"/>
        <v>257.47652201397977</v>
      </c>
      <c r="I836" s="60">
        <f t="shared" si="135"/>
        <v>15.828032708314856</v>
      </c>
      <c r="J836" s="60">
        <f t="shared" si="136"/>
        <v>17.50346316598532</v>
      </c>
      <c r="K836" s="60">
        <f t="shared" si="137"/>
        <v>2.8623987565499576</v>
      </c>
      <c r="L836" s="60">
        <f t="shared" si="138"/>
        <v>6.1068643922963961E-2</v>
      </c>
      <c r="R836" s="60">
        <f t="shared" si="132"/>
        <v>14.563218390804598</v>
      </c>
      <c r="S836" s="60">
        <f t="shared" si="133"/>
        <v>2.6784990616665554</v>
      </c>
    </row>
    <row r="837" spans="1:19" x14ac:dyDescent="0.3">
      <c r="A837" s="60">
        <f>[1]Data!A836</f>
        <v>1939.12</v>
      </c>
      <c r="B837" s="60">
        <f>[1]Data!B836</f>
        <v>12.37</v>
      </c>
      <c r="C837" s="60">
        <f>[1]Data!C836</f>
        <v>0.62</v>
      </c>
      <c r="D837" s="60">
        <f>[1]Data!D836</f>
        <v>0.9</v>
      </c>
      <c r="E837" s="60">
        <f>[1]Data!E836</f>
        <v>14</v>
      </c>
      <c r="F837" s="60">
        <f t="shared" si="130"/>
        <v>270.48551249999997</v>
      </c>
      <c r="G837" s="60">
        <f t="shared" si="131"/>
        <v>19.679624999999994</v>
      </c>
      <c r="H837" s="60">
        <f t="shared" si="134"/>
        <v>256.75241353296201</v>
      </c>
      <c r="I837" s="60">
        <f t="shared" si="135"/>
        <v>15.778549662428974</v>
      </c>
      <c r="J837" s="60">
        <f t="shared" si="136"/>
        <v>17.142609320048305</v>
      </c>
      <c r="K837" s="60">
        <f t="shared" si="137"/>
        <v>2.8415671372917233</v>
      </c>
      <c r="L837" s="60">
        <f t="shared" si="138"/>
        <v>4.023702466472967E-2</v>
      </c>
      <c r="R837" s="60">
        <f t="shared" si="132"/>
        <v>13.744444444444444</v>
      </c>
      <c r="S837" s="60">
        <f t="shared" si="133"/>
        <v>2.6206347020622229</v>
      </c>
    </row>
    <row r="838" spans="1:19" x14ac:dyDescent="0.3">
      <c r="A838" s="60">
        <f>[1]Data!A837</f>
        <v>1940.01</v>
      </c>
      <c r="B838" s="60">
        <f>[1]Data!B837</f>
        <v>12.3</v>
      </c>
      <c r="C838" s="60">
        <f>[1]Data!C837</f>
        <v>0.62333300000000003</v>
      </c>
      <c r="D838" s="60">
        <f>[1]Data!D837</f>
        <v>0.93</v>
      </c>
      <c r="E838" s="60">
        <f>[1]Data!E837</f>
        <v>13.9</v>
      </c>
      <c r="F838" s="60">
        <f t="shared" si="130"/>
        <v>270.88980215827337</v>
      </c>
      <c r="G838" s="60">
        <f t="shared" si="131"/>
        <v>20.481911870503591</v>
      </c>
      <c r="H838" s="60">
        <f t="shared" si="134"/>
        <v>255.9586063725115</v>
      </c>
      <c r="I838" s="60">
        <f t="shared" si="135"/>
        <v>15.738084694845611</v>
      </c>
      <c r="J838" s="60">
        <f t="shared" si="136"/>
        <v>17.212374149123281</v>
      </c>
      <c r="K838" s="60">
        <f t="shared" si="137"/>
        <v>2.8456285524302674</v>
      </c>
      <c r="L838" s="60">
        <f t="shared" si="138"/>
        <v>4.4298439803273748E-2</v>
      </c>
      <c r="R838" s="60">
        <f t="shared" si="132"/>
        <v>13.225806451612904</v>
      </c>
      <c r="S838" s="60">
        <f t="shared" si="133"/>
        <v>2.5821699552132071</v>
      </c>
    </row>
    <row r="839" spans="1:19" x14ac:dyDescent="0.3">
      <c r="A839" s="60">
        <f>[1]Data!A838</f>
        <v>1940.02</v>
      </c>
      <c r="B839" s="60">
        <f>[1]Data!B838</f>
        <v>12.22</v>
      </c>
      <c r="C839" s="60">
        <f>[1]Data!C838</f>
        <v>0.62666699999999997</v>
      </c>
      <c r="D839" s="60">
        <f>[1]Data!D838</f>
        <v>0.96</v>
      </c>
      <c r="E839" s="60">
        <f>[1]Data!E838</f>
        <v>14</v>
      </c>
      <c r="F839" s="60">
        <f t="shared" si="130"/>
        <v>267.20557499999995</v>
      </c>
      <c r="G839" s="60">
        <f t="shared" si="131"/>
        <v>20.991599999999995</v>
      </c>
      <c r="H839" s="60">
        <f t="shared" si="134"/>
        <v>255.01468376788651</v>
      </c>
      <c r="I839" s="60">
        <f t="shared" si="135"/>
        <v>15.704790751659862</v>
      </c>
      <c r="J839" s="60">
        <f t="shared" si="136"/>
        <v>17.014271582813581</v>
      </c>
      <c r="K839" s="60">
        <f t="shared" si="137"/>
        <v>2.8340524967404832</v>
      </c>
      <c r="L839" s="60">
        <f t="shared" si="138"/>
        <v>3.27223841134896E-2</v>
      </c>
      <c r="R839" s="60">
        <f t="shared" si="132"/>
        <v>12.729166666666668</v>
      </c>
      <c r="S839" s="60">
        <f t="shared" si="133"/>
        <v>2.5438959482637045</v>
      </c>
    </row>
    <row r="840" spans="1:19" x14ac:dyDescent="0.3">
      <c r="A840" s="60">
        <f>[1]Data!A839</f>
        <v>1940.03</v>
      </c>
      <c r="B840" s="60">
        <f>[1]Data!B839</f>
        <v>12.15</v>
      </c>
      <c r="C840" s="60">
        <f>[1]Data!C839</f>
        <v>0.63</v>
      </c>
      <c r="D840" s="60">
        <f>[1]Data!D839</f>
        <v>0.99</v>
      </c>
      <c r="E840" s="60">
        <f>[1]Data!E839</f>
        <v>14</v>
      </c>
      <c r="F840" s="60">
        <f t="shared" si="130"/>
        <v>265.67493749999994</v>
      </c>
      <c r="G840" s="60">
        <f t="shared" si="131"/>
        <v>21.647587499999993</v>
      </c>
      <c r="H840" s="60">
        <f t="shared" si="134"/>
        <v>254.00477125019594</v>
      </c>
      <c r="I840" s="60">
        <f t="shared" si="135"/>
        <v>15.679505789397227</v>
      </c>
      <c r="J840" s="60">
        <f t="shared" si="136"/>
        <v>16.944088740325874</v>
      </c>
      <c r="K840" s="60">
        <f t="shared" si="137"/>
        <v>2.8299190261166931</v>
      </c>
      <c r="L840" s="60">
        <f t="shared" si="138"/>
        <v>2.8588913489699497E-2</v>
      </c>
      <c r="R840" s="60">
        <f t="shared" si="132"/>
        <v>12.272727272727273</v>
      </c>
      <c r="S840" s="60">
        <f t="shared" si="133"/>
        <v>2.507379505640059</v>
      </c>
    </row>
    <row r="841" spans="1:19" x14ac:dyDescent="0.3">
      <c r="A841" s="60">
        <f>[1]Data!A840</f>
        <v>1940.04</v>
      </c>
      <c r="B841" s="60">
        <f>[1]Data!B840</f>
        <v>12.27</v>
      </c>
      <c r="C841" s="60">
        <f>[1]Data!C840</f>
        <v>0.63666699999999998</v>
      </c>
      <c r="D841" s="60">
        <f>[1]Data!D840</f>
        <v>1.00667</v>
      </c>
      <c r="E841" s="60">
        <f>[1]Data!E840</f>
        <v>14</v>
      </c>
      <c r="F841" s="60">
        <f t="shared" si="130"/>
        <v>268.29888749999992</v>
      </c>
      <c r="G841" s="60">
        <f t="shared" si="131"/>
        <v>22.012097887499998</v>
      </c>
      <c r="H841" s="60">
        <f t="shared" si="134"/>
        <v>252.572987135706</v>
      </c>
      <c r="I841" s="60">
        <f t="shared" si="135"/>
        <v>15.662069008979977</v>
      </c>
      <c r="J841" s="60">
        <f t="shared" si="136"/>
        <v>17.130488145989432</v>
      </c>
      <c r="K841" s="60">
        <f t="shared" si="137"/>
        <v>2.8408598084851424</v>
      </c>
      <c r="L841" s="60">
        <f t="shared" si="138"/>
        <v>3.9529695858148806E-2</v>
      </c>
      <c r="R841" s="60">
        <f t="shared" si="132"/>
        <v>12.188701361916021</v>
      </c>
      <c r="S841" s="60">
        <f t="shared" si="133"/>
        <v>2.5005094047513556</v>
      </c>
    </row>
    <row r="842" spans="1:19" x14ac:dyDescent="0.3">
      <c r="A842" s="60">
        <f>[1]Data!A841</f>
        <v>1940.05</v>
      </c>
      <c r="B842" s="60">
        <f>[1]Data!B841</f>
        <v>10.58</v>
      </c>
      <c r="C842" s="60">
        <f>[1]Data!C841</f>
        <v>0.64333300000000004</v>
      </c>
      <c r="D842" s="60">
        <f>[1]Data!D841</f>
        <v>1.0233300000000001</v>
      </c>
      <c r="E842" s="60">
        <f>[1]Data!E841</f>
        <v>14</v>
      </c>
      <c r="F842" s="60">
        <f t="shared" si="130"/>
        <v>231.34492499999996</v>
      </c>
      <c r="G842" s="60">
        <f t="shared" si="131"/>
        <v>22.376389612499995</v>
      </c>
      <c r="H842" s="60">
        <f t="shared" si="134"/>
        <v>251.06336548542686</v>
      </c>
      <c r="I842" s="60">
        <f t="shared" si="135"/>
        <v>15.651163183467705</v>
      </c>
      <c r="J842" s="60">
        <f t="shared" si="136"/>
        <v>14.781324703352986</v>
      </c>
      <c r="K842" s="60">
        <f t="shared" si="137"/>
        <v>2.6933645396060646</v>
      </c>
      <c r="L842" s="60">
        <f t="shared" si="138"/>
        <v>-0.10796557302092902</v>
      </c>
      <c r="R842" s="60">
        <f t="shared" si="132"/>
        <v>10.338795891843295</v>
      </c>
      <c r="S842" s="60">
        <f t="shared" si="133"/>
        <v>2.3359034108334527</v>
      </c>
    </row>
    <row r="843" spans="1:19" x14ac:dyDescent="0.3">
      <c r="A843" s="60">
        <f>[1]Data!A842</f>
        <v>1940.06</v>
      </c>
      <c r="B843" s="60">
        <f>[1]Data!B842</f>
        <v>9.67</v>
      </c>
      <c r="C843" s="60">
        <f>[1]Data!C842</f>
        <v>0.65</v>
      </c>
      <c r="D843" s="60">
        <f>[1]Data!D842</f>
        <v>1.04</v>
      </c>
      <c r="E843" s="60">
        <f>[1]Data!E842</f>
        <v>14.1</v>
      </c>
      <c r="F843" s="60">
        <f t="shared" ref="F843:F906" si="139">B843*$E$1842/E843</f>
        <v>209.94701595744675</v>
      </c>
      <c r="G843" s="60">
        <f t="shared" ref="G843:G906" si="140">D843*$E$1842/E843</f>
        <v>22.579617021276594</v>
      </c>
      <c r="H843" s="60">
        <f t="shared" si="134"/>
        <v>249.8523181014256</v>
      </c>
      <c r="I843" s="60">
        <f t="shared" si="135"/>
        <v>15.645918651159135</v>
      </c>
      <c r="J843" s="60">
        <f t="shared" si="136"/>
        <v>13.418644225271663</v>
      </c>
      <c r="K843" s="60">
        <f t="shared" si="137"/>
        <v>2.5966451000072102</v>
      </c>
      <c r="L843" s="60">
        <f t="shared" si="138"/>
        <v>-0.20468501261978345</v>
      </c>
      <c r="R843" s="60">
        <f t="shared" ref="R843:R906" si="141">B843/D843</f>
        <v>9.2980769230769234</v>
      </c>
      <c r="S843" s="60">
        <f t="shared" ref="S843:S906" si="142">LN(R843)</f>
        <v>2.2298075963119217</v>
      </c>
    </row>
    <row r="844" spans="1:19" x14ac:dyDescent="0.3">
      <c r="A844" s="60">
        <f>[1]Data!A843</f>
        <v>1940.07</v>
      </c>
      <c r="B844" s="60">
        <f>[1]Data!B843</f>
        <v>9.99</v>
      </c>
      <c r="C844" s="60">
        <f>[1]Data!C843</f>
        <v>0.656667</v>
      </c>
      <c r="D844" s="60">
        <f>[1]Data!D843</f>
        <v>1.0533300000000001</v>
      </c>
      <c r="E844" s="60">
        <f>[1]Data!E843</f>
        <v>14</v>
      </c>
      <c r="F844" s="60">
        <f t="shared" si="139"/>
        <v>218.44383749999997</v>
      </c>
      <c r="G844" s="60">
        <f t="shared" si="140"/>
        <v>23.032377112499997</v>
      </c>
      <c r="H844" s="60">
        <f t="shared" si="134"/>
        <v>248.70966050436516</v>
      </c>
      <c r="I844" s="60">
        <f t="shared" si="135"/>
        <v>15.647172049841188</v>
      </c>
      <c r="J844" s="60">
        <f t="shared" si="136"/>
        <v>13.960595358968849</v>
      </c>
      <c r="K844" s="60">
        <f t="shared" si="137"/>
        <v>2.6362387439154533</v>
      </c>
      <c r="L844" s="60">
        <f t="shared" si="138"/>
        <v>-0.16509136871154029</v>
      </c>
      <c r="R844" s="60">
        <f t="shared" si="141"/>
        <v>9.4842072285038874</v>
      </c>
      <c r="S844" s="60">
        <f t="shared" si="142"/>
        <v>2.2496280182917201</v>
      </c>
    </row>
    <row r="845" spans="1:19" x14ac:dyDescent="0.3">
      <c r="A845" s="60">
        <f>[1]Data!A844</f>
        <v>1940.08</v>
      </c>
      <c r="B845" s="60">
        <f>[1]Data!B844</f>
        <v>10.199999999999999</v>
      </c>
      <c r="C845" s="60">
        <f>[1]Data!C844</f>
        <v>0.66333299999999995</v>
      </c>
      <c r="D845" s="60">
        <f>[1]Data!D844</f>
        <v>1.06667</v>
      </c>
      <c r="E845" s="60">
        <f>[1]Data!E844</f>
        <v>14</v>
      </c>
      <c r="F845" s="60">
        <f t="shared" si="139"/>
        <v>223.03574999999995</v>
      </c>
      <c r="G845" s="60">
        <f t="shared" si="140"/>
        <v>23.324072887499995</v>
      </c>
      <c r="H845" s="60">
        <f t="shared" si="134"/>
        <v>247.67077293457828</v>
      </c>
      <c r="I845" s="60">
        <f t="shared" si="135"/>
        <v>15.655100799621767</v>
      </c>
      <c r="J845" s="60">
        <f t="shared" si="136"/>
        <v>14.246842154180737</v>
      </c>
      <c r="K845" s="60">
        <f t="shared" si="137"/>
        <v>2.6565352789416519</v>
      </c>
      <c r="L845" s="60">
        <f t="shared" si="138"/>
        <v>-0.14479483368534174</v>
      </c>
      <c r="R845" s="60">
        <f t="shared" si="141"/>
        <v>9.562470117280883</v>
      </c>
      <c r="S845" s="60">
        <f t="shared" si="142"/>
        <v>2.2578460741575368</v>
      </c>
    </row>
    <row r="846" spans="1:19" x14ac:dyDescent="0.3">
      <c r="A846" s="60">
        <f>[1]Data!A845</f>
        <v>1940.09</v>
      </c>
      <c r="B846" s="60">
        <f>[1]Data!B845</f>
        <v>10.63</v>
      </c>
      <c r="C846" s="60">
        <f>[1]Data!C845</f>
        <v>0.67</v>
      </c>
      <c r="D846" s="60">
        <f>[1]Data!D845</f>
        <v>1.08</v>
      </c>
      <c r="E846" s="60">
        <f>[1]Data!E845</f>
        <v>14</v>
      </c>
      <c r="F846" s="60">
        <f t="shared" si="139"/>
        <v>232.43823749999999</v>
      </c>
      <c r="G846" s="60">
        <f t="shared" si="140"/>
        <v>23.615549999999995</v>
      </c>
      <c r="H846" s="60">
        <f t="shared" si="134"/>
        <v>246.66860934507039</v>
      </c>
      <c r="I846" s="60">
        <f t="shared" si="135"/>
        <v>15.671428286151627</v>
      </c>
      <c r="J846" s="60">
        <f t="shared" si="136"/>
        <v>14.831975315574695</v>
      </c>
      <c r="K846" s="60">
        <f t="shared" si="137"/>
        <v>2.6967853445539576</v>
      </c>
      <c r="L846" s="60">
        <f t="shared" si="138"/>
        <v>-0.10454476807303603</v>
      </c>
      <c r="R846" s="60">
        <f t="shared" si="141"/>
        <v>9.8425925925925934</v>
      </c>
      <c r="S846" s="60">
        <f t="shared" si="142"/>
        <v>2.2867191512177283</v>
      </c>
    </row>
    <row r="847" spans="1:19" x14ac:dyDescent="0.3">
      <c r="A847" s="60">
        <f>[1]Data!A846</f>
        <v>1940.1</v>
      </c>
      <c r="B847" s="60">
        <f>[1]Data!B846</f>
        <v>10.73</v>
      </c>
      <c r="C847" s="60">
        <f>[1]Data!C846</f>
        <v>0.67</v>
      </c>
      <c r="D847" s="60">
        <f>[1]Data!D846</f>
        <v>1.07</v>
      </c>
      <c r="E847" s="60">
        <f>[1]Data!E846</f>
        <v>14</v>
      </c>
      <c r="F847" s="60">
        <f t="shared" si="139"/>
        <v>234.62486249999998</v>
      </c>
      <c r="G847" s="60">
        <f t="shared" si="140"/>
        <v>23.396887499999995</v>
      </c>
      <c r="H847" s="60">
        <f t="shared" si="134"/>
        <v>246.00586298565889</v>
      </c>
      <c r="I847" s="60">
        <f t="shared" si="135"/>
        <v>15.692047455632808</v>
      </c>
      <c r="J847" s="60">
        <f t="shared" si="136"/>
        <v>14.951832331846484</v>
      </c>
      <c r="K847" s="60">
        <f t="shared" si="137"/>
        <v>2.7048338563294512</v>
      </c>
      <c r="L847" s="60">
        <f t="shared" si="138"/>
        <v>-9.6496256297542438E-2</v>
      </c>
      <c r="R847" s="60">
        <f t="shared" si="141"/>
        <v>10.028037383177569</v>
      </c>
      <c r="S847" s="60">
        <f t="shared" si="142"/>
        <v>2.3053849081687923</v>
      </c>
    </row>
    <row r="848" spans="1:19" x14ac:dyDescent="0.3">
      <c r="A848" s="60">
        <f>[1]Data!A847</f>
        <v>1940.11</v>
      </c>
      <c r="B848" s="60">
        <f>[1]Data!B847</f>
        <v>10.98</v>
      </c>
      <c r="C848" s="60">
        <f>[1]Data!C847</f>
        <v>0.67</v>
      </c>
      <c r="D848" s="60">
        <f>[1]Data!D847</f>
        <v>1.06</v>
      </c>
      <c r="E848" s="60">
        <f>[1]Data!E847</f>
        <v>14</v>
      </c>
      <c r="F848" s="60">
        <f t="shared" si="139"/>
        <v>240.09142499999999</v>
      </c>
      <c r="G848" s="60">
        <f t="shared" si="140"/>
        <v>23.178224999999998</v>
      </c>
      <c r="H848" s="60">
        <f t="shared" si="134"/>
        <v>245.38599497222492</v>
      </c>
      <c r="I848" s="60">
        <f t="shared" si="135"/>
        <v>15.717404487350461</v>
      </c>
      <c r="J848" s="60">
        <f t="shared" si="136"/>
        <v>15.275513536171204</v>
      </c>
      <c r="K848" s="60">
        <f t="shared" si="137"/>
        <v>2.7262511238818168</v>
      </c>
      <c r="L848" s="60">
        <f t="shared" si="138"/>
        <v>-7.5078988745176822E-2</v>
      </c>
      <c r="R848" s="60">
        <f t="shared" si="141"/>
        <v>10.358490566037736</v>
      </c>
      <c r="S848" s="60">
        <f t="shared" si="142"/>
        <v>2.337806527957409</v>
      </c>
    </row>
    <row r="849" spans="1:19" x14ac:dyDescent="0.3">
      <c r="A849" s="60">
        <f>[1]Data!A848</f>
        <v>1940.12</v>
      </c>
      <c r="B849" s="60">
        <f>[1]Data!B848</f>
        <v>10.53</v>
      </c>
      <c r="C849" s="60">
        <f>[1]Data!C848</f>
        <v>0.67</v>
      </c>
      <c r="D849" s="60">
        <f>[1]Data!D848</f>
        <v>1.05</v>
      </c>
      <c r="E849" s="60">
        <f>[1]Data!E848</f>
        <v>14.1</v>
      </c>
      <c r="F849" s="60">
        <f t="shared" si="139"/>
        <v>228.61862234042547</v>
      </c>
      <c r="G849" s="60">
        <f t="shared" si="140"/>
        <v>22.79672872340425</v>
      </c>
      <c r="H849" s="60">
        <f t="shared" si="134"/>
        <v>244.87402868440543</v>
      </c>
      <c r="I849" s="60">
        <f t="shared" si="135"/>
        <v>15.745182515855388</v>
      </c>
      <c r="J849" s="60">
        <f t="shared" si="136"/>
        <v>14.519909318942901</v>
      </c>
      <c r="K849" s="60">
        <f t="shared" si="137"/>
        <v>2.6755207641252818</v>
      </c>
      <c r="L849" s="60">
        <f t="shared" si="138"/>
        <v>-0.12580934850171177</v>
      </c>
      <c r="R849" s="60">
        <f t="shared" si="141"/>
        <v>10.028571428571427</v>
      </c>
      <c r="S849" s="60">
        <f t="shared" si="142"/>
        <v>2.3054381619764519</v>
      </c>
    </row>
    <row r="850" spans="1:19" x14ac:dyDescent="0.3">
      <c r="A850" s="60">
        <f>[1]Data!A849</f>
        <v>1941.01</v>
      </c>
      <c r="B850" s="60">
        <f>[1]Data!B849</f>
        <v>10.55</v>
      </c>
      <c r="C850" s="60">
        <f>[1]Data!C849</f>
        <v>0.67333299999999996</v>
      </c>
      <c r="D850" s="60">
        <f>[1]Data!D849</f>
        <v>1.0533300000000001</v>
      </c>
      <c r="E850" s="60">
        <f>[1]Data!E849</f>
        <v>14.1</v>
      </c>
      <c r="F850" s="60">
        <f t="shared" si="139"/>
        <v>229.05284574468084</v>
      </c>
      <c r="G850" s="60">
        <f t="shared" si="140"/>
        <v>22.869026920212765</v>
      </c>
      <c r="H850" s="60">
        <f t="shared" si="134"/>
        <v>244.14722747446314</v>
      </c>
      <c r="I850" s="60">
        <f t="shared" si="135"/>
        <v>15.775912459690121</v>
      </c>
      <c r="J850" s="60">
        <f t="shared" si="136"/>
        <v>14.51915040286551</v>
      </c>
      <c r="K850" s="60">
        <f t="shared" si="137"/>
        <v>2.6754684954853993</v>
      </c>
      <c r="L850" s="60">
        <f t="shared" si="138"/>
        <v>-0.12586161714159427</v>
      </c>
      <c r="R850" s="60">
        <f t="shared" si="141"/>
        <v>10.015854480552154</v>
      </c>
      <c r="S850" s="60">
        <f t="shared" si="142"/>
        <v>2.3041692855533338</v>
      </c>
    </row>
    <row r="851" spans="1:19" x14ac:dyDescent="0.3">
      <c r="A851" s="60">
        <f>[1]Data!A850</f>
        <v>1941.02</v>
      </c>
      <c r="B851" s="60">
        <f>[1]Data!B850</f>
        <v>9.89</v>
      </c>
      <c r="C851" s="60">
        <f>[1]Data!C850</f>
        <v>0.67666700000000002</v>
      </c>
      <c r="D851" s="60">
        <f>[1]Data!D850</f>
        <v>1.05667</v>
      </c>
      <c r="E851" s="60">
        <f>[1]Data!E850</f>
        <v>14.1</v>
      </c>
      <c r="F851" s="60">
        <f t="shared" si="139"/>
        <v>214.72347340425529</v>
      </c>
      <c r="G851" s="60">
        <f t="shared" si="140"/>
        <v>22.941542228723403</v>
      </c>
      <c r="H851" s="60">
        <f t="shared" si="134"/>
        <v>243.24712374551936</v>
      </c>
      <c r="I851" s="60">
        <f t="shared" si="135"/>
        <v>15.809724746143893</v>
      </c>
      <c r="J851" s="60">
        <f t="shared" si="136"/>
        <v>13.58173382851766</v>
      </c>
      <c r="K851" s="60">
        <f t="shared" si="137"/>
        <v>2.6087257891293478</v>
      </c>
      <c r="L851" s="60">
        <f t="shared" si="138"/>
        <v>-0.19260432349764578</v>
      </c>
      <c r="R851" s="60">
        <f t="shared" si="141"/>
        <v>9.3595919255775222</v>
      </c>
      <c r="S851" s="60">
        <f t="shared" si="142"/>
        <v>2.2364016918443843</v>
      </c>
    </row>
    <row r="852" spans="1:19" x14ac:dyDescent="0.3">
      <c r="A852" s="60">
        <f>[1]Data!A851</f>
        <v>1941.03</v>
      </c>
      <c r="B852" s="60">
        <f>[1]Data!B851</f>
        <v>9.9499999999999993</v>
      </c>
      <c r="C852" s="60">
        <f>[1]Data!C851</f>
        <v>0.68</v>
      </c>
      <c r="D852" s="60">
        <f>[1]Data!D851</f>
        <v>1.06</v>
      </c>
      <c r="E852" s="60">
        <f>[1]Data!E851</f>
        <v>14.2</v>
      </c>
      <c r="F852" s="60">
        <f t="shared" si="139"/>
        <v>214.50483274647883</v>
      </c>
      <c r="G852" s="60">
        <f t="shared" si="140"/>
        <v>22.851771126760561</v>
      </c>
      <c r="H852" s="60">
        <f t="shared" si="134"/>
        <v>242.22206067021065</v>
      </c>
      <c r="I852" s="60">
        <f t="shared" si="135"/>
        <v>15.846674504516992</v>
      </c>
      <c r="J852" s="60">
        <f t="shared" si="136"/>
        <v>13.536267983881137</v>
      </c>
      <c r="K852" s="60">
        <f t="shared" si="137"/>
        <v>2.6053726005314517</v>
      </c>
      <c r="L852" s="60">
        <f t="shared" si="138"/>
        <v>-0.19595751209554191</v>
      </c>
      <c r="R852" s="60">
        <f t="shared" si="141"/>
        <v>9.3867924528301874</v>
      </c>
      <c r="S852" s="60">
        <f t="shared" si="142"/>
        <v>2.2393036430465254</v>
      </c>
    </row>
    <row r="853" spans="1:19" x14ac:dyDescent="0.3">
      <c r="A853" s="60">
        <f>[1]Data!A852</f>
        <v>1941.04</v>
      </c>
      <c r="B853" s="60">
        <f>[1]Data!B852</f>
        <v>9.64</v>
      </c>
      <c r="C853" s="60">
        <f>[1]Data!C852</f>
        <v>0.68333299999999997</v>
      </c>
      <c r="D853" s="60">
        <f>[1]Data!D852</f>
        <v>1.07</v>
      </c>
      <c r="E853" s="60">
        <f>[1]Data!E852</f>
        <v>14.3</v>
      </c>
      <c r="F853" s="60">
        <f t="shared" si="139"/>
        <v>206.36846853146849</v>
      </c>
      <c r="G853" s="60">
        <f t="shared" si="140"/>
        <v>22.906043706293701</v>
      </c>
      <c r="H853" s="60">
        <f t="shared" si="134"/>
        <v>241.33030260080972</v>
      </c>
      <c r="I853" s="60">
        <f t="shared" si="135"/>
        <v>15.887765035776949</v>
      </c>
      <c r="J853" s="60">
        <f t="shared" si="136"/>
        <v>12.989144040508942</v>
      </c>
      <c r="K853" s="60">
        <f t="shared" si="137"/>
        <v>2.5641139347861666</v>
      </c>
      <c r="L853" s="60">
        <f t="shared" si="138"/>
        <v>-0.23721617784082705</v>
      </c>
      <c r="R853" s="60">
        <f t="shared" si="141"/>
        <v>9.009345794392523</v>
      </c>
      <c r="S853" s="60">
        <f t="shared" si="142"/>
        <v>2.1982624601486394</v>
      </c>
    </row>
    <row r="854" spans="1:19" x14ac:dyDescent="0.3">
      <c r="A854" s="60">
        <f>[1]Data!A853</f>
        <v>1941.05</v>
      </c>
      <c r="B854" s="60">
        <f>[1]Data!B853</f>
        <v>9.43</v>
      </c>
      <c r="C854" s="60">
        <f>[1]Data!C853</f>
        <v>0.68666700000000003</v>
      </c>
      <c r="D854" s="60">
        <f>[1]Data!D853</f>
        <v>1.08</v>
      </c>
      <c r="E854" s="60">
        <f>[1]Data!E853</f>
        <v>14.4</v>
      </c>
      <c r="F854" s="60">
        <f t="shared" si="139"/>
        <v>200.47099479166661</v>
      </c>
      <c r="G854" s="60">
        <f t="shared" si="140"/>
        <v>22.959562499999997</v>
      </c>
      <c r="H854" s="60">
        <f t="shared" si="134"/>
        <v>240.64506651771194</v>
      </c>
      <c r="I854" s="60">
        <f t="shared" si="135"/>
        <v>15.932317975663629</v>
      </c>
      <c r="J854" s="60">
        <f t="shared" si="136"/>
        <v>12.582663432771238</v>
      </c>
      <c r="K854" s="60">
        <f t="shared" si="137"/>
        <v>2.5323199484790151</v>
      </c>
      <c r="L854" s="60">
        <f t="shared" si="138"/>
        <v>-0.26901016414797851</v>
      </c>
      <c r="R854" s="60">
        <f t="shared" si="141"/>
        <v>8.731481481481481</v>
      </c>
      <c r="S854" s="60">
        <f t="shared" si="142"/>
        <v>2.1669350555092377</v>
      </c>
    </row>
    <row r="855" spans="1:19" x14ac:dyDescent="0.3">
      <c r="A855" s="60">
        <f>[1]Data!A854</f>
        <v>1941.06</v>
      </c>
      <c r="B855" s="60">
        <f>[1]Data!B854</f>
        <v>9.76</v>
      </c>
      <c r="C855" s="60">
        <f>[1]Data!C854</f>
        <v>0.69</v>
      </c>
      <c r="D855" s="60">
        <f>[1]Data!D854</f>
        <v>1.0900000000000001</v>
      </c>
      <c r="E855" s="60">
        <f>[1]Data!E854</f>
        <v>14.7</v>
      </c>
      <c r="F855" s="60">
        <f t="shared" si="139"/>
        <v>203.25199999999998</v>
      </c>
      <c r="G855" s="60">
        <f t="shared" si="140"/>
        <v>22.699249999999999</v>
      </c>
      <c r="H855" s="60">
        <f t="shared" si="134"/>
        <v>240.0995048113077</v>
      </c>
      <c r="I855" s="60">
        <f t="shared" si="135"/>
        <v>15.978688262280695</v>
      </c>
      <c r="J855" s="60">
        <f t="shared" si="136"/>
        <v>12.720193088677799</v>
      </c>
      <c r="K855" s="60">
        <f t="shared" si="137"/>
        <v>2.5431907377242622</v>
      </c>
      <c r="L855" s="60">
        <f t="shared" si="138"/>
        <v>-0.25813937490273142</v>
      </c>
      <c r="R855" s="60">
        <f t="shared" si="141"/>
        <v>8.9541284403669721</v>
      </c>
      <c r="S855" s="60">
        <f t="shared" si="142"/>
        <v>2.1921147041839486</v>
      </c>
    </row>
    <row r="856" spans="1:19" x14ac:dyDescent="0.3">
      <c r="A856" s="60">
        <f>[1]Data!A855</f>
        <v>1941.07</v>
      </c>
      <c r="B856" s="60">
        <f>[1]Data!B855</f>
        <v>10.26</v>
      </c>
      <c r="C856" s="60">
        <f>[1]Data!C855</f>
        <v>0.69333299999999998</v>
      </c>
      <c r="D856" s="60">
        <f>[1]Data!D855</f>
        <v>1.1233299999999999</v>
      </c>
      <c r="E856" s="60">
        <f>[1]Data!E855</f>
        <v>14.7</v>
      </c>
      <c r="F856" s="60">
        <f t="shared" si="139"/>
        <v>213.66449999999998</v>
      </c>
      <c r="G856" s="60">
        <f t="shared" si="140"/>
        <v>23.393347249999994</v>
      </c>
      <c r="H856" s="60">
        <f t="shared" si="134"/>
        <v>239.45418035135705</v>
      </c>
      <c r="I856" s="60">
        <f t="shared" si="135"/>
        <v>16.034388503184225</v>
      </c>
      <c r="J856" s="60">
        <f t="shared" si="136"/>
        <v>13.325391233820294</v>
      </c>
      <c r="K856" s="60">
        <f t="shared" si="137"/>
        <v>2.5896713305079624</v>
      </c>
      <c r="L856" s="60">
        <f t="shared" si="138"/>
        <v>-0.21165878211903122</v>
      </c>
      <c r="R856" s="60">
        <f t="shared" si="141"/>
        <v>9.1335582598167946</v>
      </c>
      <c r="S856" s="60">
        <f t="shared" si="142"/>
        <v>2.2119553514099159</v>
      </c>
    </row>
    <row r="857" spans="1:19" x14ac:dyDescent="0.3">
      <c r="A857" s="60">
        <f>[1]Data!A856</f>
        <v>1941.08</v>
      </c>
      <c r="B857" s="60">
        <f>[1]Data!B856</f>
        <v>10.210000000000001</v>
      </c>
      <c r="C857" s="60">
        <f>[1]Data!C856</f>
        <v>0.69666700000000004</v>
      </c>
      <c r="D857" s="60">
        <f>[1]Data!D856</f>
        <v>1.1566700000000001</v>
      </c>
      <c r="E857" s="60">
        <f>[1]Data!E856</f>
        <v>14.9</v>
      </c>
      <c r="F857" s="60">
        <f t="shared" si="139"/>
        <v>209.76924664429527</v>
      </c>
      <c r="G857" s="60">
        <f t="shared" si="140"/>
        <v>23.764328552013421</v>
      </c>
      <c r="H857" s="60">
        <f t="shared" si="134"/>
        <v>238.85019841753723</v>
      </c>
      <c r="I857" s="60">
        <f t="shared" si="135"/>
        <v>16.097794517956213</v>
      </c>
      <c r="J857" s="60">
        <f t="shared" si="136"/>
        <v>13.030930815417546</v>
      </c>
      <c r="K857" s="60">
        <f t="shared" si="137"/>
        <v>2.5673258249181896</v>
      </c>
      <c r="L857" s="60">
        <f t="shared" si="138"/>
        <v>-0.23400428770880399</v>
      </c>
      <c r="R857" s="60">
        <f t="shared" si="141"/>
        <v>8.8270638989512999</v>
      </c>
      <c r="S857" s="60">
        <f t="shared" si="142"/>
        <v>2.1778224450456882</v>
      </c>
    </row>
    <row r="858" spans="1:19" x14ac:dyDescent="0.3">
      <c r="A858" s="60">
        <f>[1]Data!A857</f>
        <v>1941.09</v>
      </c>
      <c r="B858" s="60">
        <f>[1]Data!B857</f>
        <v>10.24</v>
      </c>
      <c r="C858" s="60">
        <f>[1]Data!C857</f>
        <v>0.7</v>
      </c>
      <c r="D858" s="60">
        <f>[1]Data!D857</f>
        <v>1.19</v>
      </c>
      <c r="E858" s="60">
        <f>[1]Data!E857</f>
        <v>15.1</v>
      </c>
      <c r="F858" s="60">
        <f t="shared" si="139"/>
        <v>207.59904635761586</v>
      </c>
      <c r="G858" s="60">
        <f t="shared" si="140"/>
        <v>24.125279801324499</v>
      </c>
      <c r="H858" s="60">
        <f t="shared" si="134"/>
        <v>238.44587278563128</v>
      </c>
      <c r="I858" s="60">
        <f t="shared" si="135"/>
        <v>16.168239723841896</v>
      </c>
      <c r="J858" s="60">
        <f t="shared" si="136"/>
        <v>12.83992876797142</v>
      </c>
      <c r="K858" s="60">
        <f t="shared" si="137"/>
        <v>2.5525597505806497</v>
      </c>
      <c r="L858" s="60">
        <f t="shared" si="138"/>
        <v>-0.24877036204634395</v>
      </c>
      <c r="R858" s="60">
        <f t="shared" si="141"/>
        <v>8.6050420168067241</v>
      </c>
      <c r="S858" s="60">
        <f t="shared" si="142"/>
        <v>2.1523483124879239</v>
      </c>
    </row>
    <row r="859" spans="1:19" x14ac:dyDescent="0.3">
      <c r="A859" s="60">
        <f>[1]Data!A858</f>
        <v>1941.1</v>
      </c>
      <c r="B859" s="60">
        <f>[1]Data!B858</f>
        <v>9.83</v>
      </c>
      <c r="C859" s="60">
        <f>[1]Data!C858</f>
        <v>0.70333299999999999</v>
      </c>
      <c r="D859" s="60">
        <f>[1]Data!D858</f>
        <v>1.18</v>
      </c>
      <c r="E859" s="60">
        <f>[1]Data!E858</f>
        <v>15.3</v>
      </c>
      <c r="F859" s="60">
        <f t="shared" si="139"/>
        <v>196.68191666666661</v>
      </c>
      <c r="G859" s="60">
        <f t="shared" si="140"/>
        <v>23.609833333333327</v>
      </c>
      <c r="H859" s="60">
        <f t="shared" si="134"/>
        <v>238.20405981474045</v>
      </c>
      <c r="I859" s="60">
        <f t="shared" si="135"/>
        <v>16.241093133229047</v>
      </c>
      <c r="J859" s="60">
        <f t="shared" si="136"/>
        <v>12.11014031218491</v>
      </c>
      <c r="K859" s="60">
        <f t="shared" si="137"/>
        <v>2.4940431439706208</v>
      </c>
      <c r="L859" s="60">
        <f t="shared" si="138"/>
        <v>-0.30728696865637284</v>
      </c>
      <c r="R859" s="60">
        <f t="shared" si="141"/>
        <v>8.3305084745762716</v>
      </c>
      <c r="S859" s="60">
        <f t="shared" si="142"/>
        <v>2.1199244956815018</v>
      </c>
    </row>
    <row r="860" spans="1:19" x14ac:dyDescent="0.3">
      <c r="A860" s="60">
        <f>[1]Data!A859</f>
        <v>1941.11</v>
      </c>
      <c r="B860" s="60">
        <f>[1]Data!B859</f>
        <v>9.3699999999999992</v>
      </c>
      <c r="C860" s="60">
        <f>[1]Data!C859</f>
        <v>0.70666700000000005</v>
      </c>
      <c r="D860" s="60">
        <f>[1]Data!D859</f>
        <v>1.17</v>
      </c>
      <c r="E860" s="60">
        <f>[1]Data!E859</f>
        <v>15.4</v>
      </c>
      <c r="F860" s="60">
        <f t="shared" si="139"/>
        <v>186.26069318181811</v>
      </c>
      <c r="G860" s="60">
        <f t="shared" si="140"/>
        <v>23.257738636363626</v>
      </c>
      <c r="H860" s="60">
        <f t="shared" si="134"/>
        <v>237.76420148224125</v>
      </c>
      <c r="I860" s="60">
        <f t="shared" si="135"/>
        <v>16.316622942697059</v>
      </c>
      <c r="J860" s="60">
        <f t="shared" si="136"/>
        <v>11.415394829920004</v>
      </c>
      <c r="K860" s="60">
        <f t="shared" si="137"/>
        <v>2.4349628680756559</v>
      </c>
      <c r="L860" s="60">
        <f t="shared" si="138"/>
        <v>-0.36636724455133773</v>
      </c>
      <c r="R860" s="60">
        <f t="shared" si="141"/>
        <v>8.0085470085470085</v>
      </c>
      <c r="S860" s="60">
        <f t="shared" si="142"/>
        <v>2.0805093474406662</v>
      </c>
    </row>
    <row r="861" spans="1:19" x14ac:dyDescent="0.3">
      <c r="A861" s="60">
        <f>[1]Data!A860</f>
        <v>1941.12</v>
      </c>
      <c r="B861" s="60">
        <f>[1]Data!B860</f>
        <v>8.76</v>
      </c>
      <c r="C861" s="60">
        <f>[1]Data!C860</f>
        <v>0.71</v>
      </c>
      <c r="D861" s="60">
        <f>[1]Data!D860</f>
        <v>1.1599999999999999</v>
      </c>
      <c r="E861" s="60">
        <f>[1]Data!E860</f>
        <v>15.5</v>
      </c>
      <c r="F861" s="60">
        <f t="shared" si="139"/>
        <v>173.01141290322576</v>
      </c>
      <c r="G861" s="60">
        <f t="shared" si="140"/>
        <v>22.910187096774187</v>
      </c>
      <c r="H861" s="60">
        <f t="shared" si="134"/>
        <v>237.73236070508088</v>
      </c>
      <c r="I861" s="60">
        <f t="shared" si="135"/>
        <v>16.396073452303483</v>
      </c>
      <c r="J861" s="60">
        <f t="shared" si="136"/>
        <v>10.552002795457067</v>
      </c>
      <c r="K861" s="60">
        <f t="shared" si="137"/>
        <v>2.3563156803369902</v>
      </c>
      <c r="L861" s="60">
        <f t="shared" si="138"/>
        <v>-0.44501443229000337</v>
      </c>
      <c r="R861" s="60">
        <f t="shared" si="141"/>
        <v>7.5517241379310347</v>
      </c>
      <c r="S861" s="60">
        <f t="shared" si="142"/>
        <v>2.0217758998300268</v>
      </c>
    </row>
    <row r="862" spans="1:19" x14ac:dyDescent="0.3">
      <c r="A862" s="60">
        <f>[1]Data!A861</f>
        <v>1942.01</v>
      </c>
      <c r="B862" s="60">
        <f>[1]Data!B861</f>
        <v>8.93</v>
      </c>
      <c r="C862" s="60">
        <f>[1]Data!C861</f>
        <v>0.70333299999999999</v>
      </c>
      <c r="D862" s="60">
        <f>[1]Data!D861</f>
        <v>1.1200000000000001</v>
      </c>
      <c r="E862" s="60">
        <f>[1]Data!E861</f>
        <v>15.7</v>
      </c>
      <c r="F862" s="60">
        <f t="shared" si="139"/>
        <v>174.12220222929935</v>
      </c>
      <c r="G862" s="60">
        <f t="shared" si="140"/>
        <v>21.8383949044586</v>
      </c>
      <c r="H862" s="60">
        <f t="shared" si="134"/>
        <v>237.61755663758143</v>
      </c>
      <c r="I862" s="60">
        <f t="shared" si="135"/>
        <v>16.470294159027652</v>
      </c>
      <c r="J862" s="60">
        <f t="shared" si="136"/>
        <v>10.571893892609074</v>
      </c>
      <c r="K862" s="60">
        <f t="shared" si="137"/>
        <v>2.3581989600485684</v>
      </c>
      <c r="L862" s="60">
        <f t="shared" si="138"/>
        <v>-0.44313115257842517</v>
      </c>
      <c r="R862" s="60">
        <f t="shared" si="141"/>
        <v>7.9732142857142847</v>
      </c>
      <c r="S862" s="60">
        <f t="shared" si="142"/>
        <v>2.0760877095814045</v>
      </c>
    </row>
    <row r="863" spans="1:19" x14ac:dyDescent="0.3">
      <c r="A863" s="60">
        <f>[1]Data!A862</f>
        <v>1942.02</v>
      </c>
      <c r="B863" s="60">
        <f>[1]Data!B862</f>
        <v>8.65</v>
      </c>
      <c r="C863" s="60">
        <f>[1]Data!C862</f>
        <v>0.69666700000000004</v>
      </c>
      <c r="D863" s="60">
        <f>[1]Data!D862</f>
        <v>1.08</v>
      </c>
      <c r="E863" s="60">
        <f>[1]Data!E862</f>
        <v>15.8</v>
      </c>
      <c r="F863" s="60">
        <f t="shared" si="139"/>
        <v>167.59511867088605</v>
      </c>
      <c r="G863" s="60">
        <f t="shared" si="140"/>
        <v>20.925170886075946</v>
      </c>
      <c r="H863" s="60">
        <f t="shared" si="134"/>
        <v>237.35748272860025</v>
      </c>
      <c r="I863" s="60">
        <f t="shared" si="135"/>
        <v>16.540932433518932</v>
      </c>
      <c r="J863" s="60">
        <f t="shared" si="136"/>
        <v>10.132144565881147</v>
      </c>
      <c r="K863" s="60">
        <f t="shared" si="137"/>
        <v>2.3157130002848891</v>
      </c>
      <c r="L863" s="60">
        <f t="shared" si="138"/>
        <v>-0.48561711234210447</v>
      </c>
      <c r="R863" s="60">
        <f t="shared" si="141"/>
        <v>8.0092592592592595</v>
      </c>
      <c r="S863" s="60">
        <f t="shared" si="142"/>
        <v>2.0805982798076599</v>
      </c>
    </row>
    <row r="864" spans="1:19" x14ac:dyDescent="0.3">
      <c r="A864" s="60">
        <f>[1]Data!A863</f>
        <v>1942.03</v>
      </c>
      <c r="B864" s="60">
        <f>[1]Data!B863</f>
        <v>8.18</v>
      </c>
      <c r="C864" s="60">
        <f>[1]Data!C863</f>
        <v>0.69</v>
      </c>
      <c r="D864" s="60">
        <f>[1]Data!D863</f>
        <v>1.04</v>
      </c>
      <c r="E864" s="60">
        <f>[1]Data!E863</f>
        <v>16</v>
      </c>
      <c r="F864" s="60">
        <f t="shared" si="139"/>
        <v>156.50768437499997</v>
      </c>
      <c r="G864" s="60">
        <f t="shared" si="140"/>
        <v>19.898287499999999</v>
      </c>
      <c r="H864" s="60">
        <f t="shared" si="134"/>
        <v>236.98125046557865</v>
      </c>
      <c r="I864" s="60">
        <f t="shared" si="135"/>
        <v>16.607990931120106</v>
      </c>
      <c r="J864" s="60">
        <f t="shared" si="136"/>
        <v>9.4236373938364437</v>
      </c>
      <c r="K864" s="60">
        <f t="shared" si="137"/>
        <v>2.2432211492840493</v>
      </c>
      <c r="L864" s="60">
        <f t="shared" si="138"/>
        <v>-0.55810896334294435</v>
      </c>
      <c r="R864" s="60">
        <f t="shared" si="141"/>
        <v>7.865384615384615</v>
      </c>
      <c r="S864" s="60">
        <f t="shared" si="142"/>
        <v>2.0624714374613742</v>
      </c>
    </row>
    <row r="865" spans="1:19" x14ac:dyDescent="0.3">
      <c r="A865" s="60">
        <f>[1]Data!A864</f>
        <v>1942.04</v>
      </c>
      <c r="B865" s="60">
        <f>[1]Data!B864</f>
        <v>7.84</v>
      </c>
      <c r="C865" s="60">
        <f>[1]Data!C864</f>
        <v>0.68</v>
      </c>
      <c r="D865" s="60">
        <f>[1]Data!D864</f>
        <v>1.02</v>
      </c>
      <c r="E865" s="60">
        <f>[1]Data!E864</f>
        <v>16.100000000000001</v>
      </c>
      <c r="F865" s="60">
        <f t="shared" si="139"/>
        <v>149.07078260869562</v>
      </c>
      <c r="G865" s="60">
        <f t="shared" si="140"/>
        <v>19.394413043478256</v>
      </c>
      <c r="H865" s="60">
        <f t="shared" si="134"/>
        <v>237.12623877595132</v>
      </c>
      <c r="I865" s="60">
        <f t="shared" si="135"/>
        <v>16.674968055743552</v>
      </c>
      <c r="J865" s="60">
        <f t="shared" si="136"/>
        <v>8.9397941939294725</v>
      </c>
      <c r="K865" s="60">
        <f t="shared" si="137"/>
        <v>2.1905125681071818</v>
      </c>
      <c r="L865" s="60">
        <f t="shared" si="138"/>
        <v>-0.61081754451981185</v>
      </c>
      <c r="R865" s="60">
        <f t="shared" si="141"/>
        <v>7.6862745098039209</v>
      </c>
      <c r="S865" s="60">
        <f t="shared" si="142"/>
        <v>2.0394362070661365</v>
      </c>
    </row>
    <row r="866" spans="1:19" x14ac:dyDescent="0.3">
      <c r="A866" s="60">
        <f>[1]Data!A865</f>
        <v>1942.05</v>
      </c>
      <c r="B866" s="60">
        <f>[1]Data!B865</f>
        <v>7.93</v>
      </c>
      <c r="C866" s="60">
        <f>[1]Data!C865</f>
        <v>0.67</v>
      </c>
      <c r="D866" s="60">
        <f>[1]Data!D865</f>
        <v>1</v>
      </c>
      <c r="E866" s="60">
        <f>[1]Data!E865</f>
        <v>16.3</v>
      </c>
      <c r="F866" s="60">
        <f t="shared" si="139"/>
        <v>148.93196779141101</v>
      </c>
      <c r="G866" s="60">
        <f t="shared" si="140"/>
        <v>18.78082822085889</v>
      </c>
      <c r="H866" s="60">
        <f t="shared" si="134"/>
        <v>237.59611480243353</v>
      </c>
      <c r="I866" s="60">
        <f t="shared" si="135"/>
        <v>16.740037414281126</v>
      </c>
      <c r="J866" s="60">
        <f t="shared" si="136"/>
        <v>8.8967523850547288</v>
      </c>
      <c r="K866" s="60">
        <f t="shared" si="137"/>
        <v>2.1856863095900376</v>
      </c>
      <c r="L866" s="60">
        <f t="shared" si="138"/>
        <v>-0.61564380303695598</v>
      </c>
      <c r="R866" s="60">
        <f t="shared" si="141"/>
        <v>7.93</v>
      </c>
      <c r="S866" s="60">
        <f t="shared" si="142"/>
        <v>2.0706530356467567</v>
      </c>
    </row>
    <row r="867" spans="1:19" x14ac:dyDescent="0.3">
      <c r="A867" s="60">
        <f>[1]Data!A866</f>
        <v>1942.06</v>
      </c>
      <c r="B867" s="60">
        <f>[1]Data!B866</f>
        <v>8.33</v>
      </c>
      <c r="C867" s="60">
        <f>[1]Data!C866</f>
        <v>0.66</v>
      </c>
      <c r="D867" s="60">
        <f>[1]Data!D866</f>
        <v>0.98</v>
      </c>
      <c r="E867" s="60">
        <f>[1]Data!E866</f>
        <v>16.3</v>
      </c>
      <c r="F867" s="60">
        <f t="shared" si="139"/>
        <v>156.44429907975456</v>
      </c>
      <c r="G867" s="60">
        <f t="shared" si="140"/>
        <v>18.405211656441715</v>
      </c>
      <c r="H867" s="60">
        <f t="shared" si="134"/>
        <v>238.3963414250122</v>
      </c>
      <c r="I867" s="60">
        <f t="shared" si="135"/>
        <v>16.806017741535555</v>
      </c>
      <c r="J867" s="60">
        <f t="shared" si="136"/>
        <v>9.3088262481781925</v>
      </c>
      <c r="K867" s="60">
        <f t="shared" si="137"/>
        <v>2.2309630090314028</v>
      </c>
      <c r="L867" s="60">
        <f t="shared" si="138"/>
        <v>-0.57036710359559084</v>
      </c>
      <c r="R867" s="60">
        <f t="shared" si="141"/>
        <v>8.5</v>
      </c>
      <c r="S867" s="60">
        <f t="shared" si="142"/>
        <v>2.1400661634962708</v>
      </c>
    </row>
    <row r="868" spans="1:19" x14ac:dyDescent="0.3">
      <c r="A868" s="60">
        <f>[1]Data!A867</f>
        <v>1942.07</v>
      </c>
      <c r="B868" s="60">
        <f>[1]Data!B867</f>
        <v>8.64</v>
      </c>
      <c r="C868" s="60">
        <f>[1]Data!C867</f>
        <v>0.64666699999999999</v>
      </c>
      <c r="D868" s="60">
        <f>[1]Data!D867</f>
        <v>0.96666700000000005</v>
      </c>
      <c r="E868" s="60">
        <f>[1]Data!E867</f>
        <v>16.399999999999999</v>
      </c>
      <c r="F868" s="60">
        <f t="shared" si="139"/>
        <v>161.27692682926829</v>
      </c>
      <c r="G868" s="60">
        <f t="shared" si="140"/>
        <v>18.044106831859757</v>
      </c>
      <c r="H868" s="60">
        <f t="shared" si="134"/>
        <v>239.07875988335292</v>
      </c>
      <c r="I868" s="60">
        <f t="shared" si="135"/>
        <v>16.874153339411819</v>
      </c>
      <c r="J868" s="60">
        <f t="shared" si="136"/>
        <v>9.5576307495431294</v>
      </c>
      <c r="K868" s="60">
        <f t="shared" si="137"/>
        <v>2.2573398668027953</v>
      </c>
      <c r="L868" s="60">
        <f t="shared" si="138"/>
        <v>-0.5439902458241983</v>
      </c>
      <c r="R868" s="60">
        <f t="shared" si="141"/>
        <v>8.9379279524386366</v>
      </c>
      <c r="S868" s="60">
        <f t="shared" si="142"/>
        <v>2.1903037896641186</v>
      </c>
    </row>
    <row r="869" spans="1:19" x14ac:dyDescent="0.3">
      <c r="A869" s="60">
        <f>[1]Data!A868</f>
        <v>1942.08</v>
      </c>
      <c r="B869" s="60">
        <f>[1]Data!B868</f>
        <v>8.59</v>
      </c>
      <c r="C869" s="60">
        <f>[1]Data!C868</f>
        <v>0.63333300000000003</v>
      </c>
      <c r="D869" s="60">
        <f>[1]Data!D868</f>
        <v>0.95333299999999999</v>
      </c>
      <c r="E869" s="60">
        <f>[1]Data!E868</f>
        <v>16.5</v>
      </c>
      <c r="F869" s="60">
        <f t="shared" si="139"/>
        <v>159.37183181818179</v>
      </c>
      <c r="G869" s="60">
        <f t="shared" si="140"/>
        <v>17.687360482272723</v>
      </c>
      <c r="H869" s="60">
        <f t="shared" si="134"/>
        <v>238.96311284793325</v>
      </c>
      <c r="I869" s="60">
        <f t="shared" si="135"/>
        <v>16.943536744270954</v>
      </c>
      <c r="J869" s="60">
        <f t="shared" si="136"/>
        <v>9.4060546049849663</v>
      </c>
      <c r="K869" s="60">
        <f t="shared" si="137"/>
        <v>2.241353588841426</v>
      </c>
      <c r="L869" s="60">
        <f t="shared" si="138"/>
        <v>-0.55997652378556761</v>
      </c>
      <c r="R869" s="60">
        <f t="shared" si="141"/>
        <v>9.0104926610114191</v>
      </c>
      <c r="S869" s="60">
        <f t="shared" si="142"/>
        <v>2.198389749482923</v>
      </c>
    </row>
    <row r="870" spans="1:19" x14ac:dyDescent="0.3">
      <c r="A870" s="60">
        <f>[1]Data!A869</f>
        <v>1942.09</v>
      </c>
      <c r="B870" s="60">
        <f>[1]Data!B869</f>
        <v>8.68</v>
      </c>
      <c r="C870" s="60">
        <f>[1]Data!C869</f>
        <v>0.62</v>
      </c>
      <c r="D870" s="60">
        <f>[1]Data!D869</f>
        <v>0.94</v>
      </c>
      <c r="E870" s="60">
        <f>[1]Data!E869</f>
        <v>16.5</v>
      </c>
      <c r="F870" s="60">
        <f t="shared" si="139"/>
        <v>161.04161818181814</v>
      </c>
      <c r="G870" s="60">
        <f t="shared" si="140"/>
        <v>17.439990909090906</v>
      </c>
      <c r="H870" s="60">
        <f t="shared" si="134"/>
        <v>238.76685670631682</v>
      </c>
      <c r="I870" s="60">
        <f t="shared" si="135"/>
        <v>17.015210494970578</v>
      </c>
      <c r="J870" s="60">
        <f t="shared" si="136"/>
        <v>9.4645680833287038</v>
      </c>
      <c r="K870" s="60">
        <f t="shared" si="137"/>
        <v>2.2475551505855935</v>
      </c>
      <c r="L870" s="60">
        <f t="shared" si="138"/>
        <v>-0.55377496204140009</v>
      </c>
      <c r="R870" s="60">
        <f t="shared" si="141"/>
        <v>9.2340425531914896</v>
      </c>
      <c r="S870" s="60">
        <f t="shared" si="142"/>
        <v>2.2228969323903462</v>
      </c>
    </row>
    <row r="871" spans="1:19" x14ac:dyDescent="0.3">
      <c r="A871" s="60">
        <f>[1]Data!A870</f>
        <v>1942.1</v>
      </c>
      <c r="B871" s="60">
        <f>[1]Data!B870</f>
        <v>9.32</v>
      </c>
      <c r="C871" s="60">
        <f>[1]Data!C870</f>
        <v>0.61</v>
      </c>
      <c r="D871" s="60">
        <f>[1]Data!D870</f>
        <v>0.97</v>
      </c>
      <c r="E871" s="60">
        <f>[1]Data!E870</f>
        <v>16.7</v>
      </c>
      <c r="F871" s="60">
        <f t="shared" si="139"/>
        <v>170.8448083832335</v>
      </c>
      <c r="G871" s="60">
        <f t="shared" si="140"/>
        <v>17.781058383233528</v>
      </c>
      <c r="H871" s="60">
        <f t="shared" si="134"/>
        <v>238.86871215547313</v>
      </c>
      <c r="I871" s="60">
        <f t="shared" si="135"/>
        <v>17.09414574953821</v>
      </c>
      <c r="J871" s="60">
        <f t="shared" si="136"/>
        <v>9.9943460694927548</v>
      </c>
      <c r="K871" s="60">
        <f t="shared" si="137"/>
        <v>2.3020195400483985</v>
      </c>
      <c r="L871" s="60">
        <f t="shared" si="138"/>
        <v>-0.49931057257859512</v>
      </c>
      <c r="R871" s="60">
        <f t="shared" si="141"/>
        <v>9.6082474226804138</v>
      </c>
      <c r="S871" s="60">
        <f t="shared" si="142"/>
        <v>2.2626218361822086</v>
      </c>
    </row>
    <row r="872" spans="1:19" x14ac:dyDescent="0.3">
      <c r="A872" s="60">
        <f>[1]Data!A871</f>
        <v>1942.11</v>
      </c>
      <c r="B872" s="60">
        <f>[1]Data!B871</f>
        <v>9.4700000000000006</v>
      </c>
      <c r="C872" s="60">
        <f>[1]Data!C871</f>
        <v>0.6</v>
      </c>
      <c r="D872" s="60">
        <f>[1]Data!D871</f>
        <v>1</v>
      </c>
      <c r="E872" s="60">
        <f>[1]Data!E871</f>
        <v>16.8</v>
      </c>
      <c r="F872" s="60">
        <f t="shared" si="139"/>
        <v>172.56115624999998</v>
      </c>
      <c r="G872" s="60">
        <f t="shared" si="140"/>
        <v>18.221874999999997</v>
      </c>
      <c r="H872" s="60">
        <f t="shared" si="134"/>
        <v>238.97389763271337</v>
      </c>
      <c r="I872" s="60">
        <f t="shared" si="135"/>
        <v>17.181335535330689</v>
      </c>
      <c r="J872" s="60">
        <f t="shared" si="136"/>
        <v>10.043524026124475</v>
      </c>
      <c r="K872" s="60">
        <f t="shared" si="137"/>
        <v>2.3069280512959542</v>
      </c>
      <c r="L872" s="60">
        <f t="shared" si="138"/>
        <v>-0.49440206133103937</v>
      </c>
      <c r="R872" s="60">
        <f t="shared" si="141"/>
        <v>9.4700000000000006</v>
      </c>
      <c r="S872" s="60">
        <f t="shared" si="142"/>
        <v>2.2481289071979869</v>
      </c>
    </row>
    <row r="873" spans="1:19" x14ac:dyDescent="0.3">
      <c r="A873" s="60">
        <f>[1]Data!A872</f>
        <v>1942.12</v>
      </c>
      <c r="B873" s="60">
        <f>[1]Data!B872</f>
        <v>9.52</v>
      </c>
      <c r="C873" s="60">
        <f>[1]Data!C872</f>
        <v>0.59</v>
      </c>
      <c r="D873" s="60">
        <f>[1]Data!D872</f>
        <v>1.03</v>
      </c>
      <c r="E873" s="60">
        <f>[1]Data!E872</f>
        <v>16.899999999999999</v>
      </c>
      <c r="F873" s="60">
        <f t="shared" si="139"/>
        <v>172.44578698224851</v>
      </c>
      <c r="G873" s="60">
        <f t="shared" si="140"/>
        <v>18.657474852071005</v>
      </c>
      <c r="H873" s="60">
        <f t="shared" si="134"/>
        <v>239.24459292504565</v>
      </c>
      <c r="I873" s="60">
        <f t="shared" si="135"/>
        <v>17.277022636676548</v>
      </c>
      <c r="J873" s="60">
        <f t="shared" si="136"/>
        <v>9.9812213370706449</v>
      </c>
      <c r="K873" s="60">
        <f t="shared" si="137"/>
        <v>2.3007054612997315</v>
      </c>
      <c r="L873" s="60">
        <f t="shared" si="138"/>
        <v>-0.50062465132726208</v>
      </c>
      <c r="R873" s="60">
        <f t="shared" si="141"/>
        <v>9.2427184466019412</v>
      </c>
      <c r="S873" s="60">
        <f t="shared" si="142"/>
        <v>2.2238360465617295</v>
      </c>
    </row>
    <row r="874" spans="1:19" x14ac:dyDescent="0.3">
      <c r="A874" s="60">
        <f>[1]Data!A873</f>
        <v>1943.01</v>
      </c>
      <c r="B874" s="60">
        <f>[1]Data!B873</f>
        <v>10.09</v>
      </c>
      <c r="C874" s="60">
        <f>[1]Data!C873</f>
        <v>0.59</v>
      </c>
      <c r="D874" s="60">
        <f>[1]Data!D873</f>
        <v>1.0433300000000001</v>
      </c>
      <c r="E874" s="60">
        <f>[1]Data!E873</f>
        <v>16.899999999999999</v>
      </c>
      <c r="F874" s="60">
        <f t="shared" si="139"/>
        <v>182.77079733727808</v>
      </c>
      <c r="G874" s="60">
        <f t="shared" si="140"/>
        <v>18.898935181952663</v>
      </c>
      <c r="H874" s="60">
        <f t="shared" si="134"/>
        <v>239.52262820102706</v>
      </c>
      <c r="I874" s="60">
        <f t="shared" si="135"/>
        <v>17.371996845879305</v>
      </c>
      <c r="J874" s="60">
        <f t="shared" si="136"/>
        <v>10.52100106618612</v>
      </c>
      <c r="K874" s="60">
        <f t="shared" si="137"/>
        <v>2.3533733611650032</v>
      </c>
      <c r="L874" s="60">
        <f t="shared" si="138"/>
        <v>-0.44795675146199043</v>
      </c>
      <c r="R874" s="60">
        <f t="shared" si="141"/>
        <v>9.6709574151994087</v>
      </c>
      <c r="S874" s="60">
        <f t="shared" si="142"/>
        <v>2.269127313374848</v>
      </c>
    </row>
    <row r="875" spans="1:19" x14ac:dyDescent="0.3">
      <c r="A875" s="60">
        <f>[1]Data!A874</f>
        <v>1943.02</v>
      </c>
      <c r="B875" s="60">
        <f>[1]Data!B874</f>
        <v>10.69</v>
      </c>
      <c r="C875" s="60">
        <f>[1]Data!C874</f>
        <v>0.59</v>
      </c>
      <c r="D875" s="60">
        <f>[1]Data!D874</f>
        <v>1.05667</v>
      </c>
      <c r="E875" s="60">
        <f>[1]Data!E874</f>
        <v>16.899999999999999</v>
      </c>
      <c r="F875" s="60">
        <f t="shared" si="139"/>
        <v>193.6392292899408</v>
      </c>
      <c r="G875" s="60">
        <f t="shared" si="140"/>
        <v>19.140576652366864</v>
      </c>
      <c r="H875" s="60">
        <f t="shared" si="134"/>
        <v>240.05442323204056</v>
      </c>
      <c r="I875" s="60">
        <f t="shared" si="135"/>
        <v>17.46618855786723</v>
      </c>
      <c r="J875" s="60">
        <f t="shared" si="136"/>
        <v>11.086518884666489</v>
      </c>
      <c r="K875" s="60">
        <f t="shared" si="137"/>
        <v>2.4057298553024626</v>
      </c>
      <c r="L875" s="60">
        <f t="shared" si="138"/>
        <v>-0.39560025732453097</v>
      </c>
      <c r="R875" s="60">
        <f t="shared" si="141"/>
        <v>10.116687329062053</v>
      </c>
      <c r="S875" s="60">
        <f t="shared" si="142"/>
        <v>2.3141862712467174</v>
      </c>
    </row>
    <row r="876" spans="1:19" x14ac:dyDescent="0.3">
      <c r="A876" s="60">
        <f>[1]Data!A875</f>
        <v>1943.03</v>
      </c>
      <c r="B876" s="60">
        <f>[1]Data!B875</f>
        <v>11.07</v>
      </c>
      <c r="C876" s="60">
        <f>[1]Data!C875</f>
        <v>0.59</v>
      </c>
      <c r="D876" s="60">
        <f>[1]Data!D875</f>
        <v>1.07</v>
      </c>
      <c r="E876" s="60">
        <f>[1]Data!E875</f>
        <v>17.2</v>
      </c>
      <c r="F876" s="60">
        <f t="shared" si="139"/>
        <v>197.02508284883717</v>
      </c>
      <c r="G876" s="60">
        <f t="shared" si="140"/>
        <v>19.043978197674416</v>
      </c>
      <c r="H876" s="60">
        <f t="shared" si="134"/>
        <v>240.62043998891858</v>
      </c>
      <c r="I876" s="60">
        <f t="shared" si="135"/>
        <v>17.558115003811746</v>
      </c>
      <c r="J876" s="60">
        <f t="shared" si="136"/>
        <v>11.221311786946627</v>
      </c>
      <c r="K876" s="60">
        <f t="shared" si="137"/>
        <v>2.4178148083181492</v>
      </c>
      <c r="L876" s="60">
        <f t="shared" si="138"/>
        <v>-0.3835153043088444</v>
      </c>
      <c r="R876" s="60">
        <f t="shared" si="141"/>
        <v>10.345794392523365</v>
      </c>
      <c r="S876" s="60">
        <f t="shared" si="142"/>
        <v>2.3365800982467309</v>
      </c>
    </row>
    <row r="877" spans="1:19" x14ac:dyDescent="0.3">
      <c r="A877" s="60">
        <f>[1]Data!A876</f>
        <v>1943.04</v>
      </c>
      <c r="B877" s="60">
        <f>[1]Data!B876</f>
        <v>11.44</v>
      </c>
      <c r="C877" s="60">
        <f>[1]Data!C876</f>
        <v>0.59</v>
      </c>
      <c r="D877" s="60">
        <f>[1]Data!D876</f>
        <v>1.08</v>
      </c>
      <c r="E877" s="60">
        <f>[1]Data!E876</f>
        <v>17.399999999999999</v>
      </c>
      <c r="F877" s="60">
        <f t="shared" si="139"/>
        <v>201.2700344827586</v>
      </c>
      <c r="G877" s="60">
        <f t="shared" si="140"/>
        <v>19.001017241379309</v>
      </c>
      <c r="H877" s="60">
        <f t="shared" si="134"/>
        <v>241.05259723784485</v>
      </c>
      <c r="I877" s="60">
        <f t="shared" si="135"/>
        <v>17.649314984660343</v>
      </c>
      <c r="J877" s="60">
        <f t="shared" si="136"/>
        <v>11.403843982482586</v>
      </c>
      <c r="K877" s="60">
        <f t="shared" si="137"/>
        <v>2.4339504900100311</v>
      </c>
      <c r="L877" s="60">
        <f t="shared" si="138"/>
        <v>-0.36737962261696255</v>
      </c>
      <c r="R877" s="60">
        <f t="shared" si="141"/>
        <v>10.592592592592592</v>
      </c>
      <c r="S877" s="60">
        <f t="shared" si="142"/>
        <v>2.3601549448155232</v>
      </c>
    </row>
    <row r="878" spans="1:19" x14ac:dyDescent="0.3">
      <c r="A878" s="60">
        <f>[1]Data!A877</f>
        <v>1943.05</v>
      </c>
      <c r="B878" s="60">
        <f>[1]Data!B877</f>
        <v>11.89</v>
      </c>
      <c r="C878" s="60">
        <f>[1]Data!C877</f>
        <v>0.59</v>
      </c>
      <c r="D878" s="60">
        <f>[1]Data!D877</f>
        <v>1.0900000000000001</v>
      </c>
      <c r="E878" s="60">
        <f>[1]Data!E877</f>
        <v>17.5</v>
      </c>
      <c r="F878" s="60">
        <f t="shared" si="139"/>
        <v>207.99176999999997</v>
      </c>
      <c r="G878" s="60">
        <f t="shared" si="140"/>
        <v>19.06737</v>
      </c>
      <c r="H878" s="60">
        <f t="shared" si="134"/>
        <v>241.01679380342031</v>
      </c>
      <c r="I878" s="60">
        <f t="shared" si="135"/>
        <v>17.740626650361268</v>
      </c>
      <c r="J878" s="60">
        <f t="shared" si="136"/>
        <v>11.724037380368662</v>
      </c>
      <c r="K878" s="60">
        <f t="shared" si="137"/>
        <v>2.4616412112066355</v>
      </c>
      <c r="L878" s="60">
        <f t="shared" si="138"/>
        <v>-0.33968890142035812</v>
      </c>
      <c r="R878" s="60">
        <f t="shared" si="141"/>
        <v>10.908256880733944</v>
      </c>
      <c r="S878" s="60">
        <f t="shared" si="142"/>
        <v>2.3895200144616382</v>
      </c>
    </row>
    <row r="879" spans="1:19" x14ac:dyDescent="0.3">
      <c r="A879" s="60">
        <f>[1]Data!A878</f>
        <v>1943.06</v>
      </c>
      <c r="B879" s="60">
        <f>[1]Data!B878</f>
        <v>12.1</v>
      </c>
      <c r="C879" s="60">
        <f>[1]Data!C878</f>
        <v>0.59</v>
      </c>
      <c r="D879" s="60">
        <f>[1]Data!D878</f>
        <v>1.1000000000000001</v>
      </c>
      <c r="E879" s="60">
        <f>[1]Data!E878</f>
        <v>17.5</v>
      </c>
      <c r="F879" s="60">
        <f t="shared" si="139"/>
        <v>211.66529999999995</v>
      </c>
      <c r="G879" s="60">
        <f t="shared" si="140"/>
        <v>19.242299999999997</v>
      </c>
      <c r="H879" s="60">
        <f t="shared" si="134"/>
        <v>240.73400222721378</v>
      </c>
      <c r="I879" s="60">
        <f t="shared" si="135"/>
        <v>17.834065945108311</v>
      </c>
      <c r="J879" s="60">
        <f t="shared" si="136"/>
        <v>11.868594668848212</v>
      </c>
      <c r="K879" s="60">
        <f t="shared" si="137"/>
        <v>2.4738958080866644</v>
      </c>
      <c r="L879" s="60">
        <f t="shared" si="138"/>
        <v>-0.32743430454032918</v>
      </c>
      <c r="R879" s="60">
        <f t="shared" si="141"/>
        <v>10.999999999999998</v>
      </c>
      <c r="S879" s="60">
        <f t="shared" si="142"/>
        <v>2.3978952727983702</v>
      </c>
    </row>
    <row r="880" spans="1:19" x14ac:dyDescent="0.3">
      <c r="A880" s="60">
        <f>[1]Data!A879</f>
        <v>1943.07</v>
      </c>
      <c r="B880" s="60">
        <f>[1]Data!B879</f>
        <v>12.35</v>
      </c>
      <c r="C880" s="60">
        <f>[1]Data!C879</f>
        <v>0.593333</v>
      </c>
      <c r="D880" s="60">
        <f>[1]Data!D879</f>
        <v>1.0933299999999999</v>
      </c>
      <c r="E880" s="60">
        <f>[1]Data!E879</f>
        <v>17.399999999999999</v>
      </c>
      <c r="F880" s="60">
        <f t="shared" si="139"/>
        <v>217.28015086206895</v>
      </c>
      <c r="G880" s="60">
        <f t="shared" si="140"/>
        <v>19.235539056034479</v>
      </c>
      <c r="H880" s="60">
        <f t="shared" si="134"/>
        <v>240.26953338090834</v>
      </c>
      <c r="I880" s="60">
        <f t="shared" si="135"/>
        <v>17.931701942040757</v>
      </c>
      <c r="J880" s="60">
        <f t="shared" si="136"/>
        <v>12.117095831972149</v>
      </c>
      <c r="K880" s="60">
        <f t="shared" si="137"/>
        <v>2.4946173341041504</v>
      </c>
      <c r="L880" s="60">
        <f t="shared" si="138"/>
        <v>-0.30671277852284318</v>
      </c>
      <c r="R880" s="60">
        <f t="shared" si="141"/>
        <v>11.295766145628493</v>
      </c>
      <c r="S880" s="60">
        <f t="shared" si="142"/>
        <v>2.4244279781311788</v>
      </c>
    </row>
    <row r="881" spans="1:19" x14ac:dyDescent="0.3">
      <c r="A881" s="60">
        <f>[1]Data!A880</f>
        <v>1943.08</v>
      </c>
      <c r="B881" s="60">
        <f>[1]Data!B880</f>
        <v>11.74</v>
      </c>
      <c r="C881" s="60">
        <f>[1]Data!C880</f>
        <v>0.59666699999999995</v>
      </c>
      <c r="D881" s="60">
        <f>[1]Data!D880</f>
        <v>1.08667</v>
      </c>
      <c r="E881" s="60">
        <f>[1]Data!E880</f>
        <v>17.3</v>
      </c>
      <c r="F881" s="60">
        <f t="shared" si="139"/>
        <v>207.74201445086703</v>
      </c>
      <c r="G881" s="60">
        <f t="shared" si="140"/>
        <v>19.228876903179188</v>
      </c>
      <c r="H881" s="60">
        <f t="shared" si="134"/>
        <v>239.95279213011622</v>
      </c>
      <c r="I881" s="60">
        <f t="shared" si="135"/>
        <v>18.030086913400833</v>
      </c>
      <c r="J881" s="60">
        <f t="shared" si="136"/>
        <v>11.521964117458753</v>
      </c>
      <c r="K881" s="60">
        <f t="shared" si="137"/>
        <v>2.4442551370420849</v>
      </c>
      <c r="L881" s="60">
        <f t="shared" si="138"/>
        <v>-0.35707497558490875</v>
      </c>
      <c r="R881" s="60">
        <f t="shared" si="141"/>
        <v>10.803647841571038</v>
      </c>
      <c r="S881" s="60">
        <f t="shared" si="142"/>
        <v>2.379883840209486</v>
      </c>
    </row>
    <row r="882" spans="1:19" x14ac:dyDescent="0.3">
      <c r="A882" s="60">
        <f>[1]Data!A881</f>
        <v>1943.09</v>
      </c>
      <c r="B882" s="60">
        <f>[1]Data!B881</f>
        <v>11.99</v>
      </c>
      <c r="C882" s="60">
        <f>[1]Data!C881</f>
        <v>0.6</v>
      </c>
      <c r="D882" s="60">
        <f>[1]Data!D881</f>
        <v>1.08</v>
      </c>
      <c r="E882" s="60">
        <f>[1]Data!E881</f>
        <v>17.399999999999999</v>
      </c>
      <c r="F882" s="60">
        <f t="shared" si="139"/>
        <v>210.94647844827583</v>
      </c>
      <c r="G882" s="60">
        <f t="shared" si="140"/>
        <v>19.001017241379309</v>
      </c>
      <c r="H882" s="60">
        <f t="shared" si="134"/>
        <v>239.63499097559077</v>
      </c>
      <c r="I882" s="60">
        <f t="shared" si="135"/>
        <v>18.126335174622536</v>
      </c>
      <c r="J882" s="60">
        <f t="shared" si="136"/>
        <v>11.637569117866022</v>
      </c>
      <c r="K882" s="60">
        <f t="shared" si="137"/>
        <v>2.4542385818221559</v>
      </c>
      <c r="L882" s="60">
        <f t="shared" si="138"/>
        <v>-0.34709153080483768</v>
      </c>
      <c r="R882" s="60">
        <f t="shared" si="141"/>
        <v>11.101851851851851</v>
      </c>
      <c r="S882" s="60">
        <f t="shared" si="142"/>
        <v>2.4071119279032946</v>
      </c>
    </row>
    <row r="883" spans="1:19" x14ac:dyDescent="0.3">
      <c r="A883" s="60">
        <f>[1]Data!A882</f>
        <v>1943.1</v>
      </c>
      <c r="B883" s="60">
        <f>[1]Data!B882</f>
        <v>11.88</v>
      </c>
      <c r="C883" s="60">
        <f>[1]Data!C882</f>
        <v>0.60333300000000001</v>
      </c>
      <c r="D883" s="60">
        <f>[1]Data!D882</f>
        <v>1.0333300000000001</v>
      </c>
      <c r="E883" s="60">
        <f>[1]Data!E882</f>
        <v>17.399999999999999</v>
      </c>
      <c r="F883" s="60">
        <f t="shared" si="139"/>
        <v>209.01118965517239</v>
      </c>
      <c r="G883" s="60">
        <f t="shared" si="140"/>
        <v>18.179926987068963</v>
      </c>
      <c r="H883" s="60">
        <f t="shared" si="134"/>
        <v>239.42645978333292</v>
      </c>
      <c r="I883" s="60">
        <f t="shared" si="135"/>
        <v>18.215515241807328</v>
      </c>
      <c r="J883" s="60">
        <f t="shared" si="136"/>
        <v>11.474349579498059</v>
      </c>
      <c r="K883" s="60">
        <f t="shared" si="137"/>
        <v>2.4401140728149269</v>
      </c>
      <c r="L883" s="60">
        <f t="shared" si="138"/>
        <v>-0.36121603981206674</v>
      </c>
      <c r="R883" s="60">
        <f t="shared" si="141"/>
        <v>11.496811280036386</v>
      </c>
      <c r="S883" s="60">
        <f t="shared" si="142"/>
        <v>2.4420697169231627</v>
      </c>
    </row>
    <row r="884" spans="1:19" x14ac:dyDescent="0.3">
      <c r="A884" s="60">
        <f>[1]Data!A883</f>
        <v>1943.11</v>
      </c>
      <c r="B884" s="60">
        <f>[1]Data!B883</f>
        <v>11.33</v>
      </c>
      <c r="C884" s="60">
        <f>[1]Data!C883</f>
        <v>0.60666699999999996</v>
      </c>
      <c r="D884" s="60">
        <f>[1]Data!D883</f>
        <v>0.98666699999999996</v>
      </c>
      <c r="E884" s="60">
        <f>[1]Data!E883</f>
        <v>17.399999999999999</v>
      </c>
      <c r="F884" s="60">
        <f t="shared" si="139"/>
        <v>199.33474568965516</v>
      </c>
      <c r="G884" s="60">
        <f t="shared" si="140"/>
        <v>17.358959887499996</v>
      </c>
      <c r="H884" s="60">
        <f t="shared" si="134"/>
        <v>239.197063714758</v>
      </c>
      <c r="I884" s="60">
        <f t="shared" si="135"/>
        <v>18.297212716756718</v>
      </c>
      <c r="J884" s="60">
        <f t="shared" si="136"/>
        <v>10.894268366192353</v>
      </c>
      <c r="K884" s="60">
        <f t="shared" si="137"/>
        <v>2.3882368129698266</v>
      </c>
      <c r="L884" s="60">
        <f t="shared" si="138"/>
        <v>-0.41309329965716701</v>
      </c>
      <c r="R884" s="60">
        <f t="shared" si="141"/>
        <v>11.483104228681004</v>
      </c>
      <c r="S884" s="60">
        <f t="shared" si="142"/>
        <v>2.4408767575342747</v>
      </c>
    </row>
    <row r="885" spans="1:19" x14ac:dyDescent="0.3">
      <c r="A885" s="60">
        <f>[1]Data!A884</f>
        <v>1943.12</v>
      </c>
      <c r="B885" s="60">
        <f>[1]Data!B884</f>
        <v>11.48</v>
      </c>
      <c r="C885" s="60">
        <f>[1]Data!C884</f>
        <v>0.61</v>
      </c>
      <c r="D885" s="60">
        <f>[1]Data!D884</f>
        <v>0.94</v>
      </c>
      <c r="E885" s="60">
        <f>[1]Data!E884</f>
        <v>17.399999999999999</v>
      </c>
      <c r="F885" s="60">
        <f t="shared" si="139"/>
        <v>201.97377586206895</v>
      </c>
      <c r="G885" s="60">
        <f t="shared" si="140"/>
        <v>16.537922413793101</v>
      </c>
      <c r="H885" s="60">
        <f t="shared" si="134"/>
        <v>238.99253671374424</v>
      </c>
      <c r="I885" s="60">
        <f t="shared" si="135"/>
        <v>18.370984717626417</v>
      </c>
      <c r="J885" s="60">
        <f t="shared" si="136"/>
        <v>10.994172547989825</v>
      </c>
      <c r="K885" s="60">
        <f t="shared" si="137"/>
        <v>2.3973653640569688</v>
      </c>
      <c r="L885" s="60">
        <f t="shared" si="138"/>
        <v>-0.40396474857002485</v>
      </c>
      <c r="R885" s="60">
        <f t="shared" si="141"/>
        <v>12.212765957446809</v>
      </c>
      <c r="S885" s="60">
        <f t="shared" si="142"/>
        <v>2.5024817946095079</v>
      </c>
    </row>
    <row r="886" spans="1:19" x14ac:dyDescent="0.3">
      <c r="A886" s="60">
        <f>[1]Data!A885</f>
        <v>1944.01</v>
      </c>
      <c r="B886" s="60">
        <f>[1]Data!B885</f>
        <v>11.85</v>
      </c>
      <c r="C886" s="60">
        <f>[1]Data!C885</f>
        <v>0.61333300000000002</v>
      </c>
      <c r="D886" s="60">
        <f>[1]Data!D885</f>
        <v>0.93666700000000003</v>
      </c>
      <c r="E886" s="60">
        <f>[1]Data!E885</f>
        <v>17.399999999999999</v>
      </c>
      <c r="F886" s="60">
        <f t="shared" si="139"/>
        <v>208.48338362068964</v>
      </c>
      <c r="G886" s="60">
        <f t="shared" si="140"/>
        <v>16.479283163362069</v>
      </c>
      <c r="H886" s="60">
        <f t="shared" si="134"/>
        <v>238.66513007054851</v>
      </c>
      <c r="I886" s="60">
        <f t="shared" si="135"/>
        <v>18.443048024335919</v>
      </c>
      <c r="J886" s="60">
        <f t="shared" si="136"/>
        <v>11.304171812901654</v>
      </c>
      <c r="K886" s="60">
        <f t="shared" si="137"/>
        <v>2.4251718445679966</v>
      </c>
      <c r="L886" s="60">
        <f t="shared" si="138"/>
        <v>-0.37615826805899699</v>
      </c>
      <c r="R886" s="60">
        <f t="shared" si="141"/>
        <v>12.651241049380408</v>
      </c>
      <c r="S886" s="60">
        <f t="shared" si="142"/>
        <v>2.5377553170317726</v>
      </c>
    </row>
    <row r="887" spans="1:19" x14ac:dyDescent="0.3">
      <c r="A887" s="60">
        <f>[1]Data!A886</f>
        <v>1944.02</v>
      </c>
      <c r="B887" s="60">
        <f>[1]Data!B886</f>
        <v>11.77</v>
      </c>
      <c r="C887" s="60">
        <f>[1]Data!C886</f>
        <v>0.61666699999999997</v>
      </c>
      <c r="D887" s="60">
        <f>[1]Data!D886</f>
        <v>0.93333299999999997</v>
      </c>
      <c r="E887" s="60">
        <f>[1]Data!E886</f>
        <v>17.399999999999999</v>
      </c>
      <c r="F887" s="60">
        <f t="shared" si="139"/>
        <v>207.07590086206895</v>
      </c>
      <c r="G887" s="60">
        <f t="shared" si="140"/>
        <v>16.42062631939655</v>
      </c>
      <c r="H887" s="60">
        <f t="shared" si="134"/>
        <v>238.26688839766737</v>
      </c>
      <c r="I887" s="60">
        <f t="shared" si="135"/>
        <v>18.514590721184973</v>
      </c>
      <c r="J887" s="60">
        <f t="shared" si="136"/>
        <v>11.184470884637284</v>
      </c>
      <c r="K887" s="60">
        <f t="shared" si="137"/>
        <v>2.4145262880240579</v>
      </c>
      <c r="L887" s="60">
        <f t="shared" si="138"/>
        <v>-0.38680382460293572</v>
      </c>
      <c r="R887" s="60">
        <f t="shared" si="141"/>
        <v>12.610718789542425</v>
      </c>
      <c r="S887" s="60">
        <f t="shared" si="142"/>
        <v>2.5345471499020578</v>
      </c>
    </row>
    <row r="888" spans="1:19" x14ac:dyDescent="0.3">
      <c r="A888" s="60">
        <f>[1]Data!A887</f>
        <v>1944.03</v>
      </c>
      <c r="B888" s="60">
        <f>[1]Data!B887</f>
        <v>12.1</v>
      </c>
      <c r="C888" s="60">
        <f>[1]Data!C887</f>
        <v>0.62</v>
      </c>
      <c r="D888" s="60">
        <f>[1]Data!D887</f>
        <v>0.93</v>
      </c>
      <c r="E888" s="60">
        <f>[1]Data!E887</f>
        <v>17.399999999999999</v>
      </c>
      <c r="F888" s="60">
        <f t="shared" si="139"/>
        <v>212.88176724137926</v>
      </c>
      <c r="G888" s="60">
        <f t="shared" si="140"/>
        <v>16.361987068965515</v>
      </c>
      <c r="H888" s="60">
        <f t="shared" si="134"/>
        <v>237.92703116888532</v>
      </c>
      <c r="I888" s="60">
        <f t="shared" si="135"/>
        <v>18.584412609594704</v>
      </c>
      <c r="J888" s="60">
        <f t="shared" si="136"/>
        <v>11.454855836093163</v>
      </c>
      <c r="K888" s="60">
        <f t="shared" si="137"/>
        <v>2.4384137305877798</v>
      </c>
      <c r="L888" s="60">
        <f t="shared" si="138"/>
        <v>-0.36291638203921384</v>
      </c>
      <c r="R888" s="60">
        <f t="shared" si="141"/>
        <v>13.010752688172042</v>
      </c>
      <c r="S888" s="60">
        <f t="shared" si="142"/>
        <v>2.565776145437531</v>
      </c>
    </row>
    <row r="889" spans="1:19" x14ac:dyDescent="0.3">
      <c r="A889" s="60">
        <f>[1]Data!A888</f>
        <v>1944.04</v>
      </c>
      <c r="B889" s="60">
        <f>[1]Data!B888</f>
        <v>11.89</v>
      </c>
      <c r="C889" s="60">
        <f>[1]Data!C888</f>
        <v>0.62333300000000003</v>
      </c>
      <c r="D889" s="60">
        <f>[1]Data!D888</f>
        <v>0.92666700000000002</v>
      </c>
      <c r="E889" s="60">
        <f>[1]Data!E888</f>
        <v>17.5</v>
      </c>
      <c r="F889" s="60">
        <f t="shared" si="139"/>
        <v>207.99176999999997</v>
      </c>
      <c r="G889" s="60">
        <f t="shared" si="140"/>
        <v>16.210185830999997</v>
      </c>
      <c r="H889" s="60">
        <f t="shared" si="134"/>
        <v>237.5894000907299</v>
      </c>
      <c r="I889" s="60">
        <f t="shared" si="135"/>
        <v>18.651612812458907</v>
      </c>
      <c r="J889" s="60">
        <f t="shared" si="136"/>
        <v>11.151409376301528</v>
      </c>
      <c r="K889" s="60">
        <f t="shared" si="137"/>
        <v>2.4115658913801563</v>
      </c>
      <c r="L889" s="60">
        <f t="shared" si="138"/>
        <v>-0.38976422124683729</v>
      </c>
      <c r="R889" s="60">
        <f t="shared" si="141"/>
        <v>12.830930636355886</v>
      </c>
      <c r="S889" s="60">
        <f t="shared" si="142"/>
        <v>2.5518587119560889</v>
      </c>
    </row>
    <row r="890" spans="1:19" x14ac:dyDescent="0.3">
      <c r="A890" s="60">
        <f>[1]Data!A889</f>
        <v>1944.05</v>
      </c>
      <c r="B890" s="60">
        <f>[1]Data!B889</f>
        <v>12.1</v>
      </c>
      <c r="C890" s="60">
        <f>[1]Data!C889</f>
        <v>0.62666699999999997</v>
      </c>
      <c r="D890" s="60">
        <f>[1]Data!D889</f>
        <v>0.92333299999999996</v>
      </c>
      <c r="E890" s="60">
        <f>[1]Data!E889</f>
        <v>17.5</v>
      </c>
      <c r="F890" s="60">
        <f t="shared" si="139"/>
        <v>211.66529999999995</v>
      </c>
      <c r="G890" s="60">
        <f t="shared" si="140"/>
        <v>16.151864168999996</v>
      </c>
      <c r="H890" s="60">
        <f t="shared" si="134"/>
        <v>237.54169035991552</v>
      </c>
      <c r="I890" s="60">
        <f t="shared" si="135"/>
        <v>18.717099700497403</v>
      </c>
      <c r="J890" s="60">
        <f t="shared" si="136"/>
        <v>11.308659107819732</v>
      </c>
      <c r="K890" s="60">
        <f t="shared" si="137"/>
        <v>2.4255687249933366</v>
      </c>
      <c r="L890" s="60">
        <f t="shared" si="138"/>
        <v>-0.37576138763365696</v>
      </c>
      <c r="R890" s="60">
        <f t="shared" si="141"/>
        <v>13.104697871732084</v>
      </c>
      <c r="S890" s="60">
        <f t="shared" si="142"/>
        <v>2.5729707820824537</v>
      </c>
    </row>
    <row r="891" spans="1:19" x14ac:dyDescent="0.3">
      <c r="A891" s="60">
        <f>[1]Data!A890</f>
        <v>1944.06</v>
      </c>
      <c r="B891" s="60">
        <f>[1]Data!B890</f>
        <v>12.67</v>
      </c>
      <c r="C891" s="60">
        <f>[1]Data!C890</f>
        <v>0.63</v>
      </c>
      <c r="D891" s="60">
        <f>[1]Data!D890</f>
        <v>0.92</v>
      </c>
      <c r="E891" s="60">
        <f>[1]Data!E890</f>
        <v>17.600000000000001</v>
      </c>
      <c r="F891" s="60">
        <f t="shared" si="139"/>
        <v>220.37701278409082</v>
      </c>
      <c r="G891" s="60">
        <f t="shared" si="140"/>
        <v>16.002119318181816</v>
      </c>
      <c r="H891" s="60">
        <f t="shared" si="134"/>
        <v>237.52220175532199</v>
      </c>
      <c r="I891" s="60">
        <f t="shared" si="135"/>
        <v>18.781110969683535</v>
      </c>
      <c r="J891" s="60">
        <f t="shared" si="136"/>
        <v>11.733971070179146</v>
      </c>
      <c r="K891" s="60">
        <f t="shared" si="137"/>
        <v>2.4624881450309806</v>
      </c>
      <c r="L891" s="60">
        <f t="shared" si="138"/>
        <v>-0.33884196759601304</v>
      </c>
      <c r="R891" s="60">
        <f t="shared" si="141"/>
        <v>13.771739130434781</v>
      </c>
      <c r="S891" s="60">
        <f t="shared" si="142"/>
        <v>2.6226186032720986</v>
      </c>
    </row>
    <row r="892" spans="1:19" x14ac:dyDescent="0.3">
      <c r="A892" s="60">
        <f>[1]Data!A891</f>
        <v>1944.07</v>
      </c>
      <c r="B892" s="60">
        <f>[1]Data!B891</f>
        <v>13</v>
      </c>
      <c r="C892" s="60">
        <f>[1]Data!C891</f>
        <v>0.63333300000000003</v>
      </c>
      <c r="D892" s="60">
        <f>[1]Data!D891</f>
        <v>0.91333299999999995</v>
      </c>
      <c r="E892" s="60">
        <f>[1]Data!E891</f>
        <v>17.7</v>
      </c>
      <c r="F892" s="60">
        <f t="shared" si="139"/>
        <v>224.83940677966098</v>
      </c>
      <c r="G892" s="60">
        <f t="shared" si="140"/>
        <v>15.796403839406775</v>
      </c>
      <c r="H892" s="60">
        <f t="shared" si="134"/>
        <v>237.5689006114477</v>
      </c>
      <c r="I892" s="60">
        <f t="shared" si="135"/>
        <v>18.841897391872099</v>
      </c>
      <c r="J892" s="60">
        <f t="shared" si="136"/>
        <v>11.932949325828025</v>
      </c>
      <c r="K892" s="60">
        <f t="shared" si="137"/>
        <v>2.4793034248208907</v>
      </c>
      <c r="L892" s="60">
        <f t="shared" si="138"/>
        <v>-0.32202668780610288</v>
      </c>
      <c r="R892" s="60">
        <f t="shared" si="141"/>
        <v>14.233581837073665</v>
      </c>
      <c r="S892" s="60">
        <f t="shared" si="142"/>
        <v>2.6556040906932381</v>
      </c>
    </row>
    <row r="893" spans="1:19" x14ac:dyDescent="0.3">
      <c r="A893" s="60">
        <f>[1]Data!A892</f>
        <v>1944.08</v>
      </c>
      <c r="B893" s="60">
        <f>[1]Data!B892</f>
        <v>12.81</v>
      </c>
      <c r="C893" s="60">
        <f>[1]Data!C892</f>
        <v>0.63666699999999998</v>
      </c>
      <c r="D893" s="60">
        <f>[1]Data!D892</f>
        <v>0.906667</v>
      </c>
      <c r="E893" s="60">
        <f>[1]Data!E892</f>
        <v>17.7</v>
      </c>
      <c r="F893" s="60">
        <f t="shared" si="139"/>
        <v>221.55329237288132</v>
      </c>
      <c r="G893" s="60">
        <f t="shared" si="140"/>
        <v>15.681113109745761</v>
      </c>
      <c r="H893" s="60">
        <f t="shared" si="134"/>
        <v>237.66141826772247</v>
      </c>
      <c r="I893" s="60">
        <f t="shared" si="135"/>
        <v>18.900356301225116</v>
      </c>
      <c r="J893" s="60">
        <f t="shared" si="136"/>
        <v>11.722175436371021</v>
      </c>
      <c r="K893" s="60">
        <f t="shared" si="137"/>
        <v>2.461482384361882</v>
      </c>
      <c r="L893" s="60">
        <f t="shared" si="138"/>
        <v>-0.33984772826511156</v>
      </c>
      <c r="R893" s="60">
        <f t="shared" si="141"/>
        <v>14.128671276223796</v>
      </c>
      <c r="S893" s="60">
        <f t="shared" si="142"/>
        <v>2.6482061566218555</v>
      </c>
    </row>
    <row r="894" spans="1:19" x14ac:dyDescent="0.3">
      <c r="A894" s="60">
        <f>[1]Data!A893</f>
        <v>1944.09</v>
      </c>
      <c r="B894" s="60">
        <f>[1]Data!B893</f>
        <v>12.6</v>
      </c>
      <c r="C894" s="60">
        <f>[1]Data!C893</f>
        <v>0.64</v>
      </c>
      <c r="D894" s="60">
        <f>[1]Data!D893</f>
        <v>0.9</v>
      </c>
      <c r="E894" s="60">
        <f>[1]Data!E893</f>
        <v>17.7</v>
      </c>
      <c r="F894" s="60">
        <f t="shared" si="139"/>
        <v>217.92127118644063</v>
      </c>
      <c r="G894" s="60">
        <f t="shared" si="140"/>
        <v>15.56580508474576</v>
      </c>
      <c r="H894" s="60">
        <f t="shared" si="134"/>
        <v>237.87895989916203</v>
      </c>
      <c r="I894" s="60">
        <f t="shared" si="135"/>
        <v>18.958775380585116</v>
      </c>
      <c r="J894" s="60">
        <f t="shared" si="136"/>
        <v>11.494480356025772</v>
      </c>
      <c r="K894" s="60">
        <f t="shared" si="137"/>
        <v>2.4418669511059568</v>
      </c>
      <c r="L894" s="60">
        <f t="shared" si="138"/>
        <v>-0.35946316152103686</v>
      </c>
      <c r="R894" s="60">
        <f t="shared" si="141"/>
        <v>14</v>
      </c>
      <c r="S894" s="60">
        <f t="shared" si="142"/>
        <v>2.6390573296152584</v>
      </c>
    </row>
    <row r="895" spans="1:19" x14ac:dyDescent="0.3">
      <c r="A895" s="60">
        <f>[1]Data!A894</f>
        <v>1944.1</v>
      </c>
      <c r="B895" s="60">
        <f>[1]Data!B894</f>
        <v>12.91</v>
      </c>
      <c r="C895" s="60">
        <f>[1]Data!C894</f>
        <v>0.64</v>
      </c>
      <c r="D895" s="60">
        <f>[1]Data!D894</f>
        <v>0.91</v>
      </c>
      <c r="E895" s="60">
        <f>[1]Data!E894</f>
        <v>17.7</v>
      </c>
      <c r="F895" s="60">
        <f t="shared" si="139"/>
        <v>223.28282627118639</v>
      </c>
      <c r="G895" s="60">
        <f t="shared" si="140"/>
        <v>15.738758474576269</v>
      </c>
      <c r="H895" s="60">
        <f t="shared" si="134"/>
        <v>238.05296604148833</v>
      </c>
      <c r="I895" s="60">
        <f t="shared" si="135"/>
        <v>19.016568767226033</v>
      </c>
      <c r="J895" s="60">
        <f t="shared" si="136"/>
        <v>11.741488646258917</v>
      </c>
      <c r="K895" s="60">
        <f t="shared" si="137"/>
        <v>2.4631286075759142</v>
      </c>
      <c r="L895" s="60">
        <f t="shared" si="138"/>
        <v>-0.33820150505107938</v>
      </c>
      <c r="R895" s="60">
        <f t="shared" si="141"/>
        <v>14.186813186813186</v>
      </c>
      <c r="S895" s="60">
        <f t="shared" si="142"/>
        <v>2.6523128843297923</v>
      </c>
    </row>
    <row r="896" spans="1:19" x14ac:dyDescent="0.3">
      <c r="A896" s="60">
        <f>[1]Data!A895</f>
        <v>1944.11</v>
      </c>
      <c r="B896" s="60">
        <f>[1]Data!B895</f>
        <v>12.82</v>
      </c>
      <c r="C896" s="60">
        <f>[1]Data!C895</f>
        <v>0.64</v>
      </c>
      <c r="D896" s="60">
        <f>[1]Data!D895</f>
        <v>0.92</v>
      </c>
      <c r="E896" s="60">
        <f>[1]Data!E895</f>
        <v>17.7</v>
      </c>
      <c r="F896" s="60">
        <f t="shared" si="139"/>
        <v>221.72624576271184</v>
      </c>
      <c r="G896" s="60">
        <f t="shared" si="140"/>
        <v>15.911711864406779</v>
      </c>
      <c r="H896" s="60">
        <f t="shared" si="134"/>
        <v>238.20430558989813</v>
      </c>
      <c r="I896" s="60">
        <f t="shared" si="135"/>
        <v>19.074928339131869</v>
      </c>
      <c r="J896" s="60">
        <f t="shared" si="136"/>
        <v>11.623962188515511</v>
      </c>
      <c r="K896" s="60">
        <f t="shared" si="137"/>
        <v>2.4530686733820573</v>
      </c>
      <c r="L896" s="60">
        <f t="shared" si="138"/>
        <v>-0.34826143924493635</v>
      </c>
      <c r="R896" s="60">
        <f t="shared" si="141"/>
        <v>13.934782608695652</v>
      </c>
      <c r="S896" s="60">
        <f t="shared" si="142"/>
        <v>2.6343880604315753</v>
      </c>
    </row>
    <row r="897" spans="1:19" x14ac:dyDescent="0.3">
      <c r="A897" s="60">
        <f>[1]Data!A896</f>
        <v>1944.12</v>
      </c>
      <c r="B897" s="60">
        <f>[1]Data!B896</f>
        <v>13.1</v>
      </c>
      <c r="C897" s="60">
        <f>[1]Data!C896</f>
        <v>0.64</v>
      </c>
      <c r="D897" s="60">
        <f>[1]Data!D896</f>
        <v>0.93</v>
      </c>
      <c r="E897" s="60">
        <f>[1]Data!E896</f>
        <v>17.8</v>
      </c>
      <c r="F897" s="60">
        <f t="shared" si="139"/>
        <v>225.29608146067409</v>
      </c>
      <c r="G897" s="60">
        <f t="shared" si="140"/>
        <v>15.994301966292131</v>
      </c>
      <c r="H897" s="60">
        <f t="shared" ref="H897:H960" si="143">GEOMEAN(F778:F898)</f>
        <v>238.38608123364187</v>
      </c>
      <c r="I897" s="60">
        <f t="shared" ref="I897:I960" si="144">GEOMEAN(G778:G897)</f>
        <v>19.131734511977289</v>
      </c>
      <c r="J897" s="60">
        <f t="shared" ref="J897:J960" si="145">F897/I897</f>
        <v>11.776040552916363</v>
      </c>
      <c r="K897" s="60">
        <f t="shared" ref="K897:K960" si="146">LN(J897)</f>
        <v>2.4660670056725373</v>
      </c>
      <c r="L897" s="60">
        <f t="shared" si="138"/>
        <v>-0.33526310695445627</v>
      </c>
      <c r="R897" s="60">
        <f t="shared" si="141"/>
        <v>14.086021505376342</v>
      </c>
      <c r="S897" s="60">
        <f t="shared" si="142"/>
        <v>2.6451829230419412</v>
      </c>
    </row>
    <row r="898" spans="1:19" x14ac:dyDescent="0.3">
      <c r="A898" s="60">
        <f>[1]Data!A897</f>
        <v>1945.01</v>
      </c>
      <c r="B898" s="60">
        <f>[1]Data!B897</f>
        <v>13.49</v>
      </c>
      <c r="C898" s="60">
        <f>[1]Data!C897</f>
        <v>0.64333300000000004</v>
      </c>
      <c r="D898" s="60">
        <f>[1]Data!D897</f>
        <v>0.94</v>
      </c>
      <c r="E898" s="60">
        <f>[1]Data!E897</f>
        <v>17.8</v>
      </c>
      <c r="F898" s="60">
        <f t="shared" si="139"/>
        <v>232.00336938202244</v>
      </c>
      <c r="G898" s="60">
        <f t="shared" si="140"/>
        <v>16.166283707865162</v>
      </c>
      <c r="H898" s="60">
        <f t="shared" si="143"/>
        <v>238.66192078987888</v>
      </c>
      <c r="I898" s="60">
        <f t="shared" si="144"/>
        <v>19.16861691712187</v>
      </c>
      <c r="J898" s="60">
        <f t="shared" si="145"/>
        <v>12.103292083363169</v>
      </c>
      <c r="K898" s="60">
        <f t="shared" si="146"/>
        <v>2.493477488602768</v>
      </c>
      <c r="L898" s="60">
        <f t="shared" ref="L898:L961" si="147">K898-$K$1843</f>
        <v>-0.30785262402422564</v>
      </c>
      <c r="R898" s="60">
        <f t="shared" si="141"/>
        <v>14.351063829787234</v>
      </c>
      <c r="S898" s="60">
        <f t="shared" si="142"/>
        <v>2.6638240739377519</v>
      </c>
    </row>
    <row r="899" spans="1:19" x14ac:dyDescent="0.3">
      <c r="A899" s="60">
        <f>[1]Data!A898</f>
        <v>1945.02</v>
      </c>
      <c r="B899" s="60">
        <f>[1]Data!B898</f>
        <v>13.94</v>
      </c>
      <c r="C899" s="60">
        <f>[1]Data!C898</f>
        <v>0.64666699999999999</v>
      </c>
      <c r="D899" s="60">
        <f>[1]Data!D898</f>
        <v>0.95</v>
      </c>
      <c r="E899" s="60">
        <f>[1]Data!E898</f>
        <v>17.8</v>
      </c>
      <c r="F899" s="60">
        <f t="shared" si="139"/>
        <v>239.74254775280892</v>
      </c>
      <c r="G899" s="60">
        <f t="shared" si="140"/>
        <v>16.338265449438197</v>
      </c>
      <c r="H899" s="60">
        <f t="shared" si="143"/>
        <v>239.01177186313336</v>
      </c>
      <c r="I899" s="60">
        <f t="shared" si="144"/>
        <v>19.187425279915246</v>
      </c>
      <c r="J899" s="60">
        <f t="shared" si="145"/>
        <v>12.494774273011158</v>
      </c>
      <c r="K899" s="60">
        <f t="shared" si="146"/>
        <v>2.5253104987384734</v>
      </c>
      <c r="L899" s="60">
        <f t="shared" si="147"/>
        <v>-0.27601961388852025</v>
      </c>
      <c r="R899" s="60">
        <f t="shared" si="141"/>
        <v>14.673684210526316</v>
      </c>
      <c r="S899" s="60">
        <f t="shared" si="142"/>
        <v>2.6860556997199283</v>
      </c>
    </row>
    <row r="900" spans="1:19" x14ac:dyDescent="0.3">
      <c r="A900" s="60">
        <f>[1]Data!A899</f>
        <v>1945.03</v>
      </c>
      <c r="B900" s="60">
        <f>[1]Data!B899</f>
        <v>13.93</v>
      </c>
      <c r="C900" s="60">
        <f>[1]Data!C899</f>
        <v>0.65</v>
      </c>
      <c r="D900" s="60">
        <f>[1]Data!D899</f>
        <v>0.96</v>
      </c>
      <c r="E900" s="60">
        <f>[1]Data!E899</f>
        <v>17.8</v>
      </c>
      <c r="F900" s="60">
        <f t="shared" si="139"/>
        <v>239.57056601123588</v>
      </c>
      <c r="G900" s="60">
        <f t="shared" si="140"/>
        <v>16.510247191011231</v>
      </c>
      <c r="H900" s="60">
        <f t="shared" si="143"/>
        <v>239.54101911443968</v>
      </c>
      <c r="I900" s="60">
        <f t="shared" si="144"/>
        <v>19.189357890877492</v>
      </c>
      <c r="J900" s="60">
        <f t="shared" si="145"/>
        <v>12.484553541269159</v>
      </c>
      <c r="K900" s="60">
        <f t="shared" si="146"/>
        <v>2.5244921634823472</v>
      </c>
      <c r="L900" s="60">
        <f t="shared" si="147"/>
        <v>-0.27683794914464643</v>
      </c>
      <c r="R900" s="60">
        <f t="shared" si="141"/>
        <v>14.510416666666666</v>
      </c>
      <c r="S900" s="60">
        <f t="shared" si="142"/>
        <v>2.6748667823119696</v>
      </c>
    </row>
    <row r="901" spans="1:19" x14ac:dyDescent="0.3">
      <c r="A901" s="60">
        <f>[1]Data!A900</f>
        <v>1945.04</v>
      </c>
      <c r="B901" s="60">
        <f>[1]Data!B900</f>
        <v>14.28</v>
      </c>
      <c r="C901" s="60">
        <f>[1]Data!C900</f>
        <v>0.65</v>
      </c>
      <c r="D901" s="60">
        <f>[1]Data!D900</f>
        <v>0.973333</v>
      </c>
      <c r="E901" s="60">
        <f>[1]Data!E900</f>
        <v>17.8</v>
      </c>
      <c r="F901" s="60">
        <f t="shared" si="139"/>
        <v>245.58992696629204</v>
      </c>
      <c r="G901" s="60">
        <f t="shared" si="140"/>
        <v>16.739550447050558</v>
      </c>
      <c r="H901" s="60">
        <f t="shared" si="143"/>
        <v>240.00508152690205</v>
      </c>
      <c r="I901" s="60">
        <f t="shared" si="144"/>
        <v>19.18892183952693</v>
      </c>
      <c r="J901" s="60">
        <f t="shared" si="145"/>
        <v>12.798526619687697</v>
      </c>
      <c r="K901" s="60">
        <f t="shared" si="146"/>
        <v>2.5493300564632575</v>
      </c>
      <c r="L901" s="60">
        <f t="shared" si="147"/>
        <v>-0.25200005616373611</v>
      </c>
      <c r="R901" s="60">
        <f t="shared" si="141"/>
        <v>14.671237901108869</v>
      </c>
      <c r="S901" s="60">
        <f t="shared" si="142"/>
        <v>2.6858889717651695</v>
      </c>
    </row>
    <row r="902" spans="1:19" x14ac:dyDescent="0.3">
      <c r="A902" s="60">
        <f>[1]Data!A901</f>
        <v>1945.05</v>
      </c>
      <c r="B902" s="60">
        <f>[1]Data!B901</f>
        <v>14.82</v>
      </c>
      <c r="C902" s="60">
        <f>[1]Data!C901</f>
        <v>0.65</v>
      </c>
      <c r="D902" s="60">
        <f>[1]Data!D901</f>
        <v>0.98666699999999996</v>
      </c>
      <c r="E902" s="60">
        <f>[1]Data!E901</f>
        <v>17.899999999999999</v>
      </c>
      <c r="F902" s="60">
        <f t="shared" si="139"/>
        <v>253.45304748603348</v>
      </c>
      <c r="G902" s="60">
        <f t="shared" si="140"/>
        <v>16.874072739804465</v>
      </c>
      <c r="H902" s="60">
        <f t="shared" si="143"/>
        <v>240.33362052739494</v>
      </c>
      <c r="I902" s="60">
        <f t="shared" si="144"/>
        <v>19.184227937197274</v>
      </c>
      <c r="J902" s="60">
        <f t="shared" si="145"/>
        <v>13.211532323101755</v>
      </c>
      <c r="K902" s="60">
        <f t="shared" si="146"/>
        <v>2.5810901090138727</v>
      </c>
      <c r="L902" s="60">
        <f t="shared" si="147"/>
        <v>-0.2202400036131209</v>
      </c>
      <c r="R902" s="60">
        <f t="shared" si="141"/>
        <v>15.020265195856354</v>
      </c>
      <c r="S902" s="60">
        <f t="shared" si="142"/>
        <v>2.709400302362301</v>
      </c>
    </row>
    <row r="903" spans="1:19" x14ac:dyDescent="0.3">
      <c r="A903" s="60">
        <f>[1]Data!A902</f>
        <v>1945.06</v>
      </c>
      <c r="B903" s="60">
        <f>[1]Data!B902</f>
        <v>15.09</v>
      </c>
      <c r="C903" s="60">
        <f>[1]Data!C902</f>
        <v>0.65</v>
      </c>
      <c r="D903" s="60">
        <f>[1]Data!D902</f>
        <v>1</v>
      </c>
      <c r="E903" s="60">
        <f>[1]Data!E902</f>
        <v>18.100000000000001</v>
      </c>
      <c r="F903" s="60">
        <f t="shared" si="139"/>
        <v>255.21900414364632</v>
      </c>
      <c r="G903" s="60">
        <f t="shared" si="140"/>
        <v>16.913121546961321</v>
      </c>
      <c r="H903" s="60">
        <f t="shared" si="143"/>
        <v>240.53281277186881</v>
      </c>
      <c r="I903" s="60">
        <f t="shared" si="144"/>
        <v>19.173392696926992</v>
      </c>
      <c r="J903" s="60">
        <f t="shared" si="145"/>
        <v>13.311102952820209</v>
      </c>
      <c r="K903" s="60">
        <f t="shared" si="146"/>
        <v>2.5885984954516355</v>
      </c>
      <c r="L903" s="60">
        <f t="shared" si="147"/>
        <v>-0.21273161717535816</v>
      </c>
      <c r="R903" s="60">
        <f t="shared" si="141"/>
        <v>15.09</v>
      </c>
      <c r="S903" s="60">
        <f t="shared" si="142"/>
        <v>2.7140322727797574</v>
      </c>
    </row>
    <row r="904" spans="1:19" x14ac:dyDescent="0.3">
      <c r="A904" s="60">
        <f>[1]Data!A903</f>
        <v>1945.07</v>
      </c>
      <c r="B904" s="60">
        <f>[1]Data!B903</f>
        <v>14.78</v>
      </c>
      <c r="C904" s="60">
        <f>[1]Data!C903</f>
        <v>0.65333300000000005</v>
      </c>
      <c r="D904" s="60">
        <f>[1]Data!D903</f>
        <v>0.99666699999999997</v>
      </c>
      <c r="E904" s="60">
        <f>[1]Data!E903</f>
        <v>18.100000000000001</v>
      </c>
      <c r="F904" s="60">
        <f t="shared" si="139"/>
        <v>249.97593646408831</v>
      </c>
      <c r="G904" s="60">
        <f t="shared" si="140"/>
        <v>16.856750112845297</v>
      </c>
      <c r="H904" s="60">
        <f t="shared" si="143"/>
        <v>240.63735028586737</v>
      </c>
      <c r="I904" s="60">
        <f t="shared" si="144"/>
        <v>19.165350754055346</v>
      </c>
      <c r="J904" s="60">
        <f t="shared" si="145"/>
        <v>13.043118264412351</v>
      </c>
      <c r="K904" s="60">
        <f t="shared" si="146"/>
        <v>2.5682606586177856</v>
      </c>
      <c r="L904" s="60">
        <f t="shared" si="147"/>
        <v>-0.23306945400920798</v>
      </c>
      <c r="R904" s="60">
        <f t="shared" si="141"/>
        <v>14.829426478452683</v>
      </c>
      <c r="S904" s="60">
        <f t="shared" si="142"/>
        <v>2.6966134823374657</v>
      </c>
    </row>
    <row r="905" spans="1:19" x14ac:dyDescent="0.3">
      <c r="A905" s="60">
        <f>[1]Data!A904</f>
        <v>1945.08</v>
      </c>
      <c r="B905" s="60">
        <f>[1]Data!B904</f>
        <v>14.83</v>
      </c>
      <c r="C905" s="60">
        <f>[1]Data!C904</f>
        <v>0.656667</v>
      </c>
      <c r="D905" s="60">
        <f>[1]Data!D904</f>
        <v>0.99333300000000002</v>
      </c>
      <c r="E905" s="60">
        <f>[1]Data!E904</f>
        <v>18.100000000000001</v>
      </c>
      <c r="F905" s="60">
        <f t="shared" si="139"/>
        <v>250.82159254143639</v>
      </c>
      <c r="G905" s="60">
        <f t="shared" si="140"/>
        <v>16.800361765607729</v>
      </c>
      <c r="H905" s="60">
        <f t="shared" si="143"/>
        <v>240.74286399979289</v>
      </c>
      <c r="I905" s="60">
        <f t="shared" si="144"/>
        <v>19.160166934429292</v>
      </c>
      <c r="J905" s="60">
        <f t="shared" si="145"/>
        <v>13.090783258820673</v>
      </c>
      <c r="K905" s="60">
        <f t="shared" si="146"/>
        <v>2.571908414558012</v>
      </c>
      <c r="L905" s="60">
        <f t="shared" si="147"/>
        <v>-0.22942169806898161</v>
      </c>
      <c r="R905" s="60">
        <f t="shared" si="141"/>
        <v>14.929535211253427</v>
      </c>
      <c r="S905" s="60">
        <f t="shared" si="142"/>
        <v>2.7033414798711632</v>
      </c>
    </row>
    <row r="906" spans="1:19" x14ac:dyDescent="0.3">
      <c r="A906" s="60">
        <f>[1]Data!A905</f>
        <v>1945.09</v>
      </c>
      <c r="B906" s="60">
        <f>[1]Data!B905</f>
        <v>15.84</v>
      </c>
      <c r="C906" s="60">
        <f>[1]Data!C905</f>
        <v>0.66</v>
      </c>
      <c r="D906" s="60">
        <f>[1]Data!D905</f>
        <v>0.99</v>
      </c>
      <c r="E906" s="60">
        <f>[1]Data!E905</f>
        <v>18.100000000000001</v>
      </c>
      <c r="F906" s="60">
        <f t="shared" si="139"/>
        <v>267.90384530386729</v>
      </c>
      <c r="G906" s="60">
        <f t="shared" si="140"/>
        <v>16.743990331491705</v>
      </c>
      <c r="H906" s="60">
        <f t="shared" si="143"/>
        <v>240.88810455017818</v>
      </c>
      <c r="I906" s="60">
        <f t="shared" si="144"/>
        <v>19.157911022159851</v>
      </c>
      <c r="J906" s="60">
        <f t="shared" si="145"/>
        <v>13.983980038010635</v>
      </c>
      <c r="K906" s="60">
        <f t="shared" si="146"/>
        <v>2.6379123914243632</v>
      </c>
      <c r="L906" s="60">
        <f t="shared" si="147"/>
        <v>-0.16341772120263043</v>
      </c>
      <c r="R906" s="60">
        <f t="shared" si="141"/>
        <v>16</v>
      </c>
      <c r="S906" s="60">
        <f t="shared" si="142"/>
        <v>2.7725887222397811</v>
      </c>
    </row>
    <row r="907" spans="1:19" x14ac:dyDescent="0.3">
      <c r="A907" s="60">
        <f>[1]Data!A906</f>
        <v>1945.1</v>
      </c>
      <c r="B907" s="60">
        <f>[1]Data!B906</f>
        <v>16.5</v>
      </c>
      <c r="C907" s="60">
        <f>[1]Data!C906</f>
        <v>0.66</v>
      </c>
      <c r="D907" s="60">
        <f>[1]Data!D906</f>
        <v>0.98</v>
      </c>
      <c r="E907" s="60">
        <f>[1]Data!E906</f>
        <v>18.100000000000001</v>
      </c>
      <c r="F907" s="60">
        <f t="shared" ref="F907:F970" si="148">B907*$E$1842/E907</f>
        <v>279.06650552486184</v>
      </c>
      <c r="G907" s="60">
        <f t="shared" ref="G907:G970" si="149">D907*$E$1842/E907</f>
        <v>16.574859116022097</v>
      </c>
      <c r="H907" s="60">
        <f t="shared" si="143"/>
        <v>241.04509080657462</v>
      </c>
      <c r="I907" s="60">
        <f t="shared" si="144"/>
        <v>19.15403481631223</v>
      </c>
      <c r="J907" s="60">
        <f t="shared" si="145"/>
        <v>14.569593727959568</v>
      </c>
      <c r="K907" s="60">
        <f t="shared" si="146"/>
        <v>2.6789367356700637</v>
      </c>
      <c r="L907" s="60">
        <f t="shared" si="147"/>
        <v>-0.12239337695692987</v>
      </c>
      <c r="R907" s="60">
        <f t="shared" ref="R907:R970" si="150">B907/D907</f>
        <v>16.836734693877553</v>
      </c>
      <c r="S907" s="60">
        <f t="shared" ref="S907:S970" si="151">LN(R907)</f>
        <v>2.8235630882240543</v>
      </c>
    </row>
    <row r="908" spans="1:19" x14ac:dyDescent="0.3">
      <c r="A908" s="60">
        <f>[1]Data!A907</f>
        <v>1945.11</v>
      </c>
      <c r="B908" s="60">
        <f>[1]Data!B907</f>
        <v>17.04</v>
      </c>
      <c r="C908" s="60">
        <f>[1]Data!C907</f>
        <v>0.66</v>
      </c>
      <c r="D908" s="60">
        <f>[1]Data!D907</f>
        <v>0.97</v>
      </c>
      <c r="E908" s="60">
        <f>[1]Data!E907</f>
        <v>18.100000000000001</v>
      </c>
      <c r="F908" s="60">
        <f t="shared" si="148"/>
        <v>288.1995911602209</v>
      </c>
      <c r="G908" s="60">
        <f t="shared" si="149"/>
        <v>16.405727900552481</v>
      </c>
      <c r="H908" s="60">
        <f t="shared" si="143"/>
        <v>241.06035989363895</v>
      </c>
      <c r="I908" s="60">
        <f t="shared" si="144"/>
        <v>19.149683241382107</v>
      </c>
      <c r="J908" s="60">
        <f t="shared" si="145"/>
        <v>15.049835943887938</v>
      </c>
      <c r="K908" s="60">
        <f t="shared" si="146"/>
        <v>2.7113670903971281</v>
      </c>
      <c r="L908" s="60">
        <f t="shared" si="147"/>
        <v>-8.9963022229865519E-2</v>
      </c>
      <c r="R908" s="60">
        <f t="shared" si="150"/>
        <v>17.567010309278349</v>
      </c>
      <c r="S908" s="60">
        <f t="shared" si="151"/>
        <v>2.8660227288858779</v>
      </c>
    </row>
    <row r="909" spans="1:19" x14ac:dyDescent="0.3">
      <c r="A909" s="60">
        <f>[1]Data!A908</f>
        <v>1945.12</v>
      </c>
      <c r="B909" s="60">
        <f>[1]Data!B908</f>
        <v>17.329999999999998</v>
      </c>
      <c r="C909" s="60">
        <f>[1]Data!C908</f>
        <v>0.66</v>
      </c>
      <c r="D909" s="60">
        <f>[1]Data!D908</f>
        <v>0.96</v>
      </c>
      <c r="E909" s="60">
        <f>[1]Data!E908</f>
        <v>18.2</v>
      </c>
      <c r="F909" s="60">
        <f t="shared" si="148"/>
        <v>291.49393269230762</v>
      </c>
      <c r="G909" s="60">
        <f t="shared" si="149"/>
        <v>16.14738461538461</v>
      </c>
      <c r="H909" s="60">
        <f t="shared" si="143"/>
        <v>241.15343052905735</v>
      </c>
      <c r="I909" s="60">
        <f t="shared" si="144"/>
        <v>19.142800462563912</v>
      </c>
      <c r="J909" s="60">
        <f t="shared" si="145"/>
        <v>15.227340078185513</v>
      </c>
      <c r="K909" s="60">
        <f t="shared" si="146"/>
        <v>2.7230925015019878</v>
      </c>
      <c r="L909" s="60">
        <f t="shared" si="147"/>
        <v>-7.8237611125005824E-2</v>
      </c>
      <c r="R909" s="60">
        <f t="shared" si="150"/>
        <v>18.052083333333332</v>
      </c>
      <c r="S909" s="60">
        <f t="shared" si="151"/>
        <v>2.8932610982477698</v>
      </c>
    </row>
    <row r="910" spans="1:19" x14ac:dyDescent="0.3">
      <c r="A910" s="60">
        <f>[1]Data!A909</f>
        <v>1946.01</v>
      </c>
      <c r="B910" s="60">
        <f>[1]Data!B909</f>
        <v>18.02</v>
      </c>
      <c r="C910" s="60">
        <f>[1]Data!C909</f>
        <v>0.66666700000000001</v>
      </c>
      <c r="D910" s="60">
        <f>[1]Data!D909</f>
        <v>0.94</v>
      </c>
      <c r="E910" s="60">
        <f>[1]Data!E909</f>
        <v>18.2</v>
      </c>
      <c r="F910" s="60">
        <f t="shared" si="148"/>
        <v>303.09986538461533</v>
      </c>
      <c r="G910" s="60">
        <f t="shared" si="149"/>
        <v>15.810980769230765</v>
      </c>
      <c r="H910" s="60">
        <f t="shared" si="143"/>
        <v>241.15590969072537</v>
      </c>
      <c r="I910" s="60">
        <f t="shared" si="144"/>
        <v>19.130479075700411</v>
      </c>
      <c r="J910" s="60">
        <f t="shared" si="145"/>
        <v>15.843819916126076</v>
      </c>
      <c r="K910" s="60">
        <f t="shared" si="146"/>
        <v>2.7627795136338591</v>
      </c>
      <c r="L910" s="60">
        <f t="shared" si="147"/>
        <v>-3.8550598993134511E-2</v>
      </c>
      <c r="R910" s="60">
        <f t="shared" si="150"/>
        <v>19.170212765957448</v>
      </c>
      <c r="S910" s="60">
        <f t="shared" si="151"/>
        <v>2.9533576558982793</v>
      </c>
    </row>
    <row r="911" spans="1:19" x14ac:dyDescent="0.3">
      <c r="A911" s="60">
        <f>[1]Data!A910</f>
        <v>1946.02</v>
      </c>
      <c r="B911" s="60">
        <f>[1]Data!B910</f>
        <v>18.07</v>
      </c>
      <c r="C911" s="60">
        <f>[1]Data!C910</f>
        <v>0.67333299999999996</v>
      </c>
      <c r="D911" s="60">
        <f>[1]Data!D910</f>
        <v>0.92</v>
      </c>
      <c r="E911" s="60">
        <f>[1]Data!E910</f>
        <v>18.100000000000001</v>
      </c>
      <c r="F911" s="60">
        <f t="shared" si="148"/>
        <v>305.6201063535911</v>
      </c>
      <c r="G911" s="60">
        <f t="shared" si="149"/>
        <v>15.560071823204417</v>
      </c>
      <c r="H911" s="60">
        <f t="shared" si="143"/>
        <v>240.96483496497373</v>
      </c>
      <c r="I911" s="60">
        <f t="shared" si="144"/>
        <v>19.113561889700211</v>
      </c>
      <c r="J911" s="60">
        <f t="shared" si="145"/>
        <v>15.989699257378167</v>
      </c>
      <c r="K911" s="60">
        <f t="shared" si="146"/>
        <v>2.7719447185000168</v>
      </c>
      <c r="L911" s="60">
        <f t="shared" si="147"/>
        <v>-2.9385394126976827E-2</v>
      </c>
      <c r="R911" s="60">
        <f t="shared" si="150"/>
        <v>19.641304347826086</v>
      </c>
      <c r="S911" s="60">
        <f t="shared" si="151"/>
        <v>2.9776347135431882</v>
      </c>
    </row>
    <row r="912" spans="1:19" x14ac:dyDescent="0.3">
      <c r="A912" s="60">
        <f>[1]Data!A911</f>
        <v>1946.03</v>
      </c>
      <c r="B912" s="60">
        <f>[1]Data!B911</f>
        <v>17.53</v>
      </c>
      <c r="C912" s="60">
        <f>[1]Data!C911</f>
        <v>0.68</v>
      </c>
      <c r="D912" s="60">
        <f>[1]Data!D911</f>
        <v>0.9</v>
      </c>
      <c r="E912" s="60">
        <f>[1]Data!E911</f>
        <v>18.3</v>
      </c>
      <c r="F912" s="60">
        <f t="shared" si="148"/>
        <v>293.24672540983602</v>
      </c>
      <c r="G912" s="60">
        <f t="shared" si="149"/>
        <v>15.055450819672126</v>
      </c>
      <c r="H912" s="60">
        <f t="shared" si="143"/>
        <v>240.83095611099455</v>
      </c>
      <c r="I912" s="60">
        <f t="shared" si="144"/>
        <v>19.088230379007602</v>
      </c>
      <c r="J912" s="60">
        <f t="shared" si="145"/>
        <v>15.362698353239486</v>
      </c>
      <c r="K912" s="60">
        <f t="shared" si="146"/>
        <v>2.7319423863296781</v>
      </c>
      <c r="L912" s="60">
        <f t="shared" si="147"/>
        <v>-6.9387726297315488E-2</v>
      </c>
      <c r="R912" s="60">
        <f t="shared" si="150"/>
        <v>19.477777777777778</v>
      </c>
      <c r="S912" s="60">
        <f t="shared" si="151"/>
        <v>2.9692742145909694</v>
      </c>
    </row>
    <row r="913" spans="1:19" x14ac:dyDescent="0.3">
      <c r="A913" s="60">
        <f>[1]Data!A912</f>
        <v>1946.04</v>
      </c>
      <c r="B913" s="60">
        <f>[1]Data!B912</f>
        <v>18.66</v>
      </c>
      <c r="C913" s="60">
        <f>[1]Data!C912</f>
        <v>0.68</v>
      </c>
      <c r="D913" s="60">
        <f>[1]Data!D912</f>
        <v>0.88</v>
      </c>
      <c r="E913" s="60">
        <f>[1]Data!E912</f>
        <v>18.399999999999999</v>
      </c>
      <c r="F913" s="60">
        <f t="shared" si="148"/>
        <v>310.45321467391301</v>
      </c>
      <c r="G913" s="60">
        <f t="shared" si="149"/>
        <v>14.640880434782607</v>
      </c>
      <c r="H913" s="60">
        <f t="shared" si="143"/>
        <v>240.68795414215222</v>
      </c>
      <c r="I913" s="60">
        <f t="shared" si="144"/>
        <v>19.052578702816884</v>
      </c>
      <c r="J913" s="60">
        <f t="shared" si="145"/>
        <v>16.29455096427515</v>
      </c>
      <c r="K913" s="60">
        <f t="shared" si="146"/>
        <v>2.7908307552528924</v>
      </c>
      <c r="L913" s="60">
        <f t="shared" si="147"/>
        <v>-1.0499357374101237E-2</v>
      </c>
      <c r="R913" s="60">
        <f t="shared" si="150"/>
        <v>21.204545454545453</v>
      </c>
      <c r="S913" s="60">
        <f t="shared" si="151"/>
        <v>3.0542155669290825</v>
      </c>
    </row>
    <row r="914" spans="1:19" x14ac:dyDescent="0.3">
      <c r="A914" s="60">
        <f>[1]Data!A913</f>
        <v>1946.05</v>
      </c>
      <c r="B914" s="60">
        <f>[1]Data!B913</f>
        <v>18.7</v>
      </c>
      <c r="C914" s="60">
        <f>[1]Data!C913</f>
        <v>0.68</v>
      </c>
      <c r="D914" s="60">
        <f>[1]Data!D913</f>
        <v>0.86</v>
      </c>
      <c r="E914" s="60">
        <f>[1]Data!E913</f>
        <v>18.5</v>
      </c>
      <c r="F914" s="60">
        <f t="shared" si="148"/>
        <v>309.43698648648643</v>
      </c>
      <c r="G914" s="60">
        <f t="shared" si="149"/>
        <v>14.23079189189189</v>
      </c>
      <c r="H914" s="60">
        <f t="shared" si="143"/>
        <v>240.61932353639349</v>
      </c>
      <c r="I914" s="60">
        <f t="shared" si="144"/>
        <v>19.006799816628718</v>
      </c>
      <c r="J914" s="60">
        <f t="shared" si="145"/>
        <v>16.280330695952582</v>
      </c>
      <c r="K914" s="60">
        <f t="shared" si="146"/>
        <v>2.789957673387288</v>
      </c>
      <c r="L914" s="60">
        <f t="shared" si="147"/>
        <v>-1.1372439239705656E-2</v>
      </c>
      <c r="R914" s="60">
        <f t="shared" si="150"/>
        <v>21.744186046511626</v>
      </c>
      <c r="S914" s="60">
        <f t="shared" si="151"/>
        <v>3.0793464135951245</v>
      </c>
    </row>
    <row r="915" spans="1:19" x14ac:dyDescent="0.3">
      <c r="A915" s="60">
        <f>[1]Data!A914</f>
        <v>1946.06</v>
      </c>
      <c r="B915" s="60">
        <f>[1]Data!B914</f>
        <v>18.579999999999998</v>
      </c>
      <c r="C915" s="60">
        <f>[1]Data!C914</f>
        <v>0.68</v>
      </c>
      <c r="D915" s="60">
        <f>[1]Data!D914</f>
        <v>0.84</v>
      </c>
      <c r="E915" s="60">
        <f>[1]Data!E914</f>
        <v>18.7</v>
      </c>
      <c r="F915" s="60">
        <f t="shared" si="148"/>
        <v>304.1630454545454</v>
      </c>
      <c r="G915" s="60">
        <f t="shared" si="149"/>
        <v>13.751181818181816</v>
      </c>
      <c r="H915" s="60">
        <f t="shared" si="143"/>
        <v>240.31122068989697</v>
      </c>
      <c r="I915" s="60">
        <f t="shared" si="144"/>
        <v>18.951384868664174</v>
      </c>
      <c r="J915" s="60">
        <f t="shared" si="145"/>
        <v>16.049647430118647</v>
      </c>
      <c r="K915" s="60">
        <f t="shared" si="146"/>
        <v>2.7756868823639467</v>
      </c>
      <c r="L915" s="60">
        <f t="shared" si="147"/>
        <v>-2.5643230263046934E-2</v>
      </c>
      <c r="R915" s="60">
        <f t="shared" si="150"/>
        <v>22.119047619047617</v>
      </c>
      <c r="S915" s="60">
        <f t="shared" si="151"/>
        <v>3.0964391205304702</v>
      </c>
    </row>
    <row r="916" spans="1:19" x14ac:dyDescent="0.3">
      <c r="A916" s="60">
        <f>[1]Data!A915</f>
        <v>1946.07</v>
      </c>
      <c r="B916" s="60">
        <f>[1]Data!B915</f>
        <v>18.05</v>
      </c>
      <c r="C916" s="60">
        <f>[1]Data!C915</f>
        <v>0.68333299999999997</v>
      </c>
      <c r="D916" s="60">
        <f>[1]Data!D915</f>
        <v>0.85666699999999996</v>
      </c>
      <c r="E916" s="60">
        <f>[1]Data!E915</f>
        <v>19.8</v>
      </c>
      <c r="F916" s="60">
        <f t="shared" si="148"/>
        <v>279.07077651515146</v>
      </c>
      <c r="G916" s="60">
        <f t="shared" si="149"/>
        <v>13.244915507196966</v>
      </c>
      <c r="H916" s="60">
        <f t="shared" si="143"/>
        <v>239.82526590180947</v>
      </c>
      <c r="I916" s="60">
        <f t="shared" si="144"/>
        <v>18.887824739581919</v>
      </c>
      <c r="J916" s="60">
        <f t="shared" si="145"/>
        <v>14.77516762056363</v>
      </c>
      <c r="K916" s="60">
        <f t="shared" si="146"/>
        <v>2.6929479081052121</v>
      </c>
      <c r="L916" s="60">
        <f t="shared" si="147"/>
        <v>-0.10838220452178149</v>
      </c>
      <c r="R916" s="60">
        <f t="shared" si="150"/>
        <v>21.070030712050308</v>
      </c>
      <c r="S916" s="60">
        <f t="shared" si="151"/>
        <v>3.0478516854348885</v>
      </c>
    </row>
    <row r="917" spans="1:19" x14ac:dyDescent="0.3">
      <c r="A917" s="60">
        <f>[1]Data!A916</f>
        <v>1946.08</v>
      </c>
      <c r="B917" s="60">
        <f>[1]Data!B916</f>
        <v>17.7</v>
      </c>
      <c r="C917" s="60">
        <f>[1]Data!C916</f>
        <v>0.68666700000000003</v>
      </c>
      <c r="D917" s="60">
        <f>[1]Data!D916</f>
        <v>0.87333300000000003</v>
      </c>
      <c r="E917" s="60">
        <f>[1]Data!E916</f>
        <v>20.2</v>
      </c>
      <c r="F917" s="60">
        <f t="shared" si="148"/>
        <v>268.24043316831677</v>
      </c>
      <c r="G917" s="60">
        <f t="shared" si="149"/>
        <v>13.235210294925739</v>
      </c>
      <c r="H917" s="60">
        <f t="shared" si="143"/>
        <v>238.9806771670923</v>
      </c>
      <c r="I917" s="60">
        <f t="shared" si="144"/>
        <v>18.822039630778363</v>
      </c>
      <c r="J917" s="60">
        <f t="shared" si="145"/>
        <v>14.251400933705504</v>
      </c>
      <c r="K917" s="60">
        <f t="shared" si="146"/>
        <v>2.6568552130196648</v>
      </c>
      <c r="L917" s="60">
        <f t="shared" si="147"/>
        <v>-0.14447489960732884</v>
      </c>
      <c r="R917" s="60">
        <f t="shared" si="150"/>
        <v>20.267183308085229</v>
      </c>
      <c r="S917" s="60">
        <f t="shared" si="151"/>
        <v>3.0090029921543495</v>
      </c>
    </row>
    <row r="918" spans="1:19" x14ac:dyDescent="0.3">
      <c r="A918" s="60">
        <f>[1]Data!A917</f>
        <v>1946.09</v>
      </c>
      <c r="B918" s="60">
        <f>[1]Data!B917</f>
        <v>15.09</v>
      </c>
      <c r="C918" s="60">
        <f>[1]Data!C917</f>
        <v>0.69</v>
      </c>
      <c r="D918" s="60">
        <f>[1]Data!D917</f>
        <v>0.89</v>
      </c>
      <c r="E918" s="60">
        <f>[1]Data!E917</f>
        <v>20.399999999999999</v>
      </c>
      <c r="F918" s="60">
        <f t="shared" si="148"/>
        <v>226.44431249999997</v>
      </c>
      <c r="G918" s="60">
        <f t="shared" si="149"/>
        <v>13.3555625</v>
      </c>
      <c r="H918" s="60">
        <f t="shared" si="143"/>
        <v>238.03382153541105</v>
      </c>
      <c r="I918" s="60">
        <f t="shared" si="144"/>
        <v>18.754537143413234</v>
      </c>
      <c r="J918" s="60">
        <f t="shared" si="145"/>
        <v>12.074108295417426</v>
      </c>
      <c r="K918" s="60">
        <f t="shared" si="146"/>
        <v>2.4910633496414003</v>
      </c>
      <c r="L918" s="60">
        <f t="shared" si="147"/>
        <v>-0.3102667629855933</v>
      </c>
      <c r="R918" s="60">
        <f t="shared" si="150"/>
        <v>16.95505617977528</v>
      </c>
      <c r="S918" s="60">
        <f t="shared" si="151"/>
        <v>2.8305660890357092</v>
      </c>
    </row>
    <row r="919" spans="1:19" x14ac:dyDescent="0.3">
      <c r="A919" s="60">
        <f>[1]Data!A918</f>
        <v>1946.1</v>
      </c>
      <c r="B919" s="60">
        <f>[1]Data!B918</f>
        <v>14.75</v>
      </c>
      <c r="C919" s="60">
        <f>[1]Data!C918</f>
        <v>0.69666700000000004</v>
      </c>
      <c r="D919" s="60">
        <f>[1]Data!D918</f>
        <v>0.94666700000000004</v>
      </c>
      <c r="E919" s="60">
        <f>[1]Data!E918</f>
        <v>20.8</v>
      </c>
      <c r="F919" s="60">
        <f t="shared" si="148"/>
        <v>217.08560697115379</v>
      </c>
      <c r="G919" s="60">
        <f t="shared" si="149"/>
        <v>13.932730867427884</v>
      </c>
      <c r="H919" s="60">
        <f t="shared" si="143"/>
        <v>236.93628046955325</v>
      </c>
      <c r="I919" s="60">
        <f t="shared" si="144"/>
        <v>18.689509017714922</v>
      </c>
      <c r="J919" s="60">
        <f t="shared" si="145"/>
        <v>11.615372387010723</v>
      </c>
      <c r="K919" s="60">
        <f t="shared" si="146"/>
        <v>2.4523294265789222</v>
      </c>
      <c r="L919" s="60">
        <f t="shared" si="147"/>
        <v>-0.34900068604807144</v>
      </c>
      <c r="R919" s="60">
        <f t="shared" si="150"/>
        <v>15.580980429232243</v>
      </c>
      <c r="S919" s="60">
        <f t="shared" si="151"/>
        <v>2.7460509671682098</v>
      </c>
    </row>
    <row r="920" spans="1:19" x14ac:dyDescent="0.3">
      <c r="A920" s="60">
        <f>[1]Data!A919</f>
        <v>1946.11</v>
      </c>
      <c r="B920" s="60">
        <f>[1]Data!B919</f>
        <v>14.69</v>
      </c>
      <c r="C920" s="60">
        <f>[1]Data!C919</f>
        <v>0.70333299999999999</v>
      </c>
      <c r="D920" s="60">
        <f>[1]Data!D919</f>
        <v>1.0033300000000001</v>
      </c>
      <c r="E920" s="60">
        <f>[1]Data!E919</f>
        <v>21.3</v>
      </c>
      <c r="F920" s="60">
        <f t="shared" si="148"/>
        <v>211.12736971830978</v>
      </c>
      <c r="G920" s="60">
        <f t="shared" si="149"/>
        <v>14.420042468309857</v>
      </c>
      <c r="H920" s="60">
        <f t="shared" si="143"/>
        <v>235.82961023935616</v>
      </c>
      <c r="I920" s="60">
        <f t="shared" si="144"/>
        <v>18.625818663886793</v>
      </c>
      <c r="J920" s="60">
        <f t="shared" si="145"/>
        <v>11.335199463079718</v>
      </c>
      <c r="K920" s="60">
        <f t="shared" si="146"/>
        <v>2.4279128809003616</v>
      </c>
      <c r="L920" s="60">
        <f t="shared" si="147"/>
        <v>-0.37341723172663199</v>
      </c>
      <c r="R920" s="60">
        <f t="shared" si="150"/>
        <v>14.641244655297857</v>
      </c>
      <c r="S920" s="60">
        <f t="shared" si="151"/>
        <v>2.6838425223577662</v>
      </c>
    </row>
    <row r="921" spans="1:19" x14ac:dyDescent="0.3">
      <c r="A921" s="60">
        <f>[1]Data!A920</f>
        <v>1946.12</v>
      </c>
      <c r="B921" s="60">
        <f>[1]Data!B920</f>
        <v>15.13</v>
      </c>
      <c r="C921" s="60">
        <f>[1]Data!C920</f>
        <v>0.71</v>
      </c>
      <c r="D921" s="60">
        <f>[1]Data!D920</f>
        <v>1.06</v>
      </c>
      <c r="E921" s="60">
        <f>[1]Data!E920</f>
        <v>21.5</v>
      </c>
      <c r="F921" s="60">
        <f t="shared" si="148"/>
        <v>215.42832906976744</v>
      </c>
      <c r="G921" s="60">
        <f t="shared" si="149"/>
        <v>15.092797674418604</v>
      </c>
      <c r="H921" s="60">
        <f t="shared" si="143"/>
        <v>234.77216003775644</v>
      </c>
      <c r="I921" s="60">
        <f t="shared" si="144"/>
        <v>18.565301121906057</v>
      </c>
      <c r="J921" s="60">
        <f t="shared" si="145"/>
        <v>11.603815508037927</v>
      </c>
      <c r="K921" s="60">
        <f t="shared" si="146"/>
        <v>2.4513339671356911</v>
      </c>
      <c r="L921" s="60">
        <f t="shared" si="147"/>
        <v>-0.34999614549130253</v>
      </c>
      <c r="R921" s="60">
        <f t="shared" si="150"/>
        <v>14.273584905660377</v>
      </c>
      <c r="S921" s="60">
        <f t="shared" si="151"/>
        <v>2.6584106196762889</v>
      </c>
    </row>
    <row r="922" spans="1:19" x14ac:dyDescent="0.3">
      <c r="A922" s="60">
        <f>[1]Data!A921</f>
        <v>1947.01</v>
      </c>
      <c r="B922" s="60">
        <f>[1]Data!B921</f>
        <v>15.21</v>
      </c>
      <c r="C922" s="60">
        <f>[1]Data!C921</f>
        <v>0.71333299999999999</v>
      </c>
      <c r="D922" s="60">
        <f>[1]Data!D921</f>
        <v>1.1299999999999999</v>
      </c>
      <c r="E922" s="60">
        <f>[1]Data!E921</f>
        <v>21.5</v>
      </c>
      <c r="F922" s="60">
        <f t="shared" si="148"/>
        <v>216.56740813953485</v>
      </c>
      <c r="G922" s="60">
        <f t="shared" si="149"/>
        <v>16.089491860465113</v>
      </c>
      <c r="H922" s="60">
        <f t="shared" si="143"/>
        <v>233.74761587420662</v>
      </c>
      <c r="I922" s="60">
        <f t="shared" si="144"/>
        <v>18.511470218958227</v>
      </c>
      <c r="J922" s="60">
        <f t="shared" si="145"/>
        <v>11.699092809913109</v>
      </c>
      <c r="K922" s="60">
        <f t="shared" si="146"/>
        <v>2.4595113011832499</v>
      </c>
      <c r="L922" s="60">
        <f t="shared" si="147"/>
        <v>-0.34181881144374371</v>
      </c>
      <c r="R922" s="60">
        <f t="shared" si="150"/>
        <v>13.460176991150444</v>
      </c>
      <c r="S922" s="60">
        <f t="shared" si="151"/>
        <v>2.5997354735469522</v>
      </c>
    </row>
    <row r="923" spans="1:19" x14ac:dyDescent="0.3">
      <c r="A923" s="60">
        <f>[1]Data!A922</f>
        <v>1947.02</v>
      </c>
      <c r="B923" s="60">
        <f>[1]Data!B922</f>
        <v>15.8</v>
      </c>
      <c r="C923" s="60">
        <f>[1]Data!C922</f>
        <v>0.71666700000000005</v>
      </c>
      <c r="D923" s="60">
        <f>[1]Data!D922</f>
        <v>1.2</v>
      </c>
      <c r="E923" s="60">
        <f>[1]Data!E922</f>
        <v>21.5</v>
      </c>
      <c r="F923" s="60">
        <f t="shared" si="148"/>
        <v>224.96811627906973</v>
      </c>
      <c r="G923" s="60">
        <f t="shared" si="149"/>
        <v>17.086186046511624</v>
      </c>
      <c r="H923" s="60">
        <f t="shared" si="143"/>
        <v>232.55658556181166</v>
      </c>
      <c r="I923" s="60">
        <f t="shared" si="144"/>
        <v>18.462707835077047</v>
      </c>
      <c r="J923" s="60">
        <f t="shared" si="145"/>
        <v>12.185001154145757</v>
      </c>
      <c r="K923" s="60">
        <f t="shared" si="146"/>
        <v>2.5002057817957337</v>
      </c>
      <c r="L923" s="60">
        <f t="shared" si="147"/>
        <v>-0.30112433083125989</v>
      </c>
      <c r="R923" s="60">
        <f t="shared" si="150"/>
        <v>13.166666666666668</v>
      </c>
      <c r="S923" s="60">
        <f t="shared" si="151"/>
        <v>2.5776883832389665</v>
      </c>
    </row>
    <row r="924" spans="1:19" x14ac:dyDescent="0.3">
      <c r="A924" s="60">
        <f>[1]Data!A923</f>
        <v>1947.03</v>
      </c>
      <c r="B924" s="60">
        <f>[1]Data!B923</f>
        <v>15.16</v>
      </c>
      <c r="C924" s="60">
        <f>[1]Data!C923</f>
        <v>0.72</v>
      </c>
      <c r="D924" s="60">
        <f>[1]Data!D923</f>
        <v>1.27</v>
      </c>
      <c r="E924" s="60">
        <f>[1]Data!E923</f>
        <v>21.9</v>
      </c>
      <c r="F924" s="60">
        <f t="shared" si="148"/>
        <v>211.91291780821913</v>
      </c>
      <c r="G924" s="60">
        <f t="shared" si="149"/>
        <v>17.75259931506849</v>
      </c>
      <c r="H924" s="60">
        <f t="shared" si="143"/>
        <v>231.31528571643634</v>
      </c>
      <c r="I924" s="60">
        <f t="shared" si="144"/>
        <v>18.41682544945148</v>
      </c>
      <c r="J924" s="60">
        <f t="shared" si="145"/>
        <v>11.506484567052823</v>
      </c>
      <c r="K924" s="60">
        <f t="shared" si="146"/>
        <v>2.442910751847108</v>
      </c>
      <c r="L924" s="60">
        <f t="shared" si="147"/>
        <v>-0.35841936077988557</v>
      </c>
      <c r="R924" s="60">
        <f t="shared" si="150"/>
        <v>11.937007874015748</v>
      </c>
      <c r="S924" s="60">
        <f t="shared" si="151"/>
        <v>2.4796434797437259</v>
      </c>
    </row>
    <row r="925" spans="1:19" x14ac:dyDescent="0.3">
      <c r="A925" s="60">
        <f>[1]Data!A924</f>
        <v>1947.04</v>
      </c>
      <c r="B925" s="60">
        <f>[1]Data!B924</f>
        <v>14.6</v>
      </c>
      <c r="C925" s="60">
        <f>[1]Data!C924</f>
        <v>0.73333300000000001</v>
      </c>
      <c r="D925" s="60">
        <f>[1]Data!D924</f>
        <v>1.32667</v>
      </c>
      <c r="E925" s="60">
        <f>[1]Data!E924</f>
        <v>21.9</v>
      </c>
      <c r="F925" s="60">
        <f t="shared" si="148"/>
        <v>204.08499999999998</v>
      </c>
      <c r="G925" s="60">
        <f t="shared" si="149"/>
        <v>18.544756640410956</v>
      </c>
      <c r="H925" s="60">
        <f t="shared" si="143"/>
        <v>230.17685999569136</v>
      </c>
      <c r="I925" s="60">
        <f t="shared" si="144"/>
        <v>18.376081508515611</v>
      </c>
      <c r="J925" s="60">
        <f t="shared" si="145"/>
        <v>11.106012993326432</v>
      </c>
      <c r="K925" s="60">
        <f t="shared" si="146"/>
        <v>2.4074866727562814</v>
      </c>
      <c r="L925" s="60">
        <f t="shared" si="147"/>
        <v>-0.39384343987071224</v>
      </c>
      <c r="R925" s="60">
        <f t="shared" si="150"/>
        <v>11.004997474880716</v>
      </c>
      <c r="S925" s="60">
        <f t="shared" si="151"/>
        <v>2.3983494855263965</v>
      </c>
    </row>
    <row r="926" spans="1:19" x14ac:dyDescent="0.3">
      <c r="A926" s="60">
        <f>[1]Data!A925</f>
        <v>1947.05</v>
      </c>
      <c r="B926" s="60">
        <f>[1]Data!B925</f>
        <v>14.34</v>
      </c>
      <c r="C926" s="60">
        <f>[1]Data!C925</f>
        <v>0.74666699999999997</v>
      </c>
      <c r="D926" s="60">
        <f>[1]Data!D925</f>
        <v>1.3833299999999999</v>
      </c>
      <c r="E926" s="60">
        <f>[1]Data!E925</f>
        <v>21.9</v>
      </c>
      <c r="F926" s="60">
        <f t="shared" si="148"/>
        <v>200.45060958904105</v>
      </c>
      <c r="G926" s="60">
        <f t="shared" si="149"/>
        <v>19.336774181506847</v>
      </c>
      <c r="H926" s="60">
        <f t="shared" si="143"/>
        <v>229.2000573531999</v>
      </c>
      <c r="I926" s="60">
        <f t="shared" si="144"/>
        <v>18.340202560411836</v>
      </c>
      <c r="J926" s="60">
        <f t="shared" si="145"/>
        <v>10.929574465100121</v>
      </c>
      <c r="K926" s="60">
        <f t="shared" si="146"/>
        <v>2.3914723686858199</v>
      </c>
      <c r="L926" s="60">
        <f t="shared" si="147"/>
        <v>-0.40985774394117369</v>
      </c>
      <c r="R926" s="60">
        <f t="shared" si="150"/>
        <v>10.366290039253107</v>
      </c>
      <c r="S926" s="60">
        <f t="shared" si="151"/>
        <v>2.3385591992384347</v>
      </c>
    </row>
    <row r="927" spans="1:19" x14ac:dyDescent="0.3">
      <c r="A927" s="60">
        <f>[1]Data!A926</f>
        <v>1947.06</v>
      </c>
      <c r="B927" s="60">
        <f>[1]Data!B926</f>
        <v>14.84</v>
      </c>
      <c r="C927" s="60">
        <f>[1]Data!C926</f>
        <v>0.76</v>
      </c>
      <c r="D927" s="60">
        <f>[1]Data!D926</f>
        <v>1.44</v>
      </c>
      <c r="E927" s="60">
        <f>[1]Data!E926</f>
        <v>22</v>
      </c>
      <c r="F927" s="60">
        <f t="shared" si="148"/>
        <v>206.49691363636359</v>
      </c>
      <c r="G927" s="60">
        <f t="shared" si="149"/>
        <v>20.03743636363636</v>
      </c>
      <c r="H927" s="60">
        <f t="shared" si="143"/>
        <v>228.39720865901711</v>
      </c>
      <c r="I927" s="60">
        <f t="shared" si="144"/>
        <v>18.30719320910541</v>
      </c>
      <c r="J927" s="60">
        <f t="shared" si="145"/>
        <v>11.279550681404217</v>
      </c>
      <c r="K927" s="60">
        <f t="shared" si="146"/>
        <v>2.4229914120677036</v>
      </c>
      <c r="L927" s="60">
        <f t="shared" si="147"/>
        <v>-0.37833870055928998</v>
      </c>
      <c r="R927" s="60">
        <f t="shared" si="150"/>
        <v>10.305555555555555</v>
      </c>
      <c r="S927" s="60">
        <f t="shared" si="151"/>
        <v>2.3326831241513251</v>
      </c>
    </row>
    <row r="928" spans="1:19" x14ac:dyDescent="0.3">
      <c r="A928" s="60">
        <f>[1]Data!A927</f>
        <v>1947.07</v>
      </c>
      <c r="B928" s="60">
        <f>[1]Data!B927</f>
        <v>15.77</v>
      </c>
      <c r="C928" s="60">
        <f>[1]Data!C927</f>
        <v>0.77</v>
      </c>
      <c r="D928" s="60">
        <f>[1]Data!D927</f>
        <v>1.4766699999999999</v>
      </c>
      <c r="E928" s="60">
        <f>[1]Data!E927</f>
        <v>22.2</v>
      </c>
      <c r="F928" s="60">
        <f t="shared" si="148"/>
        <v>217.46084121621615</v>
      </c>
      <c r="G928" s="60">
        <f t="shared" si="149"/>
        <v>20.362580874999995</v>
      </c>
      <c r="H928" s="60">
        <f t="shared" si="143"/>
        <v>227.43900383531732</v>
      </c>
      <c r="I928" s="60">
        <f t="shared" si="144"/>
        <v>18.275594049173069</v>
      </c>
      <c r="J928" s="60">
        <f t="shared" si="145"/>
        <v>11.898975247048442</v>
      </c>
      <c r="K928" s="60">
        <f t="shared" si="146"/>
        <v>2.4764522827160786</v>
      </c>
      <c r="L928" s="60">
        <f t="shared" si="147"/>
        <v>-0.32487782991091496</v>
      </c>
      <c r="R928" s="60">
        <f t="shared" si="150"/>
        <v>10.679434132202863</v>
      </c>
      <c r="S928" s="60">
        <f t="shared" si="151"/>
        <v>2.368319848252217</v>
      </c>
    </row>
    <row r="929" spans="1:19" x14ac:dyDescent="0.3">
      <c r="A929" s="60">
        <f>[1]Data!A928</f>
        <v>1947.08</v>
      </c>
      <c r="B929" s="60">
        <f>[1]Data!B928</f>
        <v>15.46</v>
      </c>
      <c r="C929" s="60">
        <f>[1]Data!C928</f>
        <v>0.78</v>
      </c>
      <c r="D929" s="60">
        <f>[1]Data!D928</f>
        <v>1.5133300000000001</v>
      </c>
      <c r="E929" s="60">
        <f>[1]Data!E928</f>
        <v>22.5</v>
      </c>
      <c r="F929" s="60">
        <f t="shared" si="148"/>
        <v>210.34360666666666</v>
      </c>
      <c r="G929" s="60">
        <f t="shared" si="149"/>
        <v>20.589863536666662</v>
      </c>
      <c r="H929" s="60">
        <f t="shared" si="143"/>
        <v>226.3755337769129</v>
      </c>
      <c r="I929" s="60">
        <f t="shared" si="144"/>
        <v>18.24361740173234</v>
      </c>
      <c r="J929" s="60">
        <f t="shared" si="145"/>
        <v>11.529709379165849</v>
      </c>
      <c r="K929" s="60">
        <f t="shared" si="146"/>
        <v>2.4449271283402174</v>
      </c>
      <c r="L929" s="60">
        <f t="shared" si="147"/>
        <v>-0.35640298428677619</v>
      </c>
      <c r="R929" s="60">
        <f t="shared" si="150"/>
        <v>10.215881532778706</v>
      </c>
      <c r="S929" s="60">
        <f t="shared" si="151"/>
        <v>2.3239435224197265</v>
      </c>
    </row>
    <row r="930" spans="1:19" x14ac:dyDescent="0.3">
      <c r="A930" s="60">
        <f>[1]Data!A929</f>
        <v>1947.09</v>
      </c>
      <c r="B930" s="60">
        <f>[1]Data!B929</f>
        <v>15.06</v>
      </c>
      <c r="C930" s="60">
        <f>[1]Data!C929</f>
        <v>0.79</v>
      </c>
      <c r="D930" s="60">
        <f>[1]Data!D929</f>
        <v>1.55</v>
      </c>
      <c r="E930" s="60">
        <f>[1]Data!E929</f>
        <v>23</v>
      </c>
      <c r="F930" s="60">
        <f t="shared" si="148"/>
        <v>200.44696304347823</v>
      </c>
      <c r="G930" s="60">
        <f t="shared" si="149"/>
        <v>20.630331521739127</v>
      </c>
      <c r="H930" s="60">
        <f t="shared" si="143"/>
        <v>225.66197563246379</v>
      </c>
      <c r="I930" s="60">
        <f t="shared" si="144"/>
        <v>18.210949771837129</v>
      </c>
      <c r="J930" s="60">
        <f t="shared" si="145"/>
        <v>11.006947224326844</v>
      </c>
      <c r="K930" s="60">
        <f t="shared" si="146"/>
        <v>2.3985266392924878</v>
      </c>
      <c r="L930" s="60">
        <f t="shared" si="147"/>
        <v>-0.40280347333450583</v>
      </c>
      <c r="R930" s="60">
        <f t="shared" si="150"/>
        <v>9.7161290322580651</v>
      </c>
      <c r="S930" s="60">
        <f t="shared" si="151"/>
        <v>2.2737872914405926</v>
      </c>
    </row>
    <row r="931" spans="1:19" x14ac:dyDescent="0.3">
      <c r="A931" s="60">
        <f>[1]Data!A930</f>
        <v>1947.1</v>
      </c>
      <c r="B931" s="60">
        <f>[1]Data!B930</f>
        <v>15.45</v>
      </c>
      <c r="C931" s="60">
        <f>[1]Data!C930</f>
        <v>0.80666700000000002</v>
      </c>
      <c r="D931" s="60">
        <f>[1]Data!D930</f>
        <v>1.57</v>
      </c>
      <c r="E931" s="60">
        <f>[1]Data!E930</f>
        <v>23</v>
      </c>
      <c r="F931" s="60">
        <f t="shared" si="148"/>
        <v>205.63782065217384</v>
      </c>
      <c r="G931" s="60">
        <f t="shared" si="149"/>
        <v>20.896529347826082</v>
      </c>
      <c r="H931" s="60">
        <f t="shared" si="143"/>
        <v>225.21316331670016</v>
      </c>
      <c r="I931" s="60">
        <f t="shared" si="144"/>
        <v>18.184055327558692</v>
      </c>
      <c r="J931" s="60">
        <f t="shared" si="145"/>
        <v>11.308688680710357</v>
      </c>
      <c r="K931" s="60">
        <f t="shared" si="146"/>
        <v>2.4255713400559782</v>
      </c>
      <c r="L931" s="60">
        <f t="shared" si="147"/>
        <v>-0.37575877257101542</v>
      </c>
      <c r="R931" s="60">
        <f t="shared" si="150"/>
        <v>9.84076433121019</v>
      </c>
      <c r="S931" s="60">
        <f t="shared" si="151"/>
        <v>2.2865333839835378</v>
      </c>
    </row>
    <row r="932" spans="1:19" x14ac:dyDescent="0.3">
      <c r="A932" s="60">
        <f>[1]Data!A931</f>
        <v>1947.11</v>
      </c>
      <c r="B932" s="60">
        <f>[1]Data!B931</f>
        <v>15.27</v>
      </c>
      <c r="C932" s="60">
        <f>[1]Data!C931</f>
        <v>0.82333299999999998</v>
      </c>
      <c r="D932" s="60">
        <f>[1]Data!D931</f>
        <v>1.59</v>
      </c>
      <c r="E932" s="60">
        <f>[1]Data!E931</f>
        <v>23.1</v>
      </c>
      <c r="F932" s="60">
        <f t="shared" si="148"/>
        <v>202.36220454545449</v>
      </c>
      <c r="G932" s="60">
        <f t="shared" si="149"/>
        <v>21.071113636363634</v>
      </c>
      <c r="H932" s="60">
        <f t="shared" si="143"/>
        <v>224.87010889483602</v>
      </c>
      <c r="I932" s="60">
        <f t="shared" si="144"/>
        <v>18.161283467907737</v>
      </c>
      <c r="J932" s="60">
        <f t="shared" si="145"/>
        <v>11.142505699172787</v>
      </c>
      <c r="K932" s="60">
        <f t="shared" si="146"/>
        <v>2.4107671373190613</v>
      </c>
      <c r="L932" s="60">
        <f t="shared" si="147"/>
        <v>-0.39056297530793227</v>
      </c>
      <c r="R932" s="60">
        <f t="shared" si="150"/>
        <v>9.6037735849056602</v>
      </c>
      <c r="S932" s="60">
        <f t="shared" si="151"/>
        <v>2.262156102998401</v>
      </c>
    </row>
    <row r="933" spans="1:19" x14ac:dyDescent="0.3">
      <c r="A933" s="60">
        <f>[1]Data!A932</f>
        <v>1947.12</v>
      </c>
      <c r="B933" s="60">
        <f>[1]Data!B932</f>
        <v>15.03</v>
      </c>
      <c r="C933" s="60">
        <f>[1]Data!C932</f>
        <v>0.84</v>
      </c>
      <c r="D933" s="60">
        <f>[1]Data!D932</f>
        <v>1.61</v>
      </c>
      <c r="E933" s="60">
        <f>[1]Data!E932</f>
        <v>23.4</v>
      </c>
      <c r="F933" s="60">
        <f t="shared" si="148"/>
        <v>196.62804807692302</v>
      </c>
      <c r="G933" s="60">
        <f t="shared" si="149"/>
        <v>21.06261858974359</v>
      </c>
      <c r="H933" s="60">
        <f t="shared" si="143"/>
        <v>224.4963057774506</v>
      </c>
      <c r="I933" s="60">
        <f t="shared" si="144"/>
        <v>18.141393948480843</v>
      </c>
      <c r="J933" s="60">
        <f t="shared" si="145"/>
        <v>10.838640549635857</v>
      </c>
      <c r="K933" s="60">
        <f t="shared" si="146"/>
        <v>2.3831175775967419</v>
      </c>
      <c r="L933" s="60">
        <f t="shared" si="147"/>
        <v>-0.41821253503025169</v>
      </c>
      <c r="R933" s="60">
        <f t="shared" si="150"/>
        <v>9.3354037267080727</v>
      </c>
      <c r="S933" s="60">
        <f t="shared" si="151"/>
        <v>2.2338140247685114</v>
      </c>
    </row>
    <row r="934" spans="1:19" x14ac:dyDescent="0.3">
      <c r="A934" s="60">
        <f>[1]Data!A933</f>
        <v>1948.01</v>
      </c>
      <c r="B934" s="60">
        <f>[1]Data!B933</f>
        <v>14.83</v>
      </c>
      <c r="C934" s="60">
        <f>[1]Data!C933</f>
        <v>0.843333</v>
      </c>
      <c r="D934" s="60">
        <f>[1]Data!D933</f>
        <v>1.64333</v>
      </c>
      <c r="E934" s="60">
        <f>[1]Data!E933</f>
        <v>23.7</v>
      </c>
      <c r="F934" s="60">
        <f t="shared" si="148"/>
        <v>191.55573101265819</v>
      </c>
      <c r="G934" s="60">
        <f t="shared" si="149"/>
        <v>21.226519180379743</v>
      </c>
      <c r="H934" s="60">
        <f t="shared" si="143"/>
        <v>223.97135618114288</v>
      </c>
      <c r="I934" s="60">
        <f t="shared" si="144"/>
        <v>18.127886459508154</v>
      </c>
      <c r="J934" s="60">
        <f t="shared" si="145"/>
        <v>10.566909244524002</v>
      </c>
      <c r="K934" s="60">
        <f t="shared" si="146"/>
        <v>2.3577273488466357</v>
      </c>
      <c r="L934" s="60">
        <f t="shared" si="147"/>
        <v>-0.4436027637803579</v>
      </c>
      <c r="R934" s="60">
        <f t="shared" si="150"/>
        <v>9.0243590757790582</v>
      </c>
      <c r="S934" s="60">
        <f t="shared" si="151"/>
        <v>2.1999274851629749</v>
      </c>
    </row>
    <row r="935" spans="1:19" x14ac:dyDescent="0.3">
      <c r="A935" s="60">
        <f>[1]Data!A934</f>
        <v>1948.02</v>
      </c>
      <c r="B935" s="60">
        <f>[1]Data!B934</f>
        <v>14.1</v>
      </c>
      <c r="C935" s="60">
        <f>[1]Data!C934</f>
        <v>0.84666699999999995</v>
      </c>
      <c r="D935" s="60">
        <f>[1]Data!D934</f>
        <v>1.6766700000000001</v>
      </c>
      <c r="E935" s="60">
        <f>[1]Data!E934</f>
        <v>23.5</v>
      </c>
      <c r="F935" s="60">
        <f t="shared" si="148"/>
        <v>183.67649999999998</v>
      </c>
      <c r="G935" s="60">
        <f t="shared" si="149"/>
        <v>21.841480656382977</v>
      </c>
      <c r="H935" s="60">
        <f t="shared" si="143"/>
        <v>223.51309762947844</v>
      </c>
      <c r="I935" s="60">
        <f t="shared" si="144"/>
        <v>18.125306749374896</v>
      </c>
      <c r="J935" s="60">
        <f t="shared" si="145"/>
        <v>10.133704358208149</v>
      </c>
      <c r="K935" s="60">
        <f t="shared" si="146"/>
        <v>2.3158669333706361</v>
      </c>
      <c r="L935" s="60">
        <f t="shared" si="147"/>
        <v>-0.48546317925635751</v>
      </c>
      <c r="R935" s="60">
        <f t="shared" si="150"/>
        <v>8.4095260247991543</v>
      </c>
      <c r="S935" s="60">
        <f t="shared" si="151"/>
        <v>2.1293651138709899</v>
      </c>
    </row>
    <row r="936" spans="1:19" x14ac:dyDescent="0.3">
      <c r="A936" s="60">
        <f>[1]Data!A935</f>
        <v>1948.03</v>
      </c>
      <c r="B936" s="60">
        <f>[1]Data!B935</f>
        <v>14.3</v>
      </c>
      <c r="C936" s="60">
        <f>[1]Data!C935</f>
        <v>0.85</v>
      </c>
      <c r="D936" s="60">
        <f>[1]Data!D935</f>
        <v>1.71</v>
      </c>
      <c r="E936" s="60">
        <f>[1]Data!E935</f>
        <v>23.4</v>
      </c>
      <c r="F936" s="60">
        <f t="shared" si="148"/>
        <v>187.07791666666665</v>
      </c>
      <c r="G936" s="60">
        <f t="shared" si="149"/>
        <v>22.370855769230765</v>
      </c>
      <c r="H936" s="60">
        <f t="shared" si="143"/>
        <v>223.28737557851906</v>
      </c>
      <c r="I936" s="60">
        <f t="shared" si="144"/>
        <v>18.13443081006297</v>
      </c>
      <c r="J936" s="60">
        <f t="shared" si="145"/>
        <v>10.316172513275427</v>
      </c>
      <c r="K936" s="60">
        <f t="shared" si="146"/>
        <v>2.3337128107636684</v>
      </c>
      <c r="L936" s="60">
        <f t="shared" si="147"/>
        <v>-0.46761730186332517</v>
      </c>
      <c r="R936" s="60">
        <f t="shared" si="150"/>
        <v>8.3625730994152061</v>
      </c>
      <c r="S936" s="60">
        <f t="shared" si="151"/>
        <v>2.1237661667512935</v>
      </c>
    </row>
    <row r="937" spans="1:19" x14ac:dyDescent="0.3">
      <c r="A937" s="60">
        <f>[1]Data!A936</f>
        <v>1948.04</v>
      </c>
      <c r="B937" s="60">
        <f>[1]Data!B936</f>
        <v>15.4</v>
      </c>
      <c r="C937" s="60">
        <f>[1]Data!C936</f>
        <v>0.85</v>
      </c>
      <c r="D937" s="60">
        <f>[1]Data!D936</f>
        <v>1.76</v>
      </c>
      <c r="E937" s="60">
        <f>[1]Data!E936</f>
        <v>23.8</v>
      </c>
      <c r="F937" s="60">
        <f t="shared" si="148"/>
        <v>198.08249999999998</v>
      </c>
      <c r="G937" s="60">
        <f t="shared" si="149"/>
        <v>22.637999999999995</v>
      </c>
      <c r="H937" s="60">
        <f t="shared" si="143"/>
        <v>223.23157807163253</v>
      </c>
      <c r="I937" s="60">
        <f t="shared" si="144"/>
        <v>18.157193853983976</v>
      </c>
      <c r="J937" s="60">
        <f t="shared" si="145"/>
        <v>10.909312396669574</v>
      </c>
      <c r="K937" s="60">
        <f t="shared" si="146"/>
        <v>2.3896167728056161</v>
      </c>
      <c r="L937" s="60">
        <f t="shared" si="147"/>
        <v>-0.41171333982137748</v>
      </c>
      <c r="R937" s="60">
        <f t="shared" si="150"/>
        <v>8.75</v>
      </c>
      <c r="S937" s="60">
        <f t="shared" si="151"/>
        <v>2.1690537003695232</v>
      </c>
    </row>
    <row r="938" spans="1:19" x14ac:dyDescent="0.3">
      <c r="A938" s="60">
        <f>[1]Data!A937</f>
        <v>1948.05</v>
      </c>
      <c r="B938" s="60">
        <f>[1]Data!B937</f>
        <v>16.149999999999999</v>
      </c>
      <c r="C938" s="60">
        <f>[1]Data!C937</f>
        <v>0.85</v>
      </c>
      <c r="D938" s="60">
        <f>[1]Data!D937</f>
        <v>1.81</v>
      </c>
      <c r="E938" s="60">
        <f>[1]Data!E937</f>
        <v>23.9</v>
      </c>
      <c r="F938" s="60">
        <f t="shared" si="148"/>
        <v>206.86021443514639</v>
      </c>
      <c r="G938" s="60">
        <f t="shared" si="149"/>
        <v>23.183714435146442</v>
      </c>
      <c r="H938" s="60">
        <f t="shared" si="143"/>
        <v>223.20565615689742</v>
      </c>
      <c r="I938" s="60">
        <f t="shared" si="144"/>
        <v>18.194143812881496</v>
      </c>
      <c r="J938" s="60">
        <f t="shared" si="145"/>
        <v>11.369604228844716</v>
      </c>
      <c r="K938" s="60">
        <f t="shared" si="146"/>
        <v>2.430943498787641</v>
      </c>
      <c r="L938" s="60">
        <f t="shared" si="147"/>
        <v>-0.37038661383935256</v>
      </c>
      <c r="R938" s="60">
        <f t="shared" si="150"/>
        <v>8.9226519337016565</v>
      </c>
      <c r="S938" s="60">
        <f t="shared" si="151"/>
        <v>2.1885932043909309</v>
      </c>
    </row>
    <row r="939" spans="1:19" x14ac:dyDescent="0.3">
      <c r="A939" s="60">
        <f>[1]Data!A938</f>
        <v>1948.06</v>
      </c>
      <c r="B939" s="60">
        <f>[1]Data!B938</f>
        <v>16.82</v>
      </c>
      <c r="C939" s="60">
        <f>[1]Data!C938</f>
        <v>0.85</v>
      </c>
      <c r="D939" s="60">
        <f>[1]Data!D938</f>
        <v>1.86</v>
      </c>
      <c r="E939" s="60">
        <f>[1]Data!E938</f>
        <v>24.1</v>
      </c>
      <c r="F939" s="60">
        <f t="shared" si="148"/>
        <v>213.65413070539415</v>
      </c>
      <c r="G939" s="60">
        <f t="shared" si="149"/>
        <v>23.626437759336095</v>
      </c>
      <c r="H939" s="60">
        <f t="shared" si="143"/>
        <v>223.07052693589276</v>
      </c>
      <c r="I939" s="60">
        <f t="shared" si="144"/>
        <v>18.246664730871061</v>
      </c>
      <c r="J939" s="60">
        <f t="shared" si="145"/>
        <v>11.709215566608085</v>
      </c>
      <c r="K939" s="60">
        <f t="shared" si="146"/>
        <v>2.4603761870317413</v>
      </c>
      <c r="L939" s="60">
        <f t="shared" si="147"/>
        <v>-0.34095392559525228</v>
      </c>
      <c r="R939" s="60">
        <f t="shared" si="150"/>
        <v>9.043010752688172</v>
      </c>
      <c r="S939" s="60">
        <f t="shared" si="151"/>
        <v>2.201992166819692</v>
      </c>
    </row>
    <row r="940" spans="1:19" x14ac:dyDescent="0.3">
      <c r="A940" s="60">
        <f>[1]Data!A939</f>
        <v>1948.07</v>
      </c>
      <c r="B940" s="60">
        <f>[1]Data!B939</f>
        <v>16.420000000000002</v>
      </c>
      <c r="C940" s="60">
        <f>[1]Data!C939</f>
        <v>0.85666699999999996</v>
      </c>
      <c r="D940" s="60">
        <f>[1]Data!D939</f>
        <v>1.93</v>
      </c>
      <c r="E940" s="60">
        <f>[1]Data!E939</f>
        <v>24.4</v>
      </c>
      <c r="F940" s="60">
        <f t="shared" si="148"/>
        <v>206.00875204918032</v>
      </c>
      <c r="G940" s="60">
        <f t="shared" si="149"/>
        <v>24.214183401639339</v>
      </c>
      <c r="H940" s="60">
        <f t="shared" si="143"/>
        <v>222.53952218884419</v>
      </c>
      <c r="I940" s="60">
        <f t="shared" si="144"/>
        <v>18.313328107559922</v>
      </c>
      <c r="J940" s="60">
        <f t="shared" si="145"/>
        <v>11.249115990235433</v>
      </c>
      <c r="K940" s="60">
        <f t="shared" si="146"/>
        <v>2.4202895469172265</v>
      </c>
      <c r="L940" s="60">
        <f t="shared" si="147"/>
        <v>-0.38104056570976708</v>
      </c>
      <c r="R940" s="60">
        <f t="shared" si="150"/>
        <v>8.5077720207253904</v>
      </c>
      <c r="S940" s="60">
        <f t="shared" si="151"/>
        <v>2.140980101107488</v>
      </c>
    </row>
    <row r="941" spans="1:19" x14ac:dyDescent="0.3">
      <c r="A941" s="60">
        <f>[1]Data!A940</f>
        <v>1948.08</v>
      </c>
      <c r="B941" s="60">
        <f>[1]Data!B940</f>
        <v>15.94</v>
      </c>
      <c r="C941" s="60">
        <f>[1]Data!C940</f>
        <v>0.86333300000000002</v>
      </c>
      <c r="D941" s="60">
        <f>[1]Data!D940</f>
        <v>2</v>
      </c>
      <c r="E941" s="60">
        <f>[1]Data!E940</f>
        <v>24.5</v>
      </c>
      <c r="F941" s="60">
        <f t="shared" si="148"/>
        <v>199.17029999999997</v>
      </c>
      <c r="G941" s="60">
        <f t="shared" si="149"/>
        <v>24.989999999999995</v>
      </c>
      <c r="H941" s="60">
        <f t="shared" si="143"/>
        <v>221.97848349802086</v>
      </c>
      <c r="I941" s="60">
        <f t="shared" si="144"/>
        <v>18.396096466290576</v>
      </c>
      <c r="J941" s="60">
        <f t="shared" si="145"/>
        <v>10.826769709811217</v>
      </c>
      <c r="K941" s="60">
        <f t="shared" si="146"/>
        <v>2.3820217441119005</v>
      </c>
      <c r="L941" s="60">
        <f t="shared" si="147"/>
        <v>-0.41930836851509312</v>
      </c>
      <c r="R941" s="60">
        <f t="shared" si="150"/>
        <v>7.97</v>
      </c>
      <c r="S941" s="60">
        <f t="shared" si="151"/>
        <v>2.0756844928021239</v>
      </c>
    </row>
    <row r="942" spans="1:19" x14ac:dyDescent="0.3">
      <c r="A942" s="60">
        <f>[1]Data!A941</f>
        <v>1948.09</v>
      </c>
      <c r="B942" s="60">
        <f>[1]Data!B941</f>
        <v>15.76</v>
      </c>
      <c r="C942" s="60">
        <f>[1]Data!C941</f>
        <v>0.87</v>
      </c>
      <c r="D942" s="60">
        <f>[1]Data!D941</f>
        <v>2.0699999999999998</v>
      </c>
      <c r="E942" s="60">
        <f>[1]Data!E941</f>
        <v>24.5</v>
      </c>
      <c r="F942" s="60">
        <f t="shared" si="148"/>
        <v>196.92119999999997</v>
      </c>
      <c r="G942" s="60">
        <f t="shared" si="149"/>
        <v>25.864649999999994</v>
      </c>
      <c r="H942" s="60">
        <f t="shared" si="143"/>
        <v>221.56084587490241</v>
      </c>
      <c r="I942" s="60">
        <f t="shared" si="144"/>
        <v>18.496488025511102</v>
      </c>
      <c r="J942" s="60">
        <f t="shared" si="145"/>
        <v>10.646410266013651</v>
      </c>
      <c r="K942" s="60">
        <f t="shared" si="146"/>
        <v>2.3652227711124501</v>
      </c>
      <c r="L942" s="60">
        <f t="shared" si="147"/>
        <v>-0.43610734151454356</v>
      </c>
      <c r="R942" s="60">
        <f t="shared" si="150"/>
        <v>7.6135265700483092</v>
      </c>
      <c r="S942" s="60">
        <f t="shared" si="151"/>
        <v>2.0299264771524554</v>
      </c>
    </row>
    <row r="943" spans="1:19" x14ac:dyDescent="0.3">
      <c r="A943" s="60">
        <f>[1]Data!A942</f>
        <v>1948.1</v>
      </c>
      <c r="B943" s="60">
        <f>[1]Data!B942</f>
        <v>16.190000000000001</v>
      </c>
      <c r="C943" s="60">
        <f>[1]Data!C942</f>
        <v>0.89</v>
      </c>
      <c r="D943" s="60">
        <f>[1]Data!D942</f>
        <v>2.1433300000000002</v>
      </c>
      <c r="E943" s="60">
        <f>[1]Data!E942</f>
        <v>24.4</v>
      </c>
      <c r="F943" s="60">
        <f t="shared" si="148"/>
        <v>203.12312397540984</v>
      </c>
      <c r="G943" s="60">
        <f t="shared" si="149"/>
        <v>26.890666171106556</v>
      </c>
      <c r="H943" s="60">
        <f t="shared" si="143"/>
        <v>220.8485118355463</v>
      </c>
      <c r="I943" s="60">
        <f t="shared" si="144"/>
        <v>18.60069604018258</v>
      </c>
      <c r="J943" s="60">
        <f t="shared" si="145"/>
        <v>10.920189413160049</v>
      </c>
      <c r="K943" s="60">
        <f t="shared" si="146"/>
        <v>2.3906133156938041</v>
      </c>
      <c r="L943" s="60">
        <f t="shared" si="147"/>
        <v>-0.41071679693318952</v>
      </c>
      <c r="R943" s="60">
        <f t="shared" si="150"/>
        <v>7.553666490927669</v>
      </c>
      <c r="S943" s="60">
        <f t="shared" si="151"/>
        <v>2.0220330733192879</v>
      </c>
    </row>
    <row r="944" spans="1:19" x14ac:dyDescent="0.3">
      <c r="A944" s="60">
        <f>[1]Data!A943</f>
        <v>1948.11</v>
      </c>
      <c r="B944" s="60">
        <f>[1]Data!B943</f>
        <v>15.29</v>
      </c>
      <c r="C944" s="60">
        <f>[1]Data!C943</f>
        <v>0.91</v>
      </c>
      <c r="D944" s="60">
        <f>[1]Data!D943</f>
        <v>2.2166700000000001</v>
      </c>
      <c r="E944" s="60">
        <f>[1]Data!E943</f>
        <v>24.2</v>
      </c>
      <c r="F944" s="60">
        <f t="shared" si="148"/>
        <v>193.41692045454542</v>
      </c>
      <c r="G944" s="60">
        <f t="shared" si="149"/>
        <v>28.040646505165284</v>
      </c>
      <c r="H944" s="60">
        <f t="shared" si="143"/>
        <v>220.13267113232385</v>
      </c>
      <c r="I944" s="60">
        <f t="shared" si="144"/>
        <v>18.710370000894144</v>
      </c>
      <c r="J944" s="60">
        <f t="shared" si="145"/>
        <v>10.337418257645481</v>
      </c>
      <c r="K944" s="60">
        <f t="shared" si="146"/>
        <v>2.3357701529565613</v>
      </c>
      <c r="L944" s="60">
        <f t="shared" si="147"/>
        <v>-0.46555995967043229</v>
      </c>
      <c r="R944" s="60">
        <f t="shared" si="150"/>
        <v>6.8977339883699411</v>
      </c>
      <c r="S944" s="60">
        <f t="shared" si="151"/>
        <v>1.9311929501830498</v>
      </c>
    </row>
    <row r="945" spans="1:19" x14ac:dyDescent="0.3">
      <c r="A945" s="60">
        <f>[1]Data!A944</f>
        <v>1948.12</v>
      </c>
      <c r="B945" s="60">
        <f>[1]Data!B944</f>
        <v>15.19</v>
      </c>
      <c r="C945" s="60">
        <f>[1]Data!C944</f>
        <v>0.93</v>
      </c>
      <c r="D945" s="60">
        <f>[1]Data!D944</f>
        <v>2.29</v>
      </c>
      <c r="E945" s="60">
        <f>[1]Data!E944</f>
        <v>24.1</v>
      </c>
      <c r="F945" s="60">
        <f t="shared" si="148"/>
        <v>192.94924170124477</v>
      </c>
      <c r="G945" s="60">
        <f t="shared" si="149"/>
        <v>29.08846369294605</v>
      </c>
      <c r="H945" s="60">
        <f t="shared" si="143"/>
        <v>219.50039192419746</v>
      </c>
      <c r="I945" s="60">
        <f t="shared" si="144"/>
        <v>18.824802565395764</v>
      </c>
      <c r="J945" s="60">
        <f t="shared" si="145"/>
        <v>10.249735211349787</v>
      </c>
      <c r="K945" s="60">
        <f t="shared" si="146"/>
        <v>2.3272518722116935</v>
      </c>
      <c r="L945" s="60">
        <f t="shared" si="147"/>
        <v>-0.47407824041530011</v>
      </c>
      <c r="R945" s="60">
        <f t="shared" si="150"/>
        <v>6.6331877729257638</v>
      </c>
      <c r="S945" s="60">
        <f t="shared" si="151"/>
        <v>1.8920854990415332</v>
      </c>
    </row>
    <row r="946" spans="1:19" x14ac:dyDescent="0.3">
      <c r="A946" s="60">
        <f>[1]Data!A945</f>
        <v>1949.01</v>
      </c>
      <c r="B946" s="60">
        <f>[1]Data!B945</f>
        <v>15.36</v>
      </c>
      <c r="C946" s="60">
        <f>[1]Data!C945</f>
        <v>0.94666700000000004</v>
      </c>
      <c r="D946" s="60">
        <f>[1]Data!D945</f>
        <v>2.3199999999999998</v>
      </c>
      <c r="E946" s="60">
        <f>[1]Data!E945</f>
        <v>24</v>
      </c>
      <c r="F946" s="60">
        <f t="shared" si="148"/>
        <v>195.92159999999993</v>
      </c>
      <c r="G946" s="60">
        <f t="shared" si="149"/>
        <v>29.592324999999992</v>
      </c>
      <c r="H946" s="60">
        <f t="shared" si="143"/>
        <v>218.84150513963905</v>
      </c>
      <c r="I946" s="60">
        <f t="shared" si="144"/>
        <v>18.936993923138953</v>
      </c>
      <c r="J946" s="60">
        <f t="shared" si="145"/>
        <v>10.345971530391894</v>
      </c>
      <c r="K946" s="60">
        <f t="shared" si="146"/>
        <v>2.3365972198272855</v>
      </c>
      <c r="L946" s="60">
        <f t="shared" si="147"/>
        <v>-0.46473289279970809</v>
      </c>
      <c r="R946" s="60">
        <f t="shared" si="150"/>
        <v>6.6206896551724137</v>
      </c>
      <c r="S946" s="60">
        <f t="shared" si="151"/>
        <v>1.8901995420413076</v>
      </c>
    </row>
    <row r="947" spans="1:19" x14ac:dyDescent="0.3">
      <c r="A947" s="60">
        <f>[1]Data!A946</f>
        <v>1949.02</v>
      </c>
      <c r="B947" s="60">
        <f>[1]Data!B946</f>
        <v>14.77</v>
      </c>
      <c r="C947" s="60">
        <f>[1]Data!C946</f>
        <v>0.96333299999999999</v>
      </c>
      <c r="D947" s="60">
        <f>[1]Data!D946</f>
        <v>2.35</v>
      </c>
      <c r="E947" s="60">
        <f>[1]Data!E946</f>
        <v>23.8</v>
      </c>
      <c r="F947" s="60">
        <f t="shared" si="148"/>
        <v>189.97912499999995</v>
      </c>
      <c r="G947" s="60">
        <f t="shared" si="149"/>
        <v>30.226874999999996</v>
      </c>
      <c r="H947" s="60">
        <f t="shared" si="143"/>
        <v>218.20316558020329</v>
      </c>
      <c r="I947" s="60">
        <f t="shared" si="144"/>
        <v>19.046595965210933</v>
      </c>
      <c r="J947" s="60">
        <f t="shared" si="145"/>
        <v>9.974439807879655</v>
      </c>
      <c r="K947" s="60">
        <f t="shared" si="146"/>
        <v>2.300025801587855</v>
      </c>
      <c r="L947" s="60">
        <f t="shared" si="147"/>
        <v>-0.50130431103913864</v>
      </c>
      <c r="R947" s="60">
        <f t="shared" si="150"/>
        <v>6.2851063829787233</v>
      </c>
      <c r="S947" s="60">
        <f t="shared" si="151"/>
        <v>1.8381827683872207</v>
      </c>
    </row>
    <row r="948" spans="1:19" x14ac:dyDescent="0.3">
      <c r="A948" s="60">
        <f>[1]Data!A947</f>
        <v>1949.03</v>
      </c>
      <c r="B948" s="60">
        <f>[1]Data!B947</f>
        <v>14.91</v>
      </c>
      <c r="C948" s="60">
        <f>[1]Data!C947</f>
        <v>0.98</v>
      </c>
      <c r="D948" s="60">
        <f>[1]Data!D947</f>
        <v>2.38</v>
      </c>
      <c r="E948" s="60">
        <f>[1]Data!E947</f>
        <v>23.8</v>
      </c>
      <c r="F948" s="60">
        <f t="shared" si="148"/>
        <v>191.77987499999998</v>
      </c>
      <c r="G948" s="60">
        <f t="shared" si="149"/>
        <v>30.612749999999995</v>
      </c>
      <c r="H948" s="60">
        <f t="shared" si="143"/>
        <v>217.55818618899318</v>
      </c>
      <c r="I948" s="60">
        <f t="shared" si="144"/>
        <v>19.153523240212838</v>
      </c>
      <c r="J948" s="60">
        <f t="shared" si="145"/>
        <v>10.01277272044435</v>
      </c>
      <c r="K948" s="60">
        <f t="shared" si="146"/>
        <v>2.3038615500204687</v>
      </c>
      <c r="L948" s="60">
        <f t="shared" si="147"/>
        <v>-0.49746856260652494</v>
      </c>
      <c r="R948" s="60">
        <f t="shared" si="150"/>
        <v>6.2647058823529411</v>
      </c>
      <c r="S948" s="60">
        <f t="shared" si="151"/>
        <v>1.8349316410932637</v>
      </c>
    </row>
    <row r="949" spans="1:19" x14ac:dyDescent="0.3">
      <c r="A949" s="60">
        <f>[1]Data!A948</f>
        <v>1949.04</v>
      </c>
      <c r="B949" s="60">
        <f>[1]Data!B948</f>
        <v>14.89</v>
      </c>
      <c r="C949" s="60">
        <f>[1]Data!C948</f>
        <v>0.99333300000000002</v>
      </c>
      <c r="D949" s="60">
        <f>[1]Data!D948</f>
        <v>2.3866700000000001</v>
      </c>
      <c r="E949" s="60">
        <f>[1]Data!E948</f>
        <v>23.9</v>
      </c>
      <c r="F949" s="60">
        <f t="shared" si="148"/>
        <v>190.72127510460248</v>
      </c>
      <c r="G949" s="60">
        <f t="shared" si="149"/>
        <v>30.570097088912132</v>
      </c>
      <c r="H949" s="60">
        <f t="shared" si="143"/>
        <v>217.13774888948143</v>
      </c>
      <c r="I949" s="60">
        <f t="shared" si="144"/>
        <v>19.255944431692711</v>
      </c>
      <c r="J949" s="60">
        <f t="shared" si="145"/>
        <v>9.9045401684220042</v>
      </c>
      <c r="K949" s="60">
        <f t="shared" si="146"/>
        <v>2.2929932548852965</v>
      </c>
      <c r="L949" s="60">
        <f t="shared" si="147"/>
        <v>-0.50833685774169712</v>
      </c>
      <c r="R949" s="60">
        <f t="shared" si="150"/>
        <v>6.238818102209355</v>
      </c>
      <c r="S949" s="60">
        <f t="shared" si="151"/>
        <v>1.8307907577444038</v>
      </c>
    </row>
    <row r="950" spans="1:19" x14ac:dyDescent="0.3">
      <c r="A950" s="60">
        <f>[1]Data!A949</f>
        <v>1949.05</v>
      </c>
      <c r="B950" s="60">
        <f>[1]Data!B949</f>
        <v>14.78</v>
      </c>
      <c r="C950" s="60">
        <f>[1]Data!C949</f>
        <v>1.00667</v>
      </c>
      <c r="D950" s="60">
        <f>[1]Data!D949</f>
        <v>2.3933300000000002</v>
      </c>
      <c r="E950" s="60">
        <f>[1]Data!E949</f>
        <v>23.8</v>
      </c>
      <c r="F950" s="60">
        <f t="shared" si="148"/>
        <v>190.10774999999995</v>
      </c>
      <c r="G950" s="60">
        <f t="shared" si="149"/>
        <v>30.784207124999998</v>
      </c>
      <c r="H950" s="60">
        <f t="shared" si="143"/>
        <v>216.54477539040451</v>
      </c>
      <c r="I950" s="60">
        <f t="shared" si="144"/>
        <v>19.35638127797019</v>
      </c>
      <c r="J950" s="60">
        <f t="shared" si="145"/>
        <v>9.8214509866244804</v>
      </c>
      <c r="K950" s="60">
        <f t="shared" si="146"/>
        <v>2.2845688697632553</v>
      </c>
      <c r="L950" s="60">
        <f t="shared" si="147"/>
        <v>-0.51676124286373826</v>
      </c>
      <c r="R950" s="60">
        <f t="shared" si="150"/>
        <v>6.1754960661505089</v>
      </c>
      <c r="S950" s="60">
        <f t="shared" si="151"/>
        <v>1.8205892138866624</v>
      </c>
    </row>
    <row r="951" spans="1:19" x14ac:dyDescent="0.3">
      <c r="A951" s="60">
        <f>[1]Data!A950</f>
        <v>1949.06</v>
      </c>
      <c r="B951" s="60">
        <f>[1]Data!B950</f>
        <v>13.97</v>
      </c>
      <c r="C951" s="60">
        <f>[1]Data!C950</f>
        <v>1.02</v>
      </c>
      <c r="D951" s="60">
        <f>[1]Data!D950</f>
        <v>2.4</v>
      </c>
      <c r="E951" s="60">
        <f>[1]Data!E950</f>
        <v>23.9</v>
      </c>
      <c r="F951" s="60">
        <f t="shared" si="148"/>
        <v>178.93728765690378</v>
      </c>
      <c r="G951" s="60">
        <f t="shared" si="149"/>
        <v>30.740836820083675</v>
      </c>
      <c r="H951" s="60">
        <f t="shared" si="143"/>
        <v>216.03510515855572</v>
      </c>
      <c r="I951" s="60">
        <f t="shared" si="144"/>
        <v>19.453518326973509</v>
      </c>
      <c r="J951" s="60">
        <f t="shared" si="145"/>
        <v>9.198196678325079</v>
      </c>
      <c r="K951" s="60">
        <f t="shared" si="146"/>
        <v>2.2190074516163567</v>
      </c>
      <c r="L951" s="60">
        <f t="shared" si="147"/>
        <v>-0.5823226610106369</v>
      </c>
      <c r="R951" s="60">
        <f t="shared" si="150"/>
        <v>5.8208333333333337</v>
      </c>
      <c r="S951" s="60">
        <f t="shared" si="151"/>
        <v>1.7614434359149707</v>
      </c>
    </row>
    <row r="952" spans="1:19" x14ac:dyDescent="0.3">
      <c r="A952" s="60">
        <f>[1]Data!A951</f>
        <v>1949.07</v>
      </c>
      <c r="B952" s="60">
        <f>[1]Data!B951</f>
        <v>14.76</v>
      </c>
      <c r="C952" s="60">
        <f>[1]Data!C951</f>
        <v>1.02667</v>
      </c>
      <c r="D952" s="60">
        <f>[1]Data!D951</f>
        <v>2.3966699999999999</v>
      </c>
      <c r="E952" s="60">
        <f>[1]Data!E951</f>
        <v>23.7</v>
      </c>
      <c r="F952" s="60">
        <f t="shared" si="148"/>
        <v>190.65155696202527</v>
      </c>
      <c r="G952" s="60">
        <f t="shared" si="149"/>
        <v>30.957240313291134</v>
      </c>
      <c r="H952" s="60">
        <f t="shared" si="143"/>
        <v>215.53886460250843</v>
      </c>
      <c r="I952" s="60">
        <f t="shared" si="144"/>
        <v>19.548751509153046</v>
      </c>
      <c r="J952" s="60">
        <f t="shared" si="145"/>
        <v>9.7526206148131287</v>
      </c>
      <c r="K952" s="60">
        <f t="shared" si="146"/>
        <v>2.2775360299010869</v>
      </c>
      <c r="L952" s="60">
        <f t="shared" si="147"/>
        <v>-0.52379408272590666</v>
      </c>
      <c r="R952" s="60">
        <f t="shared" si="150"/>
        <v>6.158544981161362</v>
      </c>
      <c r="S952" s="60">
        <f t="shared" si="151"/>
        <v>1.8178405452878639</v>
      </c>
    </row>
    <row r="953" spans="1:19" x14ac:dyDescent="0.3">
      <c r="A953" s="60">
        <f>[1]Data!A952</f>
        <v>1949.08</v>
      </c>
      <c r="B953" s="60">
        <f>[1]Data!B952</f>
        <v>15.29</v>
      </c>
      <c r="C953" s="60">
        <f>[1]Data!C952</f>
        <v>1.0333300000000001</v>
      </c>
      <c r="D953" s="60">
        <f>[1]Data!D952</f>
        <v>2.3933300000000002</v>
      </c>
      <c r="E953" s="60">
        <f>[1]Data!E952</f>
        <v>23.8</v>
      </c>
      <c r="F953" s="60">
        <f t="shared" si="148"/>
        <v>196.66762499999996</v>
      </c>
      <c r="G953" s="60">
        <f t="shared" si="149"/>
        <v>30.784207124999998</v>
      </c>
      <c r="H953" s="60">
        <f t="shared" si="143"/>
        <v>215.0854023390863</v>
      </c>
      <c r="I953" s="60">
        <f t="shared" si="144"/>
        <v>19.640058157275657</v>
      </c>
      <c r="J953" s="60">
        <f t="shared" si="145"/>
        <v>10.013596875584835</v>
      </c>
      <c r="K953" s="60">
        <f t="shared" si="146"/>
        <v>2.3039438570144548</v>
      </c>
      <c r="L953" s="60">
        <f t="shared" si="147"/>
        <v>-0.4973862556125388</v>
      </c>
      <c r="R953" s="60">
        <f t="shared" si="150"/>
        <v>6.3885882849418998</v>
      </c>
      <c r="S953" s="60">
        <f t="shared" si="151"/>
        <v>1.8545133183075777</v>
      </c>
    </row>
    <row r="954" spans="1:19" x14ac:dyDescent="0.3">
      <c r="A954" s="60">
        <f>[1]Data!A953</f>
        <v>1949.09</v>
      </c>
      <c r="B954" s="60">
        <f>[1]Data!B953</f>
        <v>15.49</v>
      </c>
      <c r="C954" s="60">
        <f>[1]Data!C953</f>
        <v>1.04</v>
      </c>
      <c r="D954" s="60">
        <f>[1]Data!D953</f>
        <v>2.39</v>
      </c>
      <c r="E954" s="60">
        <f>[1]Data!E953</f>
        <v>23.9</v>
      </c>
      <c r="F954" s="60">
        <f t="shared" si="148"/>
        <v>198.40648430962338</v>
      </c>
      <c r="G954" s="60">
        <f t="shared" si="149"/>
        <v>30.612749999999998</v>
      </c>
      <c r="H954" s="60">
        <f t="shared" si="143"/>
        <v>214.55153621515578</v>
      </c>
      <c r="I954" s="60">
        <f t="shared" si="144"/>
        <v>19.730990474472193</v>
      </c>
      <c r="J954" s="60">
        <f t="shared" si="145"/>
        <v>10.055576508757641</v>
      </c>
      <c r="K954" s="60">
        <f t="shared" si="146"/>
        <v>2.3081273571113439</v>
      </c>
      <c r="L954" s="60">
        <f t="shared" si="147"/>
        <v>-0.49320275551564974</v>
      </c>
      <c r="R954" s="60">
        <f t="shared" si="150"/>
        <v>6.4811715481171541</v>
      </c>
      <c r="S954" s="60">
        <f t="shared" si="151"/>
        <v>1.8689012884853577</v>
      </c>
    </row>
    <row r="955" spans="1:19" x14ac:dyDescent="0.3">
      <c r="A955" s="60">
        <f>[1]Data!A954</f>
        <v>1949.1</v>
      </c>
      <c r="B955" s="60">
        <f>[1]Data!B954</f>
        <v>15.89</v>
      </c>
      <c r="C955" s="60">
        <f>[1]Data!C954</f>
        <v>1.0733299999999999</v>
      </c>
      <c r="D955" s="60">
        <f>[1]Data!D954</f>
        <v>2.3666700000000001</v>
      </c>
      <c r="E955" s="60">
        <f>[1]Data!E954</f>
        <v>23.7</v>
      </c>
      <c r="F955" s="60">
        <f t="shared" si="148"/>
        <v>205.24750949367083</v>
      </c>
      <c r="G955" s="60">
        <f t="shared" si="149"/>
        <v>30.569737148734173</v>
      </c>
      <c r="H955" s="60">
        <f t="shared" si="143"/>
        <v>214.00536488614472</v>
      </c>
      <c r="I955" s="60">
        <f t="shared" si="144"/>
        <v>19.814929789216766</v>
      </c>
      <c r="J955" s="60">
        <f t="shared" si="145"/>
        <v>10.358225422800437</v>
      </c>
      <c r="K955" s="60">
        <f t="shared" si="146"/>
        <v>2.3377809309238389</v>
      </c>
      <c r="L955" s="60">
        <f t="shared" si="147"/>
        <v>-0.46354918170315473</v>
      </c>
      <c r="R955" s="60">
        <f t="shared" si="150"/>
        <v>6.7140750505985203</v>
      </c>
      <c r="S955" s="60">
        <f t="shared" si="151"/>
        <v>1.9042060767197522</v>
      </c>
    </row>
    <row r="956" spans="1:19" x14ac:dyDescent="0.3">
      <c r="A956" s="60">
        <f>[1]Data!A955</f>
        <v>1949.11</v>
      </c>
      <c r="B956" s="60">
        <f>[1]Data!B955</f>
        <v>16.11</v>
      </c>
      <c r="C956" s="60">
        <f>[1]Data!C955</f>
        <v>1.10667</v>
      </c>
      <c r="D956" s="60">
        <f>[1]Data!D955</f>
        <v>2.3433299999999999</v>
      </c>
      <c r="E956" s="60">
        <f>[1]Data!E955</f>
        <v>23.8</v>
      </c>
      <c r="F956" s="60">
        <f t="shared" si="148"/>
        <v>207.21487499999998</v>
      </c>
      <c r="G956" s="60">
        <f t="shared" si="149"/>
        <v>30.141082124999993</v>
      </c>
      <c r="H956" s="60">
        <f t="shared" si="143"/>
        <v>213.553698925611</v>
      </c>
      <c r="I956" s="60">
        <f t="shared" si="144"/>
        <v>19.891067071695591</v>
      </c>
      <c r="J956" s="60">
        <f t="shared" si="145"/>
        <v>10.417484102442181</v>
      </c>
      <c r="K956" s="60">
        <f t="shared" si="146"/>
        <v>2.34348555826984</v>
      </c>
      <c r="L956" s="60">
        <f t="shared" si="147"/>
        <v>-0.45784455435715365</v>
      </c>
      <c r="R956" s="60">
        <f t="shared" si="150"/>
        <v>6.8748319698890041</v>
      </c>
      <c r="S956" s="60">
        <f t="shared" si="151"/>
        <v>1.9278672025105377</v>
      </c>
    </row>
    <row r="957" spans="1:19" x14ac:dyDescent="0.3">
      <c r="A957" s="60">
        <f>[1]Data!A956</f>
        <v>1949.12</v>
      </c>
      <c r="B957" s="60">
        <f>[1]Data!B956</f>
        <v>16.54</v>
      </c>
      <c r="C957" s="60">
        <f>[1]Data!C956</f>
        <v>1.1399999999999999</v>
      </c>
      <c r="D957" s="60">
        <f>[1]Data!D956</f>
        <v>2.3199999999999998</v>
      </c>
      <c r="E957" s="60">
        <f>[1]Data!E956</f>
        <v>23.6</v>
      </c>
      <c r="F957" s="60">
        <f t="shared" si="148"/>
        <v>214.54868008474568</v>
      </c>
      <c r="G957" s="60">
        <f t="shared" si="149"/>
        <v>30.093889830508466</v>
      </c>
      <c r="H957" s="60">
        <f t="shared" si="143"/>
        <v>213.18852090450065</v>
      </c>
      <c r="I957" s="60">
        <f t="shared" si="144"/>
        <v>19.961595969332507</v>
      </c>
      <c r="J957" s="60">
        <f t="shared" si="145"/>
        <v>10.748072469473991</v>
      </c>
      <c r="K957" s="60">
        <f t="shared" si="146"/>
        <v>2.3747264333313689</v>
      </c>
      <c r="L957" s="60">
        <f t="shared" si="147"/>
        <v>-0.4266036792956247</v>
      </c>
      <c r="R957" s="60">
        <f t="shared" si="150"/>
        <v>7.1293103448275863</v>
      </c>
      <c r="S957" s="60">
        <f t="shared" si="151"/>
        <v>1.9642145039173267</v>
      </c>
    </row>
    <row r="958" spans="1:19" x14ac:dyDescent="0.3">
      <c r="A958" s="60">
        <f>[1]Data!A957</f>
        <v>1950.01</v>
      </c>
      <c r="B958" s="60">
        <f>[1]Data!B957</f>
        <v>16.88</v>
      </c>
      <c r="C958" s="60">
        <f>[1]Data!C957</f>
        <v>1.1499999999999999</v>
      </c>
      <c r="D958" s="60">
        <f>[1]Data!D957</f>
        <v>2.3366699999999998</v>
      </c>
      <c r="E958" s="60">
        <f>[1]Data!E957</f>
        <v>23.5</v>
      </c>
      <c r="F958" s="60">
        <f t="shared" si="148"/>
        <v>219.89073191489354</v>
      </c>
      <c r="G958" s="60">
        <f t="shared" si="149"/>
        <v>30.439104060638289</v>
      </c>
      <c r="H958" s="60">
        <f t="shared" si="143"/>
        <v>212.8553964707942</v>
      </c>
      <c r="I958" s="60">
        <f t="shared" si="144"/>
        <v>20.027609081127441</v>
      </c>
      <c r="J958" s="60">
        <f t="shared" si="145"/>
        <v>10.979380065996121</v>
      </c>
      <c r="K958" s="60">
        <f t="shared" si="146"/>
        <v>2.3960189741956501</v>
      </c>
      <c r="L958" s="60">
        <f t="shared" si="147"/>
        <v>-0.40531113843134348</v>
      </c>
      <c r="R958" s="60">
        <f t="shared" si="150"/>
        <v>7.2239554579808019</v>
      </c>
      <c r="S958" s="60">
        <f t="shared" si="151"/>
        <v>1.977402650256916</v>
      </c>
    </row>
    <row r="959" spans="1:19" x14ac:dyDescent="0.3">
      <c r="A959" s="60">
        <f>[1]Data!A958</f>
        <v>1950.02</v>
      </c>
      <c r="B959" s="60">
        <f>[1]Data!B958</f>
        <v>17.21</v>
      </c>
      <c r="C959" s="60">
        <f>[1]Data!C958</f>
        <v>1.1599999999999999</v>
      </c>
      <c r="D959" s="60">
        <f>[1]Data!D958</f>
        <v>2.3533300000000001</v>
      </c>
      <c r="E959" s="60">
        <f>[1]Data!E958</f>
        <v>23.5</v>
      </c>
      <c r="F959" s="60">
        <f t="shared" si="148"/>
        <v>224.18954361702123</v>
      </c>
      <c r="G959" s="60">
        <f t="shared" si="149"/>
        <v>30.656128918085098</v>
      </c>
      <c r="H959" s="60">
        <f t="shared" si="143"/>
        <v>212.55361834553136</v>
      </c>
      <c r="I959" s="60">
        <f t="shared" si="144"/>
        <v>20.090914428766713</v>
      </c>
      <c r="J959" s="60">
        <f t="shared" si="145"/>
        <v>11.158752599932464</v>
      </c>
      <c r="K959" s="60">
        <f t="shared" si="146"/>
        <v>2.4122241765063634</v>
      </c>
      <c r="L959" s="60">
        <f t="shared" si="147"/>
        <v>-0.38910593612063016</v>
      </c>
      <c r="R959" s="60">
        <f t="shared" si="150"/>
        <v>7.3130415198888379</v>
      </c>
      <c r="S959" s="60">
        <f t="shared" si="151"/>
        <v>1.9896592638180051</v>
      </c>
    </row>
    <row r="960" spans="1:19" x14ac:dyDescent="0.3">
      <c r="A960" s="60">
        <f>[1]Data!A959</f>
        <v>1950.03</v>
      </c>
      <c r="B960" s="60">
        <f>[1]Data!B959</f>
        <v>17.350000000000001</v>
      </c>
      <c r="C960" s="60">
        <f>[1]Data!C959</f>
        <v>1.17</v>
      </c>
      <c r="D960" s="60">
        <f>[1]Data!D959</f>
        <v>2.37</v>
      </c>
      <c r="E960" s="60">
        <f>[1]Data!E959</f>
        <v>23.6</v>
      </c>
      <c r="F960" s="60">
        <f t="shared" si="148"/>
        <v>225.05559851694912</v>
      </c>
      <c r="G960" s="60">
        <f t="shared" si="149"/>
        <v>30.742465042372878</v>
      </c>
      <c r="H960" s="60">
        <f t="shared" si="143"/>
        <v>212.31120766340462</v>
      </c>
      <c r="I960" s="60">
        <f t="shared" si="144"/>
        <v>20.149724556421699</v>
      </c>
      <c r="J960" s="60">
        <f t="shared" si="145"/>
        <v>11.169165011996361</v>
      </c>
      <c r="K960" s="60">
        <f t="shared" si="146"/>
        <v>2.4131568575561309</v>
      </c>
      <c r="L960" s="60">
        <f t="shared" si="147"/>
        <v>-0.38817325507086275</v>
      </c>
      <c r="R960" s="60">
        <f t="shared" si="150"/>
        <v>7.3206751054852326</v>
      </c>
      <c r="S960" s="60">
        <f t="shared" si="151"/>
        <v>1.9907025512458285</v>
      </c>
    </row>
    <row r="961" spans="1:19" x14ac:dyDescent="0.3">
      <c r="A961" s="60">
        <f>[1]Data!A960</f>
        <v>1950.04</v>
      </c>
      <c r="B961" s="60">
        <f>[1]Data!B960</f>
        <v>17.84</v>
      </c>
      <c r="C961" s="60">
        <f>[1]Data!C960</f>
        <v>1.18</v>
      </c>
      <c r="D961" s="60">
        <f>[1]Data!D960</f>
        <v>2.4266700000000001</v>
      </c>
      <c r="E961" s="60">
        <f>[1]Data!E960</f>
        <v>23.6</v>
      </c>
      <c r="F961" s="60">
        <f t="shared" si="148"/>
        <v>231.41163559322027</v>
      </c>
      <c r="G961" s="60">
        <f t="shared" si="149"/>
        <v>31.477560187499993</v>
      </c>
      <c r="H961" s="60">
        <f t="shared" ref="H961:H1024" si="152">GEOMEAN(F842:F962)</f>
        <v>212.10241589143683</v>
      </c>
      <c r="I961" s="60">
        <f t="shared" ref="I961:I1024" si="153">GEOMEAN(G842:G961)</f>
        <v>20.209874223127468</v>
      </c>
      <c r="J961" s="60">
        <f t="shared" ref="J961:J1024" si="154">F961/I961</f>
        <v>11.450424334081255</v>
      </c>
      <c r="K961" s="60">
        <f t="shared" ref="K961:K1024" si="155">LN(J961)</f>
        <v>2.4380267890586409</v>
      </c>
      <c r="L961" s="60">
        <f t="shared" si="147"/>
        <v>-0.36330332356835271</v>
      </c>
      <c r="R961" s="60">
        <f t="shared" si="150"/>
        <v>7.3516382532441575</v>
      </c>
      <c r="S961" s="60">
        <f t="shared" si="151"/>
        <v>1.9949231799859481</v>
      </c>
    </row>
    <row r="962" spans="1:19" x14ac:dyDescent="0.3">
      <c r="A962" s="60">
        <f>[1]Data!A961</f>
        <v>1950.05</v>
      </c>
      <c r="B962" s="60">
        <f>[1]Data!B961</f>
        <v>18.440000000000001</v>
      </c>
      <c r="C962" s="60">
        <f>[1]Data!C961</f>
        <v>1.19</v>
      </c>
      <c r="D962" s="60">
        <f>[1]Data!D961</f>
        <v>2.48333</v>
      </c>
      <c r="E962" s="60">
        <f>[1]Data!E961</f>
        <v>23.7</v>
      </c>
      <c r="F962" s="60">
        <f t="shared" si="148"/>
        <v>238.18527848101263</v>
      </c>
      <c r="G962" s="60">
        <f t="shared" si="149"/>
        <v>32.07660778797468</v>
      </c>
      <c r="H962" s="60">
        <f t="shared" si="152"/>
        <v>212.17441426505945</v>
      </c>
      <c r="I962" s="60">
        <f t="shared" si="153"/>
        <v>20.270615264573117</v>
      </c>
      <c r="J962" s="60">
        <f t="shared" si="154"/>
        <v>11.75027375203989</v>
      </c>
      <c r="K962" s="60">
        <f t="shared" si="155"/>
        <v>2.4638765383647208</v>
      </c>
      <c r="L962" s="60">
        <f t="shared" ref="L962:L1025" si="156">K962-$K$1843</f>
        <v>-0.33745357426227285</v>
      </c>
      <c r="R962" s="60">
        <f t="shared" si="150"/>
        <v>7.4255133228366752</v>
      </c>
      <c r="S962" s="60">
        <f t="shared" si="151"/>
        <v>2.0049218166878693</v>
      </c>
    </row>
    <row r="963" spans="1:19" x14ac:dyDescent="0.3">
      <c r="A963" s="60">
        <f>[1]Data!A962</f>
        <v>1950.06</v>
      </c>
      <c r="B963" s="60">
        <f>[1]Data!B962</f>
        <v>18.739999999999998</v>
      </c>
      <c r="C963" s="60">
        <f>[1]Data!C962</f>
        <v>1.2</v>
      </c>
      <c r="D963" s="60">
        <f>[1]Data!D962</f>
        <v>2.54</v>
      </c>
      <c r="E963" s="60">
        <f>[1]Data!E962</f>
        <v>23.8</v>
      </c>
      <c r="F963" s="60">
        <f t="shared" si="148"/>
        <v>241.04324999999992</v>
      </c>
      <c r="G963" s="60">
        <f t="shared" si="149"/>
        <v>32.670749999999991</v>
      </c>
      <c r="H963" s="60">
        <f t="shared" si="152"/>
        <v>212.26255468152286</v>
      </c>
      <c r="I963" s="60">
        <f t="shared" si="153"/>
        <v>20.333116638628248</v>
      </c>
      <c r="J963" s="60">
        <f t="shared" si="154"/>
        <v>11.854712402626618</v>
      </c>
      <c r="K963" s="60">
        <f t="shared" si="155"/>
        <v>2.4727254596386734</v>
      </c>
      <c r="L963" s="60">
        <f t="shared" si="156"/>
        <v>-0.3286046529883202</v>
      </c>
      <c r="R963" s="60">
        <f t="shared" si="150"/>
        <v>7.3779527559055111</v>
      </c>
      <c r="S963" s="60">
        <f t="shared" si="151"/>
        <v>1.9984961957798308</v>
      </c>
    </row>
    <row r="964" spans="1:19" x14ac:dyDescent="0.3">
      <c r="A964" s="60">
        <f>[1]Data!A963</f>
        <v>1950.07</v>
      </c>
      <c r="B964" s="60">
        <f>[1]Data!B963</f>
        <v>17.38</v>
      </c>
      <c r="C964" s="60">
        <f>[1]Data!C963</f>
        <v>1.24333</v>
      </c>
      <c r="D964" s="60">
        <f>[1]Data!D963</f>
        <v>2.6</v>
      </c>
      <c r="E964" s="60">
        <f>[1]Data!E963</f>
        <v>24.1</v>
      </c>
      <c r="F964" s="60">
        <f t="shared" si="148"/>
        <v>220.76746680497919</v>
      </c>
      <c r="G964" s="60">
        <f t="shared" si="149"/>
        <v>33.026203319502066</v>
      </c>
      <c r="H964" s="60">
        <f t="shared" si="152"/>
        <v>212.36954820951033</v>
      </c>
      <c r="I964" s="60">
        <f t="shared" si="153"/>
        <v>20.394275621086912</v>
      </c>
      <c r="J964" s="60">
        <f t="shared" si="154"/>
        <v>10.824972208216797</v>
      </c>
      <c r="K964" s="60">
        <f t="shared" si="155"/>
        <v>2.381855706514985</v>
      </c>
      <c r="L964" s="60">
        <f t="shared" si="156"/>
        <v>-0.41947440611200859</v>
      </c>
      <c r="R964" s="60">
        <f t="shared" si="150"/>
        <v>6.684615384615384</v>
      </c>
      <c r="S964" s="60">
        <f t="shared" si="151"/>
        <v>1.8998086748098095</v>
      </c>
    </row>
    <row r="965" spans="1:19" x14ac:dyDescent="0.3">
      <c r="A965" s="60">
        <f>[1]Data!A964</f>
        <v>1950.08</v>
      </c>
      <c r="B965" s="60">
        <f>[1]Data!B964</f>
        <v>18.43</v>
      </c>
      <c r="C965" s="60">
        <f>[1]Data!C964</f>
        <v>1.28667</v>
      </c>
      <c r="D965" s="60">
        <f>[1]Data!D964</f>
        <v>2.66</v>
      </c>
      <c r="E965" s="60">
        <f>[1]Data!E964</f>
        <v>24.3</v>
      </c>
      <c r="F965" s="60">
        <f t="shared" si="148"/>
        <v>232.1781820987654</v>
      </c>
      <c r="G965" s="60">
        <f t="shared" si="149"/>
        <v>33.510253086419752</v>
      </c>
      <c r="H965" s="60">
        <f t="shared" si="152"/>
        <v>212.49371913607632</v>
      </c>
      <c r="I965" s="60">
        <f t="shared" si="153"/>
        <v>20.455953540531002</v>
      </c>
      <c r="J965" s="60">
        <f t="shared" si="154"/>
        <v>11.350152005318764</v>
      </c>
      <c r="K965" s="60">
        <f t="shared" si="155"/>
        <v>2.4292311363768304</v>
      </c>
      <c r="L965" s="60">
        <f t="shared" si="156"/>
        <v>-0.37209897625016319</v>
      </c>
      <c r="R965" s="60">
        <f t="shared" si="150"/>
        <v>6.9285714285714279</v>
      </c>
      <c r="S965" s="60">
        <f t="shared" si="151"/>
        <v>1.9356536488881242</v>
      </c>
    </row>
    <row r="966" spans="1:19" x14ac:dyDescent="0.3">
      <c r="A966" s="60">
        <f>[1]Data!A965</f>
        <v>1950.09</v>
      </c>
      <c r="B966" s="60">
        <f>[1]Data!B965</f>
        <v>19.079999999999998</v>
      </c>
      <c r="C966" s="60">
        <f>[1]Data!C965</f>
        <v>1.33</v>
      </c>
      <c r="D966" s="60">
        <f>[1]Data!D965</f>
        <v>2.72</v>
      </c>
      <c r="E966" s="60">
        <f>[1]Data!E965</f>
        <v>24.4</v>
      </c>
      <c r="F966" s="60">
        <f t="shared" si="148"/>
        <v>239.38166803278682</v>
      </c>
      <c r="G966" s="60">
        <f t="shared" si="149"/>
        <v>34.12568852459016</v>
      </c>
      <c r="H966" s="60">
        <f t="shared" si="152"/>
        <v>212.60235006434993</v>
      </c>
      <c r="I966" s="60">
        <f t="shared" si="153"/>
        <v>20.518806218010926</v>
      </c>
      <c r="J966" s="60">
        <f t="shared" si="154"/>
        <v>11.666452009408969</v>
      </c>
      <c r="K966" s="60">
        <f t="shared" si="155"/>
        <v>2.4567173734585199</v>
      </c>
      <c r="L966" s="60">
        <f t="shared" si="156"/>
        <v>-0.34461273916847368</v>
      </c>
      <c r="R966" s="60">
        <f t="shared" si="150"/>
        <v>7.0147058823529402</v>
      </c>
      <c r="S966" s="60">
        <f t="shared" si="151"/>
        <v>1.9480087857122343</v>
      </c>
    </row>
    <row r="967" spans="1:19" x14ac:dyDescent="0.3">
      <c r="A967" s="60">
        <f>[1]Data!A966</f>
        <v>1950.1</v>
      </c>
      <c r="B967" s="60">
        <f>[1]Data!B966</f>
        <v>19.87</v>
      </c>
      <c r="C967" s="60">
        <f>[1]Data!C966</f>
        <v>1.3766700000000001</v>
      </c>
      <c r="D967" s="60">
        <f>[1]Data!D966</f>
        <v>2.76</v>
      </c>
      <c r="E967" s="60">
        <f>[1]Data!E966</f>
        <v>24.6</v>
      </c>
      <c r="F967" s="60">
        <f t="shared" si="148"/>
        <v>247.26639939024383</v>
      </c>
      <c r="G967" s="60">
        <f t="shared" si="149"/>
        <v>34.346012195121936</v>
      </c>
      <c r="H967" s="60">
        <f t="shared" si="152"/>
        <v>212.68390392526206</v>
      </c>
      <c r="I967" s="60">
        <f t="shared" si="153"/>
        <v>20.584551482320908</v>
      </c>
      <c r="J967" s="60">
        <f t="shared" si="154"/>
        <v>12.012231580688518</v>
      </c>
      <c r="K967" s="60">
        <f t="shared" si="155"/>
        <v>2.4859254290468424</v>
      </c>
      <c r="L967" s="60">
        <f t="shared" si="156"/>
        <v>-0.31540468358015117</v>
      </c>
      <c r="R967" s="60">
        <f t="shared" si="150"/>
        <v>7.1992753623188417</v>
      </c>
      <c r="S967" s="60">
        <f t="shared" si="151"/>
        <v>1.9739803768346671</v>
      </c>
    </row>
    <row r="968" spans="1:19" x14ac:dyDescent="0.3">
      <c r="A968" s="60">
        <f>[1]Data!A967</f>
        <v>1950.11</v>
      </c>
      <c r="B968" s="60">
        <f>[1]Data!B967</f>
        <v>19.829999999999998</v>
      </c>
      <c r="C968" s="60">
        <f>[1]Data!C967</f>
        <v>1.42333</v>
      </c>
      <c r="D968" s="60">
        <f>[1]Data!D967</f>
        <v>2.8</v>
      </c>
      <c r="E968" s="60">
        <f>[1]Data!E967</f>
        <v>24.7</v>
      </c>
      <c r="F968" s="60">
        <f t="shared" si="148"/>
        <v>245.76956781376509</v>
      </c>
      <c r="G968" s="60">
        <f t="shared" si="149"/>
        <v>34.702712550607281</v>
      </c>
      <c r="H968" s="60">
        <f t="shared" si="152"/>
        <v>212.69666456891636</v>
      </c>
      <c r="I968" s="60">
        <f t="shared" si="153"/>
        <v>20.65390153832627</v>
      </c>
      <c r="J968" s="60">
        <f t="shared" si="154"/>
        <v>11.899425750515199</v>
      </c>
      <c r="K968" s="60">
        <f t="shared" si="155"/>
        <v>2.4764901426938861</v>
      </c>
      <c r="L968" s="60">
        <f t="shared" si="156"/>
        <v>-0.32483996993310749</v>
      </c>
      <c r="R968" s="60">
        <f t="shared" si="150"/>
        <v>7.0821428571428573</v>
      </c>
      <c r="S968" s="60">
        <f t="shared" si="151"/>
        <v>1.9575765253505464</v>
      </c>
    </row>
    <row r="969" spans="1:19" x14ac:dyDescent="0.3">
      <c r="A969" s="60">
        <f>[1]Data!A968</f>
        <v>1950.12</v>
      </c>
      <c r="B969" s="60">
        <f>[1]Data!B968</f>
        <v>19.75</v>
      </c>
      <c r="C969" s="60">
        <f>[1]Data!C968</f>
        <v>1.47</v>
      </c>
      <c r="D969" s="60">
        <f>[1]Data!D968</f>
        <v>2.84</v>
      </c>
      <c r="E969" s="60">
        <f>[1]Data!E968</f>
        <v>25</v>
      </c>
      <c r="F969" s="60">
        <f t="shared" si="148"/>
        <v>241.84072499999994</v>
      </c>
      <c r="G969" s="60">
        <f t="shared" si="149"/>
        <v>34.77608399999999</v>
      </c>
      <c r="H969" s="60">
        <f t="shared" si="152"/>
        <v>212.89305146236944</v>
      </c>
      <c r="I969" s="60">
        <f t="shared" si="153"/>
        <v>20.726716326091903</v>
      </c>
      <c r="J969" s="60">
        <f t="shared" si="154"/>
        <v>11.668067492946669</v>
      </c>
      <c r="K969" s="60">
        <f t="shared" si="155"/>
        <v>2.4568558364373798</v>
      </c>
      <c r="L969" s="60">
        <f t="shared" si="156"/>
        <v>-0.34447427618961379</v>
      </c>
      <c r="R969" s="60">
        <f t="shared" si="150"/>
        <v>6.954225352112676</v>
      </c>
      <c r="S969" s="60">
        <f t="shared" si="151"/>
        <v>1.9393494391740163</v>
      </c>
    </row>
    <row r="970" spans="1:19" x14ac:dyDescent="0.3">
      <c r="A970" s="60">
        <f>[1]Data!A969</f>
        <v>1951.01</v>
      </c>
      <c r="B970" s="60">
        <f>[1]Data!B969</f>
        <v>21.21</v>
      </c>
      <c r="C970" s="60">
        <f>[1]Data!C969</f>
        <v>1.4866699999999999</v>
      </c>
      <c r="D970" s="60">
        <f>[1]Data!D969</f>
        <v>2.8366699999999998</v>
      </c>
      <c r="E970" s="60">
        <f>[1]Data!E969</f>
        <v>25.4</v>
      </c>
      <c r="F970" s="60">
        <f t="shared" si="148"/>
        <v>255.62851476377952</v>
      </c>
      <c r="G970" s="60">
        <f t="shared" si="149"/>
        <v>34.188295095472434</v>
      </c>
      <c r="H970" s="60">
        <f t="shared" si="152"/>
        <v>213.13000546029258</v>
      </c>
      <c r="I970" s="60">
        <f t="shared" si="153"/>
        <v>20.796284567637848</v>
      </c>
      <c r="J970" s="60">
        <f t="shared" si="154"/>
        <v>12.292028123214664</v>
      </c>
      <c r="K970" s="60">
        <f t="shared" si="155"/>
        <v>2.5089509321939207</v>
      </c>
      <c r="L970" s="60">
        <f t="shared" si="156"/>
        <v>-0.29237918043307287</v>
      </c>
      <c r="R970" s="60">
        <f t="shared" si="150"/>
        <v>7.4770769952091722</v>
      </c>
      <c r="S970" s="60">
        <f t="shared" si="151"/>
        <v>2.0118419395719771</v>
      </c>
    </row>
    <row r="971" spans="1:19" x14ac:dyDescent="0.3">
      <c r="A971" s="60">
        <f>[1]Data!A970</f>
        <v>1951.02</v>
      </c>
      <c r="B971" s="60">
        <f>[1]Data!B970</f>
        <v>22</v>
      </c>
      <c r="C971" s="60">
        <f>[1]Data!C970</f>
        <v>1.5033300000000001</v>
      </c>
      <c r="D971" s="60">
        <f>[1]Data!D970</f>
        <v>2.8333300000000001</v>
      </c>
      <c r="E971" s="60">
        <f>[1]Data!E970</f>
        <v>25.7</v>
      </c>
      <c r="F971" s="60">
        <f t="shared" ref="F971:F1034" si="157">B971*$E$1842/E971</f>
        <v>262.05466926070034</v>
      </c>
      <c r="G971" s="60">
        <f t="shared" ref="G971:G1034" si="158">D971*$E$1842/E971</f>
        <v>33.74942527529182</v>
      </c>
      <c r="H971" s="60">
        <f t="shared" si="152"/>
        <v>213.444396730601</v>
      </c>
      <c r="I971" s="60">
        <f t="shared" si="153"/>
        <v>20.863289430201714</v>
      </c>
      <c r="J971" s="60">
        <f t="shared" si="154"/>
        <v>12.560563382749692</v>
      </c>
      <c r="K971" s="60">
        <f t="shared" si="155"/>
        <v>2.5305620153485489</v>
      </c>
      <c r="L971" s="60">
        <f t="shared" si="156"/>
        <v>-0.27076809727844475</v>
      </c>
      <c r="R971" s="60">
        <f t="shared" ref="R971:R1034" si="159">B971/D971</f>
        <v>7.7647150173117847</v>
      </c>
      <c r="S971" s="60">
        <f t="shared" ref="S971:S1034" si="160">LN(R971)</f>
        <v>2.0495897550014348</v>
      </c>
    </row>
    <row r="972" spans="1:19" x14ac:dyDescent="0.3">
      <c r="A972" s="60">
        <f>[1]Data!A971</f>
        <v>1951.03</v>
      </c>
      <c r="B972" s="60">
        <f>[1]Data!B971</f>
        <v>21.63</v>
      </c>
      <c r="C972" s="60">
        <f>[1]Data!C971</f>
        <v>1.52</v>
      </c>
      <c r="D972" s="60">
        <f>[1]Data!D971</f>
        <v>2.83</v>
      </c>
      <c r="E972" s="60">
        <f>[1]Data!E971</f>
        <v>25.8</v>
      </c>
      <c r="F972" s="60">
        <f t="shared" si="157"/>
        <v>256.64875290697665</v>
      </c>
      <c r="G972" s="60">
        <f t="shared" si="158"/>
        <v>33.57910174418604</v>
      </c>
      <c r="H972" s="60">
        <f t="shared" si="152"/>
        <v>213.78458105757443</v>
      </c>
      <c r="I972" s="60">
        <f t="shared" si="153"/>
        <v>20.930311554927641</v>
      </c>
      <c r="J972" s="60">
        <f t="shared" si="154"/>
        <v>12.262060802747756</v>
      </c>
      <c r="K972" s="60">
        <f t="shared" si="155"/>
        <v>2.5065100079603795</v>
      </c>
      <c r="L972" s="60">
        <f t="shared" si="156"/>
        <v>-0.29482010466661412</v>
      </c>
      <c r="R972" s="60">
        <f t="shared" si="159"/>
        <v>7.6431095406360416</v>
      </c>
      <c r="S972" s="60">
        <f t="shared" si="160"/>
        <v>2.0338045283098212</v>
      </c>
    </row>
    <row r="973" spans="1:19" x14ac:dyDescent="0.3">
      <c r="A973" s="60">
        <f>[1]Data!A972</f>
        <v>1951.04</v>
      </c>
      <c r="B973" s="60">
        <f>[1]Data!B972</f>
        <v>21.92</v>
      </c>
      <c r="C973" s="60">
        <f>[1]Data!C972</f>
        <v>1.5333300000000001</v>
      </c>
      <c r="D973" s="60">
        <f>[1]Data!D972</f>
        <v>2.7933300000000001</v>
      </c>
      <c r="E973" s="60">
        <f>[1]Data!E972</f>
        <v>25.8</v>
      </c>
      <c r="F973" s="60">
        <f t="shared" si="157"/>
        <v>260.08972093023255</v>
      </c>
      <c r="G973" s="60">
        <f t="shared" si="158"/>
        <v>33.143997270348834</v>
      </c>
      <c r="H973" s="60">
        <f t="shared" si="152"/>
        <v>214.18770788384072</v>
      </c>
      <c r="I973" s="60">
        <f t="shared" si="153"/>
        <v>20.994851944269652</v>
      </c>
      <c r="J973" s="60">
        <f t="shared" si="154"/>
        <v>12.388261732954092</v>
      </c>
      <c r="K973" s="60">
        <f t="shared" si="155"/>
        <v>2.5167493898304585</v>
      </c>
      <c r="L973" s="60">
        <f t="shared" si="156"/>
        <v>-0.28458072279653512</v>
      </c>
      <c r="R973" s="60">
        <f t="shared" si="159"/>
        <v>7.847264734206127</v>
      </c>
      <c r="S973" s="60">
        <f t="shared" si="160"/>
        <v>2.0601650295720675</v>
      </c>
    </row>
    <row r="974" spans="1:19" x14ac:dyDescent="0.3">
      <c r="A974" s="60">
        <f>[1]Data!A973</f>
        <v>1951.05</v>
      </c>
      <c r="B974" s="60">
        <f>[1]Data!B973</f>
        <v>21.93</v>
      </c>
      <c r="C974" s="60">
        <f>[1]Data!C973</f>
        <v>1.54667</v>
      </c>
      <c r="D974" s="60">
        <f>[1]Data!D973</f>
        <v>2.7566700000000002</v>
      </c>
      <c r="E974" s="60">
        <f>[1]Data!E973</f>
        <v>25.9</v>
      </c>
      <c r="F974" s="60">
        <f t="shared" si="157"/>
        <v>259.20370945945939</v>
      </c>
      <c r="G974" s="60">
        <f t="shared" si="158"/>
        <v>32.582721831081081</v>
      </c>
      <c r="H974" s="60">
        <f t="shared" si="152"/>
        <v>214.6120156283578</v>
      </c>
      <c r="I974" s="60">
        <f t="shared" si="153"/>
        <v>21.056184673909641</v>
      </c>
      <c r="J974" s="60">
        <f t="shared" si="154"/>
        <v>12.310098599231715</v>
      </c>
      <c r="K974" s="60">
        <f t="shared" si="155"/>
        <v>2.5104199498500455</v>
      </c>
      <c r="L974" s="60">
        <f t="shared" si="156"/>
        <v>-0.29091016277694814</v>
      </c>
      <c r="R974" s="60">
        <f t="shared" si="159"/>
        <v>7.9552503564082748</v>
      </c>
      <c r="S974" s="60">
        <f t="shared" si="160"/>
        <v>2.0738321328731946</v>
      </c>
    </row>
    <row r="975" spans="1:19" x14ac:dyDescent="0.3">
      <c r="A975" s="60">
        <f>[1]Data!A974</f>
        <v>1951.06</v>
      </c>
      <c r="B975" s="60">
        <f>[1]Data!B974</f>
        <v>21.55</v>
      </c>
      <c r="C975" s="60">
        <f>[1]Data!C974</f>
        <v>1.56</v>
      </c>
      <c r="D975" s="60">
        <f>[1]Data!D974</f>
        <v>2.72</v>
      </c>
      <c r="E975" s="60">
        <f>[1]Data!E974</f>
        <v>25.9</v>
      </c>
      <c r="F975" s="60">
        <f t="shared" si="157"/>
        <v>254.71226351351351</v>
      </c>
      <c r="G975" s="60">
        <f t="shared" si="158"/>
        <v>32.149297297297295</v>
      </c>
      <c r="H975" s="60">
        <f t="shared" si="152"/>
        <v>215.04374439796484</v>
      </c>
      <c r="I975" s="60">
        <f t="shared" si="153"/>
        <v>21.117346567881508</v>
      </c>
      <c r="J975" s="60">
        <f t="shared" si="154"/>
        <v>12.061755140246591</v>
      </c>
      <c r="K975" s="60">
        <f t="shared" si="155"/>
        <v>2.4900397147271218</v>
      </c>
      <c r="L975" s="60">
        <f t="shared" si="156"/>
        <v>-0.31129039789987178</v>
      </c>
      <c r="R975" s="60">
        <f t="shared" si="159"/>
        <v>7.9227941176470589</v>
      </c>
      <c r="S975" s="60">
        <f t="shared" si="160"/>
        <v>2.069743936241851</v>
      </c>
    </row>
    <row r="976" spans="1:19" x14ac:dyDescent="0.3">
      <c r="A976" s="60">
        <f>[1]Data!A975</f>
        <v>1951.07</v>
      </c>
      <c r="B976" s="60">
        <f>[1]Data!B975</f>
        <v>21.93</v>
      </c>
      <c r="C976" s="60">
        <f>[1]Data!C975</f>
        <v>1.54667</v>
      </c>
      <c r="D976" s="60">
        <f>[1]Data!D975</f>
        <v>2.65</v>
      </c>
      <c r="E976" s="60">
        <f>[1]Data!E975</f>
        <v>25.9</v>
      </c>
      <c r="F976" s="60">
        <f t="shared" si="157"/>
        <v>259.20370945945939</v>
      </c>
      <c r="G976" s="60">
        <f t="shared" si="158"/>
        <v>31.321925675675669</v>
      </c>
      <c r="H976" s="60">
        <f t="shared" si="152"/>
        <v>215.46367012602974</v>
      </c>
      <c r="I976" s="60">
        <f t="shared" si="153"/>
        <v>21.168771161923075</v>
      </c>
      <c r="J976" s="60">
        <f t="shared" si="154"/>
        <v>12.244627119674151</v>
      </c>
      <c r="K976" s="60">
        <f t="shared" si="155"/>
        <v>2.5050872383009564</v>
      </c>
      <c r="L976" s="60">
        <f t="shared" si="156"/>
        <v>-0.29624287432603724</v>
      </c>
      <c r="R976" s="60">
        <f t="shared" si="159"/>
        <v>8.2754716981132077</v>
      </c>
      <c r="S976" s="60">
        <f t="shared" si="160"/>
        <v>2.1132959224316661</v>
      </c>
    </row>
    <row r="977" spans="1:19" x14ac:dyDescent="0.3">
      <c r="A977" s="60">
        <f>[1]Data!A976</f>
        <v>1951.08</v>
      </c>
      <c r="B977" s="60">
        <f>[1]Data!B976</f>
        <v>22.89</v>
      </c>
      <c r="C977" s="60">
        <f>[1]Data!C976</f>
        <v>1.5333300000000001</v>
      </c>
      <c r="D977" s="60">
        <f>[1]Data!D976</f>
        <v>2.58</v>
      </c>
      <c r="E977" s="60">
        <f>[1]Data!E976</f>
        <v>25.9</v>
      </c>
      <c r="F977" s="60">
        <f t="shared" si="157"/>
        <v>270.55052027027023</v>
      </c>
      <c r="G977" s="60">
        <f t="shared" si="158"/>
        <v>30.494554054054049</v>
      </c>
      <c r="H977" s="60">
        <f t="shared" si="152"/>
        <v>215.94893290983853</v>
      </c>
      <c r="I977" s="60">
        <f t="shared" si="153"/>
        <v>21.212806038501864</v>
      </c>
      <c r="J977" s="60">
        <f t="shared" si="154"/>
        <v>12.754112764676824</v>
      </c>
      <c r="K977" s="60">
        <f t="shared" si="155"/>
        <v>2.545853789368564</v>
      </c>
      <c r="L977" s="60">
        <f t="shared" si="156"/>
        <v>-0.25547632325842962</v>
      </c>
      <c r="R977" s="60">
        <f t="shared" si="159"/>
        <v>8.8720930232558146</v>
      </c>
      <c r="S977" s="60">
        <f t="shared" si="160"/>
        <v>2.1829107350309496</v>
      </c>
    </row>
    <row r="978" spans="1:19" x14ac:dyDescent="0.3">
      <c r="A978" s="60">
        <f>[1]Data!A977</f>
        <v>1951.09</v>
      </c>
      <c r="B978" s="60">
        <f>[1]Data!B977</f>
        <v>23.48</v>
      </c>
      <c r="C978" s="60">
        <f>[1]Data!C977</f>
        <v>1.52</v>
      </c>
      <c r="D978" s="60">
        <f>[1]Data!D977</f>
        <v>2.5099999999999998</v>
      </c>
      <c r="E978" s="60">
        <f>[1]Data!E977</f>
        <v>26.1</v>
      </c>
      <c r="F978" s="60">
        <f t="shared" si="157"/>
        <v>275.39745977011489</v>
      </c>
      <c r="G978" s="60">
        <f t="shared" si="158"/>
        <v>29.439847701149418</v>
      </c>
      <c r="H978" s="60">
        <f t="shared" si="152"/>
        <v>216.43788513379798</v>
      </c>
      <c r="I978" s="60">
        <f t="shared" si="153"/>
        <v>21.248028863230498</v>
      </c>
      <c r="J978" s="60">
        <f t="shared" si="154"/>
        <v>12.961082721733659</v>
      </c>
      <c r="K978" s="60">
        <f t="shared" si="155"/>
        <v>2.5619512307782242</v>
      </c>
      <c r="L978" s="60">
        <f t="shared" si="156"/>
        <v>-0.23937888184876943</v>
      </c>
      <c r="R978" s="60">
        <f t="shared" si="159"/>
        <v>9.3545816733067735</v>
      </c>
      <c r="S978" s="60">
        <f t="shared" si="160"/>
        <v>2.2358662418162032</v>
      </c>
    </row>
    <row r="979" spans="1:19" x14ac:dyDescent="0.3">
      <c r="A979" s="60">
        <f>[1]Data!A978</f>
        <v>1951.1</v>
      </c>
      <c r="B979" s="60">
        <f>[1]Data!B978</f>
        <v>23.36</v>
      </c>
      <c r="C979" s="60">
        <f>[1]Data!C978</f>
        <v>1.48333</v>
      </c>
      <c r="D979" s="60">
        <f>[1]Data!D978</f>
        <v>2.4866700000000002</v>
      </c>
      <c r="E979" s="60">
        <f>[1]Data!E978</f>
        <v>26.2</v>
      </c>
      <c r="F979" s="60">
        <f t="shared" si="157"/>
        <v>272.94421374045794</v>
      </c>
      <c r="G979" s="60">
        <f t="shared" si="158"/>
        <v>29.054888184160305</v>
      </c>
      <c r="H979" s="60">
        <f t="shared" si="152"/>
        <v>216.9605692192296</v>
      </c>
      <c r="I979" s="60">
        <f t="shared" si="153"/>
        <v>21.284806189329306</v>
      </c>
      <c r="J979" s="60">
        <f t="shared" si="154"/>
        <v>12.82342960103122</v>
      </c>
      <c r="K979" s="60">
        <f t="shared" si="155"/>
        <v>2.5512739352967597</v>
      </c>
      <c r="L979" s="60">
        <f t="shared" si="156"/>
        <v>-0.25005617733023389</v>
      </c>
      <c r="R979" s="60">
        <f t="shared" si="159"/>
        <v>9.3940892840626216</v>
      </c>
      <c r="S979" s="60">
        <f t="shared" si="160"/>
        <v>2.2400806919307912</v>
      </c>
    </row>
    <row r="980" spans="1:19" x14ac:dyDescent="0.3">
      <c r="A980" s="60">
        <f>[1]Data!A979</f>
        <v>1951.11</v>
      </c>
      <c r="B980" s="60">
        <f>[1]Data!B979</f>
        <v>22.71</v>
      </c>
      <c r="C980" s="60">
        <f>[1]Data!C979</f>
        <v>1.4466699999999999</v>
      </c>
      <c r="D980" s="60">
        <f>[1]Data!D979</f>
        <v>2.46333</v>
      </c>
      <c r="E980" s="60">
        <f>[1]Data!E979</f>
        <v>26.4</v>
      </c>
      <c r="F980" s="60">
        <f t="shared" si="157"/>
        <v>263.33922443181814</v>
      </c>
      <c r="G980" s="60">
        <f t="shared" si="158"/>
        <v>28.564130855113632</v>
      </c>
      <c r="H980" s="60">
        <f t="shared" si="152"/>
        <v>217.63018497707938</v>
      </c>
      <c r="I980" s="60">
        <f t="shared" si="153"/>
        <v>21.321290107951516</v>
      </c>
      <c r="J980" s="60">
        <f t="shared" si="154"/>
        <v>12.350998607425213</v>
      </c>
      <c r="K980" s="60">
        <f t="shared" si="155"/>
        <v>2.5137369187059084</v>
      </c>
      <c r="L980" s="60">
        <f t="shared" si="156"/>
        <v>-0.28759319392108518</v>
      </c>
      <c r="R980" s="60">
        <f t="shared" si="159"/>
        <v>9.2192276308898933</v>
      </c>
      <c r="S980" s="60">
        <f t="shared" si="160"/>
        <v>2.2212912630063548</v>
      </c>
    </row>
    <row r="981" spans="1:19" x14ac:dyDescent="0.3">
      <c r="A981" s="60">
        <f>[1]Data!A980</f>
        <v>1951.12</v>
      </c>
      <c r="B981" s="60">
        <f>[1]Data!B980</f>
        <v>23.41</v>
      </c>
      <c r="C981" s="60">
        <f>[1]Data!C980</f>
        <v>1.41</v>
      </c>
      <c r="D981" s="60">
        <f>[1]Data!D980</f>
        <v>2.44</v>
      </c>
      <c r="E981" s="60">
        <f>[1]Data!E980</f>
        <v>26.5</v>
      </c>
      <c r="F981" s="60">
        <f t="shared" si="157"/>
        <v>270.43187830188674</v>
      </c>
      <c r="G981" s="60">
        <f t="shared" si="158"/>
        <v>28.186833962264146</v>
      </c>
      <c r="H981" s="60">
        <f t="shared" si="152"/>
        <v>218.4942124365725</v>
      </c>
      <c r="I981" s="60">
        <f t="shared" si="153"/>
        <v>21.358149721319272</v>
      </c>
      <c r="J981" s="60">
        <f t="shared" si="154"/>
        <v>12.661765266676969</v>
      </c>
      <c r="K981" s="60">
        <f t="shared" si="155"/>
        <v>2.5385868435420225</v>
      </c>
      <c r="L981" s="60">
        <f t="shared" si="156"/>
        <v>-0.26274326908497114</v>
      </c>
      <c r="R981" s="60">
        <f t="shared" si="159"/>
        <v>9.5942622950819683</v>
      </c>
      <c r="S981" s="60">
        <f t="shared" si="160"/>
        <v>2.2611652421977091</v>
      </c>
    </row>
    <row r="982" spans="1:19" x14ac:dyDescent="0.3">
      <c r="A982" s="60">
        <f>[1]Data!A981</f>
        <v>1952.01</v>
      </c>
      <c r="B982" s="60">
        <f>[1]Data!B981</f>
        <v>24.19</v>
      </c>
      <c r="C982" s="60">
        <f>[1]Data!C981</f>
        <v>1.41333</v>
      </c>
      <c r="D982" s="60">
        <f>[1]Data!D981</f>
        <v>2.4266700000000001</v>
      </c>
      <c r="E982" s="60">
        <f>[1]Data!E981</f>
        <v>26.5</v>
      </c>
      <c r="F982" s="60">
        <f t="shared" si="157"/>
        <v>279.44242358490561</v>
      </c>
      <c r="G982" s="60">
        <f t="shared" si="158"/>
        <v>28.032846053773582</v>
      </c>
      <c r="H982" s="60">
        <f t="shared" si="152"/>
        <v>219.33052525268133</v>
      </c>
      <c r="I982" s="60">
        <f t="shared" si="153"/>
        <v>21.402640033774311</v>
      </c>
      <c r="J982" s="60">
        <f t="shared" si="154"/>
        <v>13.056446454452962</v>
      </c>
      <c r="K982" s="60">
        <f t="shared" si="155"/>
        <v>2.5692819929842976</v>
      </c>
      <c r="L982" s="60">
        <f t="shared" si="156"/>
        <v>-0.232048119642696</v>
      </c>
      <c r="R982" s="60">
        <f t="shared" si="159"/>
        <v>9.968392900559202</v>
      </c>
      <c r="S982" s="60">
        <f t="shared" si="160"/>
        <v>2.2994193774560205</v>
      </c>
    </row>
    <row r="983" spans="1:19" x14ac:dyDescent="0.3">
      <c r="A983" s="60">
        <f>[1]Data!A982</f>
        <v>1952.02</v>
      </c>
      <c r="B983" s="60">
        <f>[1]Data!B982</f>
        <v>23.75</v>
      </c>
      <c r="C983" s="60">
        <f>[1]Data!C982</f>
        <v>1.4166700000000001</v>
      </c>
      <c r="D983" s="60">
        <f>[1]Data!D982</f>
        <v>2.4133300000000002</v>
      </c>
      <c r="E983" s="60">
        <f>[1]Data!E982</f>
        <v>26.3</v>
      </c>
      <c r="F983" s="60">
        <f t="shared" si="157"/>
        <v>276.44593631178702</v>
      </c>
      <c r="G983" s="60">
        <f t="shared" si="158"/>
        <v>28.090748272813684</v>
      </c>
      <c r="H983" s="60">
        <f t="shared" si="152"/>
        <v>220.24416237936373</v>
      </c>
      <c r="I983" s="60">
        <f t="shared" si="153"/>
        <v>21.45522795003269</v>
      </c>
      <c r="J983" s="60">
        <f t="shared" si="154"/>
        <v>12.884782065965691</v>
      </c>
      <c r="K983" s="60">
        <f t="shared" si="155"/>
        <v>2.5560469301829181</v>
      </c>
      <c r="L983" s="60">
        <f t="shared" si="156"/>
        <v>-0.24528318244407554</v>
      </c>
      <c r="R983" s="60">
        <f t="shared" si="159"/>
        <v>9.8411738137759848</v>
      </c>
      <c r="S983" s="60">
        <f t="shared" si="160"/>
        <v>2.2865749939675584</v>
      </c>
    </row>
    <row r="984" spans="1:19" x14ac:dyDescent="0.3">
      <c r="A984" s="60">
        <f>[1]Data!A983</f>
        <v>1952.03</v>
      </c>
      <c r="B984" s="60">
        <f>[1]Data!B983</f>
        <v>23.81</v>
      </c>
      <c r="C984" s="60">
        <f>[1]Data!C983</f>
        <v>1.42</v>
      </c>
      <c r="D984" s="60">
        <f>[1]Data!D983</f>
        <v>2.4</v>
      </c>
      <c r="E984" s="60">
        <f>[1]Data!E983</f>
        <v>26.3</v>
      </c>
      <c r="F984" s="60">
        <f t="shared" si="157"/>
        <v>277.14432604562728</v>
      </c>
      <c r="G984" s="60">
        <f t="shared" si="158"/>
        <v>27.935589353612158</v>
      </c>
      <c r="H984" s="60">
        <f t="shared" si="152"/>
        <v>221.27442031420244</v>
      </c>
      <c r="I984" s="60">
        <f t="shared" si="153"/>
        <v>21.515972680458319</v>
      </c>
      <c r="J984" s="60">
        <f t="shared" si="154"/>
        <v>12.880864377437188</v>
      </c>
      <c r="K984" s="60">
        <f t="shared" si="155"/>
        <v>2.5557428284739001</v>
      </c>
      <c r="L984" s="60">
        <f t="shared" si="156"/>
        <v>-0.2455872841530935</v>
      </c>
      <c r="R984" s="60">
        <f t="shared" si="159"/>
        <v>9.9208333333333325</v>
      </c>
      <c r="S984" s="60">
        <f t="shared" si="160"/>
        <v>2.2946369231448713</v>
      </c>
    </row>
    <row r="985" spans="1:19" x14ac:dyDescent="0.3">
      <c r="A985" s="60">
        <f>[1]Data!A984</f>
        <v>1952.04</v>
      </c>
      <c r="B985" s="60">
        <f>[1]Data!B984</f>
        <v>23.74</v>
      </c>
      <c r="C985" s="60">
        <f>[1]Data!C984</f>
        <v>1.43</v>
      </c>
      <c r="D985" s="60">
        <f>[1]Data!D984</f>
        <v>2.38</v>
      </c>
      <c r="E985" s="60">
        <f>[1]Data!E984</f>
        <v>26.4</v>
      </c>
      <c r="F985" s="60">
        <f t="shared" si="157"/>
        <v>275.28283522727264</v>
      </c>
      <c r="G985" s="60">
        <f t="shared" si="158"/>
        <v>27.59785795454545</v>
      </c>
      <c r="H985" s="60">
        <f t="shared" si="152"/>
        <v>222.3981865363281</v>
      </c>
      <c r="I985" s="60">
        <f t="shared" si="153"/>
        <v>21.579314289144342</v>
      </c>
      <c r="J985" s="60">
        <f t="shared" si="154"/>
        <v>12.756792525411987</v>
      </c>
      <c r="K985" s="60">
        <f t="shared" si="155"/>
        <v>2.5460638768362212</v>
      </c>
      <c r="L985" s="60">
        <f t="shared" si="156"/>
        <v>-0.25526623579077246</v>
      </c>
      <c r="R985" s="60">
        <f t="shared" si="159"/>
        <v>9.9747899159663866</v>
      </c>
      <c r="S985" s="60">
        <f t="shared" si="160"/>
        <v>2.3000609014981386</v>
      </c>
    </row>
    <row r="986" spans="1:19" x14ac:dyDescent="0.3">
      <c r="A986" s="60">
        <f>[1]Data!A985</f>
        <v>1952.05</v>
      </c>
      <c r="B986" s="60">
        <f>[1]Data!B985</f>
        <v>23.73</v>
      </c>
      <c r="C986" s="60">
        <f>[1]Data!C985</f>
        <v>1.44</v>
      </c>
      <c r="D986" s="60">
        <f>[1]Data!D985</f>
        <v>2.36</v>
      </c>
      <c r="E986" s="60">
        <f>[1]Data!E985</f>
        <v>26.4</v>
      </c>
      <c r="F986" s="60">
        <f t="shared" si="157"/>
        <v>275.16687784090908</v>
      </c>
      <c r="G986" s="60">
        <f t="shared" si="158"/>
        <v>27.365943181818174</v>
      </c>
      <c r="H986" s="60">
        <f t="shared" si="152"/>
        <v>223.57232182588729</v>
      </c>
      <c r="I986" s="60">
        <f t="shared" si="153"/>
        <v>21.647118985632552</v>
      </c>
      <c r="J986" s="60">
        <f t="shared" si="154"/>
        <v>12.71147805042974</v>
      </c>
      <c r="K986" s="60">
        <f t="shared" si="155"/>
        <v>2.5425053687965553</v>
      </c>
      <c r="L986" s="60">
        <f t="shared" si="156"/>
        <v>-0.2588247438304383</v>
      </c>
      <c r="R986" s="60">
        <f t="shared" si="159"/>
        <v>10.055084745762713</v>
      </c>
      <c r="S986" s="60">
        <f t="shared" si="160"/>
        <v>2.3080784514101538</v>
      </c>
    </row>
    <row r="987" spans="1:19" x14ac:dyDescent="0.3">
      <c r="A987" s="60">
        <f>[1]Data!A986</f>
        <v>1952.06</v>
      </c>
      <c r="B987" s="60">
        <f>[1]Data!B986</f>
        <v>24.38</v>
      </c>
      <c r="C987" s="60">
        <f>[1]Data!C986</f>
        <v>1.45</v>
      </c>
      <c r="D987" s="60">
        <f>[1]Data!D986</f>
        <v>2.34</v>
      </c>
      <c r="E987" s="60">
        <f>[1]Data!E986</f>
        <v>26.5</v>
      </c>
      <c r="F987" s="60">
        <f t="shared" si="157"/>
        <v>281.63729999999993</v>
      </c>
      <c r="G987" s="60">
        <f t="shared" si="158"/>
        <v>27.031635849056595</v>
      </c>
      <c r="H987" s="60">
        <f t="shared" si="152"/>
        <v>224.69986998034119</v>
      </c>
      <c r="I987" s="60">
        <f t="shared" si="153"/>
        <v>21.71656840323449</v>
      </c>
      <c r="J987" s="60">
        <f t="shared" si="154"/>
        <v>12.968775488398643</v>
      </c>
      <c r="K987" s="60">
        <f t="shared" si="155"/>
        <v>2.5625445827995383</v>
      </c>
      <c r="L987" s="60">
        <f t="shared" si="156"/>
        <v>-0.23878552982745527</v>
      </c>
      <c r="R987" s="60">
        <f t="shared" si="159"/>
        <v>10.418803418803419</v>
      </c>
      <c r="S987" s="60">
        <f t="shared" si="160"/>
        <v>2.3436121946835153</v>
      </c>
    </row>
    <row r="988" spans="1:19" x14ac:dyDescent="0.3">
      <c r="A988" s="60">
        <f>[1]Data!A987</f>
        <v>1952.07</v>
      </c>
      <c r="B988" s="60">
        <f>[1]Data!B987</f>
        <v>25.08</v>
      </c>
      <c r="C988" s="60">
        <f>[1]Data!C987</f>
        <v>1.45</v>
      </c>
      <c r="D988" s="60">
        <f>[1]Data!D987</f>
        <v>2.34667</v>
      </c>
      <c r="E988" s="60">
        <f>[1]Data!E987</f>
        <v>26.7</v>
      </c>
      <c r="F988" s="60">
        <f t="shared" si="157"/>
        <v>287.55347191011231</v>
      </c>
      <c r="G988" s="60">
        <f t="shared" si="158"/>
        <v>26.905626233146062</v>
      </c>
      <c r="H988" s="60">
        <f t="shared" si="152"/>
        <v>225.78375609327452</v>
      </c>
      <c r="I988" s="60">
        <f t="shared" si="153"/>
        <v>21.788989914428306</v>
      </c>
      <c r="J988" s="60">
        <f t="shared" si="154"/>
        <v>13.197191473281613</v>
      </c>
      <c r="K988" s="60">
        <f t="shared" si="155"/>
        <v>2.5800040397785433</v>
      </c>
      <c r="L988" s="60">
        <f t="shared" si="156"/>
        <v>-0.22132607284845029</v>
      </c>
      <c r="R988" s="60">
        <f t="shared" si="159"/>
        <v>10.687484818913608</v>
      </c>
      <c r="S988" s="60">
        <f t="shared" si="160"/>
        <v>2.3690734138093421</v>
      </c>
    </row>
    <row r="989" spans="1:19" x14ac:dyDescent="0.3">
      <c r="A989" s="60">
        <f>[1]Data!A988</f>
        <v>1952.08</v>
      </c>
      <c r="B989" s="60">
        <f>[1]Data!B988</f>
        <v>25.18</v>
      </c>
      <c r="C989" s="60">
        <f>[1]Data!C988</f>
        <v>1.45</v>
      </c>
      <c r="D989" s="60">
        <f>[1]Data!D988</f>
        <v>2.3533300000000001</v>
      </c>
      <c r="E989" s="60">
        <f>[1]Data!E988</f>
        <v>26.7</v>
      </c>
      <c r="F989" s="60">
        <f t="shared" si="157"/>
        <v>288.70001685393254</v>
      </c>
      <c r="G989" s="60">
        <f t="shared" si="158"/>
        <v>26.98198612640449</v>
      </c>
      <c r="H989" s="60">
        <f t="shared" si="152"/>
        <v>226.86512652242212</v>
      </c>
      <c r="I989" s="60">
        <f t="shared" si="153"/>
        <v>21.8658075771359</v>
      </c>
      <c r="J989" s="60">
        <f t="shared" si="154"/>
        <v>13.203263398138255</v>
      </c>
      <c r="K989" s="60">
        <f t="shared" si="155"/>
        <v>2.58046402616842</v>
      </c>
      <c r="L989" s="60">
        <f t="shared" si="156"/>
        <v>-0.22086608645857364</v>
      </c>
      <c r="R989" s="60">
        <f t="shared" si="159"/>
        <v>10.699731869308597</v>
      </c>
      <c r="S989" s="60">
        <f t="shared" si="160"/>
        <v>2.370218682210758</v>
      </c>
    </row>
    <row r="990" spans="1:19" x14ac:dyDescent="0.3">
      <c r="A990" s="60">
        <f>[1]Data!A989</f>
        <v>1952.09</v>
      </c>
      <c r="B990" s="60">
        <f>[1]Data!B989</f>
        <v>24.78</v>
      </c>
      <c r="C990" s="60">
        <f>[1]Data!C989</f>
        <v>1.45</v>
      </c>
      <c r="D990" s="60">
        <f>[1]Data!D989</f>
        <v>2.36</v>
      </c>
      <c r="E990" s="60">
        <f>[1]Data!E989</f>
        <v>26.7</v>
      </c>
      <c r="F990" s="60">
        <f t="shared" si="157"/>
        <v>284.11383707865161</v>
      </c>
      <c r="G990" s="60">
        <f t="shared" si="158"/>
        <v>27.058460674157296</v>
      </c>
      <c r="H990" s="60">
        <f t="shared" si="152"/>
        <v>227.8920947229127</v>
      </c>
      <c r="I990" s="60">
        <f t="shared" si="153"/>
        <v>21.945989252959372</v>
      </c>
      <c r="J990" s="60">
        <f t="shared" si="154"/>
        <v>12.946048309958934</v>
      </c>
      <c r="K990" s="60">
        <f t="shared" si="155"/>
        <v>2.5607905917677489</v>
      </c>
      <c r="L990" s="60">
        <f t="shared" si="156"/>
        <v>-0.24053952085924468</v>
      </c>
      <c r="R990" s="60">
        <f t="shared" si="159"/>
        <v>10.500000000000002</v>
      </c>
      <c r="S990" s="60">
        <f t="shared" si="160"/>
        <v>2.3513752571634781</v>
      </c>
    </row>
    <row r="991" spans="1:19" x14ac:dyDescent="0.3">
      <c r="A991" s="60">
        <f>[1]Data!A990</f>
        <v>1952.1</v>
      </c>
      <c r="B991" s="60">
        <f>[1]Data!B990</f>
        <v>24.26</v>
      </c>
      <c r="C991" s="60">
        <f>[1]Data!C990</f>
        <v>1.4366699999999999</v>
      </c>
      <c r="D991" s="60">
        <f>[1]Data!D990</f>
        <v>2.3733300000000002</v>
      </c>
      <c r="E991" s="60">
        <f>[1]Data!E990</f>
        <v>26.7</v>
      </c>
      <c r="F991" s="60">
        <f t="shared" si="157"/>
        <v>278.15180337078647</v>
      </c>
      <c r="G991" s="60">
        <f t="shared" si="158"/>
        <v>27.211295115168536</v>
      </c>
      <c r="H991" s="60">
        <f t="shared" si="152"/>
        <v>228.87103405955108</v>
      </c>
      <c r="I991" s="60">
        <f t="shared" si="153"/>
        <v>22.023943904334423</v>
      </c>
      <c r="J991" s="60">
        <f t="shared" si="154"/>
        <v>12.629518335998158</v>
      </c>
      <c r="K991" s="60">
        <f t="shared" si="155"/>
        <v>2.5360367991346431</v>
      </c>
      <c r="L991" s="60">
        <f t="shared" si="156"/>
        <v>-0.26529331349235052</v>
      </c>
      <c r="R991" s="60">
        <f t="shared" si="159"/>
        <v>10.221924468995041</v>
      </c>
      <c r="S991" s="60">
        <f t="shared" si="160"/>
        <v>2.3245348712554978</v>
      </c>
    </row>
    <row r="992" spans="1:19" x14ac:dyDescent="0.3">
      <c r="A992" s="60">
        <f>[1]Data!A991</f>
        <v>1952.11</v>
      </c>
      <c r="B992" s="60">
        <f>[1]Data!B991</f>
        <v>25.03</v>
      </c>
      <c r="C992" s="60">
        <f>[1]Data!C991</f>
        <v>1.42333</v>
      </c>
      <c r="D992" s="60">
        <f>[1]Data!D991</f>
        <v>2.3866700000000001</v>
      </c>
      <c r="E992" s="60">
        <f>[1]Data!E991</f>
        <v>26.7</v>
      </c>
      <c r="F992" s="60">
        <f t="shared" si="157"/>
        <v>286.98019943820225</v>
      </c>
      <c r="G992" s="60">
        <f t="shared" si="158"/>
        <v>27.364244210674155</v>
      </c>
      <c r="H992" s="60">
        <f t="shared" si="152"/>
        <v>229.91034316044997</v>
      </c>
      <c r="I992" s="60">
        <f t="shared" si="153"/>
        <v>22.098697590464351</v>
      </c>
      <c r="J992" s="60">
        <f t="shared" si="154"/>
        <v>12.98629470191198</v>
      </c>
      <c r="K992" s="60">
        <f t="shared" si="155"/>
        <v>2.5638945476461346</v>
      </c>
      <c r="L992" s="60">
        <f t="shared" si="156"/>
        <v>-0.23743556498085905</v>
      </c>
      <c r="R992" s="60">
        <f t="shared" si="159"/>
        <v>10.487415520369385</v>
      </c>
      <c r="S992" s="60">
        <f t="shared" si="160"/>
        <v>2.3501760164921688</v>
      </c>
    </row>
    <row r="993" spans="1:19" x14ac:dyDescent="0.3">
      <c r="A993" s="60">
        <f>[1]Data!A992</f>
        <v>1952.12</v>
      </c>
      <c r="B993" s="60">
        <f>[1]Data!B992</f>
        <v>26.04</v>
      </c>
      <c r="C993" s="60">
        <f>[1]Data!C992</f>
        <v>1.41</v>
      </c>
      <c r="D993" s="60">
        <f>[1]Data!D992</f>
        <v>2.4</v>
      </c>
      <c r="E993" s="60">
        <f>[1]Data!E992</f>
        <v>26.7</v>
      </c>
      <c r="F993" s="60">
        <f t="shared" si="157"/>
        <v>298.56030337078647</v>
      </c>
      <c r="G993" s="60">
        <f t="shared" si="158"/>
        <v>27.517078651685384</v>
      </c>
      <c r="H993" s="60">
        <f t="shared" si="152"/>
        <v>230.97304565762207</v>
      </c>
      <c r="I993" s="60">
        <f t="shared" si="153"/>
        <v>22.17036914534582</v>
      </c>
      <c r="J993" s="60">
        <f t="shared" si="154"/>
        <v>13.46663654598925</v>
      </c>
      <c r="K993" s="60">
        <f t="shared" si="155"/>
        <v>2.6002152596125265</v>
      </c>
      <c r="L993" s="60">
        <f t="shared" si="156"/>
        <v>-0.20111485301446708</v>
      </c>
      <c r="R993" s="60">
        <f t="shared" si="159"/>
        <v>10.85</v>
      </c>
      <c r="S993" s="60">
        <f t="shared" si="160"/>
        <v>2.3841650799864684</v>
      </c>
    </row>
    <row r="994" spans="1:19" x14ac:dyDescent="0.3">
      <c r="A994" s="60">
        <f>[1]Data!A993</f>
        <v>1953.01</v>
      </c>
      <c r="B994" s="60">
        <f>[1]Data!B993</f>
        <v>26.18</v>
      </c>
      <c r="C994" s="60">
        <f>[1]Data!C993</f>
        <v>1.41</v>
      </c>
      <c r="D994" s="60">
        <f>[1]Data!D993</f>
        <v>2.41</v>
      </c>
      <c r="E994" s="60">
        <f>[1]Data!E993</f>
        <v>26.6</v>
      </c>
      <c r="F994" s="60">
        <f t="shared" si="157"/>
        <v>301.29390789473678</v>
      </c>
      <c r="G994" s="60">
        <f t="shared" si="158"/>
        <v>27.735611842105261</v>
      </c>
      <c r="H994" s="60">
        <f t="shared" si="152"/>
        <v>231.91282017036215</v>
      </c>
      <c r="I994" s="60">
        <f t="shared" si="153"/>
        <v>22.241355978157763</v>
      </c>
      <c r="J994" s="60">
        <f t="shared" si="154"/>
        <v>13.54656200775816</v>
      </c>
      <c r="K994" s="60">
        <f t="shared" si="155"/>
        <v>2.6061327887670185</v>
      </c>
      <c r="L994" s="60">
        <f t="shared" si="156"/>
        <v>-0.19519732385997512</v>
      </c>
      <c r="R994" s="60">
        <f t="shared" si="159"/>
        <v>10.863070539419086</v>
      </c>
      <c r="S994" s="60">
        <f t="shared" si="160"/>
        <v>2.38536901297919</v>
      </c>
    </row>
    <row r="995" spans="1:19" x14ac:dyDescent="0.3">
      <c r="A995" s="60">
        <f>[1]Data!A994</f>
        <v>1953.02</v>
      </c>
      <c r="B995" s="60">
        <f>[1]Data!B994</f>
        <v>25.86</v>
      </c>
      <c r="C995" s="60">
        <f>[1]Data!C994</f>
        <v>1.41</v>
      </c>
      <c r="D995" s="60">
        <f>[1]Data!D994</f>
        <v>2.42</v>
      </c>
      <c r="E995" s="60">
        <f>[1]Data!E994</f>
        <v>26.5</v>
      </c>
      <c r="F995" s="60">
        <f t="shared" si="157"/>
        <v>298.73423207547165</v>
      </c>
      <c r="G995" s="60">
        <f t="shared" si="158"/>
        <v>27.955794339622635</v>
      </c>
      <c r="H995" s="60">
        <f t="shared" si="152"/>
        <v>232.74768272703739</v>
      </c>
      <c r="I995" s="60">
        <f t="shared" si="153"/>
        <v>22.311678052816291</v>
      </c>
      <c r="J995" s="60">
        <f t="shared" si="154"/>
        <v>13.389142285412456</v>
      </c>
      <c r="K995" s="60">
        <f t="shared" si="155"/>
        <v>2.5944441012968262</v>
      </c>
      <c r="L995" s="60">
        <f t="shared" si="156"/>
        <v>-0.20688601133016737</v>
      </c>
      <c r="R995" s="60">
        <f t="shared" si="159"/>
        <v>10.685950413223141</v>
      </c>
      <c r="S995" s="60">
        <f t="shared" si="160"/>
        <v>2.3689298331751165</v>
      </c>
    </row>
    <row r="996" spans="1:19" x14ac:dyDescent="0.3">
      <c r="A996" s="60">
        <f>[1]Data!A995</f>
        <v>1953.03</v>
      </c>
      <c r="B996" s="60">
        <f>[1]Data!B995</f>
        <v>25.99</v>
      </c>
      <c r="C996" s="60">
        <f>[1]Data!C995</f>
        <v>1.41</v>
      </c>
      <c r="D996" s="60">
        <f>[1]Data!D995</f>
        <v>2.4300000000000002</v>
      </c>
      <c r="E996" s="60">
        <f>[1]Data!E995</f>
        <v>26.6</v>
      </c>
      <c r="F996" s="60">
        <f t="shared" si="157"/>
        <v>299.10728289473673</v>
      </c>
      <c r="G996" s="60">
        <f t="shared" si="158"/>
        <v>27.965782894736837</v>
      </c>
      <c r="H996" s="60">
        <f t="shared" si="152"/>
        <v>233.4546287528498</v>
      </c>
      <c r="I996" s="60">
        <f t="shared" si="153"/>
        <v>22.383232826395567</v>
      </c>
      <c r="J996" s="60">
        <f t="shared" si="154"/>
        <v>13.363006372431268</v>
      </c>
      <c r="K996" s="60">
        <f t="shared" si="155"/>
        <v>2.5924901706701164</v>
      </c>
      <c r="L996" s="60">
        <f t="shared" si="156"/>
        <v>-0.20883994195687716</v>
      </c>
      <c r="R996" s="60">
        <f t="shared" si="159"/>
        <v>10.695473251028805</v>
      </c>
      <c r="S996" s="60">
        <f t="shared" si="160"/>
        <v>2.3698205913009418</v>
      </c>
    </row>
    <row r="997" spans="1:19" x14ac:dyDescent="0.3">
      <c r="A997" s="60">
        <f>[1]Data!A996</f>
        <v>1953.04</v>
      </c>
      <c r="B997" s="60">
        <f>[1]Data!B996</f>
        <v>24.71</v>
      </c>
      <c r="C997" s="60">
        <f>[1]Data!C996</f>
        <v>1.41333</v>
      </c>
      <c r="D997" s="60">
        <f>[1]Data!D996</f>
        <v>2.4566699999999999</v>
      </c>
      <c r="E997" s="60">
        <f>[1]Data!E996</f>
        <v>26.6</v>
      </c>
      <c r="F997" s="60">
        <f t="shared" si="157"/>
        <v>284.3763355263157</v>
      </c>
      <c r="G997" s="60">
        <f t="shared" si="158"/>
        <v>28.272715993421045</v>
      </c>
      <c r="H997" s="60">
        <f t="shared" si="152"/>
        <v>234.12536582839149</v>
      </c>
      <c r="I997" s="60">
        <f t="shared" si="153"/>
        <v>22.457482392039545</v>
      </c>
      <c r="J997" s="60">
        <f t="shared" si="154"/>
        <v>12.6628769227987</v>
      </c>
      <c r="K997" s="60">
        <f t="shared" si="155"/>
        <v>2.5386746359865615</v>
      </c>
      <c r="L997" s="60">
        <f t="shared" si="156"/>
        <v>-0.2626554766404321</v>
      </c>
      <c r="R997" s="60">
        <f t="shared" si="159"/>
        <v>10.058330992766631</v>
      </c>
      <c r="S997" s="60">
        <f t="shared" si="160"/>
        <v>2.3084012456162006</v>
      </c>
    </row>
    <row r="998" spans="1:19" x14ac:dyDescent="0.3">
      <c r="A998" s="60">
        <f>[1]Data!A997</f>
        <v>1953.05</v>
      </c>
      <c r="B998" s="60">
        <f>[1]Data!B997</f>
        <v>24.84</v>
      </c>
      <c r="C998" s="60">
        <f>[1]Data!C997</f>
        <v>1.4166700000000001</v>
      </c>
      <c r="D998" s="60">
        <f>[1]Data!D997</f>
        <v>2.48333</v>
      </c>
      <c r="E998" s="60">
        <f>[1]Data!E997</f>
        <v>26.7</v>
      </c>
      <c r="F998" s="60">
        <f t="shared" si="157"/>
        <v>284.80176404494375</v>
      </c>
      <c r="G998" s="60">
        <f t="shared" si="158"/>
        <v>28.47249455337078</v>
      </c>
      <c r="H998" s="60">
        <f t="shared" si="152"/>
        <v>234.65626972712528</v>
      </c>
      <c r="I998" s="60">
        <f t="shared" si="153"/>
        <v>22.532645833549534</v>
      </c>
      <c r="J998" s="60">
        <f t="shared" si="154"/>
        <v>12.639517176491269</v>
      </c>
      <c r="K998" s="60">
        <f t="shared" si="155"/>
        <v>2.5368281899267471</v>
      </c>
      <c r="L998" s="60">
        <f t="shared" si="156"/>
        <v>-0.26450192270024653</v>
      </c>
      <c r="R998" s="60">
        <f t="shared" si="159"/>
        <v>10.002697990198644</v>
      </c>
      <c r="S998" s="60">
        <f t="shared" si="160"/>
        <v>2.3028548556246995</v>
      </c>
    </row>
    <row r="999" spans="1:19" x14ac:dyDescent="0.3">
      <c r="A999" s="60">
        <f>[1]Data!A998</f>
        <v>1953.06</v>
      </c>
      <c r="B999" s="60">
        <f>[1]Data!B998</f>
        <v>23.95</v>
      </c>
      <c r="C999" s="60">
        <f>[1]Data!C998</f>
        <v>1.42</v>
      </c>
      <c r="D999" s="60">
        <f>[1]Data!D998</f>
        <v>2.5099999999999998</v>
      </c>
      <c r="E999" s="60">
        <f>[1]Data!E998</f>
        <v>26.8</v>
      </c>
      <c r="F999" s="60">
        <f t="shared" si="157"/>
        <v>273.57289645522383</v>
      </c>
      <c r="G999" s="60">
        <f t="shared" si="158"/>
        <v>28.670896455223872</v>
      </c>
      <c r="H999" s="60">
        <f t="shared" si="152"/>
        <v>235.18174699265501</v>
      </c>
      <c r="I999" s="60">
        <f t="shared" si="153"/>
        <v>22.607648539156212</v>
      </c>
      <c r="J999" s="60">
        <f t="shared" si="154"/>
        <v>12.100900099424246</v>
      </c>
      <c r="K999" s="60">
        <f t="shared" si="155"/>
        <v>2.4932798382181858</v>
      </c>
      <c r="L999" s="60">
        <f t="shared" si="156"/>
        <v>-0.30805027440880783</v>
      </c>
      <c r="R999" s="60">
        <f t="shared" si="159"/>
        <v>9.5418326693227105</v>
      </c>
      <c r="S999" s="60">
        <f t="shared" si="160"/>
        <v>2.2556855707132319</v>
      </c>
    </row>
    <row r="1000" spans="1:19" x14ac:dyDescent="0.3">
      <c r="A1000" s="60">
        <f>[1]Data!A999</f>
        <v>1953.07</v>
      </c>
      <c r="B1000" s="60">
        <f>[1]Data!B999</f>
        <v>24.29</v>
      </c>
      <c r="C1000" s="60">
        <f>[1]Data!C999</f>
        <v>1.42</v>
      </c>
      <c r="D1000" s="60">
        <f>[1]Data!D999</f>
        <v>2.5233300000000001</v>
      </c>
      <c r="E1000" s="60">
        <f>[1]Data!E999</f>
        <v>26.8</v>
      </c>
      <c r="F1000" s="60">
        <f t="shared" si="157"/>
        <v>277.45660354477604</v>
      </c>
      <c r="G1000" s="60">
        <f t="shared" si="158"/>
        <v>28.823160618470144</v>
      </c>
      <c r="H1000" s="60">
        <f t="shared" si="152"/>
        <v>235.65815328131143</v>
      </c>
      <c r="I1000" s="60">
        <f t="shared" si="153"/>
        <v>22.683968557817551</v>
      </c>
      <c r="J1000" s="60">
        <f t="shared" si="154"/>
        <v>12.231396055658722</v>
      </c>
      <c r="K1000" s="60">
        <f t="shared" si="155"/>
        <v>2.504006093279199</v>
      </c>
      <c r="L1000" s="60">
        <f t="shared" si="156"/>
        <v>-0.29732401934779462</v>
      </c>
      <c r="R1000" s="60">
        <f t="shared" si="159"/>
        <v>9.6261685946744961</v>
      </c>
      <c r="S1000" s="60">
        <f t="shared" si="160"/>
        <v>2.2644852852376687</v>
      </c>
    </row>
    <row r="1001" spans="1:19" x14ac:dyDescent="0.3">
      <c r="A1001" s="60">
        <f>[1]Data!A1000</f>
        <v>1953.08</v>
      </c>
      <c r="B1001" s="60">
        <f>[1]Data!B1000</f>
        <v>24.39</v>
      </c>
      <c r="C1001" s="60">
        <f>[1]Data!C1000</f>
        <v>1.42</v>
      </c>
      <c r="D1001" s="60">
        <f>[1]Data!D1000</f>
        <v>2.53667</v>
      </c>
      <c r="E1001" s="60">
        <f>[1]Data!E1000</f>
        <v>26.9</v>
      </c>
      <c r="F1001" s="60">
        <f t="shared" si="157"/>
        <v>277.56318680297392</v>
      </c>
      <c r="G1001" s="60">
        <f t="shared" si="158"/>
        <v>28.867823249999994</v>
      </c>
      <c r="H1001" s="60">
        <f t="shared" si="152"/>
        <v>236.13139191522495</v>
      </c>
      <c r="I1001" s="60">
        <f t="shared" si="153"/>
        <v>22.760905603076523</v>
      </c>
      <c r="J1001" s="60">
        <f t="shared" si="154"/>
        <v>12.194733884641943</v>
      </c>
      <c r="K1001" s="60">
        <f t="shared" si="155"/>
        <v>2.5010042097522098</v>
      </c>
      <c r="L1001" s="60">
        <f t="shared" si="156"/>
        <v>-0.30032590287478378</v>
      </c>
      <c r="R1001" s="60">
        <f t="shared" si="159"/>
        <v>9.614967654444607</v>
      </c>
      <c r="S1001" s="60">
        <f t="shared" si="160"/>
        <v>2.2633210149627607</v>
      </c>
    </row>
    <row r="1002" spans="1:19" x14ac:dyDescent="0.3">
      <c r="A1002" s="60">
        <f>[1]Data!A1001</f>
        <v>1953.09</v>
      </c>
      <c r="B1002" s="60">
        <f>[1]Data!B1001</f>
        <v>23.27</v>
      </c>
      <c r="C1002" s="60">
        <f>[1]Data!C1001</f>
        <v>1.42</v>
      </c>
      <c r="D1002" s="60">
        <f>[1]Data!D1001</f>
        <v>2.5499999999999998</v>
      </c>
      <c r="E1002" s="60">
        <f>[1]Data!E1001</f>
        <v>26.9</v>
      </c>
      <c r="F1002" s="60">
        <f t="shared" si="157"/>
        <v>264.8173578066914</v>
      </c>
      <c r="G1002" s="60">
        <f t="shared" si="158"/>
        <v>29.019521375464677</v>
      </c>
      <c r="H1002" s="60">
        <f t="shared" si="152"/>
        <v>236.62634841927573</v>
      </c>
      <c r="I1002" s="60">
        <f t="shared" si="153"/>
        <v>22.841370020024634</v>
      </c>
      <c r="J1002" s="60">
        <f t="shared" si="154"/>
        <v>11.59375981276651</v>
      </c>
      <c r="K1002" s="60">
        <f t="shared" si="155"/>
        <v>2.4504670061915239</v>
      </c>
      <c r="L1002" s="60">
        <f t="shared" si="156"/>
        <v>-0.3508631064354697</v>
      </c>
      <c r="R1002" s="60">
        <f t="shared" si="159"/>
        <v>9.1254901960784327</v>
      </c>
      <c r="S1002" s="60">
        <f t="shared" si="160"/>
        <v>2.2110716181438659</v>
      </c>
    </row>
    <row r="1003" spans="1:19" x14ac:dyDescent="0.3">
      <c r="A1003" s="60">
        <f>[1]Data!A1002</f>
        <v>1953.1</v>
      </c>
      <c r="B1003" s="60">
        <f>[1]Data!B1002</f>
        <v>23.97</v>
      </c>
      <c r="C1003" s="60">
        <f>[1]Data!C1002</f>
        <v>1.43</v>
      </c>
      <c r="D1003" s="60">
        <f>[1]Data!D1002</f>
        <v>2.53667</v>
      </c>
      <c r="E1003" s="60">
        <f>[1]Data!E1002</f>
        <v>27</v>
      </c>
      <c r="F1003" s="60">
        <f t="shared" si="157"/>
        <v>271.77319166666661</v>
      </c>
      <c r="G1003" s="60">
        <f t="shared" si="158"/>
        <v>28.760905386111105</v>
      </c>
      <c r="H1003" s="60">
        <f t="shared" si="152"/>
        <v>237.19054409652887</v>
      </c>
      <c r="I1003" s="60">
        <f t="shared" si="153"/>
        <v>22.92884804071609</v>
      </c>
      <c r="J1003" s="60">
        <f t="shared" si="154"/>
        <v>11.852893402410061</v>
      </c>
      <c r="K1003" s="60">
        <f t="shared" si="155"/>
        <v>2.4725720067564985</v>
      </c>
      <c r="L1003" s="60">
        <f t="shared" si="156"/>
        <v>-0.32875810587049514</v>
      </c>
      <c r="R1003" s="60">
        <f t="shared" si="159"/>
        <v>9.4493962557210835</v>
      </c>
      <c r="S1003" s="60">
        <f t="shared" si="160"/>
        <v>2.2459508511812247</v>
      </c>
    </row>
    <row r="1004" spans="1:19" x14ac:dyDescent="0.3">
      <c r="A1004" s="60">
        <f>[1]Data!A1003</f>
        <v>1953.11</v>
      </c>
      <c r="B1004" s="60">
        <f>[1]Data!B1003</f>
        <v>24.5</v>
      </c>
      <c r="C1004" s="60">
        <f>[1]Data!C1003</f>
        <v>1.44</v>
      </c>
      <c r="D1004" s="60">
        <f>[1]Data!D1003</f>
        <v>2.5233300000000001</v>
      </c>
      <c r="E1004" s="60">
        <f>[1]Data!E1003</f>
        <v>26.9</v>
      </c>
      <c r="F1004" s="60">
        <f t="shared" si="157"/>
        <v>278.81500929368025</v>
      </c>
      <c r="G1004" s="60">
        <f t="shared" si="158"/>
        <v>28.716011322490704</v>
      </c>
      <c r="H1004" s="60">
        <f t="shared" si="152"/>
        <v>237.87554660855918</v>
      </c>
      <c r="I1004" s="60">
        <f t="shared" si="153"/>
        <v>23.025226242015105</v>
      </c>
      <c r="J1004" s="60">
        <f t="shared" si="154"/>
        <v>12.109110519179817</v>
      </c>
      <c r="K1004" s="60">
        <f t="shared" si="155"/>
        <v>2.4939581047583936</v>
      </c>
      <c r="L1004" s="60">
        <f t="shared" si="156"/>
        <v>-0.30737200786859997</v>
      </c>
      <c r="R1004" s="60">
        <f t="shared" si="159"/>
        <v>9.7093919542826335</v>
      </c>
      <c r="S1004" s="60">
        <f t="shared" si="160"/>
        <v>2.2730936597742688</v>
      </c>
    </row>
    <row r="1005" spans="1:19" x14ac:dyDescent="0.3">
      <c r="A1005" s="60">
        <f>[1]Data!A1004</f>
        <v>1953.12</v>
      </c>
      <c r="B1005" s="60">
        <f>[1]Data!B1004</f>
        <v>24.83</v>
      </c>
      <c r="C1005" s="60">
        <f>[1]Data!C1004</f>
        <v>1.45</v>
      </c>
      <c r="D1005" s="60">
        <f>[1]Data!D1004</f>
        <v>2.5099999999999998</v>
      </c>
      <c r="E1005" s="60">
        <f>[1]Data!E1004</f>
        <v>26.9</v>
      </c>
      <c r="F1005" s="60">
        <f t="shared" si="157"/>
        <v>282.57047676579919</v>
      </c>
      <c r="G1005" s="60">
        <f t="shared" si="158"/>
        <v>28.564313197026017</v>
      </c>
      <c r="H1005" s="60">
        <f t="shared" si="152"/>
        <v>238.58599773693442</v>
      </c>
      <c r="I1005" s="60">
        <f t="shared" si="153"/>
        <v>23.130326499587177</v>
      </c>
      <c r="J1005" s="60">
        <f t="shared" si="154"/>
        <v>12.216449982703116</v>
      </c>
      <c r="K1005" s="60">
        <f t="shared" si="155"/>
        <v>2.5027834027571667</v>
      </c>
      <c r="L1005" s="60">
        <f t="shared" si="156"/>
        <v>-0.2985467098698269</v>
      </c>
      <c r="R1005" s="60">
        <f t="shared" si="159"/>
        <v>9.8924302788844631</v>
      </c>
      <c r="S1005" s="60">
        <f t="shared" si="160"/>
        <v>2.2917698463763827</v>
      </c>
    </row>
    <row r="1006" spans="1:19" x14ac:dyDescent="0.3">
      <c r="A1006" s="60">
        <f>[1]Data!A1005</f>
        <v>1954.01</v>
      </c>
      <c r="B1006" s="60">
        <f>[1]Data!B1005</f>
        <v>25.46</v>
      </c>
      <c r="C1006" s="60">
        <f>[1]Data!C1005</f>
        <v>1.4566699999999999</v>
      </c>
      <c r="D1006" s="60">
        <f>[1]Data!D1005</f>
        <v>2.5233300000000001</v>
      </c>
      <c r="E1006" s="60">
        <f>[1]Data!E1005</f>
        <v>26.9</v>
      </c>
      <c r="F1006" s="60">
        <f t="shared" si="157"/>
        <v>289.74000557620815</v>
      </c>
      <c r="G1006" s="60">
        <f t="shared" si="158"/>
        <v>28.716011322490704</v>
      </c>
      <c r="H1006" s="60">
        <f t="shared" si="152"/>
        <v>239.27886482071338</v>
      </c>
      <c r="I1006" s="60">
        <f t="shared" si="153"/>
        <v>23.2376199639533</v>
      </c>
      <c r="J1006" s="60">
        <f t="shared" si="154"/>
        <v>12.468574924009392</v>
      </c>
      <c r="K1006" s="60">
        <f t="shared" si="155"/>
        <v>2.5232114728093546</v>
      </c>
      <c r="L1006" s="60">
        <f t="shared" si="156"/>
        <v>-0.27811863981763896</v>
      </c>
      <c r="R1006" s="60">
        <f t="shared" si="159"/>
        <v>10.089841598205545</v>
      </c>
      <c r="S1006" s="60">
        <f t="shared" si="160"/>
        <v>2.3115291353528482</v>
      </c>
    </row>
    <row r="1007" spans="1:19" x14ac:dyDescent="0.3">
      <c r="A1007" s="60">
        <f>[1]Data!A1006</f>
        <v>1954.02</v>
      </c>
      <c r="B1007" s="60">
        <f>[1]Data!B1006</f>
        <v>26.02</v>
      </c>
      <c r="C1007" s="60">
        <f>[1]Data!C1006</f>
        <v>1.46333</v>
      </c>
      <c r="D1007" s="60">
        <f>[1]Data!D1006</f>
        <v>2.53667</v>
      </c>
      <c r="E1007" s="60">
        <f>[1]Data!E1006</f>
        <v>26.9</v>
      </c>
      <c r="F1007" s="60">
        <f t="shared" si="157"/>
        <v>296.1129200743494</v>
      </c>
      <c r="G1007" s="60">
        <f t="shared" si="158"/>
        <v>28.867823249999994</v>
      </c>
      <c r="H1007" s="60">
        <f t="shared" si="152"/>
        <v>240.02866906480671</v>
      </c>
      <c r="I1007" s="60">
        <f t="shared" si="153"/>
        <v>23.34713067879272</v>
      </c>
      <c r="J1007" s="60">
        <f t="shared" si="154"/>
        <v>12.683054039840643</v>
      </c>
      <c r="K1007" s="60">
        <f t="shared" si="155"/>
        <v>2.540266774885223</v>
      </c>
      <c r="L1007" s="60">
        <f t="shared" si="156"/>
        <v>-0.2610633377417706</v>
      </c>
      <c r="R1007" s="60">
        <f t="shared" si="159"/>
        <v>10.25754236853828</v>
      </c>
      <c r="S1007" s="60">
        <f t="shared" si="160"/>
        <v>2.3280132758192909</v>
      </c>
    </row>
    <row r="1008" spans="1:19" x14ac:dyDescent="0.3">
      <c r="A1008" s="60">
        <f>[1]Data!A1007</f>
        <v>1954.03</v>
      </c>
      <c r="B1008" s="60">
        <f>[1]Data!B1007</f>
        <v>26.57</v>
      </c>
      <c r="C1008" s="60">
        <f>[1]Data!C1007</f>
        <v>1.47</v>
      </c>
      <c r="D1008" s="60">
        <f>[1]Data!D1007</f>
        <v>2.5499999999999998</v>
      </c>
      <c r="E1008" s="60">
        <f>[1]Data!E1007</f>
        <v>26.9</v>
      </c>
      <c r="F1008" s="60">
        <f t="shared" si="157"/>
        <v>302.372032527881</v>
      </c>
      <c r="G1008" s="60">
        <f t="shared" si="158"/>
        <v>29.019521375464677</v>
      </c>
      <c r="H1008" s="60">
        <f t="shared" si="152"/>
        <v>240.8110562125427</v>
      </c>
      <c r="I1008" s="60">
        <f t="shared" si="153"/>
        <v>23.458881374898109</v>
      </c>
      <c r="J1008" s="60">
        <f t="shared" si="154"/>
        <v>12.88944803870446</v>
      </c>
      <c r="K1008" s="60">
        <f t="shared" si="155"/>
        <v>2.5564089951424371</v>
      </c>
      <c r="L1008" s="60">
        <f t="shared" si="156"/>
        <v>-0.24492111748455647</v>
      </c>
      <c r="R1008" s="60">
        <f t="shared" si="159"/>
        <v>10.419607843137255</v>
      </c>
      <c r="S1008" s="60">
        <f t="shared" si="160"/>
        <v>2.3436894006013875</v>
      </c>
    </row>
    <row r="1009" spans="1:19" x14ac:dyDescent="0.3">
      <c r="A1009" s="60">
        <f>[1]Data!A1008</f>
        <v>1954.04</v>
      </c>
      <c r="B1009" s="60">
        <f>[1]Data!B1008</f>
        <v>27.63</v>
      </c>
      <c r="C1009" s="60">
        <f>[1]Data!C1008</f>
        <v>1.46333</v>
      </c>
      <c r="D1009" s="60">
        <f>[1]Data!D1008</f>
        <v>2.5733299999999999</v>
      </c>
      <c r="E1009" s="60">
        <f>[1]Data!E1008</f>
        <v>26.8</v>
      </c>
      <c r="F1009" s="60">
        <f t="shared" si="157"/>
        <v>315.60831436567162</v>
      </c>
      <c r="G1009" s="60">
        <f t="shared" si="158"/>
        <v>29.394294013992528</v>
      </c>
      <c r="H1009" s="60">
        <f t="shared" si="152"/>
        <v>241.71293388642823</v>
      </c>
      <c r="I1009" s="60">
        <f t="shared" si="153"/>
        <v>23.575518760900156</v>
      </c>
      <c r="J1009" s="60">
        <f t="shared" si="154"/>
        <v>13.387120663877223</v>
      </c>
      <c r="K1009" s="60">
        <f t="shared" si="155"/>
        <v>2.5942931002745473</v>
      </c>
      <c r="L1009" s="60">
        <f t="shared" si="156"/>
        <v>-0.20703701235244631</v>
      </c>
      <c r="R1009" s="60">
        <f t="shared" si="159"/>
        <v>10.737060540233861</v>
      </c>
      <c r="S1009" s="60">
        <f t="shared" si="160"/>
        <v>2.3737013589043765</v>
      </c>
    </row>
    <row r="1010" spans="1:19" x14ac:dyDescent="0.3">
      <c r="A1010" s="60">
        <f>[1]Data!A1009</f>
        <v>1954.05</v>
      </c>
      <c r="B1010" s="60">
        <f>[1]Data!B1009</f>
        <v>28.73</v>
      </c>
      <c r="C1010" s="60">
        <f>[1]Data!C1009</f>
        <v>1.4566699999999999</v>
      </c>
      <c r="D1010" s="60">
        <f>[1]Data!D1009</f>
        <v>2.59667</v>
      </c>
      <c r="E1010" s="60">
        <f>[1]Data!E1009</f>
        <v>26.9</v>
      </c>
      <c r="F1010" s="60">
        <f t="shared" si="157"/>
        <v>326.95327416356872</v>
      </c>
      <c r="G1010" s="60">
        <f t="shared" si="158"/>
        <v>29.550635517657987</v>
      </c>
      <c r="H1010" s="60">
        <f t="shared" si="152"/>
        <v>242.59907319192254</v>
      </c>
      <c r="I1010" s="60">
        <f t="shared" si="153"/>
        <v>23.694495121432322</v>
      </c>
      <c r="J1010" s="60">
        <f t="shared" si="154"/>
        <v>13.798701870960336</v>
      </c>
      <c r="K1010" s="60">
        <f t="shared" si="155"/>
        <v>2.6245745204168363</v>
      </c>
      <c r="L1010" s="60">
        <f t="shared" si="156"/>
        <v>-0.17675559221015735</v>
      </c>
      <c r="R1010" s="60">
        <f t="shared" si="159"/>
        <v>11.064170649331643</v>
      </c>
      <c r="S1010" s="60">
        <f t="shared" si="160"/>
        <v>2.4037120180804274</v>
      </c>
    </row>
    <row r="1011" spans="1:19" x14ac:dyDescent="0.3">
      <c r="A1011" s="60">
        <f>[1]Data!A1010</f>
        <v>1954.06</v>
      </c>
      <c r="B1011" s="60">
        <f>[1]Data!B1010</f>
        <v>28.96</v>
      </c>
      <c r="C1011" s="60">
        <f>[1]Data!C1010</f>
        <v>1.45</v>
      </c>
      <c r="D1011" s="60">
        <f>[1]Data!D1010</f>
        <v>2.62</v>
      </c>
      <c r="E1011" s="60">
        <f>[1]Data!E1010</f>
        <v>26.9</v>
      </c>
      <c r="F1011" s="60">
        <f t="shared" si="157"/>
        <v>329.57072118959104</v>
      </c>
      <c r="G1011" s="60">
        <f t="shared" si="158"/>
        <v>29.816135687732338</v>
      </c>
      <c r="H1011" s="60">
        <f t="shared" si="152"/>
        <v>243.48699673860753</v>
      </c>
      <c r="I1011" s="60">
        <f t="shared" si="153"/>
        <v>23.817695647035901</v>
      </c>
      <c r="J1011" s="60">
        <f t="shared" si="154"/>
        <v>13.837221118013822</v>
      </c>
      <c r="K1011" s="60">
        <f t="shared" si="155"/>
        <v>2.6273621437585839</v>
      </c>
      <c r="L1011" s="60">
        <f t="shared" si="156"/>
        <v>-0.17396796886840971</v>
      </c>
      <c r="R1011" s="60">
        <f t="shared" si="159"/>
        <v>11.053435114503817</v>
      </c>
      <c r="S1011" s="60">
        <f t="shared" si="160"/>
        <v>2.4027412497445102</v>
      </c>
    </row>
    <row r="1012" spans="1:19" x14ac:dyDescent="0.3">
      <c r="A1012" s="60">
        <f>[1]Data!A1011</f>
        <v>1954.07</v>
      </c>
      <c r="B1012" s="60">
        <f>[1]Data!B1011</f>
        <v>30.13</v>
      </c>
      <c r="C1012" s="60">
        <f>[1]Data!C1011</f>
        <v>1.4566699999999999</v>
      </c>
      <c r="D1012" s="60">
        <f>[1]Data!D1011</f>
        <v>2.6233300000000002</v>
      </c>
      <c r="E1012" s="60">
        <f>[1]Data!E1011</f>
        <v>26.9</v>
      </c>
      <c r="F1012" s="60">
        <f t="shared" si="157"/>
        <v>342.88556040892183</v>
      </c>
      <c r="G1012" s="60">
        <f t="shared" si="158"/>
        <v>29.854031768587358</v>
      </c>
      <c r="H1012" s="60">
        <f t="shared" si="152"/>
        <v>244.37750646277237</v>
      </c>
      <c r="I1012" s="60">
        <f t="shared" si="153"/>
        <v>23.944371813682565</v>
      </c>
      <c r="J1012" s="60">
        <f t="shared" si="154"/>
        <v>14.320090043581192</v>
      </c>
      <c r="K1012" s="60">
        <f t="shared" si="155"/>
        <v>2.6616634494723108</v>
      </c>
      <c r="L1012" s="60">
        <f t="shared" si="156"/>
        <v>-0.13966666315468279</v>
      </c>
      <c r="R1012" s="60">
        <f t="shared" si="159"/>
        <v>11.48540214155291</v>
      </c>
      <c r="S1012" s="60">
        <f t="shared" si="160"/>
        <v>2.4410768500298454</v>
      </c>
    </row>
    <row r="1013" spans="1:19" x14ac:dyDescent="0.3">
      <c r="A1013" s="60">
        <f>[1]Data!A1012</f>
        <v>1954.08</v>
      </c>
      <c r="B1013" s="60">
        <f>[1]Data!B1012</f>
        <v>30.73</v>
      </c>
      <c r="C1013" s="60">
        <f>[1]Data!C1012</f>
        <v>1.46333</v>
      </c>
      <c r="D1013" s="60">
        <f>[1]Data!D1012</f>
        <v>2.6266699999999998</v>
      </c>
      <c r="E1013" s="60">
        <f>[1]Data!E1012</f>
        <v>26.9</v>
      </c>
      <c r="F1013" s="60">
        <f t="shared" si="157"/>
        <v>349.71368308550183</v>
      </c>
      <c r="G1013" s="60">
        <f t="shared" si="158"/>
        <v>29.892041651486984</v>
      </c>
      <c r="H1013" s="60">
        <f t="shared" si="152"/>
        <v>245.35562692797319</v>
      </c>
      <c r="I1013" s="60">
        <f t="shared" si="153"/>
        <v>24.073446455023308</v>
      </c>
      <c r="J1013" s="60">
        <f t="shared" si="154"/>
        <v>14.526947096622656</v>
      </c>
      <c r="K1013" s="60">
        <f t="shared" si="155"/>
        <v>2.6760053451564811</v>
      </c>
      <c r="L1013" s="60">
        <f t="shared" si="156"/>
        <v>-0.12532476747051247</v>
      </c>
      <c r="R1013" s="60">
        <f t="shared" si="159"/>
        <v>11.69922373194958</v>
      </c>
      <c r="S1013" s="60">
        <f t="shared" si="160"/>
        <v>2.4595224919059877</v>
      </c>
    </row>
    <row r="1014" spans="1:19" x14ac:dyDescent="0.3">
      <c r="A1014" s="60">
        <f>[1]Data!A1013</f>
        <v>1954.09</v>
      </c>
      <c r="B1014" s="60">
        <f>[1]Data!B1013</f>
        <v>31.45</v>
      </c>
      <c r="C1014" s="60">
        <f>[1]Data!C1013</f>
        <v>1.47</v>
      </c>
      <c r="D1014" s="60">
        <f>[1]Data!D1013</f>
        <v>2.63</v>
      </c>
      <c r="E1014" s="60">
        <f>[1]Data!E1013</f>
        <v>26.8</v>
      </c>
      <c r="F1014" s="60">
        <f t="shared" si="157"/>
        <v>359.24290578358205</v>
      </c>
      <c r="G1014" s="60">
        <f t="shared" si="158"/>
        <v>30.041616604477603</v>
      </c>
      <c r="H1014" s="60">
        <f t="shared" si="152"/>
        <v>246.41804148395559</v>
      </c>
      <c r="I1014" s="60">
        <f t="shared" si="153"/>
        <v>24.20571233393952</v>
      </c>
      <c r="J1014" s="60">
        <f t="shared" si="154"/>
        <v>14.841244943652301</v>
      </c>
      <c r="K1014" s="60">
        <f t="shared" si="155"/>
        <v>2.697410125302266</v>
      </c>
      <c r="L1014" s="60">
        <f t="shared" si="156"/>
        <v>-0.10391998732472763</v>
      </c>
      <c r="R1014" s="60">
        <f t="shared" si="159"/>
        <v>11.958174904942966</v>
      </c>
      <c r="S1014" s="60">
        <f t="shared" si="160"/>
        <v>2.4814151369567763</v>
      </c>
    </row>
    <row r="1015" spans="1:19" x14ac:dyDescent="0.3">
      <c r="A1015" s="60">
        <f>[1]Data!A1014</f>
        <v>1954.1</v>
      </c>
      <c r="B1015" s="60">
        <f>[1]Data!B1014</f>
        <v>32.18</v>
      </c>
      <c r="C1015" s="60">
        <f>[1]Data!C1014</f>
        <v>1.49333</v>
      </c>
      <c r="D1015" s="60">
        <f>[1]Data!D1014</f>
        <v>2.6766700000000001</v>
      </c>
      <c r="E1015" s="60">
        <f>[1]Data!E1014</f>
        <v>26.8</v>
      </c>
      <c r="F1015" s="60">
        <f t="shared" si="157"/>
        <v>367.58145335820888</v>
      </c>
      <c r="G1015" s="60">
        <f t="shared" si="158"/>
        <v>30.574712515858206</v>
      </c>
      <c r="H1015" s="60">
        <f t="shared" si="152"/>
        <v>247.51390186427045</v>
      </c>
      <c r="I1015" s="60">
        <f t="shared" si="153"/>
        <v>24.340031372013481</v>
      </c>
      <c r="J1015" s="60">
        <f t="shared" si="154"/>
        <v>15.101930138876456</v>
      </c>
      <c r="K1015" s="60">
        <f t="shared" si="155"/>
        <v>2.7148225594187698</v>
      </c>
      <c r="L1015" s="60">
        <f t="shared" si="156"/>
        <v>-8.6507553208223786E-2</v>
      </c>
      <c r="R1015" s="60">
        <f t="shared" si="159"/>
        <v>12.02240096836741</v>
      </c>
      <c r="S1015" s="60">
        <f t="shared" si="160"/>
        <v>2.4867716569444394</v>
      </c>
    </row>
    <row r="1016" spans="1:19" x14ac:dyDescent="0.3">
      <c r="A1016" s="60">
        <f>[1]Data!A1015</f>
        <v>1954.11</v>
      </c>
      <c r="B1016" s="60">
        <f>[1]Data!B1015</f>
        <v>33.44</v>
      </c>
      <c r="C1016" s="60">
        <f>[1]Data!C1015</f>
        <v>1.51667</v>
      </c>
      <c r="D1016" s="60">
        <f>[1]Data!D1015</f>
        <v>2.7233299999999998</v>
      </c>
      <c r="E1016" s="60">
        <f>[1]Data!E1015</f>
        <v>26.8</v>
      </c>
      <c r="F1016" s="60">
        <f t="shared" si="157"/>
        <v>381.97401492537307</v>
      </c>
      <c r="G1016" s="60">
        <f t="shared" si="158"/>
        <v>31.107694200559692</v>
      </c>
      <c r="H1016" s="60">
        <f t="shared" si="152"/>
        <v>248.72863796354812</v>
      </c>
      <c r="I1016" s="60">
        <f t="shared" si="153"/>
        <v>24.476391509219656</v>
      </c>
      <c r="J1016" s="60">
        <f t="shared" si="154"/>
        <v>15.605814067056937</v>
      </c>
      <c r="K1016" s="60">
        <f t="shared" si="155"/>
        <v>2.7476435414275766</v>
      </c>
      <c r="L1016" s="60">
        <f t="shared" si="156"/>
        <v>-5.3686571199416999E-2</v>
      </c>
      <c r="R1016" s="60">
        <f t="shared" si="159"/>
        <v>12.279084796921417</v>
      </c>
      <c r="S1016" s="60">
        <f t="shared" si="160"/>
        <v>2.5078973920036565</v>
      </c>
    </row>
    <row r="1017" spans="1:19" x14ac:dyDescent="0.3">
      <c r="A1017" s="60">
        <f>[1]Data!A1016</f>
        <v>1954.12</v>
      </c>
      <c r="B1017" s="60">
        <f>[1]Data!B1016</f>
        <v>34.97</v>
      </c>
      <c r="C1017" s="60">
        <f>[1]Data!C1016</f>
        <v>1.54</v>
      </c>
      <c r="D1017" s="60">
        <f>[1]Data!D1016</f>
        <v>2.77</v>
      </c>
      <c r="E1017" s="60">
        <f>[1]Data!E1016</f>
        <v>26.7</v>
      </c>
      <c r="F1017" s="60">
        <f t="shared" si="157"/>
        <v>400.9467668539325</v>
      </c>
      <c r="G1017" s="60">
        <f t="shared" si="158"/>
        <v>31.759294943820219</v>
      </c>
      <c r="H1017" s="60">
        <f t="shared" si="152"/>
        <v>249.9532256802143</v>
      </c>
      <c r="I1017" s="60">
        <f t="shared" si="153"/>
        <v>24.616705930481867</v>
      </c>
      <c r="J1017" s="60">
        <f t="shared" si="154"/>
        <v>16.28758811135069</v>
      </c>
      <c r="K1017" s="60">
        <f t="shared" si="155"/>
        <v>2.7904033521892511</v>
      </c>
      <c r="L1017" s="60">
        <f t="shared" si="156"/>
        <v>-1.0926760437742544E-2</v>
      </c>
      <c r="R1017" s="60">
        <f t="shared" si="159"/>
        <v>12.624548736462094</v>
      </c>
      <c r="S1017" s="60">
        <f t="shared" si="160"/>
        <v>2.5356432308760373</v>
      </c>
    </row>
    <row r="1018" spans="1:19" x14ac:dyDescent="0.3">
      <c r="A1018" s="60">
        <f>[1]Data!A1017</f>
        <v>1955.01</v>
      </c>
      <c r="B1018" s="60">
        <f>[1]Data!B1017</f>
        <v>35.6</v>
      </c>
      <c r="C1018" s="60">
        <f>[1]Data!C1017</f>
        <v>1.54667</v>
      </c>
      <c r="D1018" s="60">
        <f>[1]Data!D1017</f>
        <v>2.8333300000000001</v>
      </c>
      <c r="E1018" s="60">
        <f>[1]Data!E1017</f>
        <v>26.7</v>
      </c>
      <c r="F1018" s="60">
        <f t="shared" si="157"/>
        <v>408.16999999999996</v>
      </c>
      <c r="G1018" s="60">
        <f t="shared" si="158"/>
        <v>32.485401856741568</v>
      </c>
      <c r="H1018" s="60">
        <f t="shared" si="152"/>
        <v>251.19119959545154</v>
      </c>
      <c r="I1018" s="60">
        <f t="shared" si="153"/>
        <v>24.760282078687457</v>
      </c>
      <c r="J1018" s="60">
        <f t="shared" si="154"/>
        <v>16.484868738685915</v>
      </c>
      <c r="K1018" s="60">
        <f t="shared" si="155"/>
        <v>2.8024429140222282</v>
      </c>
      <c r="L1018" s="60">
        <f t="shared" si="156"/>
        <v>1.1128013952346194E-3</v>
      </c>
      <c r="R1018" s="60">
        <f t="shared" si="159"/>
        <v>12.564720664377251</v>
      </c>
      <c r="S1018" s="60">
        <f t="shared" si="160"/>
        <v>2.5308929395011037</v>
      </c>
    </row>
    <row r="1019" spans="1:19" x14ac:dyDescent="0.3">
      <c r="A1019" s="60">
        <f>[1]Data!A1018</f>
        <v>1955.02</v>
      </c>
      <c r="B1019" s="60">
        <f>[1]Data!B1018</f>
        <v>36.79</v>
      </c>
      <c r="C1019" s="60">
        <f>[1]Data!C1018</f>
        <v>1.5533300000000001</v>
      </c>
      <c r="D1019" s="60">
        <f>[1]Data!D1018</f>
        <v>2.8966699999999999</v>
      </c>
      <c r="E1019" s="60">
        <f>[1]Data!E1018</f>
        <v>26.7</v>
      </c>
      <c r="F1019" s="60">
        <f t="shared" si="157"/>
        <v>421.8138848314606</v>
      </c>
      <c r="G1019" s="60">
        <f t="shared" si="158"/>
        <v>33.211623424157295</v>
      </c>
      <c r="H1019" s="60">
        <f t="shared" si="152"/>
        <v>252.35035175375288</v>
      </c>
      <c r="I1019" s="60">
        <f t="shared" si="153"/>
        <v>24.907088047319252</v>
      </c>
      <c r="J1019" s="60">
        <f t="shared" si="154"/>
        <v>16.93549579260673</v>
      </c>
      <c r="K1019" s="60">
        <f t="shared" si="155"/>
        <v>2.8294117620506269</v>
      </c>
      <c r="L1019" s="60">
        <f t="shared" si="156"/>
        <v>2.8081649423633337E-2</v>
      </c>
      <c r="R1019" s="60">
        <f t="shared" si="159"/>
        <v>12.700790908180773</v>
      </c>
      <c r="S1019" s="60">
        <f t="shared" si="160"/>
        <v>2.5416642677601677</v>
      </c>
    </row>
    <row r="1020" spans="1:19" x14ac:dyDescent="0.3">
      <c r="A1020" s="60">
        <f>[1]Data!A1019</f>
        <v>1955.03</v>
      </c>
      <c r="B1020" s="60">
        <f>[1]Data!B1019</f>
        <v>36.5</v>
      </c>
      <c r="C1020" s="60">
        <f>[1]Data!C1019</f>
        <v>1.56</v>
      </c>
      <c r="D1020" s="60">
        <f>[1]Data!D1019</f>
        <v>2.96</v>
      </c>
      <c r="E1020" s="60">
        <f>[1]Data!E1019</f>
        <v>26.7</v>
      </c>
      <c r="F1020" s="60">
        <f t="shared" si="157"/>
        <v>418.48890449438193</v>
      </c>
      <c r="G1020" s="60">
        <f t="shared" si="158"/>
        <v>33.937730337078648</v>
      </c>
      <c r="H1020" s="60">
        <f t="shared" si="152"/>
        <v>253.5874727327606</v>
      </c>
      <c r="I1020" s="60">
        <f t="shared" si="153"/>
        <v>25.057093843020059</v>
      </c>
      <c r="J1020" s="60">
        <f t="shared" si="154"/>
        <v>16.701414262809923</v>
      </c>
      <c r="K1020" s="60">
        <f t="shared" si="155"/>
        <v>2.8154934022328226</v>
      </c>
      <c r="L1020" s="60">
        <f t="shared" si="156"/>
        <v>1.4163289605829021E-2</v>
      </c>
      <c r="R1020" s="60">
        <f t="shared" si="159"/>
        <v>12.331081081081081</v>
      </c>
      <c r="S1020" s="60">
        <f t="shared" si="160"/>
        <v>2.5121229922524768</v>
      </c>
    </row>
    <row r="1021" spans="1:19" x14ac:dyDescent="0.3">
      <c r="A1021" s="60">
        <f>[1]Data!A1020</f>
        <v>1955.04</v>
      </c>
      <c r="B1021" s="60">
        <f>[1]Data!B1020</f>
        <v>37.76</v>
      </c>
      <c r="C1021" s="60">
        <f>[1]Data!C1020</f>
        <v>1.5633300000000001</v>
      </c>
      <c r="D1021" s="60">
        <f>[1]Data!D1020</f>
        <v>3.0466700000000002</v>
      </c>
      <c r="E1021" s="60">
        <f>[1]Data!E1020</f>
        <v>26.7</v>
      </c>
      <c r="F1021" s="60">
        <f t="shared" si="157"/>
        <v>432.93537078651673</v>
      </c>
      <c r="G1021" s="60">
        <f t="shared" si="158"/>
        <v>34.931440839887635</v>
      </c>
      <c r="H1021" s="60">
        <f t="shared" si="152"/>
        <v>254.76946136260466</v>
      </c>
      <c r="I1021" s="60">
        <f t="shared" si="153"/>
        <v>25.211168327399314</v>
      </c>
      <c r="J1021" s="60">
        <f t="shared" si="154"/>
        <v>17.172364452305281</v>
      </c>
      <c r="K1021" s="60">
        <f t="shared" si="155"/>
        <v>2.8433013737747199</v>
      </c>
      <c r="L1021" s="60">
        <f t="shared" si="156"/>
        <v>4.1971261147726313E-2</v>
      </c>
      <c r="R1021" s="60">
        <f t="shared" si="159"/>
        <v>12.393859525317804</v>
      </c>
      <c r="S1021" s="60">
        <f t="shared" si="160"/>
        <v>2.5172011503880456</v>
      </c>
    </row>
    <row r="1022" spans="1:19" x14ac:dyDescent="0.3">
      <c r="A1022" s="60">
        <f>[1]Data!A1021</f>
        <v>1955.05</v>
      </c>
      <c r="B1022" s="60">
        <f>[1]Data!B1021</f>
        <v>37.6</v>
      </c>
      <c r="C1022" s="60">
        <f>[1]Data!C1021</f>
        <v>1.56667</v>
      </c>
      <c r="D1022" s="60">
        <f>[1]Data!D1021</f>
        <v>3.1333299999999999</v>
      </c>
      <c r="E1022" s="60">
        <f>[1]Data!E1021</f>
        <v>26.7</v>
      </c>
      <c r="F1022" s="60">
        <f t="shared" si="157"/>
        <v>431.10089887640447</v>
      </c>
      <c r="G1022" s="60">
        <f t="shared" si="158"/>
        <v>35.92503668820224</v>
      </c>
      <c r="H1022" s="60">
        <f t="shared" si="152"/>
        <v>256.00952011909919</v>
      </c>
      <c r="I1022" s="60">
        <f t="shared" si="153"/>
        <v>25.370427362400886</v>
      </c>
      <c r="J1022" s="60">
        <f t="shared" si="154"/>
        <v>16.992260032454102</v>
      </c>
      <c r="K1022" s="60">
        <f t="shared" si="155"/>
        <v>2.832757948170666</v>
      </c>
      <c r="L1022" s="60">
        <f t="shared" si="156"/>
        <v>3.1427835543672344E-2</v>
      </c>
      <c r="R1022" s="60">
        <f t="shared" si="159"/>
        <v>12.000012765971029</v>
      </c>
      <c r="S1022" s="60">
        <f t="shared" si="160"/>
        <v>2.4849077136183535</v>
      </c>
    </row>
    <row r="1023" spans="1:19" x14ac:dyDescent="0.3">
      <c r="A1023" s="60">
        <f>[1]Data!A1022</f>
        <v>1955.06</v>
      </c>
      <c r="B1023" s="60">
        <f>[1]Data!B1022</f>
        <v>39.78</v>
      </c>
      <c r="C1023" s="60">
        <f>[1]Data!C1022</f>
        <v>1.57</v>
      </c>
      <c r="D1023" s="60">
        <f>[1]Data!D1022</f>
        <v>3.22</v>
      </c>
      <c r="E1023" s="60">
        <f>[1]Data!E1022</f>
        <v>26.7</v>
      </c>
      <c r="F1023" s="60">
        <f t="shared" si="157"/>
        <v>456.09557865168534</v>
      </c>
      <c r="G1023" s="60">
        <f t="shared" si="158"/>
        <v>36.918747191011235</v>
      </c>
      <c r="H1023" s="60">
        <f t="shared" si="152"/>
        <v>257.38303812500851</v>
      </c>
      <c r="I1023" s="60">
        <f t="shared" si="153"/>
        <v>25.536006260390185</v>
      </c>
      <c r="J1023" s="60">
        <f t="shared" si="154"/>
        <v>17.860881376707351</v>
      </c>
      <c r="K1023" s="60">
        <f t="shared" si="155"/>
        <v>2.8826129234304609</v>
      </c>
      <c r="L1023" s="60">
        <f t="shared" si="156"/>
        <v>8.1282810803467331E-2</v>
      </c>
      <c r="R1023" s="60">
        <f t="shared" si="159"/>
        <v>12.354037267080745</v>
      </c>
      <c r="S1023" s="60">
        <f t="shared" si="160"/>
        <v>2.5139829138695093</v>
      </c>
    </row>
    <row r="1024" spans="1:19" x14ac:dyDescent="0.3">
      <c r="A1024" s="60">
        <f>[1]Data!A1023</f>
        <v>1955.07</v>
      </c>
      <c r="B1024" s="60">
        <f>[1]Data!B1023</f>
        <v>42.69</v>
      </c>
      <c r="C1024" s="60">
        <f>[1]Data!C1023</f>
        <v>1.58667</v>
      </c>
      <c r="D1024" s="60">
        <f>[1]Data!D1023</f>
        <v>3.2933300000000001</v>
      </c>
      <c r="E1024" s="60">
        <f>[1]Data!E1023</f>
        <v>26.8</v>
      </c>
      <c r="F1024" s="60">
        <f t="shared" si="157"/>
        <v>487.63369309701483</v>
      </c>
      <c r="G1024" s="60">
        <f t="shared" si="158"/>
        <v>37.618614909514918</v>
      </c>
      <c r="H1024" s="60">
        <f t="shared" si="152"/>
        <v>258.79525317566595</v>
      </c>
      <c r="I1024" s="60">
        <f t="shared" si="153"/>
        <v>25.707403688142172</v>
      </c>
      <c r="J1024" s="60">
        <f t="shared" si="154"/>
        <v>18.968609160711992</v>
      </c>
      <c r="K1024" s="60">
        <f t="shared" si="155"/>
        <v>2.94278546342625</v>
      </c>
      <c r="L1024" s="60">
        <f t="shared" si="156"/>
        <v>0.14145535079925642</v>
      </c>
      <c r="R1024" s="60">
        <f t="shared" si="159"/>
        <v>12.96256372729122</v>
      </c>
      <c r="S1024" s="60">
        <f t="shared" si="160"/>
        <v>2.562065489824465</v>
      </c>
    </row>
    <row r="1025" spans="1:19" x14ac:dyDescent="0.3">
      <c r="A1025" s="60">
        <f>[1]Data!A1024</f>
        <v>1955.08</v>
      </c>
      <c r="B1025" s="60">
        <f>[1]Data!B1024</f>
        <v>42.43</v>
      </c>
      <c r="C1025" s="60">
        <f>[1]Data!C1024</f>
        <v>1.6033299999999999</v>
      </c>
      <c r="D1025" s="60">
        <f>[1]Data!D1024</f>
        <v>3.3666700000000001</v>
      </c>
      <c r="E1025" s="60">
        <f>[1]Data!E1024</f>
        <v>26.8</v>
      </c>
      <c r="F1025" s="60">
        <f t="shared" si="157"/>
        <v>484.66379944029836</v>
      </c>
      <c r="G1025" s="60">
        <f t="shared" si="158"/>
        <v>38.456353374067149</v>
      </c>
      <c r="H1025" s="60">
        <f t="shared" ref="H1025:H1088" si="161">GEOMEAN(F906:F1026)</f>
        <v>260.29464812134711</v>
      </c>
      <c r="I1025" s="60">
        <f t="shared" ref="I1025:I1088" si="162">GEOMEAN(G906:G1025)</f>
        <v>25.885424788634939</v>
      </c>
      <c r="J1025" s="60">
        <f t="shared" ref="J1025:J1088" si="163">F1025/I1025</f>
        <v>18.72342460661844</v>
      </c>
      <c r="K1025" s="60">
        <f t="shared" ref="K1025:K1088" si="164">LN(J1025)</f>
        <v>2.9297753927059969</v>
      </c>
      <c r="L1025" s="60">
        <f t="shared" si="156"/>
        <v>0.12844528007900324</v>
      </c>
      <c r="R1025" s="60">
        <f t="shared" si="159"/>
        <v>12.602957818853644</v>
      </c>
      <c r="S1025" s="60">
        <f t="shared" si="160"/>
        <v>2.5339315339366095</v>
      </c>
    </row>
    <row r="1026" spans="1:19" x14ac:dyDescent="0.3">
      <c r="A1026" s="60">
        <f>[1]Data!A1025</f>
        <v>1955.09</v>
      </c>
      <c r="B1026" s="60">
        <f>[1]Data!B1025</f>
        <v>44.34</v>
      </c>
      <c r="C1026" s="60">
        <f>[1]Data!C1025</f>
        <v>1.62</v>
      </c>
      <c r="D1026" s="60">
        <f>[1]Data!D1025</f>
        <v>3.44</v>
      </c>
      <c r="E1026" s="60">
        <f>[1]Data!E1025</f>
        <v>26.9</v>
      </c>
      <c r="F1026" s="60">
        <f t="shared" si="157"/>
        <v>504.59826579925647</v>
      </c>
      <c r="G1026" s="60">
        <f t="shared" si="158"/>
        <v>39.147903345724906</v>
      </c>
      <c r="H1026" s="60">
        <f t="shared" si="161"/>
        <v>261.54864918353314</v>
      </c>
      <c r="I1026" s="60">
        <f t="shared" si="162"/>
        <v>26.069280348655415</v>
      </c>
      <c r="J1026" s="60">
        <f t="shared" si="163"/>
        <v>19.356048922358625</v>
      </c>
      <c r="K1026" s="60">
        <f t="shared" si="164"/>
        <v>2.9630049764314235</v>
      </c>
      <c r="L1026" s="60">
        <f t="shared" ref="L1026:L1089" si="165">K1026-$K$1843</f>
        <v>0.16167486380442986</v>
      </c>
      <c r="R1026" s="60">
        <f t="shared" si="159"/>
        <v>12.889534883720932</v>
      </c>
      <c r="S1026" s="60">
        <f t="shared" si="160"/>
        <v>2.5564157328028587</v>
      </c>
    </row>
    <row r="1027" spans="1:19" x14ac:dyDescent="0.3">
      <c r="A1027" s="60">
        <f>[1]Data!A1026</f>
        <v>1955.1</v>
      </c>
      <c r="B1027" s="60">
        <f>[1]Data!B1026</f>
        <v>42.11</v>
      </c>
      <c r="C1027" s="60">
        <f>[1]Data!C1026</f>
        <v>1.6266700000000001</v>
      </c>
      <c r="D1027" s="60">
        <f>[1]Data!D1026</f>
        <v>3.5</v>
      </c>
      <c r="E1027" s="60">
        <f>[1]Data!E1026</f>
        <v>26.9</v>
      </c>
      <c r="F1027" s="60">
        <f t="shared" si="157"/>
        <v>479.22040985130104</v>
      </c>
      <c r="G1027" s="60">
        <f t="shared" si="158"/>
        <v>39.830715613382893</v>
      </c>
      <c r="H1027" s="60">
        <f t="shared" si="161"/>
        <v>262.86178757716573</v>
      </c>
      <c r="I1027" s="60">
        <f t="shared" si="162"/>
        <v>26.260446822275934</v>
      </c>
      <c r="J1027" s="60">
        <f t="shared" si="163"/>
        <v>18.248753080804132</v>
      </c>
      <c r="K1027" s="60">
        <f t="shared" si="164"/>
        <v>2.904096753354787</v>
      </c>
      <c r="L1027" s="60">
        <f t="shared" si="165"/>
        <v>0.1027666407277934</v>
      </c>
      <c r="R1027" s="60">
        <f t="shared" si="159"/>
        <v>12.031428571428572</v>
      </c>
      <c r="S1027" s="60">
        <f t="shared" si="160"/>
        <v>2.4875222736784686</v>
      </c>
    </row>
    <row r="1028" spans="1:19" x14ac:dyDescent="0.3">
      <c r="A1028" s="60">
        <f>[1]Data!A1027</f>
        <v>1955.11</v>
      </c>
      <c r="B1028" s="60">
        <f>[1]Data!B1027</f>
        <v>44.95</v>
      </c>
      <c r="C1028" s="60">
        <f>[1]Data!C1027</f>
        <v>1.6333299999999999</v>
      </c>
      <c r="D1028" s="60">
        <f>[1]Data!D1027</f>
        <v>3.56</v>
      </c>
      <c r="E1028" s="60">
        <f>[1]Data!E1027</f>
        <v>26.9</v>
      </c>
      <c r="F1028" s="60">
        <f t="shared" si="157"/>
        <v>511.540190520446</v>
      </c>
      <c r="G1028" s="60">
        <f t="shared" si="158"/>
        <v>40.513527881040886</v>
      </c>
      <c r="H1028" s="60">
        <f t="shared" si="161"/>
        <v>264.13964949673903</v>
      </c>
      <c r="I1028" s="60">
        <f t="shared" si="162"/>
        <v>26.459023742674692</v>
      </c>
      <c r="J1028" s="60">
        <f t="shared" si="163"/>
        <v>19.333297989199938</v>
      </c>
      <c r="K1028" s="60">
        <f t="shared" si="164"/>
        <v>2.9618288937318078</v>
      </c>
      <c r="L1028" s="60">
        <f t="shared" si="165"/>
        <v>0.16049878110481419</v>
      </c>
      <c r="R1028" s="60">
        <f t="shared" si="159"/>
        <v>12.626404494382022</v>
      </c>
      <c r="S1028" s="60">
        <f t="shared" si="160"/>
        <v>2.53579021605369</v>
      </c>
    </row>
    <row r="1029" spans="1:19" x14ac:dyDescent="0.3">
      <c r="A1029" s="60">
        <f>[1]Data!A1028</f>
        <v>1955.12</v>
      </c>
      <c r="B1029" s="60">
        <f>[1]Data!B1028</f>
        <v>45.37</v>
      </c>
      <c r="C1029" s="60">
        <f>[1]Data!C1028</f>
        <v>1.64</v>
      </c>
      <c r="D1029" s="60">
        <f>[1]Data!D1028</f>
        <v>3.62</v>
      </c>
      <c r="E1029" s="60">
        <f>[1]Data!E1028</f>
        <v>26.8</v>
      </c>
      <c r="F1029" s="60">
        <f t="shared" si="157"/>
        <v>518.24644309701478</v>
      </c>
      <c r="G1029" s="60">
        <f t="shared" si="158"/>
        <v>41.350057835820884</v>
      </c>
      <c r="H1029" s="60">
        <f t="shared" si="161"/>
        <v>265.33901185364999</v>
      </c>
      <c r="I1029" s="60">
        <f t="shared" si="162"/>
        <v>26.66717015944343</v>
      </c>
      <c r="J1029" s="60">
        <f t="shared" si="163"/>
        <v>19.433874685555729</v>
      </c>
      <c r="K1029" s="60">
        <f t="shared" si="164"/>
        <v>2.9670176611900012</v>
      </c>
      <c r="L1029" s="60">
        <f t="shared" si="165"/>
        <v>0.1656875485630076</v>
      </c>
      <c r="R1029" s="60">
        <f t="shared" si="159"/>
        <v>12.533149171270717</v>
      </c>
      <c r="S1029" s="60">
        <f t="shared" si="160"/>
        <v>2.5283770678381927</v>
      </c>
    </row>
    <row r="1030" spans="1:19" x14ac:dyDescent="0.3">
      <c r="A1030" s="60">
        <f>[1]Data!A1029</f>
        <v>1956.01</v>
      </c>
      <c r="B1030" s="60">
        <f>[1]Data!B1029</f>
        <v>44.15</v>
      </c>
      <c r="C1030" s="60">
        <f>[1]Data!C1029</f>
        <v>1.67</v>
      </c>
      <c r="D1030" s="60">
        <f>[1]Data!D1029</f>
        <v>3.6433300000000002</v>
      </c>
      <c r="E1030" s="60">
        <f>[1]Data!E1029</f>
        <v>26.8</v>
      </c>
      <c r="F1030" s="60">
        <f t="shared" si="157"/>
        <v>504.31078824626854</v>
      </c>
      <c r="G1030" s="60">
        <f t="shared" si="158"/>
        <v>41.616548678171633</v>
      </c>
      <c r="H1030" s="60">
        <f t="shared" si="161"/>
        <v>266.47175029955582</v>
      </c>
      <c r="I1030" s="60">
        <f t="shared" si="162"/>
        <v>26.883108974329538</v>
      </c>
      <c r="J1030" s="60">
        <f t="shared" si="163"/>
        <v>18.759392328016482</v>
      </c>
      <c r="K1030" s="60">
        <f t="shared" si="164"/>
        <v>2.9316945511566739</v>
      </c>
      <c r="L1030" s="60">
        <f t="shared" si="165"/>
        <v>0.13036443852968027</v>
      </c>
      <c r="R1030" s="60">
        <f t="shared" si="159"/>
        <v>12.118034874688814</v>
      </c>
      <c r="S1030" s="60">
        <f t="shared" si="160"/>
        <v>2.4946948284431332</v>
      </c>
    </row>
    <row r="1031" spans="1:19" x14ac:dyDescent="0.3">
      <c r="A1031" s="60">
        <f>[1]Data!A1030</f>
        <v>1956.02</v>
      </c>
      <c r="B1031" s="60">
        <f>[1]Data!B1030</f>
        <v>44.43</v>
      </c>
      <c r="C1031" s="60">
        <f>[1]Data!C1030</f>
        <v>1.7</v>
      </c>
      <c r="D1031" s="60">
        <f>[1]Data!D1030</f>
        <v>3.6666699999999999</v>
      </c>
      <c r="E1031" s="60">
        <f>[1]Data!E1030</f>
        <v>26.8</v>
      </c>
      <c r="F1031" s="60">
        <f t="shared" si="157"/>
        <v>507.50913526119393</v>
      </c>
      <c r="G1031" s="60">
        <f t="shared" si="158"/>
        <v>41.883153747201483</v>
      </c>
      <c r="H1031" s="60">
        <f t="shared" si="161"/>
        <v>267.73834706209999</v>
      </c>
      <c r="I1031" s="60">
        <f t="shared" si="162"/>
        <v>27.105851664480127</v>
      </c>
      <c r="J1031" s="60">
        <f t="shared" si="163"/>
        <v>18.723231483120699</v>
      </c>
      <c r="K1031" s="60">
        <f t="shared" si="164"/>
        <v>2.9297650781135656</v>
      </c>
      <c r="L1031" s="60">
        <f t="shared" si="165"/>
        <v>0.12843496548657196</v>
      </c>
      <c r="R1031" s="60">
        <f t="shared" si="159"/>
        <v>12.117261711580262</v>
      </c>
      <c r="S1031" s="60">
        <f t="shared" si="160"/>
        <v>2.4946310237270604</v>
      </c>
    </row>
    <row r="1032" spans="1:19" x14ac:dyDescent="0.3">
      <c r="A1032" s="60">
        <f>[1]Data!A1031</f>
        <v>1956.03</v>
      </c>
      <c r="B1032" s="60">
        <f>[1]Data!B1031</f>
        <v>47.49</v>
      </c>
      <c r="C1032" s="60">
        <f>[1]Data!C1031</f>
        <v>1.73</v>
      </c>
      <c r="D1032" s="60">
        <f>[1]Data!D1031</f>
        <v>3.69</v>
      </c>
      <c r="E1032" s="60">
        <f>[1]Data!E1031</f>
        <v>26.8</v>
      </c>
      <c r="F1032" s="60">
        <f t="shared" si="157"/>
        <v>542.46249906716412</v>
      </c>
      <c r="G1032" s="60">
        <f t="shared" si="158"/>
        <v>42.149644589552224</v>
      </c>
      <c r="H1032" s="60">
        <f t="shared" si="161"/>
        <v>269.12065212954673</v>
      </c>
      <c r="I1032" s="60">
        <f t="shared" si="162"/>
        <v>27.339394509809324</v>
      </c>
      <c r="J1032" s="60">
        <f t="shared" si="163"/>
        <v>19.841789066415849</v>
      </c>
      <c r="K1032" s="60">
        <f t="shared" si="164"/>
        <v>2.987790272509772</v>
      </c>
      <c r="L1032" s="60">
        <f t="shared" si="165"/>
        <v>0.18646015988277842</v>
      </c>
      <c r="R1032" s="60">
        <f t="shared" si="159"/>
        <v>12.869918699186993</v>
      </c>
      <c r="S1032" s="60">
        <f t="shared" si="160"/>
        <v>2.5548927045085947</v>
      </c>
    </row>
    <row r="1033" spans="1:19" x14ac:dyDescent="0.3">
      <c r="A1033" s="60">
        <f>[1]Data!A1032</f>
        <v>1956.04</v>
      </c>
      <c r="B1033" s="60">
        <f>[1]Data!B1032</f>
        <v>48.05</v>
      </c>
      <c r="C1033" s="60">
        <f>[1]Data!C1032</f>
        <v>1.7533300000000001</v>
      </c>
      <c r="D1033" s="60">
        <f>[1]Data!D1032</f>
        <v>3.66</v>
      </c>
      <c r="E1033" s="60">
        <f>[1]Data!E1032</f>
        <v>26.9</v>
      </c>
      <c r="F1033" s="60">
        <f t="shared" si="157"/>
        <v>546.81882434944225</v>
      </c>
      <c r="G1033" s="60">
        <f t="shared" si="158"/>
        <v>41.651548327137547</v>
      </c>
      <c r="H1033" s="60">
        <f t="shared" si="161"/>
        <v>270.30302181621306</v>
      </c>
      <c r="I1033" s="60">
        <f t="shared" si="162"/>
        <v>27.57863444176844</v>
      </c>
      <c r="J1033" s="60">
        <f t="shared" si="163"/>
        <v>19.82762509521767</v>
      </c>
      <c r="K1033" s="60">
        <f t="shared" si="164"/>
        <v>2.9870761721329746</v>
      </c>
      <c r="L1033" s="60">
        <f t="shared" si="165"/>
        <v>0.185746059505981</v>
      </c>
      <c r="R1033" s="60">
        <f t="shared" si="159"/>
        <v>13.128415300546447</v>
      </c>
      <c r="S1033" s="60">
        <f t="shared" si="160"/>
        <v>2.5747789880030267</v>
      </c>
    </row>
    <row r="1034" spans="1:19" x14ac:dyDescent="0.3">
      <c r="A1034" s="60">
        <f>[1]Data!A1033</f>
        <v>1956.05</v>
      </c>
      <c r="B1034" s="60">
        <f>[1]Data!B1033</f>
        <v>46.54</v>
      </c>
      <c r="C1034" s="60">
        <f>[1]Data!C1033</f>
        <v>1.77667</v>
      </c>
      <c r="D1034" s="60">
        <f>[1]Data!D1033</f>
        <v>3.63</v>
      </c>
      <c r="E1034" s="60">
        <f>[1]Data!E1033</f>
        <v>27</v>
      </c>
      <c r="F1034" s="60">
        <f t="shared" si="157"/>
        <v>527.67310555555548</v>
      </c>
      <c r="G1034" s="60">
        <f t="shared" si="158"/>
        <v>41.157141666666661</v>
      </c>
      <c r="H1034" s="60">
        <f t="shared" si="161"/>
        <v>271.46832998451686</v>
      </c>
      <c r="I1034" s="60">
        <f t="shared" si="162"/>
        <v>27.823786106659185</v>
      </c>
      <c r="J1034" s="60">
        <f t="shared" si="163"/>
        <v>18.964820371058892</v>
      </c>
      <c r="K1034" s="60">
        <f t="shared" si="164"/>
        <v>2.9425857034935223</v>
      </c>
      <c r="L1034" s="60">
        <f t="shared" si="165"/>
        <v>0.14125559086652872</v>
      </c>
      <c r="R1034" s="60">
        <f t="shared" si="159"/>
        <v>12.820936639118457</v>
      </c>
      <c r="S1034" s="60">
        <f t="shared" si="160"/>
        <v>2.5510795095973862</v>
      </c>
    </row>
    <row r="1035" spans="1:19" x14ac:dyDescent="0.3">
      <c r="A1035" s="60">
        <f>[1]Data!A1034</f>
        <v>1956.06</v>
      </c>
      <c r="B1035" s="60">
        <f>[1]Data!B1034</f>
        <v>46.27</v>
      </c>
      <c r="C1035" s="60">
        <f>[1]Data!C1034</f>
        <v>1.8</v>
      </c>
      <c r="D1035" s="60">
        <f>[1]Data!D1034</f>
        <v>3.6</v>
      </c>
      <c r="E1035" s="60">
        <f>[1]Data!E1034</f>
        <v>27.2</v>
      </c>
      <c r="F1035" s="60">
        <f t="shared" ref="F1035:F1098" si="166">B1035*$E$1842/E1035</f>
        <v>520.75439062499993</v>
      </c>
      <c r="G1035" s="60">
        <f t="shared" ref="G1035:G1098" si="167">D1035*$E$1842/E1035</f>
        <v>40.516874999999992</v>
      </c>
      <c r="H1035" s="60">
        <f t="shared" si="161"/>
        <v>272.77995494912875</v>
      </c>
      <c r="I1035" s="60">
        <f t="shared" si="162"/>
        <v>28.075469355664985</v>
      </c>
      <c r="J1035" s="60">
        <f t="shared" si="163"/>
        <v>18.548377020095074</v>
      </c>
      <c r="K1035" s="60">
        <f t="shared" si="164"/>
        <v>2.9203822930476173</v>
      </c>
      <c r="L1035" s="60">
        <f t="shared" si="165"/>
        <v>0.11905218042062371</v>
      </c>
      <c r="R1035" s="60">
        <f t="shared" ref="R1035:R1098" si="168">B1035/D1035</f>
        <v>12.852777777777778</v>
      </c>
      <c r="S1035" s="60">
        <f t="shared" ref="S1035:S1098" si="169">LN(R1035)</f>
        <v>2.5535599574568439</v>
      </c>
    </row>
    <row r="1036" spans="1:19" x14ac:dyDescent="0.3">
      <c r="A1036" s="60">
        <f>[1]Data!A1035</f>
        <v>1956.07</v>
      </c>
      <c r="B1036" s="60">
        <f>[1]Data!B1035</f>
        <v>48.78</v>
      </c>
      <c r="C1036" s="60">
        <f>[1]Data!C1035</f>
        <v>1.8133300000000001</v>
      </c>
      <c r="D1036" s="60">
        <f>[1]Data!D1035</f>
        <v>3.5533299999999999</v>
      </c>
      <c r="E1036" s="60">
        <f>[1]Data!E1035</f>
        <v>27.4</v>
      </c>
      <c r="F1036" s="60">
        <f t="shared" si="166"/>
        <v>544.99633029197071</v>
      </c>
      <c r="G1036" s="60">
        <f t="shared" si="167"/>
        <v>39.699709108576634</v>
      </c>
      <c r="H1036" s="60">
        <f t="shared" si="161"/>
        <v>274.28779450261425</v>
      </c>
      <c r="I1036" s="60">
        <f t="shared" si="162"/>
        <v>28.333475044533813</v>
      </c>
      <c r="J1036" s="60">
        <f t="shared" si="163"/>
        <v>19.235068392964852</v>
      </c>
      <c r="K1036" s="60">
        <f t="shared" si="164"/>
        <v>2.956735091849866</v>
      </c>
      <c r="L1036" s="60">
        <f t="shared" si="165"/>
        <v>0.15540497922287244</v>
      </c>
      <c r="R1036" s="60">
        <f t="shared" si="168"/>
        <v>13.727967849876032</v>
      </c>
      <c r="S1036" s="60">
        <f t="shared" si="169"/>
        <v>2.6194352008049293</v>
      </c>
    </row>
    <row r="1037" spans="1:19" x14ac:dyDescent="0.3">
      <c r="A1037" s="60">
        <f>[1]Data!A1036</f>
        <v>1956.08</v>
      </c>
      <c r="B1037" s="60">
        <f>[1]Data!B1036</f>
        <v>48.49</v>
      </c>
      <c r="C1037" s="60">
        <f>[1]Data!C1036</f>
        <v>1.82667</v>
      </c>
      <c r="D1037" s="60">
        <f>[1]Data!D1036</f>
        <v>3.5066700000000002</v>
      </c>
      <c r="E1037" s="60">
        <f>[1]Data!E1036</f>
        <v>27.3</v>
      </c>
      <c r="F1037" s="60">
        <f t="shared" si="166"/>
        <v>543.74074999999993</v>
      </c>
      <c r="G1037" s="60">
        <f t="shared" si="167"/>
        <v>39.321909173076918</v>
      </c>
      <c r="H1037" s="60">
        <f t="shared" si="161"/>
        <v>275.80694429649225</v>
      </c>
      <c r="I1037" s="60">
        <f t="shared" si="162"/>
        <v>28.591748019750298</v>
      </c>
      <c r="J1037" s="60">
        <f t="shared" si="163"/>
        <v>19.017401441297</v>
      </c>
      <c r="K1037" s="60">
        <f t="shared" si="164"/>
        <v>2.945354425349112</v>
      </c>
      <c r="L1037" s="60">
        <f t="shared" si="165"/>
        <v>0.14402431272211835</v>
      </c>
      <c r="R1037" s="60">
        <f t="shared" si="168"/>
        <v>13.827933623637239</v>
      </c>
      <c r="S1037" s="60">
        <f t="shared" si="169"/>
        <v>2.6266907219059163</v>
      </c>
    </row>
    <row r="1038" spans="1:19" x14ac:dyDescent="0.3">
      <c r="A1038" s="60">
        <f>[1]Data!A1037</f>
        <v>1956.09</v>
      </c>
      <c r="B1038" s="60">
        <f>[1]Data!B1037</f>
        <v>46.84</v>
      </c>
      <c r="C1038" s="60">
        <f>[1]Data!C1037</f>
        <v>1.84</v>
      </c>
      <c r="D1038" s="60">
        <f>[1]Data!D1037</f>
        <v>3.46</v>
      </c>
      <c r="E1038" s="60">
        <f>[1]Data!E1037</f>
        <v>27.4</v>
      </c>
      <c r="F1038" s="60">
        <f t="shared" si="166"/>
        <v>523.32160948905107</v>
      </c>
      <c r="G1038" s="60">
        <f t="shared" si="167"/>
        <v>38.656976277372259</v>
      </c>
      <c r="H1038" s="60">
        <f t="shared" si="161"/>
        <v>277.68506320231438</v>
      </c>
      <c r="I1038" s="60">
        <f t="shared" si="162"/>
        <v>28.846098923488984</v>
      </c>
      <c r="J1038" s="60">
        <f t="shared" si="163"/>
        <v>18.141850337444328</v>
      </c>
      <c r="K1038" s="60">
        <f t="shared" si="164"/>
        <v>2.8982214426517428</v>
      </c>
      <c r="L1038" s="60">
        <f t="shared" si="165"/>
        <v>9.6891330024749145E-2</v>
      </c>
      <c r="R1038" s="60">
        <f t="shared" si="168"/>
        <v>13.537572254335261</v>
      </c>
      <c r="S1038" s="60">
        <f t="shared" si="169"/>
        <v>2.6054689496598837</v>
      </c>
    </row>
    <row r="1039" spans="1:19" x14ac:dyDescent="0.3">
      <c r="A1039" s="60">
        <f>[1]Data!A1038</f>
        <v>1956.1</v>
      </c>
      <c r="B1039" s="60">
        <f>[1]Data!B1038</f>
        <v>46.24</v>
      </c>
      <c r="C1039" s="60">
        <f>[1]Data!C1038</f>
        <v>1.80667</v>
      </c>
      <c r="D1039" s="60">
        <f>[1]Data!D1038</f>
        <v>3.44333</v>
      </c>
      <c r="E1039" s="60">
        <f>[1]Data!E1038</f>
        <v>27.5</v>
      </c>
      <c r="F1039" s="60">
        <f t="shared" si="166"/>
        <v>514.7394763636363</v>
      </c>
      <c r="G1039" s="60">
        <f t="shared" si="167"/>
        <v>38.330836529999992</v>
      </c>
      <c r="H1039" s="60">
        <f t="shared" si="161"/>
        <v>279.64939243989312</v>
      </c>
      <c r="I1039" s="60">
        <f t="shared" si="162"/>
        <v>29.09039973195971</v>
      </c>
      <c r="J1039" s="60">
        <f t="shared" si="163"/>
        <v>17.694479316422932</v>
      </c>
      <c r="K1039" s="60">
        <f t="shared" si="164"/>
        <v>2.8732526879009646</v>
      </c>
      <c r="L1039" s="60">
        <f t="shared" si="165"/>
        <v>7.1922575273970946E-2</v>
      </c>
      <c r="R1039" s="60">
        <f t="shared" si="168"/>
        <v>13.428861015354324</v>
      </c>
      <c r="S1039" s="60">
        <f t="shared" si="169"/>
        <v>2.5974061979553644</v>
      </c>
    </row>
    <row r="1040" spans="1:19" x14ac:dyDescent="0.3">
      <c r="A1040" s="60">
        <f>[1]Data!A1039</f>
        <v>1956.11</v>
      </c>
      <c r="B1040" s="60">
        <f>[1]Data!B1039</f>
        <v>45.76</v>
      </c>
      <c r="C1040" s="60">
        <f>[1]Data!C1039</f>
        <v>1.7733300000000001</v>
      </c>
      <c r="D1040" s="60">
        <f>[1]Data!D1039</f>
        <v>3.4266700000000001</v>
      </c>
      <c r="E1040" s="60">
        <f>[1]Data!E1039</f>
        <v>27.5</v>
      </c>
      <c r="F1040" s="60">
        <f t="shared" si="166"/>
        <v>509.3961599999999</v>
      </c>
      <c r="G1040" s="60">
        <f t="shared" si="167"/>
        <v>38.145378924545447</v>
      </c>
      <c r="H1040" s="60">
        <f t="shared" si="161"/>
        <v>281.71829083375189</v>
      </c>
      <c r="I1040" s="60">
        <f t="shared" si="162"/>
        <v>29.327180843261427</v>
      </c>
      <c r="J1040" s="60">
        <f t="shared" si="163"/>
        <v>17.369421313369948</v>
      </c>
      <c r="K1040" s="60">
        <f t="shared" si="164"/>
        <v>2.8547112644055854</v>
      </c>
      <c r="L1040" s="60">
        <f t="shared" si="165"/>
        <v>5.3381151778591818E-2</v>
      </c>
      <c r="R1040" s="60">
        <f t="shared" si="168"/>
        <v>13.354072612769832</v>
      </c>
      <c r="S1040" s="60">
        <f t="shared" si="169"/>
        <v>2.5918214029504605</v>
      </c>
    </row>
    <row r="1041" spans="1:19" x14ac:dyDescent="0.3">
      <c r="A1041" s="60">
        <f>[1]Data!A1040</f>
        <v>1956.12</v>
      </c>
      <c r="B1041" s="60">
        <f>[1]Data!B1040</f>
        <v>46.44</v>
      </c>
      <c r="C1041" s="60">
        <f>[1]Data!C1040</f>
        <v>1.74</v>
      </c>
      <c r="D1041" s="60">
        <f>[1]Data!D1040</f>
        <v>3.41</v>
      </c>
      <c r="E1041" s="60">
        <f>[1]Data!E1040</f>
        <v>27.6</v>
      </c>
      <c r="F1041" s="60">
        <f t="shared" si="166"/>
        <v>515.09279347826077</v>
      </c>
      <c r="G1041" s="60">
        <f t="shared" si="167"/>
        <v>37.822274456521725</v>
      </c>
      <c r="H1041" s="60">
        <f t="shared" si="161"/>
        <v>283.70363868253145</v>
      </c>
      <c r="I1041" s="60">
        <f t="shared" si="162"/>
        <v>29.552561717559115</v>
      </c>
      <c r="J1041" s="60">
        <f t="shared" si="163"/>
        <v>17.429717206959097</v>
      </c>
      <c r="K1041" s="60">
        <f t="shared" si="164"/>
        <v>2.8581766348999724</v>
      </c>
      <c r="L1041" s="60">
        <f t="shared" si="165"/>
        <v>5.6846522272978817E-2</v>
      </c>
      <c r="R1041" s="60">
        <f t="shared" si="168"/>
        <v>13.618768328445746</v>
      </c>
      <c r="S1041" s="60">
        <f t="shared" si="169"/>
        <v>2.6114488655342654</v>
      </c>
    </row>
    <row r="1042" spans="1:19" x14ac:dyDescent="0.3">
      <c r="A1042" s="60">
        <f>[1]Data!A1041</f>
        <v>1957.01</v>
      </c>
      <c r="B1042" s="60">
        <f>[1]Data!B1041</f>
        <v>45.43</v>
      </c>
      <c r="C1042" s="60">
        <f>[1]Data!C1041</f>
        <v>1.7366699999999999</v>
      </c>
      <c r="D1042" s="60">
        <f>[1]Data!D1041</f>
        <v>3.4066700000000001</v>
      </c>
      <c r="E1042" s="60">
        <f>[1]Data!E1041</f>
        <v>27.6</v>
      </c>
      <c r="F1042" s="60">
        <f t="shared" si="166"/>
        <v>503.89030163043464</v>
      </c>
      <c r="G1042" s="60">
        <f t="shared" si="167"/>
        <v>37.785339508152163</v>
      </c>
      <c r="H1042" s="60">
        <f t="shared" si="161"/>
        <v>285.57788183776893</v>
      </c>
      <c r="I1042" s="60">
        <f t="shared" si="162"/>
        <v>29.763566784504125</v>
      </c>
      <c r="J1042" s="60">
        <f t="shared" si="163"/>
        <v>16.929768709467179</v>
      </c>
      <c r="K1042" s="60">
        <f t="shared" si="164"/>
        <v>2.8290735344727032</v>
      </c>
      <c r="L1042" s="60">
        <f t="shared" si="165"/>
        <v>2.7743421845709548E-2</v>
      </c>
      <c r="R1042" s="60">
        <f t="shared" si="168"/>
        <v>13.335603389820557</v>
      </c>
      <c r="S1042" s="60">
        <f t="shared" si="169"/>
        <v>2.5904374051907606</v>
      </c>
    </row>
    <row r="1043" spans="1:19" x14ac:dyDescent="0.3">
      <c r="A1043" s="60">
        <f>[1]Data!A1042</f>
        <v>1957.02</v>
      </c>
      <c r="B1043" s="60">
        <f>[1]Data!B1042</f>
        <v>43.47</v>
      </c>
      <c r="C1043" s="60">
        <f>[1]Data!C1042</f>
        <v>1.73333</v>
      </c>
      <c r="D1043" s="60">
        <f>[1]Data!D1042</f>
        <v>3.40333</v>
      </c>
      <c r="E1043" s="60">
        <f>[1]Data!E1042</f>
        <v>27.7</v>
      </c>
      <c r="F1043" s="60">
        <f t="shared" si="166"/>
        <v>480.41019584837539</v>
      </c>
      <c r="G1043" s="60">
        <f t="shared" si="167"/>
        <v>37.612018215703962</v>
      </c>
      <c r="H1043" s="60">
        <f t="shared" si="161"/>
        <v>287.39595057809748</v>
      </c>
      <c r="I1043" s="60">
        <f t="shared" si="162"/>
        <v>29.959920311727089</v>
      </c>
      <c r="J1043" s="60">
        <f t="shared" si="163"/>
        <v>16.035095916471125</v>
      </c>
      <c r="K1043" s="60">
        <f t="shared" si="164"/>
        <v>2.7747798148217164</v>
      </c>
      <c r="L1043" s="60">
        <f t="shared" si="165"/>
        <v>-2.6550297805277179E-2</v>
      </c>
      <c r="R1043" s="60">
        <f t="shared" si="168"/>
        <v>12.772784302433205</v>
      </c>
      <c r="S1043" s="60">
        <f t="shared" si="169"/>
        <v>2.5473166809246455</v>
      </c>
    </row>
    <row r="1044" spans="1:19" x14ac:dyDescent="0.3">
      <c r="A1044" s="60">
        <f>[1]Data!A1043</f>
        <v>1957.03</v>
      </c>
      <c r="B1044" s="60">
        <f>[1]Data!B1043</f>
        <v>44.03</v>
      </c>
      <c r="C1044" s="60">
        <f>[1]Data!C1043</f>
        <v>1.73</v>
      </c>
      <c r="D1044" s="60">
        <f>[1]Data!D1043</f>
        <v>3.4</v>
      </c>
      <c r="E1044" s="60">
        <f>[1]Data!E1043</f>
        <v>27.8</v>
      </c>
      <c r="F1044" s="60">
        <f t="shared" si="166"/>
        <v>484.84869874100707</v>
      </c>
      <c r="G1044" s="60">
        <f t="shared" si="167"/>
        <v>37.440053956834525</v>
      </c>
      <c r="H1044" s="60">
        <f t="shared" si="161"/>
        <v>289.41471423909741</v>
      </c>
      <c r="I1044" s="60">
        <f t="shared" si="162"/>
        <v>30.146803823527769</v>
      </c>
      <c r="J1044" s="60">
        <f t="shared" si="163"/>
        <v>16.082922142565966</v>
      </c>
      <c r="K1044" s="60">
        <f t="shared" si="164"/>
        <v>2.7777579725247343</v>
      </c>
      <c r="L1044" s="60">
        <f t="shared" si="165"/>
        <v>-2.3572140102259276E-2</v>
      </c>
      <c r="R1044" s="60">
        <f t="shared" si="168"/>
        <v>12.950000000000001</v>
      </c>
      <c r="S1044" s="60">
        <f t="shared" si="169"/>
        <v>2.5610957881455469</v>
      </c>
    </row>
    <row r="1045" spans="1:19" x14ac:dyDescent="0.3">
      <c r="A1045" s="60">
        <f>[1]Data!A1044</f>
        <v>1957.04</v>
      </c>
      <c r="B1045" s="60">
        <f>[1]Data!B1044</f>
        <v>45.05</v>
      </c>
      <c r="C1045" s="60">
        <f>[1]Data!C1044</f>
        <v>1.73</v>
      </c>
      <c r="D1045" s="60">
        <f>[1]Data!D1044</f>
        <v>3.4066700000000001</v>
      </c>
      <c r="E1045" s="60">
        <f>[1]Data!E1044</f>
        <v>27.9</v>
      </c>
      <c r="F1045" s="60">
        <f t="shared" si="166"/>
        <v>494.30264784946223</v>
      </c>
      <c r="G1045" s="60">
        <f t="shared" si="167"/>
        <v>37.379045534946229</v>
      </c>
      <c r="H1045" s="60">
        <f t="shared" si="161"/>
        <v>291.62051591973886</v>
      </c>
      <c r="I1045" s="60">
        <f t="shared" si="162"/>
        <v>30.323407374300054</v>
      </c>
      <c r="J1045" s="60">
        <f t="shared" si="163"/>
        <v>16.301025862561794</v>
      </c>
      <c r="K1045" s="60">
        <f t="shared" si="164"/>
        <v>2.7912280421857916</v>
      </c>
      <c r="L1045" s="60">
        <f t="shared" si="165"/>
        <v>-1.0102070441202038E-2</v>
      </c>
      <c r="R1045" s="60">
        <f t="shared" si="168"/>
        <v>13.224057510706935</v>
      </c>
      <c r="S1045" s="60">
        <f t="shared" si="169"/>
        <v>2.5820377094737954</v>
      </c>
    </row>
    <row r="1046" spans="1:19" x14ac:dyDescent="0.3">
      <c r="A1046" s="60">
        <f>[1]Data!A1045</f>
        <v>1957.05</v>
      </c>
      <c r="B1046" s="60">
        <f>[1]Data!B1045</f>
        <v>46.78</v>
      </c>
      <c r="C1046" s="60">
        <f>[1]Data!C1045</f>
        <v>1.73</v>
      </c>
      <c r="D1046" s="60">
        <f>[1]Data!D1045</f>
        <v>3.4133300000000002</v>
      </c>
      <c r="E1046" s="60">
        <f>[1]Data!E1045</f>
        <v>28</v>
      </c>
      <c r="F1046" s="60">
        <f t="shared" si="166"/>
        <v>511.4515874999999</v>
      </c>
      <c r="G1046" s="60">
        <f t="shared" si="167"/>
        <v>37.318363556249999</v>
      </c>
      <c r="H1046" s="60">
        <f t="shared" si="161"/>
        <v>293.91776440763846</v>
      </c>
      <c r="I1046" s="60">
        <f t="shared" si="162"/>
        <v>30.490004499952025</v>
      </c>
      <c r="J1046" s="60">
        <f t="shared" si="163"/>
        <v>16.774401837192404</v>
      </c>
      <c r="K1046" s="60">
        <f t="shared" si="164"/>
        <v>2.819854024230473</v>
      </c>
      <c r="L1046" s="60">
        <f t="shared" si="165"/>
        <v>1.8523911603479437E-2</v>
      </c>
      <c r="R1046" s="60">
        <f t="shared" si="168"/>
        <v>13.705091508878427</v>
      </c>
      <c r="S1046" s="60">
        <f t="shared" si="169"/>
        <v>2.6177674067757577</v>
      </c>
    </row>
    <row r="1047" spans="1:19" x14ac:dyDescent="0.3">
      <c r="A1047" s="60">
        <f>[1]Data!A1046</f>
        <v>1957.06</v>
      </c>
      <c r="B1047" s="60">
        <f>[1]Data!B1046</f>
        <v>47.55</v>
      </c>
      <c r="C1047" s="60">
        <f>[1]Data!C1046</f>
        <v>1.73</v>
      </c>
      <c r="D1047" s="60">
        <f>[1]Data!D1046</f>
        <v>3.42</v>
      </c>
      <c r="E1047" s="60">
        <f>[1]Data!E1046</f>
        <v>28.1</v>
      </c>
      <c r="F1047" s="60">
        <f t="shared" si="166"/>
        <v>518.02002224199271</v>
      </c>
      <c r="G1047" s="60">
        <f t="shared" si="167"/>
        <v>37.258222419928813</v>
      </c>
      <c r="H1047" s="60">
        <f t="shared" si="161"/>
        <v>296.19192952692691</v>
      </c>
      <c r="I1047" s="60">
        <f t="shared" si="162"/>
        <v>30.648012886786351</v>
      </c>
      <c r="J1047" s="60">
        <f t="shared" si="163"/>
        <v>16.902238463405663</v>
      </c>
      <c r="K1047" s="60">
        <f t="shared" si="164"/>
        <v>2.8274460666137995</v>
      </c>
      <c r="L1047" s="60">
        <f t="shared" si="165"/>
        <v>2.6115953986805884E-2</v>
      </c>
      <c r="R1047" s="60">
        <f t="shared" si="168"/>
        <v>13.903508771929824</v>
      </c>
      <c r="S1047" s="60">
        <f t="shared" si="169"/>
        <v>2.6321412379168856</v>
      </c>
    </row>
    <row r="1048" spans="1:19" x14ac:dyDescent="0.3">
      <c r="A1048" s="60">
        <f>[1]Data!A1047</f>
        <v>1957.07</v>
      </c>
      <c r="B1048" s="60">
        <f>[1]Data!B1047</f>
        <v>48.51</v>
      </c>
      <c r="C1048" s="60">
        <f>[1]Data!C1047</f>
        <v>1.74</v>
      </c>
      <c r="D1048" s="60">
        <f>[1]Data!D1047</f>
        <v>3.4366699999999999</v>
      </c>
      <c r="E1048" s="60">
        <f>[1]Data!E1047</f>
        <v>28.3</v>
      </c>
      <c r="F1048" s="60">
        <f t="shared" si="166"/>
        <v>524.74364045936386</v>
      </c>
      <c r="G1048" s="60">
        <f t="shared" si="167"/>
        <v>37.175236587455828</v>
      </c>
      <c r="H1048" s="60">
        <f t="shared" si="161"/>
        <v>298.21654119305151</v>
      </c>
      <c r="I1048" s="60">
        <f t="shared" si="162"/>
        <v>30.802135658340173</v>
      </c>
      <c r="J1048" s="60">
        <f t="shared" si="163"/>
        <v>17.035949918533689</v>
      </c>
      <c r="K1048" s="60">
        <f t="shared" si="164"/>
        <v>2.835325812313378</v>
      </c>
      <c r="L1048" s="60">
        <f t="shared" si="165"/>
        <v>3.3995699686384384E-2</v>
      </c>
      <c r="R1048" s="60">
        <f t="shared" si="168"/>
        <v>14.115408229477953</v>
      </c>
      <c r="S1048" s="60">
        <f t="shared" si="169"/>
        <v>2.647266982964732</v>
      </c>
    </row>
    <row r="1049" spans="1:19" x14ac:dyDescent="0.3">
      <c r="A1049" s="60">
        <f>[1]Data!A1048</f>
        <v>1957.08</v>
      </c>
      <c r="B1049" s="60">
        <f>[1]Data!B1048</f>
        <v>45.84</v>
      </c>
      <c r="C1049" s="60">
        <f>[1]Data!C1048</f>
        <v>1.75</v>
      </c>
      <c r="D1049" s="60">
        <f>[1]Data!D1048</f>
        <v>3.4533299999999998</v>
      </c>
      <c r="E1049" s="60">
        <f>[1]Data!E1048</f>
        <v>28.3</v>
      </c>
      <c r="F1049" s="60">
        <f t="shared" si="166"/>
        <v>495.86164664310945</v>
      </c>
      <c r="G1049" s="60">
        <f t="shared" si="167"/>
        <v>37.355451575088331</v>
      </c>
      <c r="H1049" s="60">
        <f t="shared" si="161"/>
        <v>300.23477957696559</v>
      </c>
      <c r="I1049" s="60">
        <f t="shared" si="162"/>
        <v>30.955417582167584</v>
      </c>
      <c r="J1049" s="60">
        <f t="shared" si="163"/>
        <v>16.018573980690196</v>
      </c>
      <c r="K1049" s="60">
        <f t="shared" si="164"/>
        <v>2.7737489227399585</v>
      </c>
      <c r="L1049" s="60">
        <f t="shared" si="165"/>
        <v>-2.7581189887035062E-2</v>
      </c>
      <c r="R1049" s="60">
        <f t="shared" si="168"/>
        <v>13.274144087011669</v>
      </c>
      <c r="S1049" s="60">
        <f t="shared" si="169"/>
        <v>2.5858180894946878</v>
      </c>
    </row>
    <row r="1050" spans="1:19" x14ac:dyDescent="0.3">
      <c r="A1050" s="60">
        <f>[1]Data!A1049</f>
        <v>1957.09</v>
      </c>
      <c r="B1050" s="60">
        <f>[1]Data!B1049</f>
        <v>43.98</v>
      </c>
      <c r="C1050" s="60">
        <f>[1]Data!C1049</f>
        <v>1.76</v>
      </c>
      <c r="D1050" s="60">
        <f>[1]Data!D1049</f>
        <v>3.47</v>
      </c>
      <c r="E1050" s="60">
        <f>[1]Data!E1049</f>
        <v>28.3</v>
      </c>
      <c r="F1050" s="60">
        <f t="shared" si="166"/>
        <v>475.74160600706699</v>
      </c>
      <c r="G1050" s="60">
        <f t="shared" si="167"/>
        <v>37.535774734982326</v>
      </c>
      <c r="H1050" s="60">
        <f t="shared" si="161"/>
        <v>302.22637658215115</v>
      </c>
      <c r="I1050" s="60">
        <f t="shared" si="162"/>
        <v>31.110201693978976</v>
      </c>
      <c r="J1050" s="60">
        <f t="shared" si="163"/>
        <v>15.292141487438229</v>
      </c>
      <c r="K1050" s="60">
        <f t="shared" si="164"/>
        <v>2.7273390681741927</v>
      </c>
      <c r="L1050" s="60">
        <f t="shared" si="165"/>
        <v>-7.3991044452800914E-2</v>
      </c>
      <c r="R1050" s="60">
        <f t="shared" si="168"/>
        <v>12.674351585014408</v>
      </c>
      <c r="S1050" s="60">
        <f t="shared" si="169"/>
        <v>2.5395803911678474</v>
      </c>
    </row>
    <row r="1051" spans="1:19" x14ac:dyDescent="0.3">
      <c r="A1051" s="60">
        <f>[1]Data!A1050</f>
        <v>1957.1</v>
      </c>
      <c r="B1051" s="60">
        <f>[1]Data!B1050</f>
        <v>41.24</v>
      </c>
      <c r="C1051" s="60">
        <f>[1]Data!C1050</f>
        <v>1.77</v>
      </c>
      <c r="D1051" s="60">
        <f>[1]Data!D1050</f>
        <v>3.4366699999999999</v>
      </c>
      <c r="E1051" s="60">
        <f>[1]Data!E1050</f>
        <v>28.3</v>
      </c>
      <c r="F1051" s="60">
        <f t="shared" si="166"/>
        <v>446.10240636042391</v>
      </c>
      <c r="G1051" s="60">
        <f t="shared" si="167"/>
        <v>37.175236587455828</v>
      </c>
      <c r="H1051" s="60">
        <f t="shared" si="161"/>
        <v>304.10320483315326</v>
      </c>
      <c r="I1051" s="60">
        <f t="shared" si="162"/>
        <v>31.259905196095257</v>
      </c>
      <c r="J1051" s="60">
        <f t="shared" si="163"/>
        <v>14.270753655905121</v>
      </c>
      <c r="K1051" s="60">
        <f t="shared" si="164"/>
        <v>2.6582122441029026</v>
      </c>
      <c r="L1051" s="60">
        <f t="shared" si="165"/>
        <v>-0.14311786852409103</v>
      </c>
      <c r="R1051" s="60">
        <f t="shared" si="168"/>
        <v>11.999988360826032</v>
      </c>
      <c r="S1051" s="60">
        <f t="shared" si="169"/>
        <v>2.4849056798563658</v>
      </c>
    </row>
    <row r="1052" spans="1:19" x14ac:dyDescent="0.3">
      <c r="A1052" s="60">
        <f>[1]Data!A1051</f>
        <v>1957.11</v>
      </c>
      <c r="B1052" s="60">
        <f>[1]Data!B1051</f>
        <v>40.35</v>
      </c>
      <c r="C1052" s="60">
        <f>[1]Data!C1051</f>
        <v>1.78</v>
      </c>
      <c r="D1052" s="60">
        <f>[1]Data!D1051</f>
        <v>3.40333</v>
      </c>
      <c r="E1052" s="60">
        <f>[1]Data!E1051</f>
        <v>28.4</v>
      </c>
      <c r="F1052" s="60">
        <f t="shared" si="166"/>
        <v>434.93819102112667</v>
      </c>
      <c r="G1052" s="60">
        <f t="shared" si="167"/>
        <v>36.684961428697171</v>
      </c>
      <c r="H1052" s="60">
        <f t="shared" si="161"/>
        <v>306.03104354023753</v>
      </c>
      <c r="I1052" s="60">
        <f t="shared" si="162"/>
        <v>31.404676786520834</v>
      </c>
      <c r="J1052" s="60">
        <f t="shared" si="163"/>
        <v>13.84947197443554</v>
      </c>
      <c r="K1052" s="60">
        <f t="shared" si="164"/>
        <v>2.6282471073170952</v>
      </c>
      <c r="L1052" s="60">
        <f t="shared" si="165"/>
        <v>-0.1730830053098984</v>
      </c>
      <c r="R1052" s="60">
        <f t="shared" si="168"/>
        <v>11.856035118545661</v>
      </c>
      <c r="S1052" s="60">
        <f t="shared" si="169"/>
        <v>2.4728370306399023</v>
      </c>
    </row>
    <row r="1053" spans="1:19" x14ac:dyDescent="0.3">
      <c r="A1053" s="60">
        <f>[1]Data!A1052</f>
        <v>1957.12</v>
      </c>
      <c r="B1053" s="60">
        <f>[1]Data!B1052</f>
        <v>40.33</v>
      </c>
      <c r="C1053" s="60">
        <f>[1]Data!C1052</f>
        <v>1.79</v>
      </c>
      <c r="D1053" s="60">
        <f>[1]Data!D1052</f>
        <v>3.37</v>
      </c>
      <c r="E1053" s="60">
        <f>[1]Data!E1052</f>
        <v>28.4</v>
      </c>
      <c r="F1053" s="60">
        <f t="shared" si="166"/>
        <v>434.72260827464783</v>
      </c>
      <c r="G1053" s="60">
        <f t="shared" si="167"/>
        <v>36.325692781690137</v>
      </c>
      <c r="H1053" s="60">
        <f t="shared" si="161"/>
        <v>308.07579789907396</v>
      </c>
      <c r="I1053" s="60">
        <f t="shared" si="162"/>
        <v>31.547637427910242</v>
      </c>
      <c r="J1053" s="60">
        <f t="shared" si="163"/>
        <v>13.779878422529608</v>
      </c>
      <c r="K1053" s="60">
        <f t="shared" si="164"/>
        <v>2.6232094427983776</v>
      </c>
      <c r="L1053" s="60">
        <f t="shared" si="165"/>
        <v>-0.17812066982861596</v>
      </c>
      <c r="R1053" s="60">
        <f t="shared" si="168"/>
        <v>11.967359050445102</v>
      </c>
      <c r="S1053" s="60">
        <f t="shared" si="169"/>
        <v>2.4821828645210062</v>
      </c>
    </row>
    <row r="1054" spans="1:19" x14ac:dyDescent="0.3">
      <c r="A1054" s="60">
        <f>[1]Data!A1053</f>
        <v>1958.01</v>
      </c>
      <c r="B1054" s="60">
        <f>[1]Data!B1053</f>
        <v>41.12</v>
      </c>
      <c r="C1054" s="60">
        <f>[1]Data!C1053</f>
        <v>1.7833300000000001</v>
      </c>
      <c r="D1054" s="60">
        <f>[1]Data!D1053</f>
        <v>3.2933300000000001</v>
      </c>
      <c r="E1054" s="60">
        <f>[1]Data!E1053</f>
        <v>28.6</v>
      </c>
      <c r="F1054" s="60">
        <f t="shared" si="166"/>
        <v>440.13855944055933</v>
      </c>
      <c r="G1054" s="60">
        <f t="shared" si="167"/>
        <v>35.251009775349644</v>
      </c>
      <c r="H1054" s="60">
        <f t="shared" si="161"/>
        <v>310.20992185269267</v>
      </c>
      <c r="I1054" s="60">
        <f t="shared" si="162"/>
        <v>31.681272285795426</v>
      </c>
      <c r="J1054" s="60">
        <f t="shared" si="163"/>
        <v>13.892704670130918</v>
      </c>
      <c r="K1054" s="60">
        <f t="shared" si="164"/>
        <v>2.6313638584824153</v>
      </c>
      <c r="L1054" s="60">
        <f t="shared" si="165"/>
        <v>-0.16996625414457833</v>
      </c>
      <c r="R1054" s="60">
        <f t="shared" si="168"/>
        <v>12.485842597006677</v>
      </c>
      <c r="S1054" s="60">
        <f t="shared" si="169"/>
        <v>2.524595410201504</v>
      </c>
    </row>
    <row r="1055" spans="1:19" x14ac:dyDescent="0.3">
      <c r="A1055" s="60">
        <f>[1]Data!A1054</f>
        <v>1958.02</v>
      </c>
      <c r="B1055" s="60">
        <f>[1]Data!B1054</f>
        <v>41.26</v>
      </c>
      <c r="C1055" s="60">
        <f>[1]Data!C1054</f>
        <v>1.77667</v>
      </c>
      <c r="D1055" s="60">
        <f>[1]Data!D1054</f>
        <v>3.2166700000000001</v>
      </c>
      <c r="E1055" s="60">
        <f>[1]Data!E1054</f>
        <v>28.6</v>
      </c>
      <c r="F1055" s="60">
        <f t="shared" si="166"/>
        <v>441.63708566433559</v>
      </c>
      <c r="G1055" s="60">
        <f t="shared" si="167"/>
        <v>34.430459630244748</v>
      </c>
      <c r="H1055" s="60">
        <f t="shared" si="161"/>
        <v>312.50194270390915</v>
      </c>
      <c r="I1055" s="60">
        <f t="shared" si="162"/>
        <v>31.801659767352412</v>
      </c>
      <c r="J1055" s="60">
        <f t="shared" si="163"/>
        <v>13.887233839213646</v>
      </c>
      <c r="K1055" s="60">
        <f t="shared" si="164"/>
        <v>2.6309699892889213</v>
      </c>
      <c r="L1055" s="60">
        <f t="shared" si="165"/>
        <v>-0.17036012333807227</v>
      </c>
      <c r="R1055" s="60">
        <f t="shared" si="168"/>
        <v>12.826929713026203</v>
      </c>
      <c r="S1055" s="60">
        <f t="shared" si="169"/>
        <v>2.5515468446914276</v>
      </c>
    </row>
    <row r="1056" spans="1:19" x14ac:dyDescent="0.3">
      <c r="A1056" s="60">
        <f>[1]Data!A1055</f>
        <v>1958.03</v>
      </c>
      <c r="B1056" s="60">
        <f>[1]Data!B1055</f>
        <v>42.11</v>
      </c>
      <c r="C1056" s="60">
        <f>[1]Data!C1055</f>
        <v>1.77</v>
      </c>
      <c r="D1056" s="60">
        <f>[1]Data!D1055</f>
        <v>3.14</v>
      </c>
      <c r="E1056" s="60">
        <f>[1]Data!E1055</f>
        <v>28.8</v>
      </c>
      <c r="F1056" s="60">
        <f t="shared" si="166"/>
        <v>447.60517447916658</v>
      </c>
      <c r="G1056" s="60">
        <f t="shared" si="167"/>
        <v>33.376401041666661</v>
      </c>
      <c r="H1056" s="60">
        <f t="shared" si="161"/>
        <v>314.76831511947455</v>
      </c>
      <c r="I1056" s="60">
        <f t="shared" si="162"/>
        <v>31.907866120343034</v>
      </c>
      <c r="J1056" s="60">
        <f t="shared" si="163"/>
        <v>14.028051038919005</v>
      </c>
      <c r="K1056" s="60">
        <f t="shared" si="164"/>
        <v>2.6410589706316641</v>
      </c>
      <c r="L1056" s="60">
        <f t="shared" si="165"/>
        <v>-0.16027114199532955</v>
      </c>
      <c r="R1056" s="60">
        <f t="shared" si="168"/>
        <v>13.410828025477706</v>
      </c>
      <c r="S1056" s="60">
        <f t="shared" si="169"/>
        <v>2.5960624422536744</v>
      </c>
    </row>
    <row r="1057" spans="1:19" x14ac:dyDescent="0.3">
      <c r="A1057" s="60">
        <f>[1]Data!A1056</f>
        <v>1958.04</v>
      </c>
      <c r="B1057" s="60">
        <f>[1]Data!B1056</f>
        <v>42.34</v>
      </c>
      <c r="C1057" s="60">
        <f>[1]Data!C1056</f>
        <v>1.75667</v>
      </c>
      <c r="D1057" s="60">
        <f>[1]Data!D1056</f>
        <v>3.07</v>
      </c>
      <c r="E1057" s="60">
        <f>[1]Data!E1056</f>
        <v>28.9</v>
      </c>
      <c r="F1057" s="60">
        <f t="shared" si="166"/>
        <v>448.49267647058821</v>
      </c>
      <c r="G1057" s="60">
        <f t="shared" si="167"/>
        <v>32.519426470588229</v>
      </c>
      <c r="H1057" s="60">
        <f t="shared" si="161"/>
        <v>316.98420299398549</v>
      </c>
      <c r="I1057" s="60">
        <f t="shared" si="162"/>
        <v>32.004322252060547</v>
      </c>
      <c r="J1057" s="60">
        <f t="shared" si="163"/>
        <v>14.013503330529449</v>
      </c>
      <c r="K1057" s="60">
        <f t="shared" si="164"/>
        <v>2.640021388370493</v>
      </c>
      <c r="L1057" s="60">
        <f t="shared" si="165"/>
        <v>-0.16130872425650056</v>
      </c>
      <c r="R1057" s="60">
        <f t="shared" si="168"/>
        <v>13.791530944625409</v>
      </c>
      <c r="S1057" s="60">
        <f t="shared" si="169"/>
        <v>2.6240547041076137</v>
      </c>
    </row>
    <row r="1058" spans="1:19" x14ac:dyDescent="0.3">
      <c r="A1058" s="60">
        <f>[1]Data!A1057</f>
        <v>1958.05</v>
      </c>
      <c r="B1058" s="60">
        <f>[1]Data!B1057</f>
        <v>43.7</v>
      </c>
      <c r="C1058" s="60">
        <f>[1]Data!C1057</f>
        <v>1.74333</v>
      </c>
      <c r="D1058" s="60">
        <f>[1]Data!D1057</f>
        <v>3</v>
      </c>
      <c r="E1058" s="60">
        <f>[1]Data!E1057</f>
        <v>28.9</v>
      </c>
      <c r="F1058" s="60">
        <f t="shared" si="166"/>
        <v>462.89867647058821</v>
      </c>
      <c r="G1058" s="60">
        <f t="shared" si="167"/>
        <v>31.777941176470584</v>
      </c>
      <c r="H1058" s="60">
        <f t="shared" si="161"/>
        <v>319.1639436247126</v>
      </c>
      <c r="I1058" s="60">
        <f t="shared" si="162"/>
        <v>32.088530145664819</v>
      </c>
      <c r="J1058" s="60">
        <f t="shared" si="163"/>
        <v>14.425674045189201</v>
      </c>
      <c r="K1058" s="60">
        <f t="shared" si="164"/>
        <v>2.6690095388719062</v>
      </c>
      <c r="L1058" s="60">
        <f t="shared" si="165"/>
        <v>-0.13232057375508743</v>
      </c>
      <c r="R1058" s="60">
        <f t="shared" si="168"/>
        <v>14.566666666666668</v>
      </c>
      <c r="S1058" s="60">
        <f t="shared" si="169"/>
        <v>2.6787358134334349</v>
      </c>
    </row>
    <row r="1059" spans="1:19" x14ac:dyDescent="0.3">
      <c r="A1059" s="60">
        <f>[1]Data!A1058</f>
        <v>1958.06</v>
      </c>
      <c r="B1059" s="60">
        <f>[1]Data!B1058</f>
        <v>44.75</v>
      </c>
      <c r="C1059" s="60">
        <f>[1]Data!C1058</f>
        <v>1.73</v>
      </c>
      <c r="D1059" s="60">
        <f>[1]Data!D1058</f>
        <v>2.93</v>
      </c>
      <c r="E1059" s="60">
        <f>[1]Data!E1058</f>
        <v>28.9</v>
      </c>
      <c r="F1059" s="60">
        <f t="shared" si="166"/>
        <v>474.02095588235284</v>
      </c>
      <c r="G1059" s="60">
        <f t="shared" si="167"/>
        <v>31.036455882352939</v>
      </c>
      <c r="H1059" s="60">
        <f t="shared" si="161"/>
        <v>321.33568925182544</v>
      </c>
      <c r="I1059" s="60">
        <f t="shared" si="162"/>
        <v>32.161560027579483</v>
      </c>
      <c r="J1059" s="60">
        <f t="shared" si="163"/>
        <v>14.738742631758718</v>
      </c>
      <c r="K1059" s="60">
        <f t="shared" si="164"/>
        <v>2.6904795799855421</v>
      </c>
      <c r="L1059" s="60">
        <f t="shared" si="165"/>
        <v>-0.1108505326414515</v>
      </c>
      <c r="R1059" s="60">
        <f t="shared" si="168"/>
        <v>15.273037542662115</v>
      </c>
      <c r="S1059" s="60">
        <f t="shared" si="169"/>
        <v>2.7260890216918883</v>
      </c>
    </row>
    <row r="1060" spans="1:19" x14ac:dyDescent="0.3">
      <c r="A1060" s="60">
        <f>[1]Data!A1059</f>
        <v>1958.07</v>
      </c>
      <c r="B1060" s="60">
        <f>[1]Data!B1059</f>
        <v>45.98</v>
      </c>
      <c r="C1060" s="60">
        <f>[1]Data!C1059</f>
        <v>1.73</v>
      </c>
      <c r="D1060" s="60">
        <f>[1]Data!D1059</f>
        <v>2.9133300000000002</v>
      </c>
      <c r="E1060" s="60">
        <f>[1]Data!E1059</f>
        <v>29</v>
      </c>
      <c r="F1060" s="60">
        <f t="shared" si="166"/>
        <v>485.37042931034472</v>
      </c>
      <c r="G1060" s="60">
        <f t="shared" si="167"/>
        <v>30.753463088793101</v>
      </c>
      <c r="H1060" s="60">
        <f t="shared" si="161"/>
        <v>323.72713631801412</v>
      </c>
      <c r="I1060" s="60">
        <f t="shared" si="162"/>
        <v>32.225696167348303</v>
      </c>
      <c r="J1060" s="60">
        <f t="shared" si="163"/>
        <v>15.06159639778803</v>
      </c>
      <c r="K1060" s="60">
        <f t="shared" si="164"/>
        <v>2.7121482192630437</v>
      </c>
      <c r="L1060" s="60">
        <f t="shared" si="165"/>
        <v>-8.9181893363949882E-2</v>
      </c>
      <c r="R1060" s="60">
        <f t="shared" si="168"/>
        <v>15.782626753577519</v>
      </c>
      <c r="S1060" s="60">
        <f t="shared" si="169"/>
        <v>2.7589097625011152</v>
      </c>
    </row>
    <row r="1061" spans="1:19" x14ac:dyDescent="0.3">
      <c r="A1061" s="60">
        <f>[1]Data!A1060</f>
        <v>1958.08</v>
      </c>
      <c r="B1061" s="60">
        <f>[1]Data!B1060</f>
        <v>47.7</v>
      </c>
      <c r="C1061" s="60">
        <f>[1]Data!C1060</f>
        <v>1.73</v>
      </c>
      <c r="D1061" s="60">
        <f>[1]Data!D1060</f>
        <v>2.8966699999999999</v>
      </c>
      <c r="E1061" s="60">
        <f>[1]Data!E1060</f>
        <v>28.9</v>
      </c>
      <c r="F1061" s="60">
        <f t="shared" si="166"/>
        <v>505.26926470588234</v>
      </c>
      <c r="G1061" s="60">
        <f t="shared" si="167"/>
        <v>30.683402955882347</v>
      </c>
      <c r="H1061" s="60">
        <f t="shared" si="161"/>
        <v>326.29768498758813</v>
      </c>
      <c r="I1061" s="60">
        <f t="shared" si="162"/>
        <v>32.280861663098428</v>
      </c>
      <c r="J1061" s="60">
        <f t="shared" si="163"/>
        <v>15.652285554802159</v>
      </c>
      <c r="K1061" s="60">
        <f t="shared" si="164"/>
        <v>2.7506169481634846</v>
      </c>
      <c r="L1061" s="60">
        <f t="shared" si="165"/>
        <v>-5.0713164463509042E-2</v>
      </c>
      <c r="R1061" s="60">
        <f t="shared" si="168"/>
        <v>16.467184732813887</v>
      </c>
      <c r="S1061" s="60">
        <f t="shared" si="169"/>
        <v>2.8013695965377807</v>
      </c>
    </row>
    <row r="1062" spans="1:19" x14ac:dyDescent="0.3">
      <c r="A1062" s="60">
        <f>[1]Data!A1061</f>
        <v>1958.09</v>
      </c>
      <c r="B1062" s="60">
        <f>[1]Data!B1061</f>
        <v>48.96</v>
      </c>
      <c r="C1062" s="60">
        <f>[1]Data!C1061</f>
        <v>1.73</v>
      </c>
      <c r="D1062" s="60">
        <f>[1]Data!D1061</f>
        <v>2.88</v>
      </c>
      <c r="E1062" s="60">
        <f>[1]Data!E1061</f>
        <v>28.9</v>
      </c>
      <c r="F1062" s="60">
        <f t="shared" si="166"/>
        <v>518.61599999999999</v>
      </c>
      <c r="G1062" s="60">
        <f t="shared" si="167"/>
        <v>30.506823529411758</v>
      </c>
      <c r="H1062" s="60">
        <f t="shared" si="161"/>
        <v>329.02783437195262</v>
      </c>
      <c r="I1062" s="60">
        <f t="shared" si="162"/>
        <v>32.325298098310121</v>
      </c>
      <c r="J1062" s="60">
        <f t="shared" si="163"/>
        <v>16.043657151211601</v>
      </c>
      <c r="K1062" s="60">
        <f t="shared" si="164"/>
        <v>2.7753135783957354</v>
      </c>
      <c r="L1062" s="60">
        <f t="shared" si="165"/>
        <v>-2.6016534231258159E-2</v>
      </c>
      <c r="R1062" s="60">
        <f t="shared" si="168"/>
        <v>17</v>
      </c>
      <c r="S1062" s="60">
        <f t="shared" si="169"/>
        <v>2.8332133440562162</v>
      </c>
    </row>
    <row r="1063" spans="1:19" x14ac:dyDescent="0.3">
      <c r="A1063" s="60">
        <f>[1]Data!A1062</f>
        <v>1958.1</v>
      </c>
      <c r="B1063" s="60">
        <f>[1]Data!B1062</f>
        <v>50.95</v>
      </c>
      <c r="C1063" s="60">
        <f>[1]Data!C1062</f>
        <v>1.7366699999999999</v>
      </c>
      <c r="D1063" s="60">
        <f>[1]Data!D1062</f>
        <v>2.8833299999999999</v>
      </c>
      <c r="E1063" s="60">
        <f>[1]Data!E1062</f>
        <v>28.9</v>
      </c>
      <c r="F1063" s="60">
        <f t="shared" si="166"/>
        <v>539.69536764705879</v>
      </c>
      <c r="G1063" s="60">
        <f t="shared" si="167"/>
        <v>30.542097044117643</v>
      </c>
      <c r="H1063" s="60">
        <f t="shared" si="161"/>
        <v>331.76850342696792</v>
      </c>
      <c r="I1063" s="60">
        <f t="shared" si="162"/>
        <v>32.359615252535519</v>
      </c>
      <c r="J1063" s="60">
        <f t="shared" si="163"/>
        <v>16.678052672606213</v>
      </c>
      <c r="K1063" s="60">
        <f t="shared" si="164"/>
        <v>2.8140936438685973</v>
      </c>
      <c r="L1063" s="60">
        <f t="shared" si="165"/>
        <v>1.2763531241603676E-2</v>
      </c>
      <c r="R1063" s="60">
        <f t="shared" si="168"/>
        <v>17.670540659584578</v>
      </c>
      <c r="S1063" s="60">
        <f t="shared" si="169"/>
        <v>2.8718988834630879</v>
      </c>
    </row>
    <row r="1064" spans="1:19" x14ac:dyDescent="0.3">
      <c r="A1064" s="60">
        <f>[1]Data!A1063</f>
        <v>1958.11</v>
      </c>
      <c r="B1064" s="60">
        <f>[1]Data!B1063</f>
        <v>52.5</v>
      </c>
      <c r="C1064" s="60">
        <f>[1]Data!C1063</f>
        <v>1.74333</v>
      </c>
      <c r="D1064" s="60">
        <f>[1]Data!D1063</f>
        <v>2.8866700000000001</v>
      </c>
      <c r="E1064" s="60">
        <f>[1]Data!E1063</f>
        <v>29</v>
      </c>
      <c r="F1064" s="60">
        <f t="shared" si="166"/>
        <v>554.19633620689649</v>
      </c>
      <c r="G1064" s="60">
        <f t="shared" si="167"/>
        <v>30.472036911206892</v>
      </c>
      <c r="H1064" s="60">
        <f t="shared" si="161"/>
        <v>334.72863111852109</v>
      </c>
      <c r="I1064" s="60">
        <f t="shared" si="162"/>
        <v>32.382046705842377</v>
      </c>
      <c r="J1064" s="60">
        <f t="shared" si="163"/>
        <v>17.114308469788856</v>
      </c>
      <c r="K1064" s="60">
        <f t="shared" si="164"/>
        <v>2.8399148662455356</v>
      </c>
      <c r="L1064" s="60">
        <f t="shared" si="165"/>
        <v>3.8584753618541967E-2</v>
      </c>
      <c r="R1064" s="60">
        <f t="shared" si="168"/>
        <v>18.18704597338802</v>
      </c>
      <c r="S1064" s="60">
        <f t="shared" si="169"/>
        <v>2.9007095809575993</v>
      </c>
    </row>
    <row r="1065" spans="1:19" x14ac:dyDescent="0.3">
      <c r="A1065" s="60">
        <f>[1]Data!A1064</f>
        <v>1958.12</v>
      </c>
      <c r="B1065" s="60">
        <f>[1]Data!B1064</f>
        <v>53.49</v>
      </c>
      <c r="C1065" s="60">
        <f>[1]Data!C1064</f>
        <v>1.75</v>
      </c>
      <c r="D1065" s="60">
        <f>[1]Data!D1064</f>
        <v>2.89</v>
      </c>
      <c r="E1065" s="60">
        <f>[1]Data!E1064</f>
        <v>28.9</v>
      </c>
      <c r="F1065" s="60">
        <f t="shared" si="166"/>
        <v>566.60069117647049</v>
      </c>
      <c r="G1065" s="60">
        <f t="shared" si="167"/>
        <v>30.612749999999998</v>
      </c>
      <c r="H1065" s="60">
        <f t="shared" si="161"/>
        <v>337.82128716120428</v>
      </c>
      <c r="I1065" s="60">
        <f t="shared" si="162"/>
        <v>32.395832229084398</v>
      </c>
      <c r="J1065" s="60">
        <f t="shared" si="163"/>
        <v>17.489925468492412</v>
      </c>
      <c r="K1065" s="60">
        <f t="shared" si="164"/>
        <v>2.861625027643067</v>
      </c>
      <c r="L1065" s="60">
        <f t="shared" si="165"/>
        <v>6.0294915016073425E-2</v>
      </c>
      <c r="R1065" s="60">
        <f t="shared" si="168"/>
        <v>18.508650519031143</v>
      </c>
      <c r="S1065" s="60">
        <f t="shared" si="169"/>
        <v>2.9182382184188178</v>
      </c>
    </row>
    <row r="1066" spans="1:19" x14ac:dyDescent="0.3">
      <c r="A1066" s="60">
        <f>[1]Data!A1065</f>
        <v>1959.01</v>
      </c>
      <c r="B1066" s="60">
        <f>[1]Data!B1065</f>
        <v>55.62</v>
      </c>
      <c r="C1066" s="60">
        <f>[1]Data!C1065</f>
        <v>1.75667</v>
      </c>
      <c r="D1066" s="60">
        <f>[1]Data!D1065</f>
        <v>2.96333</v>
      </c>
      <c r="E1066" s="60">
        <f>[1]Data!E1065</f>
        <v>29</v>
      </c>
      <c r="F1066" s="60">
        <f t="shared" si="166"/>
        <v>587.13143275862046</v>
      </c>
      <c r="G1066" s="60">
        <f t="shared" si="167"/>
        <v>31.281269123275855</v>
      </c>
      <c r="H1066" s="60">
        <f t="shared" si="161"/>
        <v>340.86578995768639</v>
      </c>
      <c r="I1066" s="60">
        <f t="shared" si="162"/>
        <v>32.410819968945198</v>
      </c>
      <c r="J1066" s="60">
        <f t="shared" si="163"/>
        <v>18.115290922018858</v>
      </c>
      <c r="K1066" s="60">
        <f t="shared" si="164"/>
        <v>2.8967563839486314</v>
      </c>
      <c r="L1066" s="60">
        <f t="shared" si="165"/>
        <v>9.5426271321637834E-2</v>
      </c>
      <c r="R1066" s="60">
        <f t="shared" si="168"/>
        <v>18.769424937485869</v>
      </c>
      <c r="S1066" s="60">
        <f t="shared" si="169"/>
        <v>2.9322292128081404</v>
      </c>
    </row>
    <row r="1067" spans="1:19" x14ac:dyDescent="0.3">
      <c r="A1067" s="60">
        <f>[1]Data!A1066</f>
        <v>1959.02</v>
      </c>
      <c r="B1067" s="60">
        <f>[1]Data!B1066</f>
        <v>54.77</v>
      </c>
      <c r="C1067" s="60">
        <f>[1]Data!C1066</f>
        <v>1.7633300000000001</v>
      </c>
      <c r="D1067" s="60">
        <f>[1]Data!D1066</f>
        <v>3.03667</v>
      </c>
      <c r="E1067" s="60">
        <f>[1]Data!E1066</f>
        <v>28.9</v>
      </c>
      <c r="F1067" s="60">
        <f t="shared" si="166"/>
        <v>580.1592794117646</v>
      </c>
      <c r="G1067" s="60">
        <f t="shared" si="167"/>
        <v>32.16637354411764</v>
      </c>
      <c r="H1067" s="60">
        <f t="shared" si="161"/>
        <v>344.09655406466203</v>
      </c>
      <c r="I1067" s="60">
        <f t="shared" si="162"/>
        <v>32.427621277664905</v>
      </c>
      <c r="J1067" s="60">
        <f t="shared" si="163"/>
        <v>17.890898454872467</v>
      </c>
      <c r="K1067" s="60">
        <f t="shared" si="164"/>
        <v>2.8842921173256886</v>
      </c>
      <c r="L1067" s="60">
        <f t="shared" si="165"/>
        <v>8.2962004698694969E-2</v>
      </c>
      <c r="R1067" s="60">
        <f t="shared" si="168"/>
        <v>18.036204131499307</v>
      </c>
      <c r="S1067" s="60">
        <f t="shared" si="169"/>
        <v>2.8923810784976345</v>
      </c>
    </row>
    <row r="1068" spans="1:19" x14ac:dyDescent="0.3">
      <c r="A1068" s="60">
        <f>[1]Data!A1067</f>
        <v>1959.03</v>
      </c>
      <c r="B1068" s="60">
        <f>[1]Data!B1067</f>
        <v>56.16</v>
      </c>
      <c r="C1068" s="60">
        <f>[1]Data!C1067</f>
        <v>1.77</v>
      </c>
      <c r="D1068" s="60">
        <f>[1]Data!D1067</f>
        <v>3.11</v>
      </c>
      <c r="E1068" s="60">
        <f>[1]Data!E1067</f>
        <v>28.9</v>
      </c>
      <c r="F1068" s="60">
        <f t="shared" si="166"/>
        <v>594.88305882352927</v>
      </c>
      <c r="G1068" s="60">
        <f t="shared" si="167"/>
        <v>32.94313235294117</v>
      </c>
      <c r="H1068" s="60">
        <f t="shared" si="161"/>
        <v>347.36859340378038</v>
      </c>
      <c r="I1068" s="60">
        <f t="shared" si="162"/>
        <v>32.447453107229123</v>
      </c>
      <c r="J1068" s="60">
        <f t="shared" si="163"/>
        <v>18.333736606618054</v>
      </c>
      <c r="K1068" s="60">
        <f t="shared" si="164"/>
        <v>2.9087428930470578</v>
      </c>
      <c r="L1068" s="60">
        <f t="shared" si="165"/>
        <v>0.10741278042006419</v>
      </c>
      <c r="R1068" s="60">
        <f t="shared" si="168"/>
        <v>18.057877813504824</v>
      </c>
      <c r="S1068" s="60">
        <f t="shared" si="169"/>
        <v>2.8935820335264131</v>
      </c>
    </row>
    <row r="1069" spans="1:19" x14ac:dyDescent="0.3">
      <c r="A1069" s="60">
        <f>[1]Data!A1068</f>
        <v>1959.04</v>
      </c>
      <c r="B1069" s="60">
        <f>[1]Data!B1068</f>
        <v>57.1</v>
      </c>
      <c r="C1069" s="60">
        <f>[1]Data!C1068</f>
        <v>1.77667</v>
      </c>
      <c r="D1069" s="60">
        <f>[1]Data!D1068</f>
        <v>3.2066699999999999</v>
      </c>
      <c r="E1069" s="60">
        <f>[1]Data!E1068</f>
        <v>29</v>
      </c>
      <c r="F1069" s="60">
        <f t="shared" si="166"/>
        <v>602.75449137931025</v>
      </c>
      <c r="G1069" s="60">
        <f t="shared" si="167"/>
        <v>33.849995531896546</v>
      </c>
      <c r="H1069" s="60">
        <f t="shared" si="161"/>
        <v>350.73111725611568</v>
      </c>
      <c r="I1069" s="60">
        <f t="shared" si="162"/>
        <v>32.475022585145737</v>
      </c>
      <c r="J1069" s="60">
        <f t="shared" si="163"/>
        <v>18.560556495348326</v>
      </c>
      <c r="K1069" s="60">
        <f t="shared" si="164"/>
        <v>2.9210387104941336</v>
      </c>
      <c r="L1069" s="60">
        <f t="shared" si="165"/>
        <v>0.11970859786713994</v>
      </c>
      <c r="R1069" s="60">
        <f t="shared" si="168"/>
        <v>17.806634296637945</v>
      </c>
      <c r="S1069" s="60">
        <f t="shared" si="169"/>
        <v>2.87957110115196</v>
      </c>
    </row>
    <row r="1070" spans="1:19" x14ac:dyDescent="0.3">
      <c r="A1070" s="60">
        <f>[1]Data!A1069</f>
        <v>1959.05</v>
      </c>
      <c r="B1070" s="60">
        <f>[1]Data!B1069</f>
        <v>57.96</v>
      </c>
      <c r="C1070" s="60">
        <f>[1]Data!C1069</f>
        <v>1.7833300000000001</v>
      </c>
      <c r="D1070" s="60">
        <f>[1]Data!D1069</f>
        <v>3.3033299999999999</v>
      </c>
      <c r="E1070" s="60">
        <f>[1]Data!E1069</f>
        <v>29</v>
      </c>
      <c r="F1070" s="60">
        <f t="shared" si="166"/>
        <v>611.83275517241373</v>
      </c>
      <c r="G1070" s="60">
        <f t="shared" si="167"/>
        <v>34.870350157758615</v>
      </c>
      <c r="H1070" s="60">
        <f t="shared" si="161"/>
        <v>354.10018974272236</v>
      </c>
      <c r="I1070" s="60">
        <f t="shared" si="162"/>
        <v>32.508769504623238</v>
      </c>
      <c r="J1070" s="60">
        <f t="shared" si="163"/>
        <v>18.820544871297017</v>
      </c>
      <c r="K1070" s="60">
        <f t="shared" si="164"/>
        <v>2.9349490854542415</v>
      </c>
      <c r="L1070" s="60">
        <f t="shared" si="165"/>
        <v>0.13361897282724788</v>
      </c>
      <c r="R1070" s="60">
        <f t="shared" si="168"/>
        <v>17.545930924249166</v>
      </c>
      <c r="S1070" s="60">
        <f t="shared" si="169"/>
        <v>2.8648220668609392</v>
      </c>
    </row>
    <row r="1071" spans="1:19" x14ac:dyDescent="0.3">
      <c r="A1071" s="60">
        <f>[1]Data!A1070</f>
        <v>1959.06</v>
      </c>
      <c r="B1071" s="60">
        <f>[1]Data!B1070</f>
        <v>57.46</v>
      </c>
      <c r="C1071" s="60">
        <f>[1]Data!C1070</f>
        <v>1.79</v>
      </c>
      <c r="D1071" s="60">
        <f>[1]Data!D1070</f>
        <v>3.4</v>
      </c>
      <c r="E1071" s="60">
        <f>[1]Data!E1070</f>
        <v>29.1</v>
      </c>
      <c r="F1071" s="60">
        <f t="shared" si="166"/>
        <v>604.47031443298954</v>
      </c>
      <c r="G1071" s="60">
        <f t="shared" si="167"/>
        <v>35.767474226804111</v>
      </c>
      <c r="H1071" s="60">
        <f t="shared" si="161"/>
        <v>357.7854871564607</v>
      </c>
      <c r="I1071" s="60">
        <f t="shared" si="162"/>
        <v>32.549823363130926</v>
      </c>
      <c r="J1071" s="60">
        <f t="shared" si="163"/>
        <v>18.570617348346996</v>
      </c>
      <c r="K1071" s="60">
        <f t="shared" si="164"/>
        <v>2.921580619203362</v>
      </c>
      <c r="L1071" s="60">
        <f t="shared" si="165"/>
        <v>0.12025050657636838</v>
      </c>
      <c r="R1071" s="60">
        <f t="shared" si="168"/>
        <v>16.900000000000002</v>
      </c>
      <c r="S1071" s="60">
        <f t="shared" si="169"/>
        <v>2.827313621929028</v>
      </c>
    </row>
    <row r="1072" spans="1:19" x14ac:dyDescent="0.3">
      <c r="A1072" s="60">
        <f>[1]Data!A1071</f>
        <v>1959.07</v>
      </c>
      <c r="B1072" s="60">
        <f>[1]Data!B1071</f>
        <v>59.74</v>
      </c>
      <c r="C1072" s="60">
        <f>[1]Data!C1071</f>
        <v>1.79667</v>
      </c>
      <c r="D1072" s="60">
        <f>[1]Data!D1071</f>
        <v>3.41</v>
      </c>
      <c r="E1072" s="60">
        <f>[1]Data!E1071</f>
        <v>29.2</v>
      </c>
      <c r="F1072" s="60">
        <f t="shared" si="166"/>
        <v>626.30331678082189</v>
      </c>
      <c r="G1072" s="60">
        <f t="shared" si="167"/>
        <v>35.749821061643829</v>
      </c>
      <c r="H1072" s="60">
        <f t="shared" si="161"/>
        <v>361.30269097586</v>
      </c>
      <c r="I1072" s="60">
        <f t="shared" si="162"/>
        <v>32.588889855575097</v>
      </c>
      <c r="J1072" s="60">
        <f t="shared" si="163"/>
        <v>19.218307820745785</v>
      </c>
      <c r="K1072" s="60">
        <f t="shared" si="164"/>
        <v>2.9558633570410779</v>
      </c>
      <c r="L1072" s="60">
        <f t="shared" si="165"/>
        <v>0.15453324441408434</v>
      </c>
      <c r="R1072" s="60">
        <f t="shared" si="168"/>
        <v>17.519061583577713</v>
      </c>
      <c r="S1072" s="60">
        <f t="shared" si="169"/>
        <v>2.8632895214925385</v>
      </c>
    </row>
    <row r="1073" spans="1:19" x14ac:dyDescent="0.3">
      <c r="A1073" s="60">
        <f>[1]Data!A1072</f>
        <v>1959.08</v>
      </c>
      <c r="B1073" s="60">
        <f>[1]Data!B1072</f>
        <v>59.4</v>
      </c>
      <c r="C1073" s="60">
        <f>[1]Data!C1072</f>
        <v>1.8033300000000001</v>
      </c>
      <c r="D1073" s="60">
        <f>[1]Data!D1072</f>
        <v>3.42</v>
      </c>
      <c r="E1073" s="60">
        <f>[1]Data!E1072</f>
        <v>29.2</v>
      </c>
      <c r="F1073" s="60">
        <f t="shared" si="166"/>
        <v>622.73881849315057</v>
      </c>
      <c r="G1073" s="60">
        <f t="shared" si="167"/>
        <v>35.854659246575338</v>
      </c>
      <c r="H1073" s="60">
        <f t="shared" si="161"/>
        <v>364.628835320772</v>
      </c>
      <c r="I1073" s="60">
        <f t="shared" si="162"/>
        <v>32.630323540411645</v>
      </c>
      <c r="J1073" s="60">
        <f t="shared" si="163"/>
        <v>19.084665762566154</v>
      </c>
      <c r="K1073" s="60">
        <f t="shared" si="164"/>
        <v>2.9488851729480108</v>
      </c>
      <c r="L1073" s="60">
        <f t="shared" si="165"/>
        <v>0.14755506032101717</v>
      </c>
      <c r="R1073" s="60">
        <f t="shared" si="168"/>
        <v>17.368421052631579</v>
      </c>
      <c r="S1073" s="60">
        <f t="shared" si="169"/>
        <v>2.8546536752940854</v>
      </c>
    </row>
    <row r="1074" spans="1:19" x14ac:dyDescent="0.3">
      <c r="A1074" s="60">
        <f>[1]Data!A1073</f>
        <v>1959.09</v>
      </c>
      <c r="B1074" s="60">
        <f>[1]Data!B1073</f>
        <v>57.05</v>
      </c>
      <c r="C1074" s="60">
        <f>[1]Data!C1073</f>
        <v>1.81</v>
      </c>
      <c r="D1074" s="60">
        <f>[1]Data!D1073</f>
        <v>3.43</v>
      </c>
      <c r="E1074" s="60">
        <f>[1]Data!E1073</f>
        <v>29.3</v>
      </c>
      <c r="F1074" s="60">
        <f t="shared" si="166"/>
        <v>596.0605418088735</v>
      </c>
      <c r="G1074" s="60">
        <f t="shared" si="167"/>
        <v>35.836768771331052</v>
      </c>
      <c r="H1074" s="60">
        <f t="shared" si="161"/>
        <v>367.94580284161566</v>
      </c>
      <c r="I1074" s="60">
        <f t="shared" si="162"/>
        <v>32.67319470574602</v>
      </c>
      <c r="J1074" s="60">
        <f t="shared" si="163"/>
        <v>18.243105615382269</v>
      </c>
      <c r="K1074" s="60">
        <f t="shared" si="164"/>
        <v>2.9037872341541364</v>
      </c>
      <c r="L1074" s="60">
        <f t="shared" si="165"/>
        <v>0.10245712152714281</v>
      </c>
      <c r="R1074" s="60">
        <f t="shared" si="168"/>
        <v>16.632653061224488</v>
      </c>
      <c r="S1074" s="60">
        <f t="shared" si="169"/>
        <v>2.8113678151302359</v>
      </c>
    </row>
    <row r="1075" spans="1:19" x14ac:dyDescent="0.3">
      <c r="A1075" s="60">
        <f>[1]Data!A1074</f>
        <v>1959.1</v>
      </c>
      <c r="B1075" s="60">
        <f>[1]Data!B1074</f>
        <v>57</v>
      </c>
      <c r="C1075" s="60">
        <f>[1]Data!C1074</f>
        <v>1.81667</v>
      </c>
      <c r="D1075" s="60">
        <f>[1]Data!D1074</f>
        <v>3.4166699999999999</v>
      </c>
      <c r="E1075" s="60">
        <f>[1]Data!E1074</f>
        <v>29.4</v>
      </c>
      <c r="F1075" s="60">
        <f t="shared" si="166"/>
        <v>593.51249999999993</v>
      </c>
      <c r="G1075" s="60">
        <f t="shared" si="167"/>
        <v>35.576076374999992</v>
      </c>
      <c r="H1075" s="60">
        <f t="shared" si="161"/>
        <v>371.20129295648366</v>
      </c>
      <c r="I1075" s="60">
        <f t="shared" si="162"/>
        <v>32.714515063727106</v>
      </c>
      <c r="J1075" s="60">
        <f t="shared" si="163"/>
        <v>18.142176304427913</v>
      </c>
      <c r="K1075" s="60">
        <f t="shared" si="164"/>
        <v>2.898239410171545</v>
      </c>
      <c r="L1075" s="60">
        <f t="shared" si="165"/>
        <v>9.6909297544551354E-2</v>
      </c>
      <c r="R1075" s="60">
        <f t="shared" si="168"/>
        <v>16.682910553257997</v>
      </c>
      <c r="S1075" s="60">
        <f t="shared" si="169"/>
        <v>2.8143848753089626</v>
      </c>
    </row>
    <row r="1076" spans="1:19" x14ac:dyDescent="0.3">
      <c r="A1076" s="60">
        <f>[1]Data!A1075</f>
        <v>1959.11</v>
      </c>
      <c r="B1076" s="60">
        <f>[1]Data!B1075</f>
        <v>57.23</v>
      </c>
      <c r="C1076" s="60">
        <f>[1]Data!C1075</f>
        <v>1.8233299999999999</v>
      </c>
      <c r="D1076" s="60">
        <f>[1]Data!D1075</f>
        <v>3.40333</v>
      </c>
      <c r="E1076" s="60">
        <f>[1]Data!E1075</f>
        <v>29.4</v>
      </c>
      <c r="F1076" s="60">
        <f t="shared" si="166"/>
        <v>595.90737499999989</v>
      </c>
      <c r="G1076" s="60">
        <f t="shared" si="167"/>
        <v>35.437173624999993</v>
      </c>
      <c r="H1076" s="60">
        <f t="shared" si="161"/>
        <v>374.5534830440119</v>
      </c>
      <c r="I1076" s="60">
        <f t="shared" si="162"/>
        <v>32.758674616251085</v>
      </c>
      <c r="J1076" s="60">
        <f t="shared" si="163"/>
        <v>18.190826765145719</v>
      </c>
      <c r="K1076" s="60">
        <f t="shared" si="164"/>
        <v>2.900917443126918</v>
      </c>
      <c r="L1076" s="60">
        <f t="shared" si="165"/>
        <v>9.9587330499924409E-2</v>
      </c>
      <c r="R1076" s="60">
        <f t="shared" si="168"/>
        <v>16.815883267270586</v>
      </c>
      <c r="S1076" s="60">
        <f t="shared" si="169"/>
        <v>2.8223238723449557</v>
      </c>
    </row>
    <row r="1077" spans="1:19" x14ac:dyDescent="0.3">
      <c r="A1077" s="60">
        <f>[1]Data!A1076</f>
        <v>1959.12</v>
      </c>
      <c r="B1077" s="60">
        <f>[1]Data!B1076</f>
        <v>59.06</v>
      </c>
      <c r="C1077" s="60">
        <f>[1]Data!C1076</f>
        <v>1.83</v>
      </c>
      <c r="D1077" s="60">
        <f>[1]Data!D1076</f>
        <v>3.39</v>
      </c>
      <c r="E1077" s="60">
        <f>[1]Data!E1076</f>
        <v>29.4</v>
      </c>
      <c r="F1077" s="60">
        <f t="shared" si="166"/>
        <v>614.96224999999993</v>
      </c>
      <c r="G1077" s="60">
        <f t="shared" si="167"/>
        <v>35.298375</v>
      </c>
      <c r="H1077" s="60">
        <f t="shared" si="161"/>
        <v>377.78303129532873</v>
      </c>
      <c r="I1077" s="60">
        <f t="shared" si="162"/>
        <v>32.802249342873438</v>
      </c>
      <c r="J1077" s="60">
        <f t="shared" si="163"/>
        <v>18.747563423835921</v>
      </c>
      <c r="K1077" s="60">
        <f t="shared" si="164"/>
        <v>2.9310637932433412</v>
      </c>
      <c r="L1077" s="60">
        <f t="shared" si="165"/>
        <v>0.1297336806163476</v>
      </c>
      <c r="R1077" s="60">
        <f t="shared" si="168"/>
        <v>17.421828908554573</v>
      </c>
      <c r="S1077" s="60">
        <f t="shared" si="169"/>
        <v>2.8577239549234177</v>
      </c>
    </row>
    <row r="1078" spans="1:19" x14ac:dyDescent="0.3">
      <c r="A1078" s="60">
        <f>[1]Data!A1077</f>
        <v>1960.01</v>
      </c>
      <c r="B1078" s="60">
        <f>[1]Data!B1077</f>
        <v>58.03</v>
      </c>
      <c r="C1078" s="60">
        <f>[1]Data!C1077</f>
        <v>1.8666700000000001</v>
      </c>
      <c r="D1078" s="60">
        <f>[1]Data!D1077</f>
        <v>3.39</v>
      </c>
      <c r="E1078" s="60">
        <f>[1]Data!E1077</f>
        <v>29.3</v>
      </c>
      <c r="F1078" s="60">
        <f t="shared" si="166"/>
        <v>606.29961860068249</v>
      </c>
      <c r="G1078" s="60">
        <f t="shared" si="167"/>
        <v>35.418847269624571</v>
      </c>
      <c r="H1078" s="60">
        <f t="shared" si="161"/>
        <v>380.82777666368474</v>
      </c>
      <c r="I1078" s="60">
        <f t="shared" si="162"/>
        <v>32.843692711296001</v>
      </c>
      <c r="J1078" s="60">
        <f t="shared" si="163"/>
        <v>18.460153793612758</v>
      </c>
      <c r="K1078" s="60">
        <f t="shared" si="164"/>
        <v>2.9156145602216248</v>
      </c>
      <c r="L1078" s="60">
        <f t="shared" si="165"/>
        <v>0.11428444759463119</v>
      </c>
      <c r="R1078" s="60">
        <f t="shared" si="168"/>
        <v>17.117994100294986</v>
      </c>
      <c r="S1078" s="60">
        <f t="shared" si="169"/>
        <v>2.8401301968101582</v>
      </c>
    </row>
    <row r="1079" spans="1:19" x14ac:dyDescent="0.3">
      <c r="A1079" s="60">
        <f>[1]Data!A1078</f>
        <v>1960.02</v>
      </c>
      <c r="B1079" s="60">
        <f>[1]Data!B1078</f>
        <v>55.78</v>
      </c>
      <c r="C1079" s="60">
        <f>[1]Data!C1078</f>
        <v>1.90333</v>
      </c>
      <c r="D1079" s="60">
        <f>[1]Data!D1078</f>
        <v>3.39</v>
      </c>
      <c r="E1079" s="60">
        <f>[1]Data!E1078</f>
        <v>29.4</v>
      </c>
      <c r="F1079" s="60">
        <f t="shared" si="166"/>
        <v>580.80924999999991</v>
      </c>
      <c r="G1079" s="60">
        <f t="shared" si="167"/>
        <v>35.298375</v>
      </c>
      <c r="H1079" s="60">
        <f t="shared" si="161"/>
        <v>383.79212331222647</v>
      </c>
      <c r="I1079" s="60">
        <f t="shared" si="162"/>
        <v>32.882307915780245</v>
      </c>
      <c r="J1079" s="60">
        <f t="shared" si="163"/>
        <v>17.663275080556893</v>
      </c>
      <c r="K1079" s="60">
        <f t="shared" si="164"/>
        <v>2.8714876298819001</v>
      </c>
      <c r="L1079" s="60">
        <f t="shared" si="165"/>
        <v>7.0157517254906487E-2</v>
      </c>
      <c r="R1079" s="60">
        <f t="shared" si="168"/>
        <v>16.454277286135692</v>
      </c>
      <c r="S1079" s="60">
        <f t="shared" si="169"/>
        <v>2.800585460806984</v>
      </c>
    </row>
    <row r="1080" spans="1:19" x14ac:dyDescent="0.3">
      <c r="A1080" s="60">
        <f>[1]Data!A1079</f>
        <v>1960.03</v>
      </c>
      <c r="B1080" s="60">
        <f>[1]Data!B1079</f>
        <v>55.02</v>
      </c>
      <c r="C1080" s="60">
        <f>[1]Data!C1079</f>
        <v>1.94</v>
      </c>
      <c r="D1080" s="60">
        <f>[1]Data!D1079</f>
        <v>3.39</v>
      </c>
      <c r="E1080" s="60">
        <f>[1]Data!E1079</f>
        <v>29.4</v>
      </c>
      <c r="F1080" s="60">
        <f t="shared" si="166"/>
        <v>572.89574999999991</v>
      </c>
      <c r="G1080" s="60">
        <f t="shared" si="167"/>
        <v>35.298375</v>
      </c>
      <c r="H1080" s="60">
        <f t="shared" si="161"/>
        <v>386.79735144310638</v>
      </c>
      <c r="I1080" s="60">
        <f t="shared" si="162"/>
        <v>32.92019699499869</v>
      </c>
      <c r="J1080" s="60">
        <f t="shared" si="163"/>
        <v>17.402561415019342</v>
      </c>
      <c r="K1080" s="60">
        <f t="shared" si="164"/>
        <v>2.8566174031462168</v>
      </c>
      <c r="L1080" s="60">
        <f t="shared" si="165"/>
        <v>5.5287290519223209E-2</v>
      </c>
      <c r="R1080" s="60">
        <f t="shared" si="168"/>
        <v>16.23008849557522</v>
      </c>
      <c r="S1080" s="60">
        <f t="shared" si="169"/>
        <v>2.7868668341040697</v>
      </c>
    </row>
    <row r="1081" spans="1:19" x14ac:dyDescent="0.3">
      <c r="A1081" s="60">
        <f>[1]Data!A1080</f>
        <v>1960.04</v>
      </c>
      <c r="B1081" s="60">
        <f>[1]Data!B1080</f>
        <v>55.73</v>
      </c>
      <c r="C1081" s="60">
        <f>[1]Data!C1080</f>
        <v>1.94333</v>
      </c>
      <c r="D1081" s="60">
        <f>[1]Data!D1080</f>
        <v>3.34667</v>
      </c>
      <c r="E1081" s="60">
        <f>[1]Data!E1080</f>
        <v>29.5</v>
      </c>
      <c r="F1081" s="60">
        <f t="shared" si="166"/>
        <v>578.32154491525409</v>
      </c>
      <c r="G1081" s="60">
        <f t="shared" si="167"/>
        <v>34.729075268644067</v>
      </c>
      <c r="H1081" s="60">
        <f t="shared" si="161"/>
        <v>389.70678500860527</v>
      </c>
      <c r="I1081" s="60">
        <f t="shared" si="162"/>
        <v>32.947175809178191</v>
      </c>
      <c r="J1081" s="60">
        <f t="shared" si="163"/>
        <v>17.552992956505527</v>
      </c>
      <c r="K1081" s="60">
        <f t="shared" si="164"/>
        <v>2.8652244742040049</v>
      </c>
      <c r="L1081" s="60">
        <f t="shared" si="165"/>
        <v>6.3894361577011338E-2</v>
      </c>
      <c r="R1081" s="60">
        <f t="shared" si="168"/>
        <v>16.652373852217277</v>
      </c>
      <c r="S1081" s="60">
        <f t="shared" si="169"/>
        <v>2.8125527799705314</v>
      </c>
    </row>
    <row r="1082" spans="1:19" x14ac:dyDescent="0.3">
      <c r="A1082" s="60">
        <f>[1]Data!A1081</f>
        <v>1960.05</v>
      </c>
      <c r="B1082" s="60">
        <f>[1]Data!B1081</f>
        <v>55.22</v>
      </c>
      <c r="C1082" s="60">
        <f>[1]Data!C1081</f>
        <v>1.9466699999999999</v>
      </c>
      <c r="D1082" s="60">
        <f>[1]Data!D1081</f>
        <v>3.3033299999999999</v>
      </c>
      <c r="E1082" s="60">
        <f>[1]Data!E1081</f>
        <v>29.5</v>
      </c>
      <c r="F1082" s="60">
        <f t="shared" si="166"/>
        <v>573.02917118644064</v>
      </c>
      <c r="G1082" s="60">
        <f t="shared" si="167"/>
        <v>34.279327273728804</v>
      </c>
      <c r="H1082" s="60">
        <f t="shared" si="161"/>
        <v>392.65121996983316</v>
      </c>
      <c r="I1082" s="60">
        <f t="shared" si="162"/>
        <v>32.965415864456453</v>
      </c>
      <c r="J1082" s="60">
        <f t="shared" si="163"/>
        <v>17.38273751930079</v>
      </c>
      <c r="K1082" s="60">
        <f t="shared" si="164"/>
        <v>2.8554776171750165</v>
      </c>
      <c r="L1082" s="60">
        <f t="shared" si="165"/>
        <v>5.4147504548022862E-2</v>
      </c>
      <c r="R1082" s="60">
        <f t="shared" si="168"/>
        <v>16.716464900570031</v>
      </c>
      <c r="S1082" s="60">
        <f t="shared" si="169"/>
        <v>2.8163941559104662</v>
      </c>
    </row>
    <row r="1083" spans="1:19" x14ac:dyDescent="0.3">
      <c r="A1083" s="60">
        <f>[1]Data!A1082</f>
        <v>1960.06</v>
      </c>
      <c r="B1083" s="60">
        <f>[1]Data!B1082</f>
        <v>57.26</v>
      </c>
      <c r="C1083" s="60">
        <f>[1]Data!C1082</f>
        <v>1.95</v>
      </c>
      <c r="D1083" s="60">
        <f>[1]Data!D1082</f>
        <v>3.26</v>
      </c>
      <c r="E1083" s="60">
        <f>[1]Data!E1082</f>
        <v>29.6</v>
      </c>
      <c r="F1083" s="60">
        <f t="shared" si="166"/>
        <v>592.19123817567549</v>
      </c>
      <c r="G1083" s="60">
        <f t="shared" si="167"/>
        <v>33.715393581081074</v>
      </c>
      <c r="H1083" s="60">
        <f t="shared" si="161"/>
        <v>395.49681739991382</v>
      </c>
      <c r="I1083" s="60">
        <f t="shared" si="162"/>
        <v>32.974063369294861</v>
      </c>
      <c r="J1083" s="60">
        <f t="shared" si="163"/>
        <v>17.959304303609681</v>
      </c>
      <c r="K1083" s="60">
        <f t="shared" si="164"/>
        <v>2.8881083262446063</v>
      </c>
      <c r="L1083" s="60">
        <f t="shared" si="165"/>
        <v>8.6778213617612732E-2</v>
      </c>
      <c r="R1083" s="60">
        <f t="shared" si="168"/>
        <v>17.564417177914113</v>
      </c>
      <c r="S1083" s="60">
        <f t="shared" si="169"/>
        <v>2.8658751042913528</v>
      </c>
    </row>
    <row r="1084" spans="1:19" x14ac:dyDescent="0.3">
      <c r="A1084" s="60">
        <f>[1]Data!A1083</f>
        <v>1960.07</v>
      </c>
      <c r="B1084" s="60">
        <f>[1]Data!B1083</f>
        <v>55.84</v>
      </c>
      <c r="C1084" s="60">
        <f>[1]Data!C1083</f>
        <v>1.95</v>
      </c>
      <c r="D1084" s="60">
        <f>[1]Data!D1083</f>
        <v>3.2633299999999998</v>
      </c>
      <c r="E1084" s="60">
        <f>[1]Data!E1083</f>
        <v>29.6</v>
      </c>
      <c r="F1084" s="60">
        <f t="shared" si="166"/>
        <v>577.5053918918918</v>
      </c>
      <c r="G1084" s="60">
        <f t="shared" si="167"/>
        <v>33.749832924831075</v>
      </c>
      <c r="H1084" s="60">
        <f t="shared" si="161"/>
        <v>398.69171882266511</v>
      </c>
      <c r="I1084" s="60">
        <f t="shared" si="162"/>
        <v>32.9800196222103</v>
      </c>
      <c r="J1084" s="60">
        <f t="shared" si="163"/>
        <v>17.510765563734608</v>
      </c>
      <c r="K1084" s="60">
        <f t="shared" si="164"/>
        <v>2.8628158668574004</v>
      </c>
      <c r="L1084" s="60">
        <f t="shared" si="165"/>
        <v>6.1485754230406808E-2</v>
      </c>
      <c r="R1084" s="60">
        <f t="shared" si="168"/>
        <v>17.111355578504167</v>
      </c>
      <c r="S1084" s="60">
        <f t="shared" si="169"/>
        <v>2.839742312030789</v>
      </c>
    </row>
    <row r="1085" spans="1:19" x14ac:dyDescent="0.3">
      <c r="A1085" s="60">
        <f>[1]Data!A1084</f>
        <v>1960.08</v>
      </c>
      <c r="B1085" s="60">
        <f>[1]Data!B1084</f>
        <v>56.51</v>
      </c>
      <c r="C1085" s="60">
        <f>[1]Data!C1084</f>
        <v>1.95</v>
      </c>
      <c r="D1085" s="60">
        <f>[1]Data!D1084</f>
        <v>3.26667</v>
      </c>
      <c r="E1085" s="60">
        <f>[1]Data!E1084</f>
        <v>29.6</v>
      </c>
      <c r="F1085" s="60">
        <f t="shared" si="166"/>
        <v>584.43462922297283</v>
      </c>
      <c r="G1085" s="60">
        <f t="shared" si="167"/>
        <v>33.784375690033777</v>
      </c>
      <c r="H1085" s="60">
        <f t="shared" si="161"/>
        <v>401.64366934893161</v>
      </c>
      <c r="I1085" s="60">
        <f t="shared" si="162"/>
        <v>32.982258762221043</v>
      </c>
      <c r="J1085" s="60">
        <f t="shared" si="163"/>
        <v>17.719666607321731</v>
      </c>
      <c r="K1085" s="60">
        <f t="shared" si="164"/>
        <v>2.8746751305147105</v>
      </c>
      <c r="L1085" s="60">
        <f t="shared" si="165"/>
        <v>7.3345017887716857E-2</v>
      </c>
      <c r="R1085" s="60">
        <f t="shared" si="168"/>
        <v>17.298961939834754</v>
      </c>
      <c r="S1085" s="60">
        <f t="shared" si="169"/>
        <v>2.8506464962256928</v>
      </c>
    </row>
    <row r="1086" spans="1:19" x14ac:dyDescent="0.3">
      <c r="A1086" s="60">
        <f>[1]Data!A1085</f>
        <v>1960.09</v>
      </c>
      <c r="B1086" s="60">
        <f>[1]Data!B1085</f>
        <v>54.81</v>
      </c>
      <c r="C1086" s="60">
        <f>[1]Data!C1085</f>
        <v>1.95</v>
      </c>
      <c r="D1086" s="60">
        <f>[1]Data!D1085</f>
        <v>3.27</v>
      </c>
      <c r="E1086" s="60">
        <f>[1]Data!E1085</f>
        <v>29.6</v>
      </c>
      <c r="F1086" s="60">
        <f t="shared" si="166"/>
        <v>566.85298226351335</v>
      </c>
      <c r="G1086" s="60">
        <f t="shared" si="167"/>
        <v>33.818815033783771</v>
      </c>
      <c r="H1086" s="60">
        <f t="shared" si="161"/>
        <v>404.42628364510193</v>
      </c>
      <c r="I1086" s="60">
        <f t="shared" si="162"/>
        <v>32.97977608193731</v>
      </c>
      <c r="J1086" s="60">
        <f t="shared" si="163"/>
        <v>17.187896632626714</v>
      </c>
      <c r="K1086" s="60">
        <f t="shared" si="164"/>
        <v>2.844205451967897</v>
      </c>
      <c r="L1086" s="60">
        <f t="shared" si="165"/>
        <v>4.2875339340903373E-2</v>
      </c>
      <c r="R1086" s="60">
        <f t="shared" si="168"/>
        <v>16.761467889908257</v>
      </c>
      <c r="S1086" s="60">
        <f t="shared" si="169"/>
        <v>2.8190826741488628</v>
      </c>
    </row>
    <row r="1087" spans="1:19" x14ac:dyDescent="0.3">
      <c r="A1087" s="60">
        <f>[1]Data!A1086</f>
        <v>1960.1</v>
      </c>
      <c r="B1087" s="60">
        <f>[1]Data!B1086</f>
        <v>53.73</v>
      </c>
      <c r="C1087" s="60">
        <f>[1]Data!C1086</f>
        <v>1.95</v>
      </c>
      <c r="D1087" s="60">
        <f>[1]Data!D1086</f>
        <v>3.27</v>
      </c>
      <c r="E1087" s="60">
        <f>[1]Data!E1086</f>
        <v>29.8</v>
      </c>
      <c r="F1087" s="60">
        <f t="shared" si="166"/>
        <v>551.95404614093934</v>
      </c>
      <c r="G1087" s="60">
        <f t="shared" si="167"/>
        <v>33.591843120805358</v>
      </c>
      <c r="H1087" s="60">
        <f t="shared" si="161"/>
        <v>407.22637132068053</v>
      </c>
      <c r="I1087" s="60">
        <f t="shared" si="162"/>
        <v>32.97367466079104</v>
      </c>
      <c r="J1087" s="60">
        <f t="shared" si="163"/>
        <v>16.73923370140081</v>
      </c>
      <c r="K1087" s="60">
        <f t="shared" si="164"/>
        <v>2.8177552875141991</v>
      </c>
      <c r="L1087" s="60">
        <f t="shared" si="165"/>
        <v>1.6425174887205518E-2</v>
      </c>
      <c r="R1087" s="60">
        <f t="shared" si="168"/>
        <v>16.431192660550458</v>
      </c>
      <c r="S1087" s="60">
        <f t="shared" si="169"/>
        <v>2.7991815198315679</v>
      </c>
    </row>
    <row r="1088" spans="1:19" x14ac:dyDescent="0.3">
      <c r="A1088" s="60">
        <f>[1]Data!A1087</f>
        <v>1960.11</v>
      </c>
      <c r="B1088" s="60">
        <f>[1]Data!B1087</f>
        <v>55.47</v>
      </c>
      <c r="C1088" s="60">
        <f>[1]Data!C1087</f>
        <v>1.95</v>
      </c>
      <c r="D1088" s="60">
        <f>[1]Data!D1087</f>
        <v>3.27</v>
      </c>
      <c r="E1088" s="60">
        <f>[1]Data!E1087</f>
        <v>29.8</v>
      </c>
      <c r="F1088" s="60">
        <f t="shared" si="166"/>
        <v>569.82860486577169</v>
      </c>
      <c r="G1088" s="60">
        <f t="shared" si="167"/>
        <v>33.591843120805358</v>
      </c>
      <c r="H1088" s="60">
        <f t="shared" si="161"/>
        <v>410.14672906506809</v>
      </c>
      <c r="I1088" s="60">
        <f t="shared" si="162"/>
        <v>32.964735999852294</v>
      </c>
      <c r="J1088" s="60">
        <f t="shared" si="163"/>
        <v>17.286005411004201</v>
      </c>
      <c r="K1088" s="60">
        <f t="shared" si="164"/>
        <v>2.8498972383585244</v>
      </c>
      <c r="L1088" s="60">
        <f t="shared" si="165"/>
        <v>4.8567125731530769E-2</v>
      </c>
      <c r="R1088" s="60">
        <f t="shared" si="168"/>
        <v>16.963302752293579</v>
      </c>
      <c r="S1088" s="60">
        <f t="shared" si="169"/>
        <v>2.8310523491579813</v>
      </c>
    </row>
    <row r="1089" spans="1:19" x14ac:dyDescent="0.3">
      <c r="A1089" s="60">
        <f>[1]Data!A1088</f>
        <v>1960.12</v>
      </c>
      <c r="B1089" s="60">
        <f>[1]Data!B1088</f>
        <v>56.8</v>
      </c>
      <c r="C1089" s="60">
        <f>[1]Data!C1088</f>
        <v>1.95</v>
      </c>
      <c r="D1089" s="60">
        <f>[1]Data!D1088</f>
        <v>3.27</v>
      </c>
      <c r="E1089" s="60">
        <f>[1]Data!E1088</f>
        <v>29.8</v>
      </c>
      <c r="F1089" s="60">
        <f t="shared" si="166"/>
        <v>583.49134228187893</v>
      </c>
      <c r="G1089" s="60">
        <f t="shared" si="167"/>
        <v>33.591843120805358</v>
      </c>
      <c r="H1089" s="60">
        <f t="shared" ref="H1089:H1152" si="170">GEOMEAN(F970:F1090)</f>
        <v>413.31425108187835</v>
      </c>
      <c r="I1089" s="60">
        <f t="shared" ref="I1089:I1152" si="171">GEOMEAN(G970:G1089)</f>
        <v>32.955219730313416</v>
      </c>
      <c r="J1089" s="60">
        <f t="shared" ref="J1089:J1152" si="172">F1089/I1089</f>
        <v>17.705581909537756</v>
      </c>
      <c r="K1089" s="60">
        <f t="shared" ref="K1089:K1152" si="173">LN(J1089)</f>
        <v>2.873879951984379</v>
      </c>
      <c r="L1089" s="60">
        <f t="shared" si="165"/>
        <v>7.2549839357385348E-2</v>
      </c>
      <c r="R1089" s="60">
        <f t="shared" si="168"/>
        <v>17.370030581039753</v>
      </c>
      <c r="S1089" s="60">
        <f t="shared" si="169"/>
        <v>2.8547463408179437</v>
      </c>
    </row>
    <row r="1090" spans="1:19" x14ac:dyDescent="0.3">
      <c r="A1090" s="60">
        <f>[1]Data!A1089</f>
        <v>1961.01</v>
      </c>
      <c r="B1090" s="60">
        <f>[1]Data!B1089</f>
        <v>59.72</v>
      </c>
      <c r="C1090" s="60">
        <f>[1]Data!C1089</f>
        <v>1.9466699999999999</v>
      </c>
      <c r="D1090" s="60">
        <f>[1]Data!D1089</f>
        <v>3.21</v>
      </c>
      <c r="E1090" s="60">
        <f>[1]Data!E1089</f>
        <v>29.8</v>
      </c>
      <c r="F1090" s="60">
        <f t="shared" si="166"/>
        <v>613.4877281879194</v>
      </c>
      <c r="G1090" s="60">
        <f t="shared" si="167"/>
        <v>32.975479026845626</v>
      </c>
      <c r="H1090" s="60">
        <f t="shared" si="170"/>
        <v>416.45377858000739</v>
      </c>
      <c r="I1090" s="60">
        <f t="shared" si="171"/>
        <v>32.945301945886555</v>
      </c>
      <c r="J1090" s="60">
        <f t="shared" si="172"/>
        <v>18.62140250514588</v>
      </c>
      <c r="K1090" s="60">
        <f t="shared" si="173"/>
        <v>2.924311591522843</v>
      </c>
      <c r="L1090" s="60">
        <f t="shared" ref="L1090:L1153" si="174">K1090-$K$1843</f>
        <v>0.12298147889584943</v>
      </c>
      <c r="R1090" s="60">
        <f t="shared" si="168"/>
        <v>18.604361370716511</v>
      </c>
      <c r="S1090" s="60">
        <f t="shared" si="169"/>
        <v>2.9233960355290654</v>
      </c>
    </row>
    <row r="1091" spans="1:19" x14ac:dyDescent="0.3">
      <c r="A1091" s="60">
        <f>[1]Data!A1090</f>
        <v>1961.02</v>
      </c>
      <c r="B1091" s="60">
        <f>[1]Data!B1090</f>
        <v>62.17</v>
      </c>
      <c r="C1091" s="60">
        <f>[1]Data!C1090</f>
        <v>1.94333</v>
      </c>
      <c r="D1091" s="60">
        <f>[1]Data!D1090</f>
        <v>3.15</v>
      </c>
      <c r="E1091" s="60">
        <f>[1]Data!E1090</f>
        <v>29.8</v>
      </c>
      <c r="F1091" s="60">
        <f t="shared" si="166"/>
        <v>638.65592869127499</v>
      </c>
      <c r="G1091" s="60">
        <f t="shared" si="167"/>
        <v>32.359114932885902</v>
      </c>
      <c r="H1091" s="60">
        <f t="shared" si="170"/>
        <v>419.63815568973786</v>
      </c>
      <c r="I1091" s="60">
        <f t="shared" si="171"/>
        <v>32.93375454224828</v>
      </c>
      <c r="J1091" s="60">
        <f t="shared" si="172"/>
        <v>19.392138478228787</v>
      </c>
      <c r="K1091" s="60">
        <f t="shared" si="173"/>
        <v>2.9648677508591788</v>
      </c>
      <c r="L1091" s="60">
        <f t="shared" si="174"/>
        <v>0.16353763823218515</v>
      </c>
      <c r="R1091" s="60">
        <f t="shared" si="168"/>
        <v>19.736507936507937</v>
      </c>
      <c r="S1091" s="60">
        <f t="shared" si="169"/>
        <v>2.9824701154437046</v>
      </c>
    </row>
    <row r="1092" spans="1:19" x14ac:dyDescent="0.3">
      <c r="A1092" s="60">
        <f>[1]Data!A1091</f>
        <v>1961.03</v>
      </c>
      <c r="B1092" s="60">
        <f>[1]Data!B1091</f>
        <v>64.12</v>
      </c>
      <c r="C1092" s="60">
        <f>[1]Data!C1091</f>
        <v>1.94</v>
      </c>
      <c r="D1092" s="60">
        <f>[1]Data!D1091</f>
        <v>3.09</v>
      </c>
      <c r="E1092" s="60">
        <f>[1]Data!E1091</f>
        <v>29.8</v>
      </c>
      <c r="F1092" s="60">
        <f t="shared" si="166"/>
        <v>658.68776174496634</v>
      </c>
      <c r="G1092" s="60">
        <f t="shared" si="167"/>
        <v>31.742750838926167</v>
      </c>
      <c r="H1092" s="60">
        <f t="shared" si="170"/>
        <v>423.01173357373335</v>
      </c>
      <c r="I1092" s="60">
        <f t="shared" si="171"/>
        <v>32.918323336679471</v>
      </c>
      <c r="J1092" s="60">
        <f t="shared" si="172"/>
        <v>20.009760369873362</v>
      </c>
      <c r="K1092" s="60">
        <f t="shared" si="173"/>
        <v>2.9962201730053621</v>
      </c>
      <c r="L1092" s="60">
        <f t="shared" si="174"/>
        <v>0.19489006037836853</v>
      </c>
      <c r="R1092" s="60">
        <f t="shared" si="168"/>
        <v>20.750809061488674</v>
      </c>
      <c r="S1092" s="60">
        <f t="shared" si="169"/>
        <v>3.0325852368316983</v>
      </c>
    </row>
    <row r="1093" spans="1:19" x14ac:dyDescent="0.3">
      <c r="A1093" s="60">
        <f>[1]Data!A1092</f>
        <v>1961.04</v>
      </c>
      <c r="B1093" s="60">
        <f>[1]Data!B1092</f>
        <v>65.83</v>
      </c>
      <c r="C1093" s="60">
        <f>[1]Data!C1092</f>
        <v>1.94</v>
      </c>
      <c r="D1093" s="60">
        <f>[1]Data!D1092</f>
        <v>3.07</v>
      </c>
      <c r="E1093" s="60">
        <f>[1]Data!E1092</f>
        <v>29.8</v>
      </c>
      <c r="F1093" s="60">
        <f t="shared" si="166"/>
        <v>676.25413842281864</v>
      </c>
      <c r="G1093" s="60">
        <f t="shared" si="167"/>
        <v>31.537296140939588</v>
      </c>
      <c r="H1093" s="60">
        <f t="shared" si="170"/>
        <v>426.40118405222393</v>
      </c>
      <c r="I1093" s="60">
        <f t="shared" si="171"/>
        <v>32.90469501758335</v>
      </c>
      <c r="J1093" s="60">
        <f t="shared" si="172"/>
        <v>20.55190416022538</v>
      </c>
      <c r="K1093" s="60">
        <f t="shared" si="173"/>
        <v>3.0229535965145655</v>
      </c>
      <c r="L1093" s="60">
        <f t="shared" si="174"/>
        <v>0.22162348388757191</v>
      </c>
      <c r="R1093" s="60">
        <f t="shared" si="168"/>
        <v>21.44299674267101</v>
      </c>
      <c r="S1093" s="60">
        <f t="shared" si="169"/>
        <v>3.0653980998806794</v>
      </c>
    </row>
    <row r="1094" spans="1:19" x14ac:dyDescent="0.3">
      <c r="A1094" s="60">
        <f>[1]Data!A1093</f>
        <v>1961.05</v>
      </c>
      <c r="B1094" s="60">
        <f>[1]Data!B1093</f>
        <v>66.5</v>
      </c>
      <c r="C1094" s="60">
        <f>[1]Data!C1093</f>
        <v>1.94</v>
      </c>
      <c r="D1094" s="60">
        <f>[1]Data!D1093</f>
        <v>3.05</v>
      </c>
      <c r="E1094" s="60">
        <f>[1]Data!E1093</f>
        <v>29.8</v>
      </c>
      <c r="F1094" s="60">
        <f t="shared" si="166"/>
        <v>683.13687080536897</v>
      </c>
      <c r="G1094" s="60">
        <f t="shared" si="167"/>
        <v>31.33184144295301</v>
      </c>
      <c r="H1094" s="60">
        <f t="shared" si="170"/>
        <v>429.78259546099486</v>
      </c>
      <c r="I1094" s="60">
        <f t="shared" si="171"/>
        <v>32.893962361868624</v>
      </c>
      <c r="J1094" s="60">
        <f t="shared" si="172"/>
        <v>20.767849834876557</v>
      </c>
      <c r="K1094" s="60">
        <f t="shared" si="173"/>
        <v>3.0334061098944485</v>
      </c>
      <c r="L1094" s="60">
        <f t="shared" si="174"/>
        <v>0.23207599726745487</v>
      </c>
      <c r="R1094" s="60">
        <f t="shared" si="168"/>
        <v>21.803278688524593</v>
      </c>
      <c r="S1094" s="60">
        <f t="shared" si="169"/>
        <v>3.0820603570424883</v>
      </c>
    </row>
    <row r="1095" spans="1:19" x14ac:dyDescent="0.3">
      <c r="A1095" s="60">
        <f>[1]Data!A1094</f>
        <v>1961.06</v>
      </c>
      <c r="B1095" s="60">
        <f>[1]Data!B1094</f>
        <v>65.62</v>
      </c>
      <c r="C1095" s="60">
        <f>[1]Data!C1094</f>
        <v>1.94</v>
      </c>
      <c r="D1095" s="60">
        <f>[1]Data!D1094</f>
        <v>3.03</v>
      </c>
      <c r="E1095" s="60">
        <f>[1]Data!E1094</f>
        <v>29.8</v>
      </c>
      <c r="F1095" s="60">
        <f t="shared" si="166"/>
        <v>674.09686409395954</v>
      </c>
      <c r="G1095" s="60">
        <f t="shared" si="167"/>
        <v>31.126386744966435</v>
      </c>
      <c r="H1095" s="60">
        <f t="shared" si="170"/>
        <v>433.21962077808251</v>
      </c>
      <c r="I1095" s="60">
        <f t="shared" si="171"/>
        <v>32.885100089826643</v>
      </c>
      <c r="J1095" s="60">
        <f t="shared" si="172"/>
        <v>20.498549867649594</v>
      </c>
      <c r="K1095" s="60">
        <f t="shared" si="173"/>
        <v>3.020354145478866</v>
      </c>
      <c r="L1095" s="60">
        <f t="shared" si="174"/>
        <v>0.21902403285187244</v>
      </c>
      <c r="R1095" s="60">
        <f t="shared" si="168"/>
        <v>21.656765676567659</v>
      </c>
      <c r="S1095" s="60">
        <f t="shared" si="169"/>
        <v>3.0753179080116779</v>
      </c>
    </row>
    <row r="1096" spans="1:19" x14ac:dyDescent="0.3">
      <c r="A1096" s="60">
        <f>[1]Data!A1095</f>
        <v>1961.07</v>
      </c>
      <c r="B1096" s="60">
        <f>[1]Data!B1095</f>
        <v>65.44</v>
      </c>
      <c r="C1096" s="60">
        <f>[1]Data!C1095</f>
        <v>1.9466699999999999</v>
      </c>
      <c r="D1096" s="60">
        <f>[1]Data!D1095</f>
        <v>3.03667</v>
      </c>
      <c r="E1096" s="60">
        <f>[1]Data!E1095</f>
        <v>30</v>
      </c>
      <c r="F1096" s="60">
        <f t="shared" si="166"/>
        <v>667.76611999999989</v>
      </c>
      <c r="G1096" s="60">
        <f t="shared" si="167"/>
        <v>30.986939847499993</v>
      </c>
      <c r="H1096" s="60">
        <f t="shared" si="170"/>
        <v>436.76043305009779</v>
      </c>
      <c r="I1096" s="60">
        <f t="shared" si="171"/>
        <v>32.882153570900556</v>
      </c>
      <c r="J1096" s="60">
        <f t="shared" si="172"/>
        <v>20.307858442427179</v>
      </c>
      <c r="K1096" s="60">
        <f t="shared" si="173"/>
        <v>3.011007926528412</v>
      </c>
      <c r="L1096" s="60">
        <f t="shared" si="174"/>
        <v>0.20967781390141838</v>
      </c>
      <c r="R1096" s="60">
        <f t="shared" si="168"/>
        <v>21.54992146002035</v>
      </c>
      <c r="S1096" s="60">
        <f t="shared" si="169"/>
        <v>3.070372171996496</v>
      </c>
    </row>
    <row r="1097" spans="1:19" x14ac:dyDescent="0.3">
      <c r="A1097" s="60">
        <f>[1]Data!A1096</f>
        <v>1961.08</v>
      </c>
      <c r="B1097" s="60">
        <f>[1]Data!B1096</f>
        <v>67.790000000000006</v>
      </c>
      <c r="C1097" s="60">
        <f>[1]Data!C1096</f>
        <v>1.95333</v>
      </c>
      <c r="D1097" s="60">
        <f>[1]Data!D1096</f>
        <v>3.0433300000000001</v>
      </c>
      <c r="E1097" s="60">
        <f>[1]Data!E1096</f>
        <v>29.9</v>
      </c>
      <c r="F1097" s="60">
        <f t="shared" si="166"/>
        <v>694.05963963210695</v>
      </c>
      <c r="G1097" s="60">
        <f t="shared" si="167"/>
        <v>31.158762694816051</v>
      </c>
      <c r="H1097" s="60">
        <f t="shared" si="170"/>
        <v>440.13360005264099</v>
      </c>
      <c r="I1097" s="60">
        <f t="shared" si="171"/>
        <v>32.888058475337075</v>
      </c>
      <c r="J1097" s="60">
        <f t="shared" si="172"/>
        <v>21.103697567084595</v>
      </c>
      <c r="K1097" s="60">
        <f t="shared" si="173"/>
        <v>3.0494482652754491</v>
      </c>
      <c r="L1097" s="60">
        <f t="shared" si="174"/>
        <v>0.24811815264845549</v>
      </c>
      <c r="R1097" s="60">
        <f t="shared" si="168"/>
        <v>22.274942250758215</v>
      </c>
      <c r="S1097" s="60">
        <f t="shared" si="169"/>
        <v>3.1034623807949586</v>
      </c>
    </row>
    <row r="1098" spans="1:19" x14ac:dyDescent="0.3">
      <c r="A1098" s="60">
        <f>[1]Data!A1097</f>
        <v>1961.09</v>
      </c>
      <c r="B1098" s="60">
        <f>[1]Data!B1097</f>
        <v>67.260000000000005</v>
      </c>
      <c r="C1098" s="60">
        <f>[1]Data!C1097</f>
        <v>1.96</v>
      </c>
      <c r="D1098" s="60">
        <f>[1]Data!D1097</f>
        <v>3.05</v>
      </c>
      <c r="E1098" s="60">
        <f>[1]Data!E1097</f>
        <v>30</v>
      </c>
      <c r="F1098" s="60">
        <f t="shared" si="166"/>
        <v>686.33785499999988</v>
      </c>
      <c r="G1098" s="60">
        <f t="shared" si="167"/>
        <v>31.122962499999989</v>
      </c>
      <c r="H1098" s="60">
        <f t="shared" si="170"/>
        <v>443.5078402159948</v>
      </c>
      <c r="I1098" s="60">
        <f t="shared" si="171"/>
        <v>32.903299254202068</v>
      </c>
      <c r="J1098" s="60">
        <f t="shared" si="172"/>
        <v>20.85924118726021</v>
      </c>
      <c r="K1098" s="60">
        <f t="shared" si="173"/>
        <v>3.0377970724613328</v>
      </c>
      <c r="L1098" s="60">
        <f t="shared" si="174"/>
        <v>0.23646695983433919</v>
      </c>
      <c r="R1098" s="60">
        <f t="shared" si="168"/>
        <v>22.052459016393446</v>
      </c>
      <c r="S1098" s="60">
        <f t="shared" si="169"/>
        <v>3.0934241156928035</v>
      </c>
    </row>
    <row r="1099" spans="1:19" x14ac:dyDescent="0.3">
      <c r="A1099" s="60">
        <f>[1]Data!A1098</f>
        <v>1961.1</v>
      </c>
      <c r="B1099" s="60">
        <f>[1]Data!B1098</f>
        <v>68</v>
      </c>
      <c r="C1099" s="60">
        <f>[1]Data!C1098</f>
        <v>1.98</v>
      </c>
      <c r="D1099" s="60">
        <f>[1]Data!D1098</f>
        <v>3.09667</v>
      </c>
      <c r="E1099" s="60">
        <f>[1]Data!E1098</f>
        <v>30</v>
      </c>
      <c r="F1099" s="60">
        <f t="shared" ref="F1099:F1162" si="175">B1099*$E$1842/E1099</f>
        <v>693.88899999999978</v>
      </c>
      <c r="G1099" s="60">
        <f t="shared" ref="G1099:G1162" si="176">D1099*$E$1842/E1099</f>
        <v>31.599194847499994</v>
      </c>
      <c r="H1099" s="60">
        <f t="shared" si="170"/>
        <v>447.1046544441262</v>
      </c>
      <c r="I1099" s="60">
        <f t="shared" si="171"/>
        <v>32.926324509199461</v>
      </c>
      <c r="J1099" s="60">
        <f t="shared" si="172"/>
        <v>21.073988984289166</v>
      </c>
      <c r="K1099" s="60">
        <f t="shared" si="173"/>
        <v>3.0480395304614909</v>
      </c>
      <c r="L1099" s="60">
        <f t="shared" si="174"/>
        <v>0.24670941783449729</v>
      </c>
      <c r="R1099" s="60">
        <f t="shared" ref="R1099:R1162" si="177">B1099/D1099</f>
        <v>21.959072164615538</v>
      </c>
      <c r="S1099" s="60">
        <f t="shared" ref="S1099:S1162" si="178">LN(R1099)</f>
        <v>3.0891803645927838</v>
      </c>
    </row>
    <row r="1100" spans="1:19" x14ac:dyDescent="0.3">
      <c r="A1100" s="60">
        <f>[1]Data!A1099</f>
        <v>1961.11</v>
      </c>
      <c r="B1100" s="60">
        <f>[1]Data!B1099</f>
        <v>71.08</v>
      </c>
      <c r="C1100" s="60">
        <f>[1]Data!C1099</f>
        <v>2</v>
      </c>
      <c r="D1100" s="60">
        <f>[1]Data!D1099</f>
        <v>3.1433300000000002</v>
      </c>
      <c r="E1100" s="60">
        <f>[1]Data!E1099</f>
        <v>30</v>
      </c>
      <c r="F1100" s="60">
        <f t="shared" si="175"/>
        <v>725.31808999999987</v>
      </c>
      <c r="G1100" s="60">
        <f t="shared" si="176"/>
        <v>32.075325152499992</v>
      </c>
      <c r="H1100" s="60">
        <f t="shared" si="170"/>
        <v>450.89854601495938</v>
      </c>
      <c r="I1100" s="60">
        <f t="shared" si="171"/>
        <v>32.958150903792237</v>
      </c>
      <c r="J1100" s="60">
        <f t="shared" si="172"/>
        <v>22.00724464540707</v>
      </c>
      <c r="K1100" s="60">
        <f t="shared" si="173"/>
        <v>3.091371701214249</v>
      </c>
      <c r="L1100" s="60">
        <f t="shared" si="174"/>
        <v>0.29004158858725537</v>
      </c>
      <c r="R1100" s="60">
        <f t="shared" si="177"/>
        <v>22.61296141353278</v>
      </c>
      <c r="S1100" s="60">
        <f t="shared" si="178"/>
        <v>3.1185232557551434</v>
      </c>
    </row>
    <row r="1101" spans="1:19" x14ac:dyDescent="0.3">
      <c r="A1101" s="60">
        <f>[1]Data!A1100</f>
        <v>1961.12</v>
      </c>
      <c r="B1101" s="60">
        <f>[1]Data!B1100</f>
        <v>71.739999999999995</v>
      </c>
      <c r="C1101" s="60">
        <f>[1]Data!C1100</f>
        <v>2.02</v>
      </c>
      <c r="D1101" s="60">
        <f>[1]Data!D1100</f>
        <v>3.19</v>
      </c>
      <c r="E1101" s="60">
        <f>[1]Data!E1100</f>
        <v>30</v>
      </c>
      <c r="F1101" s="60">
        <f t="shared" si="175"/>
        <v>732.05289499999969</v>
      </c>
      <c r="G1101" s="60">
        <f t="shared" si="176"/>
        <v>32.551557499999994</v>
      </c>
      <c r="H1101" s="60">
        <f t="shared" si="170"/>
        <v>454.48228108514797</v>
      </c>
      <c r="I1101" s="60">
        <f t="shared" si="171"/>
        <v>32.997716237731758</v>
      </c>
      <c r="J1101" s="60">
        <f t="shared" si="172"/>
        <v>22.184956368675063</v>
      </c>
      <c r="K1101" s="60">
        <f t="shared" si="173"/>
        <v>3.0994144181250878</v>
      </c>
      <c r="L1101" s="60">
        <f t="shared" si="174"/>
        <v>0.29808430549809417</v>
      </c>
      <c r="R1101" s="60">
        <f t="shared" si="177"/>
        <v>22.489028213166144</v>
      </c>
      <c r="S1101" s="60">
        <f t="shared" si="178"/>
        <v>3.1130275553073834</v>
      </c>
    </row>
    <row r="1102" spans="1:19" x14ac:dyDescent="0.3">
      <c r="A1102" s="60">
        <f>[1]Data!A1101</f>
        <v>1962.01</v>
      </c>
      <c r="B1102" s="60">
        <f>[1]Data!B1101</f>
        <v>69.069999999999993</v>
      </c>
      <c r="C1102" s="60">
        <f>[1]Data!C1101</f>
        <v>2.0266700000000002</v>
      </c>
      <c r="D1102" s="60">
        <f>[1]Data!D1101</f>
        <v>3.25</v>
      </c>
      <c r="E1102" s="60">
        <f>[1]Data!E1101</f>
        <v>30</v>
      </c>
      <c r="F1102" s="60">
        <f t="shared" si="175"/>
        <v>704.80754749999983</v>
      </c>
      <c r="G1102" s="60">
        <f t="shared" si="176"/>
        <v>33.163812499999992</v>
      </c>
      <c r="H1102" s="60">
        <f t="shared" si="170"/>
        <v>458.020335418456</v>
      </c>
      <c r="I1102" s="60">
        <f t="shared" si="171"/>
        <v>33.04396808364563</v>
      </c>
      <c r="J1102" s="60">
        <f t="shared" si="172"/>
        <v>21.329385917450651</v>
      </c>
      <c r="K1102" s="60">
        <f t="shared" si="173"/>
        <v>3.0600857424509518</v>
      </c>
      <c r="L1102" s="60">
        <f t="shared" si="174"/>
        <v>0.25875562982395817</v>
      </c>
      <c r="R1102" s="60">
        <f t="shared" si="177"/>
        <v>21.252307692307689</v>
      </c>
      <c r="S1102" s="60">
        <f t="shared" si="178"/>
        <v>3.0564654867592354</v>
      </c>
    </row>
    <row r="1103" spans="1:19" x14ac:dyDescent="0.3">
      <c r="A1103" s="60">
        <f>[1]Data!A1102</f>
        <v>1962.02</v>
      </c>
      <c r="B1103" s="60">
        <f>[1]Data!B1102</f>
        <v>70.22</v>
      </c>
      <c r="C1103" s="60">
        <f>[1]Data!C1102</f>
        <v>2.0333299999999999</v>
      </c>
      <c r="D1103" s="60">
        <f>[1]Data!D1102</f>
        <v>3.31</v>
      </c>
      <c r="E1103" s="60">
        <f>[1]Data!E1102</f>
        <v>30.1</v>
      </c>
      <c r="F1103" s="60">
        <f t="shared" si="175"/>
        <v>714.16189534883699</v>
      </c>
      <c r="G1103" s="60">
        <f t="shared" si="176"/>
        <v>33.663854651162787</v>
      </c>
      <c r="H1103" s="60">
        <f t="shared" si="170"/>
        <v>461.63086282924252</v>
      </c>
      <c r="I1103" s="60">
        <f t="shared" si="171"/>
        <v>33.093842713138585</v>
      </c>
      <c r="J1103" s="60">
        <f t="shared" si="172"/>
        <v>21.579902386654773</v>
      </c>
      <c r="K1103" s="60">
        <f t="shared" si="173"/>
        <v>3.0717624364951419</v>
      </c>
      <c r="L1103" s="60">
        <f t="shared" si="174"/>
        <v>0.27043232386814831</v>
      </c>
      <c r="R1103" s="60">
        <f t="shared" si="177"/>
        <v>21.214501510574017</v>
      </c>
      <c r="S1103" s="60">
        <f t="shared" si="178"/>
        <v>3.0546849813513144</v>
      </c>
    </row>
    <row r="1104" spans="1:19" x14ac:dyDescent="0.3">
      <c r="A1104" s="60">
        <f>[1]Data!A1103</f>
        <v>1962.03</v>
      </c>
      <c r="B1104" s="60">
        <f>[1]Data!B1103</f>
        <v>70.290000000000006</v>
      </c>
      <c r="C1104" s="60">
        <f>[1]Data!C1103</f>
        <v>2.04</v>
      </c>
      <c r="D1104" s="60">
        <f>[1]Data!D1103</f>
        <v>3.37</v>
      </c>
      <c r="E1104" s="60">
        <f>[1]Data!E1103</f>
        <v>30.1</v>
      </c>
      <c r="F1104" s="60">
        <f t="shared" si="175"/>
        <v>714.87381976744166</v>
      </c>
      <c r="G1104" s="60">
        <f t="shared" si="176"/>
        <v>34.274075581395344</v>
      </c>
      <c r="H1104" s="60">
        <f t="shared" si="170"/>
        <v>465.12288538172936</v>
      </c>
      <c r="I1104" s="60">
        <f t="shared" si="171"/>
        <v>33.150284842036307</v>
      </c>
      <c r="J1104" s="60">
        <f t="shared" si="172"/>
        <v>21.564635814560003</v>
      </c>
      <c r="K1104" s="60">
        <f t="shared" si="173"/>
        <v>3.0710547421556758</v>
      </c>
      <c r="L1104" s="60">
        <f t="shared" si="174"/>
        <v>0.26972462952868215</v>
      </c>
      <c r="R1104" s="60">
        <f t="shared" si="177"/>
        <v>20.857566765578635</v>
      </c>
      <c r="S1104" s="60">
        <f t="shared" si="178"/>
        <v>3.0377167968235437</v>
      </c>
    </row>
    <row r="1105" spans="1:19" x14ac:dyDescent="0.3">
      <c r="A1105" s="60">
        <f>[1]Data!A1104</f>
        <v>1962.04</v>
      </c>
      <c r="B1105" s="60">
        <f>[1]Data!B1104</f>
        <v>68.05</v>
      </c>
      <c r="C1105" s="60">
        <f>[1]Data!C1104</f>
        <v>2.0466700000000002</v>
      </c>
      <c r="D1105" s="60">
        <f>[1]Data!D1104</f>
        <v>3.40333</v>
      </c>
      <c r="E1105" s="60">
        <f>[1]Data!E1104</f>
        <v>30.2</v>
      </c>
      <c r="F1105" s="60">
        <f t="shared" si="175"/>
        <v>689.80054221854289</v>
      </c>
      <c r="G1105" s="60">
        <f t="shared" si="176"/>
        <v>34.498440548841053</v>
      </c>
      <c r="H1105" s="60">
        <f t="shared" si="170"/>
        <v>468.3682455673449</v>
      </c>
      <c r="I1105" s="60">
        <f t="shared" si="171"/>
        <v>33.211995097903241</v>
      </c>
      <c r="J1105" s="60">
        <f t="shared" si="172"/>
        <v>20.769620740492396</v>
      </c>
      <c r="K1105" s="60">
        <f t="shared" si="173"/>
        <v>3.0334913777546419</v>
      </c>
      <c r="L1105" s="60">
        <f t="shared" si="174"/>
        <v>0.23216126512764834</v>
      </c>
      <c r="R1105" s="60">
        <f t="shared" si="177"/>
        <v>19.995122424213932</v>
      </c>
      <c r="S1105" s="60">
        <f t="shared" si="178"/>
        <v>2.9954883650214197</v>
      </c>
    </row>
    <row r="1106" spans="1:19" x14ac:dyDescent="0.3">
      <c r="A1106" s="60">
        <f>[1]Data!A1105</f>
        <v>1962.05</v>
      </c>
      <c r="B1106" s="60">
        <f>[1]Data!B1105</f>
        <v>62.99</v>
      </c>
      <c r="C1106" s="60">
        <f>[1]Data!C1105</f>
        <v>2.0533299999999999</v>
      </c>
      <c r="D1106" s="60">
        <f>[1]Data!D1105</f>
        <v>3.4366699999999999</v>
      </c>
      <c r="E1106" s="60">
        <f>[1]Data!E1105</f>
        <v>30.2</v>
      </c>
      <c r="F1106" s="60">
        <f t="shared" si="175"/>
        <v>638.50898096026481</v>
      </c>
      <c r="G1106" s="60">
        <f t="shared" si="176"/>
        <v>34.83639719950331</v>
      </c>
      <c r="H1106" s="60">
        <f t="shared" si="170"/>
        <v>471.15382187703551</v>
      </c>
      <c r="I1106" s="60">
        <f t="shared" si="171"/>
        <v>33.278863670366242</v>
      </c>
      <c r="J1106" s="60">
        <f t="shared" si="172"/>
        <v>19.18662209397602</v>
      </c>
      <c r="K1106" s="60">
        <f t="shared" si="173"/>
        <v>2.9542132702407851</v>
      </c>
      <c r="L1106" s="60">
        <f t="shared" si="174"/>
        <v>0.15288315761379145</v>
      </c>
      <c r="R1106" s="60">
        <f t="shared" si="177"/>
        <v>18.328789205830063</v>
      </c>
      <c r="S1106" s="60">
        <f t="shared" si="178"/>
        <v>2.9084730043414444</v>
      </c>
    </row>
    <row r="1107" spans="1:19" x14ac:dyDescent="0.3">
      <c r="A1107" s="60">
        <f>[1]Data!A1106</f>
        <v>1962.06</v>
      </c>
      <c r="B1107" s="60">
        <f>[1]Data!B1106</f>
        <v>55.63</v>
      </c>
      <c r="C1107" s="60">
        <f>[1]Data!C1106</f>
        <v>2.06</v>
      </c>
      <c r="D1107" s="60">
        <f>[1]Data!D1106</f>
        <v>3.47</v>
      </c>
      <c r="E1107" s="60">
        <f>[1]Data!E1106</f>
        <v>30.2</v>
      </c>
      <c r="F1107" s="60">
        <f t="shared" si="175"/>
        <v>563.90307367549667</v>
      </c>
      <c r="G1107" s="60">
        <f t="shared" si="176"/>
        <v>35.174252483443709</v>
      </c>
      <c r="H1107" s="60">
        <f t="shared" si="170"/>
        <v>473.94520948084431</v>
      </c>
      <c r="I1107" s="60">
        <f t="shared" si="171"/>
        <v>33.351965009812595</v>
      </c>
      <c r="J1107" s="60">
        <f t="shared" si="172"/>
        <v>16.907641678971203</v>
      </c>
      <c r="K1107" s="60">
        <f t="shared" si="173"/>
        <v>2.8277656900841452</v>
      </c>
      <c r="L1107" s="60">
        <f t="shared" si="174"/>
        <v>2.6435577457151638E-2</v>
      </c>
      <c r="R1107" s="60">
        <f t="shared" si="177"/>
        <v>16.031700288184439</v>
      </c>
      <c r="S1107" s="60">
        <f t="shared" si="178"/>
        <v>2.7745680301284339</v>
      </c>
    </row>
    <row r="1108" spans="1:19" x14ac:dyDescent="0.3">
      <c r="A1108" s="60">
        <f>[1]Data!A1107</f>
        <v>1962.07</v>
      </c>
      <c r="B1108" s="60">
        <f>[1]Data!B1107</f>
        <v>56.97</v>
      </c>
      <c r="C1108" s="60">
        <f>[1]Data!C1107</f>
        <v>2.0666699999999998</v>
      </c>
      <c r="D1108" s="60">
        <f>[1]Data!D1107</f>
        <v>3.49</v>
      </c>
      <c r="E1108" s="60">
        <f>[1]Data!E1107</f>
        <v>30.3</v>
      </c>
      <c r="F1108" s="60">
        <f t="shared" si="175"/>
        <v>575.58031930693062</v>
      </c>
      <c r="G1108" s="60">
        <f t="shared" si="176"/>
        <v>35.260230198019798</v>
      </c>
      <c r="H1108" s="60">
        <f t="shared" si="170"/>
        <v>476.77699284592495</v>
      </c>
      <c r="I1108" s="60">
        <f t="shared" si="171"/>
        <v>33.427208491611538</v>
      </c>
      <c r="J1108" s="60">
        <f t="shared" si="172"/>
        <v>17.218916723224762</v>
      </c>
      <c r="K1108" s="60">
        <f t="shared" si="173"/>
        <v>2.846008588961833</v>
      </c>
      <c r="L1108" s="60">
        <f t="shared" si="174"/>
        <v>4.4678476334839345E-2</v>
      </c>
      <c r="R1108" s="60">
        <f t="shared" si="177"/>
        <v>16.323782234957019</v>
      </c>
      <c r="S1108" s="60">
        <f t="shared" si="178"/>
        <v>2.7926230772779683</v>
      </c>
    </row>
    <row r="1109" spans="1:19" x14ac:dyDescent="0.3">
      <c r="A1109" s="60">
        <f>[1]Data!A1108</f>
        <v>1962.08</v>
      </c>
      <c r="B1109" s="60">
        <f>[1]Data!B1108</f>
        <v>58.52</v>
      </c>
      <c r="C1109" s="60">
        <f>[1]Data!C1108</f>
        <v>2.0733299999999999</v>
      </c>
      <c r="D1109" s="60">
        <f>[1]Data!D1108</f>
        <v>3.51</v>
      </c>
      <c r="E1109" s="60">
        <f>[1]Data!E1108</f>
        <v>30.3</v>
      </c>
      <c r="F1109" s="60">
        <f t="shared" si="175"/>
        <v>591.24030693069301</v>
      </c>
      <c r="G1109" s="60">
        <f t="shared" si="176"/>
        <v>35.46229455445544</v>
      </c>
      <c r="H1109" s="60">
        <f t="shared" si="170"/>
        <v>479.56148672542349</v>
      </c>
      <c r="I1109" s="60">
        <f t="shared" si="171"/>
        <v>33.503425870245152</v>
      </c>
      <c r="J1109" s="60">
        <f t="shared" si="172"/>
        <v>17.647159703025523</v>
      </c>
      <c r="K1109" s="60">
        <f t="shared" si="173"/>
        <v>2.8705748470884256</v>
      </c>
      <c r="L1109" s="60">
        <f t="shared" si="174"/>
        <v>6.9244734461431978E-2</v>
      </c>
      <c r="R1109" s="60">
        <f t="shared" si="177"/>
        <v>16.672364672364676</v>
      </c>
      <c r="S1109" s="60">
        <f t="shared" si="178"/>
        <v>2.8137525386741493</v>
      </c>
    </row>
    <row r="1110" spans="1:19" x14ac:dyDescent="0.3">
      <c r="A1110" s="60">
        <f>[1]Data!A1109</f>
        <v>1962.09</v>
      </c>
      <c r="B1110" s="60">
        <f>[1]Data!B1109</f>
        <v>58</v>
      </c>
      <c r="C1110" s="60">
        <f>[1]Data!C1109</f>
        <v>2.08</v>
      </c>
      <c r="D1110" s="60">
        <f>[1]Data!D1109</f>
        <v>3.53</v>
      </c>
      <c r="E1110" s="60">
        <f>[1]Data!E1109</f>
        <v>30.4</v>
      </c>
      <c r="F1110" s="60">
        <f t="shared" si="175"/>
        <v>584.05904605263152</v>
      </c>
      <c r="G1110" s="60">
        <f t="shared" si="176"/>
        <v>35.54704194078947</v>
      </c>
      <c r="H1110" s="60">
        <f t="shared" si="170"/>
        <v>482.2982759632435</v>
      </c>
      <c r="I1110" s="60">
        <f t="shared" si="171"/>
        <v>33.579692973102134</v>
      </c>
      <c r="J1110" s="60">
        <f t="shared" si="172"/>
        <v>17.393221746264089</v>
      </c>
      <c r="K1110" s="60">
        <f t="shared" si="173"/>
        <v>2.8560805755118874</v>
      </c>
      <c r="L1110" s="60">
        <f t="shared" si="174"/>
        <v>5.4750462884893825E-2</v>
      </c>
      <c r="R1110" s="60">
        <f t="shared" si="177"/>
        <v>16.430594900849858</v>
      </c>
      <c r="S1110" s="60">
        <f t="shared" si="178"/>
        <v>2.7991451396012139</v>
      </c>
    </row>
    <row r="1111" spans="1:19" x14ac:dyDescent="0.3">
      <c r="A1111" s="60">
        <f>[1]Data!A1110</f>
        <v>1962.1</v>
      </c>
      <c r="B1111" s="60">
        <f>[1]Data!B1110</f>
        <v>56.17</v>
      </c>
      <c r="C1111" s="60">
        <f>[1]Data!C1110</f>
        <v>2.09667</v>
      </c>
      <c r="D1111" s="60">
        <f>[1]Data!D1110</f>
        <v>3.57667</v>
      </c>
      <c r="E1111" s="60">
        <f>[1]Data!E1110</f>
        <v>30.4</v>
      </c>
      <c r="F1111" s="60">
        <f t="shared" si="175"/>
        <v>565.63097615131574</v>
      </c>
      <c r="G1111" s="60">
        <f t="shared" si="176"/>
        <v>36.01700807319078</v>
      </c>
      <c r="H1111" s="60">
        <f t="shared" si="170"/>
        <v>485.40291890247875</v>
      </c>
      <c r="I1111" s="60">
        <f t="shared" si="171"/>
        <v>33.658237801611662</v>
      </c>
      <c r="J1111" s="60">
        <f t="shared" si="172"/>
        <v>16.805127454540461</v>
      </c>
      <c r="K1111" s="60">
        <f t="shared" si="173"/>
        <v>2.8216840454708585</v>
      </c>
      <c r="L1111" s="60">
        <f t="shared" si="174"/>
        <v>2.0353932843864886E-2</v>
      </c>
      <c r="R1111" s="60">
        <f t="shared" si="177"/>
        <v>15.704551999485556</v>
      </c>
      <c r="S1111" s="60">
        <f t="shared" si="178"/>
        <v>2.7539506066038291</v>
      </c>
    </row>
    <row r="1112" spans="1:19" x14ac:dyDescent="0.3">
      <c r="A1112" s="60">
        <f>[1]Data!A1111</f>
        <v>1962.11</v>
      </c>
      <c r="B1112" s="60">
        <f>[1]Data!B1111</f>
        <v>60.04</v>
      </c>
      <c r="C1112" s="60">
        <f>[1]Data!C1111</f>
        <v>2.1133299999999999</v>
      </c>
      <c r="D1112" s="60">
        <f>[1]Data!D1111</f>
        <v>3.6233300000000002</v>
      </c>
      <c r="E1112" s="60">
        <f>[1]Data!E1111</f>
        <v>30.4</v>
      </c>
      <c r="F1112" s="60">
        <f t="shared" si="175"/>
        <v>604.60181249999994</v>
      </c>
      <c r="G1112" s="60">
        <f t="shared" si="176"/>
        <v>36.48687350575657</v>
      </c>
      <c r="H1112" s="60">
        <f t="shared" si="170"/>
        <v>488.57255353551938</v>
      </c>
      <c r="I1112" s="60">
        <f t="shared" si="171"/>
        <v>33.739034556723574</v>
      </c>
      <c r="J1112" s="60">
        <f t="shared" si="172"/>
        <v>17.919950005786809</v>
      </c>
      <c r="K1112" s="60">
        <f t="shared" si="173"/>
        <v>2.8859146176872459</v>
      </c>
      <c r="L1112" s="60">
        <f t="shared" si="174"/>
        <v>8.458450506025228E-2</v>
      </c>
      <c r="R1112" s="60">
        <f t="shared" si="177"/>
        <v>16.570392429063872</v>
      </c>
      <c r="S1112" s="60">
        <f t="shared" si="178"/>
        <v>2.8076175142638773</v>
      </c>
    </row>
    <row r="1113" spans="1:19" x14ac:dyDescent="0.3">
      <c r="A1113" s="60">
        <f>[1]Data!A1112</f>
        <v>1962.12</v>
      </c>
      <c r="B1113" s="60">
        <f>[1]Data!B1112</f>
        <v>62.64</v>
      </c>
      <c r="C1113" s="60">
        <f>[1]Data!C1112</f>
        <v>2.13</v>
      </c>
      <c r="D1113" s="60">
        <f>[1]Data!D1112</f>
        <v>3.67</v>
      </c>
      <c r="E1113" s="60">
        <f>[1]Data!E1112</f>
        <v>30.4</v>
      </c>
      <c r="F1113" s="60">
        <f t="shared" si="175"/>
        <v>630.78376973684203</v>
      </c>
      <c r="G1113" s="60">
        <f t="shared" si="176"/>
        <v>36.956839638157888</v>
      </c>
      <c r="H1113" s="60">
        <f t="shared" si="170"/>
        <v>491.75616821539393</v>
      </c>
      <c r="I1113" s="60">
        <f t="shared" si="171"/>
        <v>33.82206256591563</v>
      </c>
      <c r="J1113" s="60">
        <f t="shared" si="172"/>
        <v>18.650068088175022</v>
      </c>
      <c r="K1113" s="60">
        <f t="shared" si="173"/>
        <v>2.9258497969236439</v>
      </c>
      <c r="L1113" s="60">
        <f t="shared" si="174"/>
        <v>0.12451968429665028</v>
      </c>
      <c r="R1113" s="60">
        <f t="shared" si="177"/>
        <v>17.068119891008173</v>
      </c>
      <c r="S1113" s="60">
        <f t="shared" si="178"/>
        <v>2.8372123896160688</v>
      </c>
    </row>
    <row r="1114" spans="1:19" x14ac:dyDescent="0.3">
      <c r="A1114" s="60">
        <f>[1]Data!A1113</f>
        <v>1963.01</v>
      </c>
      <c r="B1114" s="60">
        <f>[1]Data!B1113</f>
        <v>65.06</v>
      </c>
      <c r="C1114" s="60">
        <f>[1]Data!C1113</f>
        <v>2.1366700000000001</v>
      </c>
      <c r="D1114" s="60">
        <f>[1]Data!D1113</f>
        <v>3.6833300000000002</v>
      </c>
      <c r="E1114" s="60">
        <f>[1]Data!E1113</f>
        <v>30.4</v>
      </c>
      <c r="F1114" s="60">
        <f t="shared" si="175"/>
        <v>655.15312993421037</v>
      </c>
      <c r="G1114" s="60">
        <f t="shared" si="176"/>
        <v>37.091072518914473</v>
      </c>
      <c r="H1114" s="60">
        <f t="shared" si="170"/>
        <v>494.97696271553025</v>
      </c>
      <c r="I1114" s="60">
        <f t="shared" si="171"/>
        <v>33.904084277875874</v>
      </c>
      <c r="J1114" s="60">
        <f t="shared" si="172"/>
        <v>19.323722905022709</v>
      </c>
      <c r="K1114" s="60">
        <f t="shared" si="173"/>
        <v>2.9613335071680451</v>
      </c>
      <c r="L1114" s="60">
        <f t="shared" si="174"/>
        <v>0.1600033945410515</v>
      </c>
      <c r="R1114" s="60">
        <f t="shared" si="177"/>
        <v>17.663364401234752</v>
      </c>
      <c r="S1114" s="60">
        <f t="shared" si="178"/>
        <v>2.8714926867273385</v>
      </c>
    </row>
    <row r="1115" spans="1:19" x14ac:dyDescent="0.3">
      <c r="A1115" s="60">
        <f>[1]Data!A1114</f>
        <v>1963.02</v>
      </c>
      <c r="B1115" s="60">
        <f>[1]Data!B1114</f>
        <v>65.92</v>
      </c>
      <c r="C1115" s="60">
        <f>[1]Data!C1114</f>
        <v>2.1433300000000002</v>
      </c>
      <c r="D1115" s="60">
        <f>[1]Data!D1114</f>
        <v>3.6966700000000001</v>
      </c>
      <c r="E1115" s="60">
        <f>[1]Data!E1114</f>
        <v>30.4</v>
      </c>
      <c r="F1115" s="60">
        <f t="shared" si="175"/>
        <v>663.81331578947356</v>
      </c>
      <c r="G1115" s="60">
        <f t="shared" si="176"/>
        <v>37.225406099506571</v>
      </c>
      <c r="H1115" s="60">
        <f t="shared" si="170"/>
        <v>498.22481483842495</v>
      </c>
      <c r="I1115" s="60">
        <f t="shared" si="171"/>
        <v>33.985089318162146</v>
      </c>
      <c r="J1115" s="60">
        <f t="shared" si="172"/>
        <v>19.532487014377853</v>
      </c>
      <c r="K1115" s="60">
        <f t="shared" si="173"/>
        <v>2.9720790800672359</v>
      </c>
      <c r="L1115" s="60">
        <f t="shared" si="174"/>
        <v>0.17074896744024226</v>
      </c>
      <c r="R1115" s="60">
        <f t="shared" si="177"/>
        <v>17.832265254945668</v>
      </c>
      <c r="S1115" s="60">
        <f t="shared" si="178"/>
        <v>2.8810094711942016</v>
      </c>
    </row>
    <row r="1116" spans="1:19" x14ac:dyDescent="0.3">
      <c r="A1116" s="60">
        <f>[1]Data!A1115</f>
        <v>1963.03</v>
      </c>
      <c r="B1116" s="60">
        <f>[1]Data!B1115</f>
        <v>65.67</v>
      </c>
      <c r="C1116" s="60">
        <f>[1]Data!C1115</f>
        <v>2.15</v>
      </c>
      <c r="D1116" s="60">
        <f>[1]Data!D1115</f>
        <v>3.71</v>
      </c>
      <c r="E1116" s="60">
        <f>[1]Data!E1115</f>
        <v>30.5</v>
      </c>
      <c r="F1116" s="60">
        <f t="shared" si="175"/>
        <v>659.12763688524581</v>
      </c>
      <c r="G1116" s="60">
        <f t="shared" si="176"/>
        <v>37.237148360655731</v>
      </c>
      <c r="H1116" s="60">
        <f t="shared" si="170"/>
        <v>501.67940764243411</v>
      </c>
      <c r="I1116" s="60">
        <f t="shared" si="171"/>
        <v>34.066276019169429</v>
      </c>
      <c r="J1116" s="60">
        <f t="shared" si="172"/>
        <v>19.348391251052746</v>
      </c>
      <c r="K1116" s="60">
        <f t="shared" si="173"/>
        <v>2.9626092765390344</v>
      </c>
      <c r="L1116" s="60">
        <f t="shared" si="174"/>
        <v>0.16127916391204078</v>
      </c>
      <c r="R1116" s="60">
        <f t="shared" si="177"/>
        <v>17.700808625336929</v>
      </c>
      <c r="S1116" s="60">
        <f t="shared" si="178"/>
        <v>2.8736103235835375</v>
      </c>
    </row>
    <row r="1117" spans="1:19" x14ac:dyDescent="0.3">
      <c r="A1117" s="60">
        <f>[1]Data!A1116</f>
        <v>1963.04</v>
      </c>
      <c r="B1117" s="60">
        <f>[1]Data!B1116</f>
        <v>68.760000000000005</v>
      </c>
      <c r="C1117" s="60">
        <f>[1]Data!C1116</f>
        <v>2.1666699999999999</v>
      </c>
      <c r="D1117" s="60">
        <f>[1]Data!D1116</f>
        <v>3.7533300000000001</v>
      </c>
      <c r="E1117" s="60">
        <f>[1]Data!E1116</f>
        <v>30.5</v>
      </c>
      <c r="F1117" s="60">
        <f t="shared" si="175"/>
        <v>690.14186557377036</v>
      </c>
      <c r="G1117" s="60">
        <f t="shared" si="176"/>
        <v>37.672050149999997</v>
      </c>
      <c r="H1117" s="60">
        <f t="shared" si="170"/>
        <v>505.45184463317355</v>
      </c>
      <c r="I1117" s="60">
        <f t="shared" si="171"/>
        <v>34.147854738284195</v>
      </c>
      <c r="J1117" s="60">
        <f t="shared" si="172"/>
        <v>20.210401820645892</v>
      </c>
      <c r="K1117" s="60">
        <f t="shared" si="173"/>
        <v>3.0061974134863556</v>
      </c>
      <c r="L1117" s="60">
        <f t="shared" si="174"/>
        <v>0.204867300859362</v>
      </c>
      <c r="R1117" s="60">
        <f t="shared" si="177"/>
        <v>18.319732077914814</v>
      </c>
      <c r="S1117" s="60">
        <f t="shared" si="178"/>
        <v>2.9079787345710755</v>
      </c>
    </row>
    <row r="1118" spans="1:19" x14ac:dyDescent="0.3">
      <c r="A1118" s="60">
        <f>[1]Data!A1117</f>
        <v>1963.05</v>
      </c>
      <c r="B1118" s="60">
        <f>[1]Data!B1117</f>
        <v>70.14</v>
      </c>
      <c r="C1118" s="60">
        <f>[1]Data!C1117</f>
        <v>2.1833300000000002</v>
      </c>
      <c r="D1118" s="60">
        <f>[1]Data!D1117</f>
        <v>3.7966700000000002</v>
      </c>
      <c r="E1118" s="60">
        <f>[1]Data!E1117</f>
        <v>30.5</v>
      </c>
      <c r="F1118" s="60">
        <f t="shared" si="175"/>
        <v>703.99288032786876</v>
      </c>
      <c r="G1118" s="60">
        <f t="shared" si="176"/>
        <v>38.107052309016389</v>
      </c>
      <c r="H1118" s="60">
        <f t="shared" si="170"/>
        <v>509.23078088631189</v>
      </c>
      <c r="I1118" s="60">
        <f t="shared" si="171"/>
        <v>34.230895232421496</v>
      </c>
      <c r="J1118" s="60">
        <f t="shared" si="172"/>
        <v>20.566008442019594</v>
      </c>
      <c r="K1118" s="60">
        <f t="shared" si="173"/>
        <v>3.0236396372911893</v>
      </c>
      <c r="L1118" s="60">
        <f t="shared" si="174"/>
        <v>0.22230952466419573</v>
      </c>
      <c r="R1118" s="60">
        <f t="shared" si="177"/>
        <v>18.474083868231897</v>
      </c>
      <c r="S1118" s="60">
        <f t="shared" si="178"/>
        <v>2.9163688779583108</v>
      </c>
    </row>
    <row r="1119" spans="1:19" x14ac:dyDescent="0.3">
      <c r="A1119" s="60">
        <f>[1]Data!A1118</f>
        <v>1963.06</v>
      </c>
      <c r="B1119" s="60">
        <f>[1]Data!B1118</f>
        <v>70.11</v>
      </c>
      <c r="C1119" s="60">
        <f>[1]Data!C1118</f>
        <v>2.2000000000000002</v>
      </c>
      <c r="D1119" s="60">
        <f>[1]Data!D1118</f>
        <v>3.84</v>
      </c>
      <c r="E1119" s="60">
        <f>[1]Data!E1118</f>
        <v>30.6</v>
      </c>
      <c r="F1119" s="60">
        <f t="shared" si="175"/>
        <v>701.39212499999985</v>
      </c>
      <c r="G1119" s="60">
        <f t="shared" si="176"/>
        <v>38.415999999999983</v>
      </c>
      <c r="H1119" s="60">
        <f t="shared" si="170"/>
        <v>513.13133278390796</v>
      </c>
      <c r="I1119" s="60">
        <f t="shared" si="171"/>
        <v>34.314460974534335</v>
      </c>
      <c r="J1119" s="60">
        <f t="shared" si="172"/>
        <v>20.440132383851854</v>
      </c>
      <c r="K1119" s="60">
        <f t="shared" si="173"/>
        <v>3.0175002420196106</v>
      </c>
      <c r="L1119" s="60">
        <f t="shared" si="174"/>
        <v>0.21617012939261704</v>
      </c>
      <c r="R1119" s="60">
        <f t="shared" si="177"/>
        <v>18.2578125</v>
      </c>
      <c r="S1119" s="60">
        <f t="shared" si="178"/>
        <v>2.9045930706192409</v>
      </c>
    </row>
    <row r="1120" spans="1:19" x14ac:dyDescent="0.3">
      <c r="A1120" s="60">
        <f>[1]Data!A1119</f>
        <v>1963.07</v>
      </c>
      <c r="B1120" s="60">
        <f>[1]Data!B1119</f>
        <v>69.069999999999993</v>
      </c>
      <c r="C1120" s="60">
        <f>[1]Data!C1119</f>
        <v>2.2033299999999998</v>
      </c>
      <c r="D1120" s="60">
        <f>[1]Data!D1119</f>
        <v>3.88</v>
      </c>
      <c r="E1120" s="60">
        <f>[1]Data!E1119</f>
        <v>30.7</v>
      </c>
      <c r="F1120" s="60">
        <f t="shared" si="175"/>
        <v>688.73701710097703</v>
      </c>
      <c r="G1120" s="60">
        <f t="shared" si="176"/>
        <v>38.689729641693802</v>
      </c>
      <c r="H1120" s="60">
        <f t="shared" si="170"/>
        <v>517.11809137602074</v>
      </c>
      <c r="I1120" s="60">
        <f t="shared" si="171"/>
        <v>34.398747682964817</v>
      </c>
      <c r="J1120" s="60">
        <f t="shared" si="172"/>
        <v>20.022153813525545</v>
      </c>
      <c r="K1120" s="60">
        <f t="shared" si="173"/>
        <v>2.9968393511936124</v>
      </c>
      <c r="L1120" s="60">
        <f t="shared" si="174"/>
        <v>0.19550923856661884</v>
      </c>
      <c r="R1120" s="60">
        <f t="shared" si="177"/>
        <v>17.801546391752577</v>
      </c>
      <c r="S1120" s="60">
        <f t="shared" si="178"/>
        <v>2.8792853294656995</v>
      </c>
    </row>
    <row r="1121" spans="1:19" x14ac:dyDescent="0.3">
      <c r="A1121" s="60">
        <f>[1]Data!A1120</f>
        <v>1963.08</v>
      </c>
      <c r="B1121" s="60">
        <f>[1]Data!B1120</f>
        <v>70.98</v>
      </c>
      <c r="C1121" s="60">
        <f>[1]Data!C1120</f>
        <v>2.2066699999999999</v>
      </c>
      <c r="D1121" s="60">
        <f>[1]Data!D1120</f>
        <v>3.92</v>
      </c>
      <c r="E1121" s="60">
        <f>[1]Data!E1120</f>
        <v>30.7</v>
      </c>
      <c r="F1121" s="60">
        <f t="shared" si="175"/>
        <v>707.78273452768724</v>
      </c>
      <c r="G1121" s="60">
        <f t="shared" si="176"/>
        <v>39.088592833876213</v>
      </c>
      <c r="H1121" s="60">
        <f t="shared" si="170"/>
        <v>521.24618098485178</v>
      </c>
      <c r="I1121" s="60">
        <f t="shared" si="171"/>
        <v>34.485743895673828</v>
      </c>
      <c r="J1121" s="60">
        <f t="shared" si="172"/>
        <v>20.523922484284217</v>
      </c>
      <c r="K1121" s="60">
        <f t="shared" si="173"/>
        <v>3.0215911562398157</v>
      </c>
      <c r="L1121" s="60">
        <f t="shared" si="174"/>
        <v>0.22026104361282206</v>
      </c>
      <c r="R1121" s="60">
        <f t="shared" si="177"/>
        <v>18.107142857142858</v>
      </c>
      <c r="S1121" s="60">
        <f t="shared" si="178"/>
        <v>2.8963064934159792</v>
      </c>
    </row>
    <row r="1122" spans="1:19" x14ac:dyDescent="0.3">
      <c r="A1122" s="60">
        <f>[1]Data!A1121</f>
        <v>1963.09</v>
      </c>
      <c r="B1122" s="60">
        <f>[1]Data!B1121</f>
        <v>72.849999999999994</v>
      </c>
      <c r="C1122" s="60">
        <f>[1]Data!C1121</f>
        <v>2.21</v>
      </c>
      <c r="D1122" s="60">
        <f>[1]Data!D1121</f>
        <v>3.96</v>
      </c>
      <c r="E1122" s="60">
        <f>[1]Data!E1121</f>
        <v>30.7</v>
      </c>
      <c r="F1122" s="60">
        <f t="shared" si="175"/>
        <v>726.42958876221485</v>
      </c>
      <c r="G1122" s="60">
        <f t="shared" si="176"/>
        <v>39.487456026058624</v>
      </c>
      <c r="H1122" s="60">
        <f t="shared" si="170"/>
        <v>525.60797713245597</v>
      </c>
      <c r="I1122" s="60">
        <f t="shared" si="171"/>
        <v>34.574375114029976</v>
      </c>
      <c r="J1122" s="60">
        <f t="shared" si="172"/>
        <v>21.010635372768782</v>
      </c>
      <c r="K1122" s="60">
        <f t="shared" si="173"/>
        <v>3.0450287558450899</v>
      </c>
      <c r="L1122" s="60">
        <f t="shared" si="174"/>
        <v>0.24369864321809631</v>
      </c>
      <c r="R1122" s="60">
        <f t="shared" si="177"/>
        <v>18.396464646464644</v>
      </c>
      <c r="S1122" s="60">
        <f t="shared" si="178"/>
        <v>2.9121585073748246</v>
      </c>
    </row>
    <row r="1123" spans="1:19" x14ac:dyDescent="0.3">
      <c r="A1123" s="60">
        <f>[1]Data!A1122</f>
        <v>1963.1</v>
      </c>
      <c r="B1123" s="60">
        <f>[1]Data!B1122</f>
        <v>73.03</v>
      </c>
      <c r="C1123" s="60">
        <f>[1]Data!C1122</f>
        <v>2.23333</v>
      </c>
      <c r="D1123" s="60">
        <f>[1]Data!D1122</f>
        <v>3.98</v>
      </c>
      <c r="E1123" s="60">
        <f>[1]Data!E1122</f>
        <v>30.8</v>
      </c>
      <c r="F1123" s="60">
        <f t="shared" si="175"/>
        <v>725.86010795454524</v>
      </c>
      <c r="G1123" s="60">
        <f t="shared" si="176"/>
        <v>39.558034090909082</v>
      </c>
      <c r="H1123" s="60">
        <f t="shared" si="170"/>
        <v>529.86806243648459</v>
      </c>
      <c r="I1123" s="60">
        <f t="shared" si="171"/>
        <v>34.666335898016392</v>
      </c>
      <c r="J1123" s="60">
        <f t="shared" si="172"/>
        <v>20.938472127251238</v>
      </c>
      <c r="K1123" s="60">
        <f t="shared" si="173"/>
        <v>3.041588238465716</v>
      </c>
      <c r="L1123" s="60">
        <f t="shared" si="174"/>
        <v>0.24025812583872241</v>
      </c>
      <c r="R1123" s="60">
        <f t="shared" si="177"/>
        <v>18.349246231155778</v>
      </c>
      <c r="S1123" s="60">
        <f t="shared" si="178"/>
        <v>2.909588496335672</v>
      </c>
    </row>
    <row r="1124" spans="1:19" x14ac:dyDescent="0.3">
      <c r="A1124" s="60">
        <f>[1]Data!A1123</f>
        <v>1963.11</v>
      </c>
      <c r="B1124" s="60">
        <f>[1]Data!B1123</f>
        <v>72.62</v>
      </c>
      <c r="C1124" s="60">
        <f>[1]Data!C1123</f>
        <v>2.2566700000000002</v>
      </c>
      <c r="D1124" s="60">
        <f>[1]Data!D1123</f>
        <v>4</v>
      </c>
      <c r="E1124" s="60">
        <f>[1]Data!E1123</f>
        <v>30.8</v>
      </c>
      <c r="F1124" s="60">
        <f t="shared" si="175"/>
        <v>721.78503409090899</v>
      </c>
      <c r="G1124" s="60">
        <f t="shared" si="176"/>
        <v>39.756818181818176</v>
      </c>
      <c r="H1124" s="60">
        <f t="shared" si="170"/>
        <v>534.12867275674046</v>
      </c>
      <c r="I1124" s="60">
        <f t="shared" si="171"/>
        <v>34.760445723163585</v>
      </c>
      <c r="J1124" s="60">
        <f t="shared" si="172"/>
        <v>20.764550599819483</v>
      </c>
      <c r="K1124" s="60">
        <f t="shared" si="173"/>
        <v>3.0332472346534565</v>
      </c>
      <c r="L1124" s="60">
        <f t="shared" si="174"/>
        <v>0.23191712202646286</v>
      </c>
      <c r="R1124" s="60">
        <f t="shared" si="177"/>
        <v>18.155000000000001</v>
      </c>
      <c r="S1124" s="60">
        <f t="shared" si="178"/>
        <v>2.8989460048662994</v>
      </c>
    </row>
    <row r="1125" spans="1:19" x14ac:dyDescent="0.3">
      <c r="A1125" s="60">
        <f>[1]Data!A1124</f>
        <v>1963.12</v>
      </c>
      <c r="B1125" s="60">
        <f>[1]Data!B1124</f>
        <v>74.17</v>
      </c>
      <c r="C1125" s="60">
        <f>[1]Data!C1124</f>
        <v>2.2799999999999998</v>
      </c>
      <c r="D1125" s="60">
        <f>[1]Data!D1124</f>
        <v>4.0199999999999996</v>
      </c>
      <c r="E1125" s="60">
        <f>[1]Data!E1124</f>
        <v>30.9</v>
      </c>
      <c r="F1125" s="60">
        <f t="shared" si="175"/>
        <v>734.80507038834935</v>
      </c>
      <c r="G1125" s="60">
        <f t="shared" si="176"/>
        <v>39.826296116504842</v>
      </c>
      <c r="H1125" s="60">
        <f t="shared" si="170"/>
        <v>538.49873846887226</v>
      </c>
      <c r="I1125" s="60">
        <f t="shared" si="171"/>
        <v>34.856856706312605</v>
      </c>
      <c r="J1125" s="60">
        <f t="shared" si="172"/>
        <v>21.080646387006993</v>
      </c>
      <c r="K1125" s="60">
        <f t="shared" si="173"/>
        <v>3.0483553867233013</v>
      </c>
      <c r="L1125" s="60">
        <f t="shared" si="174"/>
        <v>0.2470252740963077</v>
      </c>
      <c r="R1125" s="60">
        <f t="shared" si="177"/>
        <v>18.450248756218908</v>
      </c>
      <c r="S1125" s="60">
        <f t="shared" si="178"/>
        <v>2.9150778531175372</v>
      </c>
    </row>
    <row r="1126" spans="1:19" x14ac:dyDescent="0.3">
      <c r="A1126" s="60">
        <f>[1]Data!A1125</f>
        <v>1964.01</v>
      </c>
      <c r="B1126" s="60">
        <f>[1]Data!B1125</f>
        <v>76.45</v>
      </c>
      <c r="C1126" s="60">
        <f>[1]Data!C1125</f>
        <v>2.2966700000000002</v>
      </c>
      <c r="D1126" s="60">
        <f>[1]Data!D1125</f>
        <v>4.0733300000000003</v>
      </c>
      <c r="E1126" s="60">
        <f>[1]Data!E1125</f>
        <v>30.9</v>
      </c>
      <c r="F1126" s="60">
        <f t="shared" si="175"/>
        <v>757.39311893203876</v>
      </c>
      <c r="G1126" s="60">
        <f t="shared" si="176"/>
        <v>40.354638497572815</v>
      </c>
      <c r="H1126" s="60">
        <f t="shared" si="170"/>
        <v>542.84697183347157</v>
      </c>
      <c r="I1126" s="60">
        <f t="shared" si="171"/>
        <v>34.95583110318934</v>
      </c>
      <c r="J1126" s="60">
        <f t="shared" si="172"/>
        <v>21.667146654193981</v>
      </c>
      <c r="K1126" s="60">
        <f t="shared" si="173"/>
        <v>3.0757971342526389</v>
      </c>
      <c r="L1126" s="60">
        <f t="shared" si="174"/>
        <v>0.27446702162564529</v>
      </c>
      <c r="R1126" s="60">
        <f t="shared" si="177"/>
        <v>18.76842779740409</v>
      </c>
      <c r="S1126" s="60">
        <f t="shared" si="178"/>
        <v>2.932176085630672</v>
      </c>
    </row>
    <row r="1127" spans="1:19" x14ac:dyDescent="0.3">
      <c r="A1127" s="60">
        <f>[1]Data!A1126</f>
        <v>1964.02</v>
      </c>
      <c r="B1127" s="60">
        <f>[1]Data!B1126</f>
        <v>77.39</v>
      </c>
      <c r="C1127" s="60">
        <f>[1]Data!C1126</f>
        <v>2.3133300000000001</v>
      </c>
      <c r="D1127" s="60">
        <f>[1]Data!D1126</f>
        <v>4.1266699999999998</v>
      </c>
      <c r="E1127" s="60">
        <f>[1]Data!E1126</f>
        <v>30.9</v>
      </c>
      <c r="F1127" s="60">
        <f t="shared" si="175"/>
        <v>766.70573543689306</v>
      </c>
      <c r="G1127" s="60">
        <f t="shared" si="176"/>
        <v>40.883079949029117</v>
      </c>
      <c r="H1127" s="60">
        <f t="shared" si="170"/>
        <v>547.21357620063952</v>
      </c>
      <c r="I1127" s="60">
        <f t="shared" si="171"/>
        <v>35.057346841216436</v>
      </c>
      <c r="J1127" s="60">
        <f t="shared" si="172"/>
        <v>21.87004449907452</v>
      </c>
      <c r="K1127" s="60">
        <f t="shared" si="173"/>
        <v>3.0851178693950891</v>
      </c>
      <c r="L1127" s="60">
        <f t="shared" si="174"/>
        <v>0.28378775676809553</v>
      </c>
      <c r="R1127" s="60">
        <f t="shared" si="177"/>
        <v>18.753619746672257</v>
      </c>
      <c r="S1127" s="60">
        <f t="shared" si="178"/>
        <v>2.9313867869399108</v>
      </c>
    </row>
    <row r="1128" spans="1:19" x14ac:dyDescent="0.3">
      <c r="A1128" s="60">
        <f>[1]Data!A1127</f>
        <v>1964.03</v>
      </c>
      <c r="B1128" s="60">
        <f>[1]Data!B1127</f>
        <v>78.8</v>
      </c>
      <c r="C1128" s="60">
        <f>[1]Data!C1127</f>
        <v>2.33</v>
      </c>
      <c r="D1128" s="60">
        <f>[1]Data!D1127</f>
        <v>4.18</v>
      </c>
      <c r="E1128" s="60">
        <f>[1]Data!E1127</f>
        <v>30.9</v>
      </c>
      <c r="F1128" s="60">
        <f t="shared" si="175"/>
        <v>780.67466019417463</v>
      </c>
      <c r="G1128" s="60">
        <f t="shared" si="176"/>
        <v>41.411422330097082</v>
      </c>
      <c r="H1128" s="60">
        <f t="shared" si="170"/>
        <v>551.58542780194614</v>
      </c>
      <c r="I1128" s="60">
        <f t="shared" si="171"/>
        <v>35.161384004116861</v>
      </c>
      <c r="J1128" s="60">
        <f t="shared" si="172"/>
        <v>22.202614666782445</v>
      </c>
      <c r="K1128" s="60">
        <f t="shared" si="173"/>
        <v>3.1002100597259683</v>
      </c>
      <c r="L1128" s="60">
        <f t="shared" si="174"/>
        <v>0.2988799470989747</v>
      </c>
      <c r="R1128" s="60">
        <f t="shared" si="177"/>
        <v>18.851674641148325</v>
      </c>
      <c r="S1128" s="60">
        <f t="shared" si="178"/>
        <v>2.9366017503271684</v>
      </c>
    </row>
    <row r="1129" spans="1:19" x14ac:dyDescent="0.3">
      <c r="A1129" s="60">
        <f>[1]Data!A1128</f>
        <v>1964.04</v>
      </c>
      <c r="B1129" s="60">
        <f>[1]Data!B1128</f>
        <v>79.94</v>
      </c>
      <c r="C1129" s="60">
        <f>[1]Data!C1128</f>
        <v>2.34667</v>
      </c>
      <c r="D1129" s="60">
        <f>[1]Data!D1128</f>
        <v>4.2300000000000004</v>
      </c>
      <c r="E1129" s="60">
        <f>[1]Data!E1128</f>
        <v>30.9</v>
      </c>
      <c r="F1129" s="60">
        <f t="shared" si="175"/>
        <v>791.96868446601923</v>
      </c>
      <c r="G1129" s="60">
        <f t="shared" si="176"/>
        <v>41.906774271844654</v>
      </c>
      <c r="H1129" s="60">
        <f t="shared" si="170"/>
        <v>555.83997942435008</v>
      </c>
      <c r="I1129" s="60">
        <f t="shared" si="171"/>
        <v>35.265453348017431</v>
      </c>
      <c r="J1129" s="60">
        <f t="shared" si="172"/>
        <v>22.457351580042641</v>
      </c>
      <c r="K1129" s="60">
        <f t="shared" si="173"/>
        <v>3.1116180251733092</v>
      </c>
      <c r="L1129" s="60">
        <f t="shared" si="174"/>
        <v>0.3102879125463156</v>
      </c>
      <c r="R1129" s="60">
        <f t="shared" si="177"/>
        <v>18.898345153664302</v>
      </c>
      <c r="S1129" s="60">
        <f t="shared" si="178"/>
        <v>2.9390743602249909</v>
      </c>
    </row>
    <row r="1130" spans="1:19" x14ac:dyDescent="0.3">
      <c r="A1130" s="60">
        <f>[1]Data!A1129</f>
        <v>1964.05</v>
      </c>
      <c r="B1130" s="60">
        <f>[1]Data!B1129</f>
        <v>80.72</v>
      </c>
      <c r="C1130" s="60">
        <f>[1]Data!C1129</f>
        <v>2.3633299999999999</v>
      </c>
      <c r="D1130" s="60">
        <f>[1]Data!D1129</f>
        <v>4.28</v>
      </c>
      <c r="E1130" s="60">
        <f>[1]Data!E1129</f>
        <v>30.9</v>
      </c>
      <c r="F1130" s="60">
        <f t="shared" si="175"/>
        <v>799.69617475728148</v>
      </c>
      <c r="G1130" s="60">
        <f t="shared" si="176"/>
        <v>42.402126213592226</v>
      </c>
      <c r="H1130" s="60">
        <f t="shared" si="170"/>
        <v>559.92133937164795</v>
      </c>
      <c r="I1130" s="60">
        <f t="shared" si="171"/>
        <v>35.371730813330608</v>
      </c>
      <c r="J1130" s="60">
        <f t="shared" si="172"/>
        <v>22.608341643714493</v>
      </c>
      <c r="K1130" s="60">
        <f t="shared" si="173"/>
        <v>3.1183189374572602</v>
      </c>
      <c r="L1130" s="60">
        <f t="shared" si="174"/>
        <v>0.31698882483026658</v>
      </c>
      <c r="R1130" s="60">
        <f t="shared" si="177"/>
        <v>18.859813084112147</v>
      </c>
      <c r="S1130" s="60">
        <f t="shared" si="178"/>
        <v>2.9370333664516481</v>
      </c>
    </row>
    <row r="1131" spans="1:19" x14ac:dyDescent="0.3">
      <c r="A1131" s="60">
        <f>[1]Data!A1130</f>
        <v>1964.06</v>
      </c>
      <c r="B1131" s="60">
        <f>[1]Data!B1130</f>
        <v>80.239999999999995</v>
      </c>
      <c r="C1131" s="60">
        <f>[1]Data!C1130</f>
        <v>2.38</v>
      </c>
      <c r="D1131" s="60">
        <f>[1]Data!D1130</f>
        <v>4.33</v>
      </c>
      <c r="E1131" s="60">
        <f>[1]Data!E1130</f>
        <v>31</v>
      </c>
      <c r="F1131" s="60">
        <f t="shared" si="175"/>
        <v>792.37647096774174</v>
      </c>
      <c r="G1131" s="60">
        <f t="shared" si="176"/>
        <v>42.75909919354838</v>
      </c>
      <c r="H1131" s="60">
        <f t="shared" si="170"/>
        <v>564.15047986723914</v>
      </c>
      <c r="I1131" s="60">
        <f t="shared" si="171"/>
        <v>35.478162714600757</v>
      </c>
      <c r="J1131" s="60">
        <f t="shared" si="172"/>
        <v>22.334202516119738</v>
      </c>
      <c r="K1131" s="60">
        <f t="shared" si="173"/>
        <v>3.1061192485977731</v>
      </c>
      <c r="L1131" s="60">
        <f t="shared" si="174"/>
        <v>0.3047891359707795</v>
      </c>
      <c r="R1131" s="60">
        <f t="shared" si="177"/>
        <v>18.531177829099306</v>
      </c>
      <c r="S1131" s="60">
        <f t="shared" si="178"/>
        <v>2.9194546016392815</v>
      </c>
    </row>
    <row r="1132" spans="1:19" x14ac:dyDescent="0.3">
      <c r="A1132" s="60">
        <f>[1]Data!A1131</f>
        <v>1964.07</v>
      </c>
      <c r="B1132" s="60">
        <f>[1]Data!B1131</f>
        <v>83.22</v>
      </c>
      <c r="C1132" s="60">
        <f>[1]Data!C1131</f>
        <v>2.4</v>
      </c>
      <c r="D1132" s="60">
        <f>[1]Data!D1131</f>
        <v>4.3766699999999998</v>
      </c>
      <c r="E1132" s="60">
        <f>[1]Data!E1131</f>
        <v>31.1</v>
      </c>
      <c r="F1132" s="60">
        <f t="shared" si="175"/>
        <v>819.1617540192924</v>
      </c>
      <c r="G1132" s="60">
        <f t="shared" si="176"/>
        <v>43.080998245176843</v>
      </c>
      <c r="H1132" s="60">
        <f t="shared" si="170"/>
        <v>568.17131415140932</v>
      </c>
      <c r="I1132" s="60">
        <f t="shared" si="171"/>
        <v>35.586762309042598</v>
      </c>
      <c r="J1132" s="60">
        <f t="shared" si="172"/>
        <v>23.018721031869298</v>
      </c>
      <c r="K1132" s="60">
        <f t="shared" si="173"/>
        <v>3.1363078427524198</v>
      </c>
      <c r="L1132" s="60">
        <f t="shared" si="174"/>
        <v>0.3349777301254262</v>
      </c>
      <c r="R1132" s="60">
        <f t="shared" si="177"/>
        <v>19.014456196149126</v>
      </c>
      <c r="S1132" s="60">
        <f t="shared" si="178"/>
        <v>2.9451995422938673</v>
      </c>
    </row>
    <row r="1133" spans="1:19" x14ac:dyDescent="0.3">
      <c r="A1133" s="60">
        <f>[1]Data!A1132</f>
        <v>1964.08</v>
      </c>
      <c r="B1133" s="60">
        <f>[1]Data!B1132</f>
        <v>82</v>
      </c>
      <c r="C1133" s="60">
        <f>[1]Data!C1132</f>
        <v>2.42</v>
      </c>
      <c r="D1133" s="60">
        <f>[1]Data!D1132</f>
        <v>4.42333</v>
      </c>
      <c r="E1133" s="60">
        <f>[1]Data!E1132</f>
        <v>31</v>
      </c>
      <c r="F1133" s="60">
        <f t="shared" si="175"/>
        <v>809.75661290322557</v>
      </c>
      <c r="G1133" s="60">
        <f t="shared" si="176"/>
        <v>43.680740470161282</v>
      </c>
      <c r="H1133" s="60">
        <f t="shared" si="170"/>
        <v>572.19295368783105</v>
      </c>
      <c r="I1133" s="60">
        <f t="shared" si="171"/>
        <v>35.699428555948437</v>
      </c>
      <c r="J1133" s="60">
        <f t="shared" si="172"/>
        <v>22.68262114151683</v>
      </c>
      <c r="K1133" s="60">
        <f t="shared" si="173"/>
        <v>3.1215990427953995</v>
      </c>
      <c r="L1133" s="60">
        <f t="shared" si="174"/>
        <v>0.32026893016840585</v>
      </c>
      <c r="R1133" s="60">
        <f t="shared" si="177"/>
        <v>18.538069734792565</v>
      </c>
      <c r="S1133" s="60">
        <f t="shared" si="178"/>
        <v>2.9198264411680332</v>
      </c>
    </row>
    <row r="1134" spans="1:19" x14ac:dyDescent="0.3">
      <c r="A1134" s="60">
        <f>[1]Data!A1133</f>
        <v>1964.09</v>
      </c>
      <c r="B1134" s="60">
        <f>[1]Data!B1133</f>
        <v>83.41</v>
      </c>
      <c r="C1134" s="60">
        <f>[1]Data!C1133</f>
        <v>2.44</v>
      </c>
      <c r="D1134" s="60">
        <f>[1]Data!D1133</f>
        <v>4.47</v>
      </c>
      <c r="E1134" s="60">
        <f>[1]Data!E1133</f>
        <v>31.1</v>
      </c>
      <c r="F1134" s="60">
        <f t="shared" si="175"/>
        <v>821.03198633440491</v>
      </c>
      <c r="G1134" s="60">
        <f t="shared" si="176"/>
        <v>43.999676045016066</v>
      </c>
      <c r="H1134" s="60">
        <f t="shared" si="170"/>
        <v>576.19654631748108</v>
      </c>
      <c r="I1134" s="60">
        <f t="shared" si="171"/>
        <v>35.813133025055308</v>
      </c>
      <c r="J1134" s="60">
        <f t="shared" si="172"/>
        <v>22.925444298883342</v>
      </c>
      <c r="K1134" s="60">
        <f t="shared" si="173"/>
        <v>3.1322473984948958</v>
      </c>
      <c r="L1134" s="60">
        <f t="shared" si="174"/>
        <v>0.33091728586790214</v>
      </c>
      <c r="R1134" s="60">
        <f t="shared" si="177"/>
        <v>18.659955257270695</v>
      </c>
      <c r="S1134" s="60">
        <f t="shared" si="178"/>
        <v>2.926379797628043</v>
      </c>
    </row>
    <row r="1135" spans="1:19" x14ac:dyDescent="0.3">
      <c r="A1135" s="60">
        <f>[1]Data!A1134</f>
        <v>1964.1</v>
      </c>
      <c r="B1135" s="60">
        <f>[1]Data!B1134</f>
        <v>84.85</v>
      </c>
      <c r="C1135" s="60">
        <f>[1]Data!C1134</f>
        <v>2.46</v>
      </c>
      <c r="D1135" s="60">
        <f>[1]Data!D1134</f>
        <v>4.4966699999999999</v>
      </c>
      <c r="E1135" s="60">
        <f>[1]Data!E1134</f>
        <v>31.1</v>
      </c>
      <c r="F1135" s="60">
        <f t="shared" si="175"/>
        <v>835.20637861736316</v>
      </c>
      <c r="G1135" s="60">
        <f t="shared" si="176"/>
        <v>44.262197602090019</v>
      </c>
      <c r="H1135" s="60">
        <f t="shared" si="170"/>
        <v>580.13596014440748</v>
      </c>
      <c r="I1135" s="60">
        <f t="shared" si="171"/>
        <v>35.923714602566164</v>
      </c>
      <c r="J1135" s="60">
        <f t="shared" si="172"/>
        <v>23.249443657413458</v>
      </c>
      <c r="K1135" s="60">
        <f t="shared" si="173"/>
        <v>3.1462812030336695</v>
      </c>
      <c r="L1135" s="60">
        <f t="shared" si="174"/>
        <v>0.34495109040667593</v>
      </c>
      <c r="R1135" s="60">
        <f t="shared" si="177"/>
        <v>18.86951899961527</v>
      </c>
      <c r="S1135" s="60">
        <f t="shared" si="178"/>
        <v>2.9375478688391108</v>
      </c>
    </row>
    <row r="1136" spans="1:19" x14ac:dyDescent="0.3">
      <c r="A1136" s="60">
        <f>[1]Data!A1135</f>
        <v>1964.11</v>
      </c>
      <c r="B1136" s="60">
        <f>[1]Data!B1135</f>
        <v>85.44</v>
      </c>
      <c r="C1136" s="60">
        <f>[1]Data!C1135</f>
        <v>2.48</v>
      </c>
      <c r="D1136" s="60">
        <f>[1]Data!D1135</f>
        <v>4.5233299999999996</v>
      </c>
      <c r="E1136" s="60">
        <f>[1]Data!E1135</f>
        <v>31.2</v>
      </c>
      <c r="F1136" s="60">
        <f t="shared" si="175"/>
        <v>838.3183846153845</v>
      </c>
      <c r="G1136" s="60">
        <f t="shared" si="176"/>
        <v>44.381913608173065</v>
      </c>
      <c r="H1136" s="60">
        <f t="shared" si="170"/>
        <v>583.83261330164294</v>
      </c>
      <c r="I1136" s="60">
        <f t="shared" si="171"/>
        <v>36.030259425768499</v>
      </c>
      <c r="J1136" s="60">
        <f t="shared" si="172"/>
        <v>23.267064905334188</v>
      </c>
      <c r="K1136" s="60">
        <f t="shared" si="173"/>
        <v>3.1470388372288438</v>
      </c>
      <c r="L1136" s="60">
        <f t="shared" si="174"/>
        <v>0.3457087246018502</v>
      </c>
      <c r="R1136" s="60">
        <f t="shared" si="177"/>
        <v>18.8887390484444</v>
      </c>
      <c r="S1136" s="60">
        <f t="shared" si="178"/>
        <v>2.9385659269531641</v>
      </c>
    </row>
    <row r="1137" spans="1:19" x14ac:dyDescent="0.3">
      <c r="A1137" s="60">
        <f>[1]Data!A1136</f>
        <v>1964.12</v>
      </c>
      <c r="B1137" s="60">
        <f>[1]Data!B1136</f>
        <v>83.96</v>
      </c>
      <c r="C1137" s="60">
        <f>[1]Data!C1136</f>
        <v>2.5</v>
      </c>
      <c r="D1137" s="60">
        <f>[1]Data!D1136</f>
        <v>4.55</v>
      </c>
      <c r="E1137" s="60">
        <f>[1]Data!E1136</f>
        <v>31.2</v>
      </c>
      <c r="F1137" s="60">
        <f t="shared" si="175"/>
        <v>823.79695192307668</v>
      </c>
      <c r="G1137" s="60">
        <f t="shared" si="176"/>
        <v>44.643593749999994</v>
      </c>
      <c r="H1137" s="60">
        <f t="shared" si="170"/>
        <v>587.44078505650123</v>
      </c>
      <c r="I1137" s="60">
        <f t="shared" si="171"/>
        <v>36.132648114369154</v>
      </c>
      <c r="J1137" s="60">
        <f t="shared" si="172"/>
        <v>22.799240988801785</v>
      </c>
      <c r="K1137" s="60">
        <f t="shared" si="173"/>
        <v>3.1267272454414381</v>
      </c>
      <c r="L1137" s="60">
        <f t="shared" si="174"/>
        <v>0.32539713281444449</v>
      </c>
      <c r="R1137" s="60">
        <f t="shared" si="177"/>
        <v>18.452747252747251</v>
      </c>
      <c r="S1137" s="60">
        <f t="shared" si="178"/>
        <v>2.9152132619895732</v>
      </c>
    </row>
    <row r="1138" spans="1:19" x14ac:dyDescent="0.3">
      <c r="A1138" s="60">
        <f>[1]Data!A1137</f>
        <v>1965.01</v>
      </c>
      <c r="B1138" s="60">
        <f>[1]Data!B1137</f>
        <v>86.12</v>
      </c>
      <c r="C1138" s="60">
        <f>[1]Data!C1137</f>
        <v>2.51667</v>
      </c>
      <c r="D1138" s="60">
        <f>[1]Data!D1137</f>
        <v>4.5933299999999999</v>
      </c>
      <c r="E1138" s="60">
        <f>[1]Data!E1137</f>
        <v>31.2</v>
      </c>
      <c r="F1138" s="60">
        <f t="shared" si="175"/>
        <v>844.9903942307692</v>
      </c>
      <c r="G1138" s="60">
        <f t="shared" si="176"/>
        <v>45.06873812740384</v>
      </c>
      <c r="H1138" s="60">
        <f t="shared" si="170"/>
        <v>591.01964272625833</v>
      </c>
      <c r="I1138" s="60">
        <f t="shared" si="171"/>
        <v>36.231364030409551</v>
      </c>
      <c r="J1138" s="60">
        <f t="shared" si="172"/>
        <v>23.322069616853383</v>
      </c>
      <c r="K1138" s="60">
        <f t="shared" si="173"/>
        <v>3.1494001061229882</v>
      </c>
      <c r="L1138" s="60">
        <f t="shared" si="174"/>
        <v>0.34806999349599455</v>
      </c>
      <c r="R1138" s="60">
        <f t="shared" si="177"/>
        <v>18.748925071788879</v>
      </c>
      <c r="S1138" s="60">
        <f t="shared" si="178"/>
        <v>2.9311364212684277</v>
      </c>
    </row>
    <row r="1139" spans="1:19" x14ac:dyDescent="0.3">
      <c r="A1139" s="60">
        <f>[1]Data!A1138</f>
        <v>1965.02</v>
      </c>
      <c r="B1139" s="60">
        <f>[1]Data!B1138</f>
        <v>86.75</v>
      </c>
      <c r="C1139" s="60">
        <f>[1]Data!C1138</f>
        <v>2.5333299999999999</v>
      </c>
      <c r="D1139" s="60">
        <f>[1]Data!D1138</f>
        <v>4.6366699999999996</v>
      </c>
      <c r="E1139" s="60">
        <f>[1]Data!E1138</f>
        <v>31.2</v>
      </c>
      <c r="F1139" s="60">
        <f t="shared" si="175"/>
        <v>851.17181490384598</v>
      </c>
      <c r="G1139" s="60">
        <f t="shared" si="176"/>
        <v>45.493980622596148</v>
      </c>
      <c r="H1139" s="60">
        <f t="shared" si="170"/>
        <v>594.4475515809911</v>
      </c>
      <c r="I1139" s="60">
        <f t="shared" si="171"/>
        <v>36.32649945977235</v>
      </c>
      <c r="J1139" s="60">
        <f t="shared" si="172"/>
        <v>23.431154324308796</v>
      </c>
      <c r="K1139" s="60">
        <f t="shared" si="173"/>
        <v>3.1540665182420566</v>
      </c>
      <c r="L1139" s="60">
        <f t="shared" si="174"/>
        <v>0.35273640561506303</v>
      </c>
      <c r="R1139" s="60">
        <f t="shared" si="177"/>
        <v>18.709548016140896</v>
      </c>
      <c r="S1139" s="60">
        <f t="shared" si="178"/>
        <v>2.9290339826527241</v>
      </c>
    </row>
    <row r="1140" spans="1:19" x14ac:dyDescent="0.3">
      <c r="A1140" s="60">
        <f>[1]Data!A1139</f>
        <v>1965.03</v>
      </c>
      <c r="B1140" s="60">
        <f>[1]Data!B1139</f>
        <v>86.83</v>
      </c>
      <c r="C1140" s="60">
        <f>[1]Data!C1139</f>
        <v>2.5499999999999998</v>
      </c>
      <c r="D1140" s="60">
        <f>[1]Data!D1139</f>
        <v>4.68</v>
      </c>
      <c r="E1140" s="60">
        <f>[1]Data!E1139</f>
        <v>31.3</v>
      </c>
      <c r="F1140" s="60">
        <f t="shared" si="175"/>
        <v>849.23485063897749</v>
      </c>
      <c r="G1140" s="60">
        <f t="shared" si="176"/>
        <v>45.772418530351423</v>
      </c>
      <c r="H1140" s="60">
        <f t="shared" si="170"/>
        <v>597.98314385559127</v>
      </c>
      <c r="I1140" s="60">
        <f t="shared" si="171"/>
        <v>36.417172675332196</v>
      </c>
      <c r="J1140" s="60">
        <f t="shared" si="172"/>
        <v>23.319626106345741</v>
      </c>
      <c r="K1140" s="60">
        <f t="shared" si="173"/>
        <v>3.1492953281781904</v>
      </c>
      <c r="L1140" s="60">
        <f t="shared" si="174"/>
        <v>0.34796521555119675</v>
      </c>
      <c r="R1140" s="60">
        <f t="shared" si="177"/>
        <v>18.553418803418804</v>
      </c>
      <c r="S1140" s="60">
        <f t="shared" si="178"/>
        <v>2.9206540741429983</v>
      </c>
    </row>
    <row r="1141" spans="1:19" x14ac:dyDescent="0.3">
      <c r="A1141" s="60">
        <f>[1]Data!A1140</f>
        <v>1965.04</v>
      </c>
      <c r="B1141" s="60">
        <f>[1]Data!B1140</f>
        <v>87.97</v>
      </c>
      <c r="C1141" s="60">
        <f>[1]Data!C1140</f>
        <v>2.57</v>
      </c>
      <c r="D1141" s="60">
        <f>[1]Data!D1140</f>
        <v>4.7333299999999996</v>
      </c>
      <c r="E1141" s="60">
        <f>[1]Data!E1140</f>
        <v>31.4</v>
      </c>
      <c r="F1141" s="60">
        <f t="shared" si="175"/>
        <v>857.64446417197439</v>
      </c>
      <c r="G1141" s="60">
        <f t="shared" si="176"/>
        <v>46.146575782643303</v>
      </c>
      <c r="H1141" s="60">
        <f t="shared" si="170"/>
        <v>601.44453795974187</v>
      </c>
      <c r="I1141" s="60">
        <f t="shared" si="171"/>
        <v>36.501769381907458</v>
      </c>
      <c r="J1141" s="60">
        <f t="shared" si="172"/>
        <v>23.495969611738225</v>
      </c>
      <c r="K1141" s="60">
        <f t="shared" si="173"/>
        <v>3.1568289005578176</v>
      </c>
      <c r="L1141" s="60">
        <f t="shared" si="174"/>
        <v>0.35549878793082401</v>
      </c>
      <c r="R1141" s="60">
        <f t="shared" si="177"/>
        <v>18.585224355791802</v>
      </c>
      <c r="S1141" s="60">
        <f t="shared" si="178"/>
        <v>2.9223668755510781</v>
      </c>
    </row>
    <row r="1142" spans="1:19" x14ac:dyDescent="0.3">
      <c r="A1142" s="60">
        <f>[1]Data!A1141</f>
        <v>1965.05</v>
      </c>
      <c r="B1142" s="60">
        <f>[1]Data!B1141</f>
        <v>89.28</v>
      </c>
      <c r="C1142" s="60">
        <f>[1]Data!C1141</f>
        <v>2.59</v>
      </c>
      <c r="D1142" s="60">
        <f>[1]Data!D1141</f>
        <v>4.78667</v>
      </c>
      <c r="E1142" s="60">
        <f>[1]Data!E1141</f>
        <v>31.4</v>
      </c>
      <c r="F1142" s="60">
        <f t="shared" si="175"/>
        <v>870.41602547770697</v>
      </c>
      <c r="G1142" s="60">
        <f t="shared" si="176"/>
        <v>46.666602561305723</v>
      </c>
      <c r="H1142" s="60">
        <f t="shared" si="170"/>
        <v>604.6722589296262</v>
      </c>
      <c r="I1142" s="60">
        <f t="shared" si="171"/>
        <v>36.581428302256356</v>
      </c>
      <c r="J1142" s="60">
        <f t="shared" si="172"/>
        <v>23.793932218442642</v>
      </c>
      <c r="K1142" s="60">
        <f t="shared" si="173"/>
        <v>3.1694305993675265</v>
      </c>
      <c r="L1142" s="60">
        <f t="shared" si="174"/>
        <v>0.36810048674053286</v>
      </c>
      <c r="R1142" s="60">
        <f t="shared" si="177"/>
        <v>18.651797596241227</v>
      </c>
      <c r="S1142" s="60">
        <f t="shared" si="178"/>
        <v>2.9259425273024449</v>
      </c>
    </row>
    <row r="1143" spans="1:19" x14ac:dyDescent="0.3">
      <c r="A1143" s="60">
        <f>[1]Data!A1142</f>
        <v>1965.06</v>
      </c>
      <c r="B1143" s="60">
        <f>[1]Data!B1142</f>
        <v>85.04</v>
      </c>
      <c r="C1143" s="60">
        <f>[1]Data!C1142</f>
        <v>2.61</v>
      </c>
      <c r="D1143" s="60">
        <f>[1]Data!D1142</f>
        <v>4.84</v>
      </c>
      <c r="E1143" s="60">
        <f>[1]Data!E1142</f>
        <v>31.6</v>
      </c>
      <c r="F1143" s="60">
        <f t="shared" si="175"/>
        <v>823.8317278481012</v>
      </c>
      <c r="G1143" s="60">
        <f t="shared" si="176"/>
        <v>46.887882911392396</v>
      </c>
      <c r="H1143" s="60">
        <f t="shared" si="170"/>
        <v>607.62652524605244</v>
      </c>
      <c r="I1143" s="60">
        <f t="shared" si="171"/>
        <v>36.654371075112778</v>
      </c>
      <c r="J1143" s="60">
        <f t="shared" si="172"/>
        <v>22.475674897269165</v>
      </c>
      <c r="K1143" s="60">
        <f t="shared" si="173"/>
        <v>3.1124336087063464</v>
      </c>
      <c r="L1143" s="60">
        <f t="shared" si="174"/>
        <v>0.31110349607935284</v>
      </c>
      <c r="R1143" s="60">
        <f t="shared" si="177"/>
        <v>17.5702479338843</v>
      </c>
      <c r="S1143" s="60">
        <f t="shared" si="178"/>
        <v>2.8662070133051523</v>
      </c>
    </row>
    <row r="1144" spans="1:19" x14ac:dyDescent="0.3">
      <c r="A1144" s="60">
        <f>[1]Data!A1143</f>
        <v>1965.07</v>
      </c>
      <c r="B1144" s="60">
        <f>[1]Data!B1143</f>
        <v>84.91</v>
      </c>
      <c r="C1144" s="60">
        <f>[1]Data!C1143</f>
        <v>2.6266699999999998</v>
      </c>
      <c r="D1144" s="60">
        <f>[1]Data!D1143</f>
        <v>4.8866699999999996</v>
      </c>
      <c r="E1144" s="60">
        <f>[1]Data!E1143</f>
        <v>31.6</v>
      </c>
      <c r="F1144" s="60">
        <f t="shared" si="175"/>
        <v>822.57234256329093</v>
      </c>
      <c r="G1144" s="60">
        <f t="shared" si="176"/>
        <v>47.340002228639229</v>
      </c>
      <c r="H1144" s="60">
        <f t="shared" si="170"/>
        <v>610.35090906749895</v>
      </c>
      <c r="I1144" s="60">
        <f t="shared" si="171"/>
        <v>36.724648784392308</v>
      </c>
      <c r="J1144" s="60">
        <f t="shared" si="172"/>
        <v>22.398371932501036</v>
      </c>
      <c r="K1144" s="60">
        <f t="shared" si="173"/>
        <v>3.1089882746347848</v>
      </c>
      <c r="L1144" s="60">
        <f t="shared" si="174"/>
        <v>0.30765816200779117</v>
      </c>
      <c r="R1144" s="60">
        <f t="shared" si="177"/>
        <v>17.375840807748425</v>
      </c>
      <c r="S1144" s="60">
        <f t="shared" si="178"/>
        <v>2.8550807820928688</v>
      </c>
    </row>
    <row r="1145" spans="1:19" x14ac:dyDescent="0.3">
      <c r="A1145" s="60">
        <f>[1]Data!A1144</f>
        <v>1965.08</v>
      </c>
      <c r="B1145" s="60">
        <f>[1]Data!B1144</f>
        <v>86.49</v>
      </c>
      <c r="C1145" s="60">
        <f>[1]Data!C1144</f>
        <v>2.6433300000000002</v>
      </c>
      <c r="D1145" s="60">
        <f>[1]Data!D1144</f>
        <v>4.9333299999999998</v>
      </c>
      <c r="E1145" s="60">
        <f>[1]Data!E1144</f>
        <v>31.6</v>
      </c>
      <c r="F1145" s="60">
        <f t="shared" si="175"/>
        <v>837.87871756329093</v>
      </c>
      <c r="G1145" s="60">
        <f t="shared" si="176"/>
        <v>47.792024670094925</v>
      </c>
      <c r="H1145" s="60">
        <f t="shared" si="170"/>
        <v>613.28503099678198</v>
      </c>
      <c r="I1145" s="60">
        <f t="shared" si="171"/>
        <v>36.791221938401392</v>
      </c>
      <c r="J1145" s="60">
        <f t="shared" si="172"/>
        <v>22.773875762162234</v>
      </c>
      <c r="K1145" s="60">
        <f t="shared" si="173"/>
        <v>3.1256140791246634</v>
      </c>
      <c r="L1145" s="60">
        <f t="shared" si="174"/>
        <v>0.32428396649766977</v>
      </c>
      <c r="R1145" s="60">
        <f t="shared" si="177"/>
        <v>17.531768602546354</v>
      </c>
      <c r="S1145" s="60">
        <f t="shared" si="178"/>
        <v>2.8640145838923647</v>
      </c>
    </row>
    <row r="1146" spans="1:19" x14ac:dyDescent="0.3">
      <c r="A1146" s="60">
        <f>[1]Data!A1145</f>
        <v>1965.09</v>
      </c>
      <c r="B1146" s="60">
        <f>[1]Data!B1145</f>
        <v>89.38</v>
      </c>
      <c r="C1146" s="60">
        <f>[1]Data!C1145</f>
        <v>2.66</v>
      </c>
      <c r="D1146" s="60">
        <f>[1]Data!D1145</f>
        <v>4.9800000000000004</v>
      </c>
      <c r="E1146" s="60">
        <f>[1]Data!E1145</f>
        <v>31.6</v>
      </c>
      <c r="F1146" s="60">
        <f t="shared" si="175"/>
        <v>865.87582120253137</v>
      </c>
      <c r="G1146" s="60">
        <f t="shared" si="176"/>
        <v>48.244143987341765</v>
      </c>
      <c r="H1146" s="60">
        <f t="shared" si="170"/>
        <v>616.12515889226245</v>
      </c>
      <c r="I1146" s="60">
        <f t="shared" si="171"/>
        <v>36.855333576524437</v>
      </c>
      <c r="J1146" s="60">
        <f t="shared" si="172"/>
        <v>23.493908131496713</v>
      </c>
      <c r="K1146" s="60">
        <f t="shared" si="173"/>
        <v>3.1567411590976633</v>
      </c>
      <c r="L1146" s="60">
        <f t="shared" si="174"/>
        <v>0.35541104647066968</v>
      </c>
      <c r="R1146" s="60">
        <f t="shared" si="177"/>
        <v>17.947791164658632</v>
      </c>
      <c r="S1146" s="60">
        <f t="shared" si="178"/>
        <v>2.8874670524687436</v>
      </c>
    </row>
    <row r="1147" spans="1:19" x14ac:dyDescent="0.3">
      <c r="A1147" s="60">
        <f>[1]Data!A1146</f>
        <v>1965.1</v>
      </c>
      <c r="B1147" s="60">
        <f>[1]Data!B1146</f>
        <v>91.39</v>
      </c>
      <c r="C1147" s="60">
        <f>[1]Data!C1146</f>
        <v>2.68</v>
      </c>
      <c r="D1147" s="60">
        <f>[1]Data!D1146</f>
        <v>5.05</v>
      </c>
      <c r="E1147" s="60">
        <f>[1]Data!E1146</f>
        <v>31.7</v>
      </c>
      <c r="F1147" s="60">
        <f t="shared" si="175"/>
        <v>882.55495977917963</v>
      </c>
      <c r="G1147" s="60">
        <f t="shared" si="176"/>
        <v>48.767945583596209</v>
      </c>
      <c r="H1147" s="60">
        <f t="shared" si="170"/>
        <v>619.28485118178821</v>
      </c>
      <c r="I1147" s="60">
        <f t="shared" si="171"/>
        <v>36.917559423349879</v>
      </c>
      <c r="J1147" s="60">
        <f t="shared" si="172"/>
        <v>23.906102504191409</v>
      </c>
      <c r="K1147" s="60">
        <f t="shared" si="173"/>
        <v>3.1741337612484628</v>
      </c>
      <c r="L1147" s="60">
        <f t="shared" si="174"/>
        <v>0.3728036486214692</v>
      </c>
      <c r="R1147" s="60">
        <f t="shared" si="177"/>
        <v>18.097029702970296</v>
      </c>
      <c r="S1147" s="60">
        <f t="shared" si="178"/>
        <v>2.8957478199968416</v>
      </c>
    </row>
    <row r="1148" spans="1:19" x14ac:dyDescent="0.3">
      <c r="A1148" s="60">
        <f>[1]Data!A1147</f>
        <v>1965.11</v>
      </c>
      <c r="B1148" s="60">
        <f>[1]Data!B1147</f>
        <v>92.15</v>
      </c>
      <c r="C1148" s="60">
        <f>[1]Data!C1147</f>
        <v>2.7</v>
      </c>
      <c r="D1148" s="60">
        <f>[1]Data!D1147</f>
        <v>5.12</v>
      </c>
      <c r="E1148" s="60">
        <f>[1]Data!E1147</f>
        <v>31.7</v>
      </c>
      <c r="F1148" s="60">
        <f t="shared" si="175"/>
        <v>889.89429416403777</v>
      </c>
      <c r="G1148" s="60">
        <f t="shared" si="176"/>
        <v>49.443936908517337</v>
      </c>
      <c r="H1148" s="60">
        <f t="shared" si="170"/>
        <v>622.08541219230267</v>
      </c>
      <c r="I1148" s="60">
        <f t="shared" si="171"/>
        <v>36.97889454368697</v>
      </c>
      <c r="J1148" s="60">
        <f t="shared" si="172"/>
        <v>24.064924199200011</v>
      </c>
      <c r="K1148" s="60">
        <f t="shared" si="173"/>
        <v>3.1807553529142512</v>
      </c>
      <c r="L1148" s="60">
        <f t="shared" si="174"/>
        <v>0.37942524028725755</v>
      </c>
      <c r="R1148" s="60">
        <f t="shared" si="177"/>
        <v>17.998046875</v>
      </c>
      <c r="S1148" s="60">
        <f t="shared" si="178"/>
        <v>2.8902632450644159</v>
      </c>
    </row>
    <row r="1149" spans="1:19" x14ac:dyDescent="0.3">
      <c r="A1149" s="60">
        <f>[1]Data!A1148</f>
        <v>1965.12</v>
      </c>
      <c r="B1149" s="60">
        <f>[1]Data!B1148</f>
        <v>91.73</v>
      </c>
      <c r="C1149" s="60">
        <f>[1]Data!C1148</f>
        <v>2.72</v>
      </c>
      <c r="D1149" s="60">
        <f>[1]Data!D1148</f>
        <v>5.19</v>
      </c>
      <c r="E1149" s="60">
        <f>[1]Data!E1148</f>
        <v>31.8</v>
      </c>
      <c r="F1149" s="60">
        <f t="shared" si="175"/>
        <v>883.05269103773571</v>
      </c>
      <c r="G1149" s="60">
        <f t="shared" si="176"/>
        <v>49.962318396226408</v>
      </c>
      <c r="H1149" s="60">
        <f t="shared" si="170"/>
        <v>624.92012374577587</v>
      </c>
      <c r="I1149" s="60">
        <f t="shared" si="171"/>
        <v>37.037242460584196</v>
      </c>
      <c r="J1149" s="60">
        <f t="shared" si="172"/>
        <v>23.842290418286371</v>
      </c>
      <c r="K1149" s="60">
        <f t="shared" si="173"/>
        <v>3.1714609121748301</v>
      </c>
      <c r="L1149" s="60">
        <f t="shared" si="174"/>
        <v>0.37013079954783645</v>
      </c>
      <c r="R1149" s="60">
        <f t="shared" si="177"/>
        <v>17.674373795761078</v>
      </c>
      <c r="S1149" s="60">
        <f t="shared" si="178"/>
        <v>2.8721157823437666</v>
      </c>
    </row>
    <row r="1150" spans="1:19" x14ac:dyDescent="0.3">
      <c r="A1150" s="60">
        <f>[1]Data!A1149</f>
        <v>1966.01</v>
      </c>
      <c r="B1150" s="60">
        <f>[1]Data!B1149</f>
        <v>93.32</v>
      </c>
      <c r="C1150" s="60">
        <f>[1]Data!C1149</f>
        <v>2.74</v>
      </c>
      <c r="D1150" s="60">
        <f>[1]Data!D1149</f>
        <v>5.24</v>
      </c>
      <c r="E1150" s="60">
        <f>[1]Data!E1149</f>
        <v>31.8</v>
      </c>
      <c r="F1150" s="60">
        <f t="shared" si="175"/>
        <v>898.3590660377356</v>
      </c>
      <c r="G1150" s="60">
        <f t="shared" si="176"/>
        <v>50.443650943396214</v>
      </c>
      <c r="H1150" s="60">
        <f t="shared" si="170"/>
        <v>627.84150498730992</v>
      </c>
      <c r="I1150" s="60">
        <f t="shared" si="171"/>
        <v>37.096660461376025</v>
      </c>
      <c r="J1150" s="60">
        <f t="shared" si="172"/>
        <v>24.216709937356253</v>
      </c>
      <c r="K1150" s="60">
        <f t="shared" si="173"/>
        <v>3.1870428881610215</v>
      </c>
      <c r="L1150" s="60">
        <f t="shared" si="174"/>
        <v>0.38571277553402794</v>
      </c>
      <c r="R1150" s="60">
        <f t="shared" si="177"/>
        <v>17.809160305343511</v>
      </c>
      <c r="S1150" s="60">
        <f t="shared" si="178"/>
        <v>2.8797129488202784</v>
      </c>
    </row>
    <row r="1151" spans="1:19" x14ac:dyDescent="0.3">
      <c r="A1151" s="60">
        <f>[1]Data!A1150</f>
        <v>1966.02</v>
      </c>
      <c r="B1151" s="60">
        <f>[1]Data!B1150</f>
        <v>92.69</v>
      </c>
      <c r="C1151" s="60">
        <f>[1]Data!C1150</f>
        <v>2.76</v>
      </c>
      <c r="D1151" s="60">
        <f>[1]Data!D1150</f>
        <v>5.29</v>
      </c>
      <c r="E1151" s="60">
        <f>[1]Data!E1150</f>
        <v>32</v>
      </c>
      <c r="F1151" s="60">
        <f t="shared" si="175"/>
        <v>886.71743671874981</v>
      </c>
      <c r="G1151" s="60">
        <f t="shared" si="176"/>
        <v>50.606702343749994</v>
      </c>
      <c r="H1151" s="60">
        <f t="shared" si="170"/>
        <v>630.50856922204218</v>
      </c>
      <c r="I1151" s="60">
        <f t="shared" si="171"/>
        <v>37.155195766952062</v>
      </c>
      <c r="J1151" s="60">
        <f t="shared" si="172"/>
        <v>23.865233876857854</v>
      </c>
      <c r="K1151" s="60">
        <f t="shared" si="173"/>
        <v>3.172422750403884</v>
      </c>
      <c r="L1151" s="60">
        <f t="shared" si="174"/>
        <v>0.37109263777689039</v>
      </c>
      <c r="R1151" s="60">
        <f t="shared" si="177"/>
        <v>17.521739130434781</v>
      </c>
      <c r="S1151" s="60">
        <f t="shared" si="178"/>
        <v>2.8634423460175333</v>
      </c>
    </row>
    <row r="1152" spans="1:19" x14ac:dyDescent="0.3">
      <c r="A1152" s="60">
        <f>[1]Data!A1151</f>
        <v>1966.03</v>
      </c>
      <c r="B1152" s="60">
        <f>[1]Data!B1151</f>
        <v>88.88</v>
      </c>
      <c r="C1152" s="60">
        <f>[1]Data!C1151</f>
        <v>2.78</v>
      </c>
      <c r="D1152" s="60">
        <f>[1]Data!D1151</f>
        <v>5.34</v>
      </c>
      <c r="E1152" s="60">
        <f>[1]Data!E1151</f>
        <v>32.1</v>
      </c>
      <c r="F1152" s="60">
        <f t="shared" si="175"/>
        <v>847.62031775700905</v>
      </c>
      <c r="G1152" s="60">
        <f t="shared" si="176"/>
        <v>50.925883177570078</v>
      </c>
      <c r="H1152" s="60">
        <f t="shared" si="170"/>
        <v>632.96370560167998</v>
      </c>
      <c r="I1152" s="60">
        <f t="shared" si="171"/>
        <v>37.213806291417008</v>
      </c>
      <c r="J1152" s="60">
        <f t="shared" si="172"/>
        <v>22.77703901394532</v>
      </c>
      <c r="K1152" s="60">
        <f t="shared" si="173"/>
        <v>3.1257529677421023</v>
      </c>
      <c r="L1152" s="60">
        <f t="shared" si="174"/>
        <v>0.32442285511510871</v>
      </c>
      <c r="R1152" s="60">
        <f t="shared" si="177"/>
        <v>16.644194756554306</v>
      </c>
      <c r="S1152" s="60">
        <f t="shared" si="178"/>
        <v>2.8120614923592711</v>
      </c>
    </row>
    <row r="1153" spans="1:19" x14ac:dyDescent="0.3">
      <c r="A1153" s="60">
        <f>[1]Data!A1152</f>
        <v>1966.04</v>
      </c>
      <c r="B1153" s="60">
        <f>[1]Data!B1152</f>
        <v>91.6</v>
      </c>
      <c r="C1153" s="60">
        <f>[1]Data!C1152</f>
        <v>2.7966700000000002</v>
      </c>
      <c r="D1153" s="60">
        <f>[1]Data!D1152</f>
        <v>5.38</v>
      </c>
      <c r="E1153" s="60">
        <f>[1]Data!E1152</f>
        <v>32.299999999999997</v>
      </c>
      <c r="F1153" s="60">
        <f t="shared" si="175"/>
        <v>868.15105263157875</v>
      </c>
      <c r="G1153" s="60">
        <f t="shared" si="176"/>
        <v>50.98965789473683</v>
      </c>
      <c r="H1153" s="60">
        <f t="shared" ref="H1153:H1216" si="179">GEOMEAN(F1034:F1154)</f>
        <v>635.10261234600443</v>
      </c>
      <c r="I1153" s="60">
        <f t="shared" ref="I1153:I1216" si="180">GEOMEAN(G1034:G1153)</f>
        <v>37.276590595445739</v>
      </c>
      <c r="J1153" s="60">
        <f t="shared" ref="J1153:J1216" si="181">F1153/I1153</f>
        <v>23.289443555968472</v>
      </c>
      <c r="K1153" s="60">
        <f t="shared" ref="K1153:K1216" si="182">LN(J1153)</f>
        <v>3.1480001916386753</v>
      </c>
      <c r="L1153" s="60">
        <f t="shared" si="174"/>
        <v>0.34667007901168168</v>
      </c>
      <c r="R1153" s="60">
        <f t="shared" si="177"/>
        <v>17.026022304832711</v>
      </c>
      <c r="S1153" s="60">
        <f t="shared" si="178"/>
        <v>2.8347428975063913</v>
      </c>
    </row>
    <row r="1154" spans="1:19" x14ac:dyDescent="0.3">
      <c r="A1154" s="60">
        <f>[1]Data!A1153</f>
        <v>1966.05</v>
      </c>
      <c r="B1154" s="60">
        <f>[1]Data!B1153</f>
        <v>86.78</v>
      </c>
      <c r="C1154" s="60">
        <f>[1]Data!C1153</f>
        <v>2.8133300000000001</v>
      </c>
      <c r="D1154" s="60">
        <f>[1]Data!D1153</f>
        <v>5.42</v>
      </c>
      <c r="E1154" s="60">
        <f>[1]Data!E1153</f>
        <v>32.299999999999997</v>
      </c>
      <c r="F1154" s="60">
        <f t="shared" si="175"/>
        <v>822.46886842105255</v>
      </c>
      <c r="G1154" s="60">
        <f t="shared" si="176"/>
        <v>51.368763157894733</v>
      </c>
      <c r="H1154" s="60">
        <f t="shared" si="179"/>
        <v>637.37630371461717</v>
      </c>
      <c r="I1154" s="60">
        <f t="shared" si="180"/>
        <v>37.345501840475833</v>
      </c>
      <c r="J1154" s="60">
        <f t="shared" si="181"/>
        <v>22.023237816813687</v>
      </c>
      <c r="K1154" s="60">
        <f t="shared" si="182"/>
        <v>3.0920981603042077</v>
      </c>
      <c r="L1154" s="60">
        <f t="shared" ref="L1154:L1217" si="183">K1154-$K$1843</f>
        <v>0.29076804767721409</v>
      </c>
      <c r="R1154" s="60">
        <f t="shared" si="177"/>
        <v>16.011070110701109</v>
      </c>
      <c r="S1154" s="60">
        <f t="shared" si="178"/>
        <v>2.7732803649186497</v>
      </c>
    </row>
    <row r="1155" spans="1:19" x14ac:dyDescent="0.3">
      <c r="A1155" s="60">
        <f>[1]Data!A1154</f>
        <v>1966.06</v>
      </c>
      <c r="B1155" s="60">
        <f>[1]Data!B1154</f>
        <v>86.06</v>
      </c>
      <c r="C1155" s="60">
        <f>[1]Data!C1154</f>
        <v>2.83</v>
      </c>
      <c r="D1155" s="60">
        <f>[1]Data!D1154</f>
        <v>5.46</v>
      </c>
      <c r="E1155" s="60">
        <f>[1]Data!E1154</f>
        <v>32.4</v>
      </c>
      <c r="F1155" s="60">
        <f t="shared" si="175"/>
        <v>813.1275509259259</v>
      </c>
      <c r="G1155" s="60">
        <f t="shared" si="176"/>
        <v>51.588152777777772</v>
      </c>
      <c r="H1155" s="60">
        <f t="shared" si="179"/>
        <v>639.69808667083726</v>
      </c>
      <c r="I1155" s="60">
        <f t="shared" si="180"/>
        <v>37.420758259833015</v>
      </c>
      <c r="J1155" s="60">
        <f t="shared" si="181"/>
        <v>21.729317863628836</v>
      </c>
      <c r="K1155" s="60">
        <f t="shared" si="182"/>
        <v>3.0786624023181304</v>
      </c>
      <c r="L1155" s="60">
        <f t="shared" si="183"/>
        <v>0.27733228969113677</v>
      </c>
      <c r="R1155" s="60">
        <f t="shared" si="177"/>
        <v>15.761904761904763</v>
      </c>
      <c r="S1155" s="60">
        <f t="shared" si="178"/>
        <v>2.7575959376536399</v>
      </c>
    </row>
    <row r="1156" spans="1:19" x14ac:dyDescent="0.3">
      <c r="A1156" s="60">
        <f>[1]Data!A1155</f>
        <v>1966.07</v>
      </c>
      <c r="B1156" s="60">
        <f>[1]Data!B1155</f>
        <v>85.84</v>
      </c>
      <c r="C1156" s="60">
        <f>[1]Data!C1155</f>
        <v>2.85</v>
      </c>
      <c r="D1156" s="60">
        <f>[1]Data!D1155</f>
        <v>5.4766700000000004</v>
      </c>
      <c r="E1156" s="60">
        <f>[1]Data!E1155</f>
        <v>32.5</v>
      </c>
      <c r="F1156" s="60">
        <f t="shared" si="175"/>
        <v>808.55337230769214</v>
      </c>
      <c r="G1156" s="60">
        <f t="shared" si="176"/>
        <v>51.586439859230765</v>
      </c>
      <c r="H1156" s="60">
        <f t="shared" si="179"/>
        <v>641.42371618296283</v>
      </c>
      <c r="I1156" s="60">
        <f t="shared" si="180"/>
        <v>37.50252293571922</v>
      </c>
      <c r="J1156" s="60">
        <f t="shared" si="181"/>
        <v>21.559972743529389</v>
      </c>
      <c r="K1156" s="60">
        <f t="shared" si="182"/>
        <v>3.0708384818252195</v>
      </c>
      <c r="L1156" s="60">
        <f t="shared" si="183"/>
        <v>0.26950836919822585</v>
      </c>
      <c r="R1156" s="60">
        <f t="shared" si="177"/>
        <v>15.673757958759611</v>
      </c>
      <c r="S1156" s="60">
        <f t="shared" si="178"/>
        <v>2.7519878462988343</v>
      </c>
    </row>
    <row r="1157" spans="1:19" x14ac:dyDescent="0.3">
      <c r="A1157" s="60">
        <f>[1]Data!A1156</f>
        <v>1966.08</v>
      </c>
      <c r="B1157" s="60">
        <f>[1]Data!B1156</f>
        <v>80.650000000000006</v>
      </c>
      <c r="C1157" s="60">
        <f>[1]Data!C1156</f>
        <v>2.87</v>
      </c>
      <c r="D1157" s="60">
        <f>[1]Data!D1156</f>
        <v>5.4933300000000003</v>
      </c>
      <c r="E1157" s="60">
        <f>[1]Data!E1156</f>
        <v>32.700000000000003</v>
      </c>
      <c r="F1157" s="60">
        <f t="shared" si="175"/>
        <v>755.02088302752281</v>
      </c>
      <c r="G1157" s="60">
        <f t="shared" si="176"/>
        <v>51.426892341743105</v>
      </c>
      <c r="H1157" s="60">
        <f t="shared" si="179"/>
        <v>642.97573697249857</v>
      </c>
      <c r="I1157" s="60">
        <f t="shared" si="180"/>
        <v>37.586490997851108</v>
      </c>
      <c r="J1157" s="60">
        <f t="shared" si="181"/>
        <v>20.087559731784719</v>
      </c>
      <c r="K1157" s="60">
        <f t="shared" si="182"/>
        <v>3.000100704639034</v>
      </c>
      <c r="L1157" s="60">
        <f t="shared" si="183"/>
        <v>0.19877059201204039</v>
      </c>
      <c r="R1157" s="60">
        <f t="shared" si="177"/>
        <v>14.681440947476304</v>
      </c>
      <c r="S1157" s="60">
        <f t="shared" si="178"/>
        <v>2.6865841755543025</v>
      </c>
    </row>
    <row r="1158" spans="1:19" x14ac:dyDescent="0.3">
      <c r="A1158" s="60">
        <f>[1]Data!A1157</f>
        <v>1966.09</v>
      </c>
      <c r="B1158" s="60">
        <f>[1]Data!B1157</f>
        <v>77.81</v>
      </c>
      <c r="C1158" s="60">
        <f>[1]Data!C1157</f>
        <v>2.89</v>
      </c>
      <c r="D1158" s="60">
        <f>[1]Data!D1157</f>
        <v>5.51</v>
      </c>
      <c r="E1158" s="60">
        <f>[1]Data!E1157</f>
        <v>32.700000000000003</v>
      </c>
      <c r="F1158" s="60">
        <f t="shared" si="175"/>
        <v>728.43366284403646</v>
      </c>
      <c r="G1158" s="60">
        <f t="shared" si="176"/>
        <v>51.582951834862371</v>
      </c>
      <c r="H1158" s="60">
        <f t="shared" si="179"/>
        <v>644.65617615187125</v>
      </c>
      <c r="I1158" s="60">
        <f t="shared" si="180"/>
        <v>37.676952586377105</v>
      </c>
      <c r="J1158" s="60">
        <f t="shared" si="181"/>
        <v>19.333667211382085</v>
      </c>
      <c r="K1158" s="60">
        <f t="shared" si="182"/>
        <v>2.9618479912834386</v>
      </c>
      <c r="L1158" s="60">
        <f t="shared" si="183"/>
        <v>0.16051787865644496</v>
      </c>
      <c r="R1158" s="60">
        <f t="shared" si="177"/>
        <v>14.121597096188749</v>
      </c>
      <c r="S1158" s="60">
        <f t="shared" si="178"/>
        <v>2.6477053344640158</v>
      </c>
    </row>
    <row r="1159" spans="1:19" x14ac:dyDescent="0.3">
      <c r="A1159" s="60">
        <f>[1]Data!A1158</f>
        <v>1966.1</v>
      </c>
      <c r="B1159" s="60">
        <f>[1]Data!B1158</f>
        <v>77.13</v>
      </c>
      <c r="C1159" s="60">
        <f>[1]Data!C1158</f>
        <v>2.8833299999999999</v>
      </c>
      <c r="D1159" s="60">
        <f>[1]Data!D1158</f>
        <v>5.5233299999999996</v>
      </c>
      <c r="E1159" s="60">
        <f>[1]Data!E1158</f>
        <v>32.9</v>
      </c>
      <c r="F1159" s="60">
        <f t="shared" si="175"/>
        <v>717.67823936170203</v>
      </c>
      <c r="G1159" s="60">
        <f t="shared" si="176"/>
        <v>51.393410473404245</v>
      </c>
      <c r="H1159" s="60">
        <f t="shared" si="179"/>
        <v>646.69027892761426</v>
      </c>
      <c r="I1159" s="60">
        <f t="shared" si="180"/>
        <v>37.769139888192086</v>
      </c>
      <c r="J1159" s="60">
        <f t="shared" si="181"/>
        <v>19.001709900893786</v>
      </c>
      <c r="K1159" s="60">
        <f t="shared" si="182"/>
        <v>2.9445289699010364</v>
      </c>
      <c r="L1159" s="60">
        <f t="shared" si="183"/>
        <v>0.1431988572740428</v>
      </c>
      <c r="R1159" s="60">
        <f t="shared" si="177"/>
        <v>13.964401909717507</v>
      </c>
      <c r="S1159" s="60">
        <f t="shared" si="178"/>
        <v>2.6365113706760299</v>
      </c>
    </row>
    <row r="1160" spans="1:19" x14ac:dyDescent="0.3">
      <c r="A1160" s="60">
        <f>[1]Data!A1159</f>
        <v>1966.11</v>
      </c>
      <c r="B1160" s="60">
        <f>[1]Data!B1159</f>
        <v>80.989999999999995</v>
      </c>
      <c r="C1160" s="60">
        <f>[1]Data!C1159</f>
        <v>2.8766699999999998</v>
      </c>
      <c r="D1160" s="60">
        <f>[1]Data!D1159</f>
        <v>5.53667</v>
      </c>
      <c r="E1160" s="60">
        <f>[1]Data!E1159</f>
        <v>32.9</v>
      </c>
      <c r="F1160" s="60">
        <f t="shared" si="175"/>
        <v>753.59471808510614</v>
      </c>
      <c r="G1160" s="60">
        <f t="shared" si="176"/>
        <v>51.517536335106378</v>
      </c>
      <c r="H1160" s="60">
        <f t="shared" si="179"/>
        <v>648.80921073570482</v>
      </c>
      <c r="I1160" s="60">
        <f t="shared" si="180"/>
        <v>37.863844196475497</v>
      </c>
      <c r="J1160" s="60">
        <f t="shared" si="181"/>
        <v>19.9027524562668</v>
      </c>
      <c r="K1160" s="60">
        <f t="shared" si="182"/>
        <v>2.9908580365511606</v>
      </c>
      <c r="L1160" s="60">
        <f t="shared" si="183"/>
        <v>0.18952792392416695</v>
      </c>
      <c r="R1160" s="60">
        <f t="shared" si="177"/>
        <v>14.627926172229877</v>
      </c>
      <c r="S1160" s="60">
        <f t="shared" si="178"/>
        <v>2.6829324532570262</v>
      </c>
    </row>
    <row r="1161" spans="1:19" x14ac:dyDescent="0.3">
      <c r="A1161" s="60">
        <f>[1]Data!A1160</f>
        <v>1966.12</v>
      </c>
      <c r="B1161" s="60">
        <f>[1]Data!B1160</f>
        <v>81.33</v>
      </c>
      <c r="C1161" s="60">
        <f>[1]Data!C1160</f>
        <v>2.87</v>
      </c>
      <c r="D1161" s="60">
        <f>[1]Data!D1160</f>
        <v>5.55</v>
      </c>
      <c r="E1161" s="60">
        <f>[1]Data!E1160</f>
        <v>32.9</v>
      </c>
      <c r="F1161" s="60">
        <f t="shared" si="175"/>
        <v>756.7583457446807</v>
      </c>
      <c r="G1161" s="60">
        <f t="shared" si="176"/>
        <v>51.641569148936156</v>
      </c>
      <c r="H1161" s="60">
        <f t="shared" si="179"/>
        <v>651.07778841942172</v>
      </c>
      <c r="I1161" s="60">
        <f t="shared" si="180"/>
        <v>37.962237566116663</v>
      </c>
      <c r="J1161" s="60">
        <f t="shared" si="181"/>
        <v>19.934503186928271</v>
      </c>
      <c r="K1161" s="60">
        <f t="shared" si="182"/>
        <v>2.9924520588738233</v>
      </c>
      <c r="L1161" s="60">
        <f t="shared" si="183"/>
        <v>0.19112194624682965</v>
      </c>
      <c r="R1161" s="60">
        <f t="shared" si="177"/>
        <v>14.654054054054054</v>
      </c>
      <c r="S1161" s="60">
        <f t="shared" si="178"/>
        <v>2.6847170244203409</v>
      </c>
    </row>
    <row r="1162" spans="1:19" x14ac:dyDescent="0.3">
      <c r="A1162" s="60">
        <f>[1]Data!A1161</f>
        <v>1967.01</v>
      </c>
      <c r="B1162" s="60">
        <f>[1]Data!B1161</f>
        <v>84.45</v>
      </c>
      <c r="C1162" s="60">
        <f>[1]Data!C1161</f>
        <v>2.88</v>
      </c>
      <c r="D1162" s="60">
        <f>[1]Data!D1161</f>
        <v>5.5166700000000004</v>
      </c>
      <c r="E1162" s="60">
        <f>[1]Data!E1161</f>
        <v>32.9</v>
      </c>
      <c r="F1162" s="60">
        <f t="shared" si="175"/>
        <v>785.78928191489354</v>
      </c>
      <c r="G1162" s="60">
        <f t="shared" si="176"/>
        <v>51.331440590425522</v>
      </c>
      <c r="H1162" s="60">
        <f t="shared" si="179"/>
        <v>653.65602505758875</v>
      </c>
      <c r="I1162" s="60">
        <f t="shared" si="180"/>
        <v>38.059286038563826</v>
      </c>
      <c r="J1162" s="60">
        <f t="shared" si="181"/>
        <v>20.646453565069173</v>
      </c>
      <c r="K1162" s="60">
        <f t="shared" si="182"/>
        <v>3.0275435644676518</v>
      </c>
      <c r="L1162" s="60">
        <f t="shared" si="183"/>
        <v>0.22621345184065822</v>
      </c>
      <c r="R1162" s="60">
        <f t="shared" si="177"/>
        <v>15.308147850061721</v>
      </c>
      <c r="S1162" s="60">
        <f t="shared" si="178"/>
        <v>2.7283852258694221</v>
      </c>
    </row>
    <row r="1163" spans="1:19" x14ac:dyDescent="0.3">
      <c r="A1163" s="60">
        <f>[1]Data!A1162</f>
        <v>1967.02</v>
      </c>
      <c r="B1163" s="60">
        <f>[1]Data!B1162</f>
        <v>87.36</v>
      </c>
      <c r="C1163" s="60">
        <f>[1]Data!C1162</f>
        <v>2.89</v>
      </c>
      <c r="D1163" s="60">
        <f>[1]Data!D1162</f>
        <v>5.4833299999999996</v>
      </c>
      <c r="E1163" s="60">
        <f>[1]Data!E1162</f>
        <v>32.9</v>
      </c>
      <c r="F1163" s="60">
        <f t="shared" ref="F1163:F1226" si="184">B1163*$E$1842/E1163</f>
        <v>812.86621276595736</v>
      </c>
      <c r="G1163" s="60">
        <f t="shared" ref="G1163:G1226" si="185">D1163*$E$1842/E1163</f>
        <v>51.021218984042541</v>
      </c>
      <c r="H1163" s="60">
        <f t="shared" si="179"/>
        <v>656.61332056761592</v>
      </c>
      <c r="I1163" s="60">
        <f t="shared" si="180"/>
        <v>38.156117012015208</v>
      </c>
      <c r="J1163" s="60">
        <f t="shared" si="181"/>
        <v>21.303693258671711</v>
      </c>
      <c r="K1163" s="60">
        <f t="shared" si="182"/>
        <v>3.0588804501105522</v>
      </c>
      <c r="L1163" s="60">
        <f t="shared" si="183"/>
        <v>0.2575503374835586</v>
      </c>
      <c r="R1163" s="60">
        <f t="shared" ref="R1163:R1226" si="186">B1163/D1163</f>
        <v>15.931924578677556</v>
      </c>
      <c r="S1163" s="60">
        <f t="shared" ref="S1163:S1226" si="187">LN(R1163)</f>
        <v>2.7683249313562439</v>
      </c>
    </row>
    <row r="1164" spans="1:19" x14ac:dyDescent="0.3">
      <c r="A1164" s="60">
        <f>[1]Data!A1163</f>
        <v>1967.03</v>
      </c>
      <c r="B1164" s="60">
        <f>[1]Data!B1163</f>
        <v>89.42</v>
      </c>
      <c r="C1164" s="60">
        <f>[1]Data!C1163</f>
        <v>2.9</v>
      </c>
      <c r="D1164" s="60">
        <f>[1]Data!D1163</f>
        <v>5.45</v>
      </c>
      <c r="E1164" s="60">
        <f>[1]Data!E1163</f>
        <v>33</v>
      </c>
      <c r="F1164" s="60">
        <f t="shared" si="184"/>
        <v>829.51275909090884</v>
      </c>
      <c r="G1164" s="60">
        <f t="shared" si="185"/>
        <v>50.557420454545444</v>
      </c>
      <c r="H1164" s="60">
        <f t="shared" si="179"/>
        <v>659.61045137971155</v>
      </c>
      <c r="I1164" s="60">
        <f t="shared" si="180"/>
        <v>38.251744149830664</v>
      </c>
      <c r="J1164" s="60">
        <f t="shared" si="181"/>
        <v>21.685619245013722</v>
      </c>
      <c r="K1164" s="60">
        <f t="shared" si="182"/>
        <v>3.0766493332556113</v>
      </c>
      <c r="L1164" s="60">
        <f t="shared" si="183"/>
        <v>0.27531922062861769</v>
      </c>
      <c r="R1164" s="60">
        <f t="shared" si="186"/>
        <v>16.407339449541283</v>
      </c>
      <c r="S1164" s="60">
        <f t="shared" si="187"/>
        <v>2.7977287621306819</v>
      </c>
    </row>
    <row r="1165" spans="1:19" x14ac:dyDescent="0.3">
      <c r="A1165" s="60">
        <f>[1]Data!A1164</f>
        <v>1967.04</v>
      </c>
      <c r="B1165" s="60">
        <f>[1]Data!B1164</f>
        <v>90.96</v>
      </c>
      <c r="C1165" s="60">
        <f>[1]Data!C1164</f>
        <v>2.9</v>
      </c>
      <c r="D1165" s="60">
        <f>[1]Data!D1164</f>
        <v>5.41</v>
      </c>
      <c r="E1165" s="60">
        <f>[1]Data!E1164</f>
        <v>33.1</v>
      </c>
      <c r="F1165" s="60">
        <f t="shared" si="184"/>
        <v>841.24946827794543</v>
      </c>
      <c r="G1165" s="60">
        <f t="shared" si="185"/>
        <v>50.034736404833822</v>
      </c>
      <c r="H1165" s="60">
        <f t="shared" si="179"/>
        <v>662.59625662475548</v>
      </c>
      <c r="I1165" s="60">
        <f t="shared" si="180"/>
        <v>38.344811224599141</v>
      </c>
      <c r="J1165" s="60">
        <f t="shared" si="181"/>
        <v>21.939069235481416</v>
      </c>
      <c r="K1165" s="60">
        <f t="shared" si="182"/>
        <v>3.0882690307695029</v>
      </c>
      <c r="L1165" s="60">
        <f t="shared" si="183"/>
        <v>0.28693891814250927</v>
      </c>
      <c r="R1165" s="60">
        <f t="shared" si="186"/>
        <v>16.813308687615525</v>
      </c>
      <c r="S1165" s="60">
        <f t="shared" si="187"/>
        <v>2.8221707565838905</v>
      </c>
    </row>
    <row r="1166" spans="1:19" x14ac:dyDescent="0.3">
      <c r="A1166" s="60">
        <f>[1]Data!A1165</f>
        <v>1967.05</v>
      </c>
      <c r="B1166" s="60">
        <f>[1]Data!B1165</f>
        <v>92.59</v>
      </c>
      <c r="C1166" s="60">
        <f>[1]Data!C1165</f>
        <v>2.9</v>
      </c>
      <c r="D1166" s="60">
        <f>[1]Data!D1165</f>
        <v>5.37</v>
      </c>
      <c r="E1166" s="60">
        <f>[1]Data!E1165</f>
        <v>33.200000000000003</v>
      </c>
      <c r="F1166" s="60">
        <f t="shared" si="184"/>
        <v>853.74533810240951</v>
      </c>
      <c r="G1166" s="60">
        <f t="shared" si="185"/>
        <v>49.51520105421686</v>
      </c>
      <c r="H1166" s="60">
        <f t="shared" si="179"/>
        <v>665.32213455296551</v>
      </c>
      <c r="I1166" s="60">
        <f t="shared" si="180"/>
        <v>38.435281866522551</v>
      </c>
      <c r="J1166" s="60">
        <f t="shared" si="181"/>
        <v>22.212542659821853</v>
      </c>
      <c r="K1166" s="60">
        <f t="shared" si="182"/>
        <v>3.1006571140111419</v>
      </c>
      <c r="L1166" s="60">
        <f t="shared" si="183"/>
        <v>0.29932700138414825</v>
      </c>
      <c r="R1166" s="60">
        <f t="shared" si="186"/>
        <v>17.242085661080075</v>
      </c>
      <c r="S1166" s="60">
        <f t="shared" si="187"/>
        <v>2.8473532359391824</v>
      </c>
    </row>
    <row r="1167" spans="1:19" x14ac:dyDescent="0.3">
      <c r="A1167" s="60">
        <f>[1]Data!A1166</f>
        <v>1967.06</v>
      </c>
      <c r="B1167" s="60">
        <f>[1]Data!B1166</f>
        <v>91.43</v>
      </c>
      <c r="C1167" s="60">
        <f>[1]Data!C1166</f>
        <v>2.9</v>
      </c>
      <c r="D1167" s="60">
        <f>[1]Data!D1166</f>
        <v>5.33</v>
      </c>
      <c r="E1167" s="60">
        <f>[1]Data!E1166</f>
        <v>33.299999999999997</v>
      </c>
      <c r="F1167" s="60">
        <f t="shared" si="184"/>
        <v>840.51763738738737</v>
      </c>
      <c r="G1167" s="60">
        <f t="shared" si="185"/>
        <v>48.99878603603603</v>
      </c>
      <c r="H1167" s="60">
        <f t="shared" si="179"/>
        <v>668.06681210340321</v>
      </c>
      <c r="I1167" s="60">
        <f t="shared" si="180"/>
        <v>38.523117934512982</v>
      </c>
      <c r="J1167" s="60">
        <f t="shared" si="181"/>
        <v>21.818525665970693</v>
      </c>
      <c r="K1167" s="60">
        <f t="shared" si="182"/>
        <v>3.0827594101097615</v>
      </c>
      <c r="L1167" s="60">
        <f t="shared" si="183"/>
        <v>0.2814292974827679</v>
      </c>
      <c r="R1167" s="60">
        <f t="shared" si="186"/>
        <v>17.153846153846153</v>
      </c>
      <c r="S1167" s="60">
        <f t="shared" si="187"/>
        <v>2.8422224139985821</v>
      </c>
    </row>
    <row r="1168" spans="1:19" x14ac:dyDescent="0.3">
      <c r="A1168" s="60">
        <f>[1]Data!A1167</f>
        <v>1967.07</v>
      </c>
      <c r="B1168" s="60">
        <f>[1]Data!B1167</f>
        <v>93.01</v>
      </c>
      <c r="C1168" s="60">
        <f>[1]Data!C1167</f>
        <v>2.9066700000000001</v>
      </c>
      <c r="D1168" s="60">
        <f>[1]Data!D1167</f>
        <v>5.32</v>
      </c>
      <c r="E1168" s="60">
        <f>[1]Data!E1167</f>
        <v>33.4</v>
      </c>
      <c r="F1168" s="60">
        <f t="shared" si="184"/>
        <v>852.48259805389205</v>
      </c>
      <c r="G1168" s="60">
        <f t="shared" si="185"/>
        <v>48.760428143712574</v>
      </c>
      <c r="H1168" s="60">
        <f t="shared" si="179"/>
        <v>670.82226634846825</v>
      </c>
      <c r="I1168" s="60">
        <f t="shared" si="180"/>
        <v>38.610303162316569</v>
      </c>
      <c r="J1168" s="60">
        <f t="shared" si="181"/>
        <v>22.079148005393289</v>
      </c>
      <c r="K1168" s="60">
        <f t="shared" si="182"/>
        <v>3.0946336339521476</v>
      </c>
      <c r="L1168" s="60">
        <f t="shared" si="183"/>
        <v>0.29330352132515403</v>
      </c>
      <c r="R1168" s="60">
        <f t="shared" si="186"/>
        <v>17.483082706766918</v>
      </c>
      <c r="S1168" s="60">
        <f t="shared" si="187"/>
        <v>2.8612337109008226</v>
      </c>
    </row>
    <row r="1169" spans="1:19" x14ac:dyDescent="0.3">
      <c r="A1169" s="60">
        <f>[1]Data!A1168</f>
        <v>1967.08</v>
      </c>
      <c r="B1169" s="60">
        <f>[1]Data!B1168</f>
        <v>94.49</v>
      </c>
      <c r="C1169" s="60">
        <f>[1]Data!C1168</f>
        <v>2.9133300000000002</v>
      </c>
      <c r="D1169" s="60">
        <f>[1]Data!D1168</f>
        <v>5.31</v>
      </c>
      <c r="E1169" s="60">
        <f>[1]Data!E1168</f>
        <v>33.5</v>
      </c>
      <c r="F1169" s="60">
        <f t="shared" si="184"/>
        <v>863.46231268656697</v>
      </c>
      <c r="G1169" s="60">
        <f t="shared" si="185"/>
        <v>48.523493283582077</v>
      </c>
      <c r="H1169" s="60">
        <f t="shared" si="179"/>
        <v>673.96498246565932</v>
      </c>
      <c r="I1169" s="60">
        <f t="shared" si="180"/>
        <v>38.69455550996976</v>
      </c>
      <c r="J1169" s="60">
        <f t="shared" si="181"/>
        <v>22.314827016531911</v>
      </c>
      <c r="K1169" s="60">
        <f t="shared" si="182"/>
        <v>3.1052513461592719</v>
      </c>
      <c r="L1169" s="60">
        <f t="shared" si="183"/>
        <v>0.30392123353227829</v>
      </c>
      <c r="R1169" s="60">
        <f t="shared" si="186"/>
        <v>17.794726930320152</v>
      </c>
      <c r="S1169" s="60">
        <f t="shared" si="187"/>
        <v>2.8789021735406872</v>
      </c>
    </row>
    <row r="1170" spans="1:19" x14ac:dyDescent="0.3">
      <c r="A1170" s="60">
        <f>[1]Data!A1169</f>
        <v>1967.09</v>
      </c>
      <c r="B1170" s="60">
        <f>[1]Data!B1169</f>
        <v>95.81</v>
      </c>
      <c r="C1170" s="60">
        <f>[1]Data!C1169</f>
        <v>2.92</v>
      </c>
      <c r="D1170" s="60">
        <f>[1]Data!D1169</f>
        <v>5.3</v>
      </c>
      <c r="E1170" s="60">
        <f>[1]Data!E1169</f>
        <v>33.6</v>
      </c>
      <c r="F1170" s="60">
        <f t="shared" si="184"/>
        <v>872.9189218749998</v>
      </c>
      <c r="G1170" s="60">
        <f t="shared" si="185"/>
        <v>48.287968749999983</v>
      </c>
      <c r="H1170" s="60">
        <f t="shared" si="179"/>
        <v>677.32885524100493</v>
      </c>
      <c r="I1170" s="60">
        <f t="shared" si="180"/>
        <v>38.775863255426906</v>
      </c>
      <c r="J1170" s="60">
        <f t="shared" si="181"/>
        <v>22.511914592973756</v>
      </c>
      <c r="K1170" s="60">
        <f t="shared" si="182"/>
        <v>3.1140447065203873</v>
      </c>
      <c r="L1170" s="60">
        <f t="shared" si="183"/>
        <v>0.31271459389339373</v>
      </c>
      <c r="R1170" s="60">
        <f t="shared" si="186"/>
        <v>18.077358490566038</v>
      </c>
      <c r="S1170" s="60">
        <f t="shared" si="187"/>
        <v>2.8946602431047057</v>
      </c>
    </row>
    <row r="1171" spans="1:19" x14ac:dyDescent="0.3">
      <c r="A1171" s="60">
        <f>[1]Data!A1170</f>
        <v>1967.1</v>
      </c>
      <c r="B1171" s="60">
        <f>[1]Data!B1170</f>
        <v>95.66</v>
      </c>
      <c r="C1171" s="60">
        <f>[1]Data!C1170</f>
        <v>2.92</v>
      </c>
      <c r="D1171" s="60">
        <f>[1]Data!D1170</f>
        <v>5.31</v>
      </c>
      <c r="E1171" s="60">
        <f>[1]Data!E1170</f>
        <v>33.700000000000003</v>
      </c>
      <c r="F1171" s="60">
        <f t="shared" si="184"/>
        <v>868.96607270029642</v>
      </c>
      <c r="G1171" s="60">
        <f t="shared" si="185"/>
        <v>48.235520029673573</v>
      </c>
      <c r="H1171" s="60">
        <f t="shared" si="179"/>
        <v>680.87549602426918</v>
      </c>
      <c r="I1171" s="60">
        <f t="shared" si="180"/>
        <v>38.860115346572478</v>
      </c>
      <c r="J1171" s="60">
        <f t="shared" si="181"/>
        <v>22.361386860292491</v>
      </c>
      <c r="K1171" s="60">
        <f t="shared" si="182"/>
        <v>3.1073356705268287</v>
      </c>
      <c r="L1171" s="60">
        <f t="shared" si="183"/>
        <v>0.30600555789983508</v>
      </c>
      <c r="R1171" s="60">
        <f t="shared" si="186"/>
        <v>18.015065913371</v>
      </c>
      <c r="S1171" s="60">
        <f t="shared" si="187"/>
        <v>2.8912084029983034</v>
      </c>
    </row>
    <row r="1172" spans="1:19" x14ac:dyDescent="0.3">
      <c r="A1172" s="60">
        <f>[1]Data!A1171</f>
        <v>1967.11</v>
      </c>
      <c r="B1172" s="60">
        <f>[1]Data!B1171</f>
        <v>92.66</v>
      </c>
      <c r="C1172" s="60">
        <f>[1]Data!C1171</f>
        <v>2.92</v>
      </c>
      <c r="D1172" s="60">
        <f>[1]Data!D1171</f>
        <v>5.32</v>
      </c>
      <c r="E1172" s="60">
        <f>[1]Data!E1171</f>
        <v>33.799999999999997</v>
      </c>
      <c r="F1172" s="60">
        <f t="shared" si="184"/>
        <v>839.22408727810637</v>
      </c>
      <c r="G1172" s="60">
        <f t="shared" si="185"/>
        <v>48.183381656804734</v>
      </c>
      <c r="H1172" s="60">
        <f t="shared" si="179"/>
        <v>684.72632804282216</v>
      </c>
      <c r="I1172" s="60">
        <f t="shared" si="180"/>
        <v>38.948508265799482</v>
      </c>
      <c r="J1172" s="60">
        <f t="shared" si="181"/>
        <v>21.547014883109796</v>
      </c>
      <c r="K1172" s="60">
        <f t="shared" si="182"/>
        <v>3.0702372864495597</v>
      </c>
      <c r="L1172" s="60">
        <f t="shared" si="183"/>
        <v>0.26890717382256613</v>
      </c>
      <c r="R1172" s="60">
        <f t="shared" si="186"/>
        <v>17.417293233082706</v>
      </c>
      <c r="S1172" s="60">
        <f t="shared" si="187"/>
        <v>2.8574635766349492</v>
      </c>
    </row>
    <row r="1173" spans="1:19" x14ac:dyDescent="0.3">
      <c r="A1173" s="60">
        <f>[1]Data!A1172</f>
        <v>1967.12</v>
      </c>
      <c r="B1173" s="60">
        <f>[1]Data!B1172</f>
        <v>95.3</v>
      </c>
      <c r="C1173" s="60">
        <f>[1]Data!C1172</f>
        <v>2.92</v>
      </c>
      <c r="D1173" s="60">
        <f>[1]Data!D1172</f>
        <v>5.33</v>
      </c>
      <c r="E1173" s="60">
        <f>[1]Data!E1172</f>
        <v>33.9</v>
      </c>
      <c r="F1173" s="60">
        <f t="shared" si="184"/>
        <v>860.58851769911485</v>
      </c>
      <c r="G1173" s="60">
        <f t="shared" si="185"/>
        <v>48.131550884955743</v>
      </c>
      <c r="H1173" s="60">
        <f t="shared" si="179"/>
        <v>688.55273899036376</v>
      </c>
      <c r="I1173" s="60">
        <f t="shared" si="180"/>
        <v>39.039953798046689</v>
      </c>
      <c r="J1173" s="60">
        <f t="shared" si="181"/>
        <v>22.043789348494904</v>
      </c>
      <c r="K1173" s="60">
        <f t="shared" si="182"/>
        <v>3.0930309000188299</v>
      </c>
      <c r="L1173" s="60">
        <f t="shared" si="183"/>
        <v>0.29170078739183625</v>
      </c>
      <c r="R1173" s="60">
        <f t="shared" si="186"/>
        <v>17.879924953095685</v>
      </c>
      <c r="S1173" s="60">
        <f t="shared" si="187"/>
        <v>2.8836785724824034</v>
      </c>
    </row>
    <row r="1174" spans="1:19" x14ac:dyDescent="0.3">
      <c r="A1174" s="60">
        <f>[1]Data!A1173</f>
        <v>1968.01</v>
      </c>
      <c r="B1174" s="60">
        <f>[1]Data!B1173</f>
        <v>95.04</v>
      </c>
      <c r="C1174" s="60">
        <f>[1]Data!C1173</f>
        <v>2.93</v>
      </c>
      <c r="D1174" s="60">
        <f>[1]Data!D1173</f>
        <v>5.3666700000000001</v>
      </c>
      <c r="E1174" s="60">
        <f>[1]Data!E1173</f>
        <v>34.1</v>
      </c>
      <c r="F1174" s="60">
        <f t="shared" si="184"/>
        <v>853.20696774193527</v>
      </c>
      <c r="G1174" s="60">
        <f t="shared" si="185"/>
        <v>48.178453678152479</v>
      </c>
      <c r="H1174" s="60">
        <f t="shared" si="179"/>
        <v>692.04870490379142</v>
      </c>
      <c r="I1174" s="60">
        <f t="shared" si="180"/>
        <v>39.14172600180531</v>
      </c>
      <c r="J1174" s="60">
        <f t="shared" si="181"/>
        <v>21.79788821020778</v>
      </c>
      <c r="K1174" s="60">
        <f t="shared" si="182"/>
        <v>3.0818130940113497</v>
      </c>
      <c r="L1174" s="60">
        <f t="shared" si="183"/>
        <v>0.28048298138435612</v>
      </c>
      <c r="R1174" s="60">
        <f t="shared" si="186"/>
        <v>17.709305770617537</v>
      </c>
      <c r="S1174" s="60">
        <f t="shared" si="187"/>
        <v>2.8740902511742079</v>
      </c>
    </row>
    <row r="1175" spans="1:19" x14ac:dyDescent="0.3">
      <c r="A1175" s="60">
        <f>[1]Data!A1174</f>
        <v>1968.02</v>
      </c>
      <c r="B1175" s="60">
        <f>[1]Data!B1174</f>
        <v>90.75</v>
      </c>
      <c r="C1175" s="60">
        <f>[1]Data!C1174</f>
        <v>2.94</v>
      </c>
      <c r="D1175" s="60">
        <f>[1]Data!D1174</f>
        <v>5.4033300000000004</v>
      </c>
      <c r="E1175" s="60">
        <f>[1]Data!E1174</f>
        <v>34.200000000000003</v>
      </c>
      <c r="F1175" s="60">
        <f t="shared" si="184"/>
        <v>812.31200657894715</v>
      </c>
      <c r="G1175" s="60">
        <f t="shared" si="185"/>
        <v>48.365728203947356</v>
      </c>
      <c r="H1175" s="60">
        <f t="shared" si="179"/>
        <v>695.41998891230332</v>
      </c>
      <c r="I1175" s="60">
        <f t="shared" si="180"/>
        <v>39.252735699870641</v>
      </c>
      <c r="J1175" s="60">
        <f t="shared" si="181"/>
        <v>20.694404914601254</v>
      </c>
      <c r="K1175" s="60">
        <f t="shared" si="182"/>
        <v>3.0298633697547057</v>
      </c>
      <c r="L1175" s="60">
        <f t="shared" si="183"/>
        <v>0.22853325712771211</v>
      </c>
      <c r="R1175" s="60">
        <f t="shared" si="186"/>
        <v>16.795198516470396</v>
      </c>
      <c r="S1175" s="60">
        <f t="shared" si="187"/>
        <v>2.8210930429688212</v>
      </c>
    </row>
    <row r="1176" spans="1:19" x14ac:dyDescent="0.3">
      <c r="A1176" s="60">
        <f>[1]Data!A1175</f>
        <v>1968.03</v>
      </c>
      <c r="B1176" s="60">
        <f>[1]Data!B1175</f>
        <v>89.09</v>
      </c>
      <c r="C1176" s="60">
        <f>[1]Data!C1175</f>
        <v>2.95</v>
      </c>
      <c r="D1176" s="60">
        <f>[1]Data!D1175</f>
        <v>5.44</v>
      </c>
      <c r="E1176" s="60">
        <f>[1]Data!E1175</f>
        <v>34.299999999999997</v>
      </c>
      <c r="F1176" s="60">
        <f t="shared" si="184"/>
        <v>795.12824999999998</v>
      </c>
      <c r="G1176" s="60">
        <f t="shared" si="185"/>
        <v>48.551999999999992</v>
      </c>
      <c r="H1176" s="60">
        <f t="shared" si="179"/>
        <v>699.12496545284637</v>
      </c>
      <c r="I1176" s="60">
        <f t="shared" si="180"/>
        <v>39.375522239186338</v>
      </c>
      <c r="J1176" s="60">
        <f t="shared" si="181"/>
        <v>20.193465503009683</v>
      </c>
      <c r="K1176" s="60">
        <f t="shared" si="182"/>
        <v>3.0053590621229826</v>
      </c>
      <c r="L1176" s="60">
        <f t="shared" si="183"/>
        <v>0.20402894949598904</v>
      </c>
      <c r="R1176" s="60">
        <f t="shared" si="186"/>
        <v>16.376838235294116</v>
      </c>
      <c r="S1176" s="60">
        <f t="shared" si="187"/>
        <v>2.7958680338647008</v>
      </c>
    </row>
    <row r="1177" spans="1:19" x14ac:dyDescent="0.3">
      <c r="A1177" s="60">
        <f>[1]Data!A1176</f>
        <v>1968.04</v>
      </c>
      <c r="B1177" s="60">
        <f>[1]Data!B1176</f>
        <v>95.67</v>
      </c>
      <c r="C1177" s="60">
        <f>[1]Data!C1176</f>
        <v>2.96333</v>
      </c>
      <c r="D1177" s="60">
        <f>[1]Data!D1176</f>
        <v>5.4833299999999996</v>
      </c>
      <c r="E1177" s="60">
        <f>[1]Data!E1176</f>
        <v>34.4</v>
      </c>
      <c r="F1177" s="60">
        <f t="shared" si="184"/>
        <v>851.37261409883706</v>
      </c>
      <c r="G1177" s="60">
        <f t="shared" si="185"/>
        <v>48.796456528343015</v>
      </c>
      <c r="H1177" s="60">
        <f t="shared" si="179"/>
        <v>702.95338343506705</v>
      </c>
      <c r="I1177" s="60">
        <f t="shared" si="180"/>
        <v>39.508909128161385</v>
      </c>
      <c r="J1177" s="60">
        <f t="shared" si="181"/>
        <v>21.548876769467444</v>
      </c>
      <c r="K1177" s="60">
        <f t="shared" si="182"/>
        <v>3.070323693124879</v>
      </c>
      <c r="L1177" s="60">
        <f t="shared" si="183"/>
        <v>0.26899358049788535</v>
      </c>
      <c r="R1177" s="60">
        <f t="shared" si="186"/>
        <v>17.447427019712475</v>
      </c>
      <c r="S1177" s="60">
        <f t="shared" si="187"/>
        <v>2.8591921890497249</v>
      </c>
    </row>
    <row r="1178" spans="1:19" x14ac:dyDescent="0.3">
      <c r="A1178" s="60">
        <f>[1]Data!A1177</f>
        <v>1968.05</v>
      </c>
      <c r="B1178" s="60">
        <f>[1]Data!B1177</f>
        <v>97.87</v>
      </c>
      <c r="C1178" s="60">
        <f>[1]Data!C1177</f>
        <v>2.9766699999999999</v>
      </c>
      <c r="D1178" s="60">
        <f>[1]Data!D1177</f>
        <v>5.5266700000000002</v>
      </c>
      <c r="E1178" s="60">
        <f>[1]Data!E1177</f>
        <v>34.5</v>
      </c>
      <c r="F1178" s="60">
        <f t="shared" si="184"/>
        <v>868.42604130434768</v>
      </c>
      <c r="G1178" s="60">
        <f t="shared" si="185"/>
        <v>49.039584649999995</v>
      </c>
      <c r="H1178" s="60">
        <f t="shared" si="179"/>
        <v>706.7392234408361</v>
      </c>
      <c r="I1178" s="60">
        <f t="shared" si="180"/>
        <v>39.652010623077203</v>
      </c>
      <c r="J1178" s="60">
        <f t="shared" si="181"/>
        <v>21.901185530272443</v>
      </c>
      <c r="K1178" s="60">
        <f t="shared" si="182"/>
        <v>3.0865407691596682</v>
      </c>
      <c r="L1178" s="60">
        <f t="shared" si="183"/>
        <v>0.28521065653267463</v>
      </c>
      <c r="R1178" s="60">
        <f t="shared" si="186"/>
        <v>17.708674482102243</v>
      </c>
      <c r="S1178" s="60">
        <f t="shared" si="187"/>
        <v>2.8740546032625622</v>
      </c>
    </row>
    <row r="1179" spans="1:19" x14ac:dyDescent="0.3">
      <c r="A1179" s="60">
        <f>[1]Data!A1178</f>
        <v>1968.06</v>
      </c>
      <c r="B1179" s="60">
        <f>[1]Data!B1178</f>
        <v>100.5</v>
      </c>
      <c r="C1179" s="60">
        <f>[1]Data!C1178</f>
        <v>2.99</v>
      </c>
      <c r="D1179" s="60">
        <f>[1]Data!D1178</f>
        <v>5.57</v>
      </c>
      <c r="E1179" s="60">
        <f>[1]Data!E1178</f>
        <v>34.700000000000003</v>
      </c>
      <c r="F1179" s="60">
        <f t="shared" si="184"/>
        <v>886.62287463976918</v>
      </c>
      <c r="G1179" s="60">
        <f t="shared" si="185"/>
        <v>49.139198126801141</v>
      </c>
      <c r="H1179" s="60">
        <f t="shared" si="179"/>
        <v>710.36060254600716</v>
      </c>
      <c r="I1179" s="60">
        <f t="shared" si="180"/>
        <v>39.804134039574414</v>
      </c>
      <c r="J1179" s="60">
        <f t="shared" si="181"/>
        <v>22.274642974477555</v>
      </c>
      <c r="K1179" s="60">
        <f t="shared" si="182"/>
        <v>3.1034489451466061</v>
      </c>
      <c r="L1179" s="60">
        <f t="shared" si="183"/>
        <v>0.30211883251961247</v>
      </c>
      <c r="R1179" s="60">
        <f t="shared" si="186"/>
        <v>18.043087971274684</v>
      </c>
      <c r="S1179" s="60">
        <f t="shared" si="187"/>
        <v>2.8927626735599379</v>
      </c>
    </row>
    <row r="1180" spans="1:19" x14ac:dyDescent="0.3">
      <c r="A1180" s="60">
        <f>[1]Data!A1179</f>
        <v>1968.07</v>
      </c>
      <c r="B1180" s="60">
        <f>[1]Data!B1179</f>
        <v>100.3</v>
      </c>
      <c r="C1180" s="60">
        <f>[1]Data!C1179</f>
        <v>3.0033300000000001</v>
      </c>
      <c r="D1180" s="60">
        <f>[1]Data!D1179</f>
        <v>5.6</v>
      </c>
      <c r="E1180" s="60">
        <f>[1]Data!E1179</f>
        <v>34.9</v>
      </c>
      <c r="F1180" s="60">
        <f t="shared" si="184"/>
        <v>879.78762893982798</v>
      </c>
      <c r="G1180" s="60">
        <f t="shared" si="185"/>
        <v>49.12074498567334</v>
      </c>
      <c r="H1180" s="60">
        <f t="shared" si="179"/>
        <v>713.71382407587396</v>
      </c>
      <c r="I1180" s="60">
        <f t="shared" si="180"/>
        <v>39.959766120305531</v>
      </c>
      <c r="J1180" s="60">
        <f t="shared" si="181"/>
        <v>22.016836292061392</v>
      </c>
      <c r="K1180" s="60">
        <f t="shared" si="182"/>
        <v>3.0918074466790872</v>
      </c>
      <c r="L1180" s="60">
        <f t="shared" si="183"/>
        <v>0.29047733405209364</v>
      </c>
      <c r="R1180" s="60">
        <f t="shared" si="186"/>
        <v>17.910714285714285</v>
      </c>
      <c r="S1180" s="60">
        <f t="shared" si="187"/>
        <v>2.8853990972267862</v>
      </c>
    </row>
    <row r="1181" spans="1:19" x14ac:dyDescent="0.3">
      <c r="A1181" s="60">
        <f>[1]Data!A1180</f>
        <v>1968.08</v>
      </c>
      <c r="B1181" s="60">
        <f>[1]Data!B1180</f>
        <v>98.11</v>
      </c>
      <c r="C1181" s="60">
        <f>[1]Data!C1180</f>
        <v>3.01667</v>
      </c>
      <c r="D1181" s="60">
        <f>[1]Data!D1180</f>
        <v>5.63</v>
      </c>
      <c r="E1181" s="60">
        <f>[1]Data!E1180</f>
        <v>35</v>
      </c>
      <c r="F1181" s="60">
        <f t="shared" si="184"/>
        <v>858.11911499999985</v>
      </c>
      <c r="G1181" s="60">
        <f t="shared" si="185"/>
        <v>49.242794999999994</v>
      </c>
      <c r="H1181" s="60">
        <f t="shared" si="179"/>
        <v>717.01748011771417</v>
      </c>
      <c r="I1181" s="60">
        <f t="shared" si="180"/>
        <v>40.117598794019024</v>
      </c>
      <c r="J1181" s="60">
        <f t="shared" si="181"/>
        <v>21.390091650448767</v>
      </c>
      <c r="K1181" s="60">
        <f t="shared" si="182"/>
        <v>3.0629278078185975</v>
      </c>
      <c r="L1181" s="60">
        <f t="shared" si="183"/>
        <v>0.26159769519160392</v>
      </c>
      <c r="R1181" s="60">
        <f t="shared" si="186"/>
        <v>17.426287744227352</v>
      </c>
      <c r="S1181" s="60">
        <f t="shared" si="187"/>
        <v>2.8579798560237002</v>
      </c>
    </row>
    <row r="1182" spans="1:19" x14ac:dyDescent="0.3">
      <c r="A1182" s="60">
        <f>[1]Data!A1181</f>
        <v>1968.09</v>
      </c>
      <c r="B1182" s="60">
        <f>[1]Data!B1181</f>
        <v>101.3</v>
      </c>
      <c r="C1182" s="60">
        <f>[1]Data!C1181</f>
        <v>3.03</v>
      </c>
      <c r="D1182" s="60">
        <f>[1]Data!D1181</f>
        <v>5.66</v>
      </c>
      <c r="E1182" s="60">
        <f>[1]Data!E1181</f>
        <v>35.1</v>
      </c>
      <c r="F1182" s="60">
        <f t="shared" si="184"/>
        <v>883.49617521367497</v>
      </c>
      <c r="G1182" s="60">
        <f t="shared" si="185"/>
        <v>49.364149572649566</v>
      </c>
      <c r="H1182" s="60">
        <f t="shared" si="179"/>
        <v>720.29252762992428</v>
      </c>
      <c r="I1182" s="60">
        <f t="shared" si="180"/>
        <v>40.27881820390148</v>
      </c>
      <c r="J1182" s="60">
        <f t="shared" si="181"/>
        <v>21.934510857324458</v>
      </c>
      <c r="K1182" s="60">
        <f t="shared" si="182"/>
        <v>3.0880612347262475</v>
      </c>
      <c r="L1182" s="60">
        <f t="shared" si="183"/>
        <v>0.28673112209925389</v>
      </c>
      <c r="R1182" s="60">
        <f t="shared" si="186"/>
        <v>17.897526501766784</v>
      </c>
      <c r="S1182" s="60">
        <f t="shared" si="187"/>
        <v>2.8846625190395461</v>
      </c>
    </row>
    <row r="1183" spans="1:19" x14ac:dyDescent="0.3">
      <c r="A1183" s="60">
        <f>[1]Data!A1182</f>
        <v>1968.1</v>
      </c>
      <c r="B1183" s="60">
        <f>[1]Data!B1182</f>
        <v>103.8</v>
      </c>
      <c r="C1183" s="60">
        <f>[1]Data!C1182</f>
        <v>3.0433300000000001</v>
      </c>
      <c r="D1183" s="60">
        <f>[1]Data!D1182</f>
        <v>5.6933299999999996</v>
      </c>
      <c r="E1183" s="60">
        <f>[1]Data!E1182</f>
        <v>35.299999999999997</v>
      </c>
      <c r="F1183" s="60">
        <f t="shared" si="184"/>
        <v>900.1709490084985</v>
      </c>
      <c r="G1183" s="60">
        <f t="shared" si="185"/>
        <v>49.373509336402257</v>
      </c>
      <c r="H1183" s="60">
        <f t="shared" si="179"/>
        <v>723.41885977574498</v>
      </c>
      <c r="I1183" s="60">
        <f t="shared" si="180"/>
        <v>40.440359957439789</v>
      </c>
      <c r="J1183" s="60">
        <f t="shared" si="181"/>
        <v>22.259221974182616</v>
      </c>
      <c r="K1183" s="60">
        <f t="shared" si="182"/>
        <v>3.1027563934927547</v>
      </c>
      <c r="L1183" s="60">
        <f t="shared" si="183"/>
        <v>0.30142628086576106</v>
      </c>
      <c r="R1183" s="60">
        <f t="shared" si="186"/>
        <v>18.231860791487584</v>
      </c>
      <c r="S1183" s="60">
        <f t="shared" si="187"/>
        <v>2.9031706565197393</v>
      </c>
    </row>
    <row r="1184" spans="1:19" x14ac:dyDescent="0.3">
      <c r="A1184" s="60">
        <f>[1]Data!A1183</f>
        <v>1968.11</v>
      </c>
      <c r="B1184" s="60">
        <f>[1]Data!B1183</f>
        <v>105.4</v>
      </c>
      <c r="C1184" s="60">
        <f>[1]Data!C1183</f>
        <v>3.05667</v>
      </c>
      <c r="D1184" s="60">
        <f>[1]Data!D1183</f>
        <v>5.7266700000000004</v>
      </c>
      <c r="E1184" s="60">
        <f>[1]Data!E1183</f>
        <v>35.4</v>
      </c>
      <c r="F1184" s="60">
        <f t="shared" si="184"/>
        <v>911.46436440677951</v>
      </c>
      <c r="G1184" s="60">
        <f t="shared" si="185"/>
        <v>49.522349447033896</v>
      </c>
      <c r="H1184" s="60">
        <f t="shared" si="179"/>
        <v>726.44496651991858</v>
      </c>
      <c r="I1184" s="60">
        <f t="shared" si="180"/>
        <v>40.604345127680993</v>
      </c>
      <c r="J1184" s="60">
        <f t="shared" si="181"/>
        <v>22.447458801285077</v>
      </c>
      <c r="K1184" s="60">
        <f t="shared" si="182"/>
        <v>3.1111774140746942</v>
      </c>
      <c r="L1184" s="60">
        <f t="shared" si="183"/>
        <v>0.30984730144770056</v>
      </c>
      <c r="R1184" s="60">
        <f t="shared" si="186"/>
        <v>18.405111522053829</v>
      </c>
      <c r="S1184" s="60">
        <f t="shared" si="187"/>
        <v>2.9126284261472546</v>
      </c>
    </row>
    <row r="1185" spans="1:19" x14ac:dyDescent="0.3">
      <c r="A1185" s="60">
        <f>[1]Data!A1184</f>
        <v>1968.12</v>
      </c>
      <c r="B1185" s="60">
        <f>[1]Data!B1184</f>
        <v>106.5</v>
      </c>
      <c r="C1185" s="60">
        <f>[1]Data!C1184</f>
        <v>3.07</v>
      </c>
      <c r="D1185" s="60">
        <f>[1]Data!D1184</f>
        <v>5.76</v>
      </c>
      <c r="E1185" s="60">
        <f>[1]Data!E1184</f>
        <v>35.5</v>
      </c>
      <c r="F1185" s="60">
        <f t="shared" si="184"/>
        <v>918.38249999999982</v>
      </c>
      <c r="G1185" s="60">
        <f t="shared" si="185"/>
        <v>49.670264788732382</v>
      </c>
      <c r="H1185" s="60">
        <f t="shared" si="179"/>
        <v>729.07316056784896</v>
      </c>
      <c r="I1185" s="60">
        <f t="shared" si="180"/>
        <v>40.768443260952147</v>
      </c>
      <c r="J1185" s="60">
        <f t="shared" si="181"/>
        <v>22.526798340608284</v>
      </c>
      <c r="K1185" s="60">
        <f t="shared" si="182"/>
        <v>3.114705637848433</v>
      </c>
      <c r="L1185" s="60">
        <f t="shared" si="183"/>
        <v>0.31337552522143941</v>
      </c>
      <c r="R1185" s="60">
        <f t="shared" si="186"/>
        <v>18.489583333333336</v>
      </c>
      <c r="S1185" s="60">
        <f t="shared" si="187"/>
        <v>2.9172075104416799</v>
      </c>
    </row>
    <row r="1186" spans="1:19" x14ac:dyDescent="0.3">
      <c r="A1186" s="60">
        <f>[1]Data!A1185</f>
        <v>1969.01</v>
      </c>
      <c r="B1186" s="60">
        <f>[1]Data!B1185</f>
        <v>102</v>
      </c>
      <c r="C1186" s="60">
        <f>[1]Data!C1185</f>
        <v>3.08</v>
      </c>
      <c r="D1186" s="60">
        <f>[1]Data!D1185</f>
        <v>5.78</v>
      </c>
      <c r="E1186" s="60">
        <f>[1]Data!E1185</f>
        <v>35.6</v>
      </c>
      <c r="F1186" s="60">
        <f t="shared" si="184"/>
        <v>877.10688202247172</v>
      </c>
      <c r="G1186" s="60">
        <f t="shared" si="185"/>
        <v>49.702723314606736</v>
      </c>
      <c r="H1186" s="60">
        <f t="shared" si="179"/>
        <v>731.43207898699995</v>
      </c>
      <c r="I1186" s="60">
        <f t="shared" si="180"/>
        <v>40.92605907318061</v>
      </c>
      <c r="J1186" s="60">
        <f t="shared" si="181"/>
        <v>21.431501148305077</v>
      </c>
      <c r="K1186" s="60">
        <f t="shared" si="182"/>
        <v>3.0648618559498173</v>
      </c>
      <c r="L1186" s="60">
        <f t="shared" si="183"/>
        <v>0.2635317433228237</v>
      </c>
      <c r="R1186" s="60">
        <f t="shared" si="186"/>
        <v>17.647058823529409</v>
      </c>
      <c r="S1186" s="60">
        <f t="shared" si="187"/>
        <v>2.8705691305999848</v>
      </c>
    </row>
    <row r="1187" spans="1:19" x14ac:dyDescent="0.3">
      <c r="A1187" s="60">
        <f>[1]Data!A1186</f>
        <v>1969.02</v>
      </c>
      <c r="B1187" s="60">
        <f>[1]Data!B1186</f>
        <v>101.5</v>
      </c>
      <c r="C1187" s="60">
        <f>[1]Data!C1186</f>
        <v>3.09</v>
      </c>
      <c r="D1187" s="60">
        <f>[1]Data!D1186</f>
        <v>5.8</v>
      </c>
      <c r="E1187" s="60">
        <f>[1]Data!E1186</f>
        <v>35.799999999999997</v>
      </c>
      <c r="F1187" s="60">
        <f t="shared" si="184"/>
        <v>867.9313198324021</v>
      </c>
      <c r="G1187" s="60">
        <f t="shared" si="185"/>
        <v>49.59607541899441</v>
      </c>
      <c r="H1187" s="60">
        <f t="shared" si="179"/>
        <v>733.68758474405126</v>
      </c>
      <c r="I1187" s="60">
        <f t="shared" si="180"/>
        <v>41.073997298188594</v>
      </c>
      <c r="J1187" s="60">
        <f t="shared" si="181"/>
        <v>21.130919241470533</v>
      </c>
      <c r="K1187" s="60">
        <f t="shared" si="182"/>
        <v>3.0507373347740008</v>
      </c>
      <c r="L1187" s="60">
        <f t="shared" si="183"/>
        <v>0.24940722214700717</v>
      </c>
      <c r="R1187" s="60">
        <f t="shared" si="186"/>
        <v>17.5</v>
      </c>
      <c r="S1187" s="60">
        <f t="shared" si="187"/>
        <v>2.8622008809294686</v>
      </c>
    </row>
    <row r="1188" spans="1:19" x14ac:dyDescent="0.3">
      <c r="A1188" s="60">
        <f>[1]Data!A1187</f>
        <v>1969.03</v>
      </c>
      <c r="B1188" s="60">
        <f>[1]Data!B1187</f>
        <v>99.3</v>
      </c>
      <c r="C1188" s="60">
        <f>[1]Data!C1187</f>
        <v>3.1</v>
      </c>
      <c r="D1188" s="60">
        <f>[1]Data!D1187</f>
        <v>5.82</v>
      </c>
      <c r="E1188" s="60">
        <f>[1]Data!E1187</f>
        <v>36.1</v>
      </c>
      <c r="F1188" s="60">
        <f t="shared" si="184"/>
        <v>842.06262465373948</v>
      </c>
      <c r="G1188" s="60">
        <f t="shared" si="185"/>
        <v>49.35351939058171</v>
      </c>
      <c r="H1188" s="60">
        <f t="shared" si="179"/>
        <v>735.88529598213404</v>
      </c>
      <c r="I1188" s="60">
        <f t="shared" si="180"/>
        <v>41.212590500772485</v>
      </c>
      <c r="J1188" s="60">
        <f t="shared" si="181"/>
        <v>20.432169257546573</v>
      </c>
      <c r="K1188" s="60">
        <f t="shared" si="182"/>
        <v>3.0171105832000071</v>
      </c>
      <c r="L1188" s="60">
        <f t="shared" si="183"/>
        <v>0.21578047057301353</v>
      </c>
      <c r="R1188" s="60">
        <f t="shared" si="186"/>
        <v>17.061855670103093</v>
      </c>
      <c r="S1188" s="60">
        <f t="shared" si="187"/>
        <v>2.8368453093077806</v>
      </c>
    </row>
    <row r="1189" spans="1:19" x14ac:dyDescent="0.3">
      <c r="A1189" s="60">
        <f>[1]Data!A1188</f>
        <v>1969.04</v>
      </c>
      <c r="B1189" s="60">
        <f>[1]Data!B1188</f>
        <v>101.3</v>
      </c>
      <c r="C1189" s="60">
        <f>[1]Data!C1188</f>
        <v>3.11</v>
      </c>
      <c r="D1189" s="60">
        <f>[1]Data!D1188</f>
        <v>5.82667</v>
      </c>
      <c r="E1189" s="60">
        <f>[1]Data!E1188</f>
        <v>36.299999999999997</v>
      </c>
      <c r="F1189" s="60">
        <f t="shared" si="184"/>
        <v>854.28969008264448</v>
      </c>
      <c r="G1189" s="60">
        <f t="shared" si="185"/>
        <v>49.13784904752066</v>
      </c>
      <c r="H1189" s="60">
        <f t="shared" si="179"/>
        <v>738.18817751601466</v>
      </c>
      <c r="I1189" s="60">
        <f t="shared" si="180"/>
        <v>41.340785721844952</v>
      </c>
      <c r="J1189" s="60">
        <f t="shared" si="181"/>
        <v>20.664573136819406</v>
      </c>
      <c r="K1189" s="60">
        <f t="shared" si="182"/>
        <v>3.0284207914144883</v>
      </c>
      <c r="L1189" s="60">
        <f t="shared" si="183"/>
        <v>0.22709067878749467</v>
      </c>
      <c r="R1189" s="60">
        <f t="shared" si="186"/>
        <v>17.385573578047151</v>
      </c>
      <c r="S1189" s="60">
        <f t="shared" si="187"/>
        <v>2.8556407576131417</v>
      </c>
    </row>
    <row r="1190" spans="1:19" x14ac:dyDescent="0.3">
      <c r="A1190" s="60">
        <f>[1]Data!A1189</f>
        <v>1969.05</v>
      </c>
      <c r="B1190" s="60">
        <f>[1]Data!B1189</f>
        <v>104.6</v>
      </c>
      <c r="C1190" s="60">
        <f>[1]Data!C1189</f>
        <v>3.12</v>
      </c>
      <c r="D1190" s="60">
        <f>[1]Data!D1189</f>
        <v>5.8333300000000001</v>
      </c>
      <c r="E1190" s="60">
        <f>[1]Data!E1189</f>
        <v>36.4</v>
      </c>
      <c r="F1190" s="60">
        <f t="shared" si="184"/>
        <v>879.69605769230748</v>
      </c>
      <c r="G1190" s="60">
        <f t="shared" si="185"/>
        <v>49.058866197115378</v>
      </c>
      <c r="H1190" s="60">
        <f t="shared" si="179"/>
        <v>740.0452987540674</v>
      </c>
      <c r="I1190" s="60">
        <f t="shared" si="180"/>
        <v>41.458562203706187</v>
      </c>
      <c r="J1190" s="60">
        <f t="shared" si="181"/>
        <v>21.218682243970029</v>
      </c>
      <c r="K1190" s="60">
        <f t="shared" si="182"/>
        <v>3.0548820315389094</v>
      </c>
      <c r="L1190" s="60">
        <f t="shared" si="183"/>
        <v>0.25355191891191575</v>
      </c>
      <c r="R1190" s="60">
        <f t="shared" si="186"/>
        <v>17.931438817965038</v>
      </c>
      <c r="S1190" s="60">
        <f t="shared" si="187"/>
        <v>2.8865555307981987</v>
      </c>
    </row>
    <row r="1191" spans="1:19" x14ac:dyDescent="0.3">
      <c r="A1191" s="60">
        <f>[1]Data!A1190</f>
        <v>1969.06</v>
      </c>
      <c r="B1191" s="60">
        <f>[1]Data!B1190</f>
        <v>99.14</v>
      </c>
      <c r="C1191" s="60">
        <f>[1]Data!C1190</f>
        <v>3.13</v>
      </c>
      <c r="D1191" s="60">
        <f>[1]Data!D1190</f>
        <v>5.84</v>
      </c>
      <c r="E1191" s="60">
        <f>[1]Data!E1190</f>
        <v>36.6</v>
      </c>
      <c r="F1191" s="60">
        <f t="shared" si="184"/>
        <v>829.22077459016373</v>
      </c>
      <c r="G1191" s="60">
        <f t="shared" si="185"/>
        <v>48.846573770491787</v>
      </c>
      <c r="H1191" s="60">
        <f t="shared" si="179"/>
        <v>741.6676566428381</v>
      </c>
      <c r="I1191" s="60">
        <f t="shared" si="180"/>
        <v>41.566371853101458</v>
      </c>
      <c r="J1191" s="60">
        <f t="shared" si="181"/>
        <v>19.949318105527457</v>
      </c>
      <c r="K1191" s="60">
        <f t="shared" si="182"/>
        <v>2.9931949625776548</v>
      </c>
      <c r="L1191" s="60">
        <f t="shared" si="183"/>
        <v>0.19186484995066122</v>
      </c>
      <c r="R1191" s="60">
        <f t="shared" si="186"/>
        <v>16.976027397260275</v>
      </c>
      <c r="S1191" s="60">
        <f t="shared" si="187"/>
        <v>2.8318021957522923</v>
      </c>
    </row>
    <row r="1192" spans="1:19" x14ac:dyDescent="0.3">
      <c r="A1192" s="60">
        <f>[1]Data!A1191</f>
        <v>1969.07</v>
      </c>
      <c r="B1192" s="60">
        <f>[1]Data!B1191</f>
        <v>94.71</v>
      </c>
      <c r="C1192" s="60">
        <f>[1]Data!C1191</f>
        <v>3.1366700000000001</v>
      </c>
      <c r="D1192" s="60">
        <f>[1]Data!D1191</f>
        <v>5.8566700000000003</v>
      </c>
      <c r="E1192" s="60">
        <f>[1]Data!E1191</f>
        <v>36.799999999999997</v>
      </c>
      <c r="F1192" s="60">
        <f t="shared" si="184"/>
        <v>787.8623783967389</v>
      </c>
      <c r="G1192" s="60">
        <f t="shared" si="185"/>
        <v>48.719775690896739</v>
      </c>
      <c r="H1192" s="60">
        <f t="shared" si="179"/>
        <v>743.0078939331853</v>
      </c>
      <c r="I1192" s="60">
        <f t="shared" si="180"/>
        <v>41.673730630946032</v>
      </c>
      <c r="J1192" s="60">
        <f t="shared" si="181"/>
        <v>18.905491936248417</v>
      </c>
      <c r="K1192" s="60">
        <f t="shared" si="182"/>
        <v>2.9394524584932835</v>
      </c>
      <c r="L1192" s="60">
        <f t="shared" si="183"/>
        <v>0.13812234586628991</v>
      </c>
      <c r="R1192" s="60">
        <f t="shared" si="186"/>
        <v>16.171305537105553</v>
      </c>
      <c r="S1192" s="60">
        <f t="shared" si="187"/>
        <v>2.7832384085553121</v>
      </c>
    </row>
    <row r="1193" spans="1:19" x14ac:dyDescent="0.3">
      <c r="A1193" s="60">
        <f>[1]Data!A1192</f>
        <v>1969.08</v>
      </c>
      <c r="B1193" s="60">
        <f>[1]Data!B1192</f>
        <v>94.18</v>
      </c>
      <c r="C1193" s="60">
        <f>[1]Data!C1192</f>
        <v>3.1433300000000002</v>
      </c>
      <c r="D1193" s="60">
        <f>[1]Data!D1192</f>
        <v>5.8733300000000002</v>
      </c>
      <c r="E1193" s="60">
        <f>[1]Data!E1192</f>
        <v>37</v>
      </c>
      <c r="F1193" s="60">
        <f t="shared" si="184"/>
        <v>779.21859324324316</v>
      </c>
      <c r="G1193" s="60">
        <f t="shared" si="185"/>
        <v>48.59426566418918</v>
      </c>
      <c r="H1193" s="60">
        <f t="shared" si="179"/>
        <v>744.39057892354845</v>
      </c>
      <c r="I1193" s="60">
        <f t="shared" si="180"/>
        <v>41.779449065862231</v>
      </c>
      <c r="J1193" s="60">
        <f t="shared" si="181"/>
        <v>18.650762771305633</v>
      </c>
      <c r="K1193" s="60">
        <f t="shared" si="182"/>
        <v>2.92588704451919</v>
      </c>
      <c r="L1193" s="60">
        <f t="shared" si="183"/>
        <v>0.12455693189219641</v>
      </c>
      <c r="R1193" s="60">
        <f t="shared" si="186"/>
        <v>16.035196387739155</v>
      </c>
      <c r="S1193" s="60">
        <f t="shared" si="187"/>
        <v>2.7747860805125359</v>
      </c>
    </row>
    <row r="1194" spans="1:19" x14ac:dyDescent="0.3">
      <c r="A1194" s="60">
        <f>[1]Data!A1193</f>
        <v>1969.09</v>
      </c>
      <c r="B1194" s="60">
        <f>[1]Data!B1193</f>
        <v>94.51</v>
      </c>
      <c r="C1194" s="60">
        <f>[1]Data!C1193</f>
        <v>3.15</v>
      </c>
      <c r="D1194" s="60">
        <f>[1]Data!D1193</f>
        <v>5.89</v>
      </c>
      <c r="E1194" s="60">
        <f>[1]Data!E1193</f>
        <v>37.1</v>
      </c>
      <c r="F1194" s="60">
        <f t="shared" si="184"/>
        <v>779.84124056603753</v>
      </c>
      <c r="G1194" s="60">
        <f t="shared" si="185"/>
        <v>48.600834905660363</v>
      </c>
      <c r="H1194" s="60">
        <f t="shared" si="179"/>
        <v>746.07814455570735</v>
      </c>
      <c r="I1194" s="60">
        <f t="shared" si="180"/>
        <v>41.885657079216607</v>
      </c>
      <c r="J1194" s="60">
        <f t="shared" si="181"/>
        <v>18.618336083188481</v>
      </c>
      <c r="K1194" s="60">
        <f t="shared" si="182"/>
        <v>2.9241469060507872</v>
      </c>
      <c r="L1194" s="60">
        <f t="shared" si="183"/>
        <v>0.12281679342379359</v>
      </c>
      <c r="R1194" s="60">
        <f t="shared" si="186"/>
        <v>16.045840407470291</v>
      </c>
      <c r="S1194" s="60">
        <f t="shared" si="187"/>
        <v>2.7754496513434694</v>
      </c>
    </row>
    <row r="1195" spans="1:19" x14ac:dyDescent="0.3">
      <c r="A1195" s="60">
        <f>[1]Data!A1194</f>
        <v>1969.1</v>
      </c>
      <c r="B1195" s="60">
        <f>[1]Data!B1194</f>
        <v>95.52</v>
      </c>
      <c r="C1195" s="60">
        <f>[1]Data!C1194</f>
        <v>3.15333</v>
      </c>
      <c r="D1195" s="60">
        <f>[1]Data!D1194</f>
        <v>5.8533299999999997</v>
      </c>
      <c r="E1195" s="60">
        <f>[1]Data!E1194</f>
        <v>37.299999999999997</v>
      </c>
      <c r="F1195" s="60">
        <f t="shared" si="184"/>
        <v>783.94902949061645</v>
      </c>
      <c r="G1195" s="60">
        <f t="shared" si="185"/>
        <v>48.039283634718487</v>
      </c>
      <c r="H1195" s="60">
        <f t="shared" si="179"/>
        <v>747.8074446040913</v>
      </c>
      <c r="I1195" s="60">
        <f t="shared" si="180"/>
        <v>41.990623186383516</v>
      </c>
      <c r="J1195" s="60">
        <f t="shared" si="181"/>
        <v>18.669621215453432</v>
      </c>
      <c r="K1195" s="60">
        <f t="shared" si="182"/>
        <v>2.9268976689414679</v>
      </c>
      <c r="L1195" s="60">
        <f t="shared" si="183"/>
        <v>0.12556755631447425</v>
      </c>
      <c r="R1195" s="60">
        <f t="shared" si="186"/>
        <v>16.318915899154842</v>
      </c>
      <c r="S1195" s="60">
        <f t="shared" si="187"/>
        <v>2.7923249195816755</v>
      </c>
    </row>
    <row r="1196" spans="1:19" x14ac:dyDescent="0.3">
      <c r="A1196" s="60">
        <f>[1]Data!A1195</f>
        <v>1969.11</v>
      </c>
      <c r="B1196" s="60">
        <f>[1]Data!B1195</f>
        <v>96.21</v>
      </c>
      <c r="C1196" s="60">
        <f>[1]Data!C1195</f>
        <v>3.1566700000000001</v>
      </c>
      <c r="D1196" s="60">
        <f>[1]Data!D1195</f>
        <v>5.8166700000000002</v>
      </c>
      <c r="E1196" s="60">
        <f>[1]Data!E1195</f>
        <v>37.5</v>
      </c>
      <c r="F1196" s="60">
        <f t="shared" si="184"/>
        <v>785.40071399999977</v>
      </c>
      <c r="G1196" s="60">
        <f t="shared" si="185"/>
        <v>47.483803877999996</v>
      </c>
      <c r="H1196" s="60">
        <f t="shared" si="179"/>
        <v>749.14557123636519</v>
      </c>
      <c r="I1196" s="60">
        <f t="shared" si="180"/>
        <v>42.093144830904123</v>
      </c>
      <c r="J1196" s="60">
        <f t="shared" si="181"/>
        <v>18.658637104808832</v>
      </c>
      <c r="K1196" s="60">
        <f t="shared" si="182"/>
        <v>2.9263091544242683</v>
      </c>
      <c r="L1196" s="60">
        <f t="shared" si="183"/>
        <v>0.1249790417972747</v>
      </c>
      <c r="R1196" s="60">
        <f t="shared" si="186"/>
        <v>16.540391667397323</v>
      </c>
      <c r="S1196" s="60">
        <f t="shared" si="187"/>
        <v>2.8058053693271083</v>
      </c>
    </row>
    <row r="1197" spans="1:19" x14ac:dyDescent="0.3">
      <c r="A1197" s="60">
        <f>[1]Data!A1196</f>
        <v>1969.12</v>
      </c>
      <c r="B1197" s="60">
        <f>[1]Data!B1196</f>
        <v>91.11</v>
      </c>
      <c r="C1197" s="60">
        <f>[1]Data!C1196</f>
        <v>3.16</v>
      </c>
      <c r="D1197" s="60">
        <f>[1]Data!D1196</f>
        <v>5.78</v>
      </c>
      <c r="E1197" s="60">
        <f>[1]Data!E1196</f>
        <v>37.700000000000003</v>
      </c>
      <c r="F1197" s="60">
        <f t="shared" si="184"/>
        <v>739.82165848806346</v>
      </c>
      <c r="G1197" s="60">
        <f t="shared" si="185"/>
        <v>46.93413660477453</v>
      </c>
      <c r="H1197" s="60">
        <f t="shared" si="179"/>
        <v>750.21978511476732</v>
      </c>
      <c r="I1197" s="60">
        <f t="shared" si="180"/>
        <v>42.193202631568134</v>
      </c>
      <c r="J1197" s="60">
        <f t="shared" si="181"/>
        <v>17.534143235065624</v>
      </c>
      <c r="K1197" s="60">
        <f t="shared" si="182"/>
        <v>2.8641500221227405</v>
      </c>
      <c r="L1197" s="60">
        <f t="shared" si="183"/>
        <v>6.2819909495746895E-2</v>
      </c>
      <c r="R1197" s="60">
        <f t="shared" si="186"/>
        <v>15.762975778546712</v>
      </c>
      <c r="S1197" s="60">
        <f t="shared" si="187"/>
        <v>2.757663885041481</v>
      </c>
    </row>
    <row r="1198" spans="1:19" x14ac:dyDescent="0.3">
      <c r="A1198" s="60">
        <f>[1]Data!A1197</f>
        <v>1970.01</v>
      </c>
      <c r="B1198" s="60">
        <f>[1]Data!B1197</f>
        <v>90.31</v>
      </c>
      <c r="C1198" s="60">
        <f>[1]Data!C1197</f>
        <v>3.1633300000000002</v>
      </c>
      <c r="D1198" s="60">
        <f>[1]Data!D1197</f>
        <v>5.73</v>
      </c>
      <c r="E1198" s="60">
        <f>[1]Data!E1197</f>
        <v>37.799999999999997</v>
      </c>
      <c r="F1198" s="60">
        <f t="shared" si="184"/>
        <v>731.3855694444444</v>
      </c>
      <c r="G1198" s="60">
        <f t="shared" si="185"/>
        <v>46.405041666666662</v>
      </c>
      <c r="H1198" s="60">
        <f t="shared" si="179"/>
        <v>751.13043920677865</v>
      </c>
      <c r="I1198" s="60">
        <f t="shared" si="180"/>
        <v>42.288302021163545</v>
      </c>
      <c r="J1198" s="60">
        <f t="shared" si="181"/>
        <v>17.29522195235969</v>
      </c>
      <c r="K1198" s="60">
        <f t="shared" si="182"/>
        <v>2.8504302756320063</v>
      </c>
      <c r="L1198" s="60">
        <f t="shared" si="183"/>
        <v>4.9100163005012742E-2</v>
      </c>
      <c r="R1198" s="60">
        <f t="shared" si="186"/>
        <v>15.760907504363001</v>
      </c>
      <c r="S1198" s="60">
        <f t="shared" si="187"/>
        <v>2.757532665536059</v>
      </c>
    </row>
    <row r="1199" spans="1:19" x14ac:dyDescent="0.3">
      <c r="A1199" s="60">
        <f>[1]Data!A1198</f>
        <v>1970.02</v>
      </c>
      <c r="B1199" s="60">
        <f>[1]Data!B1198</f>
        <v>87.16</v>
      </c>
      <c r="C1199" s="60">
        <f>[1]Data!C1198</f>
        <v>3.1666699999999999</v>
      </c>
      <c r="D1199" s="60">
        <f>[1]Data!D1198</f>
        <v>5.68</v>
      </c>
      <c r="E1199" s="60">
        <f>[1]Data!E1198</f>
        <v>38</v>
      </c>
      <c r="F1199" s="60">
        <f t="shared" si="184"/>
        <v>702.15981315789463</v>
      </c>
      <c r="G1199" s="60">
        <f t="shared" si="185"/>
        <v>45.758005263157884</v>
      </c>
      <c r="H1199" s="60">
        <f t="shared" si="179"/>
        <v>752.38195647927978</v>
      </c>
      <c r="I1199" s="60">
        <f t="shared" si="180"/>
        <v>42.379859957736208</v>
      </c>
      <c r="J1199" s="60">
        <f t="shared" si="181"/>
        <v>16.568242883721922</v>
      </c>
      <c r="K1199" s="60">
        <f t="shared" si="182"/>
        <v>2.8074877837952159</v>
      </c>
      <c r="L1199" s="60">
        <f t="shared" si="183"/>
        <v>6.1576711682223007E-3</v>
      </c>
      <c r="R1199" s="60">
        <f t="shared" si="186"/>
        <v>15.345070422535212</v>
      </c>
      <c r="S1199" s="60">
        <f t="shared" si="187"/>
        <v>2.7307942773433593</v>
      </c>
    </row>
    <row r="1200" spans="1:19" x14ac:dyDescent="0.3">
      <c r="A1200" s="60">
        <f>[1]Data!A1199</f>
        <v>1970.03</v>
      </c>
      <c r="B1200" s="60">
        <f>[1]Data!B1199</f>
        <v>88.65</v>
      </c>
      <c r="C1200" s="60">
        <f>[1]Data!C1199</f>
        <v>3.17</v>
      </c>
      <c r="D1200" s="60">
        <f>[1]Data!D1199</f>
        <v>5.63</v>
      </c>
      <c r="E1200" s="60">
        <f>[1]Data!E1199</f>
        <v>38.200000000000003</v>
      </c>
      <c r="F1200" s="60">
        <f t="shared" si="184"/>
        <v>710.42415903141341</v>
      </c>
      <c r="G1200" s="60">
        <f t="shared" si="185"/>
        <v>45.11774410994763</v>
      </c>
      <c r="H1200" s="60">
        <f t="shared" si="179"/>
        <v>753.47965105076742</v>
      </c>
      <c r="I1200" s="60">
        <f t="shared" si="180"/>
        <v>42.466629136832637</v>
      </c>
      <c r="J1200" s="60">
        <f t="shared" si="181"/>
        <v>16.728998120909019</v>
      </c>
      <c r="K1200" s="60">
        <f t="shared" si="182"/>
        <v>2.8171436280237754</v>
      </c>
      <c r="L1200" s="60">
        <f t="shared" si="183"/>
        <v>1.5813515396781774E-2</v>
      </c>
      <c r="R1200" s="60">
        <f t="shared" si="186"/>
        <v>15.74600355239787</v>
      </c>
      <c r="S1200" s="60">
        <f t="shared" si="187"/>
        <v>2.756586590368618</v>
      </c>
    </row>
    <row r="1201" spans="1:19" x14ac:dyDescent="0.3">
      <c r="A1201" s="60">
        <f>[1]Data!A1200</f>
        <v>1970.04</v>
      </c>
      <c r="B1201" s="60">
        <f>[1]Data!B1200</f>
        <v>85.95</v>
      </c>
      <c r="C1201" s="60">
        <f>[1]Data!C1200</f>
        <v>3.17333</v>
      </c>
      <c r="D1201" s="60">
        <f>[1]Data!D1200</f>
        <v>5.5933299999999999</v>
      </c>
      <c r="E1201" s="60">
        <f>[1]Data!E1200</f>
        <v>38.5</v>
      </c>
      <c r="F1201" s="60">
        <f t="shared" si="184"/>
        <v>683.41970454545447</v>
      </c>
      <c r="G1201" s="60">
        <f t="shared" si="185"/>
        <v>44.474600768181809</v>
      </c>
      <c r="H1201" s="60">
        <f t="shared" si="179"/>
        <v>753.74211869563828</v>
      </c>
      <c r="I1201" s="60">
        <f t="shared" si="180"/>
        <v>42.554250567648111</v>
      </c>
      <c r="J1201" s="60">
        <f t="shared" si="181"/>
        <v>16.059963350994238</v>
      </c>
      <c r="K1201" s="60">
        <f t="shared" si="182"/>
        <v>2.7763294265106717</v>
      </c>
      <c r="L1201" s="60">
        <f t="shared" si="183"/>
        <v>-2.5000686116321891E-2</v>
      </c>
      <c r="R1201" s="60">
        <f t="shared" si="186"/>
        <v>15.366516904956439</v>
      </c>
      <c r="S1201" s="60">
        <f t="shared" si="187"/>
        <v>2.7321909154056421</v>
      </c>
    </row>
    <row r="1202" spans="1:19" x14ac:dyDescent="0.3">
      <c r="A1202" s="60">
        <f>[1]Data!A1201</f>
        <v>1970.05</v>
      </c>
      <c r="B1202" s="60">
        <f>[1]Data!B1201</f>
        <v>76.06</v>
      </c>
      <c r="C1202" s="60">
        <f>[1]Data!C1201</f>
        <v>3.1766700000000001</v>
      </c>
      <c r="D1202" s="60">
        <f>[1]Data!D1201</f>
        <v>5.5566700000000004</v>
      </c>
      <c r="E1202" s="60">
        <f>[1]Data!E1201</f>
        <v>38.6</v>
      </c>
      <c r="F1202" s="60">
        <f t="shared" si="184"/>
        <v>603.21392875647655</v>
      </c>
      <c r="G1202" s="60">
        <f t="shared" si="185"/>
        <v>44.068639777849732</v>
      </c>
      <c r="H1202" s="60">
        <f t="shared" si="179"/>
        <v>753.99113647552622</v>
      </c>
      <c r="I1202" s="60">
        <f t="shared" si="180"/>
        <v>42.643426213600655</v>
      </c>
      <c r="J1202" s="60">
        <f t="shared" si="181"/>
        <v>14.145531499626268</v>
      </c>
      <c r="K1202" s="60">
        <f t="shared" si="182"/>
        <v>2.6493987791360647</v>
      </c>
      <c r="L1202" s="60">
        <f t="shared" si="183"/>
        <v>-0.15193133349092891</v>
      </c>
      <c r="R1202" s="60">
        <f t="shared" si="186"/>
        <v>13.688054176332226</v>
      </c>
      <c r="S1202" s="60">
        <f t="shared" si="187"/>
        <v>2.6165234945256763</v>
      </c>
    </row>
    <row r="1203" spans="1:19" x14ac:dyDescent="0.3">
      <c r="A1203" s="60">
        <f>[1]Data!A1202</f>
        <v>1970.06</v>
      </c>
      <c r="B1203" s="60">
        <f>[1]Data!B1202</f>
        <v>75.59</v>
      </c>
      <c r="C1203" s="60">
        <f>[1]Data!C1202</f>
        <v>3.18</v>
      </c>
      <c r="D1203" s="60">
        <f>[1]Data!D1202</f>
        <v>5.52</v>
      </c>
      <c r="E1203" s="60">
        <f>[1]Data!E1202</f>
        <v>38.799999999999997</v>
      </c>
      <c r="F1203" s="60">
        <f t="shared" si="184"/>
        <v>596.39633311855664</v>
      </c>
      <c r="G1203" s="60">
        <f t="shared" si="185"/>
        <v>43.552159793814418</v>
      </c>
      <c r="H1203" s="60">
        <f t="shared" si="179"/>
        <v>754.01389826532977</v>
      </c>
      <c r="I1203" s="60">
        <f t="shared" si="180"/>
        <v>42.734497664835338</v>
      </c>
      <c r="J1203" s="60">
        <f t="shared" si="181"/>
        <v>13.955852196884708</v>
      </c>
      <c r="K1203" s="60">
        <f t="shared" si="182"/>
        <v>2.6358989326181677</v>
      </c>
      <c r="L1203" s="60">
        <f t="shared" si="183"/>
        <v>-0.16543118000882595</v>
      </c>
      <c r="R1203" s="60">
        <f t="shared" si="186"/>
        <v>13.693840579710146</v>
      </c>
      <c r="S1203" s="60">
        <f t="shared" si="187"/>
        <v>2.6169461390150817</v>
      </c>
    </row>
    <row r="1204" spans="1:19" x14ac:dyDescent="0.3">
      <c r="A1204" s="60">
        <f>[1]Data!A1203</f>
        <v>1970.07</v>
      </c>
      <c r="B1204" s="60">
        <f>[1]Data!B1203</f>
        <v>75.72</v>
      </c>
      <c r="C1204" s="60">
        <f>[1]Data!C1203</f>
        <v>3.1833300000000002</v>
      </c>
      <c r="D1204" s="60">
        <f>[1]Data!D1203</f>
        <v>5.4666699999999997</v>
      </c>
      <c r="E1204" s="60">
        <f>[1]Data!E1203</f>
        <v>39</v>
      </c>
      <c r="F1204" s="60">
        <f t="shared" si="184"/>
        <v>594.35831538461525</v>
      </c>
      <c r="G1204" s="60">
        <f t="shared" si="185"/>
        <v>42.910205651923064</v>
      </c>
      <c r="H1204" s="60">
        <f t="shared" si="179"/>
        <v>754.37170300596608</v>
      </c>
      <c r="I1204" s="60">
        <f t="shared" si="180"/>
        <v>42.820100082098655</v>
      </c>
      <c r="J1204" s="60">
        <f t="shared" si="181"/>
        <v>13.880357921748351</v>
      </c>
      <c r="K1204" s="60">
        <f t="shared" si="182"/>
        <v>2.6304747416156604</v>
      </c>
      <c r="L1204" s="60">
        <f t="shared" si="183"/>
        <v>-0.17085537101133319</v>
      </c>
      <c r="R1204" s="60">
        <f t="shared" si="186"/>
        <v>13.851211066334717</v>
      </c>
      <c r="S1204" s="60">
        <f t="shared" si="187"/>
        <v>2.6283726704231674</v>
      </c>
    </row>
    <row r="1205" spans="1:19" x14ac:dyDescent="0.3">
      <c r="A1205" s="60">
        <f>[1]Data!A1204</f>
        <v>1970.08</v>
      </c>
      <c r="B1205" s="60">
        <f>[1]Data!B1204</f>
        <v>77.92</v>
      </c>
      <c r="C1205" s="60">
        <f>[1]Data!C1204</f>
        <v>3.1866699999999999</v>
      </c>
      <c r="D1205" s="60">
        <f>[1]Data!D1204</f>
        <v>5.4133300000000002</v>
      </c>
      <c r="E1205" s="60">
        <f>[1]Data!E1204</f>
        <v>39</v>
      </c>
      <c r="F1205" s="60">
        <f t="shared" si="184"/>
        <v>611.62704615384609</v>
      </c>
      <c r="G1205" s="60">
        <f t="shared" si="185"/>
        <v>42.491517424999998</v>
      </c>
      <c r="H1205" s="60">
        <f t="shared" si="179"/>
        <v>754.98572155589181</v>
      </c>
      <c r="I1205" s="60">
        <f t="shared" si="180"/>
        <v>42.902002535803632</v>
      </c>
      <c r="J1205" s="60">
        <f t="shared" si="181"/>
        <v>14.256375227319893</v>
      </c>
      <c r="K1205" s="60">
        <f t="shared" si="182"/>
        <v>2.6572041910414348</v>
      </c>
      <c r="L1205" s="60">
        <f t="shared" si="183"/>
        <v>-0.14412592158555881</v>
      </c>
      <c r="R1205" s="60">
        <f t="shared" si="186"/>
        <v>14.394097533311289</v>
      </c>
      <c r="S1205" s="60">
        <f t="shared" si="187"/>
        <v>2.6668182290325939</v>
      </c>
    </row>
    <row r="1206" spans="1:19" x14ac:dyDescent="0.3">
      <c r="A1206" s="60">
        <f>[1]Data!A1205</f>
        <v>1970.09</v>
      </c>
      <c r="B1206" s="60">
        <f>[1]Data!B1205</f>
        <v>82.58</v>
      </c>
      <c r="C1206" s="60">
        <f>[1]Data!C1205</f>
        <v>3.19</v>
      </c>
      <c r="D1206" s="60">
        <f>[1]Data!D1205</f>
        <v>5.36</v>
      </c>
      <c r="E1206" s="60">
        <f>[1]Data!E1205</f>
        <v>39.200000000000003</v>
      </c>
      <c r="F1206" s="60">
        <f t="shared" si="184"/>
        <v>644.89818749999984</v>
      </c>
      <c r="G1206" s="60">
        <f t="shared" si="185"/>
        <v>41.858249999999991</v>
      </c>
      <c r="H1206" s="60">
        <f t="shared" si="179"/>
        <v>755.89317138104047</v>
      </c>
      <c r="I1206" s="60">
        <f t="shared" si="180"/>
        <v>42.978318490207187</v>
      </c>
      <c r="J1206" s="60">
        <f t="shared" si="181"/>
        <v>15.00519820585682</v>
      </c>
      <c r="K1206" s="60">
        <f t="shared" si="182"/>
        <v>2.7083966881257693</v>
      </c>
      <c r="L1206" s="60">
        <f t="shared" si="183"/>
        <v>-9.2933424501224327E-2</v>
      </c>
      <c r="R1206" s="60">
        <f t="shared" si="186"/>
        <v>15.406716417910447</v>
      </c>
      <c r="S1206" s="60">
        <f t="shared" si="187"/>
        <v>2.7348035453752333</v>
      </c>
    </row>
    <row r="1207" spans="1:19" x14ac:dyDescent="0.3">
      <c r="A1207" s="60">
        <f>[1]Data!A1206</f>
        <v>1970.1</v>
      </c>
      <c r="B1207" s="60">
        <f>[1]Data!B1206</f>
        <v>84.37</v>
      </c>
      <c r="C1207" s="60">
        <f>[1]Data!C1206</f>
        <v>3.17333</v>
      </c>
      <c r="D1207" s="60">
        <f>[1]Data!D1206</f>
        <v>5.2833300000000003</v>
      </c>
      <c r="E1207" s="60">
        <f>[1]Data!E1206</f>
        <v>39.4</v>
      </c>
      <c r="F1207" s="60">
        <f t="shared" si="184"/>
        <v>655.53241560913693</v>
      </c>
      <c r="G1207" s="60">
        <f t="shared" si="185"/>
        <v>41.050066105964461</v>
      </c>
      <c r="H1207" s="60">
        <f t="shared" si="179"/>
        <v>756.92996992702422</v>
      </c>
      <c r="I1207" s="60">
        <f t="shared" si="180"/>
        <v>43.05019141256151</v>
      </c>
      <c r="J1207" s="60">
        <f t="shared" si="181"/>
        <v>15.227166107741411</v>
      </c>
      <c r="K1207" s="60">
        <f t="shared" si="182"/>
        <v>2.7230810765625688</v>
      </c>
      <c r="L1207" s="60">
        <f t="shared" si="183"/>
        <v>-7.8249036064424793E-2</v>
      </c>
      <c r="R1207" s="60">
        <f t="shared" si="186"/>
        <v>15.969095248640535</v>
      </c>
      <c r="S1207" s="60">
        <f t="shared" si="187"/>
        <v>2.770655307437381</v>
      </c>
    </row>
    <row r="1208" spans="1:19" x14ac:dyDescent="0.3">
      <c r="A1208" s="60">
        <f>[1]Data!A1207</f>
        <v>1970.11</v>
      </c>
      <c r="B1208" s="60">
        <f>[1]Data!B1207</f>
        <v>84.28</v>
      </c>
      <c r="C1208" s="60">
        <f>[1]Data!C1207</f>
        <v>3.1566700000000001</v>
      </c>
      <c r="D1208" s="60">
        <f>[1]Data!D1207</f>
        <v>5.2066699999999999</v>
      </c>
      <c r="E1208" s="60">
        <f>[1]Data!E1207</f>
        <v>39.6</v>
      </c>
      <c r="F1208" s="60">
        <f t="shared" si="184"/>
        <v>651.52590151515142</v>
      </c>
      <c r="G1208" s="60">
        <f t="shared" si="185"/>
        <v>40.250122990530294</v>
      </c>
      <c r="H1208" s="60">
        <f t="shared" si="179"/>
        <v>758.15182815595131</v>
      </c>
      <c r="I1208" s="60">
        <f t="shared" si="180"/>
        <v>43.115113290422173</v>
      </c>
      <c r="J1208" s="60">
        <f t="shared" si="181"/>
        <v>15.111311366074618</v>
      </c>
      <c r="K1208" s="60">
        <f t="shared" si="182"/>
        <v>2.7154435604787261</v>
      </c>
      <c r="L1208" s="60">
        <f t="shared" si="183"/>
        <v>-8.5886552148267459E-2</v>
      </c>
      <c r="R1208" s="60">
        <f t="shared" si="186"/>
        <v>16.186929457791642</v>
      </c>
      <c r="S1208" s="60">
        <f t="shared" si="187"/>
        <v>2.7842040929878977</v>
      </c>
    </row>
    <row r="1209" spans="1:19" x14ac:dyDescent="0.3">
      <c r="A1209" s="60">
        <f>[1]Data!A1208</f>
        <v>1970.12</v>
      </c>
      <c r="B1209" s="60">
        <f>[1]Data!B1208</f>
        <v>90.05</v>
      </c>
      <c r="C1209" s="60">
        <f>[1]Data!C1208</f>
        <v>3.14</v>
      </c>
      <c r="D1209" s="60">
        <f>[1]Data!D1208</f>
        <v>5.13</v>
      </c>
      <c r="E1209" s="60">
        <f>[1]Data!E1208</f>
        <v>39.799999999999997</v>
      </c>
      <c r="F1209" s="60">
        <f t="shared" si="184"/>
        <v>692.63269786432159</v>
      </c>
      <c r="G1209" s="60">
        <f t="shared" si="185"/>
        <v>39.45814258793969</v>
      </c>
      <c r="H1209" s="60">
        <f t="shared" si="179"/>
        <v>759.46224138740331</v>
      </c>
      <c r="I1209" s="60">
        <f t="shared" si="180"/>
        <v>43.172982808834242</v>
      </c>
      <c r="J1209" s="60">
        <f t="shared" si="181"/>
        <v>16.043197685256811</v>
      </c>
      <c r="K1209" s="60">
        <f t="shared" si="182"/>
        <v>2.7752849395056254</v>
      </c>
      <c r="L1209" s="60">
        <f t="shared" si="183"/>
        <v>-2.6045173121368226E-2</v>
      </c>
      <c r="R1209" s="60">
        <f t="shared" si="186"/>
        <v>17.553606237816766</v>
      </c>
      <c r="S1209" s="60">
        <f t="shared" si="187"/>
        <v>2.8652594124392872</v>
      </c>
    </row>
    <row r="1210" spans="1:19" x14ac:dyDescent="0.3">
      <c r="A1210" s="60">
        <f>[1]Data!A1209</f>
        <v>1971.01</v>
      </c>
      <c r="B1210" s="60">
        <f>[1]Data!B1209</f>
        <v>93.49</v>
      </c>
      <c r="C1210" s="60">
        <f>[1]Data!C1209</f>
        <v>3.13</v>
      </c>
      <c r="D1210" s="60">
        <f>[1]Data!D1209</f>
        <v>5.16</v>
      </c>
      <c r="E1210" s="60">
        <f>[1]Data!E1209</f>
        <v>39.799999999999997</v>
      </c>
      <c r="F1210" s="60">
        <f t="shared" si="184"/>
        <v>719.09195917085412</v>
      </c>
      <c r="G1210" s="60">
        <f t="shared" si="185"/>
        <v>39.688891959798994</v>
      </c>
      <c r="H1210" s="60">
        <f t="shared" si="179"/>
        <v>760.6828136662823</v>
      </c>
      <c r="I1210" s="60">
        <f t="shared" si="180"/>
        <v>43.239703155059537</v>
      </c>
      <c r="J1210" s="60">
        <f t="shared" si="181"/>
        <v>16.630362992829941</v>
      </c>
      <c r="K1210" s="60">
        <f t="shared" si="182"/>
        <v>2.8112301205571133</v>
      </c>
      <c r="L1210" s="60">
        <f t="shared" si="183"/>
        <v>9.9000079301196919E-3</v>
      </c>
      <c r="R1210" s="60">
        <f t="shared" si="186"/>
        <v>18.118217054263564</v>
      </c>
      <c r="S1210" s="60">
        <f t="shared" si="187"/>
        <v>2.8969178992097526</v>
      </c>
    </row>
    <row r="1211" spans="1:19" x14ac:dyDescent="0.3">
      <c r="A1211" s="60">
        <f>[1]Data!A1210</f>
        <v>1971.02</v>
      </c>
      <c r="B1211" s="60">
        <f>[1]Data!B1210</f>
        <v>97.11</v>
      </c>
      <c r="C1211" s="60">
        <f>[1]Data!C1210</f>
        <v>3.12</v>
      </c>
      <c r="D1211" s="60">
        <f>[1]Data!D1210</f>
        <v>5.19</v>
      </c>
      <c r="E1211" s="60">
        <f>[1]Data!E1210</f>
        <v>39.9</v>
      </c>
      <c r="F1211" s="60">
        <f t="shared" si="184"/>
        <v>745.06369736842089</v>
      </c>
      <c r="G1211" s="60">
        <f t="shared" si="185"/>
        <v>39.819592105263155</v>
      </c>
      <c r="H1211" s="60">
        <f t="shared" si="179"/>
        <v>761.79584940069572</v>
      </c>
      <c r="I1211" s="60">
        <f t="shared" si="180"/>
        <v>43.314523247449785</v>
      </c>
      <c r="J1211" s="60">
        <f t="shared" si="181"/>
        <v>17.201244328881948</v>
      </c>
      <c r="K1211" s="60">
        <f t="shared" si="182"/>
        <v>2.8449817259050945</v>
      </c>
      <c r="L1211" s="60">
        <f t="shared" si="183"/>
        <v>4.3651613278100854E-2</v>
      </c>
      <c r="R1211" s="60">
        <f t="shared" si="186"/>
        <v>18.710982658959537</v>
      </c>
      <c r="S1211" s="60">
        <f t="shared" si="187"/>
        <v>2.9291106594284653</v>
      </c>
    </row>
    <row r="1212" spans="1:19" x14ac:dyDescent="0.3">
      <c r="A1212" s="60">
        <f>[1]Data!A1211</f>
        <v>1971.03</v>
      </c>
      <c r="B1212" s="60">
        <f>[1]Data!B1211</f>
        <v>99.6</v>
      </c>
      <c r="C1212" s="60">
        <f>[1]Data!C1211</f>
        <v>3.11</v>
      </c>
      <c r="D1212" s="60">
        <f>[1]Data!D1211</f>
        <v>5.22</v>
      </c>
      <c r="E1212" s="60">
        <f>[1]Data!E1211</f>
        <v>40</v>
      </c>
      <c r="F1212" s="60">
        <f t="shared" si="184"/>
        <v>762.25747499999977</v>
      </c>
      <c r="G1212" s="60">
        <f t="shared" si="185"/>
        <v>39.949638749999991</v>
      </c>
      <c r="H1212" s="60">
        <f t="shared" si="179"/>
        <v>762.91168763517055</v>
      </c>
      <c r="I1212" s="60">
        <f t="shared" si="180"/>
        <v>43.39760617799687</v>
      </c>
      <c r="J1212" s="60">
        <f t="shared" si="181"/>
        <v>17.56450509905023</v>
      </c>
      <c r="K1212" s="60">
        <f t="shared" si="182"/>
        <v>2.8658801099180797</v>
      </c>
      <c r="L1212" s="60">
        <f t="shared" si="183"/>
        <v>6.4549997291086125E-2</v>
      </c>
      <c r="R1212" s="60">
        <f t="shared" si="186"/>
        <v>19.080459770114942</v>
      </c>
      <c r="S1212" s="60">
        <f t="shared" si="187"/>
        <v>2.948664762696005</v>
      </c>
    </row>
    <row r="1213" spans="1:19" x14ac:dyDescent="0.3">
      <c r="A1213" s="60">
        <f>[1]Data!A1212</f>
        <v>1971.04</v>
      </c>
      <c r="B1213" s="60">
        <f>[1]Data!B1212</f>
        <v>103</v>
      </c>
      <c r="C1213" s="60">
        <f>[1]Data!C1212</f>
        <v>3.1066699999999998</v>
      </c>
      <c r="D1213" s="60">
        <f>[1]Data!D1212</f>
        <v>5.2533300000000001</v>
      </c>
      <c r="E1213" s="60">
        <f>[1]Data!E1212</f>
        <v>40.1</v>
      </c>
      <c r="F1213" s="60">
        <f t="shared" si="184"/>
        <v>786.31253117206961</v>
      </c>
      <c r="G1213" s="60">
        <f t="shared" si="185"/>
        <v>40.1044583435162</v>
      </c>
      <c r="H1213" s="60">
        <f t="shared" si="179"/>
        <v>763.74519677883745</v>
      </c>
      <c r="I1213" s="60">
        <f t="shared" si="180"/>
        <v>43.484602991506975</v>
      </c>
      <c r="J1213" s="60">
        <f t="shared" si="181"/>
        <v>18.082550536925567</v>
      </c>
      <c r="K1213" s="60">
        <f t="shared" si="182"/>
        <v>2.8949474145348808</v>
      </c>
      <c r="L1213" s="60">
        <f t="shared" si="183"/>
        <v>9.3617301907887196E-2</v>
      </c>
      <c r="R1213" s="60">
        <f t="shared" si="186"/>
        <v>19.606611425514863</v>
      </c>
      <c r="S1213" s="60">
        <f t="shared" si="187"/>
        <v>2.97586682698598</v>
      </c>
    </row>
    <row r="1214" spans="1:19" x14ac:dyDescent="0.3">
      <c r="A1214" s="60">
        <f>[1]Data!A1213</f>
        <v>1971.05</v>
      </c>
      <c r="B1214" s="60">
        <f>[1]Data!B1213</f>
        <v>101.6</v>
      </c>
      <c r="C1214" s="60">
        <f>[1]Data!C1213</f>
        <v>3.1033300000000001</v>
      </c>
      <c r="D1214" s="60">
        <f>[1]Data!D1213</f>
        <v>5.28667</v>
      </c>
      <c r="E1214" s="60">
        <f>[1]Data!E1213</f>
        <v>40.299999999999997</v>
      </c>
      <c r="F1214" s="60">
        <f t="shared" si="184"/>
        <v>771.77553349875916</v>
      </c>
      <c r="G1214" s="60">
        <f t="shared" si="185"/>
        <v>40.158686611042178</v>
      </c>
      <c r="H1214" s="60">
        <f t="shared" si="179"/>
        <v>764.35078142259545</v>
      </c>
      <c r="I1214" s="60">
        <f t="shared" si="180"/>
        <v>43.574638136417029</v>
      </c>
      <c r="J1214" s="60">
        <f t="shared" si="181"/>
        <v>17.7115764239418</v>
      </c>
      <c r="K1214" s="60">
        <f t="shared" si="182"/>
        <v>2.8742184610428891</v>
      </c>
      <c r="L1214" s="60">
        <f t="shared" si="183"/>
        <v>7.2888348415895532E-2</v>
      </c>
      <c r="R1214" s="60">
        <f t="shared" si="186"/>
        <v>19.218146772921326</v>
      </c>
      <c r="S1214" s="60">
        <f t="shared" si="187"/>
        <v>2.9558549770889639</v>
      </c>
    </row>
    <row r="1215" spans="1:19" x14ac:dyDescent="0.3">
      <c r="A1215" s="60">
        <f>[1]Data!A1214</f>
        <v>1971.06</v>
      </c>
      <c r="B1215" s="60">
        <f>[1]Data!B1214</f>
        <v>99.72</v>
      </c>
      <c r="C1215" s="60">
        <f>[1]Data!C1214</f>
        <v>3.1</v>
      </c>
      <c r="D1215" s="60">
        <f>[1]Data!D1214</f>
        <v>5.32</v>
      </c>
      <c r="E1215" s="60">
        <f>[1]Data!E1214</f>
        <v>40.6</v>
      </c>
      <c r="F1215" s="60">
        <f t="shared" si="184"/>
        <v>751.89739655172389</v>
      </c>
      <c r="G1215" s="60">
        <f t="shared" si="185"/>
        <v>40.113258620689649</v>
      </c>
      <c r="H1215" s="60">
        <f t="shared" si="179"/>
        <v>764.97970037064033</v>
      </c>
      <c r="I1215" s="60">
        <f t="shared" si="180"/>
        <v>43.666841808612382</v>
      </c>
      <c r="J1215" s="60">
        <f t="shared" si="181"/>
        <v>17.218955285276152</v>
      </c>
      <c r="K1215" s="60">
        <f t="shared" si="182"/>
        <v>2.8460108284760155</v>
      </c>
      <c r="L1215" s="60">
        <f t="shared" si="183"/>
        <v>4.468071584902189E-2</v>
      </c>
      <c r="R1215" s="60">
        <f t="shared" si="186"/>
        <v>18.744360902255639</v>
      </c>
      <c r="S1215" s="60">
        <f t="shared" si="187"/>
        <v>2.9308929553018039</v>
      </c>
    </row>
    <row r="1216" spans="1:19" x14ac:dyDescent="0.3">
      <c r="A1216" s="60">
        <f>[1]Data!A1215</f>
        <v>1971.07</v>
      </c>
      <c r="B1216" s="60">
        <f>[1]Data!B1215</f>
        <v>99</v>
      </c>
      <c r="C1216" s="60">
        <f>[1]Data!C1215</f>
        <v>3.09667</v>
      </c>
      <c r="D1216" s="60">
        <f>[1]Data!D1215</f>
        <v>5.3566700000000003</v>
      </c>
      <c r="E1216" s="60">
        <f>[1]Data!E1215</f>
        <v>40.700000000000003</v>
      </c>
      <c r="F1216" s="60">
        <f t="shared" si="184"/>
        <v>744.63445945945921</v>
      </c>
      <c r="G1216" s="60">
        <f t="shared" si="185"/>
        <v>40.290515858108101</v>
      </c>
      <c r="H1216" s="60">
        <f t="shared" si="179"/>
        <v>765.53981835952368</v>
      </c>
      <c r="I1216" s="60">
        <f t="shared" si="180"/>
        <v>43.76248591492871</v>
      </c>
      <c r="J1216" s="60">
        <f t="shared" si="181"/>
        <v>17.015360162742532</v>
      </c>
      <c r="K1216" s="60">
        <f t="shared" si="182"/>
        <v>2.8341164750954335</v>
      </c>
      <c r="L1216" s="60">
        <f t="shared" si="183"/>
        <v>3.2786362468439911E-2</v>
      </c>
      <c r="R1216" s="60">
        <f t="shared" si="186"/>
        <v>18.481631311990469</v>
      </c>
      <c r="S1216" s="60">
        <f t="shared" si="187"/>
        <v>2.9167773367759362</v>
      </c>
    </row>
    <row r="1217" spans="1:19" x14ac:dyDescent="0.3">
      <c r="A1217" s="60">
        <f>[1]Data!A1216</f>
        <v>1971.08</v>
      </c>
      <c r="B1217" s="60">
        <f>[1]Data!B1216</f>
        <v>97.24</v>
      </c>
      <c r="C1217" s="60">
        <f>[1]Data!C1216</f>
        <v>3.0933299999999999</v>
      </c>
      <c r="D1217" s="60">
        <f>[1]Data!D1216</f>
        <v>5.3933299999999997</v>
      </c>
      <c r="E1217" s="60">
        <f>[1]Data!E1216</f>
        <v>40.799999999999997</v>
      </c>
      <c r="F1217" s="60">
        <f t="shared" si="184"/>
        <v>729.6038749999999</v>
      </c>
      <c r="G1217" s="60">
        <f t="shared" si="185"/>
        <v>40.466829156249993</v>
      </c>
      <c r="H1217" s="60">
        <f t="shared" ref="H1217:H1280" si="188">GEOMEAN(F1098:F1218)</f>
        <v>765.99493618294196</v>
      </c>
      <c r="I1217" s="60">
        <f t="shared" ref="I1217:I1280" si="189">GEOMEAN(G1098:G1217)</f>
        <v>43.857914384463939</v>
      </c>
      <c r="J1217" s="60">
        <f t="shared" ref="J1217:J1280" si="190">F1217/I1217</f>
        <v>16.635626322861626</v>
      </c>
      <c r="K1217" s="60">
        <f t="shared" ref="K1217:K1280" si="191">LN(J1217)</f>
        <v>2.8115465596700862</v>
      </c>
      <c r="L1217" s="60">
        <f t="shared" si="183"/>
        <v>1.0216447043092547E-2</v>
      </c>
      <c r="R1217" s="60">
        <f t="shared" si="186"/>
        <v>18.029677397822866</v>
      </c>
      <c r="S1217" s="60">
        <f t="shared" si="187"/>
        <v>2.8920191445328491</v>
      </c>
    </row>
    <row r="1218" spans="1:19" x14ac:dyDescent="0.3">
      <c r="A1218" s="60">
        <f>[1]Data!A1217</f>
        <v>1971.09</v>
      </c>
      <c r="B1218" s="60">
        <f>[1]Data!B1217</f>
        <v>99.4</v>
      </c>
      <c r="C1218" s="60">
        <f>[1]Data!C1217</f>
        <v>3.09</v>
      </c>
      <c r="D1218" s="60">
        <f>[1]Data!D1217</f>
        <v>5.43</v>
      </c>
      <c r="E1218" s="60">
        <f>[1]Data!E1217</f>
        <v>40.799999999999997</v>
      </c>
      <c r="F1218" s="60">
        <f t="shared" si="184"/>
        <v>745.81062499999996</v>
      </c>
      <c r="G1218" s="60">
        <f t="shared" si="185"/>
        <v>40.741968749999998</v>
      </c>
      <c r="H1218" s="60">
        <f t="shared" si="188"/>
        <v>766.36978184789075</v>
      </c>
      <c r="I1218" s="60">
        <f t="shared" si="189"/>
        <v>43.956454081765074</v>
      </c>
      <c r="J1218" s="60">
        <f t="shared" si="190"/>
        <v>16.967033410217514</v>
      </c>
      <c r="K1218" s="60">
        <f t="shared" si="191"/>
        <v>2.8312722501882037</v>
      </c>
      <c r="L1218" s="60">
        <f t="shared" ref="L1218:L1281" si="192">K1218-$K$1843</f>
        <v>2.9942137561210114E-2</v>
      </c>
      <c r="R1218" s="60">
        <f t="shared" si="186"/>
        <v>18.30570902394107</v>
      </c>
      <c r="S1218" s="60">
        <f t="shared" si="187"/>
        <v>2.9072129797166846</v>
      </c>
    </row>
    <row r="1219" spans="1:19" x14ac:dyDescent="0.3">
      <c r="A1219" s="60">
        <f>[1]Data!A1218</f>
        <v>1971.1</v>
      </c>
      <c r="B1219" s="60">
        <f>[1]Data!B1218</f>
        <v>97.29</v>
      </c>
      <c r="C1219" s="60">
        <f>[1]Data!C1218</f>
        <v>3.0833300000000001</v>
      </c>
      <c r="D1219" s="60">
        <f>[1]Data!D1218</f>
        <v>5.52</v>
      </c>
      <c r="E1219" s="60">
        <f>[1]Data!E1218</f>
        <v>40.9</v>
      </c>
      <c r="F1219" s="60">
        <f t="shared" si="184"/>
        <v>728.19424144254276</v>
      </c>
      <c r="G1219" s="60">
        <f t="shared" si="185"/>
        <v>41.315985330073339</v>
      </c>
      <c r="H1219" s="60">
        <f t="shared" si="188"/>
        <v>766.37478994992421</v>
      </c>
      <c r="I1219" s="60">
        <f t="shared" si="189"/>
        <v>44.05477646119904</v>
      </c>
      <c r="J1219" s="60">
        <f t="shared" si="190"/>
        <v>16.529291485201274</v>
      </c>
      <c r="K1219" s="60">
        <f t="shared" si="191"/>
        <v>2.805134048555046</v>
      </c>
      <c r="L1219" s="60">
        <f t="shared" si="192"/>
        <v>3.8039359280523932E-3</v>
      </c>
      <c r="R1219" s="60">
        <f t="shared" si="186"/>
        <v>17.625000000000004</v>
      </c>
      <c r="S1219" s="60">
        <f t="shared" si="187"/>
        <v>2.8693183486983327</v>
      </c>
    </row>
    <row r="1220" spans="1:19" x14ac:dyDescent="0.3">
      <c r="A1220" s="60">
        <f>[1]Data!A1219</f>
        <v>1971.11</v>
      </c>
      <c r="B1220" s="60">
        <f>[1]Data!B1219</f>
        <v>92.78</v>
      </c>
      <c r="C1220" s="60">
        <f>[1]Data!C1219</f>
        <v>3.07667</v>
      </c>
      <c r="D1220" s="60">
        <f>[1]Data!D1219</f>
        <v>5.61</v>
      </c>
      <c r="E1220" s="60">
        <f>[1]Data!E1219</f>
        <v>40.9</v>
      </c>
      <c r="F1220" s="60">
        <f t="shared" si="184"/>
        <v>694.43788386308051</v>
      </c>
      <c r="G1220" s="60">
        <f t="shared" si="185"/>
        <v>41.98961552567237</v>
      </c>
      <c r="H1220" s="60">
        <f t="shared" si="188"/>
        <v>766.49019065142295</v>
      </c>
      <c r="I1220" s="60">
        <f t="shared" si="189"/>
        <v>44.153766726369142</v>
      </c>
      <c r="J1220" s="60">
        <f t="shared" si="190"/>
        <v>15.727715557466905</v>
      </c>
      <c r="K1220" s="60">
        <f t="shared" si="191"/>
        <v>2.7554244781361681</v>
      </c>
      <c r="L1220" s="60">
        <f t="shared" si="192"/>
        <v>-4.590563449082552E-2</v>
      </c>
      <c r="R1220" s="60">
        <f t="shared" si="186"/>
        <v>16.538324420677363</v>
      </c>
      <c r="S1220" s="60">
        <f t="shared" si="187"/>
        <v>2.8056803797889929</v>
      </c>
    </row>
    <row r="1221" spans="1:19" x14ac:dyDescent="0.3">
      <c r="A1221" s="60">
        <f>[1]Data!A1220</f>
        <v>1971.12</v>
      </c>
      <c r="B1221" s="60">
        <f>[1]Data!B1220</f>
        <v>99.17</v>
      </c>
      <c r="C1221" s="60">
        <f>[1]Data!C1220</f>
        <v>3.07</v>
      </c>
      <c r="D1221" s="60">
        <f>[1]Data!D1220</f>
        <v>5.7</v>
      </c>
      <c r="E1221" s="60">
        <f>[1]Data!E1220</f>
        <v>41.1</v>
      </c>
      <c r="F1221" s="60">
        <f t="shared" si="184"/>
        <v>738.65362956204365</v>
      </c>
      <c r="G1221" s="60">
        <f t="shared" si="185"/>
        <v>42.45563868613138</v>
      </c>
      <c r="H1221" s="60">
        <f t="shared" si="188"/>
        <v>766.80558175729561</v>
      </c>
      <c r="I1221" s="60">
        <f t="shared" si="189"/>
        <v>44.251614690160245</v>
      </c>
      <c r="J1221" s="60">
        <f t="shared" si="190"/>
        <v>16.692128292581607</v>
      </c>
      <c r="K1221" s="60">
        <f t="shared" si="191"/>
        <v>2.8149372485721402</v>
      </c>
      <c r="L1221" s="60">
        <f t="shared" si="192"/>
        <v>1.360713594514662E-2</v>
      </c>
      <c r="R1221" s="60">
        <f t="shared" si="186"/>
        <v>17.398245614035087</v>
      </c>
      <c r="S1221" s="60">
        <f t="shared" si="187"/>
        <v>2.8563693743575294</v>
      </c>
    </row>
    <row r="1222" spans="1:19" x14ac:dyDescent="0.3">
      <c r="A1222" s="60">
        <f>[1]Data!A1221</f>
        <v>1972.01</v>
      </c>
      <c r="B1222" s="60">
        <f>[1]Data!B1221</f>
        <v>103.3</v>
      </c>
      <c r="C1222" s="60">
        <f>[1]Data!C1221</f>
        <v>3.07</v>
      </c>
      <c r="D1222" s="60">
        <f>[1]Data!D1221</f>
        <v>5.7366700000000002</v>
      </c>
      <c r="E1222" s="60">
        <f>[1]Data!E1221</f>
        <v>41.1</v>
      </c>
      <c r="F1222" s="60">
        <f t="shared" si="184"/>
        <v>769.41534671532827</v>
      </c>
      <c r="G1222" s="60">
        <f t="shared" si="185"/>
        <v>42.728769961678822</v>
      </c>
      <c r="H1222" s="60">
        <f t="shared" si="188"/>
        <v>767.44640262958217</v>
      </c>
      <c r="I1222" s="60">
        <f t="shared" si="189"/>
        <v>44.345162946880386</v>
      </c>
      <c r="J1222" s="60">
        <f t="shared" si="190"/>
        <v>17.350603664191869</v>
      </c>
      <c r="K1222" s="60">
        <f t="shared" si="191"/>
        <v>2.8536272991127745</v>
      </c>
      <c r="L1222" s="60">
        <f t="shared" si="192"/>
        <v>5.2297186485780855E-2</v>
      </c>
      <c r="R1222" s="60">
        <f t="shared" si="186"/>
        <v>18.006962227215439</v>
      </c>
      <c r="S1222" s="60">
        <f t="shared" si="187"/>
        <v>2.8907584735128986</v>
      </c>
    </row>
    <row r="1223" spans="1:19" x14ac:dyDescent="0.3">
      <c r="A1223" s="60">
        <f>[1]Data!A1222</f>
        <v>1972.02</v>
      </c>
      <c r="B1223" s="60">
        <f>[1]Data!B1222</f>
        <v>105.2</v>
      </c>
      <c r="C1223" s="60">
        <f>[1]Data!C1222</f>
        <v>3.07</v>
      </c>
      <c r="D1223" s="60">
        <f>[1]Data!D1222</f>
        <v>5.7733299999999996</v>
      </c>
      <c r="E1223" s="60">
        <f>[1]Data!E1222</f>
        <v>41.3</v>
      </c>
      <c r="F1223" s="60">
        <f t="shared" si="184"/>
        <v>779.77271186440669</v>
      </c>
      <c r="G1223" s="60">
        <f t="shared" si="185"/>
        <v>42.793585461864396</v>
      </c>
      <c r="H1223" s="60">
        <f t="shared" si="188"/>
        <v>768.1378006670476</v>
      </c>
      <c r="I1223" s="60">
        <f t="shared" si="189"/>
        <v>44.433928514154175</v>
      </c>
      <c r="J1223" s="60">
        <f t="shared" si="190"/>
        <v>17.54903826736847</v>
      </c>
      <c r="K1223" s="60">
        <f t="shared" si="191"/>
        <v>2.8649991488301789</v>
      </c>
      <c r="L1223" s="60">
        <f t="shared" si="192"/>
        <v>6.3669036203185314E-2</v>
      </c>
      <c r="R1223" s="60">
        <f t="shared" si="186"/>
        <v>18.221719527551691</v>
      </c>
      <c r="S1223" s="60">
        <f t="shared" si="187"/>
        <v>2.9026142632048022</v>
      </c>
    </row>
    <row r="1224" spans="1:19" x14ac:dyDescent="0.3">
      <c r="A1224" s="60">
        <f>[1]Data!A1223</f>
        <v>1972.03</v>
      </c>
      <c r="B1224" s="60">
        <f>[1]Data!B1223</f>
        <v>107.7</v>
      </c>
      <c r="C1224" s="60">
        <f>[1]Data!C1223</f>
        <v>3.07</v>
      </c>
      <c r="D1224" s="60">
        <f>[1]Data!D1223</f>
        <v>5.81</v>
      </c>
      <c r="E1224" s="60">
        <f>[1]Data!E1223</f>
        <v>41.4</v>
      </c>
      <c r="F1224" s="60">
        <f t="shared" si="184"/>
        <v>796.37516304347821</v>
      </c>
      <c r="G1224" s="60">
        <f t="shared" si="185"/>
        <v>42.961371376811584</v>
      </c>
      <c r="H1224" s="60">
        <f t="shared" si="188"/>
        <v>768.87273005761881</v>
      </c>
      <c r="I1224" s="60">
        <f t="shared" si="189"/>
        <v>44.517658661954158</v>
      </c>
      <c r="J1224" s="60">
        <f t="shared" si="190"/>
        <v>17.888972308511796</v>
      </c>
      <c r="K1224" s="60">
        <f t="shared" si="191"/>
        <v>2.8841844508461048</v>
      </c>
      <c r="L1224" s="60">
        <f t="shared" si="192"/>
        <v>8.2854338219111145E-2</v>
      </c>
      <c r="R1224" s="60">
        <f t="shared" si="186"/>
        <v>18.537005163511189</v>
      </c>
      <c r="S1224" s="60">
        <f t="shared" si="187"/>
        <v>2.9197690132985232</v>
      </c>
    </row>
    <row r="1225" spans="1:19" x14ac:dyDescent="0.3">
      <c r="A1225" s="60">
        <f>[1]Data!A1224</f>
        <v>1972.04</v>
      </c>
      <c r="B1225" s="60">
        <f>[1]Data!B1224</f>
        <v>108.8</v>
      </c>
      <c r="C1225" s="60">
        <f>[1]Data!C1224</f>
        <v>3.07</v>
      </c>
      <c r="D1225" s="60">
        <f>[1]Data!D1224</f>
        <v>5.8633300000000004</v>
      </c>
      <c r="E1225" s="60">
        <f>[1]Data!E1224</f>
        <v>41.5</v>
      </c>
      <c r="F1225" s="60">
        <f t="shared" si="184"/>
        <v>802.570409638554</v>
      </c>
      <c r="G1225" s="60">
        <f t="shared" si="185"/>
        <v>43.251242278915655</v>
      </c>
      <c r="H1225" s="60">
        <f t="shared" si="188"/>
        <v>769.7555249932791</v>
      </c>
      <c r="I1225" s="60">
        <f t="shared" si="189"/>
        <v>44.601620819552821</v>
      </c>
      <c r="J1225" s="60">
        <f t="shared" si="190"/>
        <v>17.994198302468789</v>
      </c>
      <c r="K1225" s="60">
        <f t="shared" si="191"/>
        <v>2.8900493894115162</v>
      </c>
      <c r="L1225" s="60">
        <f t="shared" si="192"/>
        <v>8.8719276784522627E-2</v>
      </c>
      <c r="R1225" s="60">
        <f t="shared" si="186"/>
        <v>18.556008275161041</v>
      </c>
      <c r="S1225" s="60">
        <f t="shared" si="187"/>
        <v>2.9207936328454789</v>
      </c>
    </row>
    <row r="1226" spans="1:19" x14ac:dyDescent="0.3">
      <c r="A1226" s="60">
        <f>[1]Data!A1225</f>
        <v>1972.05</v>
      </c>
      <c r="B1226" s="60">
        <f>[1]Data!B1225</f>
        <v>107.7</v>
      </c>
      <c r="C1226" s="60">
        <f>[1]Data!C1225</f>
        <v>3.07</v>
      </c>
      <c r="D1226" s="60">
        <f>[1]Data!D1225</f>
        <v>5.9166699999999999</v>
      </c>
      <c r="E1226" s="60">
        <f>[1]Data!E1225</f>
        <v>41.6</v>
      </c>
      <c r="F1226" s="60">
        <f t="shared" si="184"/>
        <v>792.54643629807686</v>
      </c>
      <c r="G1226" s="60">
        <f t="shared" si="185"/>
        <v>43.539793159254792</v>
      </c>
      <c r="H1226" s="60">
        <f t="shared" si="188"/>
        <v>771.13402249193075</v>
      </c>
      <c r="I1226" s="60">
        <f t="shared" si="189"/>
        <v>44.684587239785799</v>
      </c>
      <c r="J1226" s="60">
        <f t="shared" si="190"/>
        <v>17.736460942228813</v>
      </c>
      <c r="K1226" s="60">
        <f t="shared" si="191"/>
        <v>2.8756224610509964</v>
      </c>
      <c r="L1226" s="60">
        <f t="shared" si="192"/>
        <v>7.4292348424002785E-2</v>
      </c>
      <c r="R1226" s="60">
        <f t="shared" si="186"/>
        <v>18.202806646306115</v>
      </c>
      <c r="S1226" s="60">
        <f t="shared" si="187"/>
        <v>2.9015757935289046</v>
      </c>
    </row>
    <row r="1227" spans="1:19" x14ac:dyDescent="0.3">
      <c r="A1227" s="60">
        <f>[1]Data!A1226</f>
        <v>1972.06</v>
      </c>
      <c r="B1227" s="60">
        <f>[1]Data!B1226</f>
        <v>108</v>
      </c>
      <c r="C1227" s="60">
        <f>[1]Data!C1226</f>
        <v>3.07</v>
      </c>
      <c r="D1227" s="60">
        <f>[1]Data!D1226</f>
        <v>5.97</v>
      </c>
      <c r="E1227" s="60">
        <f>[1]Data!E1226</f>
        <v>41.7</v>
      </c>
      <c r="F1227" s="60">
        <f t="shared" ref="F1227:F1290" si="193">B1227*$E$1842/E1227</f>
        <v>792.84820143884883</v>
      </c>
      <c r="G1227" s="60">
        <f t="shared" ref="G1227:G1290" si="194">D1227*$E$1842/E1227</f>
        <v>43.82688669064747</v>
      </c>
      <c r="H1227" s="60">
        <f t="shared" si="188"/>
        <v>773.23059011656426</v>
      </c>
      <c r="I1227" s="60">
        <f t="shared" si="189"/>
        <v>44.766559177365494</v>
      </c>
      <c r="J1227" s="60">
        <f t="shared" si="190"/>
        <v>17.710724612485347</v>
      </c>
      <c r="K1227" s="60">
        <f t="shared" si="191"/>
        <v>2.8741703664001532</v>
      </c>
      <c r="L1227" s="60">
        <f t="shared" si="192"/>
        <v>7.2840253773159613E-2</v>
      </c>
      <c r="R1227" s="60">
        <f t="shared" ref="R1227:R1290" si="195">B1227/D1227</f>
        <v>18.090452261306535</v>
      </c>
      <c r="S1227" s="60">
        <f t="shared" ref="S1227:S1290" si="196">LN(R1227)</f>
        <v>2.895384299719709</v>
      </c>
    </row>
    <row r="1228" spans="1:19" x14ac:dyDescent="0.3">
      <c r="A1228" s="60">
        <f>[1]Data!A1227</f>
        <v>1972.07</v>
      </c>
      <c r="B1228" s="60">
        <f>[1]Data!B1227</f>
        <v>107.2</v>
      </c>
      <c r="C1228" s="60">
        <f>[1]Data!C1227</f>
        <v>3.0733299999999999</v>
      </c>
      <c r="D1228" s="60">
        <f>[1]Data!D1227</f>
        <v>6.0266700000000002</v>
      </c>
      <c r="E1228" s="60">
        <f>[1]Data!E1227</f>
        <v>41.9</v>
      </c>
      <c r="F1228" s="60">
        <f t="shared" si="193"/>
        <v>783.21880668257745</v>
      </c>
      <c r="G1228" s="60">
        <f t="shared" si="194"/>
        <v>44.031728411097845</v>
      </c>
      <c r="H1228" s="60">
        <f t="shared" si="188"/>
        <v>775.40945791852539</v>
      </c>
      <c r="I1228" s="60">
        <f t="shared" si="189"/>
        <v>44.84951181004007</v>
      </c>
      <c r="J1228" s="60">
        <f t="shared" si="190"/>
        <v>17.463262699489295</v>
      </c>
      <c r="K1228" s="60">
        <f t="shared" si="191"/>
        <v>2.8600994000495819</v>
      </c>
      <c r="L1228" s="60">
        <f t="shared" si="192"/>
        <v>5.8769287422588246E-2</v>
      </c>
      <c r="R1228" s="60">
        <f t="shared" si="195"/>
        <v>17.787600781194257</v>
      </c>
      <c r="S1228" s="60">
        <f t="shared" si="196"/>
        <v>2.8785016292435888</v>
      </c>
    </row>
    <row r="1229" spans="1:19" x14ac:dyDescent="0.3">
      <c r="A1229" s="60">
        <f>[1]Data!A1228</f>
        <v>1972.08</v>
      </c>
      <c r="B1229" s="60">
        <f>[1]Data!B1228</f>
        <v>111</v>
      </c>
      <c r="C1229" s="60">
        <f>[1]Data!C1228</f>
        <v>3.07667</v>
      </c>
      <c r="D1229" s="60">
        <f>[1]Data!D1228</f>
        <v>6.0833300000000001</v>
      </c>
      <c r="E1229" s="60">
        <f>[1]Data!E1228</f>
        <v>42</v>
      </c>
      <c r="F1229" s="60">
        <f t="shared" si="193"/>
        <v>809.05124999999987</v>
      </c>
      <c r="G1229" s="60">
        <f t="shared" si="194"/>
        <v>44.339871537499995</v>
      </c>
      <c r="H1229" s="60">
        <f t="shared" si="188"/>
        <v>777.31341785335132</v>
      </c>
      <c r="I1229" s="60">
        <f t="shared" si="189"/>
        <v>44.933089773815873</v>
      </c>
      <c r="J1229" s="60">
        <f t="shared" si="190"/>
        <v>18.005689216401564</v>
      </c>
      <c r="K1229" s="60">
        <f t="shared" si="191"/>
        <v>2.890687775535195</v>
      </c>
      <c r="L1229" s="60">
        <f t="shared" si="192"/>
        <v>8.9357662908201352E-2</v>
      </c>
      <c r="R1229" s="60">
        <f t="shared" si="195"/>
        <v>18.246585340594706</v>
      </c>
      <c r="S1229" s="60">
        <f t="shared" si="196"/>
        <v>2.9039779578972986</v>
      </c>
    </row>
    <row r="1230" spans="1:19" x14ac:dyDescent="0.3">
      <c r="A1230" s="60">
        <f>[1]Data!A1229</f>
        <v>1972.09</v>
      </c>
      <c r="B1230" s="60">
        <f>[1]Data!B1229</f>
        <v>109.4</v>
      </c>
      <c r="C1230" s="60">
        <f>[1]Data!C1229</f>
        <v>3.08</v>
      </c>
      <c r="D1230" s="60">
        <f>[1]Data!D1229</f>
        <v>6.14</v>
      </c>
      <c r="E1230" s="60">
        <f>[1]Data!E1229</f>
        <v>42.1</v>
      </c>
      <c r="F1230" s="60">
        <f t="shared" si="193"/>
        <v>795.49521377672193</v>
      </c>
      <c r="G1230" s="60">
        <f t="shared" si="194"/>
        <v>44.646623515439416</v>
      </c>
      <c r="H1230" s="60">
        <f t="shared" si="188"/>
        <v>779.28199469255424</v>
      </c>
      <c r="I1230" s="60">
        <f t="shared" si="189"/>
        <v>45.018514440020972</v>
      </c>
      <c r="J1230" s="60">
        <f t="shared" si="190"/>
        <v>17.670401248725685</v>
      </c>
      <c r="K1230" s="60">
        <f t="shared" si="191"/>
        <v>2.8718909939812933</v>
      </c>
      <c r="L1230" s="60">
        <f t="shared" si="192"/>
        <v>7.056088135429972E-2</v>
      </c>
      <c r="R1230" s="60">
        <f t="shared" si="195"/>
        <v>17.817589576547235</v>
      </c>
      <c r="S1230" s="60">
        <f t="shared" si="196"/>
        <v>2.8801861478288298</v>
      </c>
    </row>
    <row r="1231" spans="1:19" x14ac:dyDescent="0.3">
      <c r="A1231" s="60">
        <f>[1]Data!A1230</f>
        <v>1972.1</v>
      </c>
      <c r="B1231" s="60">
        <f>[1]Data!B1230</f>
        <v>109.6</v>
      </c>
      <c r="C1231" s="60">
        <f>[1]Data!C1230</f>
        <v>3.1033300000000001</v>
      </c>
      <c r="D1231" s="60">
        <f>[1]Data!D1230</f>
        <v>6.2333299999999996</v>
      </c>
      <c r="E1231" s="60">
        <f>[1]Data!E1230</f>
        <v>42.3</v>
      </c>
      <c r="F1231" s="60">
        <f t="shared" si="193"/>
        <v>793.18141843971625</v>
      </c>
      <c r="G1231" s="60">
        <f t="shared" si="194"/>
        <v>45.110962874113469</v>
      </c>
      <c r="H1231" s="60">
        <f t="shared" si="188"/>
        <v>781.76362136314242</v>
      </c>
      <c r="I1231" s="60">
        <f t="shared" si="189"/>
        <v>45.103053711823215</v>
      </c>
      <c r="J1231" s="60">
        <f t="shared" si="190"/>
        <v>17.585980397415828</v>
      </c>
      <c r="K1231" s="60">
        <f t="shared" si="191"/>
        <v>2.8671020162863283</v>
      </c>
      <c r="L1231" s="60">
        <f t="shared" si="192"/>
        <v>6.5771903659334718E-2</v>
      </c>
      <c r="R1231" s="60">
        <f t="shared" si="195"/>
        <v>17.582897103153531</v>
      </c>
      <c r="S1231" s="60">
        <f t="shared" si="196"/>
        <v>2.8669266740809851</v>
      </c>
    </row>
    <row r="1232" spans="1:19" x14ac:dyDescent="0.3">
      <c r="A1232" s="60">
        <f>[1]Data!A1231</f>
        <v>1972.11</v>
      </c>
      <c r="B1232" s="60">
        <f>[1]Data!B1231</f>
        <v>115.1</v>
      </c>
      <c r="C1232" s="60">
        <f>[1]Data!C1231</f>
        <v>3.1266699999999998</v>
      </c>
      <c r="D1232" s="60">
        <f>[1]Data!D1231</f>
        <v>6.32667</v>
      </c>
      <c r="E1232" s="60">
        <f>[1]Data!E1231</f>
        <v>42.4</v>
      </c>
      <c r="F1232" s="60">
        <f t="shared" si="193"/>
        <v>831.02064268867912</v>
      </c>
      <c r="G1232" s="60">
        <f t="shared" si="194"/>
        <v>45.678482793042441</v>
      </c>
      <c r="H1232" s="60">
        <f t="shared" si="188"/>
        <v>783.93985630746477</v>
      </c>
      <c r="I1232" s="60">
        <f t="shared" si="189"/>
        <v>45.187578805687849</v>
      </c>
      <c r="J1232" s="60">
        <f t="shared" si="190"/>
        <v>18.390466244322809</v>
      </c>
      <c r="K1232" s="60">
        <f t="shared" si="191"/>
        <v>2.9118323914390971</v>
      </c>
      <c r="L1232" s="60">
        <f t="shared" si="192"/>
        <v>0.1105022788121035</v>
      </c>
      <c r="R1232" s="60">
        <f t="shared" si="195"/>
        <v>18.192824977436786</v>
      </c>
      <c r="S1232" s="60">
        <f t="shared" si="196"/>
        <v>2.9010272843439138</v>
      </c>
    </row>
    <row r="1233" spans="1:19" x14ac:dyDescent="0.3">
      <c r="A1233" s="60">
        <f>[1]Data!A1232</f>
        <v>1972.12</v>
      </c>
      <c r="B1233" s="60">
        <f>[1]Data!B1232</f>
        <v>117.5</v>
      </c>
      <c r="C1233" s="60">
        <f>[1]Data!C1232</f>
        <v>3.15</v>
      </c>
      <c r="D1233" s="60">
        <f>[1]Data!D1232</f>
        <v>6.42</v>
      </c>
      <c r="E1233" s="60">
        <f>[1]Data!E1232</f>
        <v>42.5</v>
      </c>
      <c r="F1233" s="60">
        <f t="shared" si="193"/>
        <v>846.35249999999974</v>
      </c>
      <c r="G1233" s="60">
        <f t="shared" si="194"/>
        <v>46.243259999999985</v>
      </c>
      <c r="H1233" s="60">
        <f t="shared" si="188"/>
        <v>785.88106879720044</v>
      </c>
      <c r="I1233" s="60">
        <f t="shared" si="189"/>
        <v>45.272069973174631</v>
      </c>
      <c r="J1233" s="60">
        <f t="shared" si="190"/>
        <v>18.694804556131292</v>
      </c>
      <c r="K1233" s="60">
        <f t="shared" si="191"/>
        <v>2.9282456540353712</v>
      </c>
      <c r="L1233" s="60">
        <f t="shared" si="192"/>
        <v>0.12691554140837757</v>
      </c>
      <c r="R1233" s="60">
        <f t="shared" si="195"/>
        <v>18.302180685358255</v>
      </c>
      <c r="S1233" s="60">
        <f t="shared" si="196"/>
        <v>2.9070202158823437</v>
      </c>
    </row>
    <row r="1234" spans="1:19" x14ac:dyDescent="0.3">
      <c r="A1234" s="60">
        <f>[1]Data!A1233</f>
        <v>1973.01</v>
      </c>
      <c r="B1234" s="60">
        <f>[1]Data!B1233</f>
        <v>118.4</v>
      </c>
      <c r="C1234" s="60">
        <f>[1]Data!C1233</f>
        <v>3.1566700000000001</v>
      </c>
      <c r="D1234" s="60">
        <f>[1]Data!D1233</f>
        <v>6.5466699999999998</v>
      </c>
      <c r="E1234" s="60">
        <f>[1]Data!E1233</f>
        <v>42.6</v>
      </c>
      <c r="F1234" s="60">
        <f t="shared" si="193"/>
        <v>850.83323943661946</v>
      </c>
      <c r="G1234" s="60">
        <f t="shared" si="194"/>
        <v>47.044969963028159</v>
      </c>
      <c r="H1234" s="60">
        <f t="shared" si="188"/>
        <v>787.29961036296538</v>
      </c>
      <c r="I1234" s="60">
        <f t="shared" si="189"/>
        <v>45.361845724093129</v>
      </c>
      <c r="J1234" s="60">
        <f t="shared" si="190"/>
        <v>18.756583332426324</v>
      </c>
      <c r="K1234" s="60">
        <f t="shared" si="191"/>
        <v>2.9315448018540922</v>
      </c>
      <c r="L1234" s="60">
        <f t="shared" si="192"/>
        <v>0.13021468922709856</v>
      </c>
      <c r="R1234" s="60">
        <f t="shared" si="195"/>
        <v>18.085530506349031</v>
      </c>
      <c r="S1234" s="60">
        <f t="shared" si="196"/>
        <v>2.8951121990268556</v>
      </c>
    </row>
    <row r="1235" spans="1:19" x14ac:dyDescent="0.3">
      <c r="A1235" s="60">
        <f>[1]Data!A1234</f>
        <v>1973.02</v>
      </c>
      <c r="B1235" s="60">
        <f>[1]Data!B1234</f>
        <v>114.2</v>
      </c>
      <c r="C1235" s="60">
        <f>[1]Data!C1234</f>
        <v>3.1633300000000002</v>
      </c>
      <c r="D1235" s="60">
        <f>[1]Data!D1234</f>
        <v>6.67333</v>
      </c>
      <c r="E1235" s="60">
        <f>[1]Data!E1234</f>
        <v>42.9</v>
      </c>
      <c r="F1235" s="60">
        <f t="shared" si="193"/>
        <v>814.91283216783211</v>
      </c>
      <c r="G1235" s="60">
        <f t="shared" si="194"/>
        <v>47.619809547202792</v>
      </c>
      <c r="H1235" s="60">
        <f t="shared" si="188"/>
        <v>788.47109816168108</v>
      </c>
      <c r="I1235" s="60">
        <f t="shared" si="189"/>
        <v>45.455030373003702</v>
      </c>
      <c r="J1235" s="60">
        <f t="shared" si="190"/>
        <v>17.927891049255987</v>
      </c>
      <c r="K1235" s="60">
        <f t="shared" si="191"/>
        <v>2.8863576593525377</v>
      </c>
      <c r="L1235" s="60">
        <f t="shared" si="192"/>
        <v>8.5027546725544134E-2</v>
      </c>
      <c r="R1235" s="60">
        <f t="shared" si="195"/>
        <v>17.112895660787043</v>
      </c>
      <c r="S1235" s="60">
        <f t="shared" si="196"/>
        <v>2.8398323115035691</v>
      </c>
    </row>
    <row r="1236" spans="1:19" x14ac:dyDescent="0.3">
      <c r="A1236" s="60">
        <f>[1]Data!A1235</f>
        <v>1973.03</v>
      </c>
      <c r="B1236" s="60">
        <f>[1]Data!B1235</f>
        <v>112.4</v>
      </c>
      <c r="C1236" s="60">
        <f>[1]Data!C1235</f>
        <v>3.17</v>
      </c>
      <c r="D1236" s="60">
        <f>[1]Data!D1235</f>
        <v>6.8</v>
      </c>
      <c r="E1236" s="60">
        <f>[1]Data!E1235</f>
        <v>43.3</v>
      </c>
      <c r="F1236" s="60">
        <f t="shared" si="193"/>
        <v>794.65891454965345</v>
      </c>
      <c r="G1236" s="60">
        <f t="shared" si="194"/>
        <v>48.075450346420311</v>
      </c>
      <c r="H1236" s="60">
        <f t="shared" si="188"/>
        <v>789.5224281029457</v>
      </c>
      <c r="I1236" s="60">
        <f t="shared" si="189"/>
        <v>45.551901445562876</v>
      </c>
      <c r="J1236" s="60">
        <f t="shared" si="190"/>
        <v>17.445131582472275</v>
      </c>
      <c r="K1236" s="60">
        <f t="shared" si="191"/>
        <v>2.8590606173143485</v>
      </c>
      <c r="L1236" s="60">
        <f t="shared" si="192"/>
        <v>5.7730504687354856E-2</v>
      </c>
      <c r="R1236" s="60">
        <f t="shared" si="195"/>
        <v>16.529411764705884</v>
      </c>
      <c r="S1236" s="60">
        <f t="shared" si="196"/>
        <v>2.8051413252775297</v>
      </c>
    </row>
    <row r="1237" spans="1:19" x14ac:dyDescent="0.3">
      <c r="A1237" s="60">
        <f>[1]Data!A1236</f>
        <v>1973.04</v>
      </c>
      <c r="B1237" s="60">
        <f>[1]Data!B1236</f>
        <v>110.3</v>
      </c>
      <c r="C1237" s="60">
        <f>[1]Data!C1236</f>
        <v>3.1866699999999999</v>
      </c>
      <c r="D1237" s="60">
        <f>[1]Data!D1236</f>
        <v>6.9433299999999996</v>
      </c>
      <c r="E1237" s="60">
        <f>[1]Data!E1236</f>
        <v>43.6</v>
      </c>
      <c r="F1237" s="60">
        <f t="shared" si="193"/>
        <v>774.44640481651356</v>
      </c>
      <c r="G1237" s="60">
        <f t="shared" si="194"/>
        <v>48.751015013188052</v>
      </c>
      <c r="H1237" s="60">
        <f t="shared" si="188"/>
        <v>790.04385748118193</v>
      </c>
      <c r="I1237" s="60">
        <f t="shared" si="189"/>
        <v>45.649870189027709</v>
      </c>
      <c r="J1237" s="60">
        <f t="shared" si="190"/>
        <v>16.964920198232186</v>
      </c>
      <c r="K1237" s="60">
        <f t="shared" si="191"/>
        <v>2.8311476943189811</v>
      </c>
      <c r="L1237" s="60">
        <f t="shared" si="192"/>
        <v>2.9817581691987449E-2</v>
      </c>
      <c r="R1237" s="60">
        <f t="shared" si="195"/>
        <v>15.885749345054895</v>
      </c>
      <c r="S1237" s="60">
        <f t="shared" si="196"/>
        <v>2.7654224397316134</v>
      </c>
    </row>
    <row r="1238" spans="1:19" x14ac:dyDescent="0.3">
      <c r="A1238" s="60">
        <f>[1]Data!A1237</f>
        <v>1973.05</v>
      </c>
      <c r="B1238" s="60">
        <f>[1]Data!B1237</f>
        <v>107.2</v>
      </c>
      <c r="C1238" s="60">
        <f>[1]Data!C1237</f>
        <v>3.2033299999999998</v>
      </c>
      <c r="D1238" s="60">
        <f>[1]Data!D1237</f>
        <v>7.0866699999999998</v>
      </c>
      <c r="E1238" s="60">
        <f>[1]Data!E1237</f>
        <v>43.9</v>
      </c>
      <c r="F1238" s="60">
        <f t="shared" si="193"/>
        <v>747.53685649202725</v>
      </c>
      <c r="G1238" s="60">
        <f t="shared" si="194"/>
        <v>49.417416182801816</v>
      </c>
      <c r="H1238" s="60">
        <f t="shared" si="188"/>
        <v>790.24343354046243</v>
      </c>
      <c r="I1238" s="60">
        <f t="shared" si="189"/>
        <v>45.748848698800394</v>
      </c>
      <c r="J1238" s="60">
        <f t="shared" si="190"/>
        <v>16.34001461793352</v>
      </c>
      <c r="K1238" s="60">
        <f t="shared" si="191"/>
        <v>2.7936169840418312</v>
      </c>
      <c r="L1238" s="60">
        <f t="shared" si="192"/>
        <v>-7.7131285851623765E-3</v>
      </c>
      <c r="R1238" s="60">
        <f t="shared" si="195"/>
        <v>15.126991944030131</v>
      </c>
      <c r="S1238" s="60">
        <f t="shared" si="196"/>
        <v>2.7164806940242339</v>
      </c>
    </row>
    <row r="1239" spans="1:19" x14ac:dyDescent="0.3">
      <c r="A1239" s="60">
        <f>[1]Data!A1238</f>
        <v>1973.06</v>
      </c>
      <c r="B1239" s="60">
        <f>[1]Data!B1238</f>
        <v>104.8</v>
      </c>
      <c r="C1239" s="60">
        <f>[1]Data!C1238</f>
        <v>3.22</v>
      </c>
      <c r="D1239" s="60">
        <f>[1]Data!D1238</f>
        <v>7.23</v>
      </c>
      <c r="E1239" s="60">
        <f>[1]Data!E1238</f>
        <v>44.2</v>
      </c>
      <c r="F1239" s="60">
        <f t="shared" si="193"/>
        <v>725.84076923076907</v>
      </c>
      <c r="G1239" s="60">
        <f t="shared" si="194"/>
        <v>50.074701923076908</v>
      </c>
      <c r="H1239" s="60">
        <f t="shared" si="188"/>
        <v>790.51451663509442</v>
      </c>
      <c r="I1239" s="60">
        <f t="shared" si="189"/>
        <v>45.850005046293255</v>
      </c>
      <c r="J1239" s="60">
        <f t="shared" si="190"/>
        <v>15.830767488420369</v>
      </c>
      <c r="K1239" s="60">
        <f t="shared" si="191"/>
        <v>2.7619553558774967</v>
      </c>
      <c r="L1239" s="60">
        <f t="shared" si="192"/>
        <v>-3.9374756749496864E-2</v>
      </c>
      <c r="R1239" s="60">
        <f t="shared" si="195"/>
        <v>14.49515905947441</v>
      </c>
      <c r="S1239" s="60">
        <f t="shared" si="196"/>
        <v>2.6738147357162685</v>
      </c>
    </row>
    <row r="1240" spans="1:19" x14ac:dyDescent="0.3">
      <c r="A1240" s="60">
        <f>[1]Data!A1239</f>
        <v>1973.07</v>
      </c>
      <c r="B1240" s="60">
        <f>[1]Data!B1239</f>
        <v>105.8</v>
      </c>
      <c r="C1240" s="60">
        <f>[1]Data!C1239</f>
        <v>3.2366700000000002</v>
      </c>
      <c r="D1240" s="60">
        <f>[1]Data!D1239</f>
        <v>7.3833299999999999</v>
      </c>
      <c r="E1240" s="60">
        <f>[1]Data!E1239</f>
        <v>44.3</v>
      </c>
      <c r="F1240" s="60">
        <f t="shared" si="193"/>
        <v>731.11262979683954</v>
      </c>
      <c r="G1240" s="60">
        <f t="shared" si="194"/>
        <v>51.021226965575607</v>
      </c>
      <c r="H1240" s="60">
        <f t="shared" si="188"/>
        <v>790.66300289670937</v>
      </c>
      <c r="I1240" s="60">
        <f t="shared" si="189"/>
        <v>45.955837083563146</v>
      </c>
      <c r="J1240" s="60">
        <f t="shared" si="190"/>
        <v>15.909026495751371</v>
      </c>
      <c r="K1240" s="60">
        <f t="shared" si="191"/>
        <v>2.7668866522784619</v>
      </c>
      <c r="L1240" s="60">
        <f t="shared" si="192"/>
        <v>-3.444346034853174E-2</v>
      </c>
      <c r="R1240" s="60">
        <f t="shared" si="195"/>
        <v>14.329577575430056</v>
      </c>
      <c r="S1240" s="60">
        <f t="shared" si="196"/>
        <v>2.6623257630685346</v>
      </c>
    </row>
    <row r="1241" spans="1:19" x14ac:dyDescent="0.3">
      <c r="A1241" s="60">
        <f>[1]Data!A1240</f>
        <v>1973.08</v>
      </c>
      <c r="B1241" s="60">
        <f>[1]Data!B1240</f>
        <v>103.8</v>
      </c>
      <c r="C1241" s="60">
        <f>[1]Data!C1240</f>
        <v>3.2533300000000001</v>
      </c>
      <c r="D1241" s="60">
        <f>[1]Data!D1240</f>
        <v>7.53667</v>
      </c>
      <c r="E1241" s="60">
        <f>[1]Data!E1240</f>
        <v>45.1</v>
      </c>
      <c r="F1241" s="60">
        <f t="shared" si="193"/>
        <v>704.56839246119716</v>
      </c>
      <c r="G1241" s="60">
        <f t="shared" si="194"/>
        <v>51.157027614744997</v>
      </c>
      <c r="H1241" s="60">
        <f t="shared" si="188"/>
        <v>790.73113217774119</v>
      </c>
      <c r="I1241" s="60">
        <f t="shared" si="189"/>
        <v>46.058996862104323</v>
      </c>
      <c r="J1241" s="60">
        <f t="shared" si="190"/>
        <v>15.297085053124345</v>
      </c>
      <c r="K1241" s="60">
        <f t="shared" si="191"/>
        <v>2.7276622908436252</v>
      </c>
      <c r="L1241" s="60">
        <f t="shared" si="192"/>
        <v>-7.3667821783368392E-2</v>
      </c>
      <c r="R1241" s="60">
        <f t="shared" si="195"/>
        <v>13.772660870119031</v>
      </c>
      <c r="S1241" s="60">
        <f t="shared" si="196"/>
        <v>2.6226855308279413</v>
      </c>
    </row>
    <row r="1242" spans="1:19" x14ac:dyDescent="0.3">
      <c r="A1242" s="60">
        <f>[1]Data!A1241</f>
        <v>1973.09</v>
      </c>
      <c r="B1242" s="60">
        <f>[1]Data!B1241</f>
        <v>105.6</v>
      </c>
      <c r="C1242" s="60">
        <f>[1]Data!C1241</f>
        <v>3.27</v>
      </c>
      <c r="D1242" s="60">
        <f>[1]Data!D1241</f>
        <v>7.69</v>
      </c>
      <c r="E1242" s="60">
        <f>[1]Data!E1241</f>
        <v>45.2</v>
      </c>
      <c r="F1242" s="60">
        <f t="shared" si="193"/>
        <v>715.20053097345112</v>
      </c>
      <c r="G1242" s="60">
        <f t="shared" si="194"/>
        <v>52.082311393805298</v>
      </c>
      <c r="H1242" s="60">
        <f t="shared" si="188"/>
        <v>790.8266330042436</v>
      </c>
      <c r="I1242" s="60">
        <f t="shared" si="189"/>
        <v>46.165378525741204</v>
      </c>
      <c r="J1242" s="60">
        <f t="shared" si="190"/>
        <v>15.49214051336468</v>
      </c>
      <c r="K1242" s="60">
        <f t="shared" si="191"/>
        <v>2.7403328316710605</v>
      </c>
      <c r="L1242" s="60">
        <f t="shared" si="192"/>
        <v>-6.0997280955933153E-2</v>
      </c>
      <c r="R1242" s="60">
        <f t="shared" si="195"/>
        <v>13.732119635890767</v>
      </c>
      <c r="S1242" s="60">
        <f t="shared" si="196"/>
        <v>2.6197375877546083</v>
      </c>
    </row>
    <row r="1243" spans="1:19" x14ac:dyDescent="0.3">
      <c r="A1243" s="60">
        <f>[1]Data!A1242</f>
        <v>1973.1</v>
      </c>
      <c r="B1243" s="60">
        <f>[1]Data!B1242</f>
        <v>109.8</v>
      </c>
      <c r="C1243" s="60">
        <f>[1]Data!C1242</f>
        <v>3.30667</v>
      </c>
      <c r="D1243" s="60">
        <f>[1]Data!D1242</f>
        <v>7.8466699999999996</v>
      </c>
      <c r="E1243" s="60">
        <f>[1]Data!E1242</f>
        <v>45.6</v>
      </c>
      <c r="F1243" s="60">
        <f t="shared" si="193"/>
        <v>737.12279605263143</v>
      </c>
      <c r="G1243" s="60">
        <f t="shared" si="194"/>
        <v>52.677225228618404</v>
      </c>
      <c r="H1243" s="60">
        <f t="shared" si="188"/>
        <v>790.40291622831637</v>
      </c>
      <c r="I1243" s="60">
        <f t="shared" si="189"/>
        <v>46.275697033639382</v>
      </c>
      <c r="J1243" s="60">
        <f t="shared" si="190"/>
        <v>15.928939882132768</v>
      </c>
      <c r="K1243" s="60">
        <f t="shared" si="191"/>
        <v>2.7681375731910447</v>
      </c>
      <c r="L1243" s="60">
        <f t="shared" si="192"/>
        <v>-3.3192539435948909E-2</v>
      </c>
      <c r="R1243" s="60">
        <f t="shared" si="195"/>
        <v>13.993197114189842</v>
      </c>
      <c r="S1243" s="60">
        <f t="shared" si="196"/>
        <v>2.6385712911026635</v>
      </c>
    </row>
    <row r="1244" spans="1:19" x14ac:dyDescent="0.3">
      <c r="A1244" s="60">
        <f>[1]Data!A1243</f>
        <v>1973.11</v>
      </c>
      <c r="B1244" s="60">
        <f>[1]Data!B1243</f>
        <v>102</v>
      </c>
      <c r="C1244" s="60">
        <f>[1]Data!C1243</f>
        <v>3.3433299999999999</v>
      </c>
      <c r="D1244" s="60">
        <f>[1]Data!D1243</f>
        <v>8.0033300000000001</v>
      </c>
      <c r="E1244" s="60">
        <f>[1]Data!E1243</f>
        <v>45.9</v>
      </c>
      <c r="F1244" s="60">
        <f t="shared" si="193"/>
        <v>680.28333333333319</v>
      </c>
      <c r="G1244" s="60">
        <f t="shared" si="194"/>
        <v>53.377764805555543</v>
      </c>
      <c r="H1244" s="60">
        <f t="shared" si="188"/>
        <v>789.49449452700117</v>
      </c>
      <c r="I1244" s="60">
        <f t="shared" si="189"/>
        <v>46.389448429822117</v>
      </c>
      <c r="J1244" s="60">
        <f t="shared" si="190"/>
        <v>14.664613535176317</v>
      </c>
      <c r="K1244" s="60">
        <f t="shared" si="191"/>
        <v>2.6854373492131853</v>
      </c>
      <c r="L1244" s="60">
        <f t="shared" si="192"/>
        <v>-0.11589276341380828</v>
      </c>
      <c r="R1244" s="60">
        <f t="shared" si="195"/>
        <v>12.744695020697634</v>
      </c>
      <c r="S1244" s="60">
        <f t="shared" si="196"/>
        <v>2.5451151082124333</v>
      </c>
    </row>
    <row r="1245" spans="1:19" x14ac:dyDescent="0.3">
      <c r="A1245" s="60">
        <f>[1]Data!A1244</f>
        <v>1973.12</v>
      </c>
      <c r="B1245" s="60">
        <f>[1]Data!B1244</f>
        <v>94.78</v>
      </c>
      <c r="C1245" s="60">
        <f>[1]Data!C1244</f>
        <v>3.38</v>
      </c>
      <c r="D1245" s="60">
        <f>[1]Data!D1244</f>
        <v>8.16</v>
      </c>
      <c r="E1245" s="60">
        <f>[1]Data!E1244</f>
        <v>46.2</v>
      </c>
      <c r="F1245" s="60">
        <f t="shared" si="193"/>
        <v>628.02520454545436</v>
      </c>
      <c r="G1245" s="60">
        <f t="shared" si="194"/>
        <v>54.069272727272711</v>
      </c>
      <c r="H1245" s="60">
        <f t="shared" si="188"/>
        <v>788.50524046630528</v>
      </c>
      <c r="I1245" s="60">
        <f t="shared" si="189"/>
        <v>46.507791185927992</v>
      </c>
      <c r="J1245" s="60">
        <f t="shared" si="190"/>
        <v>13.503655807577417</v>
      </c>
      <c r="K1245" s="60">
        <f t="shared" si="191"/>
        <v>2.60296044934582</v>
      </c>
      <c r="L1245" s="60">
        <f t="shared" si="192"/>
        <v>-0.19836966328117356</v>
      </c>
      <c r="R1245" s="60">
        <f t="shared" si="195"/>
        <v>11.615196078431373</v>
      </c>
      <c r="S1245" s="60">
        <f t="shared" si="196"/>
        <v>2.4523142475634265</v>
      </c>
    </row>
    <row r="1246" spans="1:19" x14ac:dyDescent="0.3">
      <c r="A1246" s="60">
        <f>[1]Data!A1245</f>
        <v>1974.01</v>
      </c>
      <c r="B1246" s="60">
        <f>[1]Data!B1245</f>
        <v>96.11</v>
      </c>
      <c r="C1246" s="60">
        <f>[1]Data!C1245</f>
        <v>3.4</v>
      </c>
      <c r="D1246" s="60">
        <f>[1]Data!D1245</f>
        <v>8.2266700000000004</v>
      </c>
      <c r="E1246" s="60">
        <f>[1]Data!E1245</f>
        <v>46.6</v>
      </c>
      <c r="F1246" s="60">
        <f t="shared" si="193"/>
        <v>631.37154560085821</v>
      </c>
      <c r="G1246" s="60">
        <f t="shared" si="194"/>
        <v>54.043131339592264</v>
      </c>
      <c r="H1246" s="60">
        <f t="shared" si="188"/>
        <v>787.05437113605672</v>
      </c>
      <c r="I1246" s="60">
        <f t="shared" si="189"/>
        <v>46.621127515184746</v>
      </c>
      <c r="J1246" s="60">
        <f t="shared" si="190"/>
        <v>13.542605665107889</v>
      </c>
      <c r="K1246" s="60">
        <f t="shared" si="191"/>
        <v>2.6058406910011382</v>
      </c>
      <c r="L1246" s="60">
        <f t="shared" si="192"/>
        <v>-0.19548942162585536</v>
      </c>
      <c r="R1246" s="60">
        <f t="shared" si="195"/>
        <v>11.682734326282688</v>
      </c>
      <c r="S1246" s="60">
        <f t="shared" si="196"/>
        <v>2.458112053279812</v>
      </c>
    </row>
    <row r="1247" spans="1:19" x14ac:dyDescent="0.3">
      <c r="A1247" s="60">
        <f>[1]Data!A1246</f>
        <v>1974.02</v>
      </c>
      <c r="B1247" s="60">
        <f>[1]Data!B1246</f>
        <v>93.45</v>
      </c>
      <c r="C1247" s="60">
        <f>[1]Data!C1246</f>
        <v>3.42</v>
      </c>
      <c r="D1247" s="60">
        <f>[1]Data!D1246</f>
        <v>8.2933299999999992</v>
      </c>
      <c r="E1247" s="60">
        <f>[1]Data!E1246</f>
        <v>47.2</v>
      </c>
      <c r="F1247" s="60">
        <f t="shared" si="193"/>
        <v>606.09353548728802</v>
      </c>
      <c r="G1247" s="60">
        <f t="shared" si="194"/>
        <v>53.788482618114386</v>
      </c>
      <c r="H1247" s="60">
        <f t="shared" si="188"/>
        <v>785.71628012367523</v>
      </c>
      <c r="I1247" s="60">
        <f t="shared" si="189"/>
        <v>46.72783431000515</v>
      </c>
      <c r="J1247" s="60">
        <f t="shared" si="190"/>
        <v>12.970717441478216</v>
      </c>
      <c r="K1247" s="60">
        <f t="shared" si="191"/>
        <v>2.5626943122555805</v>
      </c>
      <c r="L1247" s="60">
        <f t="shared" si="192"/>
        <v>-0.23863580037141308</v>
      </c>
      <c r="R1247" s="60">
        <f t="shared" si="195"/>
        <v>11.268091345695879</v>
      </c>
      <c r="S1247" s="60">
        <f t="shared" si="196"/>
        <v>2.421974956628044</v>
      </c>
    </row>
    <row r="1248" spans="1:19" x14ac:dyDescent="0.3">
      <c r="A1248" s="60">
        <f>[1]Data!A1247</f>
        <v>1974.03</v>
      </c>
      <c r="B1248" s="60">
        <f>[1]Data!B1247</f>
        <v>97.44</v>
      </c>
      <c r="C1248" s="60">
        <f>[1]Data!C1247</f>
        <v>3.44</v>
      </c>
      <c r="D1248" s="60">
        <f>[1]Data!D1247</f>
        <v>8.36</v>
      </c>
      <c r="E1248" s="60">
        <f>[1]Data!E1247</f>
        <v>47.8</v>
      </c>
      <c r="F1248" s="60">
        <f t="shared" si="193"/>
        <v>624.03898744769867</v>
      </c>
      <c r="G1248" s="60">
        <f t="shared" si="194"/>
        <v>53.540290794979072</v>
      </c>
      <c r="H1248" s="60">
        <f t="shared" si="188"/>
        <v>783.8964271784422</v>
      </c>
      <c r="I1248" s="60">
        <f t="shared" si="189"/>
        <v>46.827969280032157</v>
      </c>
      <c r="J1248" s="60">
        <f t="shared" si="190"/>
        <v>13.326202204411929</v>
      </c>
      <c r="K1248" s="60">
        <f t="shared" si="191"/>
        <v>2.5897321877016433</v>
      </c>
      <c r="L1248" s="60">
        <f t="shared" si="192"/>
        <v>-0.21159792492535034</v>
      </c>
      <c r="R1248" s="60">
        <f t="shared" si="195"/>
        <v>11.655502392344498</v>
      </c>
      <c r="S1248" s="60">
        <f t="shared" si="196"/>
        <v>2.4557783768649766</v>
      </c>
    </row>
    <row r="1249" spans="1:19" x14ac:dyDescent="0.3">
      <c r="A1249" s="60">
        <f>[1]Data!A1248</f>
        <v>1974.04</v>
      </c>
      <c r="B1249" s="60">
        <f>[1]Data!B1248</f>
        <v>92.46</v>
      </c>
      <c r="C1249" s="60">
        <f>[1]Data!C1248</f>
        <v>3.46</v>
      </c>
      <c r="D1249" s="60">
        <f>[1]Data!D1248</f>
        <v>8.4866700000000002</v>
      </c>
      <c r="E1249" s="60">
        <f>[1]Data!E1248</f>
        <v>48</v>
      </c>
      <c r="F1249" s="60">
        <f t="shared" si="193"/>
        <v>589.67809687499982</v>
      </c>
      <c r="G1249" s="60">
        <f t="shared" si="194"/>
        <v>54.125063967187486</v>
      </c>
      <c r="H1249" s="60">
        <f t="shared" si="188"/>
        <v>781.70970746696867</v>
      </c>
      <c r="I1249" s="60">
        <f t="shared" si="189"/>
        <v>46.927916875324591</v>
      </c>
      <c r="J1249" s="60">
        <f t="shared" si="190"/>
        <v>12.565614161856425</v>
      </c>
      <c r="K1249" s="60">
        <f t="shared" si="191"/>
        <v>2.5309640485798908</v>
      </c>
      <c r="L1249" s="60">
        <f t="shared" si="192"/>
        <v>-0.27036606404710284</v>
      </c>
      <c r="R1249" s="60">
        <f t="shared" si="195"/>
        <v>10.894732562948718</v>
      </c>
      <c r="S1249" s="60">
        <f t="shared" si="196"/>
        <v>2.3882794213260286</v>
      </c>
    </row>
    <row r="1250" spans="1:19" x14ac:dyDescent="0.3">
      <c r="A1250" s="60">
        <f>[1]Data!A1249</f>
        <v>1974.05</v>
      </c>
      <c r="B1250" s="60">
        <f>[1]Data!B1249</f>
        <v>89.67</v>
      </c>
      <c r="C1250" s="60">
        <f>[1]Data!C1249</f>
        <v>3.48</v>
      </c>
      <c r="D1250" s="60">
        <f>[1]Data!D1249</f>
        <v>8.6133299999999995</v>
      </c>
      <c r="E1250" s="60">
        <f>[1]Data!E1249</f>
        <v>48.6</v>
      </c>
      <c r="F1250" s="60">
        <f t="shared" si="193"/>
        <v>564.82413425925915</v>
      </c>
      <c r="G1250" s="60">
        <f t="shared" si="194"/>
        <v>54.254674476851839</v>
      </c>
      <c r="H1250" s="60">
        <f t="shared" si="188"/>
        <v>779.42234822306671</v>
      </c>
      <c r="I1250" s="60">
        <f t="shared" si="189"/>
        <v>47.024410048972413</v>
      </c>
      <c r="J1250" s="60">
        <f t="shared" si="190"/>
        <v>12.011296551536468</v>
      </c>
      <c r="K1250" s="60">
        <f t="shared" si="191"/>
        <v>2.4858475862631035</v>
      </c>
      <c r="L1250" s="60">
        <f t="shared" si="192"/>
        <v>-0.31548252636389007</v>
      </c>
      <c r="R1250" s="60">
        <f t="shared" si="195"/>
        <v>10.410607744043245</v>
      </c>
      <c r="S1250" s="60">
        <f t="shared" si="196"/>
        <v>2.3428252617146437</v>
      </c>
    </row>
    <row r="1251" spans="1:19" x14ac:dyDescent="0.3">
      <c r="A1251" s="60">
        <f>[1]Data!A1250</f>
        <v>1974.06</v>
      </c>
      <c r="B1251" s="60">
        <f>[1]Data!B1250</f>
        <v>89.79</v>
      </c>
      <c r="C1251" s="60">
        <f>[1]Data!C1250</f>
        <v>3.5</v>
      </c>
      <c r="D1251" s="60">
        <f>[1]Data!D1250</f>
        <v>8.74</v>
      </c>
      <c r="E1251" s="60">
        <f>[1]Data!E1250</f>
        <v>49</v>
      </c>
      <c r="F1251" s="60">
        <f t="shared" si="193"/>
        <v>560.96302500000002</v>
      </c>
      <c r="G1251" s="60">
        <f t="shared" si="194"/>
        <v>54.603149999999985</v>
      </c>
      <c r="H1251" s="60">
        <f t="shared" si="188"/>
        <v>776.3518124286993</v>
      </c>
      <c r="I1251" s="60">
        <f t="shared" si="189"/>
        <v>47.120323711062234</v>
      </c>
      <c r="J1251" s="60">
        <f t="shared" si="190"/>
        <v>11.904906011252745</v>
      </c>
      <c r="K1251" s="60">
        <f t="shared" si="191"/>
        <v>2.4769505850107896</v>
      </c>
      <c r="L1251" s="60">
        <f t="shared" si="192"/>
        <v>-0.32437952761620403</v>
      </c>
      <c r="R1251" s="60">
        <f t="shared" si="195"/>
        <v>10.273455377574372</v>
      </c>
      <c r="S1251" s="60">
        <f t="shared" si="196"/>
        <v>2.3295634208652731</v>
      </c>
    </row>
    <row r="1252" spans="1:19" x14ac:dyDescent="0.3">
      <c r="A1252" s="60">
        <f>[1]Data!A1251</f>
        <v>1974.07</v>
      </c>
      <c r="B1252" s="60">
        <f>[1]Data!B1251</f>
        <v>79.31</v>
      </c>
      <c r="C1252" s="60">
        <f>[1]Data!C1251</f>
        <v>3.53</v>
      </c>
      <c r="D1252" s="60">
        <f>[1]Data!D1251</f>
        <v>8.8633299999999995</v>
      </c>
      <c r="E1252" s="60">
        <f>[1]Data!E1251</f>
        <v>49.4</v>
      </c>
      <c r="F1252" s="60">
        <f t="shared" si="193"/>
        <v>491.47716649797565</v>
      </c>
      <c r="G1252" s="60">
        <f t="shared" si="194"/>
        <v>54.925284505566786</v>
      </c>
      <c r="H1252" s="60">
        <f t="shared" si="188"/>
        <v>772.73403213560289</v>
      </c>
      <c r="I1252" s="60">
        <f t="shared" si="189"/>
        <v>47.215796460145278</v>
      </c>
      <c r="J1252" s="60">
        <f t="shared" si="190"/>
        <v>10.409168188295418</v>
      </c>
      <c r="K1252" s="60">
        <f t="shared" si="191"/>
        <v>2.3426869743714178</v>
      </c>
      <c r="L1252" s="60">
        <f t="shared" si="192"/>
        <v>-0.45864313825557579</v>
      </c>
      <c r="R1252" s="60">
        <f t="shared" si="195"/>
        <v>8.9481041549846392</v>
      </c>
      <c r="S1252" s="60">
        <f t="shared" si="196"/>
        <v>2.1914416835897139</v>
      </c>
    </row>
    <row r="1253" spans="1:19" x14ac:dyDescent="0.3">
      <c r="A1253" s="60">
        <f>[1]Data!A1252</f>
        <v>1974.08</v>
      </c>
      <c r="B1253" s="60">
        <f>[1]Data!B1252</f>
        <v>76.03</v>
      </c>
      <c r="C1253" s="60">
        <f>[1]Data!C1252</f>
        <v>3.56</v>
      </c>
      <c r="D1253" s="60">
        <f>[1]Data!D1252</f>
        <v>8.9866700000000002</v>
      </c>
      <c r="E1253" s="60">
        <f>[1]Data!E1252</f>
        <v>50</v>
      </c>
      <c r="F1253" s="60">
        <f t="shared" si="193"/>
        <v>465.49747649999989</v>
      </c>
      <c r="G1253" s="60">
        <f t="shared" si="194"/>
        <v>55.021336408499991</v>
      </c>
      <c r="H1253" s="60">
        <f t="shared" si="188"/>
        <v>768.43270576214456</v>
      </c>
      <c r="I1253" s="60">
        <f t="shared" si="189"/>
        <v>47.306700986948726</v>
      </c>
      <c r="J1253" s="60">
        <f t="shared" si="190"/>
        <v>9.8399902506079275</v>
      </c>
      <c r="K1253" s="60">
        <f t="shared" si="191"/>
        <v>2.2864547202717938</v>
      </c>
      <c r="L1253" s="60">
        <f t="shared" si="192"/>
        <v>-0.51487539235519986</v>
      </c>
      <c r="R1253" s="60">
        <f t="shared" si="195"/>
        <v>8.4603084346036965</v>
      </c>
      <c r="S1253" s="60">
        <f t="shared" si="196"/>
        <v>2.135385630944536</v>
      </c>
    </row>
    <row r="1254" spans="1:19" x14ac:dyDescent="0.3">
      <c r="A1254" s="60">
        <f>[1]Data!A1253</f>
        <v>1974.09</v>
      </c>
      <c r="B1254" s="60">
        <f>[1]Data!B1253</f>
        <v>68.12</v>
      </c>
      <c r="C1254" s="60">
        <f>[1]Data!C1253</f>
        <v>3.59</v>
      </c>
      <c r="D1254" s="60">
        <f>[1]Data!D1253</f>
        <v>9.11</v>
      </c>
      <c r="E1254" s="60">
        <f>[1]Data!E1253</f>
        <v>50.6</v>
      </c>
      <c r="F1254" s="60">
        <f t="shared" si="193"/>
        <v>412.12263438735175</v>
      </c>
      <c r="G1254" s="60">
        <f t="shared" si="194"/>
        <v>55.115049901185756</v>
      </c>
      <c r="H1254" s="60">
        <f t="shared" si="188"/>
        <v>764.12709915566393</v>
      </c>
      <c r="I1254" s="60">
        <f t="shared" si="189"/>
        <v>47.395579266137432</v>
      </c>
      <c r="J1254" s="60">
        <f t="shared" si="190"/>
        <v>8.6953813154848323</v>
      </c>
      <c r="K1254" s="60">
        <f t="shared" si="191"/>
        <v>2.1627920014145112</v>
      </c>
      <c r="L1254" s="60">
        <f t="shared" si="192"/>
        <v>-0.63853811121248238</v>
      </c>
      <c r="R1254" s="60">
        <f t="shared" si="195"/>
        <v>7.4774972557628985</v>
      </c>
      <c r="S1254" s="60">
        <f t="shared" si="196"/>
        <v>2.0118981445226205</v>
      </c>
    </row>
    <row r="1255" spans="1:19" x14ac:dyDescent="0.3">
      <c r="A1255" s="60">
        <f>[1]Data!A1254</f>
        <v>1974.1</v>
      </c>
      <c r="B1255" s="60">
        <f>[1]Data!B1254</f>
        <v>69.44</v>
      </c>
      <c r="C1255" s="60">
        <f>[1]Data!C1254</f>
        <v>3.5933299999999999</v>
      </c>
      <c r="D1255" s="60">
        <f>[1]Data!D1254</f>
        <v>9.0366700000000009</v>
      </c>
      <c r="E1255" s="60">
        <f>[1]Data!E1254</f>
        <v>51.1</v>
      </c>
      <c r="F1255" s="60">
        <f t="shared" si="193"/>
        <v>415.99791780821903</v>
      </c>
      <c r="G1255" s="60">
        <f t="shared" si="194"/>
        <v>54.136461749999995</v>
      </c>
      <c r="H1255" s="60">
        <f t="shared" si="188"/>
        <v>759.8937924490308</v>
      </c>
      <c r="I1255" s="60">
        <f t="shared" si="189"/>
        <v>47.475182514008672</v>
      </c>
      <c r="J1255" s="60">
        <f t="shared" si="190"/>
        <v>8.7624290372231641</v>
      </c>
      <c r="K1255" s="60">
        <f t="shared" si="191"/>
        <v>2.1704731538655095</v>
      </c>
      <c r="L1255" s="60">
        <f t="shared" si="192"/>
        <v>-0.63085695876148407</v>
      </c>
      <c r="R1255" s="60">
        <f t="shared" si="195"/>
        <v>7.6842465200123486</v>
      </c>
      <c r="S1255" s="60">
        <f t="shared" si="196"/>
        <v>2.0391723266421216</v>
      </c>
    </row>
    <row r="1256" spans="1:19" x14ac:dyDescent="0.3">
      <c r="A1256" s="60">
        <f>[1]Data!A1255</f>
        <v>1974.11</v>
      </c>
      <c r="B1256" s="60">
        <f>[1]Data!B1255</f>
        <v>71.739999999999995</v>
      </c>
      <c r="C1256" s="60">
        <f>[1]Data!C1255</f>
        <v>3.59667</v>
      </c>
      <c r="D1256" s="60">
        <f>[1]Data!D1255</f>
        <v>8.9633299999999991</v>
      </c>
      <c r="E1256" s="60">
        <f>[1]Data!E1255</f>
        <v>51.5</v>
      </c>
      <c r="F1256" s="60">
        <f t="shared" si="193"/>
        <v>426.43857961165031</v>
      </c>
      <c r="G1256" s="60">
        <f t="shared" si="194"/>
        <v>53.280035040291246</v>
      </c>
      <c r="H1256" s="60">
        <f t="shared" si="188"/>
        <v>755.19216886731624</v>
      </c>
      <c r="I1256" s="60">
        <f t="shared" si="189"/>
        <v>47.547530278858105</v>
      </c>
      <c r="J1256" s="60">
        <f t="shared" si="190"/>
        <v>8.9686799106212511</v>
      </c>
      <c r="K1256" s="60">
        <f t="shared" si="191"/>
        <v>2.1937384980857351</v>
      </c>
      <c r="L1256" s="60">
        <f t="shared" si="192"/>
        <v>-0.60759161454125854</v>
      </c>
      <c r="R1256" s="60">
        <f t="shared" si="195"/>
        <v>8.0037218310605542</v>
      </c>
      <c r="S1256" s="60">
        <f t="shared" si="196"/>
        <v>2.0799066623770015</v>
      </c>
    </row>
    <row r="1257" spans="1:19" x14ac:dyDescent="0.3">
      <c r="A1257" s="60">
        <f>[1]Data!A1256</f>
        <v>1974.12</v>
      </c>
      <c r="B1257" s="60">
        <f>[1]Data!B1256</f>
        <v>67.069999999999993</v>
      </c>
      <c r="C1257" s="60">
        <f>[1]Data!C1256</f>
        <v>3.6</v>
      </c>
      <c r="D1257" s="60">
        <f>[1]Data!D1256</f>
        <v>8.89</v>
      </c>
      <c r="E1257" s="60">
        <f>[1]Data!E1256</f>
        <v>51.9</v>
      </c>
      <c r="F1257" s="60">
        <f t="shared" si="193"/>
        <v>395.60638583815017</v>
      </c>
      <c r="G1257" s="60">
        <f t="shared" si="194"/>
        <v>52.43686849710982</v>
      </c>
      <c r="H1257" s="60">
        <f t="shared" si="188"/>
        <v>751.0923864913309</v>
      </c>
      <c r="I1257" s="60">
        <f t="shared" si="189"/>
        <v>47.611326004095979</v>
      </c>
      <c r="J1257" s="60">
        <f t="shared" si="190"/>
        <v>8.3090814526803207</v>
      </c>
      <c r="K1257" s="60">
        <f t="shared" si="191"/>
        <v>2.1173490675810371</v>
      </c>
      <c r="L1257" s="60">
        <f t="shared" si="192"/>
        <v>-0.68398104504595647</v>
      </c>
      <c r="R1257" s="60">
        <f t="shared" si="195"/>
        <v>7.5444319460067479</v>
      </c>
      <c r="S1257" s="60">
        <f t="shared" si="196"/>
        <v>2.0208098005858326</v>
      </c>
    </row>
    <row r="1258" spans="1:19" x14ac:dyDescent="0.3">
      <c r="A1258" s="60">
        <f>[1]Data!A1257</f>
        <v>1975.01</v>
      </c>
      <c r="B1258" s="60">
        <f>[1]Data!B1257</f>
        <v>72.56</v>
      </c>
      <c r="C1258" s="60">
        <f>[1]Data!C1257</f>
        <v>3.6233300000000002</v>
      </c>
      <c r="D1258" s="60">
        <f>[1]Data!D1257</f>
        <v>8.7433300000000003</v>
      </c>
      <c r="E1258" s="60">
        <f>[1]Data!E1257</f>
        <v>52.1</v>
      </c>
      <c r="F1258" s="60">
        <f t="shared" si="193"/>
        <v>426.34570825335885</v>
      </c>
      <c r="G1258" s="60">
        <f t="shared" si="194"/>
        <v>51.37377647936659</v>
      </c>
      <c r="H1258" s="60">
        <f t="shared" si="188"/>
        <v>747.42127751612452</v>
      </c>
      <c r="I1258" s="60">
        <f t="shared" si="189"/>
        <v>47.663305860657488</v>
      </c>
      <c r="J1258" s="60">
        <f t="shared" si="190"/>
        <v>8.9449462338967862</v>
      </c>
      <c r="K1258" s="60">
        <f t="shared" si="191"/>
        <v>2.1910887061988267</v>
      </c>
      <c r="L1258" s="60">
        <f t="shared" si="192"/>
        <v>-0.61024140642816693</v>
      </c>
      <c r="R1258" s="60">
        <f t="shared" si="195"/>
        <v>8.2988975596254519</v>
      </c>
      <c r="S1258" s="60">
        <f t="shared" si="196"/>
        <v>2.116122681839133</v>
      </c>
    </row>
    <row r="1259" spans="1:19" x14ac:dyDescent="0.3">
      <c r="A1259" s="60">
        <f>[1]Data!A1258</f>
        <v>1975.02</v>
      </c>
      <c r="B1259" s="60">
        <f>[1]Data!B1258</f>
        <v>80.099999999999994</v>
      </c>
      <c r="C1259" s="60">
        <f>[1]Data!C1258</f>
        <v>3.6466699999999999</v>
      </c>
      <c r="D1259" s="60">
        <f>[1]Data!D1258</f>
        <v>8.5966699999999996</v>
      </c>
      <c r="E1259" s="60">
        <f>[1]Data!E1258</f>
        <v>52.5</v>
      </c>
      <c r="F1259" s="60">
        <f t="shared" si="193"/>
        <v>467.06309999999991</v>
      </c>
      <c r="G1259" s="60">
        <f t="shared" si="194"/>
        <v>50.127182769999983</v>
      </c>
      <c r="H1259" s="60">
        <f t="shared" si="188"/>
        <v>743.97607278902672</v>
      </c>
      <c r="I1259" s="60">
        <f t="shared" si="189"/>
        <v>47.701842679857357</v>
      </c>
      <c r="J1259" s="60">
        <f t="shared" si="190"/>
        <v>9.7913010014018305</v>
      </c>
      <c r="K1259" s="60">
        <f t="shared" si="191"/>
        <v>2.2814943385612034</v>
      </c>
      <c r="L1259" s="60">
        <f t="shared" si="192"/>
        <v>-0.51983577406579018</v>
      </c>
      <c r="R1259" s="60">
        <f t="shared" si="195"/>
        <v>9.317561334795915</v>
      </c>
      <c r="S1259" s="60">
        <f t="shared" si="196"/>
        <v>2.2319009351020562</v>
      </c>
    </row>
    <row r="1260" spans="1:19" x14ac:dyDescent="0.3">
      <c r="A1260" s="60">
        <f>[1]Data!A1259</f>
        <v>1975.03</v>
      </c>
      <c r="B1260" s="60">
        <f>[1]Data!B1259</f>
        <v>83.78</v>
      </c>
      <c r="C1260" s="60">
        <f>[1]Data!C1259</f>
        <v>3.67</v>
      </c>
      <c r="D1260" s="60">
        <f>[1]Data!D1259</f>
        <v>8.4499999999999993</v>
      </c>
      <c r="E1260" s="60">
        <f>[1]Data!E1259</f>
        <v>52.7</v>
      </c>
      <c r="F1260" s="60">
        <f t="shared" si="193"/>
        <v>486.66720967741924</v>
      </c>
      <c r="G1260" s="60">
        <f t="shared" si="194"/>
        <v>49.084959677419334</v>
      </c>
      <c r="H1260" s="60">
        <f t="shared" si="188"/>
        <v>740.6057972332485</v>
      </c>
      <c r="I1260" s="60">
        <f t="shared" si="189"/>
        <v>47.729625552330901</v>
      </c>
      <c r="J1260" s="60">
        <f t="shared" si="190"/>
        <v>10.196334122584638</v>
      </c>
      <c r="K1260" s="60">
        <f t="shared" si="191"/>
        <v>2.3220282559440539</v>
      </c>
      <c r="L1260" s="60">
        <f t="shared" si="192"/>
        <v>-0.47930185668293968</v>
      </c>
      <c r="R1260" s="60">
        <f t="shared" si="195"/>
        <v>9.914792899408285</v>
      </c>
      <c r="S1260" s="60">
        <f t="shared" si="196"/>
        <v>2.2940278741498066</v>
      </c>
    </row>
    <row r="1261" spans="1:19" x14ac:dyDescent="0.3">
      <c r="A1261" s="60">
        <f>[1]Data!A1260</f>
        <v>1975.04</v>
      </c>
      <c r="B1261" s="60">
        <f>[1]Data!B1260</f>
        <v>84.72</v>
      </c>
      <c r="C1261" s="60">
        <f>[1]Data!C1260</f>
        <v>3.6833300000000002</v>
      </c>
      <c r="D1261" s="60">
        <f>[1]Data!D1260</f>
        <v>8.2866700000000009</v>
      </c>
      <c r="E1261" s="60">
        <f>[1]Data!E1260</f>
        <v>52.9</v>
      </c>
      <c r="F1261" s="60">
        <f t="shared" si="193"/>
        <v>490.2669527410207</v>
      </c>
      <c r="G1261" s="60">
        <f t="shared" si="194"/>
        <v>47.954207380434781</v>
      </c>
      <c r="H1261" s="60">
        <f t="shared" si="188"/>
        <v>737.53148265962568</v>
      </c>
      <c r="I1261" s="60">
        <f t="shared" si="189"/>
        <v>47.744910938771191</v>
      </c>
      <c r="J1261" s="60">
        <f t="shared" si="190"/>
        <v>10.268465122277568</v>
      </c>
      <c r="K1261" s="60">
        <f t="shared" si="191"/>
        <v>2.3290775602180172</v>
      </c>
      <c r="L1261" s="60">
        <f t="shared" si="192"/>
        <v>-0.47225255240897646</v>
      </c>
      <c r="R1261" s="60">
        <f t="shared" si="195"/>
        <v>10.223648341251671</v>
      </c>
      <c r="S1261" s="60">
        <f t="shared" si="196"/>
        <v>2.3247035016261619</v>
      </c>
    </row>
    <row r="1262" spans="1:19" x14ac:dyDescent="0.3">
      <c r="A1262" s="60">
        <f>[1]Data!A1261</f>
        <v>1975.05</v>
      </c>
      <c r="B1262" s="60">
        <f>[1]Data!B1261</f>
        <v>90.1</v>
      </c>
      <c r="C1262" s="60">
        <f>[1]Data!C1261</f>
        <v>3.6966700000000001</v>
      </c>
      <c r="D1262" s="60">
        <f>[1]Data!D1261</f>
        <v>8.1233299999999993</v>
      </c>
      <c r="E1262" s="60">
        <f>[1]Data!E1261</f>
        <v>53.2</v>
      </c>
      <c r="F1262" s="60">
        <f t="shared" si="193"/>
        <v>518.46029605263141</v>
      </c>
      <c r="G1262" s="60">
        <f t="shared" si="194"/>
        <v>46.743885424342089</v>
      </c>
      <c r="H1262" s="60">
        <f t="shared" si="188"/>
        <v>734.48774238875853</v>
      </c>
      <c r="I1262" s="60">
        <f t="shared" si="189"/>
        <v>47.745569303403535</v>
      </c>
      <c r="J1262" s="60">
        <f t="shared" si="190"/>
        <v>10.858814830712953</v>
      </c>
      <c r="K1262" s="60">
        <f t="shared" si="191"/>
        <v>2.3849771769402768</v>
      </c>
      <c r="L1262" s="60">
        <f t="shared" si="192"/>
        <v>-0.41635293568671683</v>
      </c>
      <c r="R1262" s="60">
        <f t="shared" si="195"/>
        <v>11.091510501235332</v>
      </c>
      <c r="S1262" s="60">
        <f t="shared" si="196"/>
        <v>2.406179995985954</v>
      </c>
    </row>
    <row r="1263" spans="1:19" x14ac:dyDescent="0.3">
      <c r="A1263" s="60">
        <f>[1]Data!A1262</f>
        <v>1975.06</v>
      </c>
      <c r="B1263" s="60">
        <f>[1]Data!B1262</f>
        <v>92.4</v>
      </c>
      <c r="C1263" s="60">
        <f>[1]Data!C1262</f>
        <v>3.71</v>
      </c>
      <c r="D1263" s="60">
        <f>[1]Data!D1262</f>
        <v>7.96</v>
      </c>
      <c r="E1263" s="60">
        <f>[1]Data!E1262</f>
        <v>53.6</v>
      </c>
      <c r="F1263" s="60">
        <f t="shared" si="193"/>
        <v>527.72725746268645</v>
      </c>
      <c r="G1263" s="60">
        <f t="shared" si="194"/>
        <v>45.462218283582075</v>
      </c>
      <c r="H1263" s="60">
        <f t="shared" si="188"/>
        <v>731.72771627528857</v>
      </c>
      <c r="I1263" s="60">
        <f t="shared" si="189"/>
        <v>47.733285285108778</v>
      </c>
      <c r="J1263" s="60">
        <f t="shared" si="190"/>
        <v>11.055749762678079</v>
      </c>
      <c r="K1263" s="60">
        <f t="shared" si="191"/>
        <v>2.4029506331474333</v>
      </c>
      <c r="L1263" s="60">
        <f t="shared" si="192"/>
        <v>-0.39837947947956032</v>
      </c>
      <c r="R1263" s="60">
        <f t="shared" si="195"/>
        <v>11.608040201005027</v>
      </c>
      <c r="S1263" s="60">
        <f t="shared" si="196"/>
        <v>2.4516979787913469</v>
      </c>
    </row>
    <row r="1264" spans="1:19" x14ac:dyDescent="0.3">
      <c r="A1264" s="60">
        <f>[1]Data!A1263</f>
        <v>1975.07</v>
      </c>
      <c r="B1264" s="60">
        <f>[1]Data!B1263</f>
        <v>92.49</v>
      </c>
      <c r="C1264" s="60">
        <f>[1]Data!C1263</f>
        <v>3.71</v>
      </c>
      <c r="D1264" s="60">
        <f>[1]Data!D1263</f>
        <v>7.8933299999999997</v>
      </c>
      <c r="E1264" s="60">
        <f>[1]Data!E1263</f>
        <v>54.2</v>
      </c>
      <c r="F1264" s="60">
        <f t="shared" si="193"/>
        <v>522.39358809963085</v>
      </c>
      <c r="G1264" s="60">
        <f t="shared" si="194"/>
        <v>44.582387077029509</v>
      </c>
      <c r="H1264" s="60">
        <f t="shared" si="188"/>
        <v>728.51765876779382</v>
      </c>
      <c r="I1264" s="60">
        <f t="shared" si="189"/>
        <v>47.709417937273727</v>
      </c>
      <c r="J1264" s="60">
        <f t="shared" si="190"/>
        <v>10.949485671496795</v>
      </c>
      <c r="K1264" s="60">
        <f t="shared" si="191"/>
        <v>2.3932924845197929</v>
      </c>
      <c r="L1264" s="60">
        <f t="shared" si="192"/>
        <v>-0.40803762810720068</v>
      </c>
      <c r="R1264" s="60">
        <f t="shared" si="195"/>
        <v>11.717488056371645</v>
      </c>
      <c r="S1264" s="60">
        <f t="shared" si="196"/>
        <v>2.4610824315158597</v>
      </c>
    </row>
    <row r="1265" spans="1:19" x14ac:dyDescent="0.3">
      <c r="A1265" s="60">
        <f>[1]Data!A1264</f>
        <v>1975.08</v>
      </c>
      <c r="B1265" s="60">
        <f>[1]Data!B1264</f>
        <v>85.71</v>
      </c>
      <c r="C1265" s="60">
        <f>[1]Data!C1264</f>
        <v>3.71</v>
      </c>
      <c r="D1265" s="60">
        <f>[1]Data!D1264</f>
        <v>7.82667</v>
      </c>
      <c r="E1265" s="60">
        <f>[1]Data!E1264</f>
        <v>54.3</v>
      </c>
      <c r="F1265" s="60">
        <f t="shared" si="193"/>
        <v>483.20788259668495</v>
      </c>
      <c r="G1265" s="60">
        <f t="shared" si="194"/>
        <v>44.124473672651931</v>
      </c>
      <c r="H1265" s="60">
        <f t="shared" si="188"/>
        <v>725.10499025017623</v>
      </c>
      <c r="I1265" s="60">
        <f t="shared" si="189"/>
        <v>47.677684163612454</v>
      </c>
      <c r="J1265" s="60">
        <f t="shared" si="190"/>
        <v>10.134885766231669</v>
      </c>
      <c r="K1265" s="60">
        <f t="shared" si="191"/>
        <v>2.3159835086250178</v>
      </c>
      <c r="L1265" s="60">
        <f t="shared" si="192"/>
        <v>-0.48534660400197582</v>
      </c>
      <c r="R1265" s="60">
        <f t="shared" si="195"/>
        <v>10.951017482530885</v>
      </c>
      <c r="S1265" s="60">
        <f t="shared" si="196"/>
        <v>2.393432372724718</v>
      </c>
    </row>
    <row r="1266" spans="1:19" x14ac:dyDescent="0.3">
      <c r="A1266" s="60">
        <f>[1]Data!A1265</f>
        <v>1975.09</v>
      </c>
      <c r="B1266" s="60">
        <f>[1]Data!B1265</f>
        <v>84.67</v>
      </c>
      <c r="C1266" s="60">
        <f>[1]Data!C1265</f>
        <v>3.71</v>
      </c>
      <c r="D1266" s="60">
        <f>[1]Data!D1265</f>
        <v>7.76</v>
      </c>
      <c r="E1266" s="60">
        <f>[1]Data!E1265</f>
        <v>54.6</v>
      </c>
      <c r="F1266" s="60">
        <f t="shared" si="193"/>
        <v>474.72189423076918</v>
      </c>
      <c r="G1266" s="60">
        <f t="shared" si="194"/>
        <v>43.508230769230757</v>
      </c>
      <c r="H1266" s="60">
        <f t="shared" si="188"/>
        <v>721.74817751906301</v>
      </c>
      <c r="I1266" s="60">
        <f t="shared" si="189"/>
        <v>47.636649630188778</v>
      </c>
      <c r="J1266" s="60">
        <f t="shared" si="190"/>
        <v>9.9654761179913809</v>
      </c>
      <c r="K1266" s="60">
        <f t="shared" si="191"/>
        <v>2.2991267315491051</v>
      </c>
      <c r="L1266" s="60">
        <f t="shared" si="192"/>
        <v>-0.50220338107788853</v>
      </c>
      <c r="R1266" s="60">
        <f t="shared" si="195"/>
        <v>10.911082474226804</v>
      </c>
      <c r="S1266" s="60">
        <f t="shared" si="196"/>
        <v>2.3897790134590586</v>
      </c>
    </row>
    <row r="1267" spans="1:19" x14ac:dyDescent="0.3">
      <c r="A1267" s="60">
        <f>[1]Data!A1266</f>
        <v>1975.1</v>
      </c>
      <c r="B1267" s="60">
        <f>[1]Data!B1266</f>
        <v>88.57</v>
      </c>
      <c r="C1267" s="60">
        <f>[1]Data!C1266</f>
        <v>3.7</v>
      </c>
      <c r="D1267" s="60">
        <f>[1]Data!D1266</f>
        <v>7.82667</v>
      </c>
      <c r="E1267" s="60">
        <f>[1]Data!E1266</f>
        <v>54.9</v>
      </c>
      <c r="F1267" s="60">
        <f t="shared" si="193"/>
        <v>493.87454781420752</v>
      </c>
      <c r="G1267" s="60">
        <f t="shared" si="194"/>
        <v>43.642238987704914</v>
      </c>
      <c r="H1267" s="60">
        <f t="shared" si="188"/>
        <v>718.35023505187326</v>
      </c>
      <c r="I1267" s="60">
        <f t="shared" si="189"/>
        <v>47.592587153269548</v>
      </c>
      <c r="J1267" s="60">
        <f t="shared" si="190"/>
        <v>10.377131762635832</v>
      </c>
      <c r="K1267" s="60">
        <f t="shared" si="191"/>
        <v>2.3396045161078969</v>
      </c>
      <c r="L1267" s="60">
        <f t="shared" si="192"/>
        <v>-0.46172559651909673</v>
      </c>
      <c r="R1267" s="60">
        <f t="shared" si="195"/>
        <v>11.316434703392375</v>
      </c>
      <c r="S1267" s="60">
        <f t="shared" si="196"/>
        <v>2.4262560676354181</v>
      </c>
    </row>
    <row r="1268" spans="1:19" x14ac:dyDescent="0.3">
      <c r="A1268" s="60">
        <f>[1]Data!A1267</f>
        <v>1975.11</v>
      </c>
      <c r="B1268" s="60">
        <f>[1]Data!B1267</f>
        <v>90.07</v>
      </c>
      <c r="C1268" s="60">
        <f>[1]Data!C1267</f>
        <v>3.69</v>
      </c>
      <c r="D1268" s="60">
        <f>[1]Data!D1267</f>
        <v>7.8933299999999997</v>
      </c>
      <c r="E1268" s="60">
        <f>[1]Data!E1267</f>
        <v>55.3</v>
      </c>
      <c r="F1268" s="60">
        <f t="shared" si="193"/>
        <v>498.60585759493659</v>
      </c>
      <c r="G1268" s="60">
        <f t="shared" si="194"/>
        <v>43.695576484177209</v>
      </c>
      <c r="H1268" s="60">
        <f t="shared" si="188"/>
        <v>714.80747560993223</v>
      </c>
      <c r="I1268" s="60">
        <f t="shared" si="189"/>
        <v>47.543594969997557</v>
      </c>
      <c r="J1268" s="60">
        <f t="shared" si="190"/>
        <v>10.4873402591786</v>
      </c>
      <c r="K1268" s="60">
        <f t="shared" si="191"/>
        <v>2.3501688401329708</v>
      </c>
      <c r="L1268" s="60">
        <f t="shared" si="192"/>
        <v>-0.45116127249402282</v>
      </c>
      <c r="R1268" s="60">
        <f t="shared" si="195"/>
        <v>11.410900089062537</v>
      </c>
      <c r="S1268" s="60">
        <f t="shared" si="196"/>
        <v>2.4345690467453425</v>
      </c>
    </row>
    <row r="1269" spans="1:19" x14ac:dyDescent="0.3">
      <c r="A1269" s="60">
        <f>[1]Data!A1268</f>
        <v>1975.12</v>
      </c>
      <c r="B1269" s="60">
        <f>[1]Data!B1268</f>
        <v>88.7</v>
      </c>
      <c r="C1269" s="60">
        <f>[1]Data!C1268</f>
        <v>3.68</v>
      </c>
      <c r="D1269" s="60">
        <f>[1]Data!D1268</f>
        <v>7.96</v>
      </c>
      <c r="E1269" s="60">
        <f>[1]Data!E1268</f>
        <v>55.5</v>
      </c>
      <c r="F1269" s="60">
        <f t="shared" si="193"/>
        <v>489.25241891891886</v>
      </c>
      <c r="G1269" s="60">
        <f t="shared" si="194"/>
        <v>43.905854054054046</v>
      </c>
      <c r="H1269" s="60">
        <f t="shared" si="188"/>
        <v>711.8345245012548</v>
      </c>
      <c r="I1269" s="60">
        <f t="shared" si="189"/>
        <v>47.49242543204582</v>
      </c>
      <c r="J1269" s="60">
        <f t="shared" si="190"/>
        <v>10.301693679952438</v>
      </c>
      <c r="K1269" s="60">
        <f t="shared" si="191"/>
        <v>2.3323083166644847</v>
      </c>
      <c r="L1269" s="60">
        <f t="shared" si="192"/>
        <v>-0.46902179596250893</v>
      </c>
      <c r="R1269" s="60">
        <f t="shared" si="195"/>
        <v>11.143216080402011</v>
      </c>
      <c r="S1269" s="60">
        <f t="shared" si="196"/>
        <v>2.4108308894592421</v>
      </c>
    </row>
    <row r="1270" spans="1:19" x14ac:dyDescent="0.3">
      <c r="A1270" s="60">
        <f>[1]Data!A1269</f>
        <v>1976.01</v>
      </c>
      <c r="B1270" s="60">
        <f>[1]Data!B1269</f>
        <v>96.86</v>
      </c>
      <c r="C1270" s="60">
        <f>[1]Data!C1269</f>
        <v>3.6833300000000002</v>
      </c>
      <c r="D1270" s="60">
        <f>[1]Data!D1269</f>
        <v>8.1933299999999996</v>
      </c>
      <c r="E1270" s="60">
        <f>[1]Data!E1269</f>
        <v>55.6</v>
      </c>
      <c r="F1270" s="60">
        <f t="shared" si="193"/>
        <v>533.30053327338112</v>
      </c>
      <c r="G1270" s="60">
        <f t="shared" si="194"/>
        <v>45.111576071492792</v>
      </c>
      <c r="H1270" s="60">
        <f t="shared" si="188"/>
        <v>708.97418346319364</v>
      </c>
      <c r="I1270" s="60">
        <f t="shared" si="189"/>
        <v>47.448231350215607</v>
      </c>
      <c r="J1270" s="60">
        <f t="shared" si="190"/>
        <v>11.239629341230604</v>
      </c>
      <c r="K1270" s="60">
        <f t="shared" si="191"/>
        <v>2.4194458671629566</v>
      </c>
      <c r="L1270" s="60">
        <f t="shared" si="192"/>
        <v>-0.38188424546403699</v>
      </c>
      <c r="R1270" s="60">
        <f t="shared" si="195"/>
        <v>11.821811156147746</v>
      </c>
      <c r="S1270" s="60">
        <f t="shared" si="196"/>
        <v>2.4699462283402118</v>
      </c>
    </row>
    <row r="1271" spans="1:19" x14ac:dyDescent="0.3">
      <c r="A1271" s="60">
        <f>[1]Data!A1270</f>
        <v>1976.02</v>
      </c>
      <c r="B1271" s="60">
        <f>[1]Data!B1270</f>
        <v>100.6</v>
      </c>
      <c r="C1271" s="60">
        <f>[1]Data!C1270</f>
        <v>3.6866699999999999</v>
      </c>
      <c r="D1271" s="60">
        <f>[1]Data!D1270</f>
        <v>8.4266699999999997</v>
      </c>
      <c r="E1271" s="60">
        <f>[1]Data!E1270</f>
        <v>55.8</v>
      </c>
      <c r="F1271" s="60">
        <f t="shared" si="193"/>
        <v>551.90728494623647</v>
      </c>
      <c r="G1271" s="60">
        <f t="shared" si="194"/>
        <v>46.230025455645148</v>
      </c>
      <c r="H1271" s="60">
        <f t="shared" si="188"/>
        <v>706.21994464754937</v>
      </c>
      <c r="I1271" s="60">
        <f t="shared" si="189"/>
        <v>47.412478928744925</v>
      </c>
      <c r="J1271" s="60">
        <f t="shared" si="190"/>
        <v>11.640549016128954</v>
      </c>
      <c r="K1271" s="60">
        <f t="shared" si="191"/>
        <v>2.4544946075250977</v>
      </c>
      <c r="L1271" s="60">
        <f t="shared" si="192"/>
        <v>-0.34683550510189587</v>
      </c>
      <c r="R1271" s="60">
        <f t="shared" si="195"/>
        <v>11.938286416817082</v>
      </c>
      <c r="S1271" s="60">
        <f t="shared" si="196"/>
        <v>2.4797505814855496</v>
      </c>
    </row>
    <row r="1272" spans="1:19" x14ac:dyDescent="0.3">
      <c r="A1272" s="60">
        <f>[1]Data!A1271</f>
        <v>1976.03</v>
      </c>
      <c r="B1272" s="60">
        <f>[1]Data!B1271</f>
        <v>101.1</v>
      </c>
      <c r="C1272" s="60">
        <f>[1]Data!C1271</f>
        <v>3.69</v>
      </c>
      <c r="D1272" s="60">
        <f>[1]Data!D1271</f>
        <v>8.66</v>
      </c>
      <c r="E1272" s="60">
        <f>[1]Data!E1271</f>
        <v>55.9</v>
      </c>
      <c r="F1272" s="60">
        <f t="shared" si="193"/>
        <v>553.65814400715556</v>
      </c>
      <c r="G1272" s="60">
        <f t="shared" si="194"/>
        <v>47.425118962432911</v>
      </c>
      <c r="H1272" s="60">
        <f t="shared" si="188"/>
        <v>703.76369162054323</v>
      </c>
      <c r="I1272" s="60">
        <f t="shared" si="189"/>
        <v>47.384348255327232</v>
      </c>
      <c r="J1272" s="60">
        <f t="shared" si="190"/>
        <v>11.684409818698096</v>
      </c>
      <c r="K1272" s="60">
        <f t="shared" si="191"/>
        <v>2.45825545911562</v>
      </c>
      <c r="L1272" s="60">
        <f t="shared" si="192"/>
        <v>-0.34307465351137356</v>
      </c>
      <c r="R1272" s="60">
        <f t="shared" si="195"/>
        <v>11.674364896073902</v>
      </c>
      <c r="S1272" s="60">
        <f t="shared" si="196"/>
        <v>2.457395403452082</v>
      </c>
    </row>
    <row r="1273" spans="1:19" x14ac:dyDescent="0.3">
      <c r="A1273" s="60">
        <f>[1]Data!A1272</f>
        <v>1976.04</v>
      </c>
      <c r="B1273" s="60">
        <f>[1]Data!B1272</f>
        <v>101.9</v>
      </c>
      <c r="C1273" s="60">
        <f>[1]Data!C1272</f>
        <v>3.71333</v>
      </c>
      <c r="D1273" s="60">
        <f>[1]Data!D1272</f>
        <v>8.8566699999999994</v>
      </c>
      <c r="E1273" s="60">
        <f>[1]Data!E1272</f>
        <v>56.1</v>
      </c>
      <c r="F1273" s="60">
        <f t="shared" si="193"/>
        <v>556.04977272727263</v>
      </c>
      <c r="G1273" s="60">
        <f t="shared" si="194"/>
        <v>48.329237886363622</v>
      </c>
      <c r="H1273" s="60">
        <f t="shared" si="188"/>
        <v>701.09616827158527</v>
      </c>
      <c r="I1273" s="60">
        <f t="shared" si="189"/>
        <v>47.363193455269844</v>
      </c>
      <c r="J1273" s="60">
        <f t="shared" si="190"/>
        <v>11.740124180021986</v>
      </c>
      <c r="K1273" s="60">
        <f t="shared" si="191"/>
        <v>2.4630123918586584</v>
      </c>
      <c r="L1273" s="60">
        <f t="shared" si="192"/>
        <v>-0.33831772076833522</v>
      </c>
      <c r="R1273" s="60">
        <f t="shared" si="195"/>
        <v>11.505452952407621</v>
      </c>
      <c r="S1273" s="60">
        <f t="shared" si="196"/>
        <v>2.4428210927608167</v>
      </c>
    </row>
    <row r="1274" spans="1:19" x14ac:dyDescent="0.3">
      <c r="A1274" s="60">
        <f>[1]Data!A1273</f>
        <v>1976.05</v>
      </c>
      <c r="B1274" s="60">
        <f>[1]Data!B1273</f>
        <v>101.2</v>
      </c>
      <c r="C1274" s="60">
        <f>[1]Data!C1273</f>
        <v>3.7366700000000002</v>
      </c>
      <c r="D1274" s="60">
        <f>[1]Data!D1273</f>
        <v>9.0533300000000008</v>
      </c>
      <c r="E1274" s="60">
        <f>[1]Data!E1273</f>
        <v>56.5</v>
      </c>
      <c r="F1274" s="60">
        <f t="shared" si="193"/>
        <v>548.32040707964597</v>
      </c>
      <c r="G1274" s="60">
        <f t="shared" si="194"/>
        <v>49.052624417256631</v>
      </c>
      <c r="H1274" s="60">
        <f t="shared" si="188"/>
        <v>698.75439878358293</v>
      </c>
      <c r="I1274" s="60">
        <f t="shared" si="189"/>
        <v>47.34498715833287</v>
      </c>
      <c r="J1274" s="60">
        <f t="shared" si="190"/>
        <v>11.581382528332565</v>
      </c>
      <c r="K1274" s="60">
        <f t="shared" si="191"/>
        <v>2.4493988543391128</v>
      </c>
      <c r="L1274" s="60">
        <f t="shared" si="192"/>
        <v>-0.35193125828788085</v>
      </c>
      <c r="R1274" s="60">
        <f t="shared" si="195"/>
        <v>11.178207355746448</v>
      </c>
      <c r="S1274" s="60">
        <f t="shared" si="196"/>
        <v>2.4139661110195596</v>
      </c>
    </row>
    <row r="1275" spans="1:19" x14ac:dyDescent="0.3">
      <c r="A1275" s="60">
        <f>[1]Data!A1274</f>
        <v>1976.06</v>
      </c>
      <c r="B1275" s="60">
        <f>[1]Data!B1274</f>
        <v>101.8</v>
      </c>
      <c r="C1275" s="60">
        <f>[1]Data!C1274</f>
        <v>3.76</v>
      </c>
      <c r="D1275" s="60">
        <f>[1]Data!D1274</f>
        <v>9.25</v>
      </c>
      <c r="E1275" s="60">
        <f>[1]Data!E1274</f>
        <v>56.8</v>
      </c>
      <c r="F1275" s="60">
        <f t="shared" si="193"/>
        <v>548.65808978873235</v>
      </c>
      <c r="G1275" s="60">
        <f t="shared" si="194"/>
        <v>49.853510123239424</v>
      </c>
      <c r="H1275" s="60">
        <f t="shared" si="188"/>
        <v>696.59001208294023</v>
      </c>
      <c r="I1275" s="60">
        <f t="shared" si="189"/>
        <v>47.331494520642877</v>
      </c>
      <c r="J1275" s="60">
        <f t="shared" si="190"/>
        <v>11.591818414891671</v>
      </c>
      <c r="K1275" s="60">
        <f t="shared" si="191"/>
        <v>2.4502995402038037</v>
      </c>
      <c r="L1275" s="60">
        <f t="shared" si="192"/>
        <v>-0.35103057242318991</v>
      </c>
      <c r="R1275" s="60">
        <f t="shared" si="195"/>
        <v>11.005405405405405</v>
      </c>
      <c r="S1275" s="60">
        <f t="shared" si="196"/>
        <v>2.3983865525920884</v>
      </c>
    </row>
    <row r="1276" spans="1:19" x14ac:dyDescent="0.3">
      <c r="A1276" s="60">
        <f>[1]Data!A1275</f>
        <v>1976.07</v>
      </c>
      <c r="B1276" s="60">
        <f>[1]Data!B1275</f>
        <v>104.2</v>
      </c>
      <c r="C1276" s="60">
        <f>[1]Data!C1275</f>
        <v>3.79</v>
      </c>
      <c r="D1276" s="60">
        <f>[1]Data!D1275</f>
        <v>9.35</v>
      </c>
      <c r="E1276" s="60">
        <f>[1]Data!E1275</f>
        <v>57.1</v>
      </c>
      <c r="F1276" s="60">
        <f t="shared" si="193"/>
        <v>558.64247810858137</v>
      </c>
      <c r="G1276" s="60">
        <f t="shared" si="194"/>
        <v>50.127707968476344</v>
      </c>
      <c r="H1276" s="60">
        <f t="shared" si="188"/>
        <v>694.3848478221305</v>
      </c>
      <c r="I1276" s="60">
        <f t="shared" si="189"/>
        <v>47.320181698699621</v>
      </c>
      <c r="J1276" s="60">
        <f t="shared" si="190"/>
        <v>11.80558607457615</v>
      </c>
      <c r="K1276" s="60">
        <f t="shared" si="191"/>
        <v>2.4685728156055333</v>
      </c>
      <c r="L1276" s="60">
        <f t="shared" si="192"/>
        <v>-0.33275729702146029</v>
      </c>
      <c r="R1276" s="60">
        <f t="shared" si="195"/>
        <v>11.144385026737968</v>
      </c>
      <c r="S1276" s="60">
        <f t="shared" si="196"/>
        <v>2.4109357860186709</v>
      </c>
    </row>
    <row r="1277" spans="1:19" x14ac:dyDescent="0.3">
      <c r="A1277" s="60">
        <f>[1]Data!A1276</f>
        <v>1976.08</v>
      </c>
      <c r="B1277" s="60">
        <f>[1]Data!B1276</f>
        <v>103.3</v>
      </c>
      <c r="C1277" s="60">
        <f>[1]Data!C1276</f>
        <v>3.82</v>
      </c>
      <c r="D1277" s="60">
        <f>[1]Data!D1276</f>
        <v>9.4499999999999993</v>
      </c>
      <c r="E1277" s="60">
        <f>[1]Data!E1276</f>
        <v>57.4</v>
      </c>
      <c r="F1277" s="60">
        <f t="shared" si="193"/>
        <v>550.92283536585353</v>
      </c>
      <c r="G1277" s="60">
        <f t="shared" si="194"/>
        <v>50.399039634146327</v>
      </c>
      <c r="H1277" s="60">
        <f t="shared" si="188"/>
        <v>692.67935957478426</v>
      </c>
      <c r="I1277" s="60">
        <f t="shared" si="189"/>
        <v>47.31222109760494</v>
      </c>
      <c r="J1277" s="60">
        <f t="shared" si="190"/>
        <v>11.644408623921962</v>
      </c>
      <c r="K1277" s="60">
        <f t="shared" si="191"/>
        <v>2.4548261183560829</v>
      </c>
      <c r="L1277" s="60">
        <f t="shared" si="192"/>
        <v>-0.34650399427091072</v>
      </c>
      <c r="R1277" s="60">
        <f t="shared" si="195"/>
        <v>10.931216931216932</v>
      </c>
      <c r="S1277" s="60">
        <f t="shared" si="196"/>
        <v>2.3916226346199414</v>
      </c>
    </row>
    <row r="1278" spans="1:19" x14ac:dyDescent="0.3">
      <c r="A1278" s="60">
        <f>[1]Data!A1277</f>
        <v>1976.09</v>
      </c>
      <c r="B1278" s="60">
        <f>[1]Data!B1277</f>
        <v>105.5</v>
      </c>
      <c r="C1278" s="60">
        <f>[1]Data!C1277</f>
        <v>3.85</v>
      </c>
      <c r="D1278" s="60">
        <f>[1]Data!D1277</f>
        <v>9.5500000000000007</v>
      </c>
      <c r="E1278" s="60">
        <f>[1]Data!E1277</f>
        <v>57.6</v>
      </c>
      <c r="F1278" s="60">
        <f t="shared" si="193"/>
        <v>560.70227864583319</v>
      </c>
      <c r="G1278" s="60">
        <f t="shared" si="194"/>
        <v>50.755514322916653</v>
      </c>
      <c r="H1278" s="60">
        <f t="shared" si="188"/>
        <v>690.95484725342897</v>
      </c>
      <c r="I1278" s="60">
        <f t="shared" si="189"/>
        <v>47.30584582748611</v>
      </c>
      <c r="J1278" s="60">
        <f t="shared" si="190"/>
        <v>11.852705914837452</v>
      </c>
      <c r="K1278" s="60">
        <f t="shared" si="191"/>
        <v>2.4725561887575433</v>
      </c>
      <c r="L1278" s="60">
        <f t="shared" si="192"/>
        <v>-0.32877392386945026</v>
      </c>
      <c r="R1278" s="60">
        <f t="shared" si="195"/>
        <v>11.047120418848166</v>
      </c>
      <c r="S1278" s="60">
        <f t="shared" si="196"/>
        <v>2.4021697984234822</v>
      </c>
    </row>
    <row r="1279" spans="1:19" x14ac:dyDescent="0.3">
      <c r="A1279" s="60">
        <f>[1]Data!A1278</f>
        <v>1976.1</v>
      </c>
      <c r="B1279" s="60">
        <f>[1]Data!B1278</f>
        <v>101.9</v>
      </c>
      <c r="C1279" s="60">
        <f>[1]Data!C1278</f>
        <v>3.9166699999999999</v>
      </c>
      <c r="D1279" s="60">
        <f>[1]Data!D1278</f>
        <v>9.67</v>
      </c>
      <c r="E1279" s="60">
        <f>[1]Data!E1278</f>
        <v>57.9</v>
      </c>
      <c r="F1279" s="60">
        <f t="shared" si="193"/>
        <v>538.76325129533677</v>
      </c>
      <c r="G1279" s="60">
        <f t="shared" si="194"/>
        <v>51.126993523316052</v>
      </c>
      <c r="H1279" s="60">
        <f t="shared" si="188"/>
        <v>689.27026676489447</v>
      </c>
      <c r="I1279" s="60">
        <f t="shared" si="189"/>
        <v>47.303796993933489</v>
      </c>
      <c r="J1279" s="60">
        <f t="shared" si="190"/>
        <v>11.389429296012556</v>
      </c>
      <c r="K1279" s="60">
        <f t="shared" si="191"/>
        <v>2.4326856704980999</v>
      </c>
      <c r="L1279" s="60">
        <f t="shared" si="192"/>
        <v>-0.36864444212889369</v>
      </c>
      <c r="R1279" s="60">
        <f t="shared" si="195"/>
        <v>10.537745604963806</v>
      </c>
      <c r="S1279" s="60">
        <f t="shared" si="196"/>
        <v>2.3549636307634763</v>
      </c>
    </row>
    <row r="1280" spans="1:19" x14ac:dyDescent="0.3">
      <c r="A1280" s="60">
        <f>[1]Data!A1279</f>
        <v>1976.11</v>
      </c>
      <c r="B1280" s="60">
        <f>[1]Data!B1279</f>
        <v>101.2</v>
      </c>
      <c r="C1280" s="60">
        <f>[1]Data!C1279</f>
        <v>3.98333</v>
      </c>
      <c r="D1280" s="60">
        <f>[1]Data!D1279</f>
        <v>9.7899999999999991</v>
      </c>
      <c r="E1280" s="60">
        <f>[1]Data!E1279</f>
        <v>58</v>
      </c>
      <c r="F1280" s="60">
        <f t="shared" si="193"/>
        <v>534.13970689655162</v>
      </c>
      <c r="G1280" s="60">
        <f t="shared" si="194"/>
        <v>51.672210775862055</v>
      </c>
      <c r="H1280" s="60">
        <f t="shared" si="188"/>
        <v>687.48595035066569</v>
      </c>
      <c r="I1280" s="60">
        <f t="shared" si="189"/>
        <v>47.304978762701644</v>
      </c>
      <c r="J1280" s="60">
        <f t="shared" si="190"/>
        <v>11.291405701205017</v>
      </c>
      <c r="K1280" s="60">
        <f t="shared" si="191"/>
        <v>2.4240418789322873</v>
      </c>
      <c r="L1280" s="60">
        <f t="shared" si="192"/>
        <v>-0.37728823369470632</v>
      </c>
      <c r="R1280" s="60">
        <f t="shared" si="195"/>
        <v>10.337078651685394</v>
      </c>
      <c r="S1280" s="60">
        <f t="shared" si="196"/>
        <v>2.3357373003109463</v>
      </c>
    </row>
    <row r="1281" spans="1:19" x14ac:dyDescent="0.3">
      <c r="A1281" s="60">
        <f>[1]Data!A1280</f>
        <v>1976.12</v>
      </c>
      <c r="B1281" s="60">
        <f>[1]Data!B1280</f>
        <v>104.7</v>
      </c>
      <c r="C1281" s="60">
        <f>[1]Data!C1280</f>
        <v>4.05</v>
      </c>
      <c r="D1281" s="60">
        <f>[1]Data!D1280</f>
        <v>9.91</v>
      </c>
      <c r="E1281" s="60">
        <f>[1]Data!E1280</f>
        <v>58.2</v>
      </c>
      <c r="F1281" s="60">
        <f t="shared" si="193"/>
        <v>550.71390463917521</v>
      </c>
      <c r="G1281" s="60">
        <f t="shared" si="194"/>
        <v>52.125833762886586</v>
      </c>
      <c r="H1281" s="60">
        <f t="shared" ref="H1281:H1344" si="197">GEOMEAN(F1162:F1282)</f>
        <v>685.60445976687993</v>
      </c>
      <c r="I1281" s="60">
        <f t="shared" ref="I1281:I1344" si="198">GEOMEAN(G1162:G1281)</f>
        <v>47.308658335779469</v>
      </c>
      <c r="J1281" s="60">
        <f t="shared" ref="J1281:J1344" si="199">F1281/I1281</f>
        <v>11.64086921954984</v>
      </c>
      <c r="K1281" s="60">
        <f t="shared" ref="K1281:K1344" si="200">LN(J1281)</f>
        <v>2.4545221147342948</v>
      </c>
      <c r="L1281" s="60">
        <f t="shared" si="192"/>
        <v>-0.34680799789269878</v>
      </c>
      <c r="R1281" s="60">
        <f t="shared" si="195"/>
        <v>10.565085771947528</v>
      </c>
      <c r="S1281" s="60">
        <f t="shared" si="196"/>
        <v>2.3575547695345946</v>
      </c>
    </row>
    <row r="1282" spans="1:19" x14ac:dyDescent="0.3">
      <c r="A1282" s="60">
        <f>[1]Data!A1281</f>
        <v>1977.01</v>
      </c>
      <c r="B1282" s="60">
        <f>[1]Data!B1281</f>
        <v>103.8</v>
      </c>
      <c r="C1282" s="60">
        <f>[1]Data!C1281</f>
        <v>4.0966699999999996</v>
      </c>
      <c r="D1282" s="60">
        <f>[1]Data!D1281</f>
        <v>9.9666700000000006</v>
      </c>
      <c r="E1282" s="60">
        <f>[1]Data!E1281</f>
        <v>58.5</v>
      </c>
      <c r="F1282" s="60">
        <f t="shared" si="193"/>
        <v>543.18007692307685</v>
      </c>
      <c r="G1282" s="60">
        <f t="shared" si="194"/>
        <v>52.155072998717941</v>
      </c>
      <c r="H1282" s="60">
        <f t="shared" si="197"/>
        <v>683.30335395927204</v>
      </c>
      <c r="I1282" s="60">
        <f t="shared" si="198"/>
        <v>47.314934250408157</v>
      </c>
      <c r="J1282" s="60">
        <f t="shared" si="199"/>
        <v>11.480097891468404</v>
      </c>
      <c r="K1282" s="60">
        <f t="shared" si="200"/>
        <v>2.4406149179864585</v>
      </c>
      <c r="L1282" s="60">
        <f t="shared" ref="L1282:L1345" si="201">K1282-$K$1843</f>
        <v>-0.36071519464053514</v>
      </c>
      <c r="R1282" s="60">
        <f t="shared" si="195"/>
        <v>10.414712235882195</v>
      </c>
      <c r="S1282" s="60">
        <f t="shared" si="196"/>
        <v>2.3432194445551526</v>
      </c>
    </row>
    <row r="1283" spans="1:19" x14ac:dyDescent="0.3">
      <c r="A1283" s="60">
        <f>[1]Data!A1282</f>
        <v>1977.02</v>
      </c>
      <c r="B1283" s="60">
        <f>[1]Data!B1282</f>
        <v>101</v>
      </c>
      <c r="C1283" s="60">
        <f>[1]Data!C1282</f>
        <v>4.1433299999999997</v>
      </c>
      <c r="D1283" s="60">
        <f>[1]Data!D1282</f>
        <v>10.023300000000001</v>
      </c>
      <c r="E1283" s="60">
        <f>[1]Data!E1282</f>
        <v>59.1</v>
      </c>
      <c r="F1283" s="60">
        <f t="shared" si="193"/>
        <v>523.16205583756334</v>
      </c>
      <c r="G1283" s="60">
        <f t="shared" si="194"/>
        <v>51.918913210659888</v>
      </c>
      <c r="H1283" s="60">
        <f t="shared" si="197"/>
        <v>680.75904848101663</v>
      </c>
      <c r="I1283" s="60">
        <f t="shared" si="198"/>
        <v>47.321811792742182</v>
      </c>
      <c r="J1283" s="60">
        <f t="shared" si="199"/>
        <v>11.055410518280315</v>
      </c>
      <c r="K1283" s="60">
        <f t="shared" si="200"/>
        <v>2.4029199477927543</v>
      </c>
      <c r="L1283" s="60">
        <f t="shared" si="201"/>
        <v>-0.3984101648342393</v>
      </c>
      <c r="R1283" s="60">
        <f t="shared" si="195"/>
        <v>10.07652170442868</v>
      </c>
      <c r="S1283" s="60">
        <f t="shared" si="196"/>
        <v>2.3102081340881226</v>
      </c>
    </row>
    <row r="1284" spans="1:19" x14ac:dyDescent="0.3">
      <c r="A1284" s="60">
        <f>[1]Data!A1283</f>
        <v>1977.03</v>
      </c>
      <c r="B1284" s="60">
        <f>[1]Data!B1283</f>
        <v>100.6</v>
      </c>
      <c r="C1284" s="60">
        <f>[1]Data!C1283</f>
        <v>4.1900000000000004</v>
      </c>
      <c r="D1284" s="60">
        <f>[1]Data!D1283</f>
        <v>10.08</v>
      </c>
      <c r="E1284" s="60">
        <f>[1]Data!E1283</f>
        <v>59.5</v>
      </c>
      <c r="F1284" s="60">
        <f t="shared" si="193"/>
        <v>517.58699999999988</v>
      </c>
      <c r="G1284" s="60">
        <f t="shared" si="194"/>
        <v>51.861599999999989</v>
      </c>
      <c r="H1284" s="60">
        <f t="shared" si="197"/>
        <v>677.9766950840268</v>
      </c>
      <c r="I1284" s="60">
        <f t="shared" si="198"/>
        <v>47.331856480557683</v>
      </c>
      <c r="J1284" s="60">
        <f t="shared" si="199"/>
        <v>10.93527781257866</v>
      </c>
      <c r="K1284" s="60">
        <f t="shared" si="200"/>
        <v>2.3919940596202438</v>
      </c>
      <c r="L1284" s="60">
        <f t="shared" si="201"/>
        <v>-0.4093360530067498</v>
      </c>
      <c r="R1284" s="60">
        <f t="shared" si="195"/>
        <v>9.9801587301587293</v>
      </c>
      <c r="S1284" s="60">
        <f t="shared" si="196"/>
        <v>2.3005989950224164</v>
      </c>
    </row>
    <row r="1285" spans="1:19" x14ac:dyDescent="0.3">
      <c r="A1285" s="60">
        <f>[1]Data!A1284</f>
        <v>1977.04</v>
      </c>
      <c r="B1285" s="60">
        <f>[1]Data!B1284</f>
        <v>99.05</v>
      </c>
      <c r="C1285" s="60">
        <f>[1]Data!C1284</f>
        <v>4.2466699999999999</v>
      </c>
      <c r="D1285" s="60">
        <f>[1]Data!D1284</f>
        <v>10.193300000000001</v>
      </c>
      <c r="E1285" s="60">
        <f>[1]Data!E1284</f>
        <v>60</v>
      </c>
      <c r="F1285" s="60">
        <f t="shared" si="193"/>
        <v>505.3654812499999</v>
      </c>
      <c r="G1285" s="60">
        <f t="shared" si="194"/>
        <v>52.007490762499991</v>
      </c>
      <c r="H1285" s="60">
        <f t="shared" si="197"/>
        <v>675.08313070195072</v>
      </c>
      <c r="I1285" s="60">
        <f t="shared" si="198"/>
        <v>47.347111735306207</v>
      </c>
      <c r="J1285" s="60">
        <f t="shared" si="199"/>
        <v>10.67362850083112</v>
      </c>
      <c r="K1285" s="60">
        <f t="shared" si="200"/>
        <v>2.3677760731868251</v>
      </c>
      <c r="L1285" s="60">
        <f t="shared" si="201"/>
        <v>-0.43355403944016846</v>
      </c>
      <c r="R1285" s="60">
        <f t="shared" si="195"/>
        <v>9.7171671588200077</v>
      </c>
      <c r="S1285" s="60">
        <f t="shared" si="196"/>
        <v>2.2738941314282837</v>
      </c>
    </row>
    <row r="1286" spans="1:19" x14ac:dyDescent="0.3">
      <c r="A1286" s="60">
        <f>[1]Data!A1285</f>
        <v>1977.05</v>
      </c>
      <c r="B1286" s="60">
        <f>[1]Data!B1285</f>
        <v>98.76</v>
      </c>
      <c r="C1286" s="60">
        <f>[1]Data!C1285</f>
        <v>4.3033299999999999</v>
      </c>
      <c r="D1286" s="60">
        <f>[1]Data!D1285</f>
        <v>10.306699999999999</v>
      </c>
      <c r="E1286" s="60">
        <f>[1]Data!E1285</f>
        <v>60.3</v>
      </c>
      <c r="F1286" s="60">
        <f t="shared" si="193"/>
        <v>501.37897014925369</v>
      </c>
      <c r="G1286" s="60">
        <f t="shared" si="194"/>
        <v>52.324449490049737</v>
      </c>
      <c r="H1286" s="60">
        <f t="shared" si="197"/>
        <v>672.1130127841833</v>
      </c>
      <c r="I1286" s="60">
        <f t="shared" si="198"/>
        <v>47.368890113918589</v>
      </c>
      <c r="J1286" s="60">
        <f t="shared" si="199"/>
        <v>10.584562334972917</v>
      </c>
      <c r="K1286" s="60">
        <f t="shared" si="200"/>
        <v>2.359396556067646</v>
      </c>
      <c r="L1286" s="60">
        <f t="shared" si="201"/>
        <v>-0.44193355655934763</v>
      </c>
      <c r="R1286" s="60">
        <f t="shared" si="195"/>
        <v>9.582116487333483</v>
      </c>
      <c r="S1286" s="60">
        <f t="shared" si="196"/>
        <v>2.2598984952784451</v>
      </c>
    </row>
    <row r="1287" spans="1:19" x14ac:dyDescent="0.3">
      <c r="A1287" s="60">
        <f>[1]Data!A1286</f>
        <v>1977.06</v>
      </c>
      <c r="B1287" s="60">
        <f>[1]Data!B1286</f>
        <v>99.29</v>
      </c>
      <c r="C1287" s="60">
        <f>[1]Data!C1286</f>
        <v>4.3600000000000003</v>
      </c>
      <c r="D1287" s="60">
        <f>[1]Data!D1286</f>
        <v>10.42</v>
      </c>
      <c r="E1287" s="60">
        <f>[1]Data!E1286</f>
        <v>60.7</v>
      </c>
      <c r="F1287" s="60">
        <f t="shared" si="193"/>
        <v>500.7479320428335</v>
      </c>
      <c r="G1287" s="60">
        <f t="shared" si="194"/>
        <v>52.551046952224041</v>
      </c>
      <c r="H1287" s="60">
        <f t="shared" si="197"/>
        <v>669.26551471863115</v>
      </c>
      <c r="I1287" s="60">
        <f t="shared" si="198"/>
        <v>47.396525878988605</v>
      </c>
      <c r="J1287" s="60">
        <f t="shared" si="199"/>
        <v>10.56507671725409</v>
      </c>
      <c r="K1287" s="60">
        <f t="shared" si="200"/>
        <v>2.3575539124949536</v>
      </c>
      <c r="L1287" s="60">
        <f t="shared" si="201"/>
        <v>-0.44377620013204</v>
      </c>
      <c r="R1287" s="60">
        <f t="shared" si="195"/>
        <v>9.5287907869481767</v>
      </c>
      <c r="S1287" s="60">
        <f t="shared" si="196"/>
        <v>2.2543178247202817</v>
      </c>
    </row>
    <row r="1288" spans="1:19" x14ac:dyDescent="0.3">
      <c r="A1288" s="60">
        <f>[1]Data!A1287</f>
        <v>1977.07</v>
      </c>
      <c r="B1288" s="60">
        <f>[1]Data!B1287</f>
        <v>100.2</v>
      </c>
      <c r="C1288" s="60">
        <f>[1]Data!C1287</f>
        <v>4.4066700000000001</v>
      </c>
      <c r="D1288" s="60">
        <f>[1]Data!D1287</f>
        <v>10.5167</v>
      </c>
      <c r="E1288" s="60">
        <f>[1]Data!E1287</f>
        <v>61</v>
      </c>
      <c r="F1288" s="60">
        <f t="shared" si="193"/>
        <v>502.85205737704905</v>
      </c>
      <c r="G1288" s="60">
        <f t="shared" si="194"/>
        <v>52.777886545081962</v>
      </c>
      <c r="H1288" s="60">
        <f t="shared" si="197"/>
        <v>666.19789936990742</v>
      </c>
      <c r="I1288" s="60">
        <f t="shared" si="198"/>
        <v>47.427807320017642</v>
      </c>
      <c r="J1288" s="60">
        <f t="shared" si="199"/>
        <v>10.602473228080534</v>
      </c>
      <c r="K1288" s="60">
        <f t="shared" si="200"/>
        <v>2.3610872973061734</v>
      </c>
      <c r="L1288" s="60">
        <f t="shared" si="201"/>
        <v>-0.44024281532082021</v>
      </c>
      <c r="R1288" s="60">
        <f t="shared" si="195"/>
        <v>9.5277035571995015</v>
      </c>
      <c r="S1288" s="60">
        <f t="shared" si="196"/>
        <v>2.2542037187645674</v>
      </c>
    </row>
    <row r="1289" spans="1:19" x14ac:dyDescent="0.3">
      <c r="A1289" s="60">
        <f>[1]Data!A1288</f>
        <v>1977.08</v>
      </c>
      <c r="B1289" s="60">
        <f>[1]Data!B1288</f>
        <v>97.75</v>
      </c>
      <c r="C1289" s="60">
        <f>[1]Data!C1288</f>
        <v>4.4533300000000002</v>
      </c>
      <c r="D1289" s="60">
        <f>[1]Data!D1288</f>
        <v>10.613300000000001</v>
      </c>
      <c r="E1289" s="60">
        <f>[1]Data!E1288</f>
        <v>61.2</v>
      </c>
      <c r="F1289" s="60">
        <f t="shared" si="193"/>
        <v>488.95364583333321</v>
      </c>
      <c r="G1289" s="60">
        <f t="shared" si="194"/>
        <v>53.08861104166666</v>
      </c>
      <c r="H1289" s="60">
        <f t="shared" si="197"/>
        <v>662.97045840081148</v>
      </c>
      <c r="I1289" s="60">
        <f t="shared" si="198"/>
        <v>47.463357639213072</v>
      </c>
      <c r="J1289" s="60">
        <f t="shared" si="199"/>
        <v>10.301707889063701</v>
      </c>
      <c r="K1289" s="60">
        <f t="shared" si="200"/>
        <v>2.3323096959620941</v>
      </c>
      <c r="L1289" s="60">
        <f t="shared" si="201"/>
        <v>-0.46902041666489946</v>
      </c>
      <c r="R1289" s="60">
        <f t="shared" si="195"/>
        <v>9.2101419916519838</v>
      </c>
      <c r="S1289" s="60">
        <f t="shared" si="196"/>
        <v>2.2203052672658523</v>
      </c>
    </row>
    <row r="1290" spans="1:19" x14ac:dyDescent="0.3">
      <c r="A1290" s="60">
        <f>[1]Data!A1289</f>
        <v>1977.09</v>
      </c>
      <c r="B1290" s="60">
        <f>[1]Data!B1289</f>
        <v>96.23</v>
      </c>
      <c r="C1290" s="60">
        <f>[1]Data!C1289</f>
        <v>4.5</v>
      </c>
      <c r="D1290" s="60">
        <f>[1]Data!D1289</f>
        <v>10.71</v>
      </c>
      <c r="E1290" s="60">
        <f>[1]Data!E1289</f>
        <v>61.4</v>
      </c>
      <c r="F1290" s="60">
        <f t="shared" si="193"/>
        <v>479.78256229641687</v>
      </c>
      <c r="G1290" s="60">
        <f t="shared" si="194"/>
        <v>53.397809853420185</v>
      </c>
      <c r="H1290" s="60">
        <f t="shared" si="197"/>
        <v>659.53862130553716</v>
      </c>
      <c r="I1290" s="60">
        <f t="shared" si="198"/>
        <v>47.503159408272303</v>
      </c>
      <c r="J1290" s="60">
        <f t="shared" si="199"/>
        <v>10.100013731147039</v>
      </c>
      <c r="K1290" s="60">
        <f t="shared" si="200"/>
        <v>2.3125367833657986</v>
      </c>
      <c r="L1290" s="60">
        <f t="shared" si="201"/>
        <v>-0.48879332926119501</v>
      </c>
      <c r="R1290" s="60">
        <f t="shared" si="195"/>
        <v>8.9850606909430439</v>
      </c>
      <c r="S1290" s="60">
        <f t="shared" si="196"/>
        <v>2.1955632749086522</v>
      </c>
    </row>
    <row r="1291" spans="1:19" x14ac:dyDescent="0.3">
      <c r="A1291" s="60">
        <f>[1]Data!A1290</f>
        <v>1977.1</v>
      </c>
      <c r="B1291" s="60">
        <f>[1]Data!B1290</f>
        <v>93.74</v>
      </c>
      <c r="C1291" s="60">
        <f>[1]Data!C1290</f>
        <v>4.5566700000000004</v>
      </c>
      <c r="D1291" s="60">
        <f>[1]Data!D1290</f>
        <v>10.77</v>
      </c>
      <c r="E1291" s="60">
        <f>[1]Data!E1290</f>
        <v>61.6</v>
      </c>
      <c r="F1291" s="60">
        <f t="shared" ref="F1291:F1354" si="202">B1291*$E$1842/E1291</f>
        <v>465.85051704545441</v>
      </c>
      <c r="G1291" s="60">
        <f t="shared" ref="G1291:G1354" si="203">D1291*$E$1842/E1291</f>
        <v>53.522616477272713</v>
      </c>
      <c r="H1291" s="60">
        <f t="shared" si="197"/>
        <v>656.15396337191123</v>
      </c>
      <c r="I1291" s="60">
        <f t="shared" si="198"/>
        <v>47.544350074675101</v>
      </c>
      <c r="J1291" s="60">
        <f t="shared" si="199"/>
        <v>9.7982308373922571</v>
      </c>
      <c r="K1291" s="60">
        <f t="shared" si="200"/>
        <v>2.2822018425828943</v>
      </c>
      <c r="L1291" s="60">
        <f t="shared" si="201"/>
        <v>-0.51912827004409934</v>
      </c>
      <c r="R1291" s="60">
        <f t="shared" ref="R1291:R1354" si="204">B1291/D1291</f>
        <v>8.7038068709377896</v>
      </c>
      <c r="S1291" s="60">
        <f t="shared" ref="S1291:S1354" si="205">LN(R1291)</f>
        <v>2.1637605013262626</v>
      </c>
    </row>
    <row r="1292" spans="1:19" x14ac:dyDescent="0.3">
      <c r="A1292" s="60">
        <f>[1]Data!A1291</f>
        <v>1977.11</v>
      </c>
      <c r="B1292" s="60">
        <f>[1]Data!B1291</f>
        <v>94.28</v>
      </c>
      <c r="C1292" s="60">
        <f>[1]Data!C1291</f>
        <v>4.6133300000000004</v>
      </c>
      <c r="D1292" s="60">
        <f>[1]Data!D1291</f>
        <v>10.83</v>
      </c>
      <c r="E1292" s="60">
        <f>[1]Data!E1291</f>
        <v>61.9</v>
      </c>
      <c r="F1292" s="60">
        <f t="shared" si="202"/>
        <v>466.26333925686583</v>
      </c>
      <c r="G1292" s="60">
        <f t="shared" si="203"/>
        <v>53.559948707592881</v>
      </c>
      <c r="H1292" s="60">
        <f t="shared" si="197"/>
        <v>652.93078677939786</v>
      </c>
      <c r="I1292" s="60">
        <f t="shared" si="198"/>
        <v>47.586281823416961</v>
      </c>
      <c r="J1292" s="60">
        <f t="shared" si="199"/>
        <v>9.7982721362235132</v>
      </c>
      <c r="K1292" s="60">
        <f t="shared" si="200"/>
        <v>2.2822060575013734</v>
      </c>
      <c r="L1292" s="60">
        <f t="shared" si="201"/>
        <v>-0.51912405512562021</v>
      </c>
      <c r="R1292" s="60">
        <f t="shared" si="204"/>
        <v>8.7054478301015692</v>
      </c>
      <c r="S1292" s="60">
        <f t="shared" si="205"/>
        <v>2.1639490170550308</v>
      </c>
    </row>
    <row r="1293" spans="1:19" x14ac:dyDescent="0.3">
      <c r="A1293" s="60">
        <f>[1]Data!A1292</f>
        <v>1977.12</v>
      </c>
      <c r="B1293" s="60">
        <f>[1]Data!B1292</f>
        <v>93.82</v>
      </c>
      <c r="C1293" s="60">
        <f>[1]Data!C1292</f>
        <v>4.67</v>
      </c>
      <c r="D1293" s="60">
        <f>[1]Data!D1292</f>
        <v>10.89</v>
      </c>
      <c r="E1293" s="60">
        <f>[1]Data!E1292</f>
        <v>62.1</v>
      </c>
      <c r="F1293" s="60">
        <f t="shared" si="202"/>
        <v>462.4940748792269</v>
      </c>
      <c r="G1293" s="60">
        <f t="shared" si="203"/>
        <v>53.683228260869555</v>
      </c>
      <c r="H1293" s="60">
        <f t="shared" si="197"/>
        <v>649.34578043673741</v>
      </c>
      <c r="I1293" s="60">
        <f t="shared" si="198"/>
        <v>47.629590253698517</v>
      </c>
      <c r="J1293" s="60">
        <f t="shared" si="199"/>
        <v>9.7102257738468261</v>
      </c>
      <c r="K1293" s="60">
        <f t="shared" si="200"/>
        <v>2.2731795337164216</v>
      </c>
      <c r="L1293" s="60">
        <f t="shared" si="201"/>
        <v>-0.52815057891057204</v>
      </c>
      <c r="R1293" s="60">
        <f t="shared" si="204"/>
        <v>8.6152433425160684</v>
      </c>
      <c r="S1293" s="60">
        <f t="shared" si="205"/>
        <v>2.1535331159554425</v>
      </c>
    </row>
    <row r="1294" spans="1:19" x14ac:dyDescent="0.3">
      <c r="A1294" s="60">
        <f>[1]Data!A1293</f>
        <v>1978.01</v>
      </c>
      <c r="B1294" s="60">
        <f>[1]Data!B1293</f>
        <v>90.25</v>
      </c>
      <c r="C1294" s="60">
        <f>[1]Data!C1293</f>
        <v>4.71333</v>
      </c>
      <c r="D1294" s="60">
        <f>[1]Data!D1293</f>
        <v>10.9</v>
      </c>
      <c r="E1294" s="60">
        <f>[1]Data!E1293</f>
        <v>62.5</v>
      </c>
      <c r="F1294" s="60">
        <f t="shared" si="202"/>
        <v>442.04810999999995</v>
      </c>
      <c r="G1294" s="60">
        <f t="shared" si="203"/>
        <v>53.388635999999991</v>
      </c>
      <c r="H1294" s="60">
        <f t="shared" si="197"/>
        <v>645.71675174234906</v>
      </c>
      <c r="I1294" s="60">
        <f t="shared" si="198"/>
        <v>47.670365136191094</v>
      </c>
      <c r="J1294" s="60">
        <f t="shared" si="199"/>
        <v>9.2730170775301932</v>
      </c>
      <c r="K1294" s="60">
        <f t="shared" si="200"/>
        <v>2.2271087934566598</v>
      </c>
      <c r="L1294" s="60">
        <f t="shared" si="201"/>
        <v>-0.57422131917033381</v>
      </c>
      <c r="R1294" s="60">
        <f t="shared" si="204"/>
        <v>8.2798165137614674</v>
      </c>
      <c r="S1294" s="60">
        <f t="shared" si="205"/>
        <v>2.1138208079778922</v>
      </c>
    </row>
    <row r="1295" spans="1:19" x14ac:dyDescent="0.3">
      <c r="A1295" s="60">
        <f>[1]Data!A1294</f>
        <v>1978.02</v>
      </c>
      <c r="B1295" s="60">
        <f>[1]Data!B1294</f>
        <v>88.98</v>
      </c>
      <c r="C1295" s="60">
        <f>[1]Data!C1294</f>
        <v>4.7566699999999997</v>
      </c>
      <c r="D1295" s="60">
        <f>[1]Data!D1294</f>
        <v>10.91</v>
      </c>
      <c r="E1295" s="60">
        <f>[1]Data!E1294</f>
        <v>62.9</v>
      </c>
      <c r="F1295" s="60">
        <f t="shared" si="202"/>
        <v>433.05604054054049</v>
      </c>
      <c r="G1295" s="60">
        <f t="shared" si="203"/>
        <v>53.097790540540537</v>
      </c>
      <c r="H1295" s="60">
        <f t="shared" si="197"/>
        <v>642.31712281188857</v>
      </c>
      <c r="I1295" s="60">
        <f t="shared" si="198"/>
        <v>47.707460690446645</v>
      </c>
      <c r="J1295" s="60">
        <f t="shared" si="199"/>
        <v>9.0773232168120703</v>
      </c>
      <c r="K1295" s="60">
        <f t="shared" si="200"/>
        <v>2.2057793492406015</v>
      </c>
      <c r="L1295" s="60">
        <f t="shared" si="201"/>
        <v>-0.59555076338639212</v>
      </c>
      <c r="R1295" s="60">
        <f t="shared" si="204"/>
        <v>8.1558203483043084</v>
      </c>
      <c r="S1295" s="60">
        <f t="shared" si="205"/>
        <v>2.0987318255329162</v>
      </c>
    </row>
    <row r="1296" spans="1:19" x14ac:dyDescent="0.3">
      <c r="A1296" s="60">
        <f>[1]Data!A1295</f>
        <v>1978.03</v>
      </c>
      <c r="B1296" s="60">
        <f>[1]Data!B1295</f>
        <v>88.82</v>
      </c>
      <c r="C1296" s="60">
        <f>[1]Data!C1295</f>
        <v>4.8</v>
      </c>
      <c r="D1296" s="60">
        <f>[1]Data!D1295</f>
        <v>10.92</v>
      </c>
      <c r="E1296" s="60">
        <f>[1]Data!E1295</f>
        <v>63.4</v>
      </c>
      <c r="F1296" s="60">
        <f t="shared" si="202"/>
        <v>428.86821056782321</v>
      </c>
      <c r="G1296" s="60">
        <f t="shared" si="203"/>
        <v>52.727323343848575</v>
      </c>
      <c r="H1296" s="60">
        <f t="shared" si="197"/>
        <v>639.23322739452192</v>
      </c>
      <c r="I1296" s="60">
        <f t="shared" si="198"/>
        <v>47.740270211199665</v>
      </c>
      <c r="J1296" s="60">
        <f t="shared" si="199"/>
        <v>8.9833637026045263</v>
      </c>
      <c r="K1296" s="60">
        <f t="shared" si="200"/>
        <v>2.1953743893050626</v>
      </c>
      <c r="L1296" s="60">
        <f t="shared" si="201"/>
        <v>-0.60595572332193104</v>
      </c>
      <c r="R1296" s="60">
        <f t="shared" si="204"/>
        <v>8.1336996336996332</v>
      </c>
      <c r="S1296" s="60">
        <f t="shared" si="205"/>
        <v>2.0960158795471973</v>
      </c>
    </row>
    <row r="1297" spans="1:19" x14ac:dyDescent="0.3">
      <c r="A1297" s="60">
        <f>[1]Data!A1296</f>
        <v>1978.04</v>
      </c>
      <c r="B1297" s="60">
        <f>[1]Data!B1296</f>
        <v>92.71</v>
      </c>
      <c r="C1297" s="60">
        <f>[1]Data!C1296</f>
        <v>4.8366699999999998</v>
      </c>
      <c r="D1297" s="60">
        <f>[1]Data!D1296</f>
        <v>11.023300000000001</v>
      </c>
      <c r="E1297" s="60">
        <f>[1]Data!E1296</f>
        <v>63.9</v>
      </c>
      <c r="F1297" s="60">
        <f t="shared" si="202"/>
        <v>444.14836502347407</v>
      </c>
      <c r="G1297" s="60">
        <f t="shared" si="203"/>
        <v>52.809628650234735</v>
      </c>
      <c r="H1297" s="60">
        <f t="shared" si="197"/>
        <v>636.0156834456742</v>
      </c>
      <c r="I1297" s="60">
        <f t="shared" si="198"/>
        <v>47.771723836616133</v>
      </c>
      <c r="J1297" s="60">
        <f t="shared" si="199"/>
        <v>9.2973066356680789</v>
      </c>
      <c r="K1297" s="60">
        <f t="shared" si="200"/>
        <v>2.2297247491464569</v>
      </c>
      <c r="L1297" s="60">
        <f t="shared" si="201"/>
        <v>-0.5716053634805367</v>
      </c>
      <c r="R1297" s="60">
        <f t="shared" si="204"/>
        <v>8.4103671314397666</v>
      </c>
      <c r="S1297" s="60">
        <f t="shared" si="205"/>
        <v>2.1294651271865921</v>
      </c>
    </row>
    <row r="1298" spans="1:19" x14ac:dyDescent="0.3">
      <c r="A1298" s="60">
        <f>[1]Data!A1297</f>
        <v>1978.05</v>
      </c>
      <c r="B1298" s="60">
        <f>[1]Data!B1297</f>
        <v>97.41</v>
      </c>
      <c r="C1298" s="60">
        <f>[1]Data!C1297</f>
        <v>4.8733300000000002</v>
      </c>
      <c r="D1298" s="60">
        <f>[1]Data!D1297</f>
        <v>11.1267</v>
      </c>
      <c r="E1298" s="60">
        <f>[1]Data!E1297</f>
        <v>64.5</v>
      </c>
      <c r="F1298" s="60">
        <f t="shared" si="202"/>
        <v>462.32371744186037</v>
      </c>
      <c r="G1298" s="60">
        <f t="shared" si="203"/>
        <v>52.809129523255798</v>
      </c>
      <c r="H1298" s="60">
        <f t="shared" si="197"/>
        <v>632.66758284788784</v>
      </c>
      <c r="I1298" s="60">
        <f t="shared" si="198"/>
        <v>47.801214562811374</v>
      </c>
      <c r="J1298" s="60">
        <f t="shared" si="199"/>
        <v>9.6717985446658776</v>
      </c>
      <c r="K1298" s="60">
        <f t="shared" si="200"/>
        <v>2.2692142843802978</v>
      </c>
      <c r="L1298" s="60">
        <f t="shared" si="201"/>
        <v>-0.53211582824669579</v>
      </c>
      <c r="R1298" s="60">
        <f t="shared" si="204"/>
        <v>8.7546172719674296</v>
      </c>
      <c r="S1298" s="60">
        <f t="shared" si="205"/>
        <v>2.1695812494159004</v>
      </c>
    </row>
    <row r="1299" spans="1:19" x14ac:dyDescent="0.3">
      <c r="A1299" s="60">
        <f>[1]Data!A1298</f>
        <v>1978.06</v>
      </c>
      <c r="B1299" s="60">
        <f>[1]Data!B1298</f>
        <v>97.66</v>
      </c>
      <c r="C1299" s="60">
        <f>[1]Data!C1298</f>
        <v>4.91</v>
      </c>
      <c r="D1299" s="60">
        <f>[1]Data!D1298</f>
        <v>11.23</v>
      </c>
      <c r="E1299" s="60">
        <f>[1]Data!E1298</f>
        <v>65.2</v>
      </c>
      <c r="F1299" s="60">
        <f t="shared" si="202"/>
        <v>458.53392101226984</v>
      </c>
      <c r="G1299" s="60">
        <f t="shared" si="203"/>
        <v>52.727175230061334</v>
      </c>
      <c r="H1299" s="60">
        <f t="shared" si="197"/>
        <v>629.16444818877142</v>
      </c>
      <c r="I1299" s="60">
        <f t="shared" si="198"/>
        <v>47.829295637639667</v>
      </c>
      <c r="J1299" s="60">
        <f t="shared" si="199"/>
        <v>9.5868842494812476</v>
      </c>
      <c r="K1299" s="60">
        <f t="shared" si="200"/>
        <v>2.2603959403264726</v>
      </c>
      <c r="L1299" s="60">
        <f t="shared" si="201"/>
        <v>-0.54093417230052099</v>
      </c>
      <c r="R1299" s="60">
        <f t="shared" si="204"/>
        <v>8.6963490650044513</v>
      </c>
      <c r="S1299" s="60">
        <f t="shared" si="205"/>
        <v>2.1629032898831624</v>
      </c>
    </row>
    <row r="1300" spans="1:19" x14ac:dyDescent="0.3">
      <c r="A1300" s="60">
        <f>[1]Data!A1299</f>
        <v>1978.07</v>
      </c>
      <c r="B1300" s="60">
        <f>[1]Data!B1299</f>
        <v>97.19</v>
      </c>
      <c r="C1300" s="60">
        <f>[1]Data!C1299</f>
        <v>4.9466700000000001</v>
      </c>
      <c r="D1300" s="60">
        <f>[1]Data!D1299</f>
        <v>11.343299999999999</v>
      </c>
      <c r="E1300" s="60">
        <f>[1]Data!E1299</f>
        <v>65.7</v>
      </c>
      <c r="F1300" s="60">
        <f t="shared" si="202"/>
        <v>452.85436415525101</v>
      </c>
      <c r="G1300" s="60">
        <f t="shared" si="203"/>
        <v>52.853821472602725</v>
      </c>
      <c r="H1300" s="60">
        <f t="shared" si="197"/>
        <v>626.04249194509657</v>
      </c>
      <c r="I1300" s="60">
        <f t="shared" si="198"/>
        <v>47.858499778049278</v>
      </c>
      <c r="J1300" s="60">
        <f t="shared" si="199"/>
        <v>9.4623602130327669</v>
      </c>
      <c r="K1300" s="60">
        <f t="shared" si="200"/>
        <v>2.2473218459234339</v>
      </c>
      <c r="L1300" s="60">
        <f t="shared" si="201"/>
        <v>-0.55400826670355974</v>
      </c>
      <c r="R1300" s="60">
        <f t="shared" si="204"/>
        <v>8.5680533883437811</v>
      </c>
      <c r="S1300" s="60">
        <f t="shared" si="205"/>
        <v>2.1480405642585949</v>
      </c>
    </row>
    <row r="1301" spans="1:19" x14ac:dyDescent="0.3">
      <c r="A1301" s="60">
        <f>[1]Data!A1300</f>
        <v>1978.08</v>
      </c>
      <c r="B1301" s="60">
        <f>[1]Data!B1300</f>
        <v>103.9</v>
      </c>
      <c r="C1301" s="60">
        <f>[1]Data!C1300</f>
        <v>4.9833299999999996</v>
      </c>
      <c r="D1301" s="60">
        <f>[1]Data!D1300</f>
        <v>11.4567</v>
      </c>
      <c r="E1301" s="60">
        <f>[1]Data!E1300</f>
        <v>66</v>
      </c>
      <c r="F1301" s="60">
        <f t="shared" si="202"/>
        <v>481.91889772727262</v>
      </c>
      <c r="G1301" s="60">
        <f t="shared" si="203"/>
        <v>53.139559534090893</v>
      </c>
      <c r="H1301" s="60">
        <f t="shared" si="197"/>
        <v>623.02556341997911</v>
      </c>
      <c r="I1301" s="60">
        <f t="shared" si="198"/>
        <v>47.888883050271424</v>
      </c>
      <c r="J1301" s="60">
        <f t="shared" si="199"/>
        <v>10.063272873192251</v>
      </c>
      <c r="K1301" s="60">
        <f t="shared" si="200"/>
        <v>2.3088924470689181</v>
      </c>
      <c r="L1301" s="60">
        <f t="shared" si="201"/>
        <v>-0.49243766555807555</v>
      </c>
      <c r="R1301" s="60">
        <f t="shared" si="204"/>
        <v>9.0689290982569162</v>
      </c>
      <c r="S1301" s="60">
        <f t="shared" si="205"/>
        <v>2.2048541864016706</v>
      </c>
    </row>
    <row r="1302" spans="1:19" x14ac:dyDescent="0.3">
      <c r="A1302" s="60">
        <f>[1]Data!A1301</f>
        <v>1978.09</v>
      </c>
      <c r="B1302" s="60">
        <f>[1]Data!B1301</f>
        <v>103.9</v>
      </c>
      <c r="C1302" s="60">
        <f>[1]Data!C1301</f>
        <v>5.0199999999999996</v>
      </c>
      <c r="D1302" s="60">
        <f>[1]Data!D1301</f>
        <v>11.57</v>
      </c>
      <c r="E1302" s="60">
        <f>[1]Data!E1301</f>
        <v>66.5</v>
      </c>
      <c r="F1302" s="60">
        <f t="shared" si="202"/>
        <v>478.29544736842098</v>
      </c>
      <c r="G1302" s="60">
        <f t="shared" si="203"/>
        <v>53.261581578947357</v>
      </c>
      <c r="H1302" s="60">
        <f t="shared" si="197"/>
        <v>619.66252354243932</v>
      </c>
      <c r="I1302" s="60">
        <f t="shared" si="198"/>
        <v>47.919218621504612</v>
      </c>
      <c r="J1302" s="60">
        <f t="shared" si="199"/>
        <v>9.9812864468073208</v>
      </c>
      <c r="K1302" s="60">
        <f t="shared" si="200"/>
        <v>2.3007119845018646</v>
      </c>
      <c r="L1302" s="60">
        <f t="shared" si="201"/>
        <v>-0.50061812812512896</v>
      </c>
      <c r="R1302" s="60">
        <f t="shared" si="204"/>
        <v>8.980121002592913</v>
      </c>
      <c r="S1302" s="60">
        <f t="shared" si="205"/>
        <v>2.1950133568995964</v>
      </c>
    </row>
    <row r="1303" spans="1:19" x14ac:dyDescent="0.3">
      <c r="A1303" s="60">
        <f>[1]Data!A1302</f>
        <v>1978.1</v>
      </c>
      <c r="B1303" s="60">
        <f>[1]Data!B1302</f>
        <v>100.6</v>
      </c>
      <c r="C1303" s="60">
        <f>[1]Data!C1302</f>
        <v>5.03667</v>
      </c>
      <c r="D1303" s="60">
        <f>[1]Data!D1302</f>
        <v>11.8233</v>
      </c>
      <c r="E1303" s="60">
        <f>[1]Data!E1302</f>
        <v>67.099999999999994</v>
      </c>
      <c r="F1303" s="60">
        <f t="shared" si="202"/>
        <v>458.96313710879281</v>
      </c>
      <c r="G1303" s="60">
        <f t="shared" si="203"/>
        <v>53.940942932190751</v>
      </c>
      <c r="H1303" s="60">
        <f t="shared" si="197"/>
        <v>615.89251762905485</v>
      </c>
      <c r="I1303" s="60">
        <f t="shared" si="198"/>
        <v>47.954562396030035</v>
      </c>
      <c r="J1303" s="60">
        <f t="shared" si="199"/>
        <v>9.5707918950124444</v>
      </c>
      <c r="K1303" s="60">
        <f t="shared" si="200"/>
        <v>2.258715949691668</v>
      </c>
      <c r="L1303" s="60">
        <f t="shared" si="201"/>
        <v>-0.54261416293532561</v>
      </c>
      <c r="R1303" s="60">
        <f t="shared" si="204"/>
        <v>8.5086228041240606</v>
      </c>
      <c r="S1303" s="60">
        <f t="shared" si="205"/>
        <v>2.1410800968360943</v>
      </c>
    </row>
    <row r="1304" spans="1:19" x14ac:dyDescent="0.3">
      <c r="A1304" s="60">
        <f>[1]Data!A1303</f>
        <v>1978.11</v>
      </c>
      <c r="B1304" s="60">
        <f>[1]Data!B1303</f>
        <v>94.71</v>
      </c>
      <c r="C1304" s="60">
        <f>[1]Data!C1303</f>
        <v>5.0533299999999999</v>
      </c>
      <c r="D1304" s="60">
        <f>[1]Data!D1303</f>
        <v>12.076700000000001</v>
      </c>
      <c r="E1304" s="60">
        <f>[1]Data!E1303</f>
        <v>67.400000000000006</v>
      </c>
      <c r="F1304" s="60">
        <f t="shared" si="202"/>
        <v>430.16818286350133</v>
      </c>
      <c r="G1304" s="60">
        <f t="shared" si="203"/>
        <v>54.851780107566753</v>
      </c>
      <c r="H1304" s="60">
        <f t="shared" si="197"/>
        <v>612.13414044563115</v>
      </c>
      <c r="I1304" s="60">
        <f t="shared" si="198"/>
        <v>47.995425321916485</v>
      </c>
      <c r="J1304" s="60">
        <f t="shared" si="199"/>
        <v>8.9626913393987699</v>
      </c>
      <c r="K1304" s="60">
        <f t="shared" si="200"/>
        <v>2.1930705545847466</v>
      </c>
      <c r="L1304" s="60">
        <f t="shared" si="201"/>
        <v>-0.60825955804224696</v>
      </c>
      <c r="R1304" s="60">
        <f t="shared" si="204"/>
        <v>7.8423741585035636</v>
      </c>
      <c r="S1304" s="60">
        <f t="shared" si="205"/>
        <v>2.0595416148594152</v>
      </c>
    </row>
    <row r="1305" spans="1:19" x14ac:dyDescent="0.3">
      <c r="A1305" s="60">
        <f>[1]Data!A1304</f>
        <v>1978.12</v>
      </c>
      <c r="B1305" s="60">
        <f>[1]Data!B1304</f>
        <v>96.11</v>
      </c>
      <c r="C1305" s="60">
        <f>[1]Data!C1304</f>
        <v>5.07</v>
      </c>
      <c r="D1305" s="60">
        <f>[1]Data!D1304</f>
        <v>12.33</v>
      </c>
      <c r="E1305" s="60">
        <f>[1]Data!E1304</f>
        <v>67.7</v>
      </c>
      <c r="F1305" s="60">
        <f t="shared" si="202"/>
        <v>434.5925262186114</v>
      </c>
      <c r="G1305" s="60">
        <f t="shared" si="203"/>
        <v>55.754092688330857</v>
      </c>
      <c r="H1305" s="60">
        <f t="shared" si="197"/>
        <v>608.50121712020598</v>
      </c>
      <c r="I1305" s="60">
        <f t="shared" si="198"/>
        <v>48.041660916563856</v>
      </c>
      <c r="J1305" s="60">
        <f t="shared" si="199"/>
        <v>9.0461594775706864</v>
      </c>
      <c r="K1305" s="60">
        <f t="shared" si="200"/>
        <v>2.2023403005233653</v>
      </c>
      <c r="L1305" s="60">
        <f t="shared" si="201"/>
        <v>-0.59898981210362834</v>
      </c>
      <c r="R1305" s="60">
        <f t="shared" si="204"/>
        <v>7.7948094079480938</v>
      </c>
      <c r="S1305" s="60">
        <f t="shared" si="205"/>
        <v>2.0534580516589402</v>
      </c>
    </row>
    <row r="1306" spans="1:19" x14ac:dyDescent="0.3">
      <c r="A1306" s="60">
        <f>[1]Data!A1305</f>
        <v>1979.01</v>
      </c>
      <c r="B1306" s="60">
        <f>[1]Data!B1305</f>
        <v>99.71</v>
      </c>
      <c r="C1306" s="60">
        <f>[1]Data!C1305</f>
        <v>5.1133300000000004</v>
      </c>
      <c r="D1306" s="60">
        <f>[1]Data!D1305</f>
        <v>12.6533</v>
      </c>
      <c r="E1306" s="60">
        <f>[1]Data!E1305</f>
        <v>68.3</v>
      </c>
      <c r="F1306" s="60">
        <f t="shared" si="202"/>
        <v>446.9102931918008</v>
      </c>
      <c r="G1306" s="60">
        <f t="shared" si="203"/>
        <v>56.71336889824304</v>
      </c>
      <c r="H1306" s="60">
        <f t="shared" si="197"/>
        <v>604.98677398033703</v>
      </c>
      <c r="I1306" s="60">
        <f t="shared" si="198"/>
        <v>48.094515875965904</v>
      </c>
      <c r="J1306" s="60">
        <f t="shared" si="199"/>
        <v>9.2923337526541907</v>
      </c>
      <c r="K1306" s="60">
        <f t="shared" si="200"/>
        <v>2.2291897325427326</v>
      </c>
      <c r="L1306" s="60">
        <f t="shared" si="201"/>
        <v>-0.57214038008426105</v>
      </c>
      <c r="R1306" s="60">
        <f t="shared" si="204"/>
        <v>7.8801577454102878</v>
      </c>
      <c r="S1306" s="60">
        <f t="shared" si="205"/>
        <v>2.0643479221225034</v>
      </c>
    </row>
    <row r="1307" spans="1:19" x14ac:dyDescent="0.3">
      <c r="A1307" s="60">
        <f>[1]Data!A1306</f>
        <v>1979.02</v>
      </c>
      <c r="B1307" s="60">
        <f>[1]Data!B1306</f>
        <v>98.23</v>
      </c>
      <c r="C1307" s="60">
        <f>[1]Data!C1306</f>
        <v>5.1566700000000001</v>
      </c>
      <c r="D1307" s="60">
        <f>[1]Data!D1306</f>
        <v>12.976699999999999</v>
      </c>
      <c r="E1307" s="60">
        <f>[1]Data!E1306</f>
        <v>69.099999999999994</v>
      </c>
      <c r="F1307" s="60">
        <f t="shared" si="202"/>
        <v>435.1795126628075</v>
      </c>
      <c r="G1307" s="60">
        <f t="shared" si="203"/>
        <v>57.489504041244565</v>
      </c>
      <c r="H1307" s="60">
        <f t="shared" si="197"/>
        <v>601.58855216532879</v>
      </c>
      <c r="I1307" s="60">
        <f t="shared" si="198"/>
        <v>48.153744917383392</v>
      </c>
      <c r="J1307" s="60">
        <f t="shared" si="199"/>
        <v>9.0372932242224984</v>
      </c>
      <c r="K1307" s="60">
        <f t="shared" si="200"/>
        <v>2.2013597074690572</v>
      </c>
      <c r="L1307" s="60">
        <f t="shared" si="201"/>
        <v>-0.59997040515793643</v>
      </c>
      <c r="R1307" s="60">
        <f t="shared" si="204"/>
        <v>7.569721115537849</v>
      </c>
      <c r="S1307" s="60">
        <f t="shared" si="205"/>
        <v>2.0241562260227481</v>
      </c>
    </row>
    <row r="1308" spans="1:19" x14ac:dyDescent="0.3">
      <c r="A1308" s="60">
        <f>[1]Data!A1307</f>
        <v>1979.03</v>
      </c>
      <c r="B1308" s="60">
        <f>[1]Data!B1307</f>
        <v>100.1</v>
      </c>
      <c r="C1308" s="60">
        <f>[1]Data!C1307</f>
        <v>5.2</v>
      </c>
      <c r="D1308" s="60">
        <f>[1]Data!D1307</f>
        <v>13.3</v>
      </c>
      <c r="E1308" s="60">
        <f>[1]Data!E1307</f>
        <v>69.8</v>
      </c>
      <c r="F1308" s="60">
        <f t="shared" si="202"/>
        <v>439.01665830945552</v>
      </c>
      <c r="G1308" s="60">
        <f t="shared" si="203"/>
        <v>58.330884670487102</v>
      </c>
      <c r="H1308" s="60">
        <f t="shared" si="197"/>
        <v>598.40050547230157</v>
      </c>
      <c r="I1308" s="60">
        <f t="shared" si="198"/>
        <v>48.220854808537581</v>
      </c>
      <c r="J1308" s="60">
        <f t="shared" si="199"/>
        <v>9.1042902506101342</v>
      </c>
      <c r="K1308" s="60">
        <f t="shared" si="200"/>
        <v>2.2087457585332939</v>
      </c>
      <c r="L1308" s="60">
        <f t="shared" si="201"/>
        <v>-0.59258435409369969</v>
      </c>
      <c r="R1308" s="60">
        <f t="shared" si="204"/>
        <v>7.5263157894736832</v>
      </c>
      <c r="S1308" s="60">
        <f t="shared" si="205"/>
        <v>2.0184056510934667</v>
      </c>
    </row>
    <row r="1309" spans="1:19" x14ac:dyDescent="0.3">
      <c r="A1309" s="60">
        <f>[1]Data!A1308</f>
        <v>1979.04</v>
      </c>
      <c r="B1309" s="60">
        <f>[1]Data!B1308</f>
        <v>102.1</v>
      </c>
      <c r="C1309" s="60">
        <f>[1]Data!C1308</f>
        <v>5.2466699999999999</v>
      </c>
      <c r="D1309" s="60">
        <f>[1]Data!D1308</f>
        <v>13.5267</v>
      </c>
      <c r="E1309" s="60">
        <f>[1]Data!E1308</f>
        <v>70.599999999999994</v>
      </c>
      <c r="F1309" s="60">
        <f t="shared" si="202"/>
        <v>442.71413243626057</v>
      </c>
      <c r="G1309" s="60">
        <f t="shared" si="203"/>
        <v>58.652901618271947</v>
      </c>
      <c r="H1309" s="60">
        <f t="shared" si="197"/>
        <v>594.98064156718044</v>
      </c>
      <c r="I1309" s="60">
        <f t="shared" si="198"/>
        <v>48.292036049816787</v>
      </c>
      <c r="J1309" s="60">
        <f t="shared" si="199"/>
        <v>9.1674356405177946</v>
      </c>
      <c r="K1309" s="60">
        <f t="shared" si="200"/>
        <v>2.2156576005424964</v>
      </c>
      <c r="L1309" s="60">
        <f t="shared" si="201"/>
        <v>-0.58567251208449722</v>
      </c>
      <c r="R1309" s="60">
        <f t="shared" si="204"/>
        <v>7.5480346278101829</v>
      </c>
      <c r="S1309" s="60">
        <f t="shared" si="205"/>
        <v>2.0212872151759846</v>
      </c>
    </row>
    <row r="1310" spans="1:19" x14ac:dyDescent="0.3">
      <c r="A1310" s="60">
        <f>[1]Data!A1309</f>
        <v>1979.05</v>
      </c>
      <c r="B1310" s="60">
        <f>[1]Data!B1309</f>
        <v>99.73</v>
      </c>
      <c r="C1310" s="60">
        <f>[1]Data!C1309</f>
        <v>5.2933300000000001</v>
      </c>
      <c r="D1310" s="60">
        <f>[1]Data!D1309</f>
        <v>13.753299999999999</v>
      </c>
      <c r="E1310" s="60">
        <f>[1]Data!E1309</f>
        <v>71.5</v>
      </c>
      <c r="F1310" s="60">
        <f t="shared" si="202"/>
        <v>426.99434370629365</v>
      </c>
      <c r="G1310" s="60">
        <f t="shared" si="203"/>
        <v>58.884802038461522</v>
      </c>
      <c r="H1310" s="60">
        <f t="shared" si="197"/>
        <v>591.47828576543952</v>
      </c>
      <c r="I1310" s="60">
        <f t="shared" si="198"/>
        <v>48.36556109338585</v>
      </c>
      <c r="J1310" s="60">
        <f t="shared" si="199"/>
        <v>8.8284790676125642</v>
      </c>
      <c r="K1310" s="60">
        <f t="shared" si="200"/>
        <v>2.1779827537563263</v>
      </c>
      <c r="L1310" s="60">
        <f t="shared" si="201"/>
        <v>-0.62334735887066728</v>
      </c>
      <c r="R1310" s="60">
        <f t="shared" si="204"/>
        <v>7.2513505849505213</v>
      </c>
      <c r="S1310" s="60">
        <f t="shared" si="205"/>
        <v>1.9811877390965891</v>
      </c>
    </row>
    <row r="1311" spans="1:19" x14ac:dyDescent="0.3">
      <c r="A1311" s="60">
        <f>[1]Data!A1310</f>
        <v>1979.06</v>
      </c>
      <c r="B1311" s="60">
        <f>[1]Data!B1310</f>
        <v>101.7</v>
      </c>
      <c r="C1311" s="60">
        <f>[1]Data!C1310</f>
        <v>5.34</v>
      </c>
      <c r="D1311" s="60">
        <f>[1]Data!D1310</f>
        <v>13.98</v>
      </c>
      <c r="E1311" s="60">
        <f>[1]Data!E1310</f>
        <v>72.3</v>
      </c>
      <c r="F1311" s="60">
        <f t="shared" si="202"/>
        <v>430.61088174273851</v>
      </c>
      <c r="G1311" s="60">
        <f t="shared" si="203"/>
        <v>59.193118257261396</v>
      </c>
      <c r="H1311" s="60">
        <f t="shared" si="197"/>
        <v>588.27783462825562</v>
      </c>
      <c r="I1311" s="60">
        <f t="shared" si="198"/>
        <v>48.443056799480843</v>
      </c>
      <c r="J1311" s="60">
        <f t="shared" si="199"/>
        <v>8.8890113504842514</v>
      </c>
      <c r="K1311" s="60">
        <f t="shared" si="200"/>
        <v>2.1848158341722397</v>
      </c>
      <c r="L1311" s="60">
        <f t="shared" si="201"/>
        <v>-0.61651427845475393</v>
      </c>
      <c r="R1311" s="60">
        <f t="shared" si="204"/>
        <v>7.2746781115879831</v>
      </c>
      <c r="S1311" s="60">
        <f t="shared" si="205"/>
        <v>1.9843995662488501</v>
      </c>
    </row>
    <row r="1312" spans="1:19" x14ac:dyDescent="0.3">
      <c r="A1312" s="60">
        <f>[1]Data!A1311</f>
        <v>1979.07</v>
      </c>
      <c r="B1312" s="60">
        <f>[1]Data!B1311</f>
        <v>102.7</v>
      </c>
      <c r="C1312" s="60">
        <f>[1]Data!C1311</f>
        <v>5.3966700000000003</v>
      </c>
      <c r="D1312" s="60">
        <f>[1]Data!D1311</f>
        <v>14.1967</v>
      </c>
      <c r="E1312" s="60">
        <f>[1]Data!E1311</f>
        <v>73.099999999999994</v>
      </c>
      <c r="F1312" s="60">
        <f t="shared" si="202"/>
        <v>430.08610465116277</v>
      </c>
      <c r="G1312" s="60">
        <f t="shared" si="203"/>
        <v>59.452808197674408</v>
      </c>
      <c r="H1312" s="60">
        <f t="shared" si="197"/>
        <v>585.5125433917425</v>
      </c>
      <c r="I1312" s="60">
        <f t="shared" si="198"/>
        <v>48.523497745453845</v>
      </c>
      <c r="J1312" s="60">
        <f t="shared" si="199"/>
        <v>8.8634604806793309</v>
      </c>
      <c r="K1312" s="60">
        <f t="shared" si="200"/>
        <v>2.1819372618031432</v>
      </c>
      <c r="L1312" s="60">
        <f t="shared" si="201"/>
        <v>-0.61939285082385043</v>
      </c>
      <c r="R1312" s="60">
        <f t="shared" si="204"/>
        <v>7.2340755245937443</v>
      </c>
      <c r="S1312" s="60">
        <f t="shared" si="205"/>
        <v>1.9788025737012498</v>
      </c>
    </row>
    <row r="1313" spans="1:19" x14ac:dyDescent="0.3">
      <c r="A1313" s="60">
        <f>[1]Data!A1312</f>
        <v>1979.08</v>
      </c>
      <c r="B1313" s="60">
        <f>[1]Data!B1312</f>
        <v>107.4</v>
      </c>
      <c r="C1313" s="60">
        <f>[1]Data!C1312</f>
        <v>5.4533300000000002</v>
      </c>
      <c r="D1313" s="60">
        <f>[1]Data!D1312</f>
        <v>14.4133</v>
      </c>
      <c r="E1313" s="60">
        <f>[1]Data!E1312</f>
        <v>73.8</v>
      </c>
      <c r="F1313" s="60">
        <f t="shared" si="202"/>
        <v>445.50262195121945</v>
      </c>
      <c r="G1313" s="60">
        <f t="shared" si="203"/>
        <v>59.787364441056901</v>
      </c>
      <c r="H1313" s="60">
        <f t="shared" si="197"/>
        <v>582.81497152776183</v>
      </c>
      <c r="I1313" s="60">
        <f t="shared" si="198"/>
        <v>48.607389999411104</v>
      </c>
      <c r="J1313" s="60">
        <f t="shared" si="199"/>
        <v>9.1653269586500503</v>
      </c>
      <c r="K1313" s="60">
        <f t="shared" si="200"/>
        <v>2.2154275553580201</v>
      </c>
      <c r="L1313" s="60">
        <f t="shared" si="201"/>
        <v>-0.58590255726897356</v>
      </c>
      <c r="R1313" s="60">
        <f t="shared" si="204"/>
        <v>7.4514510903124203</v>
      </c>
      <c r="S1313" s="60">
        <f t="shared" si="205"/>
        <v>2.0084087906479913</v>
      </c>
    </row>
    <row r="1314" spans="1:19" x14ac:dyDescent="0.3">
      <c r="A1314" s="60">
        <f>[1]Data!A1313</f>
        <v>1979.09</v>
      </c>
      <c r="B1314" s="60">
        <f>[1]Data!B1313</f>
        <v>108.6</v>
      </c>
      <c r="C1314" s="60">
        <f>[1]Data!C1313</f>
        <v>5.51</v>
      </c>
      <c r="D1314" s="60">
        <f>[1]Data!D1313</f>
        <v>14.63</v>
      </c>
      <c r="E1314" s="60">
        <f>[1]Data!E1313</f>
        <v>74.599999999999994</v>
      </c>
      <c r="F1314" s="60">
        <f t="shared" si="202"/>
        <v>445.64941689008032</v>
      </c>
      <c r="G1314" s="60">
        <f t="shared" si="203"/>
        <v>60.035460120643428</v>
      </c>
      <c r="H1314" s="60">
        <f t="shared" si="197"/>
        <v>579.90312388541702</v>
      </c>
      <c r="I1314" s="60">
        <f t="shared" si="198"/>
        <v>48.693052751832276</v>
      </c>
      <c r="J1314" s="60">
        <f t="shared" si="199"/>
        <v>9.1522176512810844</v>
      </c>
      <c r="K1314" s="60">
        <f t="shared" si="200"/>
        <v>2.2139962161817004</v>
      </c>
      <c r="L1314" s="60">
        <f t="shared" si="201"/>
        <v>-0.58733389644529321</v>
      </c>
      <c r="R1314" s="60">
        <f t="shared" si="204"/>
        <v>7.4231032125768959</v>
      </c>
      <c r="S1314" s="60">
        <f t="shared" si="205"/>
        <v>2.0045971924678021</v>
      </c>
    </row>
    <row r="1315" spans="1:19" x14ac:dyDescent="0.3">
      <c r="A1315" s="60">
        <f>[1]Data!A1314</f>
        <v>1979.1</v>
      </c>
      <c r="B1315" s="60">
        <f>[1]Data!B1314</f>
        <v>104.5</v>
      </c>
      <c r="C1315" s="60">
        <f>[1]Data!C1314</f>
        <v>5.5566700000000004</v>
      </c>
      <c r="D1315" s="60">
        <f>[1]Data!D1314</f>
        <v>14.7067</v>
      </c>
      <c r="E1315" s="60">
        <f>[1]Data!E1314</f>
        <v>75.2</v>
      </c>
      <c r="F1315" s="60">
        <f t="shared" si="202"/>
        <v>425.40324135638286</v>
      </c>
      <c r="G1315" s="60">
        <f t="shared" si="203"/>
        <v>59.868687556515944</v>
      </c>
      <c r="H1315" s="60">
        <f t="shared" si="197"/>
        <v>576.89995086129159</v>
      </c>
      <c r="I1315" s="60">
        <f t="shared" si="198"/>
        <v>48.782459922335562</v>
      </c>
      <c r="J1315" s="60">
        <f t="shared" si="199"/>
        <v>8.720413895356014</v>
      </c>
      <c r="K1315" s="60">
        <f t="shared" si="200"/>
        <v>2.1656667018582207</v>
      </c>
      <c r="L1315" s="60">
        <f t="shared" si="201"/>
        <v>-0.63566341076877286</v>
      </c>
      <c r="R1315" s="60">
        <f t="shared" si="204"/>
        <v>7.1056049283659828</v>
      </c>
      <c r="S1315" s="60">
        <f t="shared" si="205"/>
        <v>1.9608838991444579</v>
      </c>
    </row>
    <row r="1316" spans="1:19" x14ac:dyDescent="0.3">
      <c r="A1316" s="60">
        <f>[1]Data!A1315</f>
        <v>1979.11</v>
      </c>
      <c r="B1316" s="60">
        <f>[1]Data!B1315</f>
        <v>103.7</v>
      </c>
      <c r="C1316" s="60">
        <f>[1]Data!C1315</f>
        <v>5.6033299999999997</v>
      </c>
      <c r="D1316" s="60">
        <f>[1]Data!D1315</f>
        <v>14.783300000000001</v>
      </c>
      <c r="E1316" s="60">
        <f>[1]Data!E1315</f>
        <v>75.900000000000006</v>
      </c>
      <c r="F1316" s="60">
        <f t="shared" si="202"/>
        <v>418.25325098814216</v>
      </c>
      <c r="G1316" s="60">
        <f t="shared" si="203"/>
        <v>59.625489733201569</v>
      </c>
      <c r="H1316" s="60">
        <f t="shared" si="197"/>
        <v>574.03775342266874</v>
      </c>
      <c r="I1316" s="60">
        <f t="shared" si="198"/>
        <v>48.875110268466877</v>
      </c>
      <c r="J1316" s="60">
        <f t="shared" si="199"/>
        <v>8.5575919663549023</v>
      </c>
      <c r="K1316" s="60">
        <f t="shared" si="200"/>
        <v>2.1468188382361948</v>
      </c>
      <c r="L1316" s="60">
        <f t="shared" si="201"/>
        <v>-0.65451127439079881</v>
      </c>
      <c r="R1316" s="60">
        <f t="shared" si="204"/>
        <v>7.0146719609288857</v>
      </c>
      <c r="S1316" s="60">
        <f t="shared" si="205"/>
        <v>1.9480039499419766</v>
      </c>
    </row>
    <row r="1317" spans="1:19" x14ac:dyDescent="0.3">
      <c r="A1317" s="60">
        <f>[1]Data!A1316</f>
        <v>1979.12</v>
      </c>
      <c r="B1317" s="60">
        <f>[1]Data!B1316</f>
        <v>107.8</v>
      </c>
      <c r="C1317" s="60">
        <f>[1]Data!C1316</f>
        <v>5.65</v>
      </c>
      <c r="D1317" s="60">
        <f>[1]Data!D1316</f>
        <v>14.86</v>
      </c>
      <c r="E1317" s="60">
        <f>[1]Data!E1316</f>
        <v>76.7</v>
      </c>
      <c r="F1317" s="60">
        <f t="shared" si="202"/>
        <v>430.25481747066488</v>
      </c>
      <c r="G1317" s="60">
        <f t="shared" si="203"/>
        <v>59.309708604954352</v>
      </c>
      <c r="H1317" s="60">
        <f t="shared" si="197"/>
        <v>571.53869651492334</v>
      </c>
      <c r="I1317" s="60">
        <f t="shared" si="198"/>
        <v>48.970521039170677</v>
      </c>
      <c r="J1317" s="60">
        <f t="shared" si="199"/>
        <v>8.7859963165699515</v>
      </c>
      <c r="K1317" s="60">
        <f t="shared" si="200"/>
        <v>2.1731591263149332</v>
      </c>
      <c r="L1317" s="60">
        <f t="shared" si="201"/>
        <v>-0.62817098631206036</v>
      </c>
      <c r="R1317" s="60">
        <f t="shared" si="204"/>
        <v>7.2543741588156125</v>
      </c>
      <c r="S1317" s="60">
        <f t="shared" si="205"/>
        <v>1.9816046191852836</v>
      </c>
    </row>
    <row r="1318" spans="1:19" x14ac:dyDescent="0.3">
      <c r="A1318" s="60">
        <f>[1]Data!A1317</f>
        <v>1980.01</v>
      </c>
      <c r="B1318" s="60">
        <f>[1]Data!B1317</f>
        <v>110.9</v>
      </c>
      <c r="C1318" s="60">
        <f>[1]Data!C1317</f>
        <v>5.7</v>
      </c>
      <c r="D1318" s="60">
        <f>[1]Data!D1317</f>
        <v>15.003299999999999</v>
      </c>
      <c r="E1318" s="60">
        <f>[1]Data!E1317</f>
        <v>77.8</v>
      </c>
      <c r="F1318" s="60">
        <f t="shared" si="202"/>
        <v>436.36940552699224</v>
      </c>
      <c r="G1318" s="60">
        <f t="shared" si="203"/>
        <v>59.03499641066837</v>
      </c>
      <c r="H1318" s="60">
        <f t="shared" si="197"/>
        <v>569.22143454997479</v>
      </c>
      <c r="I1318" s="60">
        <f t="shared" si="198"/>
        <v>49.068855447552998</v>
      </c>
      <c r="J1318" s="60">
        <f t="shared" si="199"/>
        <v>8.8930015087350771</v>
      </c>
      <c r="K1318" s="60">
        <f t="shared" si="200"/>
        <v>2.1852646200717198</v>
      </c>
      <c r="L1318" s="60">
        <f t="shared" si="201"/>
        <v>-0.61606549255527376</v>
      </c>
      <c r="R1318" s="60">
        <f t="shared" si="204"/>
        <v>7.3917071577586269</v>
      </c>
      <c r="S1318" s="60">
        <f t="shared" si="205"/>
        <v>2.0003587174505624</v>
      </c>
    </row>
    <row r="1319" spans="1:19" x14ac:dyDescent="0.3">
      <c r="A1319" s="60">
        <f>[1]Data!A1318</f>
        <v>1980.02</v>
      </c>
      <c r="B1319" s="60">
        <f>[1]Data!B1318</f>
        <v>115.3</v>
      </c>
      <c r="C1319" s="60">
        <f>[1]Data!C1318</f>
        <v>5.75</v>
      </c>
      <c r="D1319" s="60">
        <f>[1]Data!D1318</f>
        <v>15.146699999999999</v>
      </c>
      <c r="E1319" s="60">
        <f>[1]Data!E1318</f>
        <v>78.900000000000006</v>
      </c>
      <c r="F1319" s="60">
        <f t="shared" si="202"/>
        <v>447.35742395437251</v>
      </c>
      <c r="G1319" s="60">
        <f t="shared" si="203"/>
        <v>58.768332119771841</v>
      </c>
      <c r="H1319" s="60">
        <f t="shared" si="197"/>
        <v>566.5821692439124</v>
      </c>
      <c r="I1319" s="60">
        <f t="shared" si="198"/>
        <v>49.171285651386043</v>
      </c>
      <c r="J1319" s="60">
        <f t="shared" si="199"/>
        <v>9.0979403533607304</v>
      </c>
      <c r="K1319" s="60">
        <f t="shared" si="200"/>
        <v>2.2080480531096951</v>
      </c>
      <c r="L1319" s="60">
        <f t="shared" si="201"/>
        <v>-0.59328205951729851</v>
      </c>
      <c r="R1319" s="60">
        <f t="shared" si="204"/>
        <v>7.6122191632500815</v>
      </c>
      <c r="S1319" s="60">
        <f t="shared" si="205"/>
        <v>2.0297547408284236</v>
      </c>
    </row>
    <row r="1320" spans="1:19" x14ac:dyDescent="0.3">
      <c r="A1320" s="60">
        <f>[1]Data!A1319</f>
        <v>1980.03</v>
      </c>
      <c r="B1320" s="60">
        <f>[1]Data!B1319</f>
        <v>104.7</v>
      </c>
      <c r="C1320" s="60">
        <f>[1]Data!C1319</f>
        <v>5.8</v>
      </c>
      <c r="D1320" s="60">
        <f>[1]Data!D1319</f>
        <v>15.29</v>
      </c>
      <c r="E1320" s="60">
        <f>[1]Data!E1319</f>
        <v>80.099999999999994</v>
      </c>
      <c r="F1320" s="60">
        <f t="shared" si="202"/>
        <v>400.1441853932584</v>
      </c>
      <c r="G1320" s="60">
        <f t="shared" si="203"/>
        <v>58.435573970037446</v>
      </c>
      <c r="H1320" s="60">
        <f t="shared" si="197"/>
        <v>563.77226019681598</v>
      </c>
      <c r="I1320" s="60">
        <f t="shared" si="198"/>
        <v>49.27738425023864</v>
      </c>
      <c r="J1320" s="60">
        <f t="shared" si="199"/>
        <v>8.120239973803411</v>
      </c>
      <c r="K1320" s="60">
        <f t="shared" si="200"/>
        <v>2.0943597071609581</v>
      </c>
      <c r="L1320" s="60">
        <f t="shared" si="201"/>
        <v>-0.70697040546603551</v>
      </c>
      <c r="R1320" s="60">
        <f t="shared" si="204"/>
        <v>6.8476128188358407</v>
      </c>
      <c r="S1320" s="60">
        <f t="shared" si="205"/>
        <v>1.9239000979355203</v>
      </c>
    </row>
    <row r="1321" spans="1:19" x14ac:dyDescent="0.3">
      <c r="A1321" s="60">
        <f>[1]Data!A1320</f>
        <v>1980.04</v>
      </c>
      <c r="B1321" s="60">
        <f>[1]Data!B1320</f>
        <v>103</v>
      </c>
      <c r="C1321" s="60">
        <f>[1]Data!C1320</f>
        <v>5.8466699999999996</v>
      </c>
      <c r="D1321" s="60">
        <f>[1]Data!D1320</f>
        <v>15.173299999999999</v>
      </c>
      <c r="E1321" s="60">
        <f>[1]Data!E1320</f>
        <v>81</v>
      </c>
      <c r="F1321" s="60">
        <f t="shared" si="202"/>
        <v>389.27324074074068</v>
      </c>
      <c r="G1321" s="60">
        <f t="shared" si="203"/>
        <v>57.345239453703698</v>
      </c>
      <c r="H1321" s="60">
        <f t="shared" si="197"/>
        <v>561.31735968701867</v>
      </c>
      <c r="I1321" s="60">
        <f t="shared" si="198"/>
        <v>49.381869118545133</v>
      </c>
      <c r="J1321" s="60">
        <f t="shared" si="199"/>
        <v>7.8829183198039567</v>
      </c>
      <c r="K1321" s="60">
        <f t="shared" si="200"/>
        <v>2.0646981804617348</v>
      </c>
      <c r="L1321" s="60">
        <f t="shared" si="201"/>
        <v>-0.7366319321652588</v>
      </c>
      <c r="R1321" s="60">
        <f t="shared" si="204"/>
        <v>6.7882398687167598</v>
      </c>
      <c r="S1321" s="60">
        <f t="shared" si="205"/>
        <v>1.9151916839186385</v>
      </c>
    </row>
    <row r="1322" spans="1:19" x14ac:dyDescent="0.3">
      <c r="A1322" s="60">
        <f>[1]Data!A1321</f>
        <v>1980.05</v>
      </c>
      <c r="B1322" s="60">
        <f>[1]Data!B1321</f>
        <v>107.7</v>
      </c>
      <c r="C1322" s="60">
        <f>[1]Data!C1321</f>
        <v>5.8933299999999997</v>
      </c>
      <c r="D1322" s="60">
        <f>[1]Data!D1321</f>
        <v>15.056699999999999</v>
      </c>
      <c r="E1322" s="60">
        <f>[1]Data!E1321</f>
        <v>81.8</v>
      </c>
      <c r="F1322" s="60">
        <f t="shared" si="202"/>
        <v>403.05540036674813</v>
      </c>
      <c r="G1322" s="60">
        <f t="shared" si="203"/>
        <v>56.348043144865521</v>
      </c>
      <c r="H1322" s="60">
        <f t="shared" si="197"/>
        <v>559.68661493697732</v>
      </c>
      <c r="I1322" s="60">
        <f t="shared" si="198"/>
        <v>49.48312294166157</v>
      </c>
      <c r="J1322" s="60">
        <f t="shared" si="199"/>
        <v>8.1453104898397939</v>
      </c>
      <c r="K1322" s="60">
        <f t="shared" si="200"/>
        <v>2.0974423616269933</v>
      </c>
      <c r="L1322" s="60">
        <f t="shared" si="201"/>
        <v>-0.70388775100000034</v>
      </c>
      <c r="R1322" s="60">
        <f t="shared" si="204"/>
        <v>7.1529618043794461</v>
      </c>
      <c r="S1322" s="60">
        <f t="shared" si="205"/>
        <v>1.9675265093076346</v>
      </c>
    </row>
    <row r="1323" spans="1:19" x14ac:dyDescent="0.3">
      <c r="A1323" s="60">
        <f>[1]Data!A1322</f>
        <v>1980.06</v>
      </c>
      <c r="B1323" s="60">
        <f>[1]Data!B1322</f>
        <v>114.6</v>
      </c>
      <c r="C1323" s="60">
        <f>[1]Data!C1322</f>
        <v>5.94</v>
      </c>
      <c r="D1323" s="60">
        <f>[1]Data!D1322</f>
        <v>14.94</v>
      </c>
      <c r="E1323" s="60">
        <f>[1]Data!E1322</f>
        <v>82.7</v>
      </c>
      <c r="F1323" s="60">
        <f t="shared" si="202"/>
        <v>424.21053808947994</v>
      </c>
      <c r="G1323" s="60">
        <f t="shared" si="203"/>
        <v>55.302839782345821</v>
      </c>
      <c r="H1323" s="60">
        <f t="shared" si="197"/>
        <v>558.3177547750804</v>
      </c>
      <c r="I1323" s="60">
        <f t="shared" si="198"/>
        <v>49.581719242287292</v>
      </c>
      <c r="J1323" s="60">
        <f t="shared" si="199"/>
        <v>8.5557851678462757</v>
      </c>
      <c r="K1323" s="60">
        <f t="shared" si="200"/>
        <v>2.1466076819575513</v>
      </c>
      <c r="L1323" s="60">
        <f t="shared" si="201"/>
        <v>-0.65472243066944236</v>
      </c>
      <c r="R1323" s="60">
        <f t="shared" si="204"/>
        <v>7.6706827309236942</v>
      </c>
      <c r="S1323" s="60">
        <f t="shared" si="205"/>
        <v>2.037405624575968</v>
      </c>
    </row>
    <row r="1324" spans="1:19" x14ac:dyDescent="0.3">
      <c r="A1324" s="60">
        <f>[1]Data!A1323</f>
        <v>1980.07</v>
      </c>
      <c r="B1324" s="60">
        <f>[1]Data!B1323</f>
        <v>119.8</v>
      </c>
      <c r="C1324" s="60">
        <f>[1]Data!C1323</f>
        <v>5.9833299999999996</v>
      </c>
      <c r="D1324" s="60">
        <f>[1]Data!D1323</f>
        <v>14.84</v>
      </c>
      <c r="E1324" s="60">
        <f>[1]Data!E1323</f>
        <v>82.7</v>
      </c>
      <c r="F1324" s="60">
        <f t="shared" si="202"/>
        <v>443.45918379685605</v>
      </c>
      <c r="G1324" s="60">
        <f t="shared" si="203"/>
        <v>54.932673518742426</v>
      </c>
      <c r="H1324" s="60">
        <f t="shared" si="197"/>
        <v>557.07474679898667</v>
      </c>
      <c r="I1324" s="60">
        <f t="shared" si="198"/>
        <v>49.683879483245775</v>
      </c>
      <c r="J1324" s="60">
        <f t="shared" si="199"/>
        <v>8.9256150769465936</v>
      </c>
      <c r="K1324" s="60">
        <f t="shared" si="200"/>
        <v>2.1889252414755838</v>
      </c>
      <c r="L1324" s="60">
        <f t="shared" si="201"/>
        <v>-0.61240487115140985</v>
      </c>
      <c r="R1324" s="60">
        <f t="shared" si="204"/>
        <v>8.0727762803234508</v>
      </c>
      <c r="S1324" s="60">
        <f t="shared" si="205"/>
        <v>2.0884974479421148</v>
      </c>
    </row>
    <row r="1325" spans="1:19" x14ac:dyDescent="0.3">
      <c r="A1325" s="60">
        <f>[1]Data!A1324</f>
        <v>1980.08</v>
      </c>
      <c r="B1325" s="60">
        <f>[1]Data!B1324</f>
        <v>123.5</v>
      </c>
      <c r="C1325" s="60">
        <f>[1]Data!C1324</f>
        <v>6.0266700000000002</v>
      </c>
      <c r="D1325" s="60">
        <f>[1]Data!D1324</f>
        <v>14.74</v>
      </c>
      <c r="E1325" s="60">
        <f>[1]Data!E1324</f>
        <v>83.3</v>
      </c>
      <c r="F1325" s="60">
        <f t="shared" si="202"/>
        <v>453.8624999999999</v>
      </c>
      <c r="G1325" s="60">
        <f t="shared" si="203"/>
        <v>54.169499999999985</v>
      </c>
      <c r="H1325" s="60">
        <f t="shared" si="197"/>
        <v>555.77475750864426</v>
      </c>
      <c r="I1325" s="60">
        <f t="shared" si="198"/>
        <v>49.784513924142615</v>
      </c>
      <c r="J1325" s="60">
        <f t="shared" si="199"/>
        <v>9.1165397475117818</v>
      </c>
      <c r="K1325" s="60">
        <f t="shared" si="200"/>
        <v>2.210090318440646</v>
      </c>
      <c r="L1325" s="60">
        <f t="shared" si="201"/>
        <v>-0.59123979418634764</v>
      </c>
      <c r="R1325" s="60">
        <f t="shared" si="204"/>
        <v>8.3785617367706919</v>
      </c>
      <c r="S1325" s="60">
        <f t="shared" si="205"/>
        <v>2.1256762693068412</v>
      </c>
    </row>
    <row r="1326" spans="1:19" x14ac:dyDescent="0.3">
      <c r="A1326" s="60">
        <f>[1]Data!A1325</f>
        <v>1980.09</v>
      </c>
      <c r="B1326" s="60">
        <f>[1]Data!B1325</f>
        <v>126.5</v>
      </c>
      <c r="C1326" s="60">
        <f>[1]Data!C1325</f>
        <v>6.07</v>
      </c>
      <c r="D1326" s="60">
        <f>[1]Data!D1325</f>
        <v>14.64</v>
      </c>
      <c r="E1326" s="60">
        <f>[1]Data!E1325</f>
        <v>84</v>
      </c>
      <c r="F1326" s="60">
        <f t="shared" si="202"/>
        <v>461.0134374999999</v>
      </c>
      <c r="G1326" s="60">
        <f t="shared" si="203"/>
        <v>53.353649999999995</v>
      </c>
      <c r="H1326" s="60">
        <f t="shared" si="197"/>
        <v>554.32376513096938</v>
      </c>
      <c r="I1326" s="60">
        <f t="shared" si="198"/>
        <v>49.885285655883877</v>
      </c>
      <c r="J1326" s="60">
        <f t="shared" si="199"/>
        <v>9.2414713364605987</v>
      </c>
      <c r="K1326" s="60">
        <f t="shared" si="200"/>
        <v>2.2237011085246423</v>
      </c>
      <c r="L1326" s="60">
        <f t="shared" si="201"/>
        <v>-0.5776290041023513</v>
      </c>
      <c r="R1326" s="60">
        <f t="shared" si="204"/>
        <v>8.6407103825136602</v>
      </c>
      <c r="S1326" s="60">
        <f t="shared" si="205"/>
        <v>2.1564847996344092</v>
      </c>
    </row>
    <row r="1327" spans="1:19" x14ac:dyDescent="0.3">
      <c r="A1327" s="60">
        <f>[1]Data!A1326</f>
        <v>1980.1</v>
      </c>
      <c r="B1327" s="60">
        <f>[1]Data!B1326</f>
        <v>130.19999999999999</v>
      </c>
      <c r="C1327" s="60">
        <f>[1]Data!C1326</f>
        <v>6.1</v>
      </c>
      <c r="D1327" s="60">
        <f>[1]Data!D1326</f>
        <v>14.7</v>
      </c>
      <c r="E1327" s="60">
        <f>[1]Data!E1326</f>
        <v>84.8</v>
      </c>
      <c r="F1327" s="60">
        <f t="shared" si="202"/>
        <v>470.02123231132066</v>
      </c>
      <c r="G1327" s="60">
        <f t="shared" si="203"/>
        <v>53.066913325471688</v>
      </c>
      <c r="H1327" s="60">
        <f t="shared" si="197"/>
        <v>552.95332338176138</v>
      </c>
      <c r="I1327" s="60">
        <f t="shared" si="198"/>
        <v>49.992138306309947</v>
      </c>
      <c r="J1327" s="60">
        <f t="shared" si="199"/>
        <v>9.4019029438473751</v>
      </c>
      <c r="K1327" s="60">
        <f t="shared" si="200"/>
        <v>2.2409121096224047</v>
      </c>
      <c r="L1327" s="60">
        <f t="shared" si="201"/>
        <v>-0.56041800300458888</v>
      </c>
      <c r="R1327" s="60">
        <f t="shared" si="204"/>
        <v>8.8571428571428577</v>
      </c>
      <c r="S1327" s="60">
        <f t="shared" si="205"/>
        <v>2.1812242359897782</v>
      </c>
    </row>
    <row r="1328" spans="1:19" x14ac:dyDescent="0.3">
      <c r="A1328" s="60">
        <f>[1]Data!A1327</f>
        <v>1980.11</v>
      </c>
      <c r="B1328" s="60">
        <f>[1]Data!B1327</f>
        <v>135.69999999999999</v>
      </c>
      <c r="C1328" s="60">
        <f>[1]Data!C1327</f>
        <v>6.13</v>
      </c>
      <c r="D1328" s="60">
        <f>[1]Data!D1327</f>
        <v>14.76</v>
      </c>
      <c r="E1328" s="60">
        <f>[1]Data!E1327</f>
        <v>85.5</v>
      </c>
      <c r="F1328" s="60">
        <f t="shared" si="202"/>
        <v>485.86551754385954</v>
      </c>
      <c r="G1328" s="60">
        <f t="shared" si="203"/>
        <v>52.847273684210514</v>
      </c>
      <c r="H1328" s="60">
        <f t="shared" si="197"/>
        <v>551.49725860684839</v>
      </c>
      <c r="I1328" s="60">
        <f t="shared" si="198"/>
        <v>50.105704709785996</v>
      </c>
      <c r="J1328" s="60">
        <f t="shared" si="199"/>
        <v>9.696810380335128</v>
      </c>
      <c r="K1328" s="60">
        <f t="shared" si="200"/>
        <v>2.2717970046643861</v>
      </c>
      <c r="L1328" s="60">
        <f t="shared" si="201"/>
        <v>-0.52953310796260755</v>
      </c>
      <c r="R1328" s="60">
        <f t="shared" si="204"/>
        <v>9.1937669376693769</v>
      </c>
      <c r="S1328" s="60">
        <f t="shared" si="205"/>
        <v>2.218525747668497</v>
      </c>
    </row>
    <row r="1329" spans="1:19" x14ac:dyDescent="0.3">
      <c r="A1329" s="60">
        <f>[1]Data!A1328</f>
        <v>1980.12</v>
      </c>
      <c r="B1329" s="60">
        <f>[1]Data!B1328</f>
        <v>133.5</v>
      </c>
      <c r="C1329" s="60">
        <f>[1]Data!C1328</f>
        <v>6.16</v>
      </c>
      <c r="D1329" s="60">
        <f>[1]Data!D1328</f>
        <v>14.82</v>
      </c>
      <c r="E1329" s="60">
        <f>[1]Data!E1328</f>
        <v>86.3</v>
      </c>
      <c r="F1329" s="60">
        <f t="shared" si="202"/>
        <v>473.55760428736954</v>
      </c>
      <c r="G1329" s="60">
        <f t="shared" si="203"/>
        <v>52.570214947856307</v>
      </c>
      <c r="H1329" s="60">
        <f t="shared" si="197"/>
        <v>549.71322115119517</v>
      </c>
      <c r="I1329" s="60">
        <f t="shared" si="198"/>
        <v>50.225646299175715</v>
      </c>
      <c r="J1329" s="60">
        <f t="shared" si="199"/>
        <v>9.4286015050271512</v>
      </c>
      <c r="K1329" s="60">
        <f t="shared" si="200"/>
        <v>2.2437477828931467</v>
      </c>
      <c r="L1329" s="60">
        <f t="shared" si="201"/>
        <v>-0.55758232973384692</v>
      </c>
      <c r="R1329" s="60">
        <f t="shared" si="204"/>
        <v>9.0080971659919022</v>
      </c>
      <c r="S1329" s="60">
        <f t="shared" si="205"/>
        <v>2.1981238579723632</v>
      </c>
    </row>
    <row r="1330" spans="1:19" x14ac:dyDescent="0.3">
      <c r="A1330" s="60">
        <f>[1]Data!A1329</f>
        <v>1981.01</v>
      </c>
      <c r="B1330" s="60">
        <f>[1]Data!B1329</f>
        <v>133</v>
      </c>
      <c r="C1330" s="60">
        <f>[1]Data!C1329</f>
        <v>6.2</v>
      </c>
      <c r="D1330" s="60">
        <f>[1]Data!D1329</f>
        <v>14.74</v>
      </c>
      <c r="E1330" s="60">
        <f>[1]Data!E1329</f>
        <v>87</v>
      </c>
      <c r="F1330" s="60">
        <f t="shared" si="202"/>
        <v>467.98801724137917</v>
      </c>
      <c r="G1330" s="60">
        <f t="shared" si="203"/>
        <v>51.865739655172398</v>
      </c>
      <c r="H1330" s="60">
        <f t="shared" si="197"/>
        <v>547.55931882074685</v>
      </c>
      <c r="I1330" s="60">
        <f t="shared" si="198"/>
        <v>50.337769055931552</v>
      </c>
      <c r="J1330" s="60">
        <f t="shared" si="199"/>
        <v>9.2969558647183188</v>
      </c>
      <c r="K1330" s="60">
        <f t="shared" si="200"/>
        <v>2.2296870202018653</v>
      </c>
      <c r="L1330" s="60">
        <f t="shared" si="201"/>
        <v>-0.57164309242512834</v>
      </c>
      <c r="R1330" s="60">
        <f t="shared" si="204"/>
        <v>9.023066485753052</v>
      </c>
      <c r="S1330" s="60">
        <f t="shared" si="205"/>
        <v>2.1997842414605633</v>
      </c>
    </row>
    <row r="1331" spans="1:19" x14ac:dyDescent="0.3">
      <c r="A1331" s="60">
        <f>[1]Data!A1330</f>
        <v>1981.02</v>
      </c>
      <c r="B1331" s="60">
        <f>[1]Data!B1330</f>
        <v>128.4</v>
      </c>
      <c r="C1331" s="60">
        <f>[1]Data!C1330</f>
        <v>6.24</v>
      </c>
      <c r="D1331" s="60">
        <f>[1]Data!D1330</f>
        <v>14.66</v>
      </c>
      <c r="E1331" s="60">
        <f>[1]Data!E1330</f>
        <v>87.9</v>
      </c>
      <c r="F1331" s="60">
        <f t="shared" si="202"/>
        <v>447.17600682593849</v>
      </c>
      <c r="G1331" s="60">
        <f t="shared" si="203"/>
        <v>51.056076791808863</v>
      </c>
      <c r="H1331" s="60">
        <f t="shared" si="197"/>
        <v>545.38869608585844</v>
      </c>
      <c r="I1331" s="60">
        <f t="shared" si="198"/>
        <v>50.442145734331383</v>
      </c>
      <c r="J1331" s="60">
        <f t="shared" si="199"/>
        <v>8.8651265784989484</v>
      </c>
      <c r="K1331" s="60">
        <f t="shared" si="200"/>
        <v>2.1821252178787129</v>
      </c>
      <c r="L1331" s="60">
        <f t="shared" si="201"/>
        <v>-0.61920489474828067</v>
      </c>
      <c r="R1331" s="60">
        <f t="shared" si="204"/>
        <v>8.7585266030013642</v>
      </c>
      <c r="S1331" s="60">
        <f t="shared" si="205"/>
        <v>2.1700276947973554</v>
      </c>
    </row>
    <row r="1332" spans="1:19" x14ac:dyDescent="0.3">
      <c r="A1332" s="60">
        <f>[1]Data!A1331</f>
        <v>1981.03</v>
      </c>
      <c r="B1332" s="60">
        <f>[1]Data!B1331</f>
        <v>133.19999999999999</v>
      </c>
      <c r="C1332" s="60">
        <f>[1]Data!C1331</f>
        <v>6.28</v>
      </c>
      <c r="D1332" s="60">
        <f>[1]Data!D1331</f>
        <v>14.58</v>
      </c>
      <c r="E1332" s="60">
        <f>[1]Data!E1331</f>
        <v>88.5</v>
      </c>
      <c r="F1332" s="60">
        <f t="shared" si="202"/>
        <v>460.74783050847446</v>
      </c>
      <c r="G1332" s="60">
        <f t="shared" si="203"/>
        <v>50.433208474576261</v>
      </c>
      <c r="H1332" s="60">
        <f t="shared" si="197"/>
        <v>543.1341902142791</v>
      </c>
      <c r="I1332" s="60">
        <f t="shared" si="198"/>
        <v>50.540195444628523</v>
      </c>
      <c r="J1332" s="60">
        <f t="shared" si="199"/>
        <v>9.1164631726299223</v>
      </c>
      <c r="K1332" s="60">
        <f t="shared" si="200"/>
        <v>2.2100819188498386</v>
      </c>
      <c r="L1332" s="60">
        <f t="shared" si="201"/>
        <v>-0.59124819377715498</v>
      </c>
      <c r="R1332" s="60">
        <f t="shared" si="204"/>
        <v>9.1358024691358022</v>
      </c>
      <c r="S1332" s="60">
        <f t="shared" si="205"/>
        <v>2.2122010315257765</v>
      </c>
    </row>
    <row r="1333" spans="1:19" x14ac:dyDescent="0.3">
      <c r="A1333" s="60">
        <f>[1]Data!A1332</f>
        <v>1981.04</v>
      </c>
      <c r="B1333" s="60">
        <f>[1]Data!B1332</f>
        <v>134.4</v>
      </c>
      <c r="C1333" s="60">
        <f>[1]Data!C1332</f>
        <v>6.3166700000000002</v>
      </c>
      <c r="D1333" s="60">
        <f>[1]Data!D1332</f>
        <v>14.7233</v>
      </c>
      <c r="E1333" s="60">
        <f>[1]Data!E1332</f>
        <v>89.1</v>
      </c>
      <c r="F1333" s="60">
        <f t="shared" si="202"/>
        <v>461.76808080808075</v>
      </c>
      <c r="G1333" s="60">
        <f t="shared" si="203"/>
        <v>50.585937382154874</v>
      </c>
      <c r="H1333" s="60">
        <f t="shared" si="197"/>
        <v>540.62448270120581</v>
      </c>
      <c r="I1333" s="60">
        <f t="shared" si="198"/>
        <v>50.638079540098921</v>
      </c>
      <c r="J1333" s="60">
        <f t="shared" si="199"/>
        <v>9.1189888124098211</v>
      </c>
      <c r="K1333" s="60">
        <f t="shared" si="200"/>
        <v>2.2103589221068041</v>
      </c>
      <c r="L1333" s="60">
        <f t="shared" si="201"/>
        <v>-0.59097119052018954</v>
      </c>
      <c r="R1333" s="60">
        <f t="shared" si="204"/>
        <v>9.1283883368538312</v>
      </c>
      <c r="S1333" s="60">
        <f t="shared" si="205"/>
        <v>2.2113891551313638</v>
      </c>
    </row>
    <row r="1334" spans="1:19" x14ac:dyDescent="0.3">
      <c r="A1334" s="60">
        <f>[1]Data!A1333</f>
        <v>1981.05</v>
      </c>
      <c r="B1334" s="60">
        <f>[1]Data!B1333</f>
        <v>131.69999999999999</v>
      </c>
      <c r="C1334" s="60">
        <f>[1]Data!C1333</f>
        <v>6.3533299999999997</v>
      </c>
      <c r="D1334" s="60">
        <f>[1]Data!D1333</f>
        <v>14.8667</v>
      </c>
      <c r="E1334" s="60">
        <f>[1]Data!E1333</f>
        <v>89.8</v>
      </c>
      <c r="F1334" s="60">
        <f t="shared" si="202"/>
        <v>448.96427338530054</v>
      </c>
      <c r="G1334" s="60">
        <f t="shared" si="203"/>
        <v>50.680464412583504</v>
      </c>
      <c r="H1334" s="60">
        <f t="shared" si="197"/>
        <v>538.1901362595753</v>
      </c>
      <c r="I1334" s="60">
        <f t="shared" si="198"/>
        <v>50.736371225570458</v>
      </c>
      <c r="J1334" s="60">
        <f t="shared" si="199"/>
        <v>8.8489630326385758</v>
      </c>
      <c r="K1334" s="60">
        <f t="shared" si="200"/>
        <v>2.1803002807014589</v>
      </c>
      <c r="L1334" s="60">
        <f t="shared" si="201"/>
        <v>-0.62102983192553474</v>
      </c>
      <c r="R1334" s="60">
        <f t="shared" si="204"/>
        <v>8.8587245320077752</v>
      </c>
      <c r="S1334" s="60">
        <f t="shared" si="205"/>
        <v>2.181402796241374</v>
      </c>
    </row>
    <row r="1335" spans="1:19" x14ac:dyDescent="0.3">
      <c r="A1335" s="60">
        <f>[1]Data!A1334</f>
        <v>1981.06</v>
      </c>
      <c r="B1335" s="60">
        <f>[1]Data!B1334</f>
        <v>132.30000000000001</v>
      </c>
      <c r="C1335" s="60">
        <f>[1]Data!C1334</f>
        <v>6.39</v>
      </c>
      <c r="D1335" s="60">
        <f>[1]Data!D1334</f>
        <v>15.01</v>
      </c>
      <c r="E1335" s="60">
        <f>[1]Data!E1334</f>
        <v>90.6</v>
      </c>
      <c r="F1335" s="60">
        <f t="shared" si="202"/>
        <v>447.02724337748344</v>
      </c>
      <c r="G1335" s="60">
        <f t="shared" si="203"/>
        <v>50.71714983443708</v>
      </c>
      <c r="H1335" s="60">
        <f t="shared" si="197"/>
        <v>535.72527322832866</v>
      </c>
      <c r="I1335" s="60">
        <f t="shared" si="198"/>
        <v>50.835639719231928</v>
      </c>
      <c r="J1335" s="60">
        <f t="shared" si="199"/>
        <v>8.793579580122131</v>
      </c>
      <c r="K1335" s="60">
        <f t="shared" si="200"/>
        <v>2.1740218620335994</v>
      </c>
      <c r="L1335" s="60">
        <f t="shared" si="201"/>
        <v>-0.62730825059339423</v>
      </c>
      <c r="R1335" s="60">
        <f t="shared" si="204"/>
        <v>8.8141239173884092</v>
      </c>
      <c r="S1335" s="60">
        <f t="shared" si="205"/>
        <v>2.1763554254755397</v>
      </c>
    </row>
    <row r="1336" spans="1:19" x14ac:dyDescent="0.3">
      <c r="A1336" s="60">
        <f>[1]Data!A1335</f>
        <v>1981.07</v>
      </c>
      <c r="B1336" s="60">
        <f>[1]Data!B1335</f>
        <v>129.1</v>
      </c>
      <c r="C1336" s="60">
        <f>[1]Data!C1335</f>
        <v>6.4333299999999998</v>
      </c>
      <c r="D1336" s="60">
        <f>[1]Data!D1335</f>
        <v>15.0967</v>
      </c>
      <c r="E1336" s="60">
        <f>[1]Data!E1335</f>
        <v>91.6</v>
      </c>
      <c r="F1336" s="60">
        <f t="shared" si="202"/>
        <v>431.45262281659376</v>
      </c>
      <c r="G1336" s="60">
        <f t="shared" si="203"/>
        <v>50.45322084334061</v>
      </c>
      <c r="H1336" s="60">
        <f t="shared" si="197"/>
        <v>533.2979624499626</v>
      </c>
      <c r="I1336" s="60">
        <f t="shared" si="198"/>
        <v>50.931016454885409</v>
      </c>
      <c r="J1336" s="60">
        <f t="shared" si="199"/>
        <v>8.4713138053856358</v>
      </c>
      <c r="K1336" s="60">
        <f t="shared" si="200"/>
        <v>2.1366856094316322</v>
      </c>
      <c r="L1336" s="60">
        <f t="shared" si="201"/>
        <v>-0.66464450319536139</v>
      </c>
      <c r="R1336" s="60">
        <f t="shared" si="204"/>
        <v>8.5515377532838297</v>
      </c>
      <c r="S1336" s="60">
        <f t="shared" si="205"/>
        <v>2.1461111209620873</v>
      </c>
    </row>
    <row r="1337" spans="1:19" x14ac:dyDescent="0.3">
      <c r="A1337" s="60">
        <f>[1]Data!A1336</f>
        <v>1981.08</v>
      </c>
      <c r="B1337" s="60">
        <f>[1]Data!B1336</f>
        <v>129.6</v>
      </c>
      <c r="C1337" s="60">
        <f>[1]Data!C1336</f>
        <v>6.4766700000000004</v>
      </c>
      <c r="D1337" s="60">
        <f>[1]Data!D1336</f>
        <v>15.183299999999999</v>
      </c>
      <c r="E1337" s="60">
        <f>[1]Data!E1336</f>
        <v>92.3</v>
      </c>
      <c r="F1337" s="60">
        <f t="shared" si="202"/>
        <v>429.83882990249174</v>
      </c>
      <c r="G1337" s="60">
        <f t="shared" si="203"/>
        <v>50.35780791711808</v>
      </c>
      <c r="H1337" s="60">
        <f t="shared" si="197"/>
        <v>530.52839780321119</v>
      </c>
      <c r="I1337" s="60">
        <f t="shared" si="198"/>
        <v>51.023910568580881</v>
      </c>
      <c r="J1337" s="60">
        <f t="shared" si="199"/>
        <v>8.4242627645081889</v>
      </c>
      <c r="K1337" s="60">
        <f t="shared" si="200"/>
        <v>2.1311159667132213</v>
      </c>
      <c r="L1337" s="60">
        <f t="shared" si="201"/>
        <v>-0.67021414591377226</v>
      </c>
      <c r="R1337" s="60">
        <f t="shared" si="204"/>
        <v>8.5356938215012548</v>
      </c>
      <c r="S1337" s="60">
        <f t="shared" si="205"/>
        <v>2.1442566442724083</v>
      </c>
    </row>
    <row r="1338" spans="1:19" x14ac:dyDescent="0.3">
      <c r="A1338" s="60">
        <f>[1]Data!A1337</f>
        <v>1981.09</v>
      </c>
      <c r="B1338" s="60">
        <f>[1]Data!B1337</f>
        <v>118.3</v>
      </c>
      <c r="C1338" s="60">
        <f>[1]Data!C1337</f>
        <v>6.52</v>
      </c>
      <c r="D1338" s="60">
        <f>[1]Data!D1337</f>
        <v>15.27</v>
      </c>
      <c r="E1338" s="60">
        <f>[1]Data!E1337</f>
        <v>93.2</v>
      </c>
      <c r="F1338" s="60">
        <f t="shared" si="202"/>
        <v>388.57170869098701</v>
      </c>
      <c r="G1338" s="60">
        <f t="shared" si="203"/>
        <v>50.156297478540765</v>
      </c>
      <c r="H1338" s="60">
        <f t="shared" si="197"/>
        <v>527.72299876222655</v>
      </c>
      <c r="I1338" s="60">
        <f t="shared" si="198"/>
        <v>51.11237987135295</v>
      </c>
      <c r="J1338" s="60">
        <f t="shared" si="199"/>
        <v>7.602301236393231</v>
      </c>
      <c r="K1338" s="60">
        <f t="shared" si="200"/>
        <v>2.0284509957216219</v>
      </c>
      <c r="L1338" s="60">
        <f t="shared" si="201"/>
        <v>-0.7728791169053717</v>
      </c>
      <c r="R1338" s="60">
        <f t="shared" si="204"/>
        <v>7.7472167648984938</v>
      </c>
      <c r="S1338" s="60">
        <f t="shared" si="205"/>
        <v>2.0473336517537999</v>
      </c>
    </row>
    <row r="1339" spans="1:19" x14ac:dyDescent="0.3">
      <c r="A1339" s="60">
        <f>[1]Data!A1338</f>
        <v>1981.1</v>
      </c>
      <c r="B1339" s="60">
        <f>[1]Data!B1338</f>
        <v>119.8</v>
      </c>
      <c r="C1339" s="60">
        <f>[1]Data!C1338</f>
        <v>6.5566700000000004</v>
      </c>
      <c r="D1339" s="60">
        <f>[1]Data!D1338</f>
        <v>15.3</v>
      </c>
      <c r="E1339" s="60">
        <f>[1]Data!E1338</f>
        <v>93.4</v>
      </c>
      <c r="F1339" s="60">
        <f t="shared" si="202"/>
        <v>392.65604389721619</v>
      </c>
      <c r="G1339" s="60">
        <f t="shared" si="203"/>
        <v>50.147224304068509</v>
      </c>
      <c r="H1339" s="60">
        <f t="shared" si="197"/>
        <v>525.13309407897464</v>
      </c>
      <c r="I1339" s="60">
        <f t="shared" si="198"/>
        <v>51.194956233311764</v>
      </c>
      <c r="J1339" s="60">
        <f t="shared" si="199"/>
        <v>7.6698189194216164</v>
      </c>
      <c r="K1339" s="60">
        <f t="shared" si="200"/>
        <v>2.0372930061593504</v>
      </c>
      <c r="L1339" s="60">
        <f t="shared" si="201"/>
        <v>-0.76403710646764322</v>
      </c>
      <c r="R1339" s="60">
        <f t="shared" si="204"/>
        <v>7.8300653594771239</v>
      </c>
      <c r="S1339" s="60">
        <f t="shared" si="205"/>
        <v>2.0579708572829594</v>
      </c>
    </row>
    <row r="1340" spans="1:19" x14ac:dyDescent="0.3">
      <c r="A1340" s="60">
        <f>[1]Data!A1339</f>
        <v>1981.11</v>
      </c>
      <c r="B1340" s="60">
        <f>[1]Data!B1339</f>
        <v>122.9</v>
      </c>
      <c r="C1340" s="60">
        <f>[1]Data!C1339</f>
        <v>6.5933299999999999</v>
      </c>
      <c r="D1340" s="60">
        <f>[1]Data!D1339</f>
        <v>15.33</v>
      </c>
      <c r="E1340" s="60">
        <f>[1]Data!E1339</f>
        <v>93.7</v>
      </c>
      <c r="F1340" s="60">
        <f t="shared" si="202"/>
        <v>401.52689167556025</v>
      </c>
      <c r="G1340" s="60">
        <f t="shared" si="203"/>
        <v>50.084680629669151</v>
      </c>
      <c r="H1340" s="60">
        <f t="shared" si="197"/>
        <v>522.77863758513854</v>
      </c>
      <c r="I1340" s="60">
        <f t="shared" si="198"/>
        <v>51.270222378406139</v>
      </c>
      <c r="J1340" s="60">
        <f t="shared" si="199"/>
        <v>7.8315808484707166</v>
      </c>
      <c r="K1340" s="60">
        <f t="shared" si="200"/>
        <v>2.0581643859807985</v>
      </c>
      <c r="L1340" s="60">
        <f t="shared" si="201"/>
        <v>-0.74316572664619507</v>
      </c>
      <c r="R1340" s="60">
        <f t="shared" si="204"/>
        <v>8.0169602087410308</v>
      </c>
      <c r="S1340" s="60">
        <f t="shared" si="205"/>
        <v>2.0815593236882663</v>
      </c>
    </row>
    <row r="1341" spans="1:19" x14ac:dyDescent="0.3">
      <c r="A1341" s="60">
        <f>[1]Data!A1340</f>
        <v>1981.12</v>
      </c>
      <c r="B1341" s="60">
        <f>[1]Data!B1340</f>
        <v>123.8</v>
      </c>
      <c r="C1341" s="60">
        <f>[1]Data!C1340</f>
        <v>6.63</v>
      </c>
      <c r="D1341" s="60">
        <f>[1]Data!D1340</f>
        <v>15.36</v>
      </c>
      <c r="E1341" s="60">
        <f>[1]Data!E1340</f>
        <v>94</v>
      </c>
      <c r="F1341" s="60">
        <f t="shared" si="202"/>
        <v>403.17643085106374</v>
      </c>
      <c r="G1341" s="60">
        <f t="shared" si="203"/>
        <v>50.022536170212753</v>
      </c>
      <c r="H1341" s="60">
        <f t="shared" si="197"/>
        <v>519.92382077464583</v>
      </c>
      <c r="I1341" s="60">
        <f t="shared" si="198"/>
        <v>51.340345528381974</v>
      </c>
      <c r="J1341" s="60">
        <f t="shared" si="199"/>
        <v>7.8530135841836071</v>
      </c>
      <c r="K1341" s="60">
        <f t="shared" si="200"/>
        <v>2.0608973541994176</v>
      </c>
      <c r="L1341" s="60">
        <f t="shared" si="201"/>
        <v>-0.74043275842757605</v>
      </c>
      <c r="R1341" s="60">
        <f t="shared" si="204"/>
        <v>8.0598958333333339</v>
      </c>
      <c r="S1341" s="60">
        <f t="shared" si="205"/>
        <v>2.0869006325309698</v>
      </c>
    </row>
    <row r="1342" spans="1:19" x14ac:dyDescent="0.3">
      <c r="A1342" s="60">
        <f>[1]Data!A1341</f>
        <v>1982.01</v>
      </c>
      <c r="B1342" s="60">
        <f>[1]Data!B1341</f>
        <v>117.3</v>
      </c>
      <c r="C1342" s="60">
        <f>[1]Data!C1341</f>
        <v>6.66</v>
      </c>
      <c r="D1342" s="60">
        <f>[1]Data!D1341</f>
        <v>15.1767</v>
      </c>
      <c r="E1342" s="60">
        <f>[1]Data!E1341</f>
        <v>94.3</v>
      </c>
      <c r="F1342" s="60">
        <f t="shared" si="202"/>
        <v>380.79274390243893</v>
      </c>
      <c r="G1342" s="60">
        <f t="shared" si="203"/>
        <v>49.268348136267228</v>
      </c>
      <c r="H1342" s="60">
        <f t="shared" si="197"/>
        <v>516.79349274290871</v>
      </c>
      <c r="I1342" s="60">
        <f t="shared" si="198"/>
        <v>51.401309588104354</v>
      </c>
      <c r="J1342" s="60">
        <f t="shared" si="199"/>
        <v>7.4082303924521922</v>
      </c>
      <c r="K1342" s="60">
        <f t="shared" si="200"/>
        <v>2.0025915973532746</v>
      </c>
      <c r="L1342" s="60">
        <f t="shared" si="201"/>
        <v>-0.79873851527371897</v>
      </c>
      <c r="R1342" s="60">
        <f t="shared" si="204"/>
        <v>7.7289529344323862</v>
      </c>
      <c r="S1342" s="60">
        <f t="shared" si="205"/>
        <v>2.0449733986292085</v>
      </c>
    </row>
    <row r="1343" spans="1:19" x14ac:dyDescent="0.3">
      <c r="A1343" s="60">
        <f>[1]Data!A1342</f>
        <v>1982.02</v>
      </c>
      <c r="B1343" s="60">
        <f>[1]Data!B1342</f>
        <v>114.5</v>
      </c>
      <c r="C1343" s="60">
        <f>[1]Data!C1342</f>
        <v>6.69</v>
      </c>
      <c r="D1343" s="60">
        <f>[1]Data!D1342</f>
        <v>14.9933</v>
      </c>
      <c r="E1343" s="60">
        <f>[1]Data!E1342</f>
        <v>94.6</v>
      </c>
      <c r="F1343" s="60">
        <f t="shared" si="202"/>
        <v>370.52429968287521</v>
      </c>
      <c r="G1343" s="60">
        <f t="shared" si="203"/>
        <v>48.518619933932335</v>
      </c>
      <c r="H1343" s="60">
        <f t="shared" si="197"/>
        <v>513.49032108519191</v>
      </c>
      <c r="I1343" s="60">
        <f t="shared" si="198"/>
        <v>51.455120390868601</v>
      </c>
      <c r="J1343" s="60">
        <f t="shared" si="199"/>
        <v>7.2009218299026605</v>
      </c>
      <c r="K1343" s="60">
        <f t="shared" si="200"/>
        <v>1.9742090497575466</v>
      </c>
      <c r="L1343" s="60">
        <f t="shared" si="201"/>
        <v>-0.82712106286944698</v>
      </c>
      <c r="R1343" s="60">
        <f t="shared" si="204"/>
        <v>7.6367444125042523</v>
      </c>
      <c r="S1343" s="60">
        <f t="shared" si="205"/>
        <v>2.0329713883440217</v>
      </c>
    </row>
    <row r="1344" spans="1:19" x14ac:dyDescent="0.3">
      <c r="A1344" s="60">
        <f>[1]Data!A1343</f>
        <v>1982.03</v>
      </c>
      <c r="B1344" s="60">
        <f>[1]Data!B1343</f>
        <v>110.8</v>
      </c>
      <c r="C1344" s="60">
        <f>[1]Data!C1343</f>
        <v>6.72</v>
      </c>
      <c r="D1344" s="60">
        <f>[1]Data!D1343</f>
        <v>14.81</v>
      </c>
      <c r="E1344" s="60">
        <f>[1]Data!E1343</f>
        <v>94.5</v>
      </c>
      <c r="F1344" s="60">
        <f t="shared" si="202"/>
        <v>358.93044444444439</v>
      </c>
      <c r="G1344" s="60">
        <f t="shared" si="203"/>
        <v>47.97617222222221</v>
      </c>
      <c r="H1344" s="60">
        <f t="shared" si="197"/>
        <v>510.30590478811234</v>
      </c>
      <c r="I1344" s="60">
        <f t="shared" si="198"/>
        <v>51.502482216203731</v>
      </c>
      <c r="J1344" s="60">
        <f t="shared" si="199"/>
        <v>6.9691872896082971</v>
      </c>
      <c r="K1344" s="60">
        <f t="shared" si="200"/>
        <v>1.941498616770009</v>
      </c>
      <c r="L1344" s="60">
        <f t="shared" si="201"/>
        <v>-0.8598314958569846</v>
      </c>
      <c r="R1344" s="60">
        <f t="shared" si="204"/>
        <v>7.4814314652261977</v>
      </c>
      <c r="S1344" s="60">
        <f t="shared" si="205"/>
        <v>2.0124241460334757</v>
      </c>
    </row>
    <row r="1345" spans="1:19" x14ac:dyDescent="0.3">
      <c r="A1345" s="60">
        <f>[1]Data!A1344</f>
        <v>1982.04</v>
      </c>
      <c r="B1345" s="60">
        <f>[1]Data!B1344</f>
        <v>116.3</v>
      </c>
      <c r="C1345" s="60">
        <f>[1]Data!C1344</f>
        <v>6.75</v>
      </c>
      <c r="D1345" s="60">
        <f>[1]Data!D1344</f>
        <v>14.5967</v>
      </c>
      <c r="E1345" s="60">
        <f>[1]Data!E1344</f>
        <v>94.9</v>
      </c>
      <c r="F1345" s="60">
        <f t="shared" si="202"/>
        <v>375.15941253951519</v>
      </c>
      <c r="G1345" s="60">
        <f t="shared" si="203"/>
        <v>47.085893353530018</v>
      </c>
      <c r="H1345" s="60">
        <f t="shared" ref="H1345:H1408" si="206">GEOMEAN(F1226:F1346)</f>
        <v>507.07280361063368</v>
      </c>
      <c r="I1345" s="60">
        <f t="shared" ref="I1345:I1408" si="207">GEOMEAN(G1226:G1345)</f>
        <v>51.538953514390414</v>
      </c>
      <c r="J1345" s="60">
        <f t="shared" ref="J1345:J1408" si="208">F1345/I1345</f>
        <v>7.2791429968550938</v>
      </c>
      <c r="K1345" s="60">
        <f t="shared" ref="K1345:K1408" si="209">LN(J1345)</f>
        <v>1.9850131350668141</v>
      </c>
      <c r="L1345" s="60">
        <f t="shared" si="201"/>
        <v>-0.81631697756017951</v>
      </c>
      <c r="R1345" s="60">
        <f t="shared" si="204"/>
        <v>7.9675543102208026</v>
      </c>
      <c r="S1345" s="60">
        <f t="shared" si="205"/>
        <v>2.0753775837556301</v>
      </c>
    </row>
    <row r="1346" spans="1:19" x14ac:dyDescent="0.3">
      <c r="A1346" s="60">
        <f>[1]Data!A1345</f>
        <v>1982.05</v>
      </c>
      <c r="B1346" s="60">
        <f>[1]Data!B1345</f>
        <v>116.4</v>
      </c>
      <c r="C1346" s="60">
        <f>[1]Data!C1345</f>
        <v>6.78</v>
      </c>
      <c r="D1346" s="60">
        <f>[1]Data!D1345</f>
        <v>14.3833</v>
      </c>
      <c r="E1346" s="60">
        <f>[1]Data!E1345</f>
        <v>95.8</v>
      </c>
      <c r="F1346" s="60">
        <f t="shared" si="202"/>
        <v>371.9544989561586</v>
      </c>
      <c r="G1346" s="60">
        <f t="shared" si="203"/>
        <v>45.961624955636736</v>
      </c>
      <c r="H1346" s="60">
        <f t="shared" si="206"/>
        <v>503.613883807062</v>
      </c>
      <c r="I1346" s="60">
        <f t="shared" si="207"/>
        <v>51.562207767425825</v>
      </c>
      <c r="J1346" s="60">
        <f t="shared" si="208"/>
        <v>7.2137038940202061</v>
      </c>
      <c r="K1346" s="60">
        <f t="shared" si="209"/>
        <v>1.9759825356201126</v>
      </c>
      <c r="L1346" s="60">
        <f t="shared" ref="L1346:L1409" si="210">K1346-$K$1843</f>
        <v>-0.82534757700688099</v>
      </c>
      <c r="R1346" s="60">
        <f t="shared" si="204"/>
        <v>8.0927186389771482</v>
      </c>
      <c r="S1346" s="60">
        <f t="shared" si="205"/>
        <v>2.0909647239357989</v>
      </c>
    </row>
    <row r="1347" spans="1:19" x14ac:dyDescent="0.3">
      <c r="A1347" s="60">
        <f>[1]Data!A1346</f>
        <v>1982.06</v>
      </c>
      <c r="B1347" s="60">
        <f>[1]Data!B1346</f>
        <v>109.7</v>
      </c>
      <c r="C1347" s="60">
        <f>[1]Data!C1346</f>
        <v>6.81</v>
      </c>
      <c r="D1347" s="60">
        <f>[1]Data!D1346</f>
        <v>14.17</v>
      </c>
      <c r="E1347" s="60">
        <f>[1]Data!E1346</f>
        <v>97</v>
      </c>
      <c r="F1347" s="60">
        <f t="shared" si="202"/>
        <v>346.20811082474222</v>
      </c>
      <c r="G1347" s="60">
        <f t="shared" si="203"/>
        <v>44.719862628865975</v>
      </c>
      <c r="H1347" s="60">
        <f t="shared" si="206"/>
        <v>500.14441293490262</v>
      </c>
      <c r="I1347" s="60">
        <f t="shared" si="207"/>
        <v>51.570875362460768</v>
      </c>
      <c r="J1347" s="60">
        <f t="shared" si="208"/>
        <v>6.7132486775035902</v>
      </c>
      <c r="K1347" s="60">
        <f t="shared" si="209"/>
        <v>1.9040829884390631</v>
      </c>
      <c r="L1347" s="60">
        <f t="shared" si="210"/>
        <v>-0.89724712418793051</v>
      </c>
      <c r="R1347" s="60">
        <f t="shared" si="204"/>
        <v>7.7417078334509526</v>
      </c>
      <c r="S1347" s="60">
        <f t="shared" si="205"/>
        <v>2.0466223135785957</v>
      </c>
    </row>
    <row r="1348" spans="1:19" x14ac:dyDescent="0.3">
      <c r="A1348" s="60">
        <f>[1]Data!A1347</f>
        <v>1982.07</v>
      </c>
      <c r="B1348" s="60">
        <f>[1]Data!B1347</f>
        <v>109.4</v>
      </c>
      <c r="C1348" s="60">
        <f>[1]Data!C1347</f>
        <v>6.8233300000000003</v>
      </c>
      <c r="D1348" s="60">
        <f>[1]Data!D1347</f>
        <v>13.966699999999999</v>
      </c>
      <c r="E1348" s="60">
        <f>[1]Data!E1347</f>
        <v>97.5</v>
      </c>
      <c r="F1348" s="60">
        <f t="shared" si="202"/>
        <v>343.49075384615378</v>
      </c>
      <c r="G1348" s="60">
        <f t="shared" si="203"/>
        <v>43.852214915384607</v>
      </c>
      <c r="H1348" s="60">
        <f t="shared" si="206"/>
        <v>496.75183726665256</v>
      </c>
      <c r="I1348" s="60">
        <f t="shared" si="207"/>
        <v>51.56911972825786</v>
      </c>
      <c r="J1348" s="60">
        <f t="shared" si="208"/>
        <v>6.6607837336795628</v>
      </c>
      <c r="K1348" s="60">
        <f t="shared" si="209"/>
        <v>1.8962371553584809</v>
      </c>
      <c r="L1348" s="60">
        <f t="shared" si="210"/>
        <v>-0.90509295726851269</v>
      </c>
      <c r="R1348" s="60">
        <f t="shared" si="204"/>
        <v>7.8329168665468583</v>
      </c>
      <c r="S1348" s="60">
        <f t="shared" si="205"/>
        <v>2.0583349650959017</v>
      </c>
    </row>
    <row r="1349" spans="1:19" x14ac:dyDescent="0.3">
      <c r="A1349" s="60">
        <f>[1]Data!A1348</f>
        <v>1982.08</v>
      </c>
      <c r="B1349" s="60">
        <f>[1]Data!B1348</f>
        <v>109.7</v>
      </c>
      <c r="C1349" s="60">
        <f>[1]Data!C1348</f>
        <v>6.8366699999999998</v>
      </c>
      <c r="D1349" s="60">
        <f>[1]Data!D1348</f>
        <v>13.763299999999999</v>
      </c>
      <c r="E1349" s="60">
        <f>[1]Data!E1348</f>
        <v>97.7</v>
      </c>
      <c r="F1349" s="60">
        <f t="shared" si="202"/>
        <v>343.72760235414529</v>
      </c>
      <c r="G1349" s="60">
        <f t="shared" si="203"/>
        <v>43.125124060900703</v>
      </c>
      <c r="H1349" s="60">
        <f t="shared" si="206"/>
        <v>493.68838774282852</v>
      </c>
      <c r="I1349" s="60">
        <f t="shared" si="207"/>
        <v>51.557183479686707</v>
      </c>
      <c r="J1349" s="60">
        <f t="shared" si="208"/>
        <v>6.6669197026554485</v>
      </c>
      <c r="K1349" s="60">
        <f t="shared" si="209"/>
        <v>1.8971579395639107</v>
      </c>
      <c r="L1349" s="60">
        <f t="shared" si="210"/>
        <v>-0.90417217306308295</v>
      </c>
      <c r="R1349" s="60">
        <f t="shared" si="204"/>
        <v>7.9704721978014001</v>
      </c>
      <c r="S1349" s="60">
        <f t="shared" si="205"/>
        <v>2.0757437379481494</v>
      </c>
    </row>
    <row r="1350" spans="1:19" x14ac:dyDescent="0.3">
      <c r="A1350" s="60">
        <f>[1]Data!A1349</f>
        <v>1982.09</v>
      </c>
      <c r="B1350" s="60">
        <f>[1]Data!B1349</f>
        <v>122.4</v>
      </c>
      <c r="C1350" s="60">
        <f>[1]Data!C1349</f>
        <v>6.85</v>
      </c>
      <c r="D1350" s="60">
        <f>[1]Data!D1349</f>
        <v>13.56</v>
      </c>
      <c r="E1350" s="60">
        <f>[1]Data!E1349</f>
        <v>97.9</v>
      </c>
      <c r="F1350" s="60">
        <f t="shared" si="202"/>
        <v>382.73754851889674</v>
      </c>
      <c r="G1350" s="60">
        <f t="shared" si="203"/>
        <v>42.401316649642489</v>
      </c>
      <c r="H1350" s="60">
        <f t="shared" si="206"/>
        <v>491.02771400273826</v>
      </c>
      <c r="I1350" s="60">
        <f t="shared" si="207"/>
        <v>51.535018970720003</v>
      </c>
      <c r="J1350" s="60">
        <f t="shared" si="208"/>
        <v>7.4267470190774914</v>
      </c>
      <c r="K1350" s="60">
        <f t="shared" si="209"/>
        <v>2.0050879457773485</v>
      </c>
      <c r="L1350" s="60">
        <f t="shared" si="210"/>
        <v>-0.79624216684964511</v>
      </c>
      <c r="R1350" s="60">
        <f t="shared" si="204"/>
        <v>9.0265486725663724</v>
      </c>
      <c r="S1350" s="60">
        <f t="shared" si="205"/>
        <v>2.2001700875659762</v>
      </c>
    </row>
    <row r="1351" spans="1:19" x14ac:dyDescent="0.3">
      <c r="A1351" s="60">
        <f>[1]Data!A1350</f>
        <v>1982.1</v>
      </c>
      <c r="B1351" s="60">
        <f>[1]Data!B1350</f>
        <v>132.69999999999999</v>
      </c>
      <c r="C1351" s="60">
        <f>[1]Data!C1350</f>
        <v>6.8566700000000003</v>
      </c>
      <c r="D1351" s="60">
        <f>[1]Data!D1350</f>
        <v>13.253299999999999</v>
      </c>
      <c r="E1351" s="60">
        <f>[1]Data!E1350</f>
        <v>98.2</v>
      </c>
      <c r="F1351" s="60">
        <f t="shared" si="202"/>
        <v>413.67738543788175</v>
      </c>
      <c r="G1351" s="60">
        <f t="shared" si="203"/>
        <v>41.315678164460273</v>
      </c>
      <c r="H1351" s="60">
        <f t="shared" si="206"/>
        <v>488.56239164299251</v>
      </c>
      <c r="I1351" s="60">
        <f t="shared" si="207"/>
        <v>51.497290579094226</v>
      </c>
      <c r="J1351" s="60">
        <f t="shared" si="208"/>
        <v>8.0329932077206738</v>
      </c>
      <c r="K1351" s="60">
        <f t="shared" si="209"/>
        <v>2.0835572116442838</v>
      </c>
      <c r="L1351" s="60">
        <f t="shared" si="210"/>
        <v>-0.71777290098270985</v>
      </c>
      <c r="R1351" s="60">
        <f t="shared" si="204"/>
        <v>10.012600635313468</v>
      </c>
      <c r="S1351" s="60">
        <f t="shared" si="205"/>
        <v>2.3038443633116041</v>
      </c>
    </row>
    <row r="1352" spans="1:19" x14ac:dyDescent="0.3">
      <c r="A1352" s="60">
        <f>[1]Data!A1351</f>
        <v>1982.11</v>
      </c>
      <c r="B1352" s="60">
        <f>[1]Data!B1351</f>
        <v>138.1</v>
      </c>
      <c r="C1352" s="60">
        <f>[1]Data!C1351</f>
        <v>6.8633300000000004</v>
      </c>
      <c r="D1352" s="60">
        <f>[1]Data!D1351</f>
        <v>12.9467</v>
      </c>
      <c r="E1352" s="60">
        <f>[1]Data!E1351</f>
        <v>98</v>
      </c>
      <c r="F1352" s="60">
        <f t="shared" si="202"/>
        <v>431.38987499999985</v>
      </c>
      <c r="G1352" s="60">
        <f t="shared" si="203"/>
        <v>40.442254124999991</v>
      </c>
      <c r="H1352" s="60">
        <f t="shared" si="206"/>
        <v>485.97631449087868</v>
      </c>
      <c r="I1352" s="60">
        <f t="shared" si="207"/>
        <v>51.445067831475093</v>
      </c>
      <c r="J1352" s="60">
        <f t="shared" si="208"/>
        <v>8.385446714020409</v>
      </c>
      <c r="K1352" s="60">
        <f t="shared" si="209"/>
        <v>2.1264976692312132</v>
      </c>
      <c r="L1352" s="60">
        <f t="shared" si="210"/>
        <v>-0.67483244339578041</v>
      </c>
      <c r="R1352" s="60">
        <f t="shared" si="204"/>
        <v>10.666810847551886</v>
      </c>
      <c r="S1352" s="60">
        <f t="shared" si="205"/>
        <v>2.3671371309982527</v>
      </c>
    </row>
    <row r="1353" spans="1:19" x14ac:dyDescent="0.3">
      <c r="A1353" s="60">
        <f>[1]Data!A1352</f>
        <v>1982.12</v>
      </c>
      <c r="B1353" s="60">
        <f>[1]Data!B1352</f>
        <v>139.4</v>
      </c>
      <c r="C1353" s="60">
        <f>[1]Data!C1352</f>
        <v>6.87</v>
      </c>
      <c r="D1353" s="60">
        <f>[1]Data!D1352</f>
        <v>12.64</v>
      </c>
      <c r="E1353" s="60">
        <f>[1]Data!E1352</f>
        <v>97.6</v>
      </c>
      <c r="F1353" s="60">
        <f t="shared" si="202"/>
        <v>437.23538422131139</v>
      </c>
      <c r="G1353" s="60">
        <f t="shared" si="203"/>
        <v>39.646020491803277</v>
      </c>
      <c r="H1353" s="60">
        <f t="shared" si="206"/>
        <v>483.46073367363346</v>
      </c>
      <c r="I1353" s="60">
        <f t="shared" si="207"/>
        <v>51.379121055786683</v>
      </c>
      <c r="J1353" s="60">
        <f t="shared" si="208"/>
        <v>8.5099817831949238</v>
      </c>
      <c r="K1353" s="60">
        <f t="shared" si="209"/>
        <v>2.1412398019478474</v>
      </c>
      <c r="L1353" s="60">
        <f t="shared" si="210"/>
        <v>-0.66009031067914625</v>
      </c>
      <c r="R1353" s="60">
        <f t="shared" si="204"/>
        <v>11.028481012658228</v>
      </c>
      <c r="S1353" s="60">
        <f t="shared" si="205"/>
        <v>2.4004811096077123</v>
      </c>
    </row>
    <row r="1354" spans="1:19" x14ac:dyDescent="0.3">
      <c r="A1354" s="60">
        <f>[1]Data!A1353</f>
        <v>1983.01</v>
      </c>
      <c r="B1354" s="60">
        <f>[1]Data!B1353</f>
        <v>144.30000000000001</v>
      </c>
      <c r="C1354" s="60">
        <f>[1]Data!C1353</f>
        <v>6.8833299999999999</v>
      </c>
      <c r="D1354" s="60">
        <f>[1]Data!D1353</f>
        <v>12.566700000000001</v>
      </c>
      <c r="E1354" s="60">
        <f>[1]Data!E1353</f>
        <v>97.8</v>
      </c>
      <c r="F1354" s="60">
        <f t="shared" si="202"/>
        <v>451.67891871165637</v>
      </c>
      <c r="G1354" s="60">
        <f t="shared" si="203"/>
        <v>39.335505667177905</v>
      </c>
      <c r="H1354" s="60">
        <f t="shared" si="206"/>
        <v>481.00140080340407</v>
      </c>
      <c r="I1354" s="60">
        <f t="shared" si="207"/>
        <v>51.302547760441584</v>
      </c>
      <c r="J1354" s="60">
        <f t="shared" si="208"/>
        <v>8.8042200325173194</v>
      </c>
      <c r="K1354" s="60">
        <f t="shared" si="209"/>
        <v>2.1752311556869097</v>
      </c>
      <c r="L1354" s="60">
        <f t="shared" si="210"/>
        <v>-0.62609895694008388</v>
      </c>
      <c r="R1354" s="60">
        <f t="shared" si="204"/>
        <v>11.482728162524769</v>
      </c>
      <c r="S1354" s="60">
        <f t="shared" si="205"/>
        <v>2.4408440074775939</v>
      </c>
    </row>
    <row r="1355" spans="1:19" x14ac:dyDescent="0.3">
      <c r="A1355" s="60">
        <f>[1]Data!A1354</f>
        <v>1983.02</v>
      </c>
      <c r="B1355" s="60">
        <f>[1]Data!B1354</f>
        <v>146.80000000000001</v>
      </c>
      <c r="C1355" s="60">
        <f>[1]Data!C1354</f>
        <v>6.8966700000000003</v>
      </c>
      <c r="D1355" s="60">
        <f>[1]Data!D1354</f>
        <v>12.4933</v>
      </c>
      <c r="E1355" s="60">
        <f>[1]Data!E1354</f>
        <v>97.9</v>
      </c>
      <c r="F1355" s="60">
        <f t="shared" ref="F1355:F1418" si="211">B1355*$E$1842/E1355</f>
        <v>459.03490296220622</v>
      </c>
      <c r="G1355" s="60">
        <f t="shared" ref="G1355:G1418" si="212">D1355*$E$1842/E1355</f>
        <v>39.065808945352387</v>
      </c>
      <c r="H1355" s="60">
        <f t="shared" si="206"/>
        <v>478.86034305022088</v>
      </c>
      <c r="I1355" s="60">
        <f t="shared" si="207"/>
        <v>51.217967837938183</v>
      </c>
      <c r="J1355" s="60">
        <f t="shared" si="208"/>
        <v>8.9623802415329301</v>
      </c>
      <c r="K1355" s="60">
        <f t="shared" si="209"/>
        <v>2.193035843664406</v>
      </c>
      <c r="L1355" s="60">
        <f t="shared" si="210"/>
        <v>-0.60829426896258765</v>
      </c>
      <c r="R1355" s="60">
        <f t="shared" ref="R1355:R1418" si="213">B1355/D1355</f>
        <v>11.750298159813662</v>
      </c>
      <c r="S1355" s="60">
        <f t="shared" ref="S1355:S1418" si="214">LN(R1355)</f>
        <v>2.4638786155715109</v>
      </c>
    </row>
    <row r="1356" spans="1:19" x14ac:dyDescent="0.3">
      <c r="A1356" s="60">
        <f>[1]Data!A1355</f>
        <v>1983.03</v>
      </c>
      <c r="B1356" s="60">
        <f>[1]Data!B1355</f>
        <v>151.9</v>
      </c>
      <c r="C1356" s="60">
        <f>[1]Data!C1355</f>
        <v>6.91</v>
      </c>
      <c r="D1356" s="60">
        <f>[1]Data!D1355</f>
        <v>12.42</v>
      </c>
      <c r="E1356" s="60">
        <f>[1]Data!E1355</f>
        <v>97.9</v>
      </c>
      <c r="F1356" s="60">
        <f t="shared" si="211"/>
        <v>474.98230081716025</v>
      </c>
      <c r="G1356" s="60">
        <f t="shared" si="212"/>
        <v>38.836604187946875</v>
      </c>
      <c r="H1356" s="60">
        <f t="shared" si="206"/>
        <v>476.9475919662919</v>
      </c>
      <c r="I1356" s="60">
        <f t="shared" si="207"/>
        <v>51.126962557831554</v>
      </c>
      <c r="J1356" s="60">
        <f t="shared" si="208"/>
        <v>9.2902507220117094</v>
      </c>
      <c r="K1356" s="60">
        <f t="shared" si="209"/>
        <v>2.2289655408374243</v>
      </c>
      <c r="L1356" s="60">
        <f t="shared" si="210"/>
        <v>-0.57236457178956934</v>
      </c>
      <c r="R1356" s="60">
        <f t="shared" si="213"/>
        <v>12.230273752012883</v>
      </c>
      <c r="S1356" s="60">
        <f t="shared" si="214"/>
        <v>2.5039143330963944</v>
      </c>
    </row>
    <row r="1357" spans="1:19" x14ac:dyDescent="0.3">
      <c r="A1357" s="60">
        <f>[1]Data!A1356</f>
        <v>1983.04</v>
      </c>
      <c r="B1357" s="60">
        <f>[1]Data!B1356</f>
        <v>157.69999999999999</v>
      </c>
      <c r="C1357" s="60">
        <f>[1]Data!C1356</f>
        <v>6.92</v>
      </c>
      <c r="D1357" s="60">
        <f>[1]Data!D1356</f>
        <v>12.476699999999999</v>
      </c>
      <c r="E1357" s="60">
        <f>[1]Data!E1356</f>
        <v>98.6</v>
      </c>
      <c r="F1357" s="60">
        <f t="shared" si="211"/>
        <v>489.61771551724132</v>
      </c>
      <c r="G1357" s="60">
        <f t="shared" si="212"/>
        <v>38.736926767241371</v>
      </c>
      <c r="H1357" s="60">
        <f t="shared" si="206"/>
        <v>475.27605245926429</v>
      </c>
      <c r="I1357" s="60">
        <f t="shared" si="207"/>
        <v>51.029091685082406</v>
      </c>
      <c r="J1357" s="60">
        <f t="shared" si="208"/>
        <v>9.5948742050678852</v>
      </c>
      <c r="K1357" s="60">
        <f t="shared" si="209"/>
        <v>2.2612290189065902</v>
      </c>
      <c r="L1357" s="60">
        <f t="shared" si="210"/>
        <v>-0.54010109372040338</v>
      </c>
      <c r="R1357" s="60">
        <f t="shared" si="213"/>
        <v>12.639560140101148</v>
      </c>
      <c r="S1357" s="60">
        <f t="shared" si="214"/>
        <v>2.5368315890705802</v>
      </c>
    </row>
    <row r="1358" spans="1:19" x14ac:dyDescent="0.3">
      <c r="A1358" s="60">
        <f>[1]Data!A1357</f>
        <v>1983.05</v>
      </c>
      <c r="B1358" s="60">
        <f>[1]Data!B1357</f>
        <v>164.1</v>
      </c>
      <c r="C1358" s="60">
        <f>[1]Data!C1357</f>
        <v>6.93</v>
      </c>
      <c r="D1358" s="60">
        <f>[1]Data!D1357</f>
        <v>12.533300000000001</v>
      </c>
      <c r="E1358" s="60">
        <f>[1]Data!E1357</f>
        <v>99.2</v>
      </c>
      <c r="F1358" s="60">
        <f t="shared" si="211"/>
        <v>506.40647933467727</v>
      </c>
      <c r="G1358" s="60">
        <f t="shared" si="212"/>
        <v>38.677296328124996</v>
      </c>
      <c r="H1358" s="60">
        <f t="shared" si="206"/>
        <v>473.79148832174411</v>
      </c>
      <c r="I1358" s="60">
        <f t="shared" si="207"/>
        <v>50.924992291123623</v>
      </c>
      <c r="J1358" s="60">
        <f t="shared" si="208"/>
        <v>9.9441640843006169</v>
      </c>
      <c r="K1358" s="60">
        <f t="shared" si="209"/>
        <v>2.296985854907009</v>
      </c>
      <c r="L1358" s="60">
        <f t="shared" si="210"/>
        <v>-0.50434425771998459</v>
      </c>
      <c r="R1358" s="60">
        <f t="shared" si="213"/>
        <v>13.093119928510447</v>
      </c>
      <c r="S1358" s="60">
        <f t="shared" si="214"/>
        <v>2.5720868959463106</v>
      </c>
    </row>
    <row r="1359" spans="1:19" x14ac:dyDescent="0.3">
      <c r="A1359" s="60">
        <f>[1]Data!A1358</f>
        <v>1983.06</v>
      </c>
      <c r="B1359" s="60">
        <f>[1]Data!B1358</f>
        <v>166.4</v>
      </c>
      <c r="C1359" s="60">
        <f>[1]Data!C1358</f>
        <v>6.94</v>
      </c>
      <c r="D1359" s="60">
        <f>[1]Data!D1358</f>
        <v>12.59</v>
      </c>
      <c r="E1359" s="60">
        <f>[1]Data!E1358</f>
        <v>99.5</v>
      </c>
      <c r="F1359" s="60">
        <f t="shared" si="211"/>
        <v>511.95593969849239</v>
      </c>
      <c r="G1359" s="60">
        <f t="shared" si="212"/>
        <v>38.735127889447227</v>
      </c>
      <c r="H1359" s="60">
        <f t="shared" si="206"/>
        <v>472.42493045687735</v>
      </c>
      <c r="I1359" s="60">
        <f t="shared" si="207"/>
        <v>50.816142441741995</v>
      </c>
      <c r="J1359" s="60">
        <f t="shared" si="208"/>
        <v>10.074671454753235</v>
      </c>
      <c r="K1359" s="60">
        <f t="shared" si="209"/>
        <v>2.3100244973509794</v>
      </c>
      <c r="L1359" s="60">
        <f t="shared" si="210"/>
        <v>-0.49130561527601424</v>
      </c>
      <c r="R1359" s="60">
        <f t="shared" si="213"/>
        <v>13.216838760921366</v>
      </c>
      <c r="S1359" s="60">
        <f t="shared" si="214"/>
        <v>2.5814916803308523</v>
      </c>
    </row>
    <row r="1360" spans="1:19" x14ac:dyDescent="0.3">
      <c r="A1360" s="60">
        <f>[1]Data!A1359</f>
        <v>1983.07</v>
      </c>
      <c r="B1360" s="60">
        <f>[1]Data!B1359</f>
        <v>167</v>
      </c>
      <c r="C1360" s="60">
        <f>[1]Data!C1359</f>
        <v>6.96</v>
      </c>
      <c r="D1360" s="60">
        <f>[1]Data!D1359</f>
        <v>12.826700000000001</v>
      </c>
      <c r="E1360" s="60">
        <f>[1]Data!E1359</f>
        <v>99.9</v>
      </c>
      <c r="F1360" s="60">
        <f t="shared" si="211"/>
        <v>511.74466966966952</v>
      </c>
      <c r="G1360" s="60">
        <f t="shared" si="212"/>
        <v>39.305361403903895</v>
      </c>
      <c r="H1360" s="60">
        <f t="shared" si="206"/>
        <v>470.91375150457037</v>
      </c>
      <c r="I1360" s="60">
        <f t="shared" si="207"/>
        <v>50.705787796329652</v>
      </c>
      <c r="J1360" s="60">
        <f t="shared" si="208"/>
        <v>10.092431099289858</v>
      </c>
      <c r="K1360" s="60">
        <f t="shared" si="209"/>
        <v>2.3117857467996696</v>
      </c>
      <c r="L1360" s="60">
        <f t="shared" si="210"/>
        <v>-0.48954436582732397</v>
      </c>
      <c r="R1360" s="60">
        <f t="shared" si="213"/>
        <v>13.01971668472795</v>
      </c>
      <c r="S1360" s="60">
        <f t="shared" si="214"/>
        <v>2.566464876538137</v>
      </c>
    </row>
    <row r="1361" spans="1:19" x14ac:dyDescent="0.3">
      <c r="A1361" s="60">
        <f>[1]Data!A1360</f>
        <v>1983.08</v>
      </c>
      <c r="B1361" s="60">
        <f>[1]Data!B1360</f>
        <v>162.4</v>
      </c>
      <c r="C1361" s="60">
        <f>[1]Data!C1360</f>
        <v>6.98</v>
      </c>
      <c r="D1361" s="60">
        <f>[1]Data!D1360</f>
        <v>13.0633</v>
      </c>
      <c r="E1361" s="60">
        <f>[1]Data!E1360</f>
        <v>100.2</v>
      </c>
      <c r="F1361" s="60">
        <f t="shared" si="211"/>
        <v>496.15874251496996</v>
      </c>
      <c r="G1361" s="60">
        <f t="shared" si="212"/>
        <v>39.910532642215564</v>
      </c>
      <c r="H1361" s="60">
        <f t="shared" si="206"/>
        <v>469.64462489681938</v>
      </c>
      <c r="I1361" s="60">
        <f t="shared" si="207"/>
        <v>50.600994574124776</v>
      </c>
      <c r="J1361" s="60">
        <f t="shared" si="208"/>
        <v>9.805316015837457</v>
      </c>
      <c r="K1361" s="60">
        <f t="shared" si="209"/>
        <v>2.2829246891990449</v>
      </c>
      <c r="L1361" s="60">
        <f t="shared" si="210"/>
        <v>-0.51840542342794871</v>
      </c>
      <c r="R1361" s="60">
        <f t="shared" si="213"/>
        <v>12.431774513331241</v>
      </c>
      <c r="S1361" s="60">
        <f t="shared" si="214"/>
        <v>2.5202556558587474</v>
      </c>
    </row>
    <row r="1362" spans="1:19" x14ac:dyDescent="0.3">
      <c r="A1362" s="60">
        <f>[1]Data!A1361</f>
        <v>1983.09</v>
      </c>
      <c r="B1362" s="60">
        <f>[1]Data!B1361</f>
        <v>167.2</v>
      </c>
      <c r="C1362" s="60">
        <f>[1]Data!C1361</f>
        <v>7</v>
      </c>
      <c r="D1362" s="60">
        <f>[1]Data!D1361</f>
        <v>13.3</v>
      </c>
      <c r="E1362" s="60">
        <f>[1]Data!E1361</f>
        <v>100.7</v>
      </c>
      <c r="F1362" s="60">
        <f t="shared" si="211"/>
        <v>508.28716981132061</v>
      </c>
      <c r="G1362" s="60">
        <f t="shared" si="212"/>
        <v>40.431933962264146</v>
      </c>
      <c r="H1362" s="60">
        <f t="shared" si="206"/>
        <v>468.32098911742702</v>
      </c>
      <c r="I1362" s="60">
        <f t="shared" si="207"/>
        <v>50.494336738748117</v>
      </c>
      <c r="J1362" s="60">
        <f t="shared" si="208"/>
        <v>10.066221335694335</v>
      </c>
      <c r="K1362" s="60">
        <f t="shared" si="209"/>
        <v>2.3091853965581177</v>
      </c>
      <c r="L1362" s="60">
        <f t="shared" si="210"/>
        <v>-0.49214471606887589</v>
      </c>
      <c r="R1362" s="60">
        <f t="shared" si="213"/>
        <v>12.571428571428569</v>
      </c>
      <c r="S1362" s="60">
        <f t="shared" si="214"/>
        <v>2.531426665422893</v>
      </c>
    </row>
    <row r="1363" spans="1:19" x14ac:dyDescent="0.3">
      <c r="A1363" s="60">
        <f>[1]Data!A1362</f>
        <v>1983.1</v>
      </c>
      <c r="B1363" s="60">
        <f>[1]Data!B1362</f>
        <v>167.7</v>
      </c>
      <c r="C1363" s="60">
        <f>[1]Data!C1362</f>
        <v>7.03</v>
      </c>
      <c r="D1363" s="60">
        <f>[1]Data!D1362</f>
        <v>13.5433</v>
      </c>
      <c r="E1363" s="60">
        <f>[1]Data!E1362</f>
        <v>101</v>
      </c>
      <c r="F1363" s="60">
        <f t="shared" si="211"/>
        <v>508.29288861386124</v>
      </c>
      <c r="G1363" s="60">
        <f t="shared" si="212"/>
        <v>41.049272977722765</v>
      </c>
      <c r="H1363" s="60">
        <f t="shared" si="206"/>
        <v>466.8189905675448</v>
      </c>
      <c r="I1363" s="60">
        <f t="shared" si="207"/>
        <v>50.38949742245812</v>
      </c>
      <c r="J1363" s="60">
        <f t="shared" si="208"/>
        <v>10.087278393598741</v>
      </c>
      <c r="K1363" s="60">
        <f t="shared" si="209"/>
        <v>2.3112750649382763</v>
      </c>
      <c r="L1363" s="60">
        <f t="shared" si="210"/>
        <v>-0.49005504768871733</v>
      </c>
      <c r="R1363" s="60">
        <f t="shared" si="213"/>
        <v>12.382506479218506</v>
      </c>
      <c r="S1363" s="60">
        <f t="shared" si="214"/>
        <v>2.5162847087362064</v>
      </c>
    </row>
    <row r="1364" spans="1:19" x14ac:dyDescent="0.3">
      <c r="A1364" s="60">
        <f>[1]Data!A1363</f>
        <v>1983.11</v>
      </c>
      <c r="B1364" s="60">
        <f>[1]Data!B1363</f>
        <v>165.2</v>
      </c>
      <c r="C1364" s="60">
        <f>[1]Data!C1363</f>
        <v>7.06</v>
      </c>
      <c r="D1364" s="60">
        <f>[1]Data!D1363</f>
        <v>13.7867</v>
      </c>
      <c r="E1364" s="60">
        <f>[1]Data!E1363</f>
        <v>101.2</v>
      </c>
      <c r="F1364" s="60">
        <f t="shared" si="211"/>
        <v>499.72591897233184</v>
      </c>
      <c r="G1364" s="60">
        <f t="shared" si="212"/>
        <v>41.704426919466393</v>
      </c>
      <c r="H1364" s="60">
        <f t="shared" si="206"/>
        <v>465.60802429980311</v>
      </c>
      <c r="I1364" s="60">
        <f t="shared" si="207"/>
        <v>50.285974974153085</v>
      </c>
      <c r="J1364" s="60">
        <f t="shared" si="208"/>
        <v>9.9376798248257128</v>
      </c>
      <c r="K1364" s="60">
        <f t="shared" si="209"/>
        <v>2.2963335753966732</v>
      </c>
      <c r="L1364" s="60">
        <f t="shared" si="210"/>
        <v>-0.50499653723032045</v>
      </c>
      <c r="R1364" s="60">
        <f t="shared" si="213"/>
        <v>11.982562904828566</v>
      </c>
      <c r="S1364" s="60">
        <f t="shared" si="214"/>
        <v>2.4834525017627653</v>
      </c>
    </row>
    <row r="1365" spans="1:19" x14ac:dyDescent="0.3">
      <c r="A1365" s="60">
        <f>[1]Data!A1364</f>
        <v>1983.12</v>
      </c>
      <c r="B1365" s="60">
        <f>[1]Data!B1364</f>
        <v>164.4</v>
      </c>
      <c r="C1365" s="60">
        <f>[1]Data!C1364</f>
        <v>7.09</v>
      </c>
      <c r="D1365" s="60">
        <f>[1]Data!D1364</f>
        <v>14.03</v>
      </c>
      <c r="E1365" s="60">
        <f>[1]Data!E1364</f>
        <v>101.3</v>
      </c>
      <c r="F1365" s="60">
        <f t="shared" si="211"/>
        <v>496.81501480750239</v>
      </c>
      <c r="G1365" s="60">
        <f t="shared" si="212"/>
        <v>42.398507650542932</v>
      </c>
      <c r="H1365" s="60">
        <f t="shared" si="206"/>
        <v>464.73083023472736</v>
      </c>
      <c r="I1365" s="60">
        <f t="shared" si="207"/>
        <v>50.184184969184933</v>
      </c>
      <c r="J1365" s="60">
        <f t="shared" si="208"/>
        <v>9.8998322900444915</v>
      </c>
      <c r="K1365" s="60">
        <f t="shared" si="209"/>
        <v>2.2925178165975075</v>
      </c>
      <c r="L1365" s="60">
        <f t="shared" si="210"/>
        <v>-0.50881229602948608</v>
      </c>
      <c r="R1365" s="60">
        <f t="shared" si="213"/>
        <v>11.717747683535283</v>
      </c>
      <c r="S1365" s="60">
        <f t="shared" si="214"/>
        <v>2.4611045885077099</v>
      </c>
    </row>
    <row r="1366" spans="1:19" x14ac:dyDescent="0.3">
      <c r="A1366" s="60">
        <f>[1]Data!A1365</f>
        <v>1984.01</v>
      </c>
      <c r="B1366" s="60">
        <f>[1]Data!B1365</f>
        <v>166.4</v>
      </c>
      <c r="C1366" s="60">
        <f>[1]Data!C1365</f>
        <v>7.12</v>
      </c>
      <c r="D1366" s="60">
        <f>[1]Data!D1365</f>
        <v>14.44</v>
      </c>
      <c r="E1366" s="60">
        <f>[1]Data!E1365</f>
        <v>101.9</v>
      </c>
      <c r="F1366" s="60">
        <f t="shared" si="211"/>
        <v>499.89809617271828</v>
      </c>
      <c r="G1366" s="60">
        <f t="shared" si="212"/>
        <v>43.3805799803729</v>
      </c>
      <c r="H1366" s="60">
        <f t="shared" si="206"/>
        <v>463.60062663998622</v>
      </c>
      <c r="I1366" s="60">
        <f t="shared" si="207"/>
        <v>50.092360683527289</v>
      </c>
      <c r="J1366" s="60">
        <f t="shared" si="208"/>
        <v>9.9795276036393332</v>
      </c>
      <c r="K1366" s="60">
        <f t="shared" si="209"/>
        <v>2.3005357548983931</v>
      </c>
      <c r="L1366" s="60">
        <f t="shared" si="210"/>
        <v>-0.50079435772860048</v>
      </c>
      <c r="R1366" s="60">
        <f t="shared" si="213"/>
        <v>11.523545706371191</v>
      </c>
      <c r="S1366" s="60">
        <f t="shared" si="214"/>
        <v>2.4443923949224282</v>
      </c>
    </row>
    <row r="1367" spans="1:19" x14ac:dyDescent="0.3">
      <c r="A1367" s="60">
        <f>[1]Data!A1366</f>
        <v>1984.02</v>
      </c>
      <c r="B1367" s="60">
        <f>[1]Data!B1366</f>
        <v>157.30000000000001</v>
      </c>
      <c r="C1367" s="60">
        <f>[1]Data!C1366</f>
        <v>7.15</v>
      </c>
      <c r="D1367" s="60">
        <f>[1]Data!D1366</f>
        <v>14.85</v>
      </c>
      <c r="E1367" s="60">
        <f>[1]Data!E1366</f>
        <v>102.4</v>
      </c>
      <c r="F1367" s="60">
        <f t="shared" si="211"/>
        <v>470.25249755859369</v>
      </c>
      <c r="G1367" s="60">
        <f t="shared" si="212"/>
        <v>44.394466552734364</v>
      </c>
      <c r="H1367" s="60">
        <f t="shared" si="206"/>
        <v>462.62433904804124</v>
      </c>
      <c r="I1367" s="60">
        <f t="shared" si="207"/>
        <v>50.012300107803313</v>
      </c>
      <c r="J1367" s="60">
        <f t="shared" si="208"/>
        <v>9.4027368576319734</v>
      </c>
      <c r="K1367" s="60">
        <f t="shared" si="209"/>
        <v>2.2410008019657783</v>
      </c>
      <c r="L1367" s="60">
        <f t="shared" si="210"/>
        <v>-0.56032931066121527</v>
      </c>
      <c r="R1367" s="60">
        <f t="shared" si="213"/>
        <v>10.592592592592593</v>
      </c>
      <c r="S1367" s="60">
        <f t="shared" si="214"/>
        <v>2.3601549448155237</v>
      </c>
    </row>
    <row r="1368" spans="1:19" x14ac:dyDescent="0.3">
      <c r="A1368" s="60">
        <f>[1]Data!A1367</f>
        <v>1984.03</v>
      </c>
      <c r="B1368" s="60">
        <f>[1]Data!B1367</f>
        <v>157.4</v>
      </c>
      <c r="C1368" s="60">
        <f>[1]Data!C1367</f>
        <v>7.18</v>
      </c>
      <c r="D1368" s="60">
        <f>[1]Data!D1367</f>
        <v>15.26</v>
      </c>
      <c r="E1368" s="60">
        <f>[1]Data!E1367</f>
        <v>102.6</v>
      </c>
      <c r="F1368" s="60">
        <f t="shared" si="211"/>
        <v>469.63419590643275</v>
      </c>
      <c r="G1368" s="60">
        <f t="shared" si="212"/>
        <v>45.531244152046774</v>
      </c>
      <c r="H1368" s="60">
        <f t="shared" si="206"/>
        <v>461.52509673803166</v>
      </c>
      <c r="I1368" s="60">
        <f t="shared" si="207"/>
        <v>49.944814199578218</v>
      </c>
      <c r="J1368" s="60">
        <f t="shared" si="208"/>
        <v>9.4030622284384986</v>
      </c>
      <c r="K1368" s="60">
        <f t="shared" si="209"/>
        <v>2.2410354052075836</v>
      </c>
      <c r="L1368" s="60">
        <f t="shared" si="210"/>
        <v>-0.56029470741941001</v>
      </c>
      <c r="R1368" s="60">
        <f t="shared" si="213"/>
        <v>10.314547837483618</v>
      </c>
      <c r="S1368" s="60">
        <f t="shared" si="214"/>
        <v>2.3335553101269921</v>
      </c>
    </row>
    <row r="1369" spans="1:19" x14ac:dyDescent="0.3">
      <c r="A1369" s="60">
        <f>[1]Data!A1368</f>
        <v>1984.04</v>
      </c>
      <c r="B1369" s="60">
        <f>[1]Data!B1368</f>
        <v>157.6</v>
      </c>
      <c r="C1369" s="60">
        <f>[1]Data!C1368</f>
        <v>7.2233299999999998</v>
      </c>
      <c r="D1369" s="60">
        <f>[1]Data!D1368</f>
        <v>15.5733</v>
      </c>
      <c r="E1369" s="60">
        <f>[1]Data!E1368</f>
        <v>103.1</v>
      </c>
      <c r="F1369" s="60">
        <f t="shared" si="211"/>
        <v>467.95047526673125</v>
      </c>
      <c r="G1369" s="60">
        <f t="shared" si="212"/>
        <v>46.240692490300674</v>
      </c>
      <c r="H1369" s="60">
        <f t="shared" si="206"/>
        <v>460.60873498013819</v>
      </c>
      <c r="I1369" s="60">
        <f t="shared" si="207"/>
        <v>49.879330747847817</v>
      </c>
      <c r="J1369" s="60">
        <f t="shared" si="208"/>
        <v>9.3816510416375678</v>
      </c>
      <c r="K1369" s="60">
        <f t="shared" si="209"/>
        <v>2.2387557647610681</v>
      </c>
      <c r="L1369" s="60">
        <f t="shared" si="210"/>
        <v>-0.56257434786592553</v>
      </c>
      <c r="R1369" s="60">
        <f t="shared" si="213"/>
        <v>10.11988467441069</v>
      </c>
      <c r="S1369" s="60">
        <f t="shared" si="214"/>
        <v>2.3145022679851666</v>
      </c>
    </row>
    <row r="1370" spans="1:19" x14ac:dyDescent="0.3">
      <c r="A1370" s="60">
        <f>[1]Data!A1369</f>
        <v>1984.05</v>
      </c>
      <c r="B1370" s="60">
        <f>[1]Data!B1369</f>
        <v>156.6</v>
      </c>
      <c r="C1370" s="60">
        <f>[1]Data!C1369</f>
        <v>7.2666700000000004</v>
      </c>
      <c r="D1370" s="60">
        <f>[1]Data!D1369</f>
        <v>15.886699999999999</v>
      </c>
      <c r="E1370" s="60">
        <f>[1]Data!E1369</f>
        <v>103.4</v>
      </c>
      <c r="F1370" s="60">
        <f t="shared" si="211"/>
        <v>463.63217117988381</v>
      </c>
      <c r="G1370" s="60">
        <f t="shared" si="212"/>
        <v>47.034388338974836</v>
      </c>
      <c r="H1370" s="60">
        <f t="shared" si="206"/>
        <v>459.76091676136616</v>
      </c>
      <c r="I1370" s="60">
        <f t="shared" si="207"/>
        <v>49.820005432033376</v>
      </c>
      <c r="J1370" s="60">
        <f t="shared" si="208"/>
        <v>9.3061445328903272</v>
      </c>
      <c r="K1370" s="60">
        <f t="shared" si="209"/>
        <v>2.2306748844527551</v>
      </c>
      <c r="L1370" s="60">
        <f t="shared" si="210"/>
        <v>-0.57065522817423853</v>
      </c>
      <c r="R1370" s="60">
        <f t="shared" si="213"/>
        <v>9.8573020199286194</v>
      </c>
      <c r="S1370" s="60">
        <f t="shared" si="214"/>
        <v>2.2882125023608659</v>
      </c>
    </row>
    <row r="1371" spans="1:19" x14ac:dyDescent="0.3">
      <c r="A1371" s="60">
        <f>[1]Data!A1370</f>
        <v>1984.06</v>
      </c>
      <c r="B1371" s="60">
        <f>[1]Data!B1370</f>
        <v>153.1</v>
      </c>
      <c r="C1371" s="60">
        <f>[1]Data!C1370</f>
        <v>7.31</v>
      </c>
      <c r="D1371" s="60">
        <f>[1]Data!D1370</f>
        <v>16.2</v>
      </c>
      <c r="E1371" s="60">
        <f>[1]Data!E1370</f>
        <v>103.7</v>
      </c>
      <c r="F1371" s="60">
        <f t="shared" si="211"/>
        <v>451.95872950819665</v>
      </c>
      <c r="G1371" s="60">
        <f t="shared" si="212"/>
        <v>47.823196721311461</v>
      </c>
      <c r="H1371" s="60">
        <f t="shared" si="206"/>
        <v>458.87620336621143</v>
      </c>
      <c r="I1371" s="60">
        <f t="shared" si="207"/>
        <v>49.764992707664966</v>
      </c>
      <c r="J1371" s="60">
        <f t="shared" si="208"/>
        <v>9.0818606598245211</v>
      </c>
      <c r="K1371" s="60">
        <f t="shared" si="209"/>
        <v>2.2062790901031542</v>
      </c>
      <c r="L1371" s="60">
        <f t="shared" si="210"/>
        <v>-0.59505102252383946</v>
      </c>
      <c r="R1371" s="60">
        <f t="shared" si="213"/>
        <v>9.4506172839506171</v>
      </c>
      <c r="S1371" s="60">
        <f t="shared" si="214"/>
        <v>2.2460800604252995</v>
      </c>
    </row>
    <row r="1372" spans="1:19" x14ac:dyDescent="0.3">
      <c r="A1372" s="60">
        <f>[1]Data!A1371</f>
        <v>1984.07</v>
      </c>
      <c r="B1372" s="60">
        <f>[1]Data!B1371</f>
        <v>151.1</v>
      </c>
      <c r="C1372" s="60">
        <f>[1]Data!C1371</f>
        <v>7.3333300000000001</v>
      </c>
      <c r="D1372" s="60">
        <f>[1]Data!D1371</f>
        <v>16.32</v>
      </c>
      <c r="E1372" s="60">
        <f>[1]Data!E1371</f>
        <v>104.1</v>
      </c>
      <c r="F1372" s="60">
        <f t="shared" si="211"/>
        <v>444.34068443804023</v>
      </c>
      <c r="G1372" s="60">
        <f t="shared" si="212"/>
        <v>47.992322766570595</v>
      </c>
      <c r="H1372" s="60">
        <f t="shared" si="206"/>
        <v>458.79923091742097</v>
      </c>
      <c r="I1372" s="60">
        <f t="shared" si="207"/>
        <v>49.709066431903302</v>
      </c>
      <c r="J1372" s="60">
        <f t="shared" si="208"/>
        <v>8.9388257783264695</v>
      </c>
      <c r="K1372" s="60">
        <f t="shared" si="209"/>
        <v>2.19040423585274</v>
      </c>
      <c r="L1372" s="60">
        <f t="shared" si="210"/>
        <v>-0.61092587677425358</v>
      </c>
      <c r="R1372" s="60">
        <f t="shared" si="213"/>
        <v>9.2585784313725483</v>
      </c>
      <c r="S1372" s="60">
        <f t="shared" si="214"/>
        <v>2.225550519742733</v>
      </c>
    </row>
    <row r="1373" spans="1:19" x14ac:dyDescent="0.3">
      <c r="A1373" s="60">
        <f>[1]Data!A1372</f>
        <v>1984.08</v>
      </c>
      <c r="B1373" s="60">
        <f>[1]Data!B1372</f>
        <v>164.4</v>
      </c>
      <c r="C1373" s="60">
        <f>[1]Data!C1372</f>
        <v>7.3566700000000003</v>
      </c>
      <c r="D1373" s="60">
        <f>[1]Data!D1372</f>
        <v>16.440000000000001</v>
      </c>
      <c r="E1373" s="60">
        <f>[1]Data!E1372</f>
        <v>104.5</v>
      </c>
      <c r="F1373" s="60">
        <f t="shared" si="211"/>
        <v>481.60154066985638</v>
      </c>
      <c r="G1373" s="60">
        <f t="shared" si="212"/>
        <v>48.16015406698564</v>
      </c>
      <c r="H1373" s="60">
        <f t="shared" si="206"/>
        <v>458.94912225176449</v>
      </c>
      <c r="I1373" s="60">
        <f t="shared" si="207"/>
        <v>49.653924513243219</v>
      </c>
      <c r="J1373" s="60">
        <f t="shared" si="208"/>
        <v>9.6991636691558636</v>
      </c>
      <c r="K1373" s="60">
        <f t="shared" si="209"/>
        <v>2.272039662117554</v>
      </c>
      <c r="L1373" s="60">
        <f t="shared" si="210"/>
        <v>-0.52929045050943957</v>
      </c>
      <c r="R1373" s="60">
        <f t="shared" si="213"/>
        <v>10</v>
      </c>
      <c r="S1373" s="60">
        <f t="shared" si="214"/>
        <v>2.3025850929940459</v>
      </c>
    </row>
    <row r="1374" spans="1:19" x14ac:dyDescent="0.3">
      <c r="A1374" s="60">
        <f>[1]Data!A1373</f>
        <v>1984.09</v>
      </c>
      <c r="B1374" s="60">
        <f>[1]Data!B1373</f>
        <v>166.1</v>
      </c>
      <c r="C1374" s="60">
        <f>[1]Data!C1373</f>
        <v>7.38</v>
      </c>
      <c r="D1374" s="60">
        <f>[1]Data!D1373</f>
        <v>16.559999999999999</v>
      </c>
      <c r="E1374" s="60">
        <f>[1]Data!E1373</f>
        <v>105</v>
      </c>
      <c r="F1374" s="60">
        <f t="shared" si="211"/>
        <v>484.26454999999987</v>
      </c>
      <c r="G1374" s="60">
        <f t="shared" si="212"/>
        <v>48.28067999999999</v>
      </c>
      <c r="H1374" s="60">
        <f t="shared" si="206"/>
        <v>459.52069854353095</v>
      </c>
      <c r="I1374" s="60">
        <f t="shared" si="207"/>
        <v>49.59917347603551</v>
      </c>
      <c r="J1374" s="60">
        <f t="shared" si="208"/>
        <v>9.7635608834082408</v>
      </c>
      <c r="K1374" s="60">
        <f t="shared" si="209"/>
        <v>2.2786571784968896</v>
      </c>
      <c r="L1374" s="60">
        <f t="shared" si="210"/>
        <v>-0.52267293413010396</v>
      </c>
      <c r="R1374" s="60">
        <f t="shared" si="213"/>
        <v>10.030193236714977</v>
      </c>
      <c r="S1374" s="60">
        <f t="shared" si="214"/>
        <v>2.3055998676621359</v>
      </c>
    </row>
    <row r="1375" spans="1:19" x14ac:dyDescent="0.3">
      <c r="A1375" s="60">
        <f>[1]Data!A1374</f>
        <v>1984.1</v>
      </c>
      <c r="B1375" s="60">
        <f>[1]Data!B1374</f>
        <v>164.8</v>
      </c>
      <c r="C1375" s="60">
        <f>[1]Data!C1374</f>
        <v>7.43</v>
      </c>
      <c r="D1375" s="60">
        <f>[1]Data!D1374</f>
        <v>16.5867</v>
      </c>
      <c r="E1375" s="60">
        <f>[1]Data!E1374</f>
        <v>105.3</v>
      </c>
      <c r="F1375" s="60">
        <f t="shared" si="211"/>
        <v>479.10552706552699</v>
      </c>
      <c r="G1375" s="60">
        <f t="shared" si="212"/>
        <v>48.220750277777768</v>
      </c>
      <c r="H1375" s="60">
        <f t="shared" si="206"/>
        <v>460.09185156159577</v>
      </c>
      <c r="I1375" s="60">
        <f t="shared" si="207"/>
        <v>49.551367015380301</v>
      </c>
      <c r="J1375" s="60">
        <f t="shared" si="208"/>
        <v>9.6688659854089778</v>
      </c>
      <c r="K1375" s="60">
        <f t="shared" si="209"/>
        <v>2.2689110311725482</v>
      </c>
      <c r="L1375" s="60">
        <f t="shared" si="210"/>
        <v>-0.53241908145444539</v>
      </c>
      <c r="R1375" s="60">
        <f t="shared" si="213"/>
        <v>9.9356713511427834</v>
      </c>
      <c r="S1375" s="60">
        <f t="shared" si="214"/>
        <v>2.296131448068274</v>
      </c>
    </row>
    <row r="1376" spans="1:19" x14ac:dyDescent="0.3">
      <c r="A1376" s="60">
        <f>[1]Data!A1375</f>
        <v>1984.11</v>
      </c>
      <c r="B1376" s="60">
        <f>[1]Data!B1375</f>
        <v>166.3</v>
      </c>
      <c r="C1376" s="60">
        <f>[1]Data!C1375</f>
        <v>7.48</v>
      </c>
      <c r="D1376" s="60">
        <f>[1]Data!D1375</f>
        <v>16.613299999999999</v>
      </c>
      <c r="E1376" s="60">
        <f>[1]Data!E1375</f>
        <v>105.3</v>
      </c>
      <c r="F1376" s="60">
        <f t="shared" si="211"/>
        <v>483.46631766381762</v>
      </c>
      <c r="G1376" s="60">
        <f t="shared" si="212"/>
        <v>48.298081631054124</v>
      </c>
      <c r="H1376" s="60">
        <f t="shared" si="206"/>
        <v>460.52793042820281</v>
      </c>
      <c r="I1376" s="60">
        <f t="shared" si="207"/>
        <v>49.510846510010929</v>
      </c>
      <c r="J1376" s="60">
        <f t="shared" si="208"/>
        <v>9.7648566272455533</v>
      </c>
      <c r="K1376" s="60">
        <f t="shared" si="209"/>
        <v>2.2787898819111327</v>
      </c>
      <c r="L1376" s="60">
        <f t="shared" si="210"/>
        <v>-0.52254023071586087</v>
      </c>
      <c r="R1376" s="60">
        <f t="shared" si="213"/>
        <v>10.010052187103106</v>
      </c>
      <c r="S1376" s="60">
        <f t="shared" si="214"/>
        <v>2.3035898068103529</v>
      </c>
    </row>
    <row r="1377" spans="1:19" x14ac:dyDescent="0.3">
      <c r="A1377" s="60">
        <f>[1]Data!A1376</f>
        <v>1984.12</v>
      </c>
      <c r="B1377" s="60">
        <f>[1]Data!B1376</f>
        <v>164.5</v>
      </c>
      <c r="C1377" s="60">
        <f>[1]Data!C1376</f>
        <v>7.53</v>
      </c>
      <c r="D1377" s="60">
        <f>[1]Data!D1376</f>
        <v>16.64</v>
      </c>
      <c r="E1377" s="60">
        <f>[1]Data!E1376</f>
        <v>105.3</v>
      </c>
      <c r="F1377" s="60">
        <f t="shared" si="211"/>
        <v>478.23336894586885</v>
      </c>
      <c r="G1377" s="60">
        <f t="shared" si="212"/>
        <v>48.375703703703699</v>
      </c>
      <c r="H1377" s="60">
        <f t="shared" si="206"/>
        <v>461.40428835603217</v>
      </c>
      <c r="I1377" s="60">
        <f t="shared" si="207"/>
        <v>49.477597842343343</v>
      </c>
      <c r="J1377" s="60">
        <f t="shared" si="208"/>
        <v>9.6656545548093025</v>
      </c>
      <c r="K1377" s="60">
        <f t="shared" si="209"/>
        <v>2.2685788346101843</v>
      </c>
      <c r="L1377" s="60">
        <f t="shared" si="210"/>
        <v>-0.53275127801680933</v>
      </c>
      <c r="R1377" s="60">
        <f t="shared" si="213"/>
        <v>9.8858173076923066</v>
      </c>
      <c r="S1377" s="60">
        <f t="shared" si="214"/>
        <v>2.2911011348123638</v>
      </c>
    </row>
    <row r="1378" spans="1:19" x14ac:dyDescent="0.3">
      <c r="A1378" s="60">
        <f>[1]Data!A1377</f>
        <v>1985.01</v>
      </c>
      <c r="B1378" s="60">
        <f>[1]Data!B1377</f>
        <v>171.6</v>
      </c>
      <c r="C1378" s="60">
        <f>[1]Data!C1377</f>
        <v>7.5733300000000003</v>
      </c>
      <c r="D1378" s="60">
        <f>[1]Data!D1377</f>
        <v>16.556699999999999</v>
      </c>
      <c r="E1378" s="60">
        <f>[1]Data!E1377</f>
        <v>105.5</v>
      </c>
      <c r="F1378" s="60">
        <f t="shared" si="211"/>
        <v>497.92871090047379</v>
      </c>
      <c r="G1378" s="60">
        <f t="shared" si="212"/>
        <v>48.042286059241697</v>
      </c>
      <c r="H1378" s="60">
        <f t="shared" si="206"/>
        <v>462.18000907231061</v>
      </c>
      <c r="I1378" s="60">
        <f t="shared" si="207"/>
        <v>49.449961491863817</v>
      </c>
      <c r="J1378" s="60">
        <f t="shared" si="208"/>
        <v>10.069344765463565</v>
      </c>
      <c r="K1378" s="60">
        <f t="shared" si="209"/>
        <v>2.3094956366356594</v>
      </c>
      <c r="L1378" s="60">
        <f t="shared" si="210"/>
        <v>-0.49183447599133423</v>
      </c>
      <c r="R1378" s="60">
        <f t="shared" si="213"/>
        <v>10.364384206997771</v>
      </c>
      <c r="S1378" s="60">
        <f t="shared" si="214"/>
        <v>2.3383753333170403</v>
      </c>
    </row>
    <row r="1379" spans="1:19" x14ac:dyDescent="0.3">
      <c r="A1379" s="60">
        <f>[1]Data!A1378</f>
        <v>1985.02</v>
      </c>
      <c r="B1379" s="60">
        <f>[1]Data!B1378</f>
        <v>180.9</v>
      </c>
      <c r="C1379" s="60">
        <f>[1]Data!C1378</f>
        <v>7.6166700000000001</v>
      </c>
      <c r="D1379" s="60">
        <f>[1]Data!D1378</f>
        <v>16.473299999999998</v>
      </c>
      <c r="E1379" s="60">
        <f>[1]Data!E1378</f>
        <v>106</v>
      </c>
      <c r="F1379" s="60">
        <f t="shared" si="211"/>
        <v>522.43834669811315</v>
      </c>
      <c r="G1379" s="60">
        <f t="shared" si="212"/>
        <v>47.574812695754702</v>
      </c>
      <c r="H1379" s="60">
        <f t="shared" si="206"/>
        <v>462.5619415698892</v>
      </c>
      <c r="I1379" s="60">
        <f t="shared" si="207"/>
        <v>49.428430740806832</v>
      </c>
      <c r="J1379" s="60">
        <f t="shared" si="208"/>
        <v>10.569592011481797</v>
      </c>
      <c r="K1379" s="60">
        <f t="shared" si="209"/>
        <v>2.3579812004126737</v>
      </c>
      <c r="L1379" s="60">
        <f t="shared" si="210"/>
        <v>-0.44334891221431993</v>
      </c>
      <c r="R1379" s="60">
        <f t="shared" si="213"/>
        <v>10.981406275609624</v>
      </c>
      <c r="S1379" s="60">
        <f t="shared" si="214"/>
        <v>2.3962035039832208</v>
      </c>
    </row>
    <row r="1380" spans="1:19" x14ac:dyDescent="0.3">
      <c r="A1380" s="60">
        <f>[1]Data!A1379</f>
        <v>1985.03</v>
      </c>
      <c r="B1380" s="60">
        <f>[1]Data!B1379</f>
        <v>179.4</v>
      </c>
      <c r="C1380" s="60">
        <f>[1]Data!C1379</f>
        <v>7.66</v>
      </c>
      <c r="D1380" s="60">
        <f>[1]Data!D1379</f>
        <v>16.39</v>
      </c>
      <c r="E1380" s="60">
        <f>[1]Data!E1379</f>
        <v>106.4</v>
      </c>
      <c r="F1380" s="60">
        <f t="shared" si="211"/>
        <v>516.15858552631562</v>
      </c>
      <c r="G1380" s="60">
        <f t="shared" si="212"/>
        <v>47.156294407894727</v>
      </c>
      <c r="H1380" s="60">
        <f t="shared" si="206"/>
        <v>462.7944735487128</v>
      </c>
      <c r="I1380" s="60">
        <f t="shared" si="207"/>
        <v>49.411922272832008</v>
      </c>
      <c r="J1380" s="60">
        <f t="shared" si="208"/>
        <v>10.446033300957275</v>
      </c>
      <c r="K1380" s="60">
        <f t="shared" si="209"/>
        <v>2.3462223179237562</v>
      </c>
      <c r="L1380" s="60">
        <f t="shared" si="210"/>
        <v>-0.45510779470323737</v>
      </c>
      <c r="R1380" s="60">
        <f t="shared" si="213"/>
        <v>10.945698596705308</v>
      </c>
      <c r="S1380" s="60">
        <f t="shared" si="214"/>
        <v>2.3929465568689574</v>
      </c>
    </row>
    <row r="1381" spans="1:19" x14ac:dyDescent="0.3">
      <c r="A1381" s="60">
        <f>[1]Data!A1380</f>
        <v>1985.04</v>
      </c>
      <c r="B1381" s="60">
        <f>[1]Data!B1380</f>
        <v>180.6</v>
      </c>
      <c r="C1381" s="60">
        <f>[1]Data!C1380</f>
        <v>7.6866700000000003</v>
      </c>
      <c r="D1381" s="60">
        <f>[1]Data!D1380</f>
        <v>16.13</v>
      </c>
      <c r="E1381" s="60">
        <f>[1]Data!E1380</f>
        <v>106.9</v>
      </c>
      <c r="F1381" s="60">
        <f t="shared" si="211"/>
        <v>517.18079045837226</v>
      </c>
      <c r="G1381" s="60">
        <f t="shared" si="212"/>
        <v>46.19117469597753</v>
      </c>
      <c r="H1381" s="60">
        <f t="shared" si="206"/>
        <v>463.07467569600607</v>
      </c>
      <c r="I1381" s="60">
        <f t="shared" si="207"/>
        <v>49.396500836137868</v>
      </c>
      <c r="J1381" s="60">
        <f t="shared" si="208"/>
        <v>10.4699883939959</v>
      </c>
      <c r="K1381" s="60">
        <f t="shared" si="209"/>
        <v>2.3485129163809617</v>
      </c>
      <c r="L1381" s="60">
        <f t="shared" si="210"/>
        <v>-0.45281719624603189</v>
      </c>
      <c r="R1381" s="60">
        <f t="shared" si="213"/>
        <v>11.196528208307502</v>
      </c>
      <c r="S1381" s="60">
        <f t="shared" si="214"/>
        <v>2.4156037488457676</v>
      </c>
    </row>
    <row r="1382" spans="1:19" x14ac:dyDescent="0.3">
      <c r="A1382" s="60">
        <f>[1]Data!A1381</f>
        <v>1985.05</v>
      </c>
      <c r="B1382" s="60">
        <f>[1]Data!B1381</f>
        <v>184.9</v>
      </c>
      <c r="C1382" s="60">
        <f>[1]Data!C1381</f>
        <v>7.71333</v>
      </c>
      <c r="D1382" s="60">
        <f>[1]Data!D1381</f>
        <v>15.87</v>
      </c>
      <c r="E1382" s="60">
        <f>[1]Data!E1381</f>
        <v>107.3</v>
      </c>
      <c r="F1382" s="60">
        <f t="shared" si="211"/>
        <v>527.52073392357875</v>
      </c>
      <c r="G1382" s="60">
        <f t="shared" si="212"/>
        <v>45.277198741845282</v>
      </c>
      <c r="H1382" s="60">
        <f t="shared" si="206"/>
        <v>463.21222301644633</v>
      </c>
      <c r="I1382" s="60">
        <f t="shared" si="207"/>
        <v>49.383379621780392</v>
      </c>
      <c r="J1382" s="60">
        <f t="shared" si="208"/>
        <v>10.682151322241973</v>
      </c>
      <c r="K1382" s="60">
        <f t="shared" si="209"/>
        <v>2.3685742479136618</v>
      </c>
      <c r="L1382" s="60">
        <f t="shared" si="210"/>
        <v>-0.43275586471333183</v>
      </c>
      <c r="R1382" s="60">
        <f t="shared" si="213"/>
        <v>11.650913673597984</v>
      </c>
      <c r="S1382" s="60">
        <f t="shared" si="214"/>
        <v>2.4553846038547613</v>
      </c>
    </row>
    <row r="1383" spans="1:19" x14ac:dyDescent="0.3">
      <c r="A1383" s="60">
        <f>[1]Data!A1382</f>
        <v>1985.06</v>
      </c>
      <c r="B1383" s="60">
        <f>[1]Data!B1382</f>
        <v>188.9</v>
      </c>
      <c r="C1383" s="60">
        <f>[1]Data!C1382</f>
        <v>7.74</v>
      </c>
      <c r="D1383" s="60">
        <f>[1]Data!D1382</f>
        <v>15.61</v>
      </c>
      <c r="E1383" s="60">
        <f>[1]Data!E1382</f>
        <v>107.6</v>
      </c>
      <c r="F1383" s="60">
        <f t="shared" si="211"/>
        <v>537.43015566914494</v>
      </c>
      <c r="G1383" s="60">
        <f t="shared" si="212"/>
        <v>44.411247908921929</v>
      </c>
      <c r="H1383" s="60">
        <f t="shared" si="206"/>
        <v>463.34715067694555</v>
      </c>
      <c r="I1383" s="60">
        <f t="shared" si="207"/>
        <v>49.373755391304698</v>
      </c>
      <c r="J1383" s="60">
        <f t="shared" si="208"/>
        <v>10.884935760098021</v>
      </c>
      <c r="K1383" s="60">
        <f t="shared" si="209"/>
        <v>2.3873797929785141</v>
      </c>
      <c r="L1383" s="60">
        <f t="shared" si="210"/>
        <v>-0.4139503196484795</v>
      </c>
      <c r="R1383" s="60">
        <f t="shared" si="213"/>
        <v>12.101217168481742</v>
      </c>
      <c r="S1383" s="60">
        <f t="shared" si="214"/>
        <v>2.4933060399801232</v>
      </c>
    </row>
    <row r="1384" spans="1:19" x14ac:dyDescent="0.3">
      <c r="A1384" s="60">
        <f>[1]Data!A1383</f>
        <v>1985.07</v>
      </c>
      <c r="B1384" s="60">
        <f>[1]Data!B1383</f>
        <v>192.5</v>
      </c>
      <c r="C1384" s="60">
        <f>[1]Data!C1383</f>
        <v>7.7733299999999996</v>
      </c>
      <c r="D1384" s="60">
        <f>[1]Data!D1383</f>
        <v>15.4833</v>
      </c>
      <c r="E1384" s="60">
        <f>[1]Data!E1383</f>
        <v>107.8</v>
      </c>
      <c r="F1384" s="60">
        <f t="shared" si="211"/>
        <v>546.65624999999989</v>
      </c>
      <c r="G1384" s="60">
        <f t="shared" si="212"/>
        <v>43.969053068181815</v>
      </c>
      <c r="H1384" s="60">
        <f t="shared" si="206"/>
        <v>463.42943306673135</v>
      </c>
      <c r="I1384" s="60">
        <f t="shared" si="207"/>
        <v>49.368056003530718</v>
      </c>
      <c r="J1384" s="60">
        <f t="shared" si="208"/>
        <v>11.07307628157171</v>
      </c>
      <c r="K1384" s="60">
        <f t="shared" si="209"/>
        <v>2.4045166016628654</v>
      </c>
      <c r="L1384" s="60">
        <f t="shared" si="210"/>
        <v>-0.3968135109641282</v>
      </c>
      <c r="R1384" s="60">
        <f t="shared" si="213"/>
        <v>12.432750124327502</v>
      </c>
      <c r="S1384" s="60">
        <f t="shared" si="214"/>
        <v>2.5203341299909483</v>
      </c>
    </row>
    <row r="1385" spans="1:19" x14ac:dyDescent="0.3">
      <c r="A1385" s="60">
        <f>[1]Data!A1384</f>
        <v>1985.08</v>
      </c>
      <c r="B1385" s="60">
        <f>[1]Data!B1384</f>
        <v>188.3</v>
      </c>
      <c r="C1385" s="60">
        <f>[1]Data!C1384</f>
        <v>7.8066700000000004</v>
      </c>
      <c r="D1385" s="60">
        <f>[1]Data!D1384</f>
        <v>15.3567</v>
      </c>
      <c r="E1385" s="60">
        <f>[1]Data!E1384</f>
        <v>108</v>
      </c>
      <c r="F1385" s="60">
        <f t="shared" si="211"/>
        <v>533.73896527777777</v>
      </c>
      <c r="G1385" s="60">
        <f t="shared" si="212"/>
        <v>43.528779437499992</v>
      </c>
      <c r="H1385" s="60">
        <f t="shared" si="206"/>
        <v>463.71343245778058</v>
      </c>
      <c r="I1385" s="60">
        <f t="shared" si="207"/>
        <v>49.36246445337953</v>
      </c>
      <c r="J1385" s="60">
        <f t="shared" si="208"/>
        <v>10.812648257905934</v>
      </c>
      <c r="K1385" s="60">
        <f t="shared" si="209"/>
        <v>2.3807165838778368</v>
      </c>
      <c r="L1385" s="60">
        <f t="shared" si="210"/>
        <v>-0.42061352874915681</v>
      </c>
      <c r="R1385" s="60">
        <f t="shared" si="213"/>
        <v>12.261748943457905</v>
      </c>
      <c r="S1385" s="60">
        <f t="shared" si="214"/>
        <v>2.5064845747758051</v>
      </c>
    </row>
    <row r="1386" spans="1:19" x14ac:dyDescent="0.3">
      <c r="A1386" s="60">
        <f>[1]Data!A1385</f>
        <v>1985.09</v>
      </c>
      <c r="B1386" s="60">
        <f>[1]Data!B1385</f>
        <v>184.1</v>
      </c>
      <c r="C1386" s="60">
        <f>[1]Data!C1385</f>
        <v>7.84</v>
      </c>
      <c r="D1386" s="60">
        <f>[1]Data!D1385</f>
        <v>15.23</v>
      </c>
      <c r="E1386" s="60">
        <f>[1]Data!E1385</f>
        <v>108.3</v>
      </c>
      <c r="F1386" s="60">
        <f t="shared" si="211"/>
        <v>520.38848337950128</v>
      </c>
      <c r="G1386" s="60">
        <f t="shared" si="212"/>
        <v>43.050063019390578</v>
      </c>
      <c r="H1386" s="60">
        <f t="shared" si="206"/>
        <v>464.09491542969295</v>
      </c>
      <c r="I1386" s="60">
        <f t="shared" si="207"/>
        <v>49.358109872994241</v>
      </c>
      <c r="J1386" s="60">
        <f t="shared" si="208"/>
        <v>10.543120162391515</v>
      </c>
      <c r="K1386" s="60">
        <f t="shared" si="209"/>
        <v>2.3554735298922376</v>
      </c>
      <c r="L1386" s="60">
        <f t="shared" si="210"/>
        <v>-0.44585658273475604</v>
      </c>
      <c r="R1386" s="60">
        <f t="shared" si="213"/>
        <v>12.087984241628364</v>
      </c>
      <c r="S1386" s="60">
        <f t="shared" si="214"/>
        <v>2.4922119213319616</v>
      </c>
    </row>
    <row r="1387" spans="1:19" x14ac:dyDescent="0.3">
      <c r="A1387" s="60">
        <f>[1]Data!A1386</f>
        <v>1985.1</v>
      </c>
      <c r="B1387" s="60">
        <f>[1]Data!B1386</f>
        <v>186.2</v>
      </c>
      <c r="C1387" s="60">
        <f>[1]Data!C1386</f>
        <v>7.86</v>
      </c>
      <c r="D1387" s="60">
        <f>[1]Data!D1386</f>
        <v>15.023300000000001</v>
      </c>
      <c r="E1387" s="60">
        <f>[1]Data!E1386</f>
        <v>108.7</v>
      </c>
      <c r="F1387" s="60">
        <f t="shared" si="211"/>
        <v>524.38767709291608</v>
      </c>
      <c r="G1387" s="60">
        <f t="shared" si="212"/>
        <v>42.309524109935595</v>
      </c>
      <c r="H1387" s="60">
        <f t="shared" si="206"/>
        <v>464.54047177937684</v>
      </c>
      <c r="I1387" s="60">
        <f t="shared" si="207"/>
        <v>49.345355226837896</v>
      </c>
      <c r="J1387" s="60">
        <f t="shared" si="208"/>
        <v>10.626890305730592</v>
      </c>
      <c r="K1387" s="60">
        <f t="shared" si="209"/>
        <v>2.3633876101137581</v>
      </c>
      <c r="L1387" s="60">
        <f t="shared" si="210"/>
        <v>-0.43794250251323552</v>
      </c>
      <c r="R1387" s="60">
        <f t="shared" si="213"/>
        <v>12.39408119387884</v>
      </c>
      <c r="S1387" s="60">
        <f t="shared" si="214"/>
        <v>2.5172190355817818</v>
      </c>
    </row>
    <row r="1388" spans="1:19" x14ac:dyDescent="0.3">
      <c r="A1388" s="60">
        <f>[1]Data!A1387</f>
        <v>1985.11</v>
      </c>
      <c r="B1388" s="60">
        <f>[1]Data!B1387</f>
        <v>197.5</v>
      </c>
      <c r="C1388" s="60">
        <f>[1]Data!C1387</f>
        <v>7.88</v>
      </c>
      <c r="D1388" s="60">
        <f>[1]Data!D1387</f>
        <v>14.816700000000001</v>
      </c>
      <c r="E1388" s="60">
        <f>[1]Data!E1387</f>
        <v>109</v>
      </c>
      <c r="F1388" s="60">
        <f t="shared" si="211"/>
        <v>554.68056192660538</v>
      </c>
      <c r="G1388" s="60">
        <f t="shared" si="212"/>
        <v>41.612837883027517</v>
      </c>
      <c r="H1388" s="60">
        <f t="shared" si="206"/>
        <v>465.12537898958789</v>
      </c>
      <c r="I1388" s="60">
        <f t="shared" si="207"/>
        <v>49.32527651424747</v>
      </c>
      <c r="J1388" s="60">
        <f t="shared" si="208"/>
        <v>11.245361427753728</v>
      </c>
      <c r="K1388" s="60">
        <f t="shared" si="209"/>
        <v>2.4199557260911804</v>
      </c>
      <c r="L1388" s="60">
        <f t="shared" si="210"/>
        <v>-0.38137438653581324</v>
      </c>
      <c r="R1388" s="60">
        <f t="shared" si="213"/>
        <v>13.329553814277132</v>
      </c>
      <c r="S1388" s="60">
        <f t="shared" si="214"/>
        <v>2.5899836613331182</v>
      </c>
    </row>
    <row r="1389" spans="1:19" x14ac:dyDescent="0.3">
      <c r="A1389" s="60">
        <f>[1]Data!A1388</f>
        <v>1985.12</v>
      </c>
      <c r="B1389" s="60">
        <f>[1]Data!B1388</f>
        <v>207.3</v>
      </c>
      <c r="C1389" s="60">
        <f>[1]Data!C1388</f>
        <v>7.9</v>
      </c>
      <c r="D1389" s="60">
        <f>[1]Data!D1388</f>
        <v>14.61</v>
      </c>
      <c r="E1389" s="60">
        <f>[1]Data!E1388</f>
        <v>109.3</v>
      </c>
      <c r="F1389" s="60">
        <f t="shared" si="211"/>
        <v>580.60595379688925</v>
      </c>
      <c r="G1389" s="60">
        <f t="shared" si="212"/>
        <v>40.919696020128079</v>
      </c>
      <c r="H1389" s="60">
        <f t="shared" si="206"/>
        <v>465.79004061169752</v>
      </c>
      <c r="I1389" s="60">
        <f t="shared" si="207"/>
        <v>49.296332655448758</v>
      </c>
      <c r="J1389" s="60">
        <f t="shared" si="208"/>
        <v>11.777873170707648</v>
      </c>
      <c r="K1389" s="60">
        <f t="shared" si="209"/>
        <v>2.4662226161427538</v>
      </c>
      <c r="L1389" s="60">
        <f t="shared" si="210"/>
        <v>-0.33510749648423976</v>
      </c>
      <c r="R1389" s="60">
        <f t="shared" si="213"/>
        <v>14.188911704312117</v>
      </c>
      <c r="S1389" s="60">
        <f t="shared" si="214"/>
        <v>2.652460793679126</v>
      </c>
    </row>
    <row r="1390" spans="1:19" x14ac:dyDescent="0.3">
      <c r="A1390" s="60">
        <f>[1]Data!A1389</f>
        <v>1986.01</v>
      </c>
      <c r="B1390" s="60">
        <f>[1]Data!B1389</f>
        <v>208.2</v>
      </c>
      <c r="C1390" s="60">
        <f>[1]Data!C1389</f>
        <v>7.94</v>
      </c>
      <c r="D1390" s="60">
        <f>[1]Data!D1389</f>
        <v>14.58</v>
      </c>
      <c r="E1390" s="60">
        <f>[1]Data!E1389</f>
        <v>109.6</v>
      </c>
      <c r="F1390" s="60">
        <f t="shared" si="211"/>
        <v>581.53052463503639</v>
      </c>
      <c r="G1390" s="60">
        <f t="shared" si="212"/>
        <v>40.72389552919708</v>
      </c>
      <c r="H1390" s="60">
        <f t="shared" si="206"/>
        <v>466.33589934262608</v>
      </c>
      <c r="I1390" s="60">
        <f t="shared" si="207"/>
        <v>49.254315648503237</v>
      </c>
      <c r="J1390" s="60">
        <f t="shared" si="208"/>
        <v>11.806691799050673</v>
      </c>
      <c r="K1390" s="60">
        <f t="shared" si="209"/>
        <v>2.4686664723447307</v>
      </c>
      <c r="L1390" s="60">
        <f t="shared" si="210"/>
        <v>-0.33266364028226292</v>
      </c>
      <c r="R1390" s="60">
        <f t="shared" si="213"/>
        <v>14.2798353909465</v>
      </c>
      <c r="S1390" s="60">
        <f t="shared" si="214"/>
        <v>2.6588484296003565</v>
      </c>
    </row>
    <row r="1391" spans="1:19" x14ac:dyDescent="0.3">
      <c r="A1391" s="60">
        <f>[1]Data!A1390</f>
        <v>1986.02</v>
      </c>
      <c r="B1391" s="60">
        <f>[1]Data!B1390</f>
        <v>219.4</v>
      </c>
      <c r="C1391" s="60">
        <f>[1]Data!C1390</f>
        <v>7.98</v>
      </c>
      <c r="D1391" s="60">
        <f>[1]Data!D1390</f>
        <v>14.55</v>
      </c>
      <c r="E1391" s="60">
        <f>[1]Data!E1390</f>
        <v>109.3</v>
      </c>
      <c r="F1391" s="60">
        <f t="shared" si="211"/>
        <v>614.49564043915814</v>
      </c>
      <c r="G1391" s="60">
        <f t="shared" si="212"/>
        <v>40.751647987191213</v>
      </c>
      <c r="H1391" s="60">
        <f t="shared" si="206"/>
        <v>466.98822305734853</v>
      </c>
      <c r="I1391" s="60">
        <f t="shared" si="207"/>
        <v>49.20257114070214</v>
      </c>
      <c r="J1391" s="60">
        <f t="shared" si="208"/>
        <v>12.489096122272057</v>
      </c>
      <c r="K1391" s="60">
        <f t="shared" si="209"/>
        <v>2.5248559534060626</v>
      </c>
      <c r="L1391" s="60">
        <f t="shared" si="210"/>
        <v>-0.27647415922093099</v>
      </c>
      <c r="R1391" s="60">
        <f t="shared" si="213"/>
        <v>15.079037800687285</v>
      </c>
      <c r="S1391" s="60">
        <f t="shared" si="214"/>
        <v>2.7133055542236284</v>
      </c>
    </row>
    <row r="1392" spans="1:19" x14ac:dyDescent="0.3">
      <c r="A1392" s="60">
        <f>[1]Data!A1391</f>
        <v>1986.03</v>
      </c>
      <c r="B1392" s="60">
        <f>[1]Data!B1391</f>
        <v>232.3</v>
      </c>
      <c r="C1392" s="60">
        <f>[1]Data!C1391</f>
        <v>8.02</v>
      </c>
      <c r="D1392" s="60">
        <f>[1]Data!D1391</f>
        <v>14.52</v>
      </c>
      <c r="E1392" s="60">
        <f>[1]Data!E1391</f>
        <v>108.8</v>
      </c>
      <c r="F1392" s="60">
        <f t="shared" si="211"/>
        <v>653.6159765624999</v>
      </c>
      <c r="G1392" s="60">
        <f t="shared" si="212"/>
        <v>40.854515624999998</v>
      </c>
      <c r="H1392" s="60">
        <f t="shared" si="206"/>
        <v>467.73002426480883</v>
      </c>
      <c r="I1392" s="60">
        <f t="shared" si="207"/>
        <v>49.141460713213128</v>
      </c>
      <c r="J1392" s="60">
        <f t="shared" si="208"/>
        <v>13.3007030535166</v>
      </c>
      <c r="K1392" s="60">
        <f t="shared" si="209"/>
        <v>2.5878168949972675</v>
      </c>
      <c r="L1392" s="60">
        <f t="shared" si="210"/>
        <v>-0.21351321762972608</v>
      </c>
      <c r="R1392" s="60">
        <f t="shared" si="213"/>
        <v>15.998622589531681</v>
      </c>
      <c r="S1392" s="60">
        <f t="shared" si="214"/>
        <v>2.7725026303797136</v>
      </c>
    </row>
    <row r="1393" spans="1:19" x14ac:dyDescent="0.3">
      <c r="A1393" s="60">
        <f>[1]Data!A1392</f>
        <v>1986.04</v>
      </c>
      <c r="B1393" s="60">
        <f>[1]Data!B1392</f>
        <v>238</v>
      </c>
      <c r="C1393" s="60">
        <f>[1]Data!C1392</f>
        <v>8.0466700000000007</v>
      </c>
      <c r="D1393" s="60">
        <f>[1]Data!D1392</f>
        <v>14.583299999999999</v>
      </c>
      <c r="E1393" s="60">
        <f>[1]Data!E1392</f>
        <v>108.6</v>
      </c>
      <c r="F1393" s="60">
        <f t="shared" si="211"/>
        <v>670.88715469613248</v>
      </c>
      <c r="G1393" s="60">
        <f t="shared" si="212"/>
        <v>41.108187575966845</v>
      </c>
      <c r="H1393" s="60">
        <f t="shared" si="206"/>
        <v>468.45376054194691</v>
      </c>
      <c r="I1393" s="60">
        <f t="shared" si="207"/>
        <v>49.075234268193022</v>
      </c>
      <c r="J1393" s="60">
        <f t="shared" si="208"/>
        <v>13.670584862209257</v>
      </c>
      <c r="K1393" s="60">
        <f t="shared" si="209"/>
        <v>2.6152464341812229</v>
      </c>
      <c r="L1393" s="60">
        <f t="shared" si="210"/>
        <v>-0.18608367844577067</v>
      </c>
      <c r="R1393" s="60">
        <f t="shared" si="213"/>
        <v>16.320037302942406</v>
      </c>
      <c r="S1393" s="60">
        <f t="shared" si="214"/>
        <v>2.7923936352528589</v>
      </c>
    </row>
    <row r="1394" spans="1:19" x14ac:dyDescent="0.3">
      <c r="A1394" s="60">
        <f>[1]Data!A1393</f>
        <v>1986.05</v>
      </c>
      <c r="B1394" s="60">
        <f>[1]Data!B1393</f>
        <v>238.5</v>
      </c>
      <c r="C1394" s="60">
        <f>[1]Data!C1393</f>
        <v>8.0733300000000003</v>
      </c>
      <c r="D1394" s="60">
        <f>[1]Data!D1393</f>
        <v>14.646699999999999</v>
      </c>
      <c r="E1394" s="60">
        <f>[1]Data!E1393</f>
        <v>108.9</v>
      </c>
      <c r="F1394" s="60">
        <f t="shared" si="211"/>
        <v>670.44452479338827</v>
      </c>
      <c r="G1394" s="60">
        <f t="shared" si="212"/>
        <v>41.173164869145992</v>
      </c>
      <c r="H1394" s="60">
        <f t="shared" si="206"/>
        <v>469.32061755241392</v>
      </c>
      <c r="I1394" s="60">
        <f t="shared" si="207"/>
        <v>49.003674689670213</v>
      </c>
      <c r="J1394" s="60">
        <f t="shared" si="208"/>
        <v>13.681515295315505</v>
      </c>
      <c r="K1394" s="60">
        <f t="shared" si="209"/>
        <v>2.6160456732615969</v>
      </c>
      <c r="L1394" s="60">
        <f t="shared" si="210"/>
        <v>-0.18528443936539674</v>
      </c>
      <c r="R1394" s="60">
        <f t="shared" si="213"/>
        <v>16.283531443943005</v>
      </c>
      <c r="S1394" s="60">
        <f t="shared" si="214"/>
        <v>2.7901542562119528</v>
      </c>
    </row>
    <row r="1395" spans="1:19" x14ac:dyDescent="0.3">
      <c r="A1395" s="60">
        <f>[1]Data!A1394</f>
        <v>1986.06</v>
      </c>
      <c r="B1395" s="60">
        <f>[1]Data!B1394</f>
        <v>245.3</v>
      </c>
      <c r="C1395" s="60">
        <f>[1]Data!C1394</f>
        <v>8.1</v>
      </c>
      <c r="D1395" s="60">
        <f>[1]Data!D1394</f>
        <v>14.71</v>
      </c>
      <c r="E1395" s="60">
        <f>[1]Data!E1394</f>
        <v>109.5</v>
      </c>
      <c r="F1395" s="60">
        <f t="shared" si="211"/>
        <v>685.78151369863008</v>
      </c>
      <c r="G1395" s="60">
        <f t="shared" si="212"/>
        <v>41.124525342465752</v>
      </c>
      <c r="H1395" s="60">
        <f t="shared" si="206"/>
        <v>470.10505170898443</v>
      </c>
      <c r="I1395" s="60">
        <f t="shared" si="207"/>
        <v>48.925134071628271</v>
      </c>
      <c r="J1395" s="60">
        <f t="shared" si="208"/>
        <v>14.01695726974646</v>
      </c>
      <c r="K1395" s="60">
        <f t="shared" si="209"/>
        <v>2.6402678302170073</v>
      </c>
      <c r="L1395" s="60">
        <f t="shared" si="210"/>
        <v>-0.16106228240998632</v>
      </c>
      <c r="R1395" s="60">
        <f t="shared" si="213"/>
        <v>16.675730795377294</v>
      </c>
      <c r="S1395" s="60">
        <f t="shared" si="214"/>
        <v>2.8139544166510975</v>
      </c>
    </row>
    <row r="1396" spans="1:19" x14ac:dyDescent="0.3">
      <c r="A1396" s="60">
        <f>[1]Data!A1395</f>
        <v>1986.07</v>
      </c>
      <c r="B1396" s="60">
        <f>[1]Data!B1395</f>
        <v>240.2</v>
      </c>
      <c r="C1396" s="60">
        <f>[1]Data!C1395</f>
        <v>8.1433300000000006</v>
      </c>
      <c r="D1396" s="60">
        <f>[1]Data!D1395</f>
        <v>14.7567</v>
      </c>
      <c r="E1396" s="60">
        <f>[1]Data!E1395</f>
        <v>109.5</v>
      </c>
      <c r="F1396" s="60">
        <f t="shared" si="211"/>
        <v>671.52352054794494</v>
      </c>
      <c r="G1396" s="60">
        <f t="shared" si="212"/>
        <v>41.25508382876712</v>
      </c>
      <c r="H1396" s="60">
        <f t="shared" si="206"/>
        <v>470.89051386475433</v>
      </c>
      <c r="I1396" s="60">
        <f t="shared" si="207"/>
        <v>48.845776879338644</v>
      </c>
      <c r="J1396" s="60">
        <f t="shared" si="208"/>
        <v>13.747831715457755</v>
      </c>
      <c r="K1396" s="60">
        <f t="shared" si="209"/>
        <v>2.6208811182564111</v>
      </c>
      <c r="L1396" s="60">
        <f t="shared" si="210"/>
        <v>-0.18044899437058248</v>
      </c>
      <c r="R1396" s="60">
        <f t="shared" si="213"/>
        <v>16.277351982489307</v>
      </c>
      <c r="S1396" s="60">
        <f t="shared" si="214"/>
        <v>2.7897746927064451</v>
      </c>
    </row>
    <row r="1397" spans="1:19" x14ac:dyDescent="0.3">
      <c r="A1397" s="60">
        <f>[1]Data!A1396</f>
        <v>1986.08</v>
      </c>
      <c r="B1397" s="60">
        <f>[1]Data!B1396</f>
        <v>245</v>
      </c>
      <c r="C1397" s="60">
        <f>[1]Data!C1396</f>
        <v>8.1866699999999994</v>
      </c>
      <c r="D1397" s="60">
        <f>[1]Data!D1396</f>
        <v>14.8033</v>
      </c>
      <c r="E1397" s="60">
        <f>[1]Data!E1396</f>
        <v>109.7</v>
      </c>
      <c r="F1397" s="60">
        <f t="shared" si="211"/>
        <v>683.69405195989043</v>
      </c>
      <c r="G1397" s="60">
        <f t="shared" si="212"/>
        <v>41.309910854603459</v>
      </c>
      <c r="H1397" s="60">
        <f t="shared" si="206"/>
        <v>471.60572198985932</v>
      </c>
      <c r="I1397" s="60">
        <f t="shared" si="207"/>
        <v>48.764894386913753</v>
      </c>
      <c r="J1397" s="60">
        <f t="shared" si="208"/>
        <v>14.020209836512276</v>
      </c>
      <c r="K1397" s="60">
        <f t="shared" si="209"/>
        <v>2.6404998484354016</v>
      </c>
      <c r="L1397" s="60">
        <f t="shared" si="210"/>
        <v>-0.16083026419159197</v>
      </c>
      <c r="R1397" s="60">
        <f t="shared" si="213"/>
        <v>16.55036377024042</v>
      </c>
      <c r="S1397" s="60">
        <f t="shared" si="214"/>
        <v>2.8064080816564636</v>
      </c>
    </row>
    <row r="1398" spans="1:19" x14ac:dyDescent="0.3">
      <c r="A1398" s="60">
        <f>[1]Data!A1397</f>
        <v>1986.09</v>
      </c>
      <c r="B1398" s="60">
        <f>[1]Data!B1397</f>
        <v>238.3</v>
      </c>
      <c r="C1398" s="60">
        <f>[1]Data!C1397</f>
        <v>8.23</v>
      </c>
      <c r="D1398" s="60">
        <f>[1]Data!D1397</f>
        <v>14.85</v>
      </c>
      <c r="E1398" s="60">
        <f>[1]Data!E1397</f>
        <v>110.2</v>
      </c>
      <c r="F1398" s="60">
        <f t="shared" si="211"/>
        <v>661.97988430127032</v>
      </c>
      <c r="G1398" s="60">
        <f t="shared" si="212"/>
        <v>41.252208484573494</v>
      </c>
      <c r="H1398" s="60">
        <f t="shared" si="206"/>
        <v>472.23503033406644</v>
      </c>
      <c r="I1398" s="60">
        <f t="shared" si="207"/>
        <v>48.680719417547365</v>
      </c>
      <c r="J1398" s="60">
        <f t="shared" si="208"/>
        <v>13.598399781714281</v>
      </c>
      <c r="K1398" s="60">
        <f t="shared" si="209"/>
        <v>2.6099521227099158</v>
      </c>
      <c r="L1398" s="60">
        <f t="shared" si="210"/>
        <v>-0.19137798991707777</v>
      </c>
      <c r="R1398" s="60">
        <f t="shared" si="213"/>
        <v>16.047138047138048</v>
      </c>
      <c r="S1398" s="60">
        <f t="shared" si="214"/>
        <v>2.7755305188559878</v>
      </c>
    </row>
    <row r="1399" spans="1:19" x14ac:dyDescent="0.3">
      <c r="A1399" s="60">
        <f>[1]Data!A1398</f>
        <v>1986.1</v>
      </c>
      <c r="B1399" s="60">
        <f>[1]Data!B1398</f>
        <v>237.4</v>
      </c>
      <c r="C1399" s="60">
        <f>[1]Data!C1398</f>
        <v>8.2466699999999999</v>
      </c>
      <c r="D1399" s="60">
        <f>[1]Data!D1398</f>
        <v>14.726699999999999</v>
      </c>
      <c r="E1399" s="60">
        <f>[1]Data!E1398</f>
        <v>110.3</v>
      </c>
      <c r="F1399" s="60">
        <f t="shared" si="211"/>
        <v>658.88185403445141</v>
      </c>
      <c r="G1399" s="60">
        <f t="shared" si="212"/>
        <v>40.872600673164087</v>
      </c>
      <c r="H1399" s="60">
        <f t="shared" si="206"/>
        <v>473.14244242300668</v>
      </c>
      <c r="I1399" s="60">
        <f t="shared" si="207"/>
        <v>48.589993154128429</v>
      </c>
      <c r="J1399" s="60">
        <f t="shared" si="208"/>
        <v>13.56003183504194</v>
      </c>
      <c r="K1399" s="60">
        <f t="shared" si="209"/>
        <v>2.6071266302264506</v>
      </c>
      <c r="L1399" s="60">
        <f t="shared" si="210"/>
        <v>-0.19420348240054297</v>
      </c>
      <c r="R1399" s="60">
        <f t="shared" si="213"/>
        <v>16.120379990086036</v>
      </c>
      <c r="S1399" s="60">
        <f t="shared" si="214"/>
        <v>2.7800843093866354</v>
      </c>
    </row>
    <row r="1400" spans="1:19" x14ac:dyDescent="0.3">
      <c r="A1400" s="60">
        <f>[1]Data!A1399</f>
        <v>1986.11</v>
      </c>
      <c r="B1400" s="60">
        <f>[1]Data!B1399</f>
        <v>245.1</v>
      </c>
      <c r="C1400" s="60">
        <f>[1]Data!C1399</f>
        <v>8.2633299999999998</v>
      </c>
      <c r="D1400" s="60">
        <f>[1]Data!D1399</f>
        <v>14.603300000000001</v>
      </c>
      <c r="E1400" s="60">
        <f>[1]Data!E1399</f>
        <v>110.4</v>
      </c>
      <c r="F1400" s="60">
        <f t="shared" si="211"/>
        <v>679.63632472826077</v>
      </c>
      <c r="G1400" s="60">
        <f t="shared" si="212"/>
        <v>40.493403267663041</v>
      </c>
      <c r="H1400" s="60">
        <f t="shared" si="206"/>
        <v>474.13737518451876</v>
      </c>
      <c r="I1400" s="60">
        <f t="shared" si="207"/>
        <v>48.491382356432865</v>
      </c>
      <c r="J1400" s="60">
        <f t="shared" si="208"/>
        <v>14.015610438420513</v>
      </c>
      <c r="K1400" s="60">
        <f t="shared" si="209"/>
        <v>2.6401717397453099</v>
      </c>
      <c r="L1400" s="60">
        <f t="shared" si="210"/>
        <v>-0.16115837288168366</v>
      </c>
      <c r="R1400" s="60">
        <f t="shared" si="213"/>
        <v>16.783877616703073</v>
      </c>
      <c r="S1400" s="60">
        <f t="shared" si="214"/>
        <v>2.8204187599628594</v>
      </c>
    </row>
    <row r="1401" spans="1:19" x14ac:dyDescent="0.3">
      <c r="A1401" s="60">
        <f>[1]Data!A1400</f>
        <v>1986.12</v>
      </c>
      <c r="B1401" s="60">
        <f>[1]Data!B1400</f>
        <v>248.6</v>
      </c>
      <c r="C1401" s="60">
        <f>[1]Data!C1400</f>
        <v>8.2799999999999994</v>
      </c>
      <c r="D1401" s="60">
        <f>[1]Data!D1400</f>
        <v>14.48</v>
      </c>
      <c r="E1401" s="60">
        <f>[1]Data!E1400</f>
        <v>110.5</v>
      </c>
      <c r="F1401" s="60">
        <f t="shared" si="211"/>
        <v>688.71761538461521</v>
      </c>
      <c r="G1401" s="60">
        <f t="shared" si="212"/>
        <v>40.115169230769226</v>
      </c>
      <c r="H1401" s="60">
        <f t="shared" si="206"/>
        <v>475.23306236768764</v>
      </c>
      <c r="I1401" s="60">
        <f t="shared" si="207"/>
        <v>48.385662849384175</v>
      </c>
      <c r="J1401" s="60">
        <f t="shared" si="208"/>
        <v>14.23391919892611</v>
      </c>
      <c r="K1401" s="60">
        <f t="shared" si="209"/>
        <v>2.6556277922364142</v>
      </c>
      <c r="L1401" s="60">
        <f t="shared" si="210"/>
        <v>-0.1457023203905794</v>
      </c>
      <c r="R1401" s="60">
        <f t="shared" si="213"/>
        <v>17.168508287292816</v>
      </c>
      <c r="S1401" s="60">
        <f t="shared" si="214"/>
        <v>2.8430767921190405</v>
      </c>
    </row>
    <row r="1402" spans="1:19" x14ac:dyDescent="0.3">
      <c r="A1402" s="60">
        <f>[1]Data!A1401</f>
        <v>1987.01</v>
      </c>
      <c r="B1402" s="60">
        <f>[1]Data!B1401</f>
        <v>264.5</v>
      </c>
      <c r="C1402" s="60">
        <f>[1]Data!C1401</f>
        <v>8.3000000000000007</v>
      </c>
      <c r="D1402" s="60">
        <f>[1]Data!D1401</f>
        <v>14.6867</v>
      </c>
      <c r="E1402" s="60">
        <f>[1]Data!E1401</f>
        <v>111.2</v>
      </c>
      <c r="F1402" s="60">
        <f t="shared" si="211"/>
        <v>728.15399055755381</v>
      </c>
      <c r="G1402" s="60">
        <f t="shared" si="212"/>
        <v>40.43167944469424</v>
      </c>
      <c r="H1402" s="60">
        <f t="shared" si="206"/>
        <v>476.60826944684595</v>
      </c>
      <c r="I1402" s="60">
        <f t="shared" si="207"/>
        <v>48.283110276641317</v>
      </c>
      <c r="J1402" s="60">
        <f t="shared" si="208"/>
        <v>15.080925532459419</v>
      </c>
      <c r="K1402" s="60">
        <f t="shared" si="209"/>
        <v>2.7134307355279788</v>
      </c>
      <c r="L1402" s="60">
        <f t="shared" si="210"/>
        <v>-8.7899377099014853E-2</v>
      </c>
      <c r="R1402" s="60">
        <f t="shared" si="213"/>
        <v>18.009491580818018</v>
      </c>
      <c r="S1402" s="60">
        <f t="shared" si="214"/>
        <v>2.8908989289625229</v>
      </c>
    </row>
    <row r="1403" spans="1:19" x14ac:dyDescent="0.3">
      <c r="A1403" s="60">
        <f>[1]Data!A1402</f>
        <v>1987.02</v>
      </c>
      <c r="B1403" s="60">
        <f>[1]Data!B1402</f>
        <v>280.89999999999998</v>
      </c>
      <c r="C1403" s="60">
        <f>[1]Data!C1402</f>
        <v>8.32</v>
      </c>
      <c r="D1403" s="60">
        <f>[1]Data!D1402</f>
        <v>14.8933</v>
      </c>
      <c r="E1403" s="60">
        <f>[1]Data!E1402</f>
        <v>111.6</v>
      </c>
      <c r="F1403" s="60">
        <f t="shared" si="211"/>
        <v>770.53059811827939</v>
      </c>
      <c r="G1403" s="60">
        <f t="shared" si="212"/>
        <v>40.853482936827945</v>
      </c>
      <c r="H1403" s="60">
        <f t="shared" si="206"/>
        <v>478.27807095464811</v>
      </c>
      <c r="I1403" s="60">
        <f t="shared" si="207"/>
        <v>48.186764614269386</v>
      </c>
      <c r="J1403" s="60">
        <f t="shared" si="208"/>
        <v>15.990502875349817</v>
      </c>
      <c r="K1403" s="60">
        <f t="shared" si="209"/>
        <v>2.771994975716559</v>
      </c>
      <c r="L1403" s="60">
        <f t="shared" si="210"/>
        <v>-2.9335136910434656E-2</v>
      </c>
      <c r="R1403" s="60">
        <f t="shared" si="213"/>
        <v>18.860830037667942</v>
      </c>
      <c r="S1403" s="60">
        <f t="shared" si="214"/>
        <v>2.9370872867176816</v>
      </c>
    </row>
    <row r="1404" spans="1:19" x14ac:dyDescent="0.3">
      <c r="A1404" s="60">
        <f>[1]Data!A1403</f>
        <v>1987.03</v>
      </c>
      <c r="B1404" s="60">
        <f>[1]Data!B1403</f>
        <v>292.5</v>
      </c>
      <c r="C1404" s="60">
        <f>[1]Data!C1403</f>
        <v>8.34</v>
      </c>
      <c r="D1404" s="60">
        <f>[1]Data!D1403</f>
        <v>15.1</v>
      </c>
      <c r="E1404" s="60">
        <f>[1]Data!E1403</f>
        <v>112.1</v>
      </c>
      <c r="F1404" s="60">
        <f t="shared" si="211"/>
        <v>798.7715767172167</v>
      </c>
      <c r="G1404" s="60">
        <f t="shared" si="212"/>
        <v>41.235729259589647</v>
      </c>
      <c r="H1404" s="60">
        <f t="shared" si="206"/>
        <v>479.931411651129</v>
      </c>
      <c r="I1404" s="60">
        <f t="shared" si="207"/>
        <v>48.094786260357097</v>
      </c>
      <c r="J1404" s="60">
        <f t="shared" si="208"/>
        <v>16.608277920045921</v>
      </c>
      <c r="K1404" s="60">
        <f t="shared" si="209"/>
        <v>2.8099012409502757</v>
      </c>
      <c r="L1404" s="60">
        <f t="shared" si="210"/>
        <v>8.5711283232821067E-3</v>
      </c>
      <c r="R1404" s="60">
        <f t="shared" si="213"/>
        <v>19.370860927152318</v>
      </c>
      <c r="S1404" s="60">
        <f t="shared" si="214"/>
        <v>2.9637699228510326</v>
      </c>
    </row>
    <row r="1405" spans="1:19" x14ac:dyDescent="0.3">
      <c r="A1405" s="60">
        <f>[1]Data!A1404</f>
        <v>1987.04</v>
      </c>
      <c r="B1405" s="60">
        <f>[1]Data!B1404</f>
        <v>289.3</v>
      </c>
      <c r="C1405" s="60">
        <f>[1]Data!C1404</f>
        <v>8.4</v>
      </c>
      <c r="D1405" s="60">
        <f>[1]Data!D1404</f>
        <v>14.8733</v>
      </c>
      <c r="E1405" s="60">
        <f>[1]Data!E1404</f>
        <v>112.7</v>
      </c>
      <c r="F1405" s="60">
        <f t="shared" si="211"/>
        <v>785.82684782608681</v>
      </c>
      <c r="G1405" s="60">
        <f t="shared" si="212"/>
        <v>40.400409456521736</v>
      </c>
      <c r="H1405" s="60">
        <f t="shared" si="206"/>
        <v>481.66872738752841</v>
      </c>
      <c r="I1405" s="60">
        <f t="shared" si="207"/>
        <v>47.993674075857136</v>
      </c>
      <c r="J1405" s="60">
        <f t="shared" si="208"/>
        <v>16.373550534681637</v>
      </c>
      <c r="K1405" s="60">
        <f t="shared" si="209"/>
        <v>2.7956672606374511</v>
      </c>
      <c r="L1405" s="60">
        <f t="shared" si="210"/>
        <v>-5.6628519895425278E-3</v>
      </c>
      <c r="R1405" s="60">
        <f t="shared" si="213"/>
        <v>19.450962462936943</v>
      </c>
      <c r="S1405" s="60">
        <f t="shared" si="214"/>
        <v>2.9678965527957915</v>
      </c>
    </row>
    <row r="1406" spans="1:19" x14ac:dyDescent="0.3">
      <c r="A1406" s="60">
        <f>[1]Data!A1405</f>
        <v>1987.05</v>
      </c>
      <c r="B1406" s="60">
        <f>[1]Data!B1405</f>
        <v>289.10000000000002</v>
      </c>
      <c r="C1406" s="60">
        <f>[1]Data!C1405</f>
        <v>8.4600000000000009</v>
      </c>
      <c r="D1406" s="60">
        <f>[1]Data!D1405</f>
        <v>14.646699999999999</v>
      </c>
      <c r="E1406" s="60">
        <f>[1]Data!E1405</f>
        <v>113.1</v>
      </c>
      <c r="F1406" s="60">
        <f t="shared" si="211"/>
        <v>782.50627984084872</v>
      </c>
      <c r="G1406" s="60">
        <f t="shared" si="212"/>
        <v>39.644187924403177</v>
      </c>
      <c r="H1406" s="60">
        <f t="shared" si="206"/>
        <v>483.59636275412373</v>
      </c>
      <c r="I1406" s="60">
        <f t="shared" si="207"/>
        <v>47.882809193682249</v>
      </c>
      <c r="J1406" s="60">
        <f t="shared" si="208"/>
        <v>16.342113025901874</v>
      </c>
      <c r="K1406" s="60">
        <f t="shared" si="209"/>
        <v>2.7937453972219095</v>
      </c>
      <c r="L1406" s="60">
        <f t="shared" si="210"/>
        <v>-7.584715405084097E-3</v>
      </c>
      <c r="R1406" s="60">
        <f t="shared" si="213"/>
        <v>19.738234551127562</v>
      </c>
      <c r="S1406" s="60">
        <f t="shared" si="214"/>
        <v>2.9825575949058578</v>
      </c>
    </row>
    <row r="1407" spans="1:19" x14ac:dyDescent="0.3">
      <c r="A1407" s="60">
        <f>[1]Data!A1406</f>
        <v>1987.06</v>
      </c>
      <c r="B1407" s="60">
        <f>[1]Data!B1406</f>
        <v>301.39999999999998</v>
      </c>
      <c r="C1407" s="60">
        <f>[1]Data!C1406</f>
        <v>8.52</v>
      </c>
      <c r="D1407" s="60">
        <f>[1]Data!D1406</f>
        <v>14.42</v>
      </c>
      <c r="E1407" s="60">
        <f>[1]Data!E1406</f>
        <v>113.5</v>
      </c>
      <c r="F1407" s="60">
        <f t="shared" si="211"/>
        <v>812.92359911894255</v>
      </c>
      <c r="G1407" s="60">
        <f t="shared" si="212"/>
        <v>38.893026872246686</v>
      </c>
      <c r="H1407" s="60">
        <f t="shared" si="206"/>
        <v>485.64037242691285</v>
      </c>
      <c r="I1407" s="60">
        <f t="shared" si="207"/>
        <v>47.762865577891716</v>
      </c>
      <c r="J1407" s="60">
        <f t="shared" si="208"/>
        <v>17.019992190234611</v>
      </c>
      <c r="K1407" s="60">
        <f t="shared" si="209"/>
        <v>2.8343886642869918</v>
      </c>
      <c r="L1407" s="60">
        <f t="shared" si="210"/>
        <v>3.3058551659998159E-2</v>
      </c>
      <c r="R1407" s="60">
        <f t="shared" si="213"/>
        <v>20.901525658807209</v>
      </c>
      <c r="S1407" s="60">
        <f t="shared" si="214"/>
        <v>3.0398221543355919</v>
      </c>
    </row>
    <row r="1408" spans="1:19" x14ac:dyDescent="0.3">
      <c r="A1408" s="60">
        <f>[1]Data!A1407</f>
        <v>1987.07</v>
      </c>
      <c r="B1408" s="60">
        <f>[1]Data!B1407</f>
        <v>310.10000000000002</v>
      </c>
      <c r="C1408" s="60">
        <f>[1]Data!C1407</f>
        <v>8.5666700000000002</v>
      </c>
      <c r="D1408" s="60">
        <f>[1]Data!D1407</f>
        <v>14.9</v>
      </c>
      <c r="E1408" s="60">
        <f>[1]Data!E1407</f>
        <v>113.8</v>
      </c>
      <c r="F1408" s="60">
        <f t="shared" si="211"/>
        <v>834.183987258348</v>
      </c>
      <c r="G1408" s="60">
        <f t="shared" si="212"/>
        <v>40.081720123022841</v>
      </c>
      <c r="H1408" s="60">
        <f t="shared" si="206"/>
        <v>487.8983240902682</v>
      </c>
      <c r="I1408" s="60">
        <f t="shared" si="207"/>
        <v>47.653466064795253</v>
      </c>
      <c r="J1408" s="60">
        <f t="shared" si="208"/>
        <v>17.505211187032931</v>
      </c>
      <c r="K1408" s="60">
        <f t="shared" si="209"/>
        <v>2.8624986187173413</v>
      </c>
      <c r="L1408" s="60">
        <f t="shared" si="210"/>
        <v>6.1168506090347741E-2</v>
      </c>
      <c r="R1408" s="60">
        <f t="shared" si="213"/>
        <v>20.812080536912752</v>
      </c>
      <c r="S1408" s="60">
        <f t="shared" si="214"/>
        <v>3.0355336131549899</v>
      </c>
    </row>
    <row r="1409" spans="1:19" x14ac:dyDescent="0.3">
      <c r="A1409" s="60">
        <f>[1]Data!A1408</f>
        <v>1987.08</v>
      </c>
      <c r="B1409" s="60">
        <f>[1]Data!B1408</f>
        <v>329.4</v>
      </c>
      <c r="C1409" s="60">
        <f>[1]Data!C1408</f>
        <v>8.6133299999999995</v>
      </c>
      <c r="D1409" s="60">
        <f>[1]Data!D1408</f>
        <v>15.38</v>
      </c>
      <c r="E1409" s="60">
        <f>[1]Data!E1408</f>
        <v>114.4</v>
      </c>
      <c r="F1409" s="60">
        <f t="shared" si="211"/>
        <v>881.45453234265699</v>
      </c>
      <c r="G1409" s="60">
        <f t="shared" si="212"/>
        <v>41.15595236013985</v>
      </c>
      <c r="H1409" s="60">
        <f t="shared" ref="H1409:H1472" si="215">GEOMEAN(F1290:F1410)</f>
        <v>490.12535323832822</v>
      </c>
      <c r="I1409" s="60">
        <f t="shared" ref="I1409:I1472" si="216">GEOMEAN(G1290:G1409)</f>
        <v>47.552470908102208</v>
      </c>
      <c r="J1409" s="60">
        <f t="shared" ref="J1409:J1472" si="217">F1409/I1409</f>
        <v>18.536461208211804</v>
      </c>
      <c r="K1409" s="60">
        <f t="shared" ref="K1409:K1472" si="218">LN(J1409)</f>
        <v>2.9197396685755899</v>
      </c>
      <c r="L1409" s="60">
        <f t="shared" si="210"/>
        <v>0.11840955594859626</v>
      </c>
      <c r="R1409" s="60">
        <f t="shared" si="213"/>
        <v>21.417425227568266</v>
      </c>
      <c r="S1409" s="60">
        <f t="shared" si="214"/>
        <v>3.064204853666042</v>
      </c>
    </row>
    <row r="1410" spans="1:19" x14ac:dyDescent="0.3">
      <c r="A1410" s="60">
        <f>[1]Data!A1409</f>
        <v>1987.09</v>
      </c>
      <c r="B1410" s="60">
        <f>[1]Data!B1409</f>
        <v>318.7</v>
      </c>
      <c r="C1410" s="60">
        <f>[1]Data!C1409</f>
        <v>8.66</v>
      </c>
      <c r="D1410" s="60">
        <f>[1]Data!D1409</f>
        <v>15.86</v>
      </c>
      <c r="E1410" s="60">
        <f>[1]Data!E1409</f>
        <v>115</v>
      </c>
      <c r="F1410" s="60">
        <f t="shared" si="211"/>
        <v>848.37247173913022</v>
      </c>
      <c r="G1410" s="60">
        <f t="shared" si="212"/>
        <v>42.218975217391296</v>
      </c>
      <c r="H1410" s="60">
        <f t="shared" si="215"/>
        <v>491.90532199054786</v>
      </c>
      <c r="I1410" s="60">
        <f t="shared" si="216"/>
        <v>47.459478008050844</v>
      </c>
      <c r="J1410" s="60">
        <f t="shared" si="217"/>
        <v>17.87572277122845</v>
      </c>
      <c r="K1410" s="60">
        <f t="shared" si="218"/>
        <v>2.8834435225166479</v>
      </c>
      <c r="L1410" s="60">
        <f t="shared" ref="L1410:L1473" si="219">K1410-$K$1843</f>
        <v>8.2113409889654321E-2</v>
      </c>
      <c r="R1410" s="60">
        <f t="shared" si="213"/>
        <v>20.094577553593947</v>
      </c>
      <c r="S1410" s="60">
        <f t="shared" si="214"/>
        <v>3.0004500052165888</v>
      </c>
    </row>
    <row r="1411" spans="1:19" x14ac:dyDescent="0.3">
      <c r="A1411" s="60">
        <f>[1]Data!A1410</f>
        <v>1987.1</v>
      </c>
      <c r="B1411" s="60">
        <f>[1]Data!B1410</f>
        <v>280.2</v>
      </c>
      <c r="C1411" s="60">
        <f>[1]Data!C1410</f>
        <v>8.7100000000000009</v>
      </c>
      <c r="D1411" s="60">
        <f>[1]Data!D1410</f>
        <v>16.406700000000001</v>
      </c>
      <c r="E1411" s="60">
        <f>[1]Data!E1410</f>
        <v>115.3</v>
      </c>
      <c r="F1411" s="60">
        <f t="shared" si="211"/>
        <v>743.94558109280126</v>
      </c>
      <c r="G1411" s="60">
        <f t="shared" si="212"/>
        <v>43.560642274501298</v>
      </c>
      <c r="H1411" s="60">
        <f t="shared" si="215"/>
        <v>493.26090471124922</v>
      </c>
      <c r="I1411" s="60">
        <f t="shared" si="216"/>
        <v>47.378095432610479</v>
      </c>
      <c r="J1411" s="60">
        <f t="shared" si="217"/>
        <v>15.702310831615687</v>
      </c>
      <c r="K1411" s="60">
        <f t="shared" si="218"/>
        <v>2.7538078882504728</v>
      </c>
      <c r="L1411" s="60">
        <f t="shared" si="219"/>
        <v>-4.7522224376520761E-2</v>
      </c>
      <c r="R1411" s="60">
        <f t="shared" si="213"/>
        <v>17.078388707052603</v>
      </c>
      <c r="S1411" s="60">
        <f t="shared" si="214"/>
        <v>2.8378138459157372</v>
      </c>
    </row>
    <row r="1412" spans="1:19" x14ac:dyDescent="0.3">
      <c r="A1412" s="60">
        <f>[1]Data!A1411</f>
        <v>1987.11</v>
      </c>
      <c r="B1412" s="60">
        <f>[1]Data!B1411</f>
        <v>245</v>
      </c>
      <c r="C1412" s="60">
        <f>[1]Data!C1411</f>
        <v>8.76</v>
      </c>
      <c r="D1412" s="60">
        <f>[1]Data!D1411</f>
        <v>16.953299999999999</v>
      </c>
      <c r="E1412" s="60">
        <f>[1]Data!E1411</f>
        <v>115.4</v>
      </c>
      <c r="F1412" s="60">
        <f t="shared" si="211"/>
        <v>649.92406845753885</v>
      </c>
      <c r="G1412" s="60">
        <f t="shared" si="212"/>
        <v>44.972888611351806</v>
      </c>
      <c r="H1412" s="60">
        <f t="shared" si="215"/>
        <v>494.54931742973059</v>
      </c>
      <c r="I1412" s="60">
        <f t="shared" si="216"/>
        <v>47.309154553561093</v>
      </c>
      <c r="J1412" s="60">
        <f t="shared" si="217"/>
        <v>13.737807715877207</v>
      </c>
      <c r="K1412" s="60">
        <f t="shared" si="218"/>
        <v>2.6201517191787578</v>
      </c>
      <c r="L1412" s="60">
        <f t="shared" si="219"/>
        <v>-0.18117839344823583</v>
      </c>
      <c r="R1412" s="60">
        <f t="shared" si="213"/>
        <v>14.451463726826047</v>
      </c>
      <c r="S1412" s="60">
        <f t="shared" si="214"/>
        <v>2.6707957054024711</v>
      </c>
    </row>
    <row r="1413" spans="1:19" x14ac:dyDescent="0.3">
      <c r="A1413" s="60">
        <f>[1]Data!A1412</f>
        <v>1987.12</v>
      </c>
      <c r="B1413" s="60">
        <f>[1]Data!B1412</f>
        <v>241</v>
      </c>
      <c r="C1413" s="60">
        <f>[1]Data!C1412</f>
        <v>8.81</v>
      </c>
      <c r="D1413" s="60">
        <f>[1]Data!D1412</f>
        <v>17.5</v>
      </c>
      <c r="E1413" s="60">
        <f>[1]Data!E1412</f>
        <v>115.4</v>
      </c>
      <c r="F1413" s="60">
        <f t="shared" si="211"/>
        <v>639.31306325823198</v>
      </c>
      <c r="G1413" s="60">
        <f t="shared" si="212"/>
        <v>46.423147746967061</v>
      </c>
      <c r="H1413" s="60">
        <f t="shared" si="215"/>
        <v>496.02218246327391</v>
      </c>
      <c r="I1413" s="60">
        <f t="shared" si="216"/>
        <v>47.251904765282845</v>
      </c>
      <c r="J1413" s="60">
        <f t="shared" si="217"/>
        <v>13.529889777648737</v>
      </c>
      <c r="K1413" s="60">
        <f t="shared" si="218"/>
        <v>2.604901295634269</v>
      </c>
      <c r="L1413" s="60">
        <f t="shared" si="219"/>
        <v>-0.19642881699272463</v>
      </c>
      <c r="R1413" s="60">
        <f t="shared" si="213"/>
        <v>13.771428571428572</v>
      </c>
      <c r="S1413" s="60">
        <f t="shared" si="214"/>
        <v>2.6225960525611867</v>
      </c>
    </row>
    <row r="1414" spans="1:19" x14ac:dyDescent="0.3">
      <c r="A1414" s="60">
        <f>[1]Data!A1413</f>
        <v>1988.01</v>
      </c>
      <c r="B1414" s="60">
        <f>[1]Data!B1413</f>
        <v>250.5</v>
      </c>
      <c r="C1414" s="60">
        <f>[1]Data!C1413</f>
        <v>8.8566699999999994</v>
      </c>
      <c r="D1414" s="60">
        <f>[1]Data!D1413</f>
        <v>17.863299999999999</v>
      </c>
      <c r="E1414" s="60">
        <f>[1]Data!E1413</f>
        <v>115.7</v>
      </c>
      <c r="F1414" s="60">
        <f t="shared" si="211"/>
        <v>662.79117329299902</v>
      </c>
      <c r="G1414" s="60">
        <f t="shared" si="212"/>
        <v>47.264022219101108</v>
      </c>
      <c r="H1414" s="60">
        <f t="shared" si="215"/>
        <v>497.79766797127076</v>
      </c>
      <c r="I1414" s="60">
        <f t="shared" si="216"/>
        <v>47.203949320594361</v>
      </c>
      <c r="J1414" s="60">
        <f t="shared" si="217"/>
        <v>14.041011034723601</v>
      </c>
      <c r="K1414" s="60">
        <f t="shared" si="218"/>
        <v>2.6419824070251954</v>
      </c>
      <c r="L1414" s="60">
        <f t="shared" si="219"/>
        <v>-0.15934770560179823</v>
      </c>
      <c r="R1414" s="60">
        <f t="shared" si="213"/>
        <v>14.023164812772556</v>
      </c>
      <c r="S1414" s="60">
        <f t="shared" si="214"/>
        <v>2.6407105917077911</v>
      </c>
    </row>
    <row r="1415" spans="1:19" x14ac:dyDescent="0.3">
      <c r="A1415" s="60">
        <f>[1]Data!A1414</f>
        <v>1988.02</v>
      </c>
      <c r="B1415" s="60">
        <f>[1]Data!B1414</f>
        <v>258.10000000000002</v>
      </c>
      <c r="C1415" s="60">
        <f>[1]Data!C1414</f>
        <v>8.9033300000000004</v>
      </c>
      <c r="D1415" s="60">
        <f>[1]Data!D1414</f>
        <v>18.226700000000001</v>
      </c>
      <c r="E1415" s="60">
        <f>[1]Data!E1414</f>
        <v>116</v>
      </c>
      <c r="F1415" s="60">
        <f t="shared" si="211"/>
        <v>681.13368749999995</v>
      </c>
      <c r="G1415" s="60">
        <f t="shared" si="212"/>
        <v>48.10081124353448</v>
      </c>
      <c r="H1415" s="60">
        <f t="shared" si="215"/>
        <v>499.76645763570855</v>
      </c>
      <c r="I1415" s="60">
        <f t="shared" si="216"/>
        <v>47.165086472810067</v>
      </c>
      <c r="J1415" s="60">
        <f t="shared" si="217"/>
        <v>14.441480731571707</v>
      </c>
      <c r="K1415" s="60">
        <f t="shared" si="218"/>
        <v>2.6701046719450834</v>
      </c>
      <c r="L1415" s="60">
        <f t="shared" si="219"/>
        <v>-0.13122544068191022</v>
      </c>
      <c r="R1415" s="60">
        <f t="shared" si="213"/>
        <v>14.160544695419357</v>
      </c>
      <c r="S1415" s="60">
        <f t="shared" si="214"/>
        <v>2.6504595547163627</v>
      </c>
    </row>
    <row r="1416" spans="1:19" x14ac:dyDescent="0.3">
      <c r="A1416" s="60">
        <f>[1]Data!A1415</f>
        <v>1988.03</v>
      </c>
      <c r="B1416" s="60">
        <f>[1]Data!B1415</f>
        <v>265.7</v>
      </c>
      <c r="C1416" s="60">
        <f>[1]Data!C1415</f>
        <v>8.9499999999999993</v>
      </c>
      <c r="D1416" s="60">
        <f>[1]Data!D1415</f>
        <v>18.59</v>
      </c>
      <c r="E1416" s="60">
        <f>[1]Data!E1415</f>
        <v>116.5</v>
      </c>
      <c r="F1416" s="60">
        <f t="shared" si="211"/>
        <v>698.18091630901267</v>
      </c>
      <c r="G1416" s="60">
        <f t="shared" si="212"/>
        <v>48.84901480686694</v>
      </c>
      <c r="H1416" s="60">
        <f t="shared" si="215"/>
        <v>501.71336383306055</v>
      </c>
      <c r="I1416" s="60">
        <f t="shared" si="216"/>
        <v>47.135067756362339</v>
      </c>
      <c r="J1416" s="60">
        <f t="shared" si="217"/>
        <v>14.812345659878074</v>
      </c>
      <c r="K1416" s="60">
        <f t="shared" si="218"/>
        <v>2.6954609992547756</v>
      </c>
      <c r="L1416" s="60">
        <f t="shared" si="219"/>
        <v>-0.10586911337221805</v>
      </c>
      <c r="R1416" s="60">
        <f t="shared" si="213"/>
        <v>14.292630446476601</v>
      </c>
      <c r="S1416" s="60">
        <f t="shared" si="214"/>
        <v>2.6597440510324151</v>
      </c>
    </row>
    <row r="1417" spans="1:19" x14ac:dyDescent="0.3">
      <c r="A1417" s="60">
        <f>[1]Data!A1416</f>
        <v>1988.04</v>
      </c>
      <c r="B1417" s="60">
        <f>[1]Data!B1416</f>
        <v>262.60000000000002</v>
      </c>
      <c r="C1417" s="60">
        <f>[1]Data!C1416</f>
        <v>9.0433299999999992</v>
      </c>
      <c r="D1417" s="60">
        <f>[1]Data!D1416</f>
        <v>19.616700000000002</v>
      </c>
      <c r="E1417" s="60">
        <f>[1]Data!E1416</f>
        <v>117.1</v>
      </c>
      <c r="F1417" s="60">
        <f t="shared" si="211"/>
        <v>686.49941502988895</v>
      </c>
      <c r="G1417" s="60">
        <f t="shared" si="212"/>
        <v>51.282761137916303</v>
      </c>
      <c r="H1417" s="60">
        <f t="shared" si="215"/>
        <v>503.40367287398914</v>
      </c>
      <c r="I1417" s="60">
        <f t="shared" si="216"/>
        <v>47.123545081117221</v>
      </c>
      <c r="J1417" s="60">
        <f t="shared" si="217"/>
        <v>14.568076613254947</v>
      </c>
      <c r="K1417" s="60">
        <f t="shared" si="218"/>
        <v>2.6788326014212909</v>
      </c>
      <c r="L1417" s="60">
        <f t="shared" si="219"/>
        <v>-0.12249751120570274</v>
      </c>
      <c r="R1417" s="60">
        <f t="shared" si="213"/>
        <v>13.386553293877157</v>
      </c>
      <c r="S1417" s="60">
        <f t="shared" si="214"/>
        <v>2.5942507175966196</v>
      </c>
    </row>
    <row r="1418" spans="1:19" x14ac:dyDescent="0.3">
      <c r="A1418" s="60">
        <f>[1]Data!A1417</f>
        <v>1988.05</v>
      </c>
      <c r="B1418" s="60">
        <f>[1]Data!B1417</f>
        <v>256.10000000000002</v>
      </c>
      <c r="C1418" s="60">
        <f>[1]Data!C1417</f>
        <v>9.1366700000000005</v>
      </c>
      <c r="D1418" s="60">
        <f>[1]Data!D1417</f>
        <v>20.6433</v>
      </c>
      <c r="E1418" s="60">
        <f>[1]Data!E1417</f>
        <v>117.5</v>
      </c>
      <c r="F1418" s="60">
        <f t="shared" si="211"/>
        <v>667.22768297872324</v>
      </c>
      <c r="G1418" s="60">
        <f t="shared" si="212"/>
        <v>53.782824006382967</v>
      </c>
      <c r="H1418" s="60">
        <f t="shared" si="215"/>
        <v>505.1459736671361</v>
      </c>
      <c r="I1418" s="60">
        <f t="shared" si="216"/>
        <v>47.130720217055348</v>
      </c>
      <c r="J1418" s="60">
        <f t="shared" si="217"/>
        <v>14.156959195740688</v>
      </c>
      <c r="K1418" s="60">
        <f t="shared" si="218"/>
        <v>2.6502063191408256</v>
      </c>
      <c r="L1418" s="60">
        <f t="shared" si="219"/>
        <v>-0.151123793486168</v>
      </c>
      <c r="R1418" s="60">
        <f t="shared" si="213"/>
        <v>12.405962225031852</v>
      </c>
      <c r="S1418" s="60">
        <f t="shared" si="214"/>
        <v>2.5181771816512275</v>
      </c>
    </row>
    <row r="1419" spans="1:19" x14ac:dyDescent="0.3">
      <c r="A1419" s="60">
        <f>[1]Data!A1418</f>
        <v>1988.06</v>
      </c>
      <c r="B1419" s="60">
        <f>[1]Data!B1418</f>
        <v>270.7</v>
      </c>
      <c r="C1419" s="60">
        <f>[1]Data!C1418</f>
        <v>9.23</v>
      </c>
      <c r="D1419" s="60">
        <f>[1]Data!D1418</f>
        <v>21.67</v>
      </c>
      <c r="E1419" s="60">
        <f>[1]Data!E1418</f>
        <v>118</v>
      </c>
      <c r="F1419" s="60">
        <f t="shared" ref="F1419:F1482" si="220">B1419*$E$1842/E1419</f>
        <v>702.27723940677947</v>
      </c>
      <c r="G1419" s="60">
        <f t="shared" ref="G1419:G1482" si="221">D1419*$E$1842/E1419</f>
        <v>56.218499364406775</v>
      </c>
      <c r="H1419" s="60">
        <f t="shared" si="215"/>
        <v>506.88623873836201</v>
      </c>
      <c r="I1419" s="60">
        <f t="shared" si="216"/>
        <v>47.155908453726802</v>
      </c>
      <c r="J1419" s="60">
        <f t="shared" si="217"/>
        <v>14.892666951712123</v>
      </c>
      <c r="K1419" s="60">
        <f t="shared" si="218"/>
        <v>2.70086894091361</v>
      </c>
      <c r="L1419" s="60">
        <f t="shared" si="219"/>
        <v>-0.10046117171338365</v>
      </c>
      <c r="R1419" s="60">
        <f t="shared" ref="R1419:R1482" si="222">B1419/D1419</f>
        <v>12.491924319335485</v>
      </c>
      <c r="S1419" s="60">
        <f t="shared" ref="S1419:S1482" si="223">LN(R1419)</f>
        <v>2.5250823810719876</v>
      </c>
    </row>
    <row r="1420" spans="1:19" x14ac:dyDescent="0.3">
      <c r="A1420" s="60">
        <f>[1]Data!A1419</f>
        <v>1988.07</v>
      </c>
      <c r="B1420" s="60">
        <f>[1]Data!B1419</f>
        <v>269.10000000000002</v>
      </c>
      <c r="C1420" s="60">
        <f>[1]Data!C1419</f>
        <v>9.3066700000000004</v>
      </c>
      <c r="D1420" s="60">
        <f>[1]Data!D1419</f>
        <v>22.023299999999999</v>
      </c>
      <c r="E1420" s="60">
        <f>[1]Data!E1419</f>
        <v>118.5</v>
      </c>
      <c r="F1420" s="60">
        <f t="shared" si="220"/>
        <v>695.1806772151898</v>
      </c>
      <c r="G1420" s="60">
        <f t="shared" si="221"/>
        <v>56.893989626582261</v>
      </c>
      <c r="H1420" s="60">
        <f t="shared" si="215"/>
        <v>508.58198391302403</v>
      </c>
      <c r="I1420" s="60">
        <f t="shared" si="216"/>
        <v>47.184863085103629</v>
      </c>
      <c r="J1420" s="60">
        <f t="shared" si="217"/>
        <v>14.733129053725282</v>
      </c>
      <c r="K1420" s="60">
        <f t="shared" si="218"/>
        <v>2.6900986351876526</v>
      </c>
      <c r="L1420" s="60">
        <f t="shared" si="219"/>
        <v>-0.11123147743934103</v>
      </c>
      <c r="R1420" s="60">
        <f t="shared" si="222"/>
        <v>12.218877279971668</v>
      </c>
      <c r="S1420" s="60">
        <f t="shared" si="223"/>
        <v>2.5029820739065598</v>
      </c>
    </row>
    <row r="1421" spans="1:19" x14ac:dyDescent="0.3">
      <c r="A1421" s="60">
        <f>[1]Data!A1420</f>
        <v>1988.08</v>
      </c>
      <c r="B1421" s="60">
        <f>[1]Data!B1420</f>
        <v>263.7</v>
      </c>
      <c r="C1421" s="60">
        <f>[1]Data!C1420</f>
        <v>9.3833300000000008</v>
      </c>
      <c r="D1421" s="60">
        <f>[1]Data!D1420</f>
        <v>22.3767</v>
      </c>
      <c r="E1421" s="60">
        <f>[1]Data!E1420</f>
        <v>119</v>
      </c>
      <c r="F1421" s="60">
        <f t="shared" si="220"/>
        <v>678.36824999999976</v>
      </c>
      <c r="G1421" s="60">
        <f t="shared" si="221"/>
        <v>57.564060749999989</v>
      </c>
      <c r="H1421" s="60">
        <f t="shared" si="215"/>
        <v>510.0610742243353</v>
      </c>
      <c r="I1421" s="60">
        <f t="shared" si="216"/>
        <v>47.216321010471461</v>
      </c>
      <c r="J1421" s="60">
        <f t="shared" si="217"/>
        <v>14.367240722748258</v>
      </c>
      <c r="K1421" s="60">
        <f t="shared" si="218"/>
        <v>2.6649506651431913</v>
      </c>
      <c r="L1421" s="60">
        <f t="shared" si="219"/>
        <v>-0.13637944748380226</v>
      </c>
      <c r="R1421" s="60">
        <f t="shared" si="222"/>
        <v>11.784579495636086</v>
      </c>
      <c r="S1421" s="60">
        <f t="shared" si="223"/>
        <v>2.4667918544308463</v>
      </c>
    </row>
    <row r="1422" spans="1:19" x14ac:dyDescent="0.3">
      <c r="A1422" s="60">
        <f>[1]Data!A1421</f>
        <v>1988.09</v>
      </c>
      <c r="B1422" s="60">
        <f>[1]Data!B1421</f>
        <v>268</v>
      </c>
      <c r="C1422" s="60">
        <f>[1]Data!C1421</f>
        <v>9.4600000000000009</v>
      </c>
      <c r="D1422" s="60">
        <f>[1]Data!D1421</f>
        <v>22.73</v>
      </c>
      <c r="E1422" s="60">
        <f>[1]Data!E1421</f>
        <v>119.8</v>
      </c>
      <c r="F1422" s="60">
        <f t="shared" si="220"/>
        <v>684.82612687813014</v>
      </c>
      <c r="G1422" s="60">
        <f t="shared" si="221"/>
        <v>58.082454716193645</v>
      </c>
      <c r="H1422" s="60">
        <f t="shared" si="215"/>
        <v>511.70804866312113</v>
      </c>
      <c r="I1422" s="60">
        <f t="shared" si="216"/>
        <v>47.25042679500352</v>
      </c>
      <c r="J1422" s="60">
        <f t="shared" si="217"/>
        <v>14.493543727112892</v>
      </c>
      <c r="K1422" s="60">
        <f t="shared" si="218"/>
        <v>2.6737032900696605</v>
      </c>
      <c r="L1422" s="60">
        <f t="shared" si="219"/>
        <v>-0.12762682255733315</v>
      </c>
      <c r="R1422" s="60">
        <f t="shared" si="222"/>
        <v>11.790585129784425</v>
      </c>
      <c r="S1422" s="60">
        <f t="shared" si="223"/>
        <v>2.467301342646405</v>
      </c>
    </row>
    <row r="1423" spans="1:19" x14ac:dyDescent="0.3">
      <c r="A1423" s="60">
        <f>[1]Data!A1422</f>
        <v>1988.1</v>
      </c>
      <c r="B1423" s="60">
        <f>[1]Data!B1422</f>
        <v>277.39999999999998</v>
      </c>
      <c r="C1423" s="60">
        <f>[1]Data!C1422</f>
        <v>9.5500000000000007</v>
      </c>
      <c r="D1423" s="60">
        <f>[1]Data!D1422</f>
        <v>23.0733</v>
      </c>
      <c r="E1423" s="60">
        <f>[1]Data!E1422</f>
        <v>120.2</v>
      </c>
      <c r="F1423" s="60">
        <f t="shared" si="220"/>
        <v>706.48725873544072</v>
      </c>
      <c r="G1423" s="60">
        <f t="shared" si="221"/>
        <v>58.763491229201321</v>
      </c>
      <c r="H1423" s="60">
        <f t="shared" si="215"/>
        <v>513.43283379512877</v>
      </c>
      <c r="I1423" s="60">
        <f t="shared" si="216"/>
        <v>47.28415632550999</v>
      </c>
      <c r="J1423" s="60">
        <f t="shared" si="217"/>
        <v>14.941310443859777</v>
      </c>
      <c r="K1423" s="60">
        <f t="shared" si="218"/>
        <v>2.7041298896371444</v>
      </c>
      <c r="L1423" s="60">
        <f t="shared" si="219"/>
        <v>-9.7200222989849205E-2</v>
      </c>
      <c r="R1423" s="60">
        <f t="shared" si="222"/>
        <v>12.02255420767727</v>
      </c>
      <c r="S1423" s="60">
        <f t="shared" si="223"/>
        <v>2.4867844030118569</v>
      </c>
    </row>
    <row r="1424" spans="1:19" x14ac:dyDescent="0.3">
      <c r="A1424" s="60">
        <f>[1]Data!A1423</f>
        <v>1988.11</v>
      </c>
      <c r="B1424" s="60">
        <f>[1]Data!B1423</f>
        <v>271</v>
      </c>
      <c r="C1424" s="60">
        <f>[1]Data!C1423</f>
        <v>9.64</v>
      </c>
      <c r="D1424" s="60">
        <f>[1]Data!D1423</f>
        <v>23.416699999999999</v>
      </c>
      <c r="E1424" s="60">
        <f>[1]Data!E1423</f>
        <v>120.3</v>
      </c>
      <c r="F1424" s="60">
        <f t="shared" si="220"/>
        <v>689.61390274314203</v>
      </c>
      <c r="G1424" s="60">
        <f t="shared" si="221"/>
        <v>59.588494008728169</v>
      </c>
      <c r="H1424" s="60">
        <f t="shared" si="215"/>
        <v>515.51788687981525</v>
      </c>
      <c r="I1424" s="60">
        <f t="shared" si="216"/>
        <v>47.316804637968332</v>
      </c>
      <c r="J1424" s="60">
        <f t="shared" si="217"/>
        <v>14.574397151699811</v>
      </c>
      <c r="K1424" s="60">
        <f t="shared" si="218"/>
        <v>2.6792663695766605</v>
      </c>
      <c r="L1424" s="60">
        <f t="shared" si="219"/>
        <v>-0.12206374305033307</v>
      </c>
      <c r="R1424" s="60">
        <f t="shared" si="222"/>
        <v>11.572937262722759</v>
      </c>
      <c r="S1424" s="60">
        <f t="shared" si="223"/>
        <v>2.4486693778474242</v>
      </c>
    </row>
    <row r="1425" spans="1:19" x14ac:dyDescent="0.3">
      <c r="A1425" s="60">
        <f>[1]Data!A1424</f>
        <v>1988.12</v>
      </c>
      <c r="B1425" s="60">
        <f>[1]Data!B1424</f>
        <v>276.5</v>
      </c>
      <c r="C1425" s="60">
        <f>[1]Data!C1424</f>
        <v>9.75</v>
      </c>
      <c r="D1425" s="60">
        <f>[1]Data!D1424</f>
        <v>23.75</v>
      </c>
      <c r="E1425" s="60">
        <f>[1]Data!E1424</f>
        <v>120.5</v>
      </c>
      <c r="F1425" s="60">
        <f t="shared" si="220"/>
        <v>702.44193983402477</v>
      </c>
      <c r="G1425" s="60">
        <f t="shared" si="221"/>
        <v>60.336332987551856</v>
      </c>
      <c r="H1425" s="60">
        <f t="shared" si="215"/>
        <v>517.68191585881209</v>
      </c>
      <c r="I1425" s="60">
        <f t="shared" si="216"/>
        <v>47.347958668565788</v>
      </c>
      <c r="J1425" s="60">
        <f t="shared" si="217"/>
        <v>14.8357386376696</v>
      </c>
      <c r="K1425" s="60">
        <f t="shared" si="218"/>
        <v>2.6970390427068396</v>
      </c>
      <c r="L1425" s="60">
        <f t="shared" si="219"/>
        <v>-0.10429106992015402</v>
      </c>
      <c r="R1425" s="60">
        <f t="shared" si="222"/>
        <v>11.642105263157895</v>
      </c>
      <c r="S1425" s="60">
        <f t="shared" si="223"/>
        <v>2.4546282904817391</v>
      </c>
    </row>
    <row r="1426" spans="1:19" x14ac:dyDescent="0.3">
      <c r="A1426" s="60">
        <f>[1]Data!A1425</f>
        <v>1989.01</v>
      </c>
      <c r="B1426" s="60">
        <f>[1]Data!B1425</f>
        <v>285.39999999999998</v>
      </c>
      <c r="C1426" s="60">
        <f>[1]Data!C1425</f>
        <v>9.8133300000000006</v>
      </c>
      <c r="D1426" s="60">
        <f>[1]Data!D1425</f>
        <v>24.16</v>
      </c>
      <c r="E1426" s="60">
        <f>[1]Data!E1425</f>
        <v>121.1</v>
      </c>
      <c r="F1426" s="60">
        <f t="shared" si="220"/>
        <v>721.45985549132934</v>
      </c>
      <c r="G1426" s="60">
        <f t="shared" si="221"/>
        <v>61.07382658959537</v>
      </c>
      <c r="H1426" s="60">
        <f t="shared" si="215"/>
        <v>519.84479832763043</v>
      </c>
      <c r="I1426" s="60">
        <f t="shared" si="216"/>
        <v>47.377194575139626</v>
      </c>
      <c r="J1426" s="60">
        <f t="shared" si="217"/>
        <v>15.227998659715977</v>
      </c>
      <c r="K1426" s="60">
        <f t="shared" si="218"/>
        <v>2.7231357505057985</v>
      </c>
      <c r="L1426" s="60">
        <f t="shared" si="219"/>
        <v>-7.8194362121195127E-2</v>
      </c>
      <c r="R1426" s="60">
        <f t="shared" si="222"/>
        <v>11.812913907284766</v>
      </c>
      <c r="S1426" s="60">
        <f t="shared" si="223"/>
        <v>2.4691933319761219</v>
      </c>
    </row>
    <row r="1427" spans="1:19" x14ac:dyDescent="0.3">
      <c r="A1427" s="60">
        <f>[1]Data!A1426</f>
        <v>1989.02</v>
      </c>
      <c r="B1427" s="60">
        <f>[1]Data!B1426</f>
        <v>294</v>
      </c>
      <c r="C1427" s="60">
        <f>[1]Data!C1426</f>
        <v>9.8966700000000003</v>
      </c>
      <c r="D1427" s="60">
        <f>[1]Data!D1426</f>
        <v>24.56</v>
      </c>
      <c r="E1427" s="60">
        <f>[1]Data!E1426</f>
        <v>121.6</v>
      </c>
      <c r="F1427" s="60">
        <f t="shared" si="220"/>
        <v>740.14379111842095</v>
      </c>
      <c r="G1427" s="60">
        <f t="shared" si="221"/>
        <v>61.829699013157885</v>
      </c>
      <c r="H1427" s="60">
        <f t="shared" si="215"/>
        <v>522.08759400952317</v>
      </c>
      <c r="I1427" s="60">
        <f t="shared" si="216"/>
        <v>47.405938121176959</v>
      </c>
      <c r="J1427" s="60">
        <f t="shared" si="217"/>
        <v>15.612891980462409</v>
      </c>
      <c r="K1427" s="60">
        <f t="shared" si="218"/>
        <v>2.748096981971587</v>
      </c>
      <c r="L1427" s="60">
        <f t="shared" si="219"/>
        <v>-5.323313065540658E-2</v>
      </c>
      <c r="R1427" s="60">
        <f t="shared" si="222"/>
        <v>11.970684039087949</v>
      </c>
      <c r="S1427" s="60">
        <f t="shared" si="223"/>
        <v>2.4824606640597402</v>
      </c>
    </row>
    <row r="1428" spans="1:19" x14ac:dyDescent="0.3">
      <c r="A1428" s="60">
        <f>[1]Data!A1427</f>
        <v>1989.03</v>
      </c>
      <c r="B1428" s="60">
        <f>[1]Data!B1427</f>
        <v>292.7</v>
      </c>
      <c r="C1428" s="60">
        <f>[1]Data!C1427</f>
        <v>10.01</v>
      </c>
      <c r="D1428" s="60">
        <f>[1]Data!D1427</f>
        <v>24.96</v>
      </c>
      <c r="E1428" s="60">
        <f>[1]Data!E1427</f>
        <v>122.3</v>
      </c>
      <c r="F1428" s="60">
        <f t="shared" si="220"/>
        <v>732.65346892886328</v>
      </c>
      <c r="G1428" s="60">
        <f t="shared" si="221"/>
        <v>62.477043336058863</v>
      </c>
      <c r="H1428" s="60">
        <f t="shared" si="215"/>
        <v>524.41362158541619</v>
      </c>
      <c r="I1428" s="60">
        <f t="shared" si="216"/>
        <v>47.433072934827301</v>
      </c>
      <c r="J1428" s="60">
        <f t="shared" si="217"/>
        <v>15.446046895075169</v>
      </c>
      <c r="K1428" s="60">
        <f t="shared" si="218"/>
        <v>2.7373531062084462</v>
      </c>
      <c r="L1428" s="60">
        <f t="shared" si="219"/>
        <v>-6.3977006418547422E-2</v>
      </c>
      <c r="R1428" s="60">
        <f t="shared" si="222"/>
        <v>11.726762820512819</v>
      </c>
      <c r="S1428" s="60">
        <f t="shared" si="223"/>
        <v>2.4618736501966132</v>
      </c>
    </row>
    <row r="1429" spans="1:19" x14ac:dyDescent="0.3">
      <c r="A1429" s="60">
        <f>[1]Data!A1428</f>
        <v>1989.04</v>
      </c>
      <c r="B1429" s="60">
        <f>[1]Data!B1428</f>
        <v>302.3</v>
      </c>
      <c r="C1429" s="60">
        <f>[1]Data!C1428</f>
        <v>10.0867</v>
      </c>
      <c r="D1429" s="60">
        <f>[1]Data!D1428</f>
        <v>25.046700000000001</v>
      </c>
      <c r="E1429" s="60">
        <f>[1]Data!E1428</f>
        <v>123.1</v>
      </c>
      <c r="F1429" s="60">
        <f t="shared" si="220"/>
        <v>751.76558285946385</v>
      </c>
      <c r="G1429" s="60">
        <f t="shared" si="221"/>
        <v>62.286625948415917</v>
      </c>
      <c r="H1429" s="60">
        <f t="shared" si="215"/>
        <v>526.85274859840138</v>
      </c>
      <c r="I1429" s="60">
        <f t="shared" si="216"/>
        <v>47.456838778387514</v>
      </c>
      <c r="J1429" s="60">
        <f t="shared" si="217"/>
        <v>15.841037924376625</v>
      </c>
      <c r="K1429" s="60">
        <f t="shared" si="218"/>
        <v>2.7626039097684036</v>
      </c>
      <c r="L1429" s="60">
        <f t="shared" si="219"/>
        <v>-3.8726202858589964E-2</v>
      </c>
      <c r="R1429" s="60">
        <f t="shared" si="222"/>
        <v>12.06945425944336</v>
      </c>
      <c r="S1429" s="60">
        <f t="shared" si="223"/>
        <v>2.4906778194595032</v>
      </c>
    </row>
    <row r="1430" spans="1:19" x14ac:dyDescent="0.3">
      <c r="A1430" s="60">
        <f>[1]Data!A1429</f>
        <v>1989.05</v>
      </c>
      <c r="B1430" s="60">
        <f>[1]Data!B1429</f>
        <v>313.89999999999998</v>
      </c>
      <c r="C1430" s="60">
        <f>[1]Data!C1429</f>
        <v>10.193300000000001</v>
      </c>
      <c r="D1430" s="60">
        <f>[1]Data!D1429</f>
        <v>25.133299999999998</v>
      </c>
      <c r="E1430" s="60">
        <f>[1]Data!E1429</f>
        <v>123.8</v>
      </c>
      <c r="F1430" s="60">
        <f t="shared" si="220"/>
        <v>776.19888731825506</v>
      </c>
      <c r="G1430" s="60">
        <f t="shared" si="221"/>
        <v>62.148580741114685</v>
      </c>
      <c r="H1430" s="60">
        <f t="shared" si="215"/>
        <v>529.58533916162639</v>
      </c>
      <c r="I1430" s="60">
        <f t="shared" si="216"/>
        <v>47.478177382613239</v>
      </c>
      <c r="J1430" s="60">
        <f t="shared" si="217"/>
        <v>16.348540110608862</v>
      </c>
      <c r="K1430" s="60">
        <f t="shared" si="218"/>
        <v>2.794138603485667</v>
      </c>
      <c r="L1430" s="60">
        <f t="shared" si="219"/>
        <v>-7.1915091413266019E-3</v>
      </c>
      <c r="R1430" s="60">
        <f t="shared" si="222"/>
        <v>12.489406484623984</v>
      </c>
      <c r="S1430" s="60">
        <f t="shared" si="223"/>
        <v>2.5248808037629336</v>
      </c>
    </row>
    <row r="1431" spans="1:19" x14ac:dyDescent="0.3">
      <c r="A1431" s="60">
        <f>[1]Data!A1430</f>
        <v>1989.06</v>
      </c>
      <c r="B1431" s="60">
        <f>[1]Data!B1430</f>
        <v>323.7</v>
      </c>
      <c r="C1431" s="60">
        <f>[1]Data!C1430</f>
        <v>10.37</v>
      </c>
      <c r="D1431" s="60">
        <f>[1]Data!D1430</f>
        <v>25.22</v>
      </c>
      <c r="E1431" s="60">
        <f>[1]Data!E1430</f>
        <v>124.1</v>
      </c>
      <c r="F1431" s="60">
        <f t="shared" si="220"/>
        <v>798.49695205479441</v>
      </c>
      <c r="G1431" s="60">
        <f t="shared" si="221"/>
        <v>62.212212328767109</v>
      </c>
      <c r="H1431" s="60">
        <f t="shared" si="215"/>
        <v>532.39443747605367</v>
      </c>
      <c r="I1431" s="60">
        <f t="shared" si="216"/>
        <v>47.497863553359508</v>
      </c>
      <c r="J1431" s="60">
        <f t="shared" si="217"/>
        <v>16.811218280539208</v>
      </c>
      <c r="K1431" s="60">
        <f t="shared" si="218"/>
        <v>2.8220464183541814</v>
      </c>
      <c r="L1431" s="60">
        <f t="shared" si="219"/>
        <v>2.0716305727187745E-2</v>
      </c>
      <c r="R1431" s="60">
        <f t="shared" si="222"/>
        <v>12.835051546391753</v>
      </c>
      <c r="S1431" s="60">
        <f t="shared" si="223"/>
        <v>2.5521798303954251</v>
      </c>
    </row>
    <row r="1432" spans="1:19" x14ac:dyDescent="0.3">
      <c r="A1432" s="60">
        <f>[1]Data!A1431</f>
        <v>1989.07</v>
      </c>
      <c r="B1432" s="60">
        <f>[1]Data!B1431</f>
        <v>331.9</v>
      </c>
      <c r="C1432" s="60">
        <f>[1]Data!C1431</f>
        <v>10.423299999999999</v>
      </c>
      <c r="D1432" s="60">
        <f>[1]Data!D1431</f>
        <v>24.71</v>
      </c>
      <c r="E1432" s="60">
        <f>[1]Data!E1431</f>
        <v>124.4</v>
      </c>
      <c r="F1432" s="60">
        <f t="shared" si="220"/>
        <v>816.75013866559459</v>
      </c>
      <c r="G1432" s="60">
        <f t="shared" si="221"/>
        <v>60.807158561093232</v>
      </c>
      <c r="H1432" s="60">
        <f t="shared" si="215"/>
        <v>535.40845324404131</v>
      </c>
      <c r="I1432" s="60">
        <f t="shared" si="216"/>
        <v>47.506780001667558</v>
      </c>
      <c r="J1432" s="60">
        <f t="shared" si="217"/>
        <v>17.192285788195399</v>
      </c>
      <c r="K1432" s="60">
        <f t="shared" si="218"/>
        <v>2.844460782526578</v>
      </c>
      <c r="L1432" s="60">
        <f t="shared" si="219"/>
        <v>4.3130669899584362E-2</v>
      </c>
      <c r="R1432" s="60">
        <f t="shared" si="222"/>
        <v>13.431808984216914</v>
      </c>
      <c r="S1432" s="60">
        <f t="shared" si="223"/>
        <v>2.5976256987254103</v>
      </c>
    </row>
    <row r="1433" spans="1:19" x14ac:dyDescent="0.3">
      <c r="A1433" s="60">
        <f>[1]Data!A1432</f>
        <v>1989.08</v>
      </c>
      <c r="B1433" s="60">
        <f>[1]Data!B1432</f>
        <v>346.6</v>
      </c>
      <c r="C1433" s="60">
        <f>[1]Data!C1432</f>
        <v>10.5467</v>
      </c>
      <c r="D1433" s="60">
        <f>[1]Data!D1432</f>
        <v>24.2</v>
      </c>
      <c r="E1433" s="60">
        <f>[1]Data!E1432</f>
        <v>124.6</v>
      </c>
      <c r="F1433" s="60">
        <f t="shared" si="220"/>
        <v>851.55530898876407</v>
      </c>
      <c r="G1433" s="60">
        <f t="shared" si="221"/>
        <v>59.456544943820212</v>
      </c>
      <c r="H1433" s="60">
        <f t="shared" si="215"/>
        <v>538.27755625660075</v>
      </c>
      <c r="I1433" s="60">
        <f t="shared" si="216"/>
        <v>47.50458340505368</v>
      </c>
      <c r="J1433" s="60">
        <f t="shared" si="217"/>
        <v>17.925750484492681</v>
      </c>
      <c r="K1433" s="60">
        <f t="shared" si="218"/>
        <v>2.8862382536423068</v>
      </c>
      <c r="L1433" s="60">
        <f t="shared" si="219"/>
        <v>8.4908141015313188E-2</v>
      </c>
      <c r="R1433" s="60">
        <f t="shared" si="222"/>
        <v>14.322314049586778</v>
      </c>
      <c r="S1433" s="60">
        <f t="shared" si="223"/>
        <v>2.661818744118865</v>
      </c>
    </row>
    <row r="1434" spans="1:19" x14ac:dyDescent="0.3">
      <c r="A1434" s="60">
        <f>[1]Data!A1433</f>
        <v>1989.09</v>
      </c>
      <c r="B1434" s="60">
        <f>[1]Data!B1433</f>
        <v>347.3</v>
      </c>
      <c r="C1434" s="60">
        <f>[1]Data!C1433</f>
        <v>10.73</v>
      </c>
      <c r="D1434" s="60">
        <f>[1]Data!D1433</f>
        <v>23.69</v>
      </c>
      <c r="E1434" s="60">
        <f>[1]Data!E1433</f>
        <v>125</v>
      </c>
      <c r="F1434" s="60">
        <f t="shared" si="220"/>
        <v>850.54464599999983</v>
      </c>
      <c r="G1434" s="60">
        <f t="shared" si="221"/>
        <v>58.017283799999987</v>
      </c>
      <c r="H1434" s="60">
        <f t="shared" si="215"/>
        <v>541.14043233332688</v>
      </c>
      <c r="I1434" s="60">
        <f t="shared" si="216"/>
        <v>47.491048733461497</v>
      </c>
      <c r="J1434" s="60">
        <f t="shared" si="217"/>
        <v>17.909578092781061</v>
      </c>
      <c r="K1434" s="60">
        <f t="shared" si="218"/>
        <v>2.8853356587198307</v>
      </c>
      <c r="L1434" s="60">
        <f t="shared" si="219"/>
        <v>8.4005546092837058E-2</v>
      </c>
      <c r="R1434" s="60">
        <f t="shared" si="222"/>
        <v>14.660194174757281</v>
      </c>
      <c r="S1434" s="60">
        <f t="shared" si="223"/>
        <v>2.6851359415793343</v>
      </c>
    </row>
    <row r="1435" spans="1:19" x14ac:dyDescent="0.3">
      <c r="A1435" s="60">
        <f>[1]Data!A1434</f>
        <v>1989.1</v>
      </c>
      <c r="B1435" s="60">
        <f>[1]Data!B1434</f>
        <v>347.4</v>
      </c>
      <c r="C1435" s="60">
        <f>[1]Data!C1434</f>
        <v>10.7967</v>
      </c>
      <c r="D1435" s="60">
        <f>[1]Data!D1434</f>
        <v>23.4267</v>
      </c>
      <c r="E1435" s="60">
        <f>[1]Data!E1434</f>
        <v>125.6</v>
      </c>
      <c r="F1435" s="60">
        <f t="shared" si="220"/>
        <v>846.72526671974515</v>
      </c>
      <c r="G1435" s="60">
        <f t="shared" si="221"/>
        <v>57.098384587977698</v>
      </c>
      <c r="H1435" s="60">
        <f t="shared" si="215"/>
        <v>544.1227005530684</v>
      </c>
      <c r="I1435" s="60">
        <f t="shared" si="216"/>
        <v>47.472302256861319</v>
      </c>
      <c r="J1435" s="60">
        <f t="shared" si="217"/>
        <v>17.836195559640576</v>
      </c>
      <c r="K1435" s="60">
        <f t="shared" si="218"/>
        <v>2.8812298510267516</v>
      </c>
      <c r="L1435" s="60">
        <f t="shared" si="219"/>
        <v>7.9899738399757947E-2</v>
      </c>
      <c r="R1435" s="60">
        <f t="shared" si="222"/>
        <v>14.829233310709574</v>
      </c>
      <c r="S1435" s="60">
        <f t="shared" si="223"/>
        <v>2.6966004562773209</v>
      </c>
    </row>
    <row r="1436" spans="1:19" x14ac:dyDescent="0.3">
      <c r="A1436" s="60">
        <f>[1]Data!A1435</f>
        <v>1989.11</v>
      </c>
      <c r="B1436" s="60">
        <f>[1]Data!B1435</f>
        <v>340.2</v>
      </c>
      <c r="C1436" s="60">
        <f>[1]Data!C1435</f>
        <v>10.923299999999999</v>
      </c>
      <c r="D1436" s="60">
        <f>[1]Data!D1435</f>
        <v>23.1633</v>
      </c>
      <c r="E1436" s="60">
        <f>[1]Data!E1435</f>
        <v>125.9</v>
      </c>
      <c r="F1436" s="60">
        <f t="shared" si="220"/>
        <v>827.20075853852245</v>
      </c>
      <c r="G1436" s="60">
        <f t="shared" si="221"/>
        <v>56.321867519857015</v>
      </c>
      <c r="H1436" s="60">
        <f t="shared" si="215"/>
        <v>547.30119061067001</v>
      </c>
      <c r="I1436" s="60">
        <f t="shared" si="216"/>
        <v>47.449758152314601</v>
      </c>
      <c r="J1436" s="60">
        <f t="shared" si="217"/>
        <v>17.433192301701364</v>
      </c>
      <c r="K1436" s="60">
        <f t="shared" si="218"/>
        <v>2.8583759926014811</v>
      </c>
      <c r="L1436" s="60">
        <f t="shared" si="219"/>
        <v>5.7045879974487512E-2</v>
      </c>
      <c r="R1436" s="60">
        <f t="shared" si="222"/>
        <v>14.687026459960368</v>
      </c>
      <c r="S1436" s="60">
        <f t="shared" si="223"/>
        <v>2.6869645503606496</v>
      </c>
    </row>
    <row r="1437" spans="1:19" x14ac:dyDescent="0.3">
      <c r="A1437" s="60">
        <f>[1]Data!A1436</f>
        <v>1989.12</v>
      </c>
      <c r="B1437" s="60">
        <f>[1]Data!B1436</f>
        <v>348.6</v>
      </c>
      <c r="C1437" s="60">
        <f>[1]Data!C1436</f>
        <v>11.06</v>
      </c>
      <c r="D1437" s="60">
        <f>[1]Data!D1436</f>
        <v>22.87</v>
      </c>
      <c r="E1437" s="60">
        <f>[1]Data!E1436</f>
        <v>126.1</v>
      </c>
      <c r="F1437" s="60">
        <f t="shared" si="220"/>
        <v>846.28109833465498</v>
      </c>
      <c r="G1437" s="60">
        <f t="shared" si="221"/>
        <v>55.520506938937345</v>
      </c>
      <c r="H1437" s="60">
        <f t="shared" si="215"/>
        <v>550.20890385512837</v>
      </c>
      <c r="I1437" s="60">
        <f t="shared" si="216"/>
        <v>47.423659833223844</v>
      </c>
      <c r="J1437" s="60">
        <f t="shared" si="217"/>
        <v>17.845124170314907</v>
      </c>
      <c r="K1437" s="60">
        <f t="shared" si="218"/>
        <v>2.8817303151871729</v>
      </c>
      <c r="L1437" s="60">
        <f t="shared" si="219"/>
        <v>8.0400202560179324E-2</v>
      </c>
      <c r="R1437" s="60">
        <f t="shared" si="222"/>
        <v>15.242675994752952</v>
      </c>
      <c r="S1437" s="60">
        <f t="shared" si="223"/>
        <v>2.724099125051231</v>
      </c>
    </row>
    <row r="1438" spans="1:19" x14ac:dyDescent="0.3">
      <c r="A1438" s="60">
        <f>[1]Data!A1437</f>
        <v>1990.01</v>
      </c>
      <c r="B1438" s="60">
        <f>[1]Data!B1437</f>
        <v>339.97</v>
      </c>
      <c r="C1438" s="60">
        <f>[1]Data!C1437</f>
        <v>11.14</v>
      </c>
      <c r="D1438" s="60">
        <f>[1]Data!D1437</f>
        <v>22.49</v>
      </c>
      <c r="E1438" s="60">
        <f>[1]Data!E1437</f>
        <v>127.4</v>
      </c>
      <c r="F1438" s="60">
        <f t="shared" si="220"/>
        <v>816.90868269230759</v>
      </c>
      <c r="G1438" s="60">
        <f t="shared" si="221"/>
        <v>54.040874999999978</v>
      </c>
      <c r="H1438" s="60">
        <f t="shared" si="215"/>
        <v>552.91628505391316</v>
      </c>
      <c r="I1438" s="60">
        <f t="shared" si="216"/>
        <v>47.388741327032086</v>
      </c>
      <c r="J1438" s="60">
        <f t="shared" si="217"/>
        <v>17.238454953989592</v>
      </c>
      <c r="K1438" s="60">
        <f t="shared" si="218"/>
        <v>2.8471426413812586</v>
      </c>
      <c r="L1438" s="60">
        <f t="shared" si="219"/>
        <v>4.5812528754265003E-2</v>
      </c>
      <c r="R1438" s="60">
        <f t="shared" si="222"/>
        <v>15.116496220542466</v>
      </c>
      <c r="S1438" s="60">
        <f t="shared" si="223"/>
        <v>2.7157866124519026</v>
      </c>
    </row>
    <row r="1439" spans="1:19" x14ac:dyDescent="0.3">
      <c r="A1439" s="60">
        <f>[1]Data!A1438</f>
        <v>1990.02</v>
      </c>
      <c r="B1439" s="60">
        <f>[1]Data!B1438</f>
        <v>330.45</v>
      </c>
      <c r="C1439" s="60">
        <f>[1]Data!C1438</f>
        <v>11.23</v>
      </c>
      <c r="D1439" s="60">
        <f>[1]Data!D1438</f>
        <v>22.08</v>
      </c>
      <c r="E1439" s="60">
        <f>[1]Data!E1438</f>
        <v>128</v>
      </c>
      <c r="F1439" s="60">
        <f t="shared" si="220"/>
        <v>790.31119042968737</v>
      </c>
      <c r="G1439" s="60">
        <f t="shared" si="221"/>
        <v>52.806993749999982</v>
      </c>
      <c r="H1439" s="60">
        <f t="shared" si="215"/>
        <v>555.60772844451117</v>
      </c>
      <c r="I1439" s="60">
        <f t="shared" si="216"/>
        <v>47.346521178099607</v>
      </c>
      <c r="J1439" s="60">
        <f t="shared" si="217"/>
        <v>16.692064607172242</v>
      </c>
      <c r="K1439" s="60">
        <f t="shared" si="218"/>
        <v>2.8149334332689184</v>
      </c>
      <c r="L1439" s="60">
        <f t="shared" si="219"/>
        <v>1.3603320641924821E-2</v>
      </c>
      <c r="R1439" s="60">
        <f t="shared" si="222"/>
        <v>14.966032608695652</v>
      </c>
      <c r="S1439" s="60">
        <f t="shared" si="223"/>
        <v>2.7057831405075672</v>
      </c>
    </row>
    <row r="1440" spans="1:19" x14ac:dyDescent="0.3">
      <c r="A1440" s="60">
        <f>[1]Data!A1439</f>
        <v>1990.03</v>
      </c>
      <c r="B1440" s="60">
        <f>[1]Data!B1439</f>
        <v>338.46</v>
      </c>
      <c r="C1440" s="60">
        <f>[1]Data!C1439</f>
        <v>11.32</v>
      </c>
      <c r="D1440" s="60">
        <f>[1]Data!D1439</f>
        <v>21.67</v>
      </c>
      <c r="E1440" s="60">
        <f>[1]Data!E1439</f>
        <v>128.69999999999999</v>
      </c>
      <c r="F1440" s="60">
        <f t="shared" si="220"/>
        <v>805.06537412587397</v>
      </c>
      <c r="G1440" s="60">
        <f t="shared" si="221"/>
        <v>51.544544871794869</v>
      </c>
      <c r="H1440" s="60">
        <f t="shared" si="215"/>
        <v>558.81614648866901</v>
      </c>
      <c r="I1440" s="60">
        <f t="shared" si="216"/>
        <v>47.297038979928068</v>
      </c>
      <c r="J1440" s="60">
        <f t="shared" si="217"/>
        <v>17.021475159735218</v>
      </c>
      <c r="K1440" s="60">
        <f t="shared" si="218"/>
        <v>2.8344757915242695</v>
      </c>
      <c r="L1440" s="60">
        <f t="shared" si="219"/>
        <v>3.3145678897275932E-2</v>
      </c>
      <c r="R1440" s="60">
        <f t="shared" si="222"/>
        <v>15.618827872634977</v>
      </c>
      <c r="S1440" s="60">
        <f t="shared" si="223"/>
        <v>2.7484771014316718</v>
      </c>
    </row>
    <row r="1441" spans="1:19" x14ac:dyDescent="0.3">
      <c r="A1441" s="60">
        <f>[1]Data!A1440</f>
        <v>1990.04</v>
      </c>
      <c r="B1441" s="60">
        <f>[1]Data!B1440</f>
        <v>338.18</v>
      </c>
      <c r="C1441" s="60">
        <f>[1]Data!C1440</f>
        <v>11.4367</v>
      </c>
      <c r="D1441" s="60">
        <f>[1]Data!D1440</f>
        <v>21.533300000000001</v>
      </c>
      <c r="E1441" s="60">
        <f>[1]Data!E1440</f>
        <v>128.9</v>
      </c>
      <c r="F1441" s="60">
        <f t="shared" si="220"/>
        <v>803.15126415826205</v>
      </c>
      <c r="G1441" s="60">
        <f t="shared" si="221"/>
        <v>51.139916956943352</v>
      </c>
      <c r="H1441" s="60">
        <f t="shared" si="215"/>
        <v>562.32319678922647</v>
      </c>
      <c r="I1441" s="60">
        <f t="shared" si="216"/>
        <v>47.251921603932175</v>
      </c>
      <c r="J1441" s="60">
        <f t="shared" si="217"/>
        <v>16.997219094925146</v>
      </c>
      <c r="K1441" s="60">
        <f t="shared" si="218"/>
        <v>2.8330497480236527</v>
      </c>
      <c r="L1441" s="60">
        <f t="shared" si="219"/>
        <v>3.1719635396659118E-2</v>
      </c>
      <c r="R1441" s="60">
        <f t="shared" si="222"/>
        <v>15.704977871482773</v>
      </c>
      <c r="S1441" s="60">
        <f t="shared" si="223"/>
        <v>2.7539777239786507</v>
      </c>
    </row>
    <row r="1442" spans="1:19" x14ac:dyDescent="0.3">
      <c r="A1442" s="60">
        <f>[1]Data!A1441</f>
        <v>1990.05</v>
      </c>
      <c r="B1442" s="60">
        <f>[1]Data!B1441</f>
        <v>350.25</v>
      </c>
      <c r="C1442" s="60">
        <f>[1]Data!C1441</f>
        <v>11.5533</v>
      </c>
      <c r="D1442" s="60">
        <f>[1]Data!D1441</f>
        <v>21.396699999999999</v>
      </c>
      <c r="E1442" s="60">
        <f>[1]Data!E1441</f>
        <v>129.19999999999999</v>
      </c>
      <c r="F1442" s="60">
        <f t="shared" si="220"/>
        <v>829.88511513157891</v>
      </c>
      <c r="G1442" s="60">
        <f t="shared" si="221"/>
        <v>50.697509901315783</v>
      </c>
      <c r="H1442" s="60">
        <f t="shared" si="215"/>
        <v>565.79774943558107</v>
      </c>
      <c r="I1442" s="60">
        <f t="shared" si="216"/>
        <v>47.21033038163079</v>
      </c>
      <c r="J1442" s="60">
        <f t="shared" si="217"/>
        <v>17.578464467905555</v>
      </c>
      <c r="K1442" s="60">
        <f t="shared" si="218"/>
        <v>2.8666745430443359</v>
      </c>
      <c r="L1442" s="60">
        <f t="shared" si="219"/>
        <v>6.5344430417342281E-2</v>
      </c>
      <c r="R1442" s="60">
        <f t="shared" si="222"/>
        <v>16.369346674954549</v>
      </c>
      <c r="S1442" s="60">
        <f t="shared" si="223"/>
        <v>2.7954104806876945</v>
      </c>
    </row>
    <row r="1443" spans="1:19" x14ac:dyDescent="0.3">
      <c r="A1443" s="60">
        <f>[1]Data!A1442</f>
        <v>1990.06</v>
      </c>
      <c r="B1443" s="60">
        <f>[1]Data!B1442</f>
        <v>360.39</v>
      </c>
      <c r="C1443" s="60">
        <f>[1]Data!C1442</f>
        <v>11.66</v>
      </c>
      <c r="D1443" s="60">
        <f>[1]Data!D1442</f>
        <v>21.26</v>
      </c>
      <c r="E1443" s="60">
        <f>[1]Data!E1442</f>
        <v>129.9</v>
      </c>
      <c r="F1443" s="60">
        <f t="shared" si="220"/>
        <v>849.30938972286356</v>
      </c>
      <c r="G1443" s="60">
        <f t="shared" si="221"/>
        <v>50.102160508083138</v>
      </c>
      <c r="H1443" s="60">
        <f t="shared" si="215"/>
        <v>569.03037132420309</v>
      </c>
      <c r="I1443" s="60">
        <f t="shared" si="216"/>
        <v>47.171492213316029</v>
      </c>
      <c r="J1443" s="60">
        <f t="shared" si="217"/>
        <v>18.004717465416796</v>
      </c>
      <c r="K1443" s="60">
        <f t="shared" si="218"/>
        <v>2.8906338049708751</v>
      </c>
      <c r="L1443" s="60">
        <f t="shared" si="219"/>
        <v>8.9303692343881469E-2</v>
      </c>
      <c r="R1443" s="60">
        <f t="shared" si="222"/>
        <v>16.951552210724362</v>
      </c>
      <c r="S1443" s="60">
        <f t="shared" si="223"/>
        <v>2.8303594054875916</v>
      </c>
    </row>
    <row r="1444" spans="1:19" x14ac:dyDescent="0.3">
      <c r="A1444" s="60">
        <f>[1]Data!A1443</f>
        <v>1990.07</v>
      </c>
      <c r="B1444" s="60">
        <f>[1]Data!B1443</f>
        <v>360.03</v>
      </c>
      <c r="C1444" s="60">
        <f>[1]Data!C1443</f>
        <v>11.726699999999999</v>
      </c>
      <c r="D1444" s="60">
        <f>[1]Data!D1443</f>
        <v>21.42</v>
      </c>
      <c r="E1444" s="60">
        <f>[1]Data!E1443</f>
        <v>130.4</v>
      </c>
      <c r="F1444" s="60">
        <f t="shared" si="220"/>
        <v>845.20769804447821</v>
      </c>
      <c r="G1444" s="60">
        <f t="shared" si="221"/>
        <v>50.285667561349683</v>
      </c>
      <c r="H1444" s="60">
        <f t="shared" si="215"/>
        <v>571.62744530767588</v>
      </c>
      <c r="I1444" s="60">
        <f t="shared" si="216"/>
        <v>47.136759970890111</v>
      </c>
      <c r="J1444" s="60">
        <f t="shared" si="217"/>
        <v>17.930967223170338</v>
      </c>
      <c r="K1444" s="60">
        <f t="shared" si="218"/>
        <v>2.8865292305664636</v>
      </c>
      <c r="L1444" s="60">
        <f t="shared" si="219"/>
        <v>8.5199117939469993E-2</v>
      </c>
      <c r="R1444" s="60">
        <f t="shared" si="222"/>
        <v>16.808123249299719</v>
      </c>
      <c r="S1444" s="60">
        <f t="shared" si="223"/>
        <v>2.8218622962918567</v>
      </c>
    </row>
    <row r="1445" spans="1:19" x14ac:dyDescent="0.3">
      <c r="A1445" s="60">
        <f>[1]Data!A1444</f>
        <v>1990.08</v>
      </c>
      <c r="B1445" s="60">
        <f>[1]Data!B1444</f>
        <v>330.75</v>
      </c>
      <c r="C1445" s="60">
        <f>[1]Data!C1444</f>
        <v>11.783300000000001</v>
      </c>
      <c r="D1445" s="60">
        <f>[1]Data!D1444</f>
        <v>21.58</v>
      </c>
      <c r="E1445" s="60">
        <f>[1]Data!E1444</f>
        <v>131.6</v>
      </c>
      <c r="F1445" s="60">
        <f t="shared" si="220"/>
        <v>769.38959441489351</v>
      </c>
      <c r="G1445" s="60">
        <f t="shared" si="221"/>
        <v>50.199327127659565</v>
      </c>
      <c r="H1445" s="60">
        <f t="shared" si="215"/>
        <v>573.86157126819649</v>
      </c>
      <c r="I1445" s="60">
        <f t="shared" si="216"/>
        <v>47.106870448747586</v>
      </c>
      <c r="J1445" s="60">
        <f t="shared" si="217"/>
        <v>16.332853086727372</v>
      </c>
      <c r="K1445" s="60">
        <f t="shared" si="218"/>
        <v>2.7931786061568182</v>
      </c>
      <c r="L1445" s="60">
        <f t="shared" si="219"/>
        <v>-8.1515064701753737E-3</v>
      </c>
      <c r="R1445" s="60">
        <f t="shared" si="222"/>
        <v>15.326691380908249</v>
      </c>
      <c r="S1445" s="60">
        <f t="shared" si="223"/>
        <v>2.7295958431650766</v>
      </c>
    </row>
    <row r="1446" spans="1:19" x14ac:dyDescent="0.3">
      <c r="A1446" s="60">
        <f>[1]Data!A1445</f>
        <v>1990.09</v>
      </c>
      <c r="B1446" s="60">
        <f>[1]Data!B1445</f>
        <v>315.41000000000003</v>
      </c>
      <c r="C1446" s="60">
        <f>[1]Data!C1445</f>
        <v>11.83</v>
      </c>
      <c r="D1446" s="60">
        <f>[1]Data!D1445</f>
        <v>21.74</v>
      </c>
      <c r="E1446" s="60">
        <f>[1]Data!E1445</f>
        <v>132.69999999999999</v>
      </c>
      <c r="F1446" s="60">
        <f t="shared" si="220"/>
        <v>727.62377373775439</v>
      </c>
      <c r="G1446" s="60">
        <f t="shared" si="221"/>
        <v>50.152312358703831</v>
      </c>
      <c r="H1446" s="60">
        <f t="shared" si="215"/>
        <v>575.87461266628554</v>
      </c>
      <c r="I1446" s="60">
        <f t="shared" si="216"/>
        <v>47.082586143165763</v>
      </c>
      <c r="J1446" s="60">
        <f t="shared" si="217"/>
        <v>15.454201507224813</v>
      </c>
      <c r="K1446" s="60">
        <f t="shared" si="218"/>
        <v>2.7378809085893709</v>
      </c>
      <c r="L1446" s="60">
        <f t="shared" si="219"/>
        <v>-6.3449204037622664E-2</v>
      </c>
      <c r="R1446" s="60">
        <f t="shared" si="222"/>
        <v>14.50827966881325</v>
      </c>
      <c r="S1446" s="60">
        <f t="shared" si="223"/>
        <v>2.6747194981037077</v>
      </c>
    </row>
    <row r="1447" spans="1:19" x14ac:dyDescent="0.3">
      <c r="A1447" s="60">
        <f>[1]Data!A1446</f>
        <v>1990.1</v>
      </c>
      <c r="B1447" s="60">
        <f>[1]Data!B1446</f>
        <v>307.12</v>
      </c>
      <c r="C1447" s="60">
        <f>[1]Data!C1446</f>
        <v>11.9267</v>
      </c>
      <c r="D1447" s="60">
        <f>[1]Data!D1446</f>
        <v>21.6067</v>
      </c>
      <c r="E1447" s="60">
        <f>[1]Data!E1446</f>
        <v>133.5</v>
      </c>
      <c r="F1447" s="60">
        <f t="shared" si="220"/>
        <v>704.25376629213474</v>
      </c>
      <c r="G1447" s="60">
        <f t="shared" si="221"/>
        <v>49.546105275280894</v>
      </c>
      <c r="H1447" s="60">
        <f t="shared" si="215"/>
        <v>577.91696711939653</v>
      </c>
      <c r="I1447" s="60">
        <f t="shared" si="216"/>
        <v>47.055658692452546</v>
      </c>
      <c r="J1447" s="60">
        <f t="shared" si="217"/>
        <v>14.966399065732194</v>
      </c>
      <c r="K1447" s="60">
        <f t="shared" si="218"/>
        <v>2.7058076261250772</v>
      </c>
      <c r="L1447" s="60">
        <f t="shared" si="219"/>
        <v>-9.5522486501916415E-2</v>
      </c>
      <c r="R1447" s="60">
        <f t="shared" si="222"/>
        <v>14.214109512327195</v>
      </c>
      <c r="S1447" s="60">
        <f t="shared" si="223"/>
        <v>2.6542350989147163</v>
      </c>
    </row>
    <row r="1448" spans="1:19" x14ac:dyDescent="0.3">
      <c r="A1448" s="60">
        <f>[1]Data!A1447</f>
        <v>1990.11</v>
      </c>
      <c r="B1448" s="60">
        <f>[1]Data!B1447</f>
        <v>315.29000000000002</v>
      </c>
      <c r="C1448" s="60">
        <f>[1]Data!C1447</f>
        <v>12.013299999999999</v>
      </c>
      <c r="D1448" s="60">
        <f>[1]Data!D1447</f>
        <v>21.473299999999998</v>
      </c>
      <c r="E1448" s="60">
        <f>[1]Data!E1447</f>
        <v>133.80000000000001</v>
      </c>
      <c r="F1448" s="60">
        <f t="shared" si="220"/>
        <v>721.36726065022413</v>
      </c>
      <c r="G1448" s="60">
        <f t="shared" si="221"/>
        <v>49.129803032511198</v>
      </c>
      <c r="H1448" s="60">
        <f t="shared" si="215"/>
        <v>580.00803023407298</v>
      </c>
      <c r="I1448" s="60">
        <f t="shared" si="216"/>
        <v>47.027065272574106</v>
      </c>
      <c r="J1448" s="60">
        <f t="shared" si="217"/>
        <v>15.339406285914274</v>
      </c>
      <c r="K1448" s="60">
        <f t="shared" si="218"/>
        <v>2.7304250915339292</v>
      </c>
      <c r="L1448" s="60">
        <f t="shared" si="219"/>
        <v>-7.0905021093064402E-2</v>
      </c>
      <c r="R1448" s="60">
        <f t="shared" si="222"/>
        <v>14.682885257505834</v>
      </c>
      <c r="S1448" s="60">
        <f t="shared" si="223"/>
        <v>2.6866825473010687</v>
      </c>
    </row>
    <row r="1449" spans="1:19" x14ac:dyDescent="0.3">
      <c r="A1449" s="60">
        <f>[1]Data!A1448</f>
        <v>1990.12</v>
      </c>
      <c r="B1449" s="60">
        <f>[1]Data!B1448</f>
        <v>328.75</v>
      </c>
      <c r="C1449" s="60">
        <f>[1]Data!C1448</f>
        <v>12.09</v>
      </c>
      <c r="D1449" s="60">
        <f>[1]Data!D1448</f>
        <v>21.34</v>
      </c>
      <c r="E1449" s="60">
        <f>[1]Data!E1448</f>
        <v>133.80000000000001</v>
      </c>
      <c r="F1449" s="60">
        <f t="shared" si="220"/>
        <v>752.16304652466351</v>
      </c>
      <c r="G1449" s="60">
        <f t="shared" si="221"/>
        <v>48.824819506726442</v>
      </c>
      <c r="H1449" s="60">
        <f t="shared" si="215"/>
        <v>582.15347610776064</v>
      </c>
      <c r="I1449" s="60">
        <f t="shared" si="216"/>
        <v>46.998109075666001</v>
      </c>
      <c r="J1449" s="60">
        <f t="shared" si="217"/>
        <v>16.004112959389413</v>
      </c>
      <c r="K1449" s="60">
        <f t="shared" si="218"/>
        <v>2.7728457491673688</v>
      </c>
      <c r="L1449" s="60">
        <f t="shared" si="219"/>
        <v>-2.8484363459624795E-2</v>
      </c>
      <c r="R1449" s="60">
        <f t="shared" si="222"/>
        <v>15.405342080599812</v>
      </c>
      <c r="S1449" s="60">
        <f t="shared" si="223"/>
        <v>2.7347143376183669</v>
      </c>
    </row>
    <row r="1450" spans="1:19" x14ac:dyDescent="0.3">
      <c r="A1450" s="60">
        <f>[1]Data!A1449</f>
        <v>1991.01</v>
      </c>
      <c r="B1450" s="60">
        <f>[1]Data!B1449</f>
        <v>325.49</v>
      </c>
      <c r="C1450" s="60">
        <f>[1]Data!C1449</f>
        <v>12.1067</v>
      </c>
      <c r="D1450" s="60">
        <f>[1]Data!D1449</f>
        <v>21.183299999999999</v>
      </c>
      <c r="E1450" s="60">
        <f>[1]Data!E1449</f>
        <v>134.6</v>
      </c>
      <c r="F1450" s="60">
        <f t="shared" si="220"/>
        <v>740.27815731797909</v>
      </c>
      <c r="G1450" s="60">
        <f t="shared" si="221"/>
        <v>48.178236781203559</v>
      </c>
      <c r="H1450" s="60">
        <f t="shared" si="215"/>
        <v>584.87394219161274</v>
      </c>
      <c r="I1450" s="60">
        <f t="shared" si="216"/>
        <v>46.969233284254962</v>
      </c>
      <c r="J1450" s="60">
        <f t="shared" si="217"/>
        <v>15.760916360670834</v>
      </c>
      <c r="K1450" s="60">
        <f t="shared" si="218"/>
        <v>2.757533227452011</v>
      </c>
      <c r="L1450" s="60">
        <f t="shared" si="219"/>
        <v>-4.3796885174982592E-2</v>
      </c>
      <c r="R1450" s="60">
        <f t="shared" si="222"/>
        <v>15.365405767751012</v>
      </c>
      <c r="S1450" s="60">
        <f t="shared" si="223"/>
        <v>2.7321186038084964</v>
      </c>
    </row>
    <row r="1451" spans="1:19" x14ac:dyDescent="0.3">
      <c r="A1451" s="60">
        <f>[1]Data!A1450</f>
        <v>1991.02</v>
      </c>
      <c r="B1451" s="60">
        <f>[1]Data!B1450</f>
        <v>362.26</v>
      </c>
      <c r="C1451" s="60">
        <f>[1]Data!C1450</f>
        <v>12.113300000000001</v>
      </c>
      <c r="D1451" s="60">
        <f>[1]Data!D1450</f>
        <v>21.026700000000002</v>
      </c>
      <c r="E1451" s="60">
        <f>[1]Data!E1450</f>
        <v>134.80000000000001</v>
      </c>
      <c r="F1451" s="60">
        <f t="shared" si="220"/>
        <v>822.68359161721037</v>
      </c>
      <c r="G1451" s="60">
        <f t="shared" si="221"/>
        <v>47.75112095140949</v>
      </c>
      <c r="H1451" s="60">
        <f t="shared" si="215"/>
        <v>587.9534352014565</v>
      </c>
      <c r="I1451" s="60">
        <f t="shared" si="216"/>
        <v>46.94304661594748</v>
      </c>
      <c r="J1451" s="60">
        <f t="shared" si="217"/>
        <v>17.525142719171715</v>
      </c>
      <c r="K1451" s="60">
        <f t="shared" si="218"/>
        <v>2.8636365766348097</v>
      </c>
      <c r="L1451" s="60">
        <f t="shared" si="219"/>
        <v>6.2306464007816142E-2</v>
      </c>
      <c r="R1451" s="60">
        <f t="shared" si="222"/>
        <v>17.228571292689768</v>
      </c>
      <c r="S1451" s="60">
        <f t="shared" si="223"/>
        <v>2.8465691273507767</v>
      </c>
    </row>
    <row r="1452" spans="1:19" x14ac:dyDescent="0.3">
      <c r="A1452" s="60">
        <f>[1]Data!A1451</f>
        <v>1991.03</v>
      </c>
      <c r="B1452" s="60">
        <f>[1]Data!B1451</f>
        <v>372.28</v>
      </c>
      <c r="C1452" s="60">
        <f>[1]Data!C1451</f>
        <v>12.11</v>
      </c>
      <c r="D1452" s="60">
        <f>[1]Data!D1451</f>
        <v>20.94</v>
      </c>
      <c r="E1452" s="60">
        <f>[1]Data!E1451</f>
        <v>135</v>
      </c>
      <c r="F1452" s="60">
        <f t="shared" si="220"/>
        <v>844.18626444444419</v>
      </c>
      <c r="G1452" s="60">
        <f t="shared" si="221"/>
        <v>47.483776666666657</v>
      </c>
      <c r="H1452" s="60">
        <f t="shared" si="215"/>
        <v>590.9920114005165</v>
      </c>
      <c r="I1452" s="60">
        <f t="shared" si="216"/>
        <v>46.91947861727111</v>
      </c>
      <c r="J1452" s="60">
        <f t="shared" si="217"/>
        <v>17.992234554236891</v>
      </c>
      <c r="K1452" s="60">
        <f t="shared" si="218"/>
        <v>2.8899402511570154</v>
      </c>
      <c r="L1452" s="60">
        <f t="shared" si="219"/>
        <v>8.8610138530021754E-2</v>
      </c>
      <c r="R1452" s="60">
        <f t="shared" si="222"/>
        <v>17.778414517669528</v>
      </c>
      <c r="S1452" s="60">
        <f t="shared" si="223"/>
        <v>2.8779850538751188</v>
      </c>
    </row>
    <row r="1453" spans="1:19" x14ac:dyDescent="0.3">
      <c r="A1453" s="60">
        <f>[1]Data!A1452</f>
        <v>1991.04</v>
      </c>
      <c r="B1453" s="60">
        <f>[1]Data!B1452</f>
        <v>379.68</v>
      </c>
      <c r="C1453" s="60">
        <f>[1]Data!C1452</f>
        <v>12.13</v>
      </c>
      <c r="D1453" s="60">
        <f>[1]Data!D1452</f>
        <v>20.363299999999999</v>
      </c>
      <c r="E1453" s="60">
        <f>[1]Data!E1452</f>
        <v>135.19999999999999</v>
      </c>
      <c r="F1453" s="60">
        <f t="shared" si="220"/>
        <v>859.69296745562121</v>
      </c>
      <c r="G1453" s="60">
        <f t="shared" si="221"/>
        <v>46.107737579511827</v>
      </c>
      <c r="H1453" s="60">
        <f t="shared" si="215"/>
        <v>593.99902876456486</v>
      </c>
      <c r="I1453" s="60">
        <f t="shared" si="216"/>
        <v>46.883250113147142</v>
      </c>
      <c r="J1453" s="60">
        <f t="shared" si="217"/>
        <v>18.336889302274365</v>
      </c>
      <c r="K1453" s="60">
        <f t="shared" si="218"/>
        <v>2.9089148396984137</v>
      </c>
      <c r="L1453" s="60">
        <f t="shared" si="219"/>
        <v>0.10758472707142008</v>
      </c>
      <c r="R1453" s="60">
        <f t="shared" si="222"/>
        <v>18.645307980533609</v>
      </c>
      <c r="S1453" s="60">
        <f t="shared" si="223"/>
        <v>2.9255945316243483</v>
      </c>
    </row>
    <row r="1454" spans="1:19" x14ac:dyDescent="0.3">
      <c r="A1454" s="60">
        <f>[1]Data!A1453</f>
        <v>1991.05</v>
      </c>
      <c r="B1454" s="60">
        <f>[1]Data!B1453</f>
        <v>377.99</v>
      </c>
      <c r="C1454" s="60">
        <f>[1]Data!C1453</f>
        <v>12.14</v>
      </c>
      <c r="D1454" s="60">
        <f>[1]Data!D1453</f>
        <v>19.8567</v>
      </c>
      <c r="E1454" s="60">
        <f>[1]Data!E1453</f>
        <v>135.6</v>
      </c>
      <c r="F1454" s="60">
        <f t="shared" si="220"/>
        <v>853.34169413716802</v>
      </c>
      <c r="G1454" s="60">
        <f t="shared" si="221"/>
        <v>44.828037826327424</v>
      </c>
      <c r="H1454" s="60">
        <f t="shared" si="215"/>
        <v>597.14948410546788</v>
      </c>
      <c r="I1454" s="60">
        <f t="shared" si="216"/>
        <v>46.83533386283414</v>
      </c>
      <c r="J1454" s="60">
        <f t="shared" si="217"/>
        <v>18.220040805865409</v>
      </c>
      <c r="K1454" s="60">
        <f t="shared" si="218"/>
        <v>2.9025221314487011</v>
      </c>
      <c r="L1454" s="60">
        <f t="shared" si="219"/>
        <v>0.10119201882170747</v>
      </c>
      <c r="R1454" s="60">
        <f t="shared" si="222"/>
        <v>19.035892167379274</v>
      </c>
      <c r="S1454" s="60">
        <f t="shared" si="223"/>
        <v>2.9463262585747843</v>
      </c>
    </row>
    <row r="1455" spans="1:19" x14ac:dyDescent="0.3">
      <c r="A1455" s="60">
        <f>[1]Data!A1454</f>
        <v>1991.06</v>
      </c>
      <c r="B1455" s="60">
        <f>[1]Data!B1454</f>
        <v>378.29</v>
      </c>
      <c r="C1455" s="60">
        <f>[1]Data!C1454</f>
        <v>12.15</v>
      </c>
      <c r="D1455" s="60">
        <f>[1]Data!D1454</f>
        <v>19.41</v>
      </c>
      <c r="E1455" s="60">
        <f>[1]Data!E1454</f>
        <v>136</v>
      </c>
      <c r="F1455" s="60">
        <f t="shared" si="220"/>
        <v>851.50714687499988</v>
      </c>
      <c r="G1455" s="60">
        <f t="shared" si="221"/>
        <v>43.690696874999993</v>
      </c>
      <c r="H1455" s="60">
        <f t="shared" si="215"/>
        <v>600.3561892029785</v>
      </c>
      <c r="I1455" s="60">
        <f t="shared" si="216"/>
        <v>46.777165824134478</v>
      </c>
      <c r="J1455" s="60">
        <f t="shared" si="217"/>
        <v>18.203478810075072</v>
      </c>
      <c r="K1455" s="60">
        <f t="shared" si="218"/>
        <v>2.9016127192278938</v>
      </c>
      <c r="L1455" s="60">
        <f t="shared" si="219"/>
        <v>0.10028260660090016</v>
      </c>
      <c r="R1455" s="60">
        <f t="shared" si="222"/>
        <v>19.489438433797012</v>
      </c>
      <c r="S1455" s="60">
        <f t="shared" si="223"/>
        <v>2.9698727000616265</v>
      </c>
    </row>
    <row r="1456" spans="1:19" x14ac:dyDescent="0.3">
      <c r="A1456" s="60">
        <f>[1]Data!A1455</f>
        <v>1991.07</v>
      </c>
      <c r="B1456" s="60">
        <f>[1]Data!B1455</f>
        <v>380.23</v>
      </c>
      <c r="C1456" s="60">
        <f>[1]Data!C1455</f>
        <v>12.193300000000001</v>
      </c>
      <c r="D1456" s="60">
        <f>[1]Data!D1455</f>
        <v>18.84</v>
      </c>
      <c r="E1456" s="60">
        <f>[1]Data!E1455</f>
        <v>136.19999999999999</v>
      </c>
      <c r="F1456" s="60">
        <f t="shared" si="220"/>
        <v>854.6171756607929</v>
      </c>
      <c r="G1456" s="60">
        <f t="shared" si="221"/>
        <v>42.345389867841405</v>
      </c>
      <c r="H1456" s="60">
        <f t="shared" si="215"/>
        <v>603.86131868975622</v>
      </c>
      <c r="I1456" s="60">
        <f t="shared" si="216"/>
        <v>46.708926041423318</v>
      </c>
      <c r="J1456" s="60">
        <f t="shared" si="217"/>
        <v>18.29665650849871</v>
      </c>
      <c r="K1456" s="60">
        <f t="shared" si="218"/>
        <v>2.906718338701261</v>
      </c>
      <c r="L1456" s="60">
        <f t="shared" si="219"/>
        <v>0.10538822607426734</v>
      </c>
      <c r="R1456" s="60">
        <f t="shared" si="222"/>
        <v>20.182059447983015</v>
      </c>
      <c r="S1456" s="60">
        <f t="shared" si="223"/>
        <v>3.0047940636322421</v>
      </c>
    </row>
    <row r="1457" spans="1:19" x14ac:dyDescent="0.3">
      <c r="A1457" s="60">
        <f>[1]Data!A1456</f>
        <v>1991.08</v>
      </c>
      <c r="B1457" s="60">
        <f>[1]Data!B1456</f>
        <v>389.4</v>
      </c>
      <c r="C1457" s="60">
        <f>[1]Data!C1456</f>
        <v>12.236700000000001</v>
      </c>
      <c r="D1457" s="60">
        <f>[1]Data!D1456</f>
        <v>18.329999999999998</v>
      </c>
      <c r="E1457" s="60">
        <f>[1]Data!E1456</f>
        <v>136.6</v>
      </c>
      <c r="F1457" s="60">
        <f t="shared" si="220"/>
        <v>872.66506954611987</v>
      </c>
      <c r="G1457" s="60">
        <f t="shared" si="221"/>
        <v>41.07845589311858</v>
      </c>
      <c r="H1457" s="60">
        <f t="shared" si="215"/>
        <v>607.35528349691731</v>
      </c>
      <c r="I1457" s="60">
        <f t="shared" si="216"/>
        <v>46.629716600164642</v>
      </c>
      <c r="J1457" s="60">
        <f t="shared" si="217"/>
        <v>18.714783901196572</v>
      </c>
      <c r="K1457" s="60">
        <f t="shared" si="218"/>
        <v>2.9293137944661405</v>
      </c>
      <c r="L1457" s="60">
        <f t="shared" si="219"/>
        <v>0.12798368183914688</v>
      </c>
      <c r="R1457" s="60">
        <f t="shared" si="222"/>
        <v>21.243862520458265</v>
      </c>
      <c r="S1457" s="60">
        <f t="shared" si="223"/>
        <v>3.0560680310864856</v>
      </c>
    </row>
    <row r="1458" spans="1:19" x14ac:dyDescent="0.3">
      <c r="A1458" s="60">
        <f>[1]Data!A1457</f>
        <v>1991.09</v>
      </c>
      <c r="B1458" s="60">
        <f>[1]Data!B1457</f>
        <v>387.2</v>
      </c>
      <c r="C1458" s="60">
        <f>[1]Data!C1457</f>
        <v>12.28</v>
      </c>
      <c r="D1458" s="60">
        <f>[1]Data!D1457</f>
        <v>17.82</v>
      </c>
      <c r="E1458" s="60">
        <f>[1]Data!E1457</f>
        <v>137.19999999999999</v>
      </c>
      <c r="F1458" s="60">
        <f t="shared" si="220"/>
        <v>863.93999999999983</v>
      </c>
      <c r="G1458" s="60">
        <f t="shared" si="221"/>
        <v>39.760874999999992</v>
      </c>
      <c r="H1458" s="60">
        <f t="shared" si="215"/>
        <v>611.36769856475087</v>
      </c>
      <c r="I1458" s="60">
        <f t="shared" si="216"/>
        <v>46.539551800649967</v>
      </c>
      <c r="J1458" s="60">
        <f t="shared" si="217"/>
        <v>18.563565109106488</v>
      </c>
      <c r="K1458" s="60">
        <f t="shared" si="218"/>
        <v>2.9212007945319356</v>
      </c>
      <c r="L1458" s="60">
        <f t="shared" si="219"/>
        <v>0.11987068190494199</v>
      </c>
      <c r="R1458" s="60">
        <f t="shared" si="222"/>
        <v>21.728395061728396</v>
      </c>
      <c r="S1458" s="60">
        <f t="shared" si="223"/>
        <v>3.0786199333597586</v>
      </c>
    </row>
    <row r="1459" spans="1:19" x14ac:dyDescent="0.3">
      <c r="A1459" s="60">
        <f>[1]Data!A1458</f>
        <v>1991.1</v>
      </c>
      <c r="B1459" s="60">
        <f>[1]Data!B1458</f>
        <v>386.88</v>
      </c>
      <c r="C1459" s="60">
        <f>[1]Data!C1458</f>
        <v>12.253299999999999</v>
      </c>
      <c r="D1459" s="60">
        <f>[1]Data!D1458</f>
        <v>17.203299999999999</v>
      </c>
      <c r="E1459" s="60">
        <f>[1]Data!E1458</f>
        <v>137.4</v>
      </c>
      <c r="F1459" s="60">
        <f t="shared" si="220"/>
        <v>861.9694847161569</v>
      </c>
      <c r="G1459" s="60">
        <f t="shared" si="221"/>
        <v>38.328989961790384</v>
      </c>
      <c r="H1459" s="60">
        <f t="shared" si="215"/>
        <v>615.32602471445114</v>
      </c>
      <c r="I1459" s="60">
        <f t="shared" si="216"/>
        <v>46.435436655715051</v>
      </c>
      <c r="J1459" s="60">
        <f t="shared" si="217"/>
        <v>18.562751786034294</v>
      </c>
      <c r="K1459" s="60">
        <f t="shared" si="218"/>
        <v>2.9211569807017286</v>
      </c>
      <c r="L1459" s="60">
        <f t="shared" si="219"/>
        <v>0.11982686807473497</v>
      </c>
      <c r="R1459" s="60">
        <f t="shared" si="222"/>
        <v>22.488708561729435</v>
      </c>
      <c r="S1459" s="60">
        <f t="shared" si="223"/>
        <v>3.1130133415447694</v>
      </c>
    </row>
    <row r="1460" spans="1:19" x14ac:dyDescent="0.3">
      <c r="A1460" s="60">
        <f>[1]Data!A1459</f>
        <v>1991.11</v>
      </c>
      <c r="B1460" s="60">
        <f>[1]Data!B1459</f>
        <v>385.92</v>
      </c>
      <c r="C1460" s="60">
        <f>[1]Data!C1459</f>
        <v>12.226699999999999</v>
      </c>
      <c r="D1460" s="60">
        <f>[1]Data!D1459</f>
        <v>16.5867</v>
      </c>
      <c r="E1460" s="60">
        <f>[1]Data!E1459</f>
        <v>137.80000000000001</v>
      </c>
      <c r="F1460" s="60">
        <f t="shared" si="220"/>
        <v>857.33472278664715</v>
      </c>
      <c r="G1460" s="60">
        <f t="shared" si="221"/>
        <v>36.847931816037729</v>
      </c>
      <c r="H1460" s="60">
        <f t="shared" si="215"/>
        <v>619.22616257304753</v>
      </c>
      <c r="I1460" s="60">
        <f t="shared" si="216"/>
        <v>46.316823702674697</v>
      </c>
      <c r="J1460" s="60">
        <f t="shared" si="217"/>
        <v>18.510222727927214</v>
      </c>
      <c r="K1460" s="60">
        <f t="shared" si="218"/>
        <v>2.9183231593561896</v>
      </c>
      <c r="L1460" s="60">
        <f t="shared" si="219"/>
        <v>0.11699304672919597</v>
      </c>
      <c r="R1460" s="60">
        <f t="shared" si="222"/>
        <v>23.266834270831449</v>
      </c>
      <c r="S1460" s="60">
        <f t="shared" si="223"/>
        <v>3.1470289246916687</v>
      </c>
    </row>
    <row r="1461" spans="1:19" x14ac:dyDescent="0.3">
      <c r="A1461" s="60">
        <f>[1]Data!A1460</f>
        <v>1991.12</v>
      </c>
      <c r="B1461" s="60">
        <f>[1]Data!B1460</f>
        <v>388.51</v>
      </c>
      <c r="C1461" s="60">
        <f>[1]Data!C1460</f>
        <v>12.2</v>
      </c>
      <c r="D1461" s="60">
        <f>[1]Data!D1460</f>
        <v>15.97</v>
      </c>
      <c r="E1461" s="60">
        <f>[1]Data!E1460</f>
        <v>137.9</v>
      </c>
      <c r="F1461" s="60">
        <f t="shared" si="220"/>
        <v>862.46261802030438</v>
      </c>
      <c r="G1461" s="60">
        <f t="shared" si="221"/>
        <v>35.452184010152273</v>
      </c>
      <c r="H1461" s="60">
        <f t="shared" si="215"/>
        <v>623.47560532958164</v>
      </c>
      <c r="I1461" s="60">
        <f t="shared" si="216"/>
        <v>46.184127799393202</v>
      </c>
      <c r="J1461" s="60">
        <f t="shared" si="217"/>
        <v>18.674437715193488</v>
      </c>
      <c r="K1461" s="60">
        <f t="shared" si="218"/>
        <v>2.9271556216067478</v>
      </c>
      <c r="L1461" s="60">
        <f t="shared" si="219"/>
        <v>0.1258255089797542</v>
      </c>
      <c r="R1461" s="60">
        <f t="shared" si="222"/>
        <v>24.327489041953662</v>
      </c>
      <c r="S1461" s="60">
        <f t="shared" si="223"/>
        <v>3.1916069472752522</v>
      </c>
    </row>
    <row r="1462" spans="1:19" x14ac:dyDescent="0.3">
      <c r="A1462" s="60">
        <f>[1]Data!A1461</f>
        <v>1992.01</v>
      </c>
      <c r="B1462" s="60">
        <f>[1]Data!B1461</f>
        <v>416.08</v>
      </c>
      <c r="C1462" s="60">
        <f>[1]Data!C1461</f>
        <v>12.24</v>
      </c>
      <c r="D1462" s="60">
        <f>[1]Data!D1461</f>
        <v>16.046700000000001</v>
      </c>
      <c r="E1462" s="60">
        <f>[1]Data!E1461</f>
        <v>138.1</v>
      </c>
      <c r="F1462" s="60">
        <f t="shared" si="220"/>
        <v>922.32824185372897</v>
      </c>
      <c r="G1462" s="60">
        <f t="shared" si="221"/>
        <v>35.570862811368571</v>
      </c>
      <c r="H1462" s="60">
        <f t="shared" si="215"/>
        <v>627.98776279200672</v>
      </c>
      <c r="I1462" s="60">
        <f t="shared" si="216"/>
        <v>46.058925224740626</v>
      </c>
      <c r="J1462" s="60">
        <f t="shared" si="217"/>
        <v>20.024962314107558</v>
      </c>
      <c r="K1462" s="60">
        <f t="shared" si="218"/>
        <v>2.9969796110104578</v>
      </c>
      <c r="L1462" s="60">
        <f t="shared" si="219"/>
        <v>0.19564949838346424</v>
      </c>
      <c r="R1462" s="60">
        <f t="shared" si="222"/>
        <v>25.929318800750305</v>
      </c>
      <c r="S1462" s="60">
        <f t="shared" si="223"/>
        <v>3.2553743285055425</v>
      </c>
    </row>
    <row r="1463" spans="1:19" x14ac:dyDescent="0.3">
      <c r="A1463" s="60">
        <f>[1]Data!A1462</f>
        <v>1992.02</v>
      </c>
      <c r="B1463" s="60">
        <f>[1]Data!B1462</f>
        <v>412.56</v>
      </c>
      <c r="C1463" s="60">
        <f>[1]Data!C1462</f>
        <v>12.28</v>
      </c>
      <c r="D1463" s="60">
        <f>[1]Data!D1462</f>
        <v>16.1233</v>
      </c>
      <c r="E1463" s="60">
        <f>[1]Data!E1462</f>
        <v>138.6</v>
      </c>
      <c r="F1463" s="60">
        <f t="shared" si="220"/>
        <v>911.22627272727254</v>
      </c>
      <c r="G1463" s="60">
        <f t="shared" si="221"/>
        <v>35.611728143939388</v>
      </c>
      <c r="H1463" s="60">
        <f t="shared" si="215"/>
        <v>632.58283526379739</v>
      </c>
      <c r="I1463" s="60">
        <f t="shared" si="216"/>
        <v>45.940371694122895</v>
      </c>
      <c r="J1463" s="60">
        <f t="shared" si="217"/>
        <v>19.834978236448286</v>
      </c>
      <c r="K1463" s="60">
        <f t="shared" si="218"/>
        <v>2.9874469567359605</v>
      </c>
      <c r="L1463" s="60">
        <f t="shared" si="219"/>
        <v>0.18611684410896689</v>
      </c>
      <c r="R1463" s="60">
        <f t="shared" si="222"/>
        <v>25.587813909063282</v>
      </c>
      <c r="S1463" s="60">
        <f t="shared" si="223"/>
        <v>3.2421162189752053</v>
      </c>
    </row>
    <row r="1464" spans="1:19" x14ac:dyDescent="0.3">
      <c r="A1464" s="60">
        <f>[1]Data!A1463</f>
        <v>1992.03</v>
      </c>
      <c r="B1464" s="60">
        <f>[1]Data!B1463</f>
        <v>407.36</v>
      </c>
      <c r="C1464" s="60">
        <f>[1]Data!C1463</f>
        <v>12.32</v>
      </c>
      <c r="D1464" s="60">
        <f>[1]Data!D1463</f>
        <v>16.190000000000001</v>
      </c>
      <c r="E1464" s="60">
        <f>[1]Data!E1463</f>
        <v>139.30000000000001</v>
      </c>
      <c r="F1464" s="60">
        <f t="shared" si="220"/>
        <v>895.21965829145699</v>
      </c>
      <c r="G1464" s="60">
        <f t="shared" si="221"/>
        <v>35.579355527638185</v>
      </c>
      <c r="H1464" s="60">
        <f t="shared" si="215"/>
        <v>637.37205652071725</v>
      </c>
      <c r="I1464" s="60">
        <f t="shared" si="216"/>
        <v>45.826069421588883</v>
      </c>
      <c r="J1464" s="60">
        <f t="shared" si="217"/>
        <v>19.535161308635271</v>
      </c>
      <c r="K1464" s="60">
        <f t="shared" si="218"/>
        <v>2.9722159858896435</v>
      </c>
      <c r="L1464" s="60">
        <f t="shared" si="219"/>
        <v>0.17088587326264992</v>
      </c>
      <c r="R1464" s="60">
        <f t="shared" si="222"/>
        <v>25.161210623841878</v>
      </c>
      <c r="S1464" s="60">
        <f t="shared" si="223"/>
        <v>3.225303547679498</v>
      </c>
    </row>
    <row r="1465" spans="1:19" x14ac:dyDescent="0.3">
      <c r="A1465" s="60">
        <f>[1]Data!A1464</f>
        <v>1992.04</v>
      </c>
      <c r="B1465" s="60">
        <f>[1]Data!B1464</f>
        <v>407.41</v>
      </c>
      <c r="C1465" s="60">
        <f>[1]Data!C1464</f>
        <v>12.32</v>
      </c>
      <c r="D1465" s="60">
        <f>[1]Data!D1464</f>
        <v>16.4833</v>
      </c>
      <c r="E1465" s="60">
        <f>[1]Data!E1464</f>
        <v>139.5</v>
      </c>
      <c r="F1465" s="60">
        <f t="shared" si="220"/>
        <v>894.04591236559133</v>
      </c>
      <c r="G1465" s="60">
        <f t="shared" si="221"/>
        <v>36.17198151075268</v>
      </c>
      <c r="H1465" s="60">
        <f t="shared" si="215"/>
        <v>642.05077904585323</v>
      </c>
      <c r="I1465" s="60">
        <f t="shared" si="216"/>
        <v>45.725481534894335</v>
      </c>
      <c r="J1465" s="60">
        <f t="shared" si="217"/>
        <v>19.552465766452805</v>
      </c>
      <c r="K1465" s="60">
        <f t="shared" si="218"/>
        <v>2.973101404639408</v>
      </c>
      <c r="L1465" s="60">
        <f t="shared" si="219"/>
        <v>0.17177129201241437</v>
      </c>
      <c r="R1465" s="60">
        <f t="shared" si="222"/>
        <v>24.716531277110775</v>
      </c>
      <c r="S1465" s="60">
        <f t="shared" si="223"/>
        <v>3.2074723022384193</v>
      </c>
    </row>
    <row r="1466" spans="1:19" x14ac:dyDescent="0.3">
      <c r="A1466" s="60">
        <f>[1]Data!A1465</f>
        <v>1992.05</v>
      </c>
      <c r="B1466" s="60">
        <f>[1]Data!B1465</f>
        <v>414.81</v>
      </c>
      <c r="C1466" s="60">
        <f>[1]Data!C1465</f>
        <v>12.32</v>
      </c>
      <c r="D1466" s="60">
        <f>[1]Data!D1465</f>
        <v>16.7667</v>
      </c>
      <c r="E1466" s="60">
        <f>[1]Data!E1465</f>
        <v>139.69999999999999</v>
      </c>
      <c r="F1466" s="60">
        <f t="shared" si="220"/>
        <v>908.98173425196842</v>
      </c>
      <c r="G1466" s="60">
        <f t="shared" si="221"/>
        <v>36.741216565855396</v>
      </c>
      <c r="H1466" s="60">
        <f t="shared" si="215"/>
        <v>646.70566664594207</v>
      </c>
      <c r="I1466" s="60">
        <f t="shared" si="216"/>
        <v>45.640242053934429</v>
      </c>
      <c r="J1466" s="60">
        <f t="shared" si="217"/>
        <v>19.916233861726624</v>
      </c>
      <c r="K1466" s="60">
        <f t="shared" si="218"/>
        <v>2.9915351711154248</v>
      </c>
      <c r="L1466" s="60">
        <f t="shared" si="219"/>
        <v>0.19020505848843117</v>
      </c>
      <c r="R1466" s="60">
        <f t="shared" si="222"/>
        <v>24.740109860616577</v>
      </c>
      <c r="S1466" s="60">
        <f t="shared" si="223"/>
        <v>3.2084258075614582</v>
      </c>
    </row>
    <row r="1467" spans="1:19" x14ac:dyDescent="0.3">
      <c r="A1467" s="60">
        <f>[1]Data!A1466</f>
        <v>1992.06</v>
      </c>
      <c r="B1467" s="60">
        <f>[1]Data!B1466</f>
        <v>408.27</v>
      </c>
      <c r="C1467" s="60">
        <f>[1]Data!C1466</f>
        <v>12.32</v>
      </c>
      <c r="D1467" s="60">
        <f>[1]Data!D1466</f>
        <v>17.05</v>
      </c>
      <c r="E1467" s="60">
        <f>[1]Data!E1466</f>
        <v>140.19999999999999</v>
      </c>
      <c r="F1467" s="60">
        <f t="shared" si="220"/>
        <v>891.45987464336656</v>
      </c>
      <c r="G1467" s="60">
        <f t="shared" si="221"/>
        <v>37.228772289586303</v>
      </c>
      <c r="H1467" s="60">
        <f t="shared" si="215"/>
        <v>651.85778733239272</v>
      </c>
      <c r="I1467" s="60">
        <f t="shared" si="216"/>
        <v>45.570566189570414</v>
      </c>
      <c r="J1467" s="60">
        <f t="shared" si="217"/>
        <v>19.562185620756935</v>
      </c>
      <c r="K1467" s="60">
        <f t="shared" si="218"/>
        <v>2.9735983976668021</v>
      </c>
      <c r="L1467" s="60">
        <f t="shared" si="219"/>
        <v>0.17226828503980851</v>
      </c>
      <c r="R1467" s="60">
        <f t="shared" si="222"/>
        <v>23.945454545454542</v>
      </c>
      <c r="S1467" s="60">
        <f t="shared" si="223"/>
        <v>3.1757785165108099</v>
      </c>
    </row>
    <row r="1468" spans="1:19" x14ac:dyDescent="0.3">
      <c r="A1468" s="60">
        <f>[1]Data!A1467</f>
        <v>1992.07</v>
      </c>
      <c r="B1468" s="60">
        <f>[1]Data!B1467</f>
        <v>415.05</v>
      </c>
      <c r="C1468" s="60">
        <f>[1]Data!C1467</f>
        <v>12.343299999999999</v>
      </c>
      <c r="D1468" s="60">
        <f>[1]Data!D1467</f>
        <v>17.38</v>
      </c>
      <c r="E1468" s="60">
        <f>[1]Data!E1467</f>
        <v>140.5</v>
      </c>
      <c r="F1468" s="60">
        <f t="shared" si="220"/>
        <v>904.32895996441266</v>
      </c>
      <c r="G1468" s="60">
        <f t="shared" si="221"/>
        <v>37.868298576512444</v>
      </c>
      <c r="H1468" s="60">
        <f t="shared" si="215"/>
        <v>657.11585762910147</v>
      </c>
      <c r="I1468" s="60">
        <f t="shared" si="216"/>
        <v>45.514886071008227</v>
      </c>
      <c r="J1468" s="60">
        <f t="shared" si="217"/>
        <v>19.868861333708715</v>
      </c>
      <c r="K1468" s="60">
        <f t="shared" si="218"/>
        <v>2.989153749119406</v>
      </c>
      <c r="L1468" s="60">
        <f t="shared" si="219"/>
        <v>0.1878236364924124</v>
      </c>
      <c r="R1468" s="60">
        <f t="shared" si="222"/>
        <v>23.880897583429231</v>
      </c>
      <c r="S1468" s="60">
        <f t="shared" si="223"/>
        <v>3.1730788750637986</v>
      </c>
    </row>
    <row r="1469" spans="1:19" x14ac:dyDescent="0.3">
      <c r="A1469" s="60">
        <f>[1]Data!A1468</f>
        <v>1992.08</v>
      </c>
      <c r="B1469" s="60">
        <f>[1]Data!B1468</f>
        <v>417.93</v>
      </c>
      <c r="C1469" s="60">
        <f>[1]Data!C1468</f>
        <v>12.3667</v>
      </c>
      <c r="D1469" s="60">
        <f>[1]Data!D1468</f>
        <v>17.71</v>
      </c>
      <c r="E1469" s="60">
        <f>[1]Data!E1468</f>
        <v>140.9</v>
      </c>
      <c r="F1469" s="60">
        <f t="shared" si="220"/>
        <v>908.01892175301612</v>
      </c>
      <c r="G1469" s="60">
        <f t="shared" si="221"/>
        <v>38.477771646557834</v>
      </c>
      <c r="H1469" s="60">
        <f t="shared" si="215"/>
        <v>662.40424780006401</v>
      </c>
      <c r="I1469" s="60">
        <f t="shared" si="216"/>
        <v>45.471657973897898</v>
      </c>
      <c r="J1469" s="60">
        <f t="shared" si="217"/>
        <v>19.968898479009635</v>
      </c>
      <c r="K1469" s="60">
        <f t="shared" si="218"/>
        <v>2.9941759871187221</v>
      </c>
      <c r="L1469" s="60">
        <f t="shared" si="219"/>
        <v>0.19284587449172852</v>
      </c>
      <c r="R1469" s="60">
        <f t="shared" si="222"/>
        <v>23.598531902879728</v>
      </c>
      <c r="S1469" s="60">
        <f t="shared" si="223"/>
        <v>3.1611845025915009</v>
      </c>
    </row>
    <row r="1470" spans="1:19" x14ac:dyDescent="0.3">
      <c r="A1470" s="60">
        <f>[1]Data!A1469</f>
        <v>1992.09</v>
      </c>
      <c r="B1470" s="60">
        <f>[1]Data!B1469</f>
        <v>418.48</v>
      </c>
      <c r="C1470" s="60">
        <f>[1]Data!C1469</f>
        <v>12.4</v>
      </c>
      <c r="D1470" s="60">
        <f>[1]Data!D1469</f>
        <v>18.04</v>
      </c>
      <c r="E1470" s="60">
        <f>[1]Data!E1469</f>
        <v>141.30000000000001</v>
      </c>
      <c r="F1470" s="60">
        <f t="shared" si="220"/>
        <v>906.64002972399135</v>
      </c>
      <c r="G1470" s="60">
        <f t="shared" si="221"/>
        <v>39.083794055201686</v>
      </c>
      <c r="H1470" s="60">
        <f t="shared" si="215"/>
        <v>667.04340120677705</v>
      </c>
      <c r="I1470" s="60">
        <f t="shared" si="216"/>
        <v>45.440796413592437</v>
      </c>
      <c r="J1470" s="60">
        <f t="shared" si="217"/>
        <v>19.952115747971209</v>
      </c>
      <c r="K1470" s="60">
        <f t="shared" si="218"/>
        <v>2.9933351902425858</v>
      </c>
      <c r="L1470" s="60">
        <f t="shared" si="219"/>
        <v>0.19200507761559216</v>
      </c>
      <c r="R1470" s="60">
        <f t="shared" si="222"/>
        <v>23.197339246119736</v>
      </c>
      <c r="S1470" s="60">
        <f t="shared" si="223"/>
        <v>3.1440375844278781</v>
      </c>
    </row>
    <row r="1471" spans="1:19" x14ac:dyDescent="0.3">
      <c r="A1471" s="60">
        <f>[1]Data!A1470</f>
        <v>1992.1</v>
      </c>
      <c r="B1471" s="60">
        <f>[1]Data!B1470</f>
        <v>412.5</v>
      </c>
      <c r="C1471" s="60">
        <f>[1]Data!C1470</f>
        <v>12.386699999999999</v>
      </c>
      <c r="D1471" s="60">
        <f>[1]Data!D1470</f>
        <v>18.39</v>
      </c>
      <c r="E1471" s="60">
        <f>[1]Data!E1470</f>
        <v>141.80000000000001</v>
      </c>
      <c r="F1471" s="60">
        <f t="shared" si="220"/>
        <v>890.53310119887135</v>
      </c>
      <c r="G1471" s="60">
        <f t="shared" si="221"/>
        <v>39.701584802538775</v>
      </c>
      <c r="H1471" s="60">
        <f t="shared" si="215"/>
        <v>671.41318134964081</v>
      </c>
      <c r="I1471" s="60">
        <f t="shared" si="216"/>
        <v>45.425708432629662</v>
      </c>
      <c r="J1471" s="60">
        <f t="shared" si="217"/>
        <v>19.604165392810781</v>
      </c>
      <c r="K1471" s="60">
        <f t="shared" si="218"/>
        <v>2.9757420636986529</v>
      </c>
      <c r="L1471" s="60">
        <f t="shared" si="219"/>
        <v>0.1744119510716593</v>
      </c>
      <c r="R1471" s="60">
        <f t="shared" si="222"/>
        <v>22.430668841761825</v>
      </c>
      <c r="S1471" s="60">
        <f t="shared" si="223"/>
        <v>3.110429167158506</v>
      </c>
    </row>
    <row r="1472" spans="1:19" x14ac:dyDescent="0.3">
      <c r="A1472" s="60">
        <f>[1]Data!A1471</f>
        <v>1992.11</v>
      </c>
      <c r="B1472" s="60">
        <f>[1]Data!B1471</f>
        <v>422.84</v>
      </c>
      <c r="C1472" s="60">
        <f>[1]Data!C1471</f>
        <v>12.3833</v>
      </c>
      <c r="D1472" s="60">
        <f>[1]Data!D1471</f>
        <v>18.739999999999998</v>
      </c>
      <c r="E1472" s="60">
        <f>[1]Data!E1471</f>
        <v>142</v>
      </c>
      <c r="F1472" s="60">
        <f t="shared" si="220"/>
        <v>911.57008521126738</v>
      </c>
      <c r="G1472" s="60">
        <f t="shared" si="221"/>
        <v>40.400206690140834</v>
      </c>
      <c r="H1472" s="60">
        <f t="shared" si="215"/>
        <v>675.74792472276249</v>
      </c>
      <c r="I1472" s="60">
        <f t="shared" si="216"/>
        <v>45.425314657215395</v>
      </c>
      <c r="J1472" s="60">
        <f t="shared" si="217"/>
        <v>20.067446798994773</v>
      </c>
      <c r="K1472" s="60">
        <f t="shared" si="218"/>
        <v>2.9990989399172912</v>
      </c>
      <c r="L1472" s="60">
        <f t="shared" si="219"/>
        <v>0.19776882729029754</v>
      </c>
      <c r="R1472" s="60">
        <f t="shared" si="222"/>
        <v>22.56350053361793</v>
      </c>
      <c r="S1472" s="60">
        <f t="shared" si="223"/>
        <v>3.1163335800901861</v>
      </c>
    </row>
    <row r="1473" spans="1:19" x14ac:dyDescent="0.3">
      <c r="A1473" s="60">
        <f>[1]Data!A1472</f>
        <v>1992.12</v>
      </c>
      <c r="B1473" s="60">
        <f>[1]Data!B1472</f>
        <v>435.64</v>
      </c>
      <c r="C1473" s="60">
        <f>[1]Data!C1472</f>
        <v>12.39</v>
      </c>
      <c r="D1473" s="60">
        <f>[1]Data!D1472</f>
        <v>19.09</v>
      </c>
      <c r="E1473" s="60">
        <f>[1]Data!E1472</f>
        <v>141.9</v>
      </c>
      <c r="F1473" s="60">
        <f t="shared" si="220"/>
        <v>939.82652642706103</v>
      </c>
      <c r="G1473" s="60">
        <f t="shared" si="221"/>
        <v>41.183748942917539</v>
      </c>
      <c r="H1473" s="60">
        <f t="shared" ref="H1473:H1536" si="224">GEOMEAN(F1354:F1474)</f>
        <v>680.00205876838811</v>
      </c>
      <c r="I1473" s="60">
        <f t="shared" ref="I1473:I1536" si="225">GEOMEAN(G1354:G1473)</f>
        <v>45.439721747143359</v>
      </c>
      <c r="J1473" s="60">
        <f t="shared" ref="J1473:J1536" si="226">F1473/I1473</f>
        <v>20.682928730437148</v>
      </c>
      <c r="K1473" s="60">
        <f t="shared" ref="K1473:K1536" si="227">LN(J1473)</f>
        <v>3.0293086610073114</v>
      </c>
      <c r="L1473" s="60">
        <f t="shared" si="219"/>
        <v>0.22797854838031784</v>
      </c>
      <c r="R1473" s="60">
        <f t="shared" si="222"/>
        <v>22.820324777370349</v>
      </c>
      <c r="S1473" s="60">
        <f t="shared" si="223"/>
        <v>3.1276515764698294</v>
      </c>
    </row>
    <row r="1474" spans="1:19" x14ac:dyDescent="0.3">
      <c r="A1474" s="60">
        <f>[1]Data!A1473</f>
        <v>1993.01</v>
      </c>
      <c r="B1474" s="60">
        <f>[1]Data!B1473</f>
        <v>435.23</v>
      </c>
      <c r="C1474" s="60">
        <f>[1]Data!C1473</f>
        <v>12.4133</v>
      </c>
      <c r="D1474" s="60">
        <f>[1]Data!D1473</f>
        <v>19.34</v>
      </c>
      <c r="E1474" s="60">
        <f>[1]Data!E1473</f>
        <v>142.6</v>
      </c>
      <c r="F1474" s="60">
        <f t="shared" si="220"/>
        <v>934.33290199859732</v>
      </c>
      <c r="G1474" s="60">
        <f t="shared" si="221"/>
        <v>41.518273842917246</v>
      </c>
      <c r="H1474" s="60">
        <f t="shared" si="224"/>
        <v>684.16284659219934</v>
      </c>
      <c r="I1474" s="60">
        <f t="shared" si="225"/>
        <v>45.460176534580654</v>
      </c>
      <c r="J1474" s="60">
        <f t="shared" si="226"/>
        <v>20.552777688574722</v>
      </c>
      <c r="K1474" s="60">
        <f t="shared" si="227"/>
        <v>3.0229960991352005</v>
      </c>
      <c r="L1474" s="60">
        <f t="shared" ref="L1474:L1537" si="228">K1474-$K$1843</f>
        <v>0.2216659865082069</v>
      </c>
      <c r="R1474" s="60">
        <f t="shared" si="222"/>
        <v>22.50413650465357</v>
      </c>
      <c r="S1474" s="60">
        <f t="shared" si="223"/>
        <v>3.1136991369642875</v>
      </c>
    </row>
    <row r="1475" spans="1:19" x14ac:dyDescent="0.3">
      <c r="A1475" s="60">
        <f>[1]Data!A1474</f>
        <v>1993.02</v>
      </c>
      <c r="B1475" s="60">
        <f>[1]Data!B1474</f>
        <v>441.7</v>
      </c>
      <c r="C1475" s="60">
        <f>[1]Data!C1474</f>
        <v>12.4467</v>
      </c>
      <c r="D1475" s="60">
        <f>[1]Data!D1474</f>
        <v>19.59</v>
      </c>
      <c r="E1475" s="60">
        <f>[1]Data!E1474</f>
        <v>143.1</v>
      </c>
      <c r="F1475" s="60">
        <f t="shared" si="220"/>
        <v>944.90927148846947</v>
      </c>
      <c r="G1475" s="60">
        <f t="shared" si="221"/>
        <v>41.908020440251569</v>
      </c>
      <c r="H1475" s="60">
        <f t="shared" si="224"/>
        <v>688.3452790859717</v>
      </c>
      <c r="I1475" s="60">
        <f t="shared" si="225"/>
        <v>45.486789736095915</v>
      </c>
      <c r="J1475" s="60">
        <f t="shared" si="226"/>
        <v>20.773267952533466</v>
      </c>
      <c r="K1475" s="60">
        <f t="shared" si="227"/>
        <v>3.0336669655466895</v>
      </c>
      <c r="L1475" s="60">
        <f t="shared" si="228"/>
        <v>0.23233685291969586</v>
      </c>
      <c r="R1475" s="60">
        <f t="shared" si="222"/>
        <v>22.547217968351198</v>
      </c>
      <c r="S1475" s="60">
        <f t="shared" si="223"/>
        <v>3.1156116866460315</v>
      </c>
    </row>
    <row r="1476" spans="1:19" x14ac:dyDescent="0.3">
      <c r="A1476" s="60">
        <f>[1]Data!A1475</f>
        <v>1993.03</v>
      </c>
      <c r="B1476" s="60">
        <f>[1]Data!B1475</f>
        <v>450.16</v>
      </c>
      <c r="C1476" s="60">
        <f>[1]Data!C1475</f>
        <v>12.48</v>
      </c>
      <c r="D1476" s="60">
        <f>[1]Data!D1475</f>
        <v>19.84</v>
      </c>
      <c r="E1476" s="60">
        <f>[1]Data!E1475</f>
        <v>143.6</v>
      </c>
      <c r="F1476" s="60">
        <f t="shared" si="220"/>
        <v>959.65428551532023</v>
      </c>
      <c r="G1476" s="60">
        <f t="shared" si="221"/>
        <v>42.295052924791079</v>
      </c>
      <c r="H1476" s="60">
        <f t="shared" si="224"/>
        <v>692.25122251285597</v>
      </c>
      <c r="I1476" s="60">
        <f t="shared" si="225"/>
        <v>45.519137381346269</v>
      </c>
      <c r="J1476" s="60">
        <f t="shared" si="226"/>
        <v>21.082435668224818</v>
      </c>
      <c r="K1476" s="60">
        <f t="shared" si="227"/>
        <v>3.0484402610318995</v>
      </c>
      <c r="L1476" s="60">
        <f t="shared" si="228"/>
        <v>0.24711014840490586</v>
      </c>
      <c r="R1476" s="60">
        <f t="shared" si="222"/>
        <v>22.68951612903226</v>
      </c>
      <c r="S1476" s="60">
        <f t="shared" si="223"/>
        <v>3.121902973268297</v>
      </c>
    </row>
    <row r="1477" spans="1:19" x14ac:dyDescent="0.3">
      <c r="A1477" s="60">
        <f>[1]Data!A1476</f>
        <v>1993.04</v>
      </c>
      <c r="B1477" s="60">
        <f>[1]Data!B1476</f>
        <v>443.08</v>
      </c>
      <c r="C1477" s="60">
        <f>[1]Data!C1476</f>
        <v>12.4933</v>
      </c>
      <c r="D1477" s="60">
        <f>[1]Data!D1476</f>
        <v>19.670000000000002</v>
      </c>
      <c r="E1477" s="60">
        <f>[1]Data!E1476</f>
        <v>144</v>
      </c>
      <c r="F1477" s="60">
        <f t="shared" si="220"/>
        <v>941.93731041666638</v>
      </c>
      <c r="G1477" s="60">
        <f t="shared" si="221"/>
        <v>41.816166145833328</v>
      </c>
      <c r="H1477" s="60">
        <f t="shared" si="224"/>
        <v>696.0248658113419</v>
      </c>
      <c r="I1477" s="60">
        <f t="shared" si="225"/>
        <v>45.548161169500908</v>
      </c>
      <c r="J1477" s="60">
        <f t="shared" si="226"/>
        <v>20.680029363016054</v>
      </c>
      <c r="K1477" s="60">
        <f t="shared" si="227"/>
        <v>3.0291684695142713</v>
      </c>
      <c r="L1477" s="60">
        <f t="shared" si="228"/>
        <v>0.22783835688727772</v>
      </c>
      <c r="R1477" s="60">
        <f t="shared" si="222"/>
        <v>22.525673614641583</v>
      </c>
      <c r="S1477" s="60">
        <f t="shared" si="223"/>
        <v>3.1146557082477644</v>
      </c>
    </row>
    <row r="1478" spans="1:19" x14ac:dyDescent="0.3">
      <c r="A1478" s="60">
        <f>[1]Data!A1477</f>
        <v>1993.05</v>
      </c>
      <c r="B1478" s="60">
        <f>[1]Data!B1477</f>
        <v>445.25</v>
      </c>
      <c r="C1478" s="60">
        <f>[1]Data!C1477</f>
        <v>12.5067</v>
      </c>
      <c r="D1478" s="60">
        <f>[1]Data!D1477</f>
        <v>19.5</v>
      </c>
      <c r="E1478" s="60">
        <f>[1]Data!E1477</f>
        <v>144.19999999999999</v>
      </c>
      <c r="F1478" s="60">
        <f t="shared" si="220"/>
        <v>945.23765169902902</v>
      </c>
      <c r="G1478" s="60">
        <f t="shared" si="221"/>
        <v>41.397269417475727</v>
      </c>
      <c r="H1478" s="60">
        <f t="shared" si="224"/>
        <v>699.65247647848776</v>
      </c>
      <c r="I1478" s="60">
        <f t="shared" si="225"/>
        <v>45.573964734851337</v>
      </c>
      <c r="J1478" s="60">
        <f t="shared" si="226"/>
        <v>20.740737769873828</v>
      </c>
      <c r="K1478" s="60">
        <f t="shared" si="227"/>
        <v>3.0320997744866296</v>
      </c>
      <c r="L1478" s="60">
        <f t="shared" si="228"/>
        <v>0.23076966185963599</v>
      </c>
      <c r="R1478" s="60">
        <f t="shared" si="222"/>
        <v>22.833333333333332</v>
      </c>
      <c r="S1478" s="60">
        <f t="shared" si="223"/>
        <v>3.1282214566000697</v>
      </c>
    </row>
    <row r="1479" spans="1:19" x14ac:dyDescent="0.3">
      <c r="A1479" s="60">
        <f>[1]Data!A1478</f>
        <v>1993.06</v>
      </c>
      <c r="B1479" s="60">
        <f>[1]Data!B1478</f>
        <v>448.06</v>
      </c>
      <c r="C1479" s="60">
        <f>[1]Data!C1478</f>
        <v>12.52</v>
      </c>
      <c r="D1479" s="60">
        <f>[1]Data!D1478</f>
        <v>19.329999999999998</v>
      </c>
      <c r="E1479" s="60">
        <f>[1]Data!E1478</f>
        <v>144.4</v>
      </c>
      <c r="F1479" s="60">
        <f t="shared" si="220"/>
        <v>949.88564854570609</v>
      </c>
      <c r="G1479" s="60">
        <f t="shared" si="221"/>
        <v>40.979533067867024</v>
      </c>
      <c r="H1479" s="60">
        <f t="shared" si="224"/>
        <v>703.22565176754074</v>
      </c>
      <c r="I1479" s="60">
        <f t="shared" si="225"/>
        <v>45.595361363457435</v>
      </c>
      <c r="J1479" s="60">
        <f t="shared" si="226"/>
        <v>20.832944846600018</v>
      </c>
      <c r="K1479" s="60">
        <f t="shared" si="227"/>
        <v>3.0365356205371827</v>
      </c>
      <c r="L1479" s="60">
        <f t="shared" si="228"/>
        <v>0.23520550791018913</v>
      </c>
      <c r="R1479" s="60">
        <f t="shared" si="222"/>
        <v>23.17951370926022</v>
      </c>
      <c r="S1479" s="60">
        <f t="shared" si="223"/>
        <v>3.1432688587985438</v>
      </c>
    </row>
    <row r="1480" spans="1:19" x14ac:dyDescent="0.3">
      <c r="A1480" s="60">
        <f>[1]Data!A1479</f>
        <v>1993.07</v>
      </c>
      <c r="B1480" s="60">
        <f>[1]Data!B1479</f>
        <v>447.29</v>
      </c>
      <c r="C1480" s="60">
        <f>[1]Data!C1479</f>
        <v>12.52</v>
      </c>
      <c r="D1480" s="60">
        <f>[1]Data!D1479</f>
        <v>19.690000000000001</v>
      </c>
      <c r="E1480" s="60">
        <f>[1]Data!E1479</f>
        <v>144.4</v>
      </c>
      <c r="F1480" s="60">
        <f t="shared" si="220"/>
        <v>948.25325121191122</v>
      </c>
      <c r="G1480" s="60">
        <f t="shared" si="221"/>
        <v>41.742731821329635</v>
      </c>
      <c r="H1480" s="60">
        <f t="shared" si="224"/>
        <v>706.89198370179781</v>
      </c>
      <c r="I1480" s="60">
        <f t="shared" si="225"/>
        <v>45.618227247508209</v>
      </c>
      <c r="J1480" s="60">
        <f t="shared" si="226"/>
        <v>20.786718564643639</v>
      </c>
      <c r="K1480" s="60">
        <f t="shared" si="227"/>
        <v>3.034314252213842</v>
      </c>
      <c r="L1480" s="60">
        <f t="shared" si="228"/>
        <v>0.23298413958684838</v>
      </c>
      <c r="R1480" s="60">
        <f t="shared" si="222"/>
        <v>22.716607414931438</v>
      </c>
      <c r="S1480" s="60">
        <f t="shared" si="223"/>
        <v>3.1230962611774764</v>
      </c>
    </row>
    <row r="1481" spans="1:19" x14ac:dyDescent="0.3">
      <c r="A1481" s="60">
        <f>[1]Data!A1480</f>
        <v>1993.08</v>
      </c>
      <c r="B1481" s="60">
        <f>[1]Data!B1480</f>
        <v>454.13</v>
      </c>
      <c r="C1481" s="60">
        <f>[1]Data!C1480</f>
        <v>12.52</v>
      </c>
      <c r="D1481" s="60">
        <f>[1]Data!D1480</f>
        <v>20.05</v>
      </c>
      <c r="E1481" s="60">
        <f>[1]Data!E1480</f>
        <v>144.80000000000001</v>
      </c>
      <c r="F1481" s="60">
        <f t="shared" si="220"/>
        <v>960.09448601519307</v>
      </c>
      <c r="G1481" s="60">
        <f t="shared" si="221"/>
        <v>42.388510877071816</v>
      </c>
      <c r="H1481" s="60">
        <f t="shared" si="224"/>
        <v>710.81266256251229</v>
      </c>
      <c r="I1481" s="60">
        <f t="shared" si="225"/>
        <v>45.641132239960506</v>
      </c>
      <c r="J1481" s="60">
        <f t="shared" si="226"/>
        <v>21.035728933442073</v>
      </c>
      <c r="K1481" s="60">
        <f t="shared" si="227"/>
        <v>3.0462223698027584</v>
      </c>
      <c r="L1481" s="60">
        <f t="shared" si="228"/>
        <v>0.24489225717576479</v>
      </c>
      <c r="R1481" s="60">
        <f t="shared" si="222"/>
        <v>22.649875311720699</v>
      </c>
      <c r="S1481" s="60">
        <f t="shared" si="223"/>
        <v>3.1201543469125967</v>
      </c>
    </row>
    <row r="1482" spans="1:19" x14ac:dyDescent="0.3">
      <c r="A1482" s="60">
        <f>[1]Data!A1481</f>
        <v>1993.09</v>
      </c>
      <c r="B1482" s="60">
        <f>[1]Data!B1481</f>
        <v>459.24</v>
      </c>
      <c r="C1482" s="60">
        <f>[1]Data!C1481</f>
        <v>12.52</v>
      </c>
      <c r="D1482" s="60">
        <f>[1]Data!D1481</f>
        <v>20.41</v>
      </c>
      <c r="E1482" s="60">
        <f>[1]Data!E1481</f>
        <v>145.1</v>
      </c>
      <c r="F1482" s="60">
        <f t="shared" si="220"/>
        <v>968.89037284631263</v>
      </c>
      <c r="G1482" s="60">
        <f t="shared" si="221"/>
        <v>43.060387835975177</v>
      </c>
      <c r="H1482" s="60">
        <f t="shared" si="224"/>
        <v>714.6476977121298</v>
      </c>
      <c r="I1482" s="60">
        <f t="shared" si="225"/>
        <v>45.66509387744204</v>
      </c>
      <c r="J1482" s="60">
        <f t="shared" si="226"/>
        <v>21.217308245257584</v>
      </c>
      <c r="K1482" s="60">
        <f t="shared" si="227"/>
        <v>3.0548172752460983</v>
      </c>
      <c r="L1482" s="60">
        <f t="shared" si="228"/>
        <v>0.25348716261910464</v>
      </c>
      <c r="R1482" s="60">
        <f t="shared" si="222"/>
        <v>22.500734933855952</v>
      </c>
      <c r="S1482" s="60">
        <f t="shared" si="223"/>
        <v>3.1135479724038579</v>
      </c>
    </row>
    <row r="1483" spans="1:19" x14ac:dyDescent="0.3">
      <c r="A1483" s="60">
        <f>[1]Data!A1482</f>
        <v>1993.1</v>
      </c>
      <c r="B1483" s="60">
        <f>[1]Data!B1482</f>
        <v>463.9</v>
      </c>
      <c r="C1483" s="60">
        <f>[1]Data!C1482</f>
        <v>12.54</v>
      </c>
      <c r="D1483" s="60">
        <f>[1]Data!D1482</f>
        <v>20.9</v>
      </c>
      <c r="E1483" s="60">
        <f>[1]Data!E1482</f>
        <v>145.69999999999999</v>
      </c>
      <c r="F1483" s="60">
        <f t="shared" ref="F1483:F1546" si="229">B1483*$E$1842/E1483</f>
        <v>974.69147048730258</v>
      </c>
      <c r="G1483" s="60">
        <f t="shared" ref="G1483:G1546" si="230">D1483*$E$1842/E1483</f>
        <v>43.912592656142756</v>
      </c>
      <c r="H1483" s="60">
        <f t="shared" si="224"/>
        <v>718.48634085741287</v>
      </c>
      <c r="I1483" s="60">
        <f t="shared" si="225"/>
        <v>45.69076030495772</v>
      </c>
      <c r="J1483" s="60">
        <f t="shared" si="226"/>
        <v>21.332353937247632</v>
      </c>
      <c r="K1483" s="60">
        <f t="shared" si="227"/>
        <v>3.0602248844461859</v>
      </c>
      <c r="L1483" s="60">
        <f t="shared" si="228"/>
        <v>0.25889477181919229</v>
      </c>
      <c r="R1483" s="60">
        <f t="shared" ref="R1483:R1546" si="231">B1483/D1483</f>
        <v>22.19617224880383</v>
      </c>
      <c r="S1483" s="60">
        <f t="shared" ref="S1483:S1546" si="232">LN(R1483)</f>
        <v>3.0999198527869329</v>
      </c>
    </row>
    <row r="1484" spans="1:19" x14ac:dyDescent="0.3">
      <c r="A1484" s="60">
        <f>[1]Data!A1483</f>
        <v>1993.11</v>
      </c>
      <c r="B1484" s="60">
        <f>[1]Data!B1483</f>
        <v>462.89</v>
      </c>
      <c r="C1484" s="60">
        <f>[1]Data!C1483</f>
        <v>12.56</v>
      </c>
      <c r="D1484" s="60">
        <f>[1]Data!D1483</f>
        <v>21.39</v>
      </c>
      <c r="E1484" s="60">
        <f>[1]Data!E1483</f>
        <v>145.80000000000001</v>
      </c>
      <c r="F1484" s="60">
        <f t="shared" si="229"/>
        <v>971.90232150205725</v>
      </c>
      <c r="G1484" s="60">
        <f t="shared" si="230"/>
        <v>44.911297839506162</v>
      </c>
      <c r="H1484" s="60">
        <f t="shared" si="224"/>
        <v>722.48642577918167</v>
      </c>
      <c r="I1484" s="60">
        <f t="shared" si="225"/>
        <v>45.71897624297744</v>
      </c>
      <c r="J1484" s="60">
        <f t="shared" si="226"/>
        <v>21.258182080386021</v>
      </c>
      <c r="K1484" s="60">
        <f t="shared" si="227"/>
        <v>3.0567418603388923</v>
      </c>
      <c r="L1484" s="60">
        <f t="shared" si="228"/>
        <v>0.25541174771189867</v>
      </c>
      <c r="R1484" s="60">
        <f t="shared" si="231"/>
        <v>21.640486208508648</v>
      </c>
      <c r="S1484" s="60">
        <f t="shared" si="232"/>
        <v>3.0745659217715642</v>
      </c>
    </row>
    <row r="1485" spans="1:19" x14ac:dyDescent="0.3">
      <c r="A1485" s="60">
        <f>[1]Data!A1484</f>
        <v>1993.12</v>
      </c>
      <c r="B1485" s="60">
        <f>[1]Data!B1484</f>
        <v>465.95</v>
      </c>
      <c r="C1485" s="60">
        <f>[1]Data!C1484</f>
        <v>12.58</v>
      </c>
      <c r="D1485" s="60">
        <f>[1]Data!D1484</f>
        <v>21.89</v>
      </c>
      <c r="E1485" s="60">
        <f>[1]Data!E1484</f>
        <v>145.80000000000001</v>
      </c>
      <c r="F1485" s="60">
        <f t="shared" si="229"/>
        <v>978.32721965020539</v>
      </c>
      <c r="G1485" s="60">
        <f t="shared" si="230"/>
        <v>45.961117798353897</v>
      </c>
      <c r="H1485" s="60">
        <f t="shared" si="224"/>
        <v>726.61745422855529</v>
      </c>
      <c r="I1485" s="60">
        <f t="shared" si="225"/>
        <v>45.749725964923911</v>
      </c>
      <c r="J1485" s="60">
        <f t="shared" si="226"/>
        <v>21.38432961107317</v>
      </c>
      <c r="K1485" s="60">
        <f t="shared" si="227"/>
        <v>3.0626583926288409</v>
      </c>
      <c r="L1485" s="60">
        <f t="shared" si="228"/>
        <v>0.26132828000184727</v>
      </c>
      <c r="R1485" s="60">
        <f t="shared" si="231"/>
        <v>21.28597533120146</v>
      </c>
      <c r="S1485" s="60">
        <f t="shared" si="232"/>
        <v>3.0580484206968928</v>
      </c>
    </row>
    <row r="1486" spans="1:19" x14ac:dyDescent="0.3">
      <c r="A1486" s="60">
        <f>[1]Data!A1485</f>
        <v>1994.01</v>
      </c>
      <c r="B1486" s="60">
        <f>[1]Data!B1485</f>
        <v>472.99</v>
      </c>
      <c r="C1486" s="60">
        <f>[1]Data!C1485</f>
        <v>12.6233</v>
      </c>
      <c r="D1486" s="60">
        <f>[1]Data!D1485</f>
        <v>22.156700000000001</v>
      </c>
      <c r="E1486" s="60">
        <f>[1]Data!E1485</f>
        <v>146.19999999999999</v>
      </c>
      <c r="F1486" s="60">
        <f t="shared" si="229"/>
        <v>990.39156104651158</v>
      </c>
      <c r="G1486" s="60">
        <f t="shared" si="230"/>
        <v>46.39381107558139</v>
      </c>
      <c r="H1486" s="60">
        <f t="shared" si="224"/>
        <v>730.69609376324581</v>
      </c>
      <c r="I1486" s="60">
        <f t="shared" si="225"/>
        <v>45.775335512870512</v>
      </c>
      <c r="J1486" s="60">
        <f t="shared" si="226"/>
        <v>21.635921396317155</v>
      </c>
      <c r="K1486" s="60">
        <f t="shared" si="227"/>
        <v>3.0743549609981975</v>
      </c>
      <c r="L1486" s="60">
        <f t="shared" si="228"/>
        <v>0.27302484837120389</v>
      </c>
      <c r="R1486" s="60">
        <f t="shared" si="231"/>
        <v>21.347493083356277</v>
      </c>
      <c r="S1486" s="60">
        <f t="shared" si="232"/>
        <v>3.060934312797055</v>
      </c>
    </row>
    <row r="1487" spans="1:19" x14ac:dyDescent="0.3">
      <c r="A1487" s="60">
        <f>[1]Data!A1486</f>
        <v>1994.02</v>
      </c>
      <c r="B1487" s="60">
        <f>[1]Data!B1486</f>
        <v>471.58</v>
      </c>
      <c r="C1487" s="60">
        <f>[1]Data!C1486</f>
        <v>12.666700000000001</v>
      </c>
      <c r="D1487" s="60">
        <f>[1]Data!D1486</f>
        <v>22.433299999999999</v>
      </c>
      <c r="E1487" s="60">
        <f>[1]Data!E1486</f>
        <v>146.69999999999999</v>
      </c>
      <c r="F1487" s="60">
        <f t="shared" si="229"/>
        <v>984.07366359918183</v>
      </c>
      <c r="G1487" s="60">
        <f t="shared" si="230"/>
        <v>46.812883747443756</v>
      </c>
      <c r="H1487" s="60">
        <f t="shared" si="224"/>
        <v>735.04736868015698</v>
      </c>
      <c r="I1487" s="60">
        <f t="shared" si="225"/>
        <v>45.795574066395154</v>
      </c>
      <c r="J1487" s="60">
        <f t="shared" si="226"/>
        <v>21.488401088115111</v>
      </c>
      <c r="K1487" s="60">
        <f t="shared" si="227"/>
        <v>3.0675133052859018</v>
      </c>
      <c r="L1487" s="60">
        <f t="shared" si="228"/>
        <v>0.26618319265890822</v>
      </c>
      <c r="R1487" s="60">
        <f t="shared" si="231"/>
        <v>21.021427966460575</v>
      </c>
      <c r="S1487" s="60">
        <f t="shared" si="232"/>
        <v>3.0455422968455341</v>
      </c>
    </row>
    <row r="1488" spans="1:19" x14ac:dyDescent="0.3">
      <c r="A1488" s="60">
        <f>[1]Data!A1487</f>
        <v>1994.03</v>
      </c>
      <c r="B1488" s="60">
        <f>[1]Data!B1487</f>
        <v>463.81</v>
      </c>
      <c r="C1488" s="60">
        <f>[1]Data!C1487</f>
        <v>12.71</v>
      </c>
      <c r="D1488" s="60">
        <f>[1]Data!D1487</f>
        <v>22.71</v>
      </c>
      <c r="E1488" s="60">
        <f>[1]Data!E1487</f>
        <v>147.19999999999999</v>
      </c>
      <c r="F1488" s="60">
        <f t="shared" si="229"/>
        <v>964.57198216711936</v>
      </c>
      <c r="G1488" s="60">
        <f t="shared" si="230"/>
        <v>47.229317425271738</v>
      </c>
      <c r="H1488" s="60">
        <f t="shared" si="224"/>
        <v>739.20188113672555</v>
      </c>
      <c r="I1488" s="60">
        <f t="shared" si="225"/>
        <v>45.809549976354383</v>
      </c>
      <c r="J1488" s="60">
        <f t="shared" si="226"/>
        <v>21.056133113401128</v>
      </c>
      <c r="K1488" s="60">
        <f t="shared" si="227"/>
        <v>3.0471918769979771</v>
      </c>
      <c r="L1488" s="60">
        <f t="shared" si="228"/>
        <v>0.2458617643709835</v>
      </c>
      <c r="R1488" s="60">
        <f t="shared" si="231"/>
        <v>20.423161602818141</v>
      </c>
      <c r="S1488" s="60">
        <f t="shared" si="232"/>
        <v>3.0166696294892086</v>
      </c>
    </row>
    <row r="1489" spans="1:19" x14ac:dyDescent="0.3">
      <c r="A1489" s="60">
        <f>[1]Data!A1488</f>
        <v>1994.04</v>
      </c>
      <c r="B1489" s="60">
        <f>[1]Data!B1488</f>
        <v>447.23</v>
      </c>
      <c r="C1489" s="60">
        <f>[1]Data!C1488</f>
        <v>12.753299999999999</v>
      </c>
      <c r="D1489" s="60">
        <f>[1]Data!D1488</f>
        <v>23.54</v>
      </c>
      <c r="E1489" s="60">
        <f>[1]Data!E1488</f>
        <v>147.4</v>
      </c>
      <c r="F1489" s="60">
        <f t="shared" si="229"/>
        <v>928.82904901628206</v>
      </c>
      <c r="G1489" s="60">
        <f t="shared" si="230"/>
        <v>48.889018656716402</v>
      </c>
      <c r="H1489" s="60">
        <f t="shared" si="224"/>
        <v>743.44798651472092</v>
      </c>
      <c r="I1489" s="60">
        <f t="shared" si="225"/>
        <v>45.830815353246301</v>
      </c>
      <c r="J1489" s="60">
        <f t="shared" si="226"/>
        <v>20.266474463899996</v>
      </c>
      <c r="K1489" s="60">
        <f t="shared" si="227"/>
        <v>3.0089680165698964</v>
      </c>
      <c r="L1489" s="60">
        <f t="shared" si="228"/>
        <v>0.20763790394290282</v>
      </c>
      <c r="R1489" s="60">
        <f t="shared" si="231"/>
        <v>18.998725573491932</v>
      </c>
      <c r="S1489" s="60">
        <f t="shared" si="232"/>
        <v>2.9443719018374348</v>
      </c>
    </row>
    <row r="1490" spans="1:19" x14ac:dyDescent="0.3">
      <c r="A1490" s="60">
        <f>[1]Data!A1489</f>
        <v>1994.05</v>
      </c>
      <c r="B1490" s="60">
        <f>[1]Data!B1489</f>
        <v>450.9</v>
      </c>
      <c r="C1490" s="60">
        <f>[1]Data!C1489</f>
        <v>12.7967</v>
      </c>
      <c r="D1490" s="60">
        <f>[1]Data!D1489</f>
        <v>24.37</v>
      </c>
      <c r="E1490" s="60">
        <f>[1]Data!E1489</f>
        <v>147.5</v>
      </c>
      <c r="F1490" s="60">
        <f t="shared" si="229"/>
        <v>935.81620169491509</v>
      </c>
      <c r="G1490" s="60">
        <f t="shared" si="230"/>
        <v>50.578489322033889</v>
      </c>
      <c r="H1490" s="60">
        <f t="shared" si="224"/>
        <v>747.80849200603222</v>
      </c>
      <c r="I1490" s="60">
        <f t="shared" si="225"/>
        <v>45.858569489551066</v>
      </c>
      <c r="J1490" s="60">
        <f t="shared" si="226"/>
        <v>20.406572034658474</v>
      </c>
      <c r="K1490" s="60">
        <f t="shared" si="227"/>
        <v>3.0158570075299336</v>
      </c>
      <c r="L1490" s="60">
        <f t="shared" si="228"/>
        <v>0.21452689490293997</v>
      </c>
      <c r="R1490" s="60">
        <f t="shared" si="231"/>
        <v>18.502256873204757</v>
      </c>
      <c r="S1490" s="60">
        <f t="shared" si="232"/>
        <v>2.9178927177899237</v>
      </c>
    </row>
    <row r="1491" spans="1:19" x14ac:dyDescent="0.3">
      <c r="A1491" s="60">
        <f>[1]Data!A1490</f>
        <v>1994.06</v>
      </c>
      <c r="B1491" s="60">
        <f>[1]Data!B1490</f>
        <v>454.83</v>
      </c>
      <c r="C1491" s="60">
        <f>[1]Data!C1490</f>
        <v>12.84</v>
      </c>
      <c r="D1491" s="60">
        <f>[1]Data!D1490</f>
        <v>25.2</v>
      </c>
      <c r="E1491" s="60">
        <f>[1]Data!E1490</f>
        <v>148</v>
      </c>
      <c r="F1491" s="60">
        <f t="shared" si="229"/>
        <v>940.7835866554052</v>
      </c>
      <c r="G1491" s="60">
        <f t="shared" si="230"/>
        <v>52.124412162162152</v>
      </c>
      <c r="H1491" s="60">
        <f t="shared" si="224"/>
        <v>752.28926663243408</v>
      </c>
      <c r="I1491" s="60">
        <f t="shared" si="225"/>
        <v>45.891493460629675</v>
      </c>
      <c r="J1491" s="60">
        <f t="shared" si="226"/>
        <v>20.500173686055863</v>
      </c>
      <c r="K1491" s="60">
        <f t="shared" si="227"/>
        <v>3.0204333585990009</v>
      </c>
      <c r="L1491" s="60">
        <f t="shared" si="228"/>
        <v>0.21910324597200725</v>
      </c>
      <c r="R1491" s="60">
        <f t="shared" si="231"/>
        <v>18.048809523809524</v>
      </c>
      <c r="S1491" s="60">
        <f t="shared" si="232"/>
        <v>2.8930797282442224</v>
      </c>
    </row>
    <row r="1492" spans="1:19" x14ac:dyDescent="0.3">
      <c r="A1492" s="60">
        <f>[1]Data!A1491</f>
        <v>1994.07</v>
      </c>
      <c r="B1492" s="60">
        <f>[1]Data!B1491</f>
        <v>451.4</v>
      </c>
      <c r="C1492" s="60">
        <f>[1]Data!C1491</f>
        <v>12.87</v>
      </c>
      <c r="D1492" s="60">
        <f>[1]Data!D1491</f>
        <v>25.91</v>
      </c>
      <c r="E1492" s="60">
        <f>[1]Data!E1491</f>
        <v>148.4</v>
      </c>
      <c r="F1492" s="60">
        <f t="shared" si="229"/>
        <v>931.17219339622625</v>
      </c>
      <c r="G1492" s="60">
        <f t="shared" si="230"/>
        <v>53.448541273584894</v>
      </c>
      <c r="H1492" s="60">
        <f t="shared" si="224"/>
        <v>757.05344405152869</v>
      </c>
      <c r="I1492" s="60">
        <f t="shared" si="225"/>
        <v>45.932691254465126</v>
      </c>
      <c r="J1492" s="60">
        <f t="shared" si="226"/>
        <v>20.272537227082395</v>
      </c>
      <c r="K1492" s="60">
        <f t="shared" si="227"/>
        <v>3.0092671241689573</v>
      </c>
      <c r="L1492" s="60">
        <f t="shared" si="228"/>
        <v>0.20793701154196365</v>
      </c>
      <c r="R1492" s="60">
        <f t="shared" si="231"/>
        <v>17.42184484754921</v>
      </c>
      <c r="S1492" s="60">
        <f t="shared" si="232"/>
        <v>2.8577248698094166</v>
      </c>
    </row>
    <row r="1493" spans="1:19" x14ac:dyDescent="0.3">
      <c r="A1493" s="60">
        <f>[1]Data!A1492</f>
        <v>1994.08</v>
      </c>
      <c r="B1493" s="60">
        <f>[1]Data!B1492</f>
        <v>464.24</v>
      </c>
      <c r="C1493" s="60">
        <f>[1]Data!C1492</f>
        <v>12.9</v>
      </c>
      <c r="D1493" s="60">
        <f>[1]Data!D1492</f>
        <v>26.62</v>
      </c>
      <c r="E1493" s="60">
        <f>[1]Data!E1492</f>
        <v>149</v>
      </c>
      <c r="F1493" s="60">
        <f t="shared" si="229"/>
        <v>953.80288993288571</v>
      </c>
      <c r="G1493" s="60">
        <f t="shared" si="230"/>
        <v>54.692040604026836</v>
      </c>
      <c r="H1493" s="60">
        <f t="shared" si="224"/>
        <v>761.36084075701342</v>
      </c>
      <c r="I1493" s="60">
        <f t="shared" si="225"/>
        <v>45.981400429147399</v>
      </c>
      <c r="J1493" s="60">
        <f t="shared" si="226"/>
        <v>20.74323272086064</v>
      </c>
      <c r="K1493" s="60">
        <f t="shared" si="227"/>
        <v>3.0322200595490432</v>
      </c>
      <c r="L1493" s="60">
        <f t="shared" si="228"/>
        <v>0.23088994692204956</v>
      </c>
      <c r="R1493" s="60">
        <f t="shared" si="231"/>
        <v>17.439519158527421</v>
      </c>
      <c r="S1493" s="60">
        <f t="shared" si="232"/>
        <v>2.8587388469153874</v>
      </c>
    </row>
    <row r="1494" spans="1:19" x14ac:dyDescent="0.3">
      <c r="A1494" s="60">
        <f>[1]Data!A1493</f>
        <v>1994.09</v>
      </c>
      <c r="B1494" s="60">
        <f>[1]Data!B1493</f>
        <v>466.96</v>
      </c>
      <c r="C1494" s="60">
        <f>[1]Data!C1493</f>
        <v>12.92</v>
      </c>
      <c r="D1494" s="60">
        <f>[1]Data!D1493</f>
        <v>27.33</v>
      </c>
      <c r="E1494" s="60">
        <f>[1]Data!E1493</f>
        <v>149.4</v>
      </c>
      <c r="F1494" s="60">
        <f t="shared" si="229"/>
        <v>956.82260642570247</v>
      </c>
      <c r="G1494" s="60">
        <f t="shared" si="230"/>
        <v>56.000432228915649</v>
      </c>
      <c r="H1494" s="60">
        <f t="shared" si="224"/>
        <v>765.6107888806398</v>
      </c>
      <c r="I1494" s="60">
        <f t="shared" si="225"/>
        <v>46.038271619118142</v>
      </c>
      <c r="J1494" s="60">
        <f t="shared" si="226"/>
        <v>20.783199993727965</v>
      </c>
      <c r="K1494" s="60">
        <f t="shared" si="227"/>
        <v>3.0341449677386203</v>
      </c>
      <c r="L1494" s="60">
        <f t="shared" si="228"/>
        <v>0.2328148551116267</v>
      </c>
      <c r="R1494" s="60">
        <f t="shared" si="231"/>
        <v>17.085986095865351</v>
      </c>
      <c r="S1494" s="60">
        <f t="shared" si="232"/>
        <v>2.8382586009555593</v>
      </c>
    </row>
    <row r="1495" spans="1:19" x14ac:dyDescent="0.3">
      <c r="A1495" s="60">
        <f>[1]Data!A1494</f>
        <v>1994.1</v>
      </c>
      <c r="B1495" s="60">
        <f>[1]Data!B1494</f>
        <v>463.81</v>
      </c>
      <c r="C1495" s="60">
        <f>[1]Data!C1494</f>
        <v>13.013299999999999</v>
      </c>
      <c r="D1495" s="60">
        <f>[1]Data!D1494</f>
        <v>28.42</v>
      </c>
      <c r="E1495" s="60">
        <f>[1]Data!E1494</f>
        <v>149.5</v>
      </c>
      <c r="F1495" s="60">
        <f t="shared" si="229"/>
        <v>949.73241321070202</v>
      </c>
      <c r="G1495" s="60">
        <f t="shared" si="230"/>
        <v>58.194940133779255</v>
      </c>
      <c r="H1495" s="60">
        <f t="shared" si="224"/>
        <v>769.90557408704865</v>
      </c>
      <c r="I1495" s="60">
        <f t="shared" si="225"/>
        <v>46.110458223795789</v>
      </c>
      <c r="J1495" s="60">
        <f t="shared" si="226"/>
        <v>20.596898183080352</v>
      </c>
      <c r="K1495" s="60">
        <f t="shared" si="227"/>
        <v>3.0251404908213111</v>
      </c>
      <c r="L1495" s="60">
        <f t="shared" si="228"/>
        <v>0.22381037819431748</v>
      </c>
      <c r="R1495" s="60">
        <f t="shared" si="231"/>
        <v>16.319845179451089</v>
      </c>
      <c r="S1495" s="60">
        <f t="shared" si="232"/>
        <v>2.7923818629377211</v>
      </c>
    </row>
    <row r="1496" spans="1:19" x14ac:dyDescent="0.3">
      <c r="A1496" s="60">
        <f>[1]Data!A1495</f>
        <v>1994.11</v>
      </c>
      <c r="B1496" s="60">
        <f>[1]Data!B1495</f>
        <v>461.01</v>
      </c>
      <c r="C1496" s="60">
        <f>[1]Data!C1495</f>
        <v>13.0967</v>
      </c>
      <c r="D1496" s="60">
        <f>[1]Data!D1495</f>
        <v>29.51</v>
      </c>
      <c r="E1496" s="60">
        <f>[1]Data!E1495</f>
        <v>149.69999999999999</v>
      </c>
      <c r="F1496" s="60">
        <f t="shared" si="229"/>
        <v>942.73773396793581</v>
      </c>
      <c r="G1496" s="60">
        <f t="shared" si="230"/>
        <v>60.346175851703407</v>
      </c>
      <c r="H1496" s="60">
        <f t="shared" si="224"/>
        <v>774.08519573598551</v>
      </c>
      <c r="I1496" s="60">
        <f t="shared" si="225"/>
        <v>46.196113211908362</v>
      </c>
      <c r="J1496" s="60">
        <f t="shared" si="226"/>
        <v>20.407295515175903</v>
      </c>
      <c r="K1496" s="60">
        <f t="shared" si="227"/>
        <v>3.0158924602111394</v>
      </c>
      <c r="L1496" s="60">
        <f t="shared" si="228"/>
        <v>0.21456234758414583</v>
      </c>
      <c r="R1496" s="60">
        <f t="shared" si="231"/>
        <v>15.622161978990171</v>
      </c>
      <c r="S1496" s="60">
        <f t="shared" si="232"/>
        <v>2.7486905457805024</v>
      </c>
    </row>
    <row r="1497" spans="1:19" x14ac:dyDescent="0.3">
      <c r="A1497" s="60">
        <f>[1]Data!A1496</f>
        <v>1994.12</v>
      </c>
      <c r="B1497" s="60">
        <f>[1]Data!B1496</f>
        <v>455.19</v>
      </c>
      <c r="C1497" s="60">
        <f>[1]Data!C1496</f>
        <v>13.17</v>
      </c>
      <c r="D1497" s="60">
        <f>[1]Data!D1496</f>
        <v>30.6</v>
      </c>
      <c r="E1497" s="60">
        <f>[1]Data!E1496</f>
        <v>149.69999999999999</v>
      </c>
      <c r="F1497" s="60">
        <f t="shared" si="229"/>
        <v>930.83618386773537</v>
      </c>
      <c r="G1497" s="60">
        <f t="shared" si="230"/>
        <v>62.575160320641274</v>
      </c>
      <c r="H1497" s="60">
        <f t="shared" si="224"/>
        <v>778.4724067700472</v>
      </c>
      <c r="I1497" s="60">
        <f t="shared" si="225"/>
        <v>46.295298922234473</v>
      </c>
      <c r="J1497" s="60">
        <f t="shared" si="226"/>
        <v>20.106494731383581</v>
      </c>
      <c r="K1497" s="60">
        <f t="shared" si="227"/>
        <v>3.0010428838370511</v>
      </c>
      <c r="L1497" s="60">
        <f t="shared" si="228"/>
        <v>0.19971277121005748</v>
      </c>
      <c r="R1497" s="60">
        <f t="shared" si="231"/>
        <v>14.875490196078431</v>
      </c>
      <c r="S1497" s="60">
        <f t="shared" si="232"/>
        <v>2.6997149052469243</v>
      </c>
    </row>
    <row r="1498" spans="1:19" x14ac:dyDescent="0.3">
      <c r="A1498" s="60">
        <f>[1]Data!A1497</f>
        <v>1995.01</v>
      </c>
      <c r="B1498" s="60">
        <f>[1]Data!B1497</f>
        <v>465.25</v>
      </c>
      <c r="C1498" s="60">
        <f>[1]Data!C1497</f>
        <v>13.18</v>
      </c>
      <c r="D1498" s="60">
        <f>[1]Data!D1497</f>
        <v>31.25</v>
      </c>
      <c r="E1498" s="60">
        <f>[1]Data!E1497</f>
        <v>150.30000000000001</v>
      </c>
      <c r="F1498" s="60">
        <f t="shared" si="229"/>
        <v>947.61024201596774</v>
      </c>
      <c r="G1498" s="60">
        <f t="shared" si="230"/>
        <v>63.64926397205587</v>
      </c>
      <c r="H1498" s="60">
        <f t="shared" si="224"/>
        <v>782.82535510501702</v>
      </c>
      <c r="I1498" s="60">
        <f t="shared" si="225"/>
        <v>46.403952506555157</v>
      </c>
      <c r="J1498" s="60">
        <f t="shared" si="226"/>
        <v>20.420895006348985</v>
      </c>
      <c r="K1498" s="60">
        <f t="shared" si="227"/>
        <v>3.0165586416657821</v>
      </c>
      <c r="L1498" s="60">
        <f t="shared" si="228"/>
        <v>0.21522852903878853</v>
      </c>
      <c r="R1498" s="60">
        <f t="shared" si="231"/>
        <v>14.888</v>
      </c>
      <c r="S1498" s="60">
        <f t="shared" si="232"/>
        <v>2.7005555193399498</v>
      </c>
    </row>
    <row r="1499" spans="1:19" x14ac:dyDescent="0.3">
      <c r="A1499" s="60">
        <f>[1]Data!A1498</f>
        <v>1995.02</v>
      </c>
      <c r="B1499" s="60">
        <f>[1]Data!B1498</f>
        <v>481.92</v>
      </c>
      <c r="C1499" s="60">
        <f>[1]Data!C1498</f>
        <v>13.18</v>
      </c>
      <c r="D1499" s="60">
        <f>[1]Data!D1498</f>
        <v>31.9</v>
      </c>
      <c r="E1499" s="60">
        <f>[1]Data!E1498</f>
        <v>150.9</v>
      </c>
      <c r="F1499" s="60">
        <f t="shared" si="229"/>
        <v>977.66046918489053</v>
      </c>
      <c r="G1499" s="60">
        <f t="shared" si="230"/>
        <v>64.71482604373756</v>
      </c>
      <c r="H1499" s="60">
        <f t="shared" si="224"/>
        <v>787.01840266353599</v>
      </c>
      <c r="I1499" s="60">
        <f t="shared" si="225"/>
        <v>46.523087558829694</v>
      </c>
      <c r="J1499" s="60">
        <f t="shared" si="226"/>
        <v>21.014522476579238</v>
      </c>
      <c r="K1499" s="60">
        <f t="shared" si="227"/>
        <v>3.0452137452190966</v>
      </c>
      <c r="L1499" s="60">
        <f t="shared" si="228"/>
        <v>0.24388363259210299</v>
      </c>
      <c r="R1499" s="60">
        <f t="shared" si="231"/>
        <v>15.107210031347963</v>
      </c>
      <c r="S1499" s="60">
        <f t="shared" si="232"/>
        <v>2.7151721153806752</v>
      </c>
    </row>
    <row r="1500" spans="1:19" x14ac:dyDescent="0.3">
      <c r="A1500" s="60">
        <f>[1]Data!A1499</f>
        <v>1995.03</v>
      </c>
      <c r="B1500" s="60">
        <f>[1]Data!B1499</f>
        <v>493.15</v>
      </c>
      <c r="C1500" s="60">
        <f>[1]Data!C1499</f>
        <v>13.17</v>
      </c>
      <c r="D1500" s="60">
        <f>[1]Data!D1499</f>
        <v>32.549999999999997</v>
      </c>
      <c r="E1500" s="60">
        <f>[1]Data!E1499</f>
        <v>151.4</v>
      </c>
      <c r="F1500" s="60">
        <f t="shared" si="229"/>
        <v>997.13855102377784</v>
      </c>
      <c r="G1500" s="60">
        <f t="shared" si="230"/>
        <v>65.815390521796544</v>
      </c>
      <c r="H1500" s="60">
        <f t="shared" si="224"/>
        <v>791.4843107420977</v>
      </c>
      <c r="I1500" s="60">
        <f t="shared" si="225"/>
        <v>46.652518568742465</v>
      </c>
      <c r="J1500" s="60">
        <f t="shared" si="226"/>
        <v>21.373734615302592</v>
      </c>
      <c r="K1500" s="60">
        <f t="shared" si="227"/>
        <v>3.0621628137863879</v>
      </c>
      <c r="L1500" s="60">
        <f t="shared" si="228"/>
        <v>0.26083270115939428</v>
      </c>
      <c r="R1500" s="60">
        <f t="shared" si="231"/>
        <v>15.150537634408602</v>
      </c>
      <c r="S1500" s="60">
        <f t="shared" si="232"/>
        <v>2.7180360187454244</v>
      </c>
    </row>
    <row r="1501" spans="1:19" x14ac:dyDescent="0.3">
      <c r="A1501" s="60">
        <f>[1]Data!A1500</f>
        <v>1995.04</v>
      </c>
      <c r="B1501" s="60">
        <f>[1]Data!B1500</f>
        <v>507.91</v>
      </c>
      <c r="C1501" s="60">
        <f>[1]Data!C1500</f>
        <v>13.2433</v>
      </c>
      <c r="D1501" s="60">
        <f>[1]Data!D1500</f>
        <v>33.176699999999997</v>
      </c>
      <c r="E1501" s="60">
        <f>[1]Data!E1500</f>
        <v>151.9</v>
      </c>
      <c r="F1501" s="60">
        <f t="shared" si="229"/>
        <v>1023.6024919354836</v>
      </c>
      <c r="G1501" s="60">
        <f t="shared" si="230"/>
        <v>66.861752661290296</v>
      </c>
      <c r="H1501" s="60">
        <f t="shared" si="224"/>
        <v>796.15236080603211</v>
      </c>
      <c r="I1501" s="60">
        <f t="shared" si="225"/>
        <v>46.796522780575245</v>
      </c>
      <c r="J1501" s="60">
        <f t="shared" si="226"/>
        <v>21.873473307729832</v>
      </c>
      <c r="K1501" s="60">
        <f t="shared" si="227"/>
        <v>3.0852746381614917</v>
      </c>
      <c r="L1501" s="60">
        <f t="shared" si="228"/>
        <v>0.28394452553449812</v>
      </c>
      <c r="R1501" s="60">
        <f t="shared" si="231"/>
        <v>15.30923810987832</v>
      </c>
      <c r="S1501" s="60">
        <f t="shared" si="232"/>
        <v>2.7284564442169641</v>
      </c>
    </row>
    <row r="1502" spans="1:19" x14ac:dyDescent="0.3">
      <c r="A1502" s="60">
        <f>[1]Data!A1501</f>
        <v>1995.05</v>
      </c>
      <c r="B1502" s="60">
        <f>[1]Data!B1501</f>
        <v>523.80999999999995</v>
      </c>
      <c r="C1502" s="60">
        <f>[1]Data!C1501</f>
        <v>13.306699999999999</v>
      </c>
      <c r="D1502" s="60">
        <f>[1]Data!D1501</f>
        <v>33.8033</v>
      </c>
      <c r="E1502" s="60">
        <f>[1]Data!E1501</f>
        <v>152.19999999999999</v>
      </c>
      <c r="F1502" s="60">
        <f t="shared" si="229"/>
        <v>1053.5653467477002</v>
      </c>
      <c r="G1502" s="60">
        <f t="shared" si="230"/>
        <v>67.990274117936906</v>
      </c>
      <c r="H1502" s="60">
        <f t="shared" si="224"/>
        <v>800.89739036641868</v>
      </c>
      <c r="I1502" s="60">
        <f t="shared" si="225"/>
        <v>46.955338711931191</v>
      </c>
      <c r="J1502" s="60">
        <f t="shared" si="226"/>
        <v>22.437605087065272</v>
      </c>
      <c r="K1502" s="60">
        <f t="shared" si="227"/>
        <v>3.1107383497836145</v>
      </c>
      <c r="L1502" s="60">
        <f t="shared" si="228"/>
        <v>0.30940823715662091</v>
      </c>
      <c r="R1502" s="60">
        <f t="shared" si="231"/>
        <v>15.49582437217668</v>
      </c>
      <c r="S1502" s="60">
        <f t="shared" si="232"/>
        <v>2.740570592288317</v>
      </c>
    </row>
    <row r="1503" spans="1:19" x14ac:dyDescent="0.3">
      <c r="A1503" s="60">
        <f>[1]Data!A1502</f>
        <v>1995.06</v>
      </c>
      <c r="B1503" s="60">
        <f>[1]Data!B1502</f>
        <v>539.35</v>
      </c>
      <c r="C1503" s="60">
        <f>[1]Data!C1502</f>
        <v>13.36</v>
      </c>
      <c r="D1503" s="60">
        <f>[1]Data!D1502</f>
        <v>34.43</v>
      </c>
      <c r="E1503" s="60">
        <f>[1]Data!E1502</f>
        <v>152.5</v>
      </c>
      <c r="F1503" s="60">
        <f t="shared" si="229"/>
        <v>1082.6876532786882</v>
      </c>
      <c r="G1503" s="60">
        <f t="shared" si="230"/>
        <v>69.114556229508182</v>
      </c>
      <c r="H1503" s="60">
        <f t="shared" si="224"/>
        <v>805.76561462744496</v>
      </c>
      <c r="I1503" s="60">
        <f t="shared" si="225"/>
        <v>47.128716846309821</v>
      </c>
      <c r="J1503" s="60">
        <f t="shared" si="226"/>
        <v>22.972992386137129</v>
      </c>
      <c r="K1503" s="60">
        <f t="shared" si="227"/>
        <v>3.1343192818833967</v>
      </c>
      <c r="L1503" s="60">
        <f t="shared" si="228"/>
        <v>0.33298916925640309</v>
      </c>
      <c r="R1503" s="60">
        <f t="shared" si="231"/>
        <v>15.66511762997386</v>
      </c>
      <c r="S1503" s="60">
        <f t="shared" si="232"/>
        <v>2.7514364334710057</v>
      </c>
    </row>
    <row r="1504" spans="1:19" x14ac:dyDescent="0.3">
      <c r="A1504" s="60">
        <f>[1]Data!A1503</f>
        <v>1995.07</v>
      </c>
      <c r="B1504" s="60">
        <f>[1]Data!B1503</f>
        <v>557.37</v>
      </c>
      <c r="C1504" s="60">
        <f>[1]Data!C1503</f>
        <v>13.44</v>
      </c>
      <c r="D1504" s="60">
        <f>[1]Data!D1503</f>
        <v>34.68</v>
      </c>
      <c r="E1504" s="60">
        <f>[1]Data!E1503</f>
        <v>152.5</v>
      </c>
      <c r="F1504" s="60">
        <f t="shared" si="229"/>
        <v>1118.860883114754</v>
      </c>
      <c r="G1504" s="60">
        <f t="shared" si="230"/>
        <v>69.61640459016391</v>
      </c>
      <c r="H1504" s="60">
        <f t="shared" si="224"/>
        <v>810.5527323327849</v>
      </c>
      <c r="I1504" s="60">
        <f t="shared" si="225"/>
        <v>47.309532106735709</v>
      </c>
      <c r="J1504" s="60">
        <f t="shared" si="226"/>
        <v>23.649798112365094</v>
      </c>
      <c r="K1504" s="60">
        <f t="shared" si="227"/>
        <v>3.163354578426457</v>
      </c>
      <c r="L1504" s="60">
        <f t="shared" si="228"/>
        <v>0.36202446579946335</v>
      </c>
      <c r="R1504" s="60">
        <f t="shared" si="231"/>
        <v>16.071799307958479</v>
      </c>
      <c r="S1504" s="60">
        <f t="shared" si="232"/>
        <v>2.7770661403738477</v>
      </c>
    </row>
    <row r="1505" spans="1:19" x14ac:dyDescent="0.3">
      <c r="A1505" s="60">
        <f>[1]Data!A1504</f>
        <v>1995.08</v>
      </c>
      <c r="B1505" s="60">
        <f>[1]Data!B1504</f>
        <v>559.11</v>
      </c>
      <c r="C1505" s="60">
        <f>[1]Data!C1504</f>
        <v>13.51</v>
      </c>
      <c r="D1505" s="60">
        <f>[1]Data!D1504</f>
        <v>34.93</v>
      </c>
      <c r="E1505" s="60">
        <f>[1]Data!E1504</f>
        <v>152.9</v>
      </c>
      <c r="F1505" s="60">
        <f t="shared" si="229"/>
        <v>1119.4175704708957</v>
      </c>
      <c r="G1505" s="60">
        <f t="shared" si="230"/>
        <v>69.934817364290367</v>
      </c>
      <c r="H1505" s="60">
        <f t="shared" si="224"/>
        <v>815.74919078753214</v>
      </c>
      <c r="I1505" s="60">
        <f t="shared" si="225"/>
        <v>47.496830250753789</v>
      </c>
      <c r="J1505" s="60">
        <f t="shared" si="226"/>
        <v>23.568258440848908</v>
      </c>
      <c r="K1505" s="60">
        <f t="shared" si="227"/>
        <v>3.1599008254123961</v>
      </c>
      <c r="L1505" s="60">
        <f t="shared" si="228"/>
        <v>0.35857071278540253</v>
      </c>
      <c r="R1505" s="60">
        <f t="shared" si="231"/>
        <v>16.006584597766963</v>
      </c>
      <c r="S1505" s="60">
        <f t="shared" si="232"/>
        <v>2.7730001749419428</v>
      </c>
    </row>
    <row r="1506" spans="1:19" x14ac:dyDescent="0.3">
      <c r="A1506" s="60">
        <f>[1]Data!A1505</f>
        <v>1995.09</v>
      </c>
      <c r="B1506" s="60">
        <f>[1]Data!B1505</f>
        <v>578.77</v>
      </c>
      <c r="C1506" s="60">
        <f>[1]Data!C1505</f>
        <v>13.58</v>
      </c>
      <c r="D1506" s="60">
        <f>[1]Data!D1505</f>
        <v>35.18</v>
      </c>
      <c r="E1506" s="60">
        <f>[1]Data!E1505</f>
        <v>153.19999999999999</v>
      </c>
      <c r="F1506" s="60">
        <f t="shared" si="229"/>
        <v>1156.5105298629242</v>
      </c>
      <c r="G1506" s="60">
        <f t="shared" si="230"/>
        <v>70.297424608355087</v>
      </c>
      <c r="H1506" s="60">
        <f t="shared" si="224"/>
        <v>821.17722817034712</v>
      </c>
      <c r="I1506" s="60">
        <f t="shared" si="225"/>
        <v>47.691319784164577</v>
      </c>
      <c r="J1506" s="60">
        <f t="shared" si="226"/>
        <v>24.24991665353182</v>
      </c>
      <c r="K1506" s="60">
        <f t="shared" si="227"/>
        <v>3.1884131804098259</v>
      </c>
      <c r="L1506" s="60">
        <f t="shared" si="228"/>
        <v>0.3870830677828323</v>
      </c>
      <c r="R1506" s="60">
        <f t="shared" si="231"/>
        <v>16.451677089255259</v>
      </c>
      <c r="S1506" s="60">
        <f t="shared" si="232"/>
        <v>2.8004274227293653</v>
      </c>
    </row>
    <row r="1507" spans="1:19" x14ac:dyDescent="0.3">
      <c r="A1507" s="60">
        <f>[1]Data!A1506</f>
        <v>1995.1</v>
      </c>
      <c r="B1507" s="60">
        <f>[1]Data!B1506</f>
        <v>582.91999999999996</v>
      </c>
      <c r="C1507" s="60">
        <f>[1]Data!C1506</f>
        <v>13.65</v>
      </c>
      <c r="D1507" s="60">
        <f>[1]Data!D1506</f>
        <v>34.773299999999999</v>
      </c>
      <c r="E1507" s="60">
        <f>[1]Data!E1506</f>
        <v>153.69999999999999</v>
      </c>
      <c r="F1507" s="60">
        <f t="shared" si="229"/>
        <v>1161.0139381912816</v>
      </c>
      <c r="G1507" s="60">
        <f t="shared" si="230"/>
        <v>69.258707844827569</v>
      </c>
      <c r="H1507" s="60">
        <f t="shared" si="224"/>
        <v>826.7397465287828</v>
      </c>
      <c r="I1507" s="60">
        <f t="shared" si="225"/>
        <v>47.887589470389749</v>
      </c>
      <c r="J1507" s="60">
        <f t="shared" si="226"/>
        <v>24.244568395098888</v>
      </c>
      <c r="K1507" s="60">
        <f t="shared" si="227"/>
        <v>3.1881926085881331</v>
      </c>
      <c r="L1507" s="60">
        <f t="shared" si="228"/>
        <v>0.38686249596113953</v>
      </c>
      <c r="R1507" s="60">
        <f t="shared" si="231"/>
        <v>16.763436314643705</v>
      </c>
      <c r="S1507" s="60">
        <f t="shared" si="232"/>
        <v>2.8192001047446791</v>
      </c>
    </row>
    <row r="1508" spans="1:19" x14ac:dyDescent="0.3">
      <c r="A1508" s="60">
        <f>[1]Data!A1507</f>
        <v>1995.11</v>
      </c>
      <c r="B1508" s="60">
        <f>[1]Data!B1507</f>
        <v>595.53</v>
      </c>
      <c r="C1508" s="60">
        <f>[1]Data!C1507</f>
        <v>13.72</v>
      </c>
      <c r="D1508" s="60">
        <f>[1]Data!D1507</f>
        <v>34.366700000000002</v>
      </c>
      <c r="E1508" s="60">
        <f>[1]Data!E1507</f>
        <v>153.6</v>
      </c>
      <c r="F1508" s="60">
        <f t="shared" si="229"/>
        <v>1186.901758300781</v>
      </c>
      <c r="G1508" s="60">
        <f t="shared" si="230"/>
        <v>68.493437202148428</v>
      </c>
      <c r="H1508" s="60">
        <f t="shared" si="224"/>
        <v>832.17460172250765</v>
      </c>
      <c r="I1508" s="60">
        <f t="shared" si="225"/>
        <v>48.086867832188823</v>
      </c>
      <c r="J1508" s="60">
        <f t="shared" si="226"/>
        <v>24.682450985220584</v>
      </c>
      <c r="K1508" s="60">
        <f t="shared" si="227"/>
        <v>3.20609250469052</v>
      </c>
      <c r="L1508" s="60">
        <f t="shared" si="228"/>
        <v>0.40476239206352638</v>
      </c>
      <c r="R1508" s="60">
        <f t="shared" si="231"/>
        <v>17.328693182644827</v>
      </c>
      <c r="S1508" s="60">
        <f t="shared" si="232"/>
        <v>2.8523636930737486</v>
      </c>
    </row>
    <row r="1509" spans="1:19" x14ac:dyDescent="0.3">
      <c r="A1509" s="60">
        <f>[1]Data!A1508</f>
        <v>1995.12</v>
      </c>
      <c r="B1509" s="60">
        <f>[1]Data!B1508</f>
        <v>614.57000000000005</v>
      </c>
      <c r="C1509" s="60">
        <f>[1]Data!C1508</f>
        <v>13.79</v>
      </c>
      <c r="D1509" s="60">
        <f>[1]Data!D1508</f>
        <v>33.96</v>
      </c>
      <c r="E1509" s="60">
        <f>[1]Data!E1508</f>
        <v>153.5</v>
      </c>
      <c r="F1509" s="60">
        <f t="shared" si="229"/>
        <v>1225.6467600977198</v>
      </c>
      <c r="G1509" s="60">
        <f t="shared" si="230"/>
        <v>67.726970032573277</v>
      </c>
      <c r="H1509" s="60">
        <f t="shared" si="224"/>
        <v>837.28687325233636</v>
      </c>
      <c r="I1509" s="60">
        <f t="shared" si="225"/>
        <v>48.289206277002378</v>
      </c>
      <c r="J1509" s="60">
        <f t="shared" si="226"/>
        <v>25.381381360195007</v>
      </c>
      <c r="K1509" s="60">
        <f t="shared" si="227"/>
        <v>3.2340158879207825</v>
      </c>
      <c r="L1509" s="60">
        <f t="shared" si="228"/>
        <v>0.43268577529378893</v>
      </c>
      <c r="R1509" s="60">
        <f t="shared" si="231"/>
        <v>18.096878680800945</v>
      </c>
      <c r="S1509" s="60">
        <f t="shared" si="232"/>
        <v>2.8957394748262817</v>
      </c>
    </row>
    <row r="1510" spans="1:19" x14ac:dyDescent="0.3">
      <c r="A1510" s="60">
        <f>[1]Data!A1509</f>
        <v>1996.01</v>
      </c>
      <c r="B1510" s="60">
        <f>[1]Data!B1509</f>
        <v>614.41999999999996</v>
      </c>
      <c r="C1510" s="60">
        <f>[1]Data!C1509</f>
        <v>13.8933</v>
      </c>
      <c r="D1510" s="60">
        <f>[1]Data!D1509</f>
        <v>33.986699999999999</v>
      </c>
      <c r="E1510" s="60">
        <f>[1]Data!E1509</f>
        <v>154.4</v>
      </c>
      <c r="F1510" s="60">
        <f t="shared" si="229"/>
        <v>1218.2050424222793</v>
      </c>
      <c r="G1510" s="60">
        <f t="shared" si="230"/>
        <v>67.385126322862675</v>
      </c>
      <c r="H1510" s="60">
        <f t="shared" si="224"/>
        <v>842.78403795691588</v>
      </c>
      <c r="I1510" s="60">
        <f t="shared" si="225"/>
        <v>48.492289560706595</v>
      </c>
      <c r="J1510" s="60">
        <f t="shared" si="226"/>
        <v>25.121623529390813</v>
      </c>
      <c r="K1510" s="60">
        <f t="shared" si="227"/>
        <v>3.2237289704585947</v>
      </c>
      <c r="L1510" s="60">
        <f t="shared" si="228"/>
        <v>0.42239885783160114</v>
      </c>
      <c r="R1510" s="60">
        <f t="shared" si="231"/>
        <v>18.07824825593541</v>
      </c>
      <c r="S1510" s="60">
        <f t="shared" si="232"/>
        <v>2.8947094617708888</v>
      </c>
    </row>
    <row r="1511" spans="1:19" x14ac:dyDescent="0.3">
      <c r="A1511" s="60">
        <f>[1]Data!A1510</f>
        <v>1996.02</v>
      </c>
      <c r="B1511" s="60">
        <f>[1]Data!B1510</f>
        <v>649.54</v>
      </c>
      <c r="C1511" s="60">
        <f>[1]Data!C1510</f>
        <v>13.996700000000001</v>
      </c>
      <c r="D1511" s="60">
        <f>[1]Data!D1510</f>
        <v>34.013300000000001</v>
      </c>
      <c r="E1511" s="60">
        <f>[1]Data!E1510</f>
        <v>154.9</v>
      </c>
      <c r="F1511" s="60">
        <f t="shared" si="229"/>
        <v>1283.6801571981919</v>
      </c>
      <c r="G1511" s="60">
        <f t="shared" si="230"/>
        <v>67.220183962233676</v>
      </c>
      <c r="H1511" s="60">
        <f t="shared" si="224"/>
        <v>847.86801770084287</v>
      </c>
      <c r="I1511" s="60">
        <f t="shared" si="225"/>
        <v>48.694955967646322</v>
      </c>
      <c r="J1511" s="60">
        <f t="shared" si="226"/>
        <v>26.361665837650385</v>
      </c>
      <c r="K1511" s="60">
        <f t="shared" si="227"/>
        <v>3.2719109032995473</v>
      </c>
      <c r="L1511" s="60">
        <f t="shared" si="228"/>
        <v>0.47058079067255365</v>
      </c>
      <c r="R1511" s="60">
        <f t="shared" si="231"/>
        <v>19.09664748789444</v>
      </c>
      <c r="S1511" s="60">
        <f t="shared" si="232"/>
        <v>2.9495127954524016</v>
      </c>
    </row>
    <row r="1512" spans="1:19" x14ac:dyDescent="0.3">
      <c r="A1512" s="60">
        <f>[1]Data!A1511</f>
        <v>1996.03</v>
      </c>
      <c r="B1512" s="60">
        <f>[1]Data!B1511</f>
        <v>647.07000000000005</v>
      </c>
      <c r="C1512" s="60">
        <f>[1]Data!C1511</f>
        <v>14.1</v>
      </c>
      <c r="D1512" s="60">
        <f>[1]Data!D1511</f>
        <v>34.04</v>
      </c>
      <c r="E1512" s="60">
        <f>[1]Data!E1511</f>
        <v>155.69999999999999</v>
      </c>
      <c r="F1512" s="60">
        <f t="shared" si="229"/>
        <v>1272.2281401734103</v>
      </c>
      <c r="G1512" s="60">
        <f t="shared" si="230"/>
        <v>66.927296724470125</v>
      </c>
      <c r="H1512" s="60">
        <f t="shared" si="224"/>
        <v>852.52168791443194</v>
      </c>
      <c r="I1512" s="60">
        <f t="shared" si="225"/>
        <v>48.895662807982376</v>
      </c>
      <c r="J1512" s="60">
        <f t="shared" si="226"/>
        <v>26.019243162109564</v>
      </c>
      <c r="K1512" s="60">
        <f t="shared" si="227"/>
        <v>3.2588363858861409</v>
      </c>
      <c r="L1512" s="60">
        <f t="shared" si="228"/>
        <v>0.45750627325914728</v>
      </c>
      <c r="R1512" s="60">
        <f t="shared" si="231"/>
        <v>19.009106933019979</v>
      </c>
      <c r="S1512" s="60">
        <f t="shared" si="232"/>
        <v>2.944918176597219</v>
      </c>
    </row>
    <row r="1513" spans="1:19" x14ac:dyDescent="0.3">
      <c r="A1513" s="60">
        <f>[1]Data!A1512</f>
        <v>1996.04</v>
      </c>
      <c r="B1513" s="60">
        <f>[1]Data!B1512</f>
        <v>647.16999999999996</v>
      </c>
      <c r="C1513" s="60">
        <f>[1]Data!C1512</f>
        <v>14.156700000000001</v>
      </c>
      <c r="D1513" s="60">
        <f>[1]Data!D1512</f>
        <v>34.33</v>
      </c>
      <c r="E1513" s="60">
        <f>[1]Data!E1512</f>
        <v>156.30000000000001</v>
      </c>
      <c r="F1513" s="60">
        <f t="shared" si="229"/>
        <v>1267.5402058541263</v>
      </c>
      <c r="G1513" s="60">
        <f t="shared" si="230"/>
        <v>67.238369001919366</v>
      </c>
      <c r="H1513" s="60">
        <f t="shared" si="224"/>
        <v>857.15481290310754</v>
      </c>
      <c r="I1513" s="60">
        <f t="shared" si="225"/>
        <v>49.09656158714315</v>
      </c>
      <c r="J1513" s="60">
        <f t="shared" si="226"/>
        <v>25.81729076086777</v>
      </c>
      <c r="K1513" s="60">
        <f t="shared" si="227"/>
        <v>3.2510444519839652</v>
      </c>
      <c r="L1513" s="60">
        <f t="shared" si="228"/>
        <v>0.44971433935697158</v>
      </c>
      <c r="R1513" s="60">
        <f t="shared" si="231"/>
        <v>18.851441887561897</v>
      </c>
      <c r="S1513" s="60">
        <f t="shared" si="232"/>
        <v>2.9365894036774556</v>
      </c>
    </row>
    <row r="1514" spans="1:19" x14ac:dyDescent="0.3">
      <c r="A1514" s="60">
        <f>[1]Data!A1513</f>
        <v>1996.05</v>
      </c>
      <c r="B1514" s="60">
        <f>[1]Data!B1513</f>
        <v>661.23</v>
      </c>
      <c r="C1514" s="60">
        <f>[1]Data!C1513</f>
        <v>14.2133</v>
      </c>
      <c r="D1514" s="60">
        <f>[1]Data!D1513</f>
        <v>34.619999999999997</v>
      </c>
      <c r="E1514" s="60">
        <f>[1]Data!E1513</f>
        <v>156.6</v>
      </c>
      <c r="F1514" s="60">
        <f t="shared" si="229"/>
        <v>1292.5969784482756</v>
      </c>
      <c r="G1514" s="60">
        <f t="shared" si="230"/>
        <v>67.67646264367815</v>
      </c>
      <c r="H1514" s="60">
        <f t="shared" si="224"/>
        <v>861.89115591514735</v>
      </c>
      <c r="I1514" s="60">
        <f t="shared" si="225"/>
        <v>49.300305022084352</v>
      </c>
      <c r="J1514" s="60">
        <f t="shared" si="226"/>
        <v>26.218843430466595</v>
      </c>
      <c r="K1514" s="60">
        <f t="shared" si="227"/>
        <v>3.2664783671592605</v>
      </c>
      <c r="L1514" s="60">
        <f t="shared" si="228"/>
        <v>0.46514825453226694</v>
      </c>
      <c r="R1514" s="60">
        <f t="shared" si="231"/>
        <v>19.099653379549395</v>
      </c>
      <c r="S1514" s="60">
        <f t="shared" si="232"/>
        <v>2.9496701872203421</v>
      </c>
    </row>
    <row r="1515" spans="1:19" x14ac:dyDescent="0.3">
      <c r="A1515" s="60">
        <f>[1]Data!A1514</f>
        <v>1996.06</v>
      </c>
      <c r="B1515" s="60">
        <f>[1]Data!B1514</f>
        <v>668.5</v>
      </c>
      <c r="C1515" s="60">
        <f>[1]Data!C1514</f>
        <v>14.27</v>
      </c>
      <c r="D1515" s="60">
        <f>[1]Data!D1514</f>
        <v>34.909999999999997</v>
      </c>
      <c r="E1515" s="60">
        <f>[1]Data!E1514</f>
        <v>156.69999999999999</v>
      </c>
      <c r="F1515" s="60">
        <f t="shared" si="229"/>
        <v>1305.9746888959794</v>
      </c>
      <c r="G1515" s="60">
        <f t="shared" si="230"/>
        <v>68.199815092533498</v>
      </c>
      <c r="H1515" s="60">
        <f t="shared" si="224"/>
        <v>866.21143344035011</v>
      </c>
      <c r="I1515" s="60">
        <f t="shared" si="225"/>
        <v>49.508559705902485</v>
      </c>
      <c r="J1515" s="60">
        <f t="shared" si="226"/>
        <v>26.378765543855625</v>
      </c>
      <c r="K1515" s="60">
        <f t="shared" si="227"/>
        <v>3.272559351040929</v>
      </c>
      <c r="L1515" s="60">
        <f t="shared" si="228"/>
        <v>0.47122923841393538</v>
      </c>
      <c r="R1515" s="60">
        <f t="shared" si="231"/>
        <v>19.149240905184762</v>
      </c>
      <c r="S1515" s="60">
        <f t="shared" si="232"/>
        <v>2.9522630754250532</v>
      </c>
    </row>
    <row r="1516" spans="1:19" x14ac:dyDescent="0.3">
      <c r="A1516" s="60">
        <f>[1]Data!A1515</f>
        <v>1996.07</v>
      </c>
      <c r="B1516" s="60">
        <f>[1]Data!B1515</f>
        <v>644.07000000000005</v>
      </c>
      <c r="C1516" s="60">
        <f>[1]Data!C1515</f>
        <v>14.4</v>
      </c>
      <c r="D1516" s="60">
        <f>[1]Data!D1515</f>
        <v>35.273299999999999</v>
      </c>
      <c r="E1516" s="60">
        <f>[1]Data!E1515</f>
        <v>157</v>
      </c>
      <c r="F1516" s="60">
        <f t="shared" si="229"/>
        <v>1255.8441969745222</v>
      </c>
      <c r="G1516" s="60">
        <f t="shared" si="230"/>
        <v>68.777879909235651</v>
      </c>
      <c r="H1516" s="60">
        <f t="shared" si="224"/>
        <v>870.89579767400608</v>
      </c>
      <c r="I1516" s="60">
        <f t="shared" si="225"/>
        <v>49.719877850903387</v>
      </c>
      <c r="J1516" s="60">
        <f t="shared" si="226"/>
        <v>25.25839264409424</v>
      </c>
      <c r="K1516" s="60">
        <f t="shared" si="227"/>
        <v>3.229158482439054</v>
      </c>
      <c r="L1516" s="60">
        <f t="shared" si="228"/>
        <v>0.42782836981206041</v>
      </c>
      <c r="R1516" s="60">
        <f t="shared" si="231"/>
        <v>18.25942001457193</v>
      </c>
      <c r="S1516" s="60">
        <f t="shared" si="232"/>
        <v>2.9046811120430989</v>
      </c>
    </row>
    <row r="1517" spans="1:19" x14ac:dyDescent="0.3">
      <c r="A1517" s="60">
        <f>[1]Data!A1516</f>
        <v>1996.08</v>
      </c>
      <c r="B1517" s="60">
        <f>[1]Data!B1516</f>
        <v>662.68</v>
      </c>
      <c r="C1517" s="60">
        <f>[1]Data!C1516</f>
        <v>14.53</v>
      </c>
      <c r="D1517" s="60">
        <f>[1]Data!D1516</f>
        <v>35.636699999999998</v>
      </c>
      <c r="E1517" s="60">
        <f>[1]Data!E1516</f>
        <v>157.30000000000001</v>
      </c>
      <c r="F1517" s="60">
        <f t="shared" si="229"/>
        <v>1289.6666986649709</v>
      </c>
      <c r="G1517" s="60">
        <f t="shared" si="230"/>
        <v>69.353934388111867</v>
      </c>
      <c r="H1517" s="60">
        <f t="shared" si="224"/>
        <v>875.58456400864293</v>
      </c>
      <c r="I1517" s="60">
        <f t="shared" si="225"/>
        <v>49.935016003595045</v>
      </c>
      <c r="J1517" s="60">
        <f t="shared" si="226"/>
        <v>25.826900677715255</v>
      </c>
      <c r="K1517" s="60">
        <f t="shared" si="227"/>
        <v>3.2514166106601188</v>
      </c>
      <c r="L1517" s="60">
        <f t="shared" si="228"/>
        <v>0.45008649803312517</v>
      </c>
      <c r="R1517" s="60">
        <f t="shared" si="231"/>
        <v>18.595436726745181</v>
      </c>
      <c r="S1517" s="60">
        <f t="shared" si="232"/>
        <v>2.9229162133472792</v>
      </c>
    </row>
    <row r="1518" spans="1:19" x14ac:dyDescent="0.3">
      <c r="A1518" s="60">
        <f>[1]Data!A1517</f>
        <v>1996.09</v>
      </c>
      <c r="B1518" s="60">
        <f>[1]Data!B1517</f>
        <v>674.88</v>
      </c>
      <c r="C1518" s="60">
        <f>[1]Data!C1517</f>
        <v>14.66</v>
      </c>
      <c r="D1518" s="60">
        <f>[1]Data!D1517</f>
        <v>36</v>
      </c>
      <c r="E1518" s="60">
        <f>[1]Data!E1517</f>
        <v>157.80000000000001</v>
      </c>
      <c r="F1518" s="60">
        <f t="shared" si="229"/>
        <v>1309.2479543726233</v>
      </c>
      <c r="G1518" s="60">
        <f t="shared" si="230"/>
        <v>69.838973384030396</v>
      </c>
      <c r="H1518" s="60">
        <f t="shared" si="224"/>
        <v>880.79153925677542</v>
      </c>
      <c r="I1518" s="60">
        <f t="shared" si="225"/>
        <v>50.154582019706162</v>
      </c>
      <c r="J1518" s="60">
        <f t="shared" si="226"/>
        <v>26.104254120953669</v>
      </c>
      <c r="K1518" s="60">
        <f t="shared" si="227"/>
        <v>3.2620982941866963</v>
      </c>
      <c r="L1518" s="60">
        <f t="shared" si="228"/>
        <v>0.46076818155970267</v>
      </c>
      <c r="R1518" s="60">
        <f t="shared" si="231"/>
        <v>18.746666666666666</v>
      </c>
      <c r="S1518" s="60">
        <f t="shared" si="232"/>
        <v>2.9310159588342999</v>
      </c>
    </row>
    <row r="1519" spans="1:19" x14ac:dyDescent="0.3">
      <c r="A1519" s="60">
        <f>[1]Data!A1518</f>
        <v>1996.1</v>
      </c>
      <c r="B1519" s="60">
        <f>[1]Data!B1518</f>
        <v>701.46</v>
      </c>
      <c r="C1519" s="60">
        <f>[1]Data!C1518</f>
        <v>14.74</v>
      </c>
      <c r="D1519" s="60">
        <f>[1]Data!D1518</f>
        <v>36.909999999999997</v>
      </c>
      <c r="E1519" s="60">
        <f>[1]Data!E1518</f>
        <v>158.30000000000001</v>
      </c>
      <c r="F1519" s="60">
        <f t="shared" si="229"/>
        <v>1356.5141891977255</v>
      </c>
      <c r="G1519" s="60">
        <f t="shared" si="230"/>
        <v>71.378180827542622</v>
      </c>
      <c r="H1519" s="60">
        <f t="shared" si="224"/>
        <v>886.39872594101985</v>
      </c>
      <c r="I1519" s="60">
        <f t="shared" si="225"/>
        <v>50.38814751459757</v>
      </c>
      <c r="J1519" s="60">
        <f t="shared" si="226"/>
        <v>26.921295108234332</v>
      </c>
      <c r="K1519" s="60">
        <f t="shared" si="227"/>
        <v>3.2929176131376643</v>
      </c>
      <c r="L1519" s="60">
        <f t="shared" si="228"/>
        <v>0.49158750051067068</v>
      </c>
      <c r="R1519" s="60">
        <f t="shared" si="231"/>
        <v>19.004605797886754</v>
      </c>
      <c r="S1519" s="60">
        <f t="shared" si="232"/>
        <v>2.9446813602048754</v>
      </c>
    </row>
    <row r="1520" spans="1:19" x14ac:dyDescent="0.3">
      <c r="A1520" s="60">
        <f>[1]Data!A1519</f>
        <v>1996.11</v>
      </c>
      <c r="B1520" s="60">
        <f>[1]Data!B1519</f>
        <v>735.67</v>
      </c>
      <c r="C1520" s="60">
        <f>[1]Data!C1519</f>
        <v>14.82</v>
      </c>
      <c r="D1520" s="60">
        <f>[1]Data!D1519</f>
        <v>37.82</v>
      </c>
      <c r="E1520" s="60">
        <f>[1]Data!E1519</f>
        <v>158.6</v>
      </c>
      <c r="F1520" s="60">
        <f t="shared" si="229"/>
        <v>1419.9799364754097</v>
      </c>
      <c r="G1520" s="60">
        <f t="shared" si="230"/>
        <v>72.999634615384593</v>
      </c>
      <c r="H1520" s="60">
        <f t="shared" si="224"/>
        <v>891.88855318881974</v>
      </c>
      <c r="I1520" s="60">
        <f t="shared" si="225"/>
        <v>50.636210372560633</v>
      </c>
      <c r="J1520" s="60">
        <f t="shared" si="226"/>
        <v>28.042776622258557</v>
      </c>
      <c r="K1520" s="60">
        <f t="shared" si="227"/>
        <v>3.3337310808822251</v>
      </c>
      <c r="L1520" s="60">
        <f t="shared" si="228"/>
        <v>0.53240096825523153</v>
      </c>
      <c r="R1520" s="60">
        <f t="shared" si="231"/>
        <v>19.451877313590693</v>
      </c>
      <c r="S1520" s="60">
        <f t="shared" si="232"/>
        <v>2.9679435853856577</v>
      </c>
    </row>
    <row r="1521" spans="1:19" x14ac:dyDescent="0.3">
      <c r="A1521" s="60">
        <f>[1]Data!A1520</f>
        <v>1996.12</v>
      </c>
      <c r="B1521" s="60">
        <f>[1]Data!B1520</f>
        <v>743.25</v>
      </c>
      <c r="C1521" s="60">
        <f>[1]Data!C1520</f>
        <v>14.9</v>
      </c>
      <c r="D1521" s="60">
        <f>[1]Data!D1520</f>
        <v>38.729999999999997</v>
      </c>
      <c r="E1521" s="60">
        <f>[1]Data!E1520</f>
        <v>158.6</v>
      </c>
      <c r="F1521" s="60">
        <f t="shared" si="229"/>
        <v>1434.610746374527</v>
      </c>
      <c r="G1521" s="60">
        <f t="shared" si="230"/>
        <v>74.756103877679678</v>
      </c>
      <c r="H1521" s="60">
        <f t="shared" si="224"/>
        <v>897.51633680135626</v>
      </c>
      <c r="I1521" s="60">
        <f t="shared" si="225"/>
        <v>50.899558162779542</v>
      </c>
      <c r="J1521" s="60">
        <f t="shared" si="226"/>
        <v>28.185131623079403</v>
      </c>
      <c r="K1521" s="60">
        <f t="shared" si="227"/>
        <v>3.3387945914917454</v>
      </c>
      <c r="L1521" s="60">
        <f t="shared" si="228"/>
        <v>0.53746447886475179</v>
      </c>
      <c r="R1521" s="60">
        <f t="shared" si="231"/>
        <v>19.190549961270335</v>
      </c>
      <c r="S1521" s="60">
        <f t="shared" si="232"/>
        <v>2.9544179683515464</v>
      </c>
    </row>
    <row r="1522" spans="1:19" x14ac:dyDescent="0.3">
      <c r="A1522" s="60">
        <f>[1]Data!A1521</f>
        <v>1997.01</v>
      </c>
      <c r="B1522" s="60">
        <f>[1]Data!B1521</f>
        <v>766.22</v>
      </c>
      <c r="C1522" s="60">
        <f>[1]Data!C1521</f>
        <v>14.9533</v>
      </c>
      <c r="D1522" s="60">
        <f>[1]Data!D1521</f>
        <v>39.2333</v>
      </c>
      <c r="E1522" s="60">
        <f>[1]Data!E1521</f>
        <v>159.1</v>
      </c>
      <c r="F1522" s="60">
        <f t="shared" si="229"/>
        <v>1474.2992649277182</v>
      </c>
      <c r="G1522" s="60">
        <f t="shared" si="230"/>
        <v>75.489579168761765</v>
      </c>
      <c r="H1522" s="60">
        <f t="shared" si="224"/>
        <v>903.04758962257961</v>
      </c>
      <c r="I1522" s="60">
        <f t="shared" si="225"/>
        <v>51.165087670564155</v>
      </c>
      <c r="J1522" s="60">
        <f t="shared" si="226"/>
        <v>28.814555628640093</v>
      </c>
      <c r="K1522" s="60">
        <f t="shared" si="227"/>
        <v>3.3608806632406552</v>
      </c>
      <c r="L1522" s="60">
        <f t="shared" si="228"/>
        <v>0.55955055061366155</v>
      </c>
      <c r="R1522" s="60">
        <f t="shared" si="231"/>
        <v>19.529838173184515</v>
      </c>
      <c r="S1522" s="60">
        <f t="shared" si="232"/>
        <v>2.9719434587909972</v>
      </c>
    </row>
    <row r="1523" spans="1:19" x14ac:dyDescent="0.3">
      <c r="A1523" s="60">
        <f>[1]Data!A1522</f>
        <v>1997.02</v>
      </c>
      <c r="B1523" s="60">
        <f>[1]Data!B1522</f>
        <v>798.39</v>
      </c>
      <c r="C1523" s="60">
        <f>[1]Data!C1522</f>
        <v>15.0067</v>
      </c>
      <c r="D1523" s="60">
        <f>[1]Data!D1522</f>
        <v>39.736699999999999</v>
      </c>
      <c r="E1523" s="60">
        <f>[1]Data!E1522</f>
        <v>159.6</v>
      </c>
      <c r="F1523" s="60">
        <f t="shared" si="229"/>
        <v>1531.3855559210524</v>
      </c>
      <c r="G1523" s="60">
        <f t="shared" si="230"/>
        <v>76.218650559210516</v>
      </c>
      <c r="H1523" s="60">
        <f t="shared" si="224"/>
        <v>908.11067604264042</v>
      </c>
      <c r="I1523" s="60">
        <f t="shared" si="225"/>
        <v>51.431673687987093</v>
      </c>
      <c r="J1523" s="60">
        <f t="shared" si="226"/>
        <v>29.775145277427331</v>
      </c>
      <c r="K1523" s="60">
        <f t="shared" si="227"/>
        <v>3.3936739944041823</v>
      </c>
      <c r="L1523" s="60">
        <f t="shared" si="228"/>
        <v>0.59234388177718866</v>
      </c>
      <c r="R1523" s="60">
        <f t="shared" si="231"/>
        <v>20.092005627039992</v>
      </c>
      <c r="S1523" s="60">
        <f t="shared" si="232"/>
        <v>3.0003220059514657</v>
      </c>
    </row>
    <row r="1524" spans="1:19" x14ac:dyDescent="0.3">
      <c r="A1524" s="60">
        <f>[1]Data!A1523</f>
        <v>1997.03</v>
      </c>
      <c r="B1524" s="60">
        <f>[1]Data!B1523</f>
        <v>792.16</v>
      </c>
      <c r="C1524" s="60">
        <f>[1]Data!C1523</f>
        <v>15.06</v>
      </c>
      <c r="D1524" s="60">
        <f>[1]Data!D1523</f>
        <v>40.24</v>
      </c>
      <c r="E1524" s="60">
        <f>[1]Data!E1523</f>
        <v>160</v>
      </c>
      <c r="F1524" s="60">
        <f t="shared" si="229"/>
        <v>1515.6372524999997</v>
      </c>
      <c r="G1524" s="60">
        <f t="shared" si="230"/>
        <v>76.991066249999989</v>
      </c>
      <c r="H1524" s="60">
        <f t="shared" si="224"/>
        <v>912.64736211195464</v>
      </c>
      <c r="I1524" s="60">
        <f t="shared" si="225"/>
        <v>51.699980521795773</v>
      </c>
      <c r="J1524" s="60">
        <f t="shared" si="226"/>
        <v>29.316012060411406</v>
      </c>
      <c r="K1524" s="60">
        <f t="shared" si="227"/>
        <v>3.3781338534570042</v>
      </c>
      <c r="L1524" s="60">
        <f t="shared" si="228"/>
        <v>0.57680374083001063</v>
      </c>
      <c r="R1524" s="60">
        <f t="shared" si="231"/>
        <v>19.685884691848905</v>
      </c>
      <c r="S1524" s="60">
        <f t="shared" si="232"/>
        <v>2.979901865821629</v>
      </c>
    </row>
    <row r="1525" spans="1:19" x14ac:dyDescent="0.3">
      <c r="A1525" s="60">
        <f>[1]Data!A1524</f>
        <v>1997.04</v>
      </c>
      <c r="B1525" s="60">
        <f>[1]Data!B1524</f>
        <v>763.93</v>
      </c>
      <c r="C1525" s="60">
        <f>[1]Data!C1524</f>
        <v>15.093299999999999</v>
      </c>
      <c r="D1525" s="60">
        <f>[1]Data!D1524</f>
        <v>40.343299999999999</v>
      </c>
      <c r="E1525" s="60">
        <f>[1]Data!E1524</f>
        <v>160.19999999999999</v>
      </c>
      <c r="F1525" s="60">
        <f t="shared" si="229"/>
        <v>1459.8001315543067</v>
      </c>
      <c r="G1525" s="60">
        <f t="shared" si="230"/>
        <v>77.092344386704113</v>
      </c>
      <c r="H1525" s="60">
        <f t="shared" si="224"/>
        <v>917.99257550318964</v>
      </c>
      <c r="I1525" s="60">
        <f t="shared" si="225"/>
        <v>51.979120300804546</v>
      </c>
      <c r="J1525" s="60">
        <f t="shared" si="226"/>
        <v>28.084356239705574</v>
      </c>
      <c r="K1525" s="60">
        <f t="shared" si="227"/>
        <v>3.335212703866802</v>
      </c>
      <c r="L1525" s="60">
        <f t="shared" si="228"/>
        <v>0.53388259123980841</v>
      </c>
      <c r="R1525" s="60">
        <f t="shared" si="231"/>
        <v>18.93573406240937</v>
      </c>
      <c r="S1525" s="60">
        <f t="shared" si="232"/>
        <v>2.9410508280915906</v>
      </c>
    </row>
    <row r="1526" spans="1:19" x14ac:dyDescent="0.3">
      <c r="A1526" s="60">
        <f>[1]Data!A1525</f>
        <v>1997.05</v>
      </c>
      <c r="B1526" s="60">
        <f>[1]Data!B1525</f>
        <v>833.09</v>
      </c>
      <c r="C1526" s="60">
        <f>[1]Data!C1525</f>
        <v>15.1267</v>
      </c>
      <c r="D1526" s="60">
        <f>[1]Data!D1525</f>
        <v>40.4467</v>
      </c>
      <c r="E1526" s="60">
        <f>[1]Data!E1525</f>
        <v>160.1</v>
      </c>
      <c r="F1526" s="60">
        <f t="shared" si="229"/>
        <v>1592.9528980324794</v>
      </c>
      <c r="G1526" s="60">
        <f t="shared" si="230"/>
        <v>77.338208333853828</v>
      </c>
      <c r="H1526" s="60">
        <f t="shared" si="224"/>
        <v>923.7777684041049</v>
      </c>
      <c r="I1526" s="60">
        <f t="shared" si="225"/>
        <v>52.269383771803732</v>
      </c>
      <c r="J1526" s="60">
        <f t="shared" si="226"/>
        <v>30.475830841759112</v>
      </c>
      <c r="K1526" s="60">
        <f t="shared" si="227"/>
        <v>3.4169339380558887</v>
      </c>
      <c r="L1526" s="60">
        <f t="shared" si="228"/>
        <v>0.61560382542889514</v>
      </c>
      <c r="R1526" s="60">
        <f t="shared" si="231"/>
        <v>20.597230429182108</v>
      </c>
      <c r="S1526" s="60">
        <f t="shared" si="232"/>
        <v>3.0251566215716368</v>
      </c>
    </row>
    <row r="1527" spans="1:19" x14ac:dyDescent="0.3">
      <c r="A1527" s="60">
        <f>[1]Data!A1526</f>
        <v>1997.06</v>
      </c>
      <c r="B1527" s="60">
        <f>[1]Data!B1526</f>
        <v>876.29</v>
      </c>
      <c r="C1527" s="60">
        <f>[1]Data!C1526</f>
        <v>15.16</v>
      </c>
      <c r="D1527" s="60">
        <f>[1]Data!D1526</f>
        <v>40.549999999999997</v>
      </c>
      <c r="E1527" s="60">
        <f>[1]Data!E1526</f>
        <v>160.30000000000001</v>
      </c>
      <c r="F1527" s="60">
        <f t="shared" si="229"/>
        <v>1673.4651713973794</v>
      </c>
      <c r="G1527" s="60">
        <f t="shared" si="230"/>
        <v>77.438990174672455</v>
      </c>
      <c r="H1527" s="60">
        <f t="shared" si="224"/>
        <v>929.71488187318823</v>
      </c>
      <c r="I1527" s="60">
        <f t="shared" si="225"/>
        <v>52.57021818587603</v>
      </c>
      <c r="J1527" s="60">
        <f t="shared" si="226"/>
        <v>31.832950844533247</v>
      </c>
      <c r="K1527" s="60">
        <f t="shared" si="227"/>
        <v>3.4605019433914133</v>
      </c>
      <c r="L1527" s="60">
        <f t="shared" si="228"/>
        <v>0.65917183076441965</v>
      </c>
      <c r="R1527" s="60">
        <f t="shared" si="231"/>
        <v>21.610110974106043</v>
      </c>
      <c r="S1527" s="60">
        <f t="shared" si="232"/>
        <v>3.0731613058182439</v>
      </c>
    </row>
    <row r="1528" spans="1:19" x14ac:dyDescent="0.3">
      <c r="A1528" s="60">
        <f>[1]Data!A1527</f>
        <v>1997.07</v>
      </c>
      <c r="B1528" s="60">
        <f>[1]Data!B1527</f>
        <v>925.29</v>
      </c>
      <c r="C1528" s="60">
        <f>[1]Data!C1527</f>
        <v>15.216699999999999</v>
      </c>
      <c r="D1528" s="60">
        <f>[1]Data!D1527</f>
        <v>40.58</v>
      </c>
      <c r="E1528" s="60">
        <f>[1]Data!E1527</f>
        <v>160.5</v>
      </c>
      <c r="F1528" s="60">
        <f t="shared" si="229"/>
        <v>1764.8393425233639</v>
      </c>
      <c r="G1528" s="60">
        <f t="shared" si="230"/>
        <v>77.399713084112122</v>
      </c>
      <c r="H1528" s="60">
        <f t="shared" si="224"/>
        <v>935.49237192585042</v>
      </c>
      <c r="I1528" s="60">
        <f t="shared" si="225"/>
        <v>52.859297594234974</v>
      </c>
      <c r="J1528" s="60">
        <f t="shared" si="226"/>
        <v>33.387491375137827</v>
      </c>
      <c r="K1528" s="60">
        <f t="shared" si="227"/>
        <v>3.5081813201099608</v>
      </c>
      <c r="L1528" s="60">
        <f t="shared" si="228"/>
        <v>0.70685120748296715</v>
      </c>
      <c r="R1528" s="60">
        <f t="shared" si="231"/>
        <v>22.801626416954164</v>
      </c>
      <c r="S1528" s="60">
        <f t="shared" si="232"/>
        <v>3.1268318674931779</v>
      </c>
    </row>
    <row r="1529" spans="1:19" x14ac:dyDescent="0.3">
      <c r="A1529" s="60">
        <f>[1]Data!A1528</f>
        <v>1997.08</v>
      </c>
      <c r="B1529" s="60">
        <f>[1]Data!B1528</f>
        <v>927.24</v>
      </c>
      <c r="C1529" s="60">
        <f>[1]Data!C1528</f>
        <v>15.273300000000001</v>
      </c>
      <c r="D1529" s="60">
        <f>[1]Data!D1528</f>
        <v>40.61</v>
      </c>
      <c r="E1529" s="60">
        <f>[1]Data!E1528</f>
        <v>160.80000000000001</v>
      </c>
      <c r="F1529" s="60">
        <f t="shared" si="229"/>
        <v>1765.2590988805966</v>
      </c>
      <c r="G1529" s="60">
        <f t="shared" si="230"/>
        <v>77.312423973880584</v>
      </c>
      <c r="H1529" s="60">
        <f t="shared" si="224"/>
        <v>940.9393359226417</v>
      </c>
      <c r="I1529" s="60">
        <f t="shared" si="225"/>
        <v>53.137753901961993</v>
      </c>
      <c r="J1529" s="60">
        <f t="shared" si="226"/>
        <v>33.220431223673124</v>
      </c>
      <c r="K1529" s="60">
        <f t="shared" si="227"/>
        <v>3.5031650849459655</v>
      </c>
      <c r="L1529" s="60">
        <f t="shared" si="228"/>
        <v>0.70183497231897185</v>
      </c>
      <c r="R1529" s="60">
        <f t="shared" si="231"/>
        <v>22.832799803004185</v>
      </c>
      <c r="S1529" s="60">
        <f t="shared" si="232"/>
        <v>3.1281980900352861</v>
      </c>
    </row>
    <row r="1530" spans="1:19" x14ac:dyDescent="0.3">
      <c r="A1530" s="60">
        <f>[1]Data!A1529</f>
        <v>1997.09</v>
      </c>
      <c r="B1530" s="60">
        <f>[1]Data!B1529</f>
        <v>937.02</v>
      </c>
      <c r="C1530" s="60">
        <f>[1]Data!C1529</f>
        <v>15.33</v>
      </c>
      <c r="D1530" s="60">
        <f>[1]Data!D1529</f>
        <v>40.64</v>
      </c>
      <c r="E1530" s="60">
        <f>[1]Data!E1529</f>
        <v>161.19999999999999</v>
      </c>
      <c r="F1530" s="60">
        <f t="shared" si="229"/>
        <v>1779.4515511786599</v>
      </c>
      <c r="G1530" s="60">
        <f t="shared" si="230"/>
        <v>77.177553349875922</v>
      </c>
      <c r="H1530" s="60">
        <f t="shared" si="224"/>
        <v>946.81506996074665</v>
      </c>
      <c r="I1530" s="60">
        <f t="shared" si="225"/>
        <v>53.405549436130407</v>
      </c>
      <c r="J1530" s="60">
        <f t="shared" si="226"/>
        <v>33.319600115841318</v>
      </c>
      <c r="K1530" s="60">
        <f t="shared" si="227"/>
        <v>3.506145815901335</v>
      </c>
      <c r="L1530" s="60">
        <f t="shared" si="228"/>
        <v>0.7048157032743414</v>
      </c>
      <c r="R1530" s="60">
        <f t="shared" si="231"/>
        <v>23.056594488188974</v>
      </c>
      <c r="S1530" s="60">
        <f t="shared" si="232"/>
        <v>3.1379518234575827</v>
      </c>
    </row>
    <row r="1531" spans="1:19" x14ac:dyDescent="0.3">
      <c r="A1531" s="60">
        <f>[1]Data!A1530</f>
        <v>1997.1</v>
      </c>
      <c r="B1531" s="60">
        <f>[1]Data!B1530</f>
        <v>951.16</v>
      </c>
      <c r="C1531" s="60">
        <f>[1]Data!C1530</f>
        <v>15.386699999999999</v>
      </c>
      <c r="D1531" s="60">
        <f>[1]Data!D1530</f>
        <v>40.333300000000001</v>
      </c>
      <c r="E1531" s="60">
        <f>[1]Data!E1530</f>
        <v>161.6</v>
      </c>
      <c r="F1531" s="60">
        <f t="shared" si="229"/>
        <v>1801.8331243811879</v>
      </c>
      <c r="G1531" s="60">
        <f t="shared" si="230"/>
        <v>76.405521632116333</v>
      </c>
      <c r="H1531" s="60">
        <f t="shared" si="224"/>
        <v>953.66508486261648</v>
      </c>
      <c r="I1531" s="60">
        <f t="shared" si="225"/>
        <v>53.656207729148136</v>
      </c>
      <c r="J1531" s="60">
        <f t="shared" si="226"/>
        <v>33.58107478405266</v>
      </c>
      <c r="K1531" s="60">
        <f t="shared" si="227"/>
        <v>3.5139626578093974</v>
      </c>
      <c r="L1531" s="60">
        <f t="shared" si="228"/>
        <v>0.71263254518240382</v>
      </c>
      <c r="R1531" s="60">
        <f t="shared" si="231"/>
        <v>23.582498828511426</v>
      </c>
      <c r="S1531" s="60">
        <f t="shared" si="232"/>
        <v>3.1605048618656872</v>
      </c>
    </row>
    <row r="1532" spans="1:19" x14ac:dyDescent="0.3">
      <c r="A1532" s="60">
        <f>[1]Data!A1531</f>
        <v>1997.11</v>
      </c>
      <c r="B1532" s="60">
        <f>[1]Data!B1531</f>
        <v>938.92</v>
      </c>
      <c r="C1532" s="60">
        <f>[1]Data!C1531</f>
        <v>15.443300000000001</v>
      </c>
      <c r="D1532" s="60">
        <f>[1]Data!D1531</f>
        <v>40.026699999999998</v>
      </c>
      <c r="E1532" s="60">
        <f>[1]Data!E1531</f>
        <v>161.5</v>
      </c>
      <c r="F1532" s="60">
        <f t="shared" si="229"/>
        <v>1779.7475684210522</v>
      </c>
      <c r="G1532" s="60">
        <f t="shared" si="230"/>
        <v>75.871663184210504</v>
      </c>
      <c r="H1532" s="60">
        <f t="shared" si="224"/>
        <v>961.84377635524436</v>
      </c>
      <c r="I1532" s="60">
        <f t="shared" si="225"/>
        <v>53.89056227274645</v>
      </c>
      <c r="J1532" s="60">
        <f t="shared" si="226"/>
        <v>33.025218022657498</v>
      </c>
      <c r="K1532" s="60">
        <f t="shared" si="227"/>
        <v>3.4972714521324719</v>
      </c>
      <c r="L1532" s="60">
        <f t="shared" si="228"/>
        <v>0.69594133950547832</v>
      </c>
      <c r="R1532" s="60">
        <f t="shared" si="231"/>
        <v>23.457342224065435</v>
      </c>
      <c r="S1532" s="60">
        <f t="shared" si="232"/>
        <v>3.1551835471257883</v>
      </c>
    </row>
    <row r="1533" spans="1:19" x14ac:dyDescent="0.3">
      <c r="A1533" s="60">
        <f>[1]Data!A1532</f>
        <v>1997.12</v>
      </c>
      <c r="B1533" s="60">
        <f>[1]Data!B1532</f>
        <v>962.37</v>
      </c>
      <c r="C1533" s="60">
        <f>[1]Data!C1532</f>
        <v>15.5</v>
      </c>
      <c r="D1533" s="60">
        <f>[1]Data!D1532</f>
        <v>39.72</v>
      </c>
      <c r="E1533" s="60">
        <f>[1]Data!E1532</f>
        <v>161.30000000000001</v>
      </c>
      <c r="F1533" s="60">
        <f t="shared" si="229"/>
        <v>1826.4595299132047</v>
      </c>
      <c r="G1533" s="60">
        <f t="shared" si="230"/>
        <v>75.383659640421556</v>
      </c>
      <c r="H1533" s="60">
        <f t="shared" si="224"/>
        <v>970.21793762723587</v>
      </c>
      <c r="I1533" s="60">
        <f t="shared" si="225"/>
        <v>54.108717067562431</v>
      </c>
      <c r="J1533" s="60">
        <f t="shared" si="226"/>
        <v>33.755365658228605</v>
      </c>
      <c r="K1533" s="60">
        <f t="shared" si="227"/>
        <v>3.5191393871481984</v>
      </c>
      <c r="L1533" s="60">
        <f t="shared" si="228"/>
        <v>0.7178092745212048</v>
      </c>
      <c r="R1533" s="60">
        <f t="shared" si="231"/>
        <v>24.228851963746223</v>
      </c>
      <c r="S1533" s="60">
        <f t="shared" si="232"/>
        <v>3.1875441529278126</v>
      </c>
    </row>
    <row r="1534" spans="1:19" x14ac:dyDescent="0.3">
      <c r="A1534" s="60">
        <f>[1]Data!A1533</f>
        <v>1998.01</v>
      </c>
      <c r="B1534" s="60">
        <f>[1]Data!B1533</f>
        <v>963.36</v>
      </c>
      <c r="C1534" s="60">
        <f>[1]Data!C1533</f>
        <v>15.55</v>
      </c>
      <c r="D1534" s="60">
        <f>[1]Data!D1533</f>
        <v>39.659999999999997</v>
      </c>
      <c r="E1534" s="60">
        <f>[1]Data!E1533</f>
        <v>161.6</v>
      </c>
      <c r="F1534" s="60">
        <f t="shared" si="229"/>
        <v>1824.9442351485147</v>
      </c>
      <c r="G1534" s="60">
        <f t="shared" si="230"/>
        <v>75.130053527227702</v>
      </c>
      <c r="H1534" s="60">
        <f t="shared" si="224"/>
        <v>978.85000284497426</v>
      </c>
      <c r="I1534" s="60">
        <f t="shared" si="225"/>
        <v>54.318103129785612</v>
      </c>
      <c r="J1534" s="60">
        <f t="shared" si="226"/>
        <v>33.597348397606268</v>
      </c>
      <c r="K1534" s="60">
        <f t="shared" si="227"/>
        <v>3.5144471471171603</v>
      </c>
      <c r="L1534" s="60">
        <f t="shared" si="228"/>
        <v>0.71311703449016672</v>
      </c>
      <c r="R1534" s="60">
        <f t="shared" si="231"/>
        <v>24.290468986384269</v>
      </c>
      <c r="S1534" s="60">
        <f t="shared" si="232"/>
        <v>3.1900840506244879</v>
      </c>
    </row>
    <row r="1535" spans="1:19" x14ac:dyDescent="0.3">
      <c r="A1535" s="60">
        <f>[1]Data!A1534</f>
        <v>1998.02</v>
      </c>
      <c r="B1535" s="60">
        <f>[1]Data!B1534</f>
        <v>1023.74</v>
      </c>
      <c r="C1535" s="60">
        <f>[1]Data!C1534</f>
        <v>15.6</v>
      </c>
      <c r="D1535" s="60">
        <f>[1]Data!D1534</f>
        <v>39.6</v>
      </c>
      <c r="E1535" s="60">
        <f>[1]Data!E1534</f>
        <v>161.9</v>
      </c>
      <c r="F1535" s="60">
        <f t="shared" si="229"/>
        <v>1935.7317285361332</v>
      </c>
      <c r="G1535" s="60">
        <f t="shared" si="230"/>
        <v>74.877387276096343</v>
      </c>
      <c r="H1535" s="60">
        <f t="shared" si="224"/>
        <v>987.73361629288956</v>
      </c>
      <c r="I1535" s="60">
        <f t="shared" si="225"/>
        <v>54.518794921059474</v>
      </c>
      <c r="J1535" s="60">
        <f t="shared" si="226"/>
        <v>35.505768814937625</v>
      </c>
      <c r="K1535" s="60">
        <f t="shared" si="227"/>
        <v>3.5696951851086069</v>
      </c>
      <c r="L1535" s="60">
        <f t="shared" si="228"/>
        <v>0.76836507248161334</v>
      </c>
      <c r="R1535" s="60">
        <f t="shared" si="231"/>
        <v>25.852020202020203</v>
      </c>
      <c r="S1535" s="60">
        <f t="shared" si="232"/>
        <v>3.252388748849369</v>
      </c>
    </row>
    <row r="1536" spans="1:19" x14ac:dyDescent="0.3">
      <c r="A1536" s="60">
        <f>[1]Data!A1535</f>
        <v>1998.03</v>
      </c>
      <c r="B1536" s="60">
        <f>[1]Data!B1535</f>
        <v>1076.83</v>
      </c>
      <c r="C1536" s="60">
        <f>[1]Data!C1535</f>
        <v>15.64</v>
      </c>
      <c r="D1536" s="60">
        <f>[1]Data!D1535</f>
        <v>39.54</v>
      </c>
      <c r="E1536" s="60">
        <f>[1]Data!E1535</f>
        <v>162.19999999999999</v>
      </c>
      <c r="F1536" s="60">
        <f t="shared" si="229"/>
        <v>2032.3506524352647</v>
      </c>
      <c r="G1536" s="60">
        <f t="shared" si="230"/>
        <v>74.625655672009856</v>
      </c>
      <c r="H1536" s="60">
        <f t="shared" si="224"/>
        <v>996.74522639218719</v>
      </c>
      <c r="I1536" s="60">
        <f t="shared" si="225"/>
        <v>54.711654800495296</v>
      </c>
      <c r="J1536" s="60">
        <f t="shared" si="226"/>
        <v>37.146576170035097</v>
      </c>
      <c r="K1536" s="60">
        <f t="shared" si="227"/>
        <v>3.6148716046025666</v>
      </c>
      <c r="L1536" s="60">
        <f t="shared" si="228"/>
        <v>0.81354149197557302</v>
      </c>
      <c r="R1536" s="60">
        <f t="shared" si="231"/>
        <v>27.233940313606475</v>
      </c>
      <c r="S1536" s="60">
        <f t="shared" si="232"/>
        <v>3.3044640010867954</v>
      </c>
    </row>
    <row r="1537" spans="1:19" x14ac:dyDescent="0.3">
      <c r="A1537" s="60">
        <f>[1]Data!A1536</f>
        <v>1998.04</v>
      </c>
      <c r="B1537" s="60">
        <f>[1]Data!B1536</f>
        <v>1112.2</v>
      </c>
      <c r="C1537" s="60">
        <f>[1]Data!C1536</f>
        <v>15.75</v>
      </c>
      <c r="D1537" s="60">
        <f>[1]Data!D1536</f>
        <v>39.35</v>
      </c>
      <c r="E1537" s="60">
        <f>[1]Data!E1536</f>
        <v>162.5</v>
      </c>
      <c r="F1537" s="60">
        <f t="shared" si="229"/>
        <v>2095.2308030769227</v>
      </c>
      <c r="G1537" s="60">
        <f t="shared" si="230"/>
        <v>74.129951538461526</v>
      </c>
      <c r="H1537" s="60">
        <f t="shared" ref="H1537:H1600" si="233">GEOMEAN(F1418:F1538)</f>
        <v>1005.9356856371741</v>
      </c>
      <c r="I1537" s="60">
        <f t="shared" ref="I1537:I1600" si="234">GEOMEAN(G1418:G1537)</f>
        <v>54.879907397060563</v>
      </c>
      <c r="J1537" s="60">
        <f t="shared" ref="J1537:J1600" si="235">F1537/I1537</f>
        <v>38.178468267407204</v>
      </c>
      <c r="K1537" s="60">
        <f t="shared" ref="K1537:K1600" si="236">LN(J1537)</f>
        <v>3.6422716987764074</v>
      </c>
      <c r="L1537" s="60">
        <f t="shared" si="228"/>
        <v>0.84094158614941383</v>
      </c>
      <c r="R1537" s="60">
        <f t="shared" si="231"/>
        <v>28.264294790343076</v>
      </c>
      <c r="S1537" s="60">
        <f t="shared" si="232"/>
        <v>3.3415993398900512</v>
      </c>
    </row>
    <row r="1538" spans="1:19" x14ac:dyDescent="0.3">
      <c r="A1538" s="60">
        <f>[1]Data!A1537</f>
        <v>1998.05</v>
      </c>
      <c r="B1538" s="60">
        <f>[1]Data!B1537</f>
        <v>1108.42</v>
      </c>
      <c r="C1538" s="60">
        <f>[1]Data!C1537</f>
        <v>15.85</v>
      </c>
      <c r="D1538" s="60">
        <f>[1]Data!D1537</f>
        <v>39.159999999999997</v>
      </c>
      <c r="E1538" s="60">
        <f>[1]Data!E1537</f>
        <v>162.80000000000001</v>
      </c>
      <c r="F1538" s="60">
        <f t="shared" si="229"/>
        <v>2084.2619382678126</v>
      </c>
      <c r="G1538" s="60">
        <f t="shared" si="230"/>
        <v>73.636074324324298</v>
      </c>
      <c r="H1538" s="60">
        <f t="shared" si="233"/>
        <v>1015.4392848637744</v>
      </c>
      <c r="I1538" s="60">
        <f t="shared" si="234"/>
        <v>55.023780807159362</v>
      </c>
      <c r="J1538" s="60">
        <f t="shared" si="235"/>
        <v>37.879293419921105</v>
      </c>
      <c r="K1538" s="60">
        <f t="shared" si="236"/>
        <v>3.6344046150267229</v>
      </c>
      <c r="L1538" s="60">
        <f t="shared" ref="L1538:L1601" si="237">K1538-$K$1843</f>
        <v>0.83307450239972924</v>
      </c>
      <c r="R1538" s="60">
        <f t="shared" si="231"/>
        <v>28.304902962206338</v>
      </c>
      <c r="S1538" s="60">
        <f t="shared" si="232"/>
        <v>3.3430350391911494</v>
      </c>
    </row>
    <row r="1539" spans="1:19" x14ac:dyDescent="0.3">
      <c r="A1539" s="60">
        <f>[1]Data!A1538</f>
        <v>1998.06</v>
      </c>
      <c r="B1539" s="60">
        <f>[1]Data!B1538</f>
        <v>1108.3900000000001</v>
      </c>
      <c r="C1539" s="60">
        <f>[1]Data!C1538</f>
        <v>15.95</v>
      </c>
      <c r="D1539" s="60">
        <f>[1]Data!D1538</f>
        <v>38.97</v>
      </c>
      <c r="E1539" s="60">
        <f>[1]Data!E1538</f>
        <v>163</v>
      </c>
      <c r="F1539" s="60">
        <f t="shared" si="229"/>
        <v>2081.6482191717791</v>
      </c>
      <c r="G1539" s="60">
        <f t="shared" si="230"/>
        <v>73.188887576687108</v>
      </c>
      <c r="H1539" s="60">
        <f t="shared" si="233"/>
        <v>1024.9491091446209</v>
      </c>
      <c r="I1539" s="60">
        <f t="shared" si="234"/>
        <v>55.144873427662702</v>
      </c>
      <c r="J1539" s="60">
        <f t="shared" si="235"/>
        <v>37.748716966454175</v>
      </c>
      <c r="K1539" s="60">
        <f t="shared" si="236"/>
        <v>3.6309514874738427</v>
      </c>
      <c r="L1539" s="60">
        <f t="shared" si="237"/>
        <v>0.82962137484684906</v>
      </c>
      <c r="R1539" s="60">
        <f t="shared" si="231"/>
        <v>28.442134975622277</v>
      </c>
      <c r="S1539" s="60">
        <f t="shared" si="232"/>
        <v>3.3478716715837935</v>
      </c>
    </row>
    <row r="1540" spans="1:19" x14ac:dyDescent="0.3">
      <c r="A1540" s="60">
        <f>[1]Data!A1539</f>
        <v>1998.07</v>
      </c>
      <c r="B1540" s="60">
        <f>[1]Data!B1539</f>
        <v>1156.58</v>
      </c>
      <c r="C1540" s="60">
        <f>[1]Data!C1539</f>
        <v>16.0167</v>
      </c>
      <c r="D1540" s="60">
        <f>[1]Data!D1539</f>
        <v>38.676699999999997</v>
      </c>
      <c r="E1540" s="60">
        <f>[1]Data!E1539</f>
        <v>163.19999999999999</v>
      </c>
      <c r="F1540" s="60">
        <f t="shared" si="229"/>
        <v>2169.4910781249996</v>
      </c>
      <c r="G1540" s="60">
        <f t="shared" si="230"/>
        <v>72.549028671874993</v>
      </c>
      <c r="H1540" s="60">
        <f t="shared" si="233"/>
        <v>1033.9960825536316</v>
      </c>
      <c r="I1540" s="60">
        <f t="shared" si="234"/>
        <v>55.256688498803086</v>
      </c>
      <c r="J1540" s="60">
        <f t="shared" si="235"/>
        <v>39.262053826696345</v>
      </c>
      <c r="K1540" s="60">
        <f t="shared" si="236"/>
        <v>3.6702585009465531</v>
      </c>
      <c r="L1540" s="60">
        <f t="shared" si="237"/>
        <v>0.86892838831955954</v>
      </c>
      <c r="R1540" s="60">
        <f t="shared" si="231"/>
        <v>29.903792205643192</v>
      </c>
      <c r="S1540" s="60">
        <f t="shared" si="232"/>
        <v>3.397985301974618</v>
      </c>
    </row>
    <row r="1541" spans="1:19" x14ac:dyDescent="0.3">
      <c r="A1541" s="60">
        <f>[1]Data!A1540</f>
        <v>1998.08</v>
      </c>
      <c r="B1541" s="60">
        <f>[1]Data!B1540</f>
        <v>1074.6199999999999</v>
      </c>
      <c r="C1541" s="60">
        <f>[1]Data!C1540</f>
        <v>16.083300000000001</v>
      </c>
      <c r="D1541" s="60">
        <f>[1]Data!D1540</f>
        <v>38.383299999999998</v>
      </c>
      <c r="E1541" s="60">
        <f>[1]Data!E1540</f>
        <v>163.4</v>
      </c>
      <c r="F1541" s="60">
        <f t="shared" si="229"/>
        <v>2013.2847861077105</v>
      </c>
      <c r="G1541" s="60">
        <f t="shared" si="230"/>
        <v>71.91054878059974</v>
      </c>
      <c r="H1541" s="60">
        <f t="shared" si="233"/>
        <v>1042.8791510473666</v>
      </c>
      <c r="I1541" s="60">
        <f t="shared" si="234"/>
        <v>55.359249973276896</v>
      </c>
      <c r="J1541" s="60">
        <f t="shared" si="235"/>
        <v>36.367631192250009</v>
      </c>
      <c r="K1541" s="60">
        <f t="shared" si="236"/>
        <v>3.593679126062562</v>
      </c>
      <c r="L1541" s="60">
        <f t="shared" si="237"/>
        <v>0.79234901343556841</v>
      </c>
      <c r="R1541" s="60">
        <f t="shared" si="231"/>
        <v>27.997071643136465</v>
      </c>
      <c r="S1541" s="60">
        <f t="shared" si="232"/>
        <v>3.3320999205322002</v>
      </c>
    </row>
    <row r="1542" spans="1:19" x14ac:dyDescent="0.3">
      <c r="A1542" s="60">
        <f>[1]Data!A1541</f>
        <v>1998.09</v>
      </c>
      <c r="B1542" s="60">
        <f>[1]Data!B1541</f>
        <v>1020.64</v>
      </c>
      <c r="C1542" s="60">
        <f>[1]Data!C1541</f>
        <v>16.14</v>
      </c>
      <c r="D1542" s="60">
        <f>[1]Data!D1541</f>
        <v>38.090000000000003</v>
      </c>
      <c r="E1542" s="60">
        <f>[1]Data!E1541</f>
        <v>163.6</v>
      </c>
      <c r="F1542" s="60">
        <f t="shared" si="229"/>
        <v>1909.8164523227381</v>
      </c>
      <c r="G1542" s="60">
        <f t="shared" si="230"/>
        <v>71.273817084352075</v>
      </c>
      <c r="H1542" s="60">
        <f t="shared" si="233"/>
        <v>1051.8351213200676</v>
      </c>
      <c r="I1542" s="60">
        <f t="shared" si="234"/>
        <v>55.453748229790946</v>
      </c>
      <c r="J1542" s="60">
        <f t="shared" si="235"/>
        <v>34.439808187695121</v>
      </c>
      <c r="K1542" s="60">
        <f t="shared" si="236"/>
        <v>3.5392131100810449</v>
      </c>
      <c r="L1542" s="60">
        <f t="shared" si="237"/>
        <v>0.73788299745405128</v>
      </c>
      <c r="R1542" s="60">
        <f t="shared" si="231"/>
        <v>26.795484379102124</v>
      </c>
      <c r="S1542" s="60">
        <f t="shared" si="232"/>
        <v>3.2882333800031325</v>
      </c>
    </row>
    <row r="1543" spans="1:19" x14ac:dyDescent="0.3">
      <c r="A1543" s="60">
        <f>[1]Data!A1542</f>
        <v>1998.1</v>
      </c>
      <c r="B1543" s="60">
        <f>[1]Data!B1542</f>
        <v>1032.47</v>
      </c>
      <c r="C1543" s="60">
        <f>[1]Data!C1542</f>
        <v>16.166699999999999</v>
      </c>
      <c r="D1543" s="60">
        <f>[1]Data!D1542</f>
        <v>37.963299999999997</v>
      </c>
      <c r="E1543" s="60">
        <f>[1]Data!E1542</f>
        <v>164</v>
      </c>
      <c r="F1543" s="60">
        <f t="shared" si="229"/>
        <v>1927.2406092987803</v>
      </c>
      <c r="G1543" s="60">
        <f t="shared" si="230"/>
        <v>70.863476346036563</v>
      </c>
      <c r="H1543" s="60">
        <f t="shared" si="233"/>
        <v>1061.4978065000212</v>
      </c>
      <c r="I1543" s="60">
        <f t="shared" si="234"/>
        <v>55.540339506566717</v>
      </c>
      <c r="J1543" s="60">
        <f t="shared" si="235"/>
        <v>34.699834866348205</v>
      </c>
      <c r="K1543" s="60">
        <f t="shared" si="236"/>
        <v>3.5467349280466256</v>
      </c>
      <c r="L1543" s="60">
        <f t="shared" si="237"/>
        <v>0.74540481541963199</v>
      </c>
      <c r="R1543" s="60">
        <f t="shared" si="231"/>
        <v>27.196529279593715</v>
      </c>
      <c r="S1543" s="60">
        <f t="shared" si="232"/>
        <v>3.30308936514544</v>
      </c>
    </row>
    <row r="1544" spans="1:19" x14ac:dyDescent="0.3">
      <c r="A1544" s="60">
        <f>[1]Data!A1543</f>
        <v>1998.11</v>
      </c>
      <c r="B1544" s="60">
        <f>[1]Data!B1543</f>
        <v>1144.43</v>
      </c>
      <c r="C1544" s="60">
        <f>[1]Data!C1543</f>
        <v>16.183299999999999</v>
      </c>
      <c r="D1544" s="60">
        <f>[1]Data!D1543</f>
        <v>37.8367</v>
      </c>
      <c r="E1544" s="60">
        <f>[1]Data!E1543</f>
        <v>164</v>
      </c>
      <c r="F1544" s="60">
        <f t="shared" si="229"/>
        <v>2136.2286269817068</v>
      </c>
      <c r="G1544" s="60">
        <f t="shared" si="230"/>
        <v>70.627160849085357</v>
      </c>
      <c r="H1544" s="60">
        <f t="shared" si="233"/>
        <v>1071.8148839139803</v>
      </c>
      <c r="I1544" s="60">
        <f t="shared" si="234"/>
        <v>55.619055297352347</v>
      </c>
      <c r="J1544" s="60">
        <f t="shared" si="235"/>
        <v>38.408214874577318</v>
      </c>
      <c r="K1544" s="60">
        <f t="shared" si="236"/>
        <v>3.6482713657395811</v>
      </c>
      <c r="L1544" s="60">
        <f t="shared" si="237"/>
        <v>0.8469412531125875</v>
      </c>
      <c r="R1544" s="60">
        <f t="shared" si="231"/>
        <v>30.24655955725526</v>
      </c>
      <c r="S1544" s="60">
        <f t="shared" si="232"/>
        <v>3.4093824443642351</v>
      </c>
    </row>
    <row r="1545" spans="1:19" x14ac:dyDescent="0.3">
      <c r="A1545" s="60">
        <f>[1]Data!A1544</f>
        <v>1998.12</v>
      </c>
      <c r="B1545" s="60">
        <f>[1]Data!B1544</f>
        <v>1190.05</v>
      </c>
      <c r="C1545" s="60">
        <f>[1]Data!C1544</f>
        <v>16.2</v>
      </c>
      <c r="D1545" s="60">
        <f>[1]Data!D1544</f>
        <v>37.71</v>
      </c>
      <c r="E1545" s="60">
        <f>[1]Data!E1544</f>
        <v>163.9</v>
      </c>
      <c r="F1545" s="60">
        <f t="shared" si="229"/>
        <v>2222.7396667175099</v>
      </c>
      <c r="G1545" s="60">
        <f t="shared" si="230"/>
        <v>70.433606009762045</v>
      </c>
      <c r="H1545" s="60">
        <f t="shared" si="233"/>
        <v>1082.4763955656142</v>
      </c>
      <c r="I1545" s="60">
        <f t="shared" si="234"/>
        <v>55.69082049691059</v>
      </c>
      <c r="J1545" s="60">
        <f t="shared" si="235"/>
        <v>39.912137168832245</v>
      </c>
      <c r="K1545" s="60">
        <f t="shared" si="236"/>
        <v>3.6866804673345563</v>
      </c>
      <c r="L1545" s="60">
        <f t="shared" si="237"/>
        <v>0.88535035470756274</v>
      </c>
      <c r="R1545" s="60">
        <f t="shared" si="231"/>
        <v>31.557942190400421</v>
      </c>
      <c r="S1545" s="60">
        <f t="shared" si="232"/>
        <v>3.4518252907593507</v>
      </c>
    </row>
    <row r="1546" spans="1:19" x14ac:dyDescent="0.3">
      <c r="A1546" s="60">
        <f>[1]Data!A1545</f>
        <v>1999.01</v>
      </c>
      <c r="B1546" s="60">
        <f>[1]Data!B1545</f>
        <v>1248.77</v>
      </c>
      <c r="C1546" s="60">
        <f>[1]Data!C1545</f>
        <v>16.283333330000001</v>
      </c>
      <c r="D1546" s="60">
        <f>[1]Data!D1545</f>
        <v>37.933333330000004</v>
      </c>
      <c r="E1546" s="60">
        <f>[1]Data!E1545</f>
        <v>164.3</v>
      </c>
      <c r="F1546" s="60">
        <f t="shared" si="229"/>
        <v>2326.7366900486909</v>
      </c>
      <c r="G1546" s="60">
        <f t="shared" si="230"/>
        <v>70.678250145949931</v>
      </c>
      <c r="H1546" s="60">
        <f t="shared" si="233"/>
        <v>1092.9757784808226</v>
      </c>
      <c r="I1546" s="60">
        <f t="shared" si="234"/>
        <v>55.758644214433268</v>
      </c>
      <c r="J1546" s="60">
        <f t="shared" si="235"/>
        <v>41.728717095427676</v>
      </c>
      <c r="K1546" s="60">
        <f t="shared" si="236"/>
        <v>3.7311895511504805</v>
      </c>
      <c r="L1546" s="60">
        <f t="shared" si="237"/>
        <v>0.92985943852348685</v>
      </c>
      <c r="R1546" s="60">
        <f t="shared" si="231"/>
        <v>32.920123025739905</v>
      </c>
      <c r="S1546" s="60">
        <f t="shared" si="232"/>
        <v>3.494084112914277</v>
      </c>
    </row>
    <row r="1547" spans="1:19" x14ac:dyDescent="0.3">
      <c r="A1547" s="60">
        <f>[1]Data!A1546</f>
        <v>1999.02</v>
      </c>
      <c r="B1547" s="60">
        <f>[1]Data!B1546</f>
        <v>1246.58</v>
      </c>
      <c r="C1547" s="60">
        <f>[1]Data!C1546</f>
        <v>16.366666670000001</v>
      </c>
      <c r="D1547" s="60">
        <f>[1]Data!D1546</f>
        <v>38.15666667</v>
      </c>
      <c r="E1547" s="60">
        <f>[1]Data!E1546</f>
        <v>164.5</v>
      </c>
      <c r="F1547" s="60">
        <f t="shared" ref="F1547:F1610" si="238">B1547*$E$1842/E1547</f>
        <v>2319.8323340425527</v>
      </c>
      <c r="G1547" s="60">
        <f t="shared" ref="G1547:G1610" si="239">D1547*$E$1842/E1547</f>
        <v>71.007932984926583</v>
      </c>
      <c r="H1547" s="60">
        <f t="shared" si="233"/>
        <v>1103.5692437839266</v>
      </c>
      <c r="I1547" s="60">
        <f t="shared" si="234"/>
        <v>55.822993238774785</v>
      </c>
      <c r="J1547" s="60">
        <f t="shared" si="235"/>
        <v>41.556931999683449</v>
      </c>
      <c r="K1547" s="60">
        <f t="shared" si="236"/>
        <v>3.7270643425167935</v>
      </c>
      <c r="L1547" s="60">
        <f t="shared" si="237"/>
        <v>0.92573422988979992</v>
      </c>
      <c r="R1547" s="60">
        <f t="shared" ref="R1547:R1610" si="240">B1547/D1547</f>
        <v>32.670044550304006</v>
      </c>
      <c r="S1547" s="60">
        <f t="shared" ref="S1547:S1610" si="241">LN(R1547)</f>
        <v>3.486458589257718</v>
      </c>
    </row>
    <row r="1548" spans="1:19" x14ac:dyDescent="0.3">
      <c r="A1548" s="60">
        <f>[1]Data!A1547</f>
        <v>1999.03</v>
      </c>
      <c r="B1548" s="60">
        <f>[1]Data!B1547</f>
        <v>1281.6600000000001</v>
      </c>
      <c r="C1548" s="60">
        <f>[1]Data!C1547</f>
        <v>16.45</v>
      </c>
      <c r="D1548" s="60">
        <f>[1]Data!D1547</f>
        <v>38.380000000000003</v>
      </c>
      <c r="E1548" s="60">
        <f>[1]Data!E1547</f>
        <v>165</v>
      </c>
      <c r="F1548" s="60">
        <f t="shared" si="238"/>
        <v>2377.8871009090903</v>
      </c>
      <c r="G1548" s="60">
        <f t="shared" si="239"/>
        <v>71.207111818181815</v>
      </c>
      <c r="H1548" s="60">
        <f t="shared" si="233"/>
        <v>1114.6662293206698</v>
      </c>
      <c r="I1548" s="60">
        <f t="shared" si="234"/>
        <v>55.883870455454186</v>
      </c>
      <c r="J1548" s="60">
        <f t="shared" si="235"/>
        <v>42.550508429879379</v>
      </c>
      <c r="K1548" s="60">
        <f t="shared" si="236"/>
        <v>3.7506918039463346</v>
      </c>
      <c r="L1548" s="60">
        <f t="shared" si="237"/>
        <v>0.94936169131934101</v>
      </c>
      <c r="R1548" s="60">
        <f t="shared" si="240"/>
        <v>33.39395518499218</v>
      </c>
      <c r="S1548" s="60">
        <f t="shared" si="241"/>
        <v>3.5083749011180845</v>
      </c>
    </row>
    <row r="1549" spans="1:19" x14ac:dyDescent="0.3">
      <c r="A1549" s="60">
        <f>[1]Data!A1548</f>
        <v>1999.04</v>
      </c>
      <c r="B1549" s="60">
        <f>[1]Data!B1548</f>
        <v>1334.76</v>
      </c>
      <c r="C1549" s="60">
        <f>[1]Data!C1548</f>
        <v>16.45</v>
      </c>
      <c r="D1549" s="60">
        <f>[1]Data!D1548</f>
        <v>39.26</v>
      </c>
      <c r="E1549" s="60">
        <f>[1]Data!E1548</f>
        <v>166.2</v>
      </c>
      <c r="F1549" s="60">
        <f t="shared" si="238"/>
        <v>2458.5243194945842</v>
      </c>
      <c r="G1549" s="60">
        <f t="shared" si="239"/>
        <v>72.313872743682296</v>
      </c>
      <c r="H1549" s="60">
        <f t="shared" si="233"/>
        <v>1125.6164461992362</v>
      </c>
      <c r="I1549" s="60">
        <f t="shared" si="234"/>
        <v>55.953428240292702</v>
      </c>
      <c r="J1549" s="60">
        <f t="shared" si="235"/>
        <v>43.938761159305926</v>
      </c>
      <c r="K1549" s="60">
        <f t="shared" si="236"/>
        <v>3.7827968726424386</v>
      </c>
      <c r="L1549" s="60">
        <f t="shared" si="237"/>
        <v>0.98146676001544497</v>
      </c>
      <c r="R1549" s="60">
        <f t="shared" si="240"/>
        <v>33.997962302598069</v>
      </c>
      <c r="S1549" s="60">
        <f t="shared" si="241"/>
        <v>3.5263005905436233</v>
      </c>
    </row>
    <row r="1550" spans="1:19" x14ac:dyDescent="0.3">
      <c r="A1550" s="60">
        <f>[1]Data!A1549</f>
        <v>1999.05</v>
      </c>
      <c r="B1550" s="60">
        <f>[1]Data!B1549</f>
        <v>1332.07</v>
      </c>
      <c r="C1550" s="60">
        <f>[1]Data!C1549</f>
        <v>16.45</v>
      </c>
      <c r="D1550" s="60">
        <f>[1]Data!D1549</f>
        <v>40.14</v>
      </c>
      <c r="E1550" s="60">
        <f>[1]Data!E1549</f>
        <v>166.2</v>
      </c>
      <c r="F1550" s="60">
        <f t="shared" si="238"/>
        <v>2453.5695482851984</v>
      </c>
      <c r="G1550" s="60">
        <f t="shared" si="239"/>
        <v>73.934764440433199</v>
      </c>
      <c r="H1550" s="60">
        <f t="shared" si="233"/>
        <v>1136.3064571180801</v>
      </c>
      <c r="I1550" s="60">
        <f t="shared" si="234"/>
        <v>56.034458536655421</v>
      </c>
      <c r="J1550" s="60">
        <f t="shared" si="235"/>
        <v>43.786798558607913</v>
      </c>
      <c r="K1550" s="60">
        <f t="shared" si="236"/>
        <v>3.7793323691799472</v>
      </c>
      <c r="L1550" s="60">
        <f t="shared" si="237"/>
        <v>0.97800225655295359</v>
      </c>
      <c r="R1550" s="60">
        <f t="shared" si="240"/>
        <v>33.185600398604883</v>
      </c>
      <c r="S1550" s="60">
        <f t="shared" si="241"/>
        <v>3.5021160589038578</v>
      </c>
    </row>
    <row r="1551" spans="1:19" x14ac:dyDescent="0.3">
      <c r="A1551" s="60">
        <f>[1]Data!A1550</f>
        <v>1999.06</v>
      </c>
      <c r="B1551" s="60">
        <f>[1]Data!B1550</f>
        <v>1322.55</v>
      </c>
      <c r="C1551" s="60">
        <f>[1]Data!C1550</f>
        <v>16.45</v>
      </c>
      <c r="D1551" s="60">
        <f>[1]Data!D1550</f>
        <v>41.02</v>
      </c>
      <c r="E1551" s="60">
        <f>[1]Data!E1550</f>
        <v>166.2</v>
      </c>
      <c r="F1551" s="60">
        <f t="shared" si="238"/>
        <v>2436.0344472021657</v>
      </c>
      <c r="G1551" s="60">
        <f t="shared" si="239"/>
        <v>75.555656137184116</v>
      </c>
      <c r="H1551" s="60">
        <f t="shared" si="233"/>
        <v>1147.2109308085319</v>
      </c>
      <c r="I1551" s="60">
        <f t="shared" si="234"/>
        <v>56.1252696838026</v>
      </c>
      <c r="J1551" s="60">
        <f t="shared" si="235"/>
        <v>43.40352324231575</v>
      </c>
      <c r="K1551" s="60">
        <f t="shared" si="236"/>
        <v>3.7705406185099042</v>
      </c>
      <c r="L1551" s="60">
        <f t="shared" si="237"/>
        <v>0.96921050588291058</v>
      </c>
      <c r="R1551" s="60">
        <f t="shared" si="240"/>
        <v>32.241589468551922</v>
      </c>
      <c r="S1551" s="60">
        <f t="shared" si="241"/>
        <v>3.473257217556911</v>
      </c>
    </row>
    <row r="1552" spans="1:19" x14ac:dyDescent="0.3">
      <c r="A1552" s="60">
        <f>[1]Data!A1551</f>
        <v>1999.07</v>
      </c>
      <c r="B1552" s="60">
        <f>[1]Data!B1551</f>
        <v>1380.99</v>
      </c>
      <c r="C1552" s="60">
        <f>[1]Data!C1551</f>
        <v>16.513333333333335</v>
      </c>
      <c r="D1552" s="60">
        <f>[1]Data!D1551</f>
        <v>42</v>
      </c>
      <c r="E1552" s="60">
        <f>[1]Data!E1551</f>
        <v>166.7</v>
      </c>
      <c r="F1552" s="60">
        <f t="shared" si="238"/>
        <v>2536.0468879724053</v>
      </c>
      <c r="G1552" s="60">
        <f t="shared" si="239"/>
        <v>77.128704259148165</v>
      </c>
      <c r="H1552" s="60">
        <f t="shared" si="233"/>
        <v>1157.6027246375061</v>
      </c>
      <c r="I1552" s="60">
        <f t="shared" si="234"/>
        <v>56.23658653310909</v>
      </c>
      <c r="J1552" s="60">
        <f t="shared" si="235"/>
        <v>45.096031681782762</v>
      </c>
      <c r="K1552" s="60">
        <f t="shared" si="236"/>
        <v>3.8087942533198902</v>
      </c>
      <c r="L1552" s="60">
        <f t="shared" si="237"/>
        <v>1.0074641406928966</v>
      </c>
      <c r="R1552" s="60">
        <f t="shared" si="240"/>
        <v>32.880714285714284</v>
      </c>
      <c r="S1552" s="60">
        <f t="shared" si="241"/>
        <v>3.4928862939700904</v>
      </c>
    </row>
    <row r="1553" spans="1:19" x14ac:dyDescent="0.3">
      <c r="A1553" s="60">
        <f>[1]Data!A1552</f>
        <v>1999.08</v>
      </c>
      <c r="B1553" s="60">
        <f>[1]Data!B1552</f>
        <v>1327.49</v>
      </c>
      <c r="C1553" s="60">
        <f>[1]Data!C1552</f>
        <v>16.576666666666668</v>
      </c>
      <c r="D1553" s="60">
        <f>[1]Data!D1552</f>
        <v>42.98</v>
      </c>
      <c r="E1553" s="60">
        <f>[1]Data!E1552</f>
        <v>167.1</v>
      </c>
      <c r="F1553" s="60">
        <f t="shared" si="238"/>
        <v>2431.9640632854575</v>
      </c>
      <c r="G1553" s="60">
        <f t="shared" si="239"/>
        <v>78.7394371633752</v>
      </c>
      <c r="H1553" s="60">
        <f t="shared" si="233"/>
        <v>1167.5717854184677</v>
      </c>
      <c r="I1553" s="60">
        <f t="shared" si="234"/>
        <v>56.368380465868981</v>
      </c>
      <c r="J1553" s="60">
        <f t="shared" si="235"/>
        <v>43.144118088650963</v>
      </c>
      <c r="K1553" s="60">
        <f t="shared" si="236"/>
        <v>3.764546095112836</v>
      </c>
      <c r="L1553" s="60">
        <f t="shared" si="237"/>
        <v>0.96321598248584239</v>
      </c>
      <c r="R1553" s="60">
        <f t="shared" si="240"/>
        <v>30.886226151698466</v>
      </c>
      <c r="S1553" s="60">
        <f t="shared" si="241"/>
        <v>3.4303103289166712</v>
      </c>
    </row>
    <row r="1554" spans="1:19" x14ac:dyDescent="0.3">
      <c r="A1554" s="60">
        <f>[1]Data!A1553</f>
        <v>1999.09</v>
      </c>
      <c r="B1554" s="60">
        <f>[1]Data!B1553</f>
        <v>1318.17</v>
      </c>
      <c r="C1554" s="60">
        <f>[1]Data!C1553</f>
        <v>16.64</v>
      </c>
      <c r="D1554" s="60">
        <f>[1]Data!D1553</f>
        <v>43.96</v>
      </c>
      <c r="E1554" s="60">
        <f>[1]Data!E1553</f>
        <v>167.9</v>
      </c>
      <c r="F1554" s="60">
        <f t="shared" si="238"/>
        <v>2403.3834822811195</v>
      </c>
      <c r="G1554" s="60">
        <f t="shared" si="239"/>
        <v>80.151071471113738</v>
      </c>
      <c r="H1554" s="60">
        <f t="shared" si="233"/>
        <v>1177.48587687908</v>
      </c>
      <c r="I1554" s="60">
        <f t="shared" si="234"/>
        <v>56.520390882913112</v>
      </c>
      <c r="J1554" s="60">
        <f t="shared" si="235"/>
        <v>42.522414384216425</v>
      </c>
      <c r="K1554" s="60">
        <f t="shared" si="236"/>
        <v>3.7500313341809872</v>
      </c>
      <c r="L1554" s="60">
        <f t="shared" si="237"/>
        <v>0.94870122155399361</v>
      </c>
      <c r="R1554" s="60">
        <f t="shared" si="240"/>
        <v>29.985668789808919</v>
      </c>
      <c r="S1554" s="60">
        <f t="shared" si="241"/>
        <v>3.4007195605174427</v>
      </c>
    </row>
    <row r="1555" spans="1:19" x14ac:dyDescent="0.3">
      <c r="A1555" s="60">
        <f>[1]Data!A1554</f>
        <v>1999.1</v>
      </c>
      <c r="B1555" s="60">
        <f>[1]Data!B1554</f>
        <v>1300.01</v>
      </c>
      <c r="C1555" s="60">
        <f>[1]Data!C1554</f>
        <v>16.656666666666666</v>
      </c>
      <c r="D1555" s="60">
        <f>[1]Data!D1554</f>
        <v>45.363333333333337</v>
      </c>
      <c r="E1555" s="60">
        <f>[1]Data!E1554</f>
        <v>168.2</v>
      </c>
      <c r="F1555" s="60">
        <f t="shared" si="238"/>
        <v>2366.0452513376931</v>
      </c>
      <c r="G1555" s="60">
        <f t="shared" si="239"/>
        <v>82.562210612366229</v>
      </c>
      <c r="H1555" s="60">
        <f t="shared" si="233"/>
        <v>1188.1866153989683</v>
      </c>
      <c r="I1555" s="60">
        <f t="shared" si="234"/>
        <v>56.694352866236869</v>
      </c>
      <c r="J1555" s="60">
        <f t="shared" si="235"/>
        <v>41.733349649833322</v>
      </c>
      <c r="K1555" s="60">
        <f t="shared" si="236"/>
        <v>3.731300560968259</v>
      </c>
      <c r="L1555" s="60">
        <f t="shared" si="237"/>
        <v>0.92997044834126541</v>
      </c>
      <c r="R1555" s="60">
        <f t="shared" si="240"/>
        <v>28.657726504519065</v>
      </c>
      <c r="S1555" s="60">
        <f t="shared" si="241"/>
        <v>3.3554230928236182</v>
      </c>
    </row>
    <row r="1556" spans="1:19" x14ac:dyDescent="0.3">
      <c r="A1556" s="60">
        <f>[1]Data!A1555</f>
        <v>1999.11</v>
      </c>
      <c r="B1556" s="60">
        <f>[1]Data!B1555</f>
        <v>1391</v>
      </c>
      <c r="C1556" s="60">
        <f>[1]Data!C1555</f>
        <v>16.673333333333332</v>
      </c>
      <c r="D1556" s="60">
        <f>[1]Data!D1555</f>
        <v>46.766666666666673</v>
      </c>
      <c r="E1556" s="60">
        <f>[1]Data!E1555</f>
        <v>168.3</v>
      </c>
      <c r="F1556" s="60">
        <f t="shared" si="238"/>
        <v>2530.1446969696963</v>
      </c>
      <c r="G1556" s="60">
        <f t="shared" si="239"/>
        <v>85.065732323232311</v>
      </c>
      <c r="H1556" s="60">
        <f t="shared" si="233"/>
        <v>1199.4807144352233</v>
      </c>
      <c r="I1556" s="60">
        <f t="shared" si="234"/>
        <v>56.889499865223449</v>
      </c>
      <c r="J1556" s="60">
        <f t="shared" si="235"/>
        <v>44.474722100982532</v>
      </c>
      <c r="K1556" s="60">
        <f t="shared" si="236"/>
        <v>3.7949209851002812</v>
      </c>
      <c r="L1556" s="60">
        <f t="shared" si="237"/>
        <v>0.99359087247328759</v>
      </c>
      <c r="R1556" s="60">
        <f t="shared" si="240"/>
        <v>29.74340698503207</v>
      </c>
      <c r="S1556" s="60">
        <f t="shared" si="241"/>
        <v>3.3926074934831374</v>
      </c>
    </row>
    <row r="1557" spans="1:19" x14ac:dyDescent="0.3">
      <c r="A1557" s="60">
        <f>[1]Data!A1556</f>
        <v>1999.12</v>
      </c>
      <c r="B1557" s="60">
        <f>[1]Data!B1556</f>
        <v>1428.68</v>
      </c>
      <c r="C1557" s="60">
        <f>[1]Data!C1556</f>
        <v>16.690000000000001</v>
      </c>
      <c r="D1557" s="60">
        <f>[1]Data!D1556</f>
        <v>48.17</v>
      </c>
      <c r="E1557" s="60">
        <f>[1]Data!E1556</f>
        <v>168.3</v>
      </c>
      <c r="F1557" s="60">
        <f t="shared" si="238"/>
        <v>2598.6823333333327</v>
      </c>
      <c r="G1557" s="60">
        <f t="shared" si="239"/>
        <v>87.618310606060589</v>
      </c>
      <c r="H1557" s="60">
        <f t="shared" si="233"/>
        <v>1210.6026380432033</v>
      </c>
      <c r="I1557" s="60">
        <f t="shared" si="234"/>
        <v>57.106204276131827</v>
      </c>
      <c r="J1557" s="60">
        <f t="shared" si="235"/>
        <v>45.506129610149571</v>
      </c>
      <c r="K1557" s="60">
        <f t="shared" si="236"/>
        <v>3.8178470335900081</v>
      </c>
      <c r="L1557" s="60">
        <f t="shared" si="237"/>
        <v>1.0165169209630145</v>
      </c>
      <c r="R1557" s="60">
        <f t="shared" si="240"/>
        <v>29.659123936059789</v>
      </c>
      <c r="S1557" s="60">
        <f t="shared" si="241"/>
        <v>3.3897697993908862</v>
      </c>
    </row>
    <row r="1558" spans="1:19" x14ac:dyDescent="0.3">
      <c r="A1558" s="60">
        <f>[1]Data!A1557</f>
        <v>2000.01</v>
      </c>
      <c r="B1558" s="60">
        <f>[1]Data!B1557</f>
        <v>1425.59</v>
      </c>
      <c r="C1558" s="60">
        <f>[1]Data!C1557</f>
        <v>16.713333333333335</v>
      </c>
      <c r="D1558" s="60">
        <f>[1]Data!D1557</f>
        <v>49.096666666666671</v>
      </c>
      <c r="E1558" s="60">
        <f>[1]Data!E1557</f>
        <v>168.8</v>
      </c>
      <c r="F1558" s="60">
        <f t="shared" si="238"/>
        <v>2585.3809403139803</v>
      </c>
      <c r="G1558" s="60">
        <f t="shared" si="239"/>
        <v>89.039335456161126</v>
      </c>
      <c r="H1558" s="60">
        <f t="shared" si="233"/>
        <v>1221.861235144004</v>
      </c>
      <c r="I1558" s="60">
        <f t="shared" si="234"/>
        <v>57.344326625952611</v>
      </c>
      <c r="J1558" s="60">
        <f t="shared" si="235"/>
        <v>45.085208815476811</v>
      </c>
      <c r="K1558" s="60">
        <f t="shared" si="236"/>
        <v>3.8085542285365044</v>
      </c>
      <c r="L1558" s="60">
        <f t="shared" si="237"/>
        <v>1.0072241159095108</v>
      </c>
      <c r="R1558" s="60">
        <f t="shared" si="240"/>
        <v>29.036390793672343</v>
      </c>
      <c r="S1558" s="60">
        <f t="shared" si="241"/>
        <v>3.3685498982682525</v>
      </c>
    </row>
    <row r="1559" spans="1:19" x14ac:dyDescent="0.3">
      <c r="A1559" s="60">
        <f>[1]Data!A1558</f>
        <v>2000.02</v>
      </c>
      <c r="B1559" s="60">
        <f>[1]Data!B1558</f>
        <v>1388.87</v>
      </c>
      <c r="C1559" s="60">
        <f>[1]Data!C1558</f>
        <v>16.736666666666668</v>
      </c>
      <c r="D1559" s="60">
        <f>[1]Data!D1558</f>
        <v>50.023333333333333</v>
      </c>
      <c r="E1559" s="60">
        <f>[1]Data!E1558</f>
        <v>169.8</v>
      </c>
      <c r="F1559" s="60">
        <f t="shared" si="238"/>
        <v>2503.9534801236741</v>
      </c>
      <c r="G1559" s="60">
        <f t="shared" si="239"/>
        <v>90.185618227326245</v>
      </c>
      <c r="H1559" s="60">
        <f t="shared" si="233"/>
        <v>1233.8624681118015</v>
      </c>
      <c r="I1559" s="60">
        <f t="shared" si="234"/>
        <v>57.600666146196652</v>
      </c>
      <c r="J1559" s="60">
        <f t="shared" si="235"/>
        <v>43.470911842727169</v>
      </c>
      <c r="K1559" s="60">
        <f t="shared" si="236"/>
        <v>3.7720920211489348</v>
      </c>
      <c r="L1559" s="60">
        <f t="shared" si="237"/>
        <v>0.97076190852194122</v>
      </c>
      <c r="R1559" s="60">
        <f t="shared" si="240"/>
        <v>27.764443259812086</v>
      </c>
      <c r="S1559" s="60">
        <f t="shared" si="241"/>
        <v>3.3237561826219038</v>
      </c>
    </row>
    <row r="1560" spans="1:19" x14ac:dyDescent="0.3">
      <c r="A1560" s="60">
        <f>[1]Data!A1559</f>
        <v>2000.03</v>
      </c>
      <c r="B1560" s="60">
        <f>[1]Data!B1559</f>
        <v>1442.21</v>
      </c>
      <c r="C1560" s="60">
        <f>[1]Data!C1559</f>
        <v>16.760000000000002</v>
      </c>
      <c r="D1560" s="60">
        <f>[1]Data!D1559</f>
        <v>50.95</v>
      </c>
      <c r="E1560" s="60">
        <f>[1]Data!E1559</f>
        <v>171.2</v>
      </c>
      <c r="F1560" s="60">
        <f t="shared" si="238"/>
        <v>2578.8559683119156</v>
      </c>
      <c r="G1560" s="60">
        <f t="shared" si="239"/>
        <v>91.105117552570093</v>
      </c>
      <c r="H1560" s="60">
        <f t="shared" si="233"/>
        <v>1245.920930362267</v>
      </c>
      <c r="I1560" s="60">
        <f t="shared" si="234"/>
        <v>57.874711603333417</v>
      </c>
      <c r="J1560" s="60">
        <f t="shared" si="235"/>
        <v>44.55928845031827</v>
      </c>
      <c r="K1560" s="60">
        <f t="shared" si="236"/>
        <v>3.7968206271414044</v>
      </c>
      <c r="L1560" s="60">
        <f t="shared" si="237"/>
        <v>0.99549051451441084</v>
      </c>
      <c r="R1560" s="60">
        <f t="shared" si="240"/>
        <v>28.306378802747791</v>
      </c>
      <c r="S1560" s="60">
        <f t="shared" si="241"/>
        <v>3.3430871786409471</v>
      </c>
    </row>
    <row r="1561" spans="1:19" x14ac:dyDescent="0.3">
      <c r="A1561" s="60">
        <f>[1]Data!A1560</f>
        <v>2000.04</v>
      </c>
      <c r="B1561" s="60">
        <f>[1]Data!B1560</f>
        <v>1461.36</v>
      </c>
      <c r="C1561" s="60">
        <f>[1]Data!C1560</f>
        <v>16.740000000000002</v>
      </c>
      <c r="D1561" s="60">
        <f>[1]Data!D1560</f>
        <v>51.273333333333333</v>
      </c>
      <c r="E1561" s="60">
        <f>[1]Data!E1560</f>
        <v>171.3</v>
      </c>
      <c r="F1561" s="60">
        <f t="shared" si="238"/>
        <v>2611.5731663747806</v>
      </c>
      <c r="G1561" s="60">
        <f t="shared" si="239"/>
        <v>91.629756859311129</v>
      </c>
      <c r="H1561" s="60">
        <f t="shared" si="233"/>
        <v>1257.8002377341886</v>
      </c>
      <c r="I1561" s="60">
        <f t="shared" si="234"/>
        <v>58.156662806221419</v>
      </c>
      <c r="J1561" s="60">
        <f t="shared" si="235"/>
        <v>44.905829192375919</v>
      </c>
      <c r="K1561" s="60">
        <f t="shared" si="236"/>
        <v>3.8045676124323506</v>
      </c>
      <c r="L1561" s="60">
        <f t="shared" si="237"/>
        <v>1.003237499805357</v>
      </c>
      <c r="R1561" s="60">
        <f t="shared" si="240"/>
        <v>28.501365232089451</v>
      </c>
      <c r="S1561" s="60">
        <f t="shared" si="241"/>
        <v>3.3499519890076304</v>
      </c>
    </row>
    <row r="1562" spans="1:19" x14ac:dyDescent="0.3">
      <c r="A1562" s="60">
        <f>[1]Data!A1561</f>
        <v>2000.05</v>
      </c>
      <c r="B1562" s="60">
        <f>[1]Data!B1561</f>
        <v>1418.48</v>
      </c>
      <c r="C1562" s="60">
        <f>[1]Data!C1561</f>
        <v>16.72</v>
      </c>
      <c r="D1562" s="60">
        <f>[1]Data!D1561</f>
        <v>51.596666666666671</v>
      </c>
      <c r="E1562" s="60">
        <f>[1]Data!E1561</f>
        <v>171.5</v>
      </c>
      <c r="F1562" s="60">
        <f t="shared" si="238"/>
        <v>2531.9867999999997</v>
      </c>
      <c r="G1562" s="60">
        <f t="shared" si="239"/>
        <v>92.100049999999982</v>
      </c>
      <c r="H1562" s="60">
        <f t="shared" si="233"/>
        <v>1269.7111024006974</v>
      </c>
      <c r="I1562" s="60">
        <f t="shared" si="234"/>
        <v>58.446712468065826</v>
      </c>
      <c r="J1562" s="60">
        <f t="shared" si="235"/>
        <v>43.321286913843601</v>
      </c>
      <c r="K1562" s="60">
        <f t="shared" si="236"/>
        <v>3.7686441288439787</v>
      </c>
      <c r="L1562" s="60">
        <f t="shared" si="237"/>
        <v>0.9673140162169851</v>
      </c>
      <c r="R1562" s="60">
        <f t="shared" si="240"/>
        <v>27.491698430131144</v>
      </c>
      <c r="S1562" s="60">
        <f t="shared" si="241"/>
        <v>3.3138840838310566</v>
      </c>
    </row>
    <row r="1563" spans="1:19" x14ac:dyDescent="0.3">
      <c r="A1563" s="60">
        <f>[1]Data!A1562</f>
        <v>2000.06</v>
      </c>
      <c r="B1563" s="60">
        <f>[1]Data!B1562</f>
        <v>1461.96</v>
      </c>
      <c r="C1563" s="60">
        <f>[1]Data!C1562</f>
        <v>16.7</v>
      </c>
      <c r="D1563" s="60">
        <f>[1]Data!D1562</f>
        <v>51.92</v>
      </c>
      <c r="E1563" s="60">
        <f>[1]Data!E1562</f>
        <v>172.4</v>
      </c>
      <c r="F1563" s="60">
        <f t="shared" si="238"/>
        <v>2595.9754054524356</v>
      </c>
      <c r="G1563" s="60">
        <f t="shared" si="239"/>
        <v>92.193386310904856</v>
      </c>
      <c r="H1563" s="60">
        <f t="shared" si="233"/>
        <v>1281.5448358762662</v>
      </c>
      <c r="I1563" s="60">
        <f t="shared" si="234"/>
        <v>58.744486981639845</v>
      </c>
      <c r="J1563" s="60">
        <f t="shared" si="235"/>
        <v>44.19096223044366</v>
      </c>
      <c r="K1563" s="60">
        <f t="shared" si="236"/>
        <v>3.7885202937515556</v>
      </c>
      <c r="L1563" s="60">
        <f t="shared" si="237"/>
        <v>0.98719018112456203</v>
      </c>
      <c r="R1563" s="60">
        <f t="shared" si="240"/>
        <v>28.157935285053927</v>
      </c>
      <c r="S1563" s="60">
        <f t="shared" si="241"/>
        <v>3.3378292077584817</v>
      </c>
    </row>
    <row r="1564" spans="1:19" x14ac:dyDescent="0.3">
      <c r="A1564" s="60">
        <f>[1]Data!A1563</f>
        <v>2000.07</v>
      </c>
      <c r="B1564" s="60">
        <f>[1]Data!B1563</f>
        <v>1473</v>
      </c>
      <c r="C1564" s="60">
        <f>[1]Data!C1563</f>
        <v>16.583333333333332</v>
      </c>
      <c r="D1564" s="60">
        <f>[1]Data!D1563</f>
        <v>52.513333333333343</v>
      </c>
      <c r="E1564" s="60">
        <f>[1]Data!E1563</f>
        <v>172.8</v>
      </c>
      <c r="F1564" s="60">
        <f t="shared" si="238"/>
        <v>2609.5243489583327</v>
      </c>
      <c r="G1564" s="60">
        <f t="shared" si="239"/>
        <v>93.031107928240729</v>
      </c>
      <c r="H1564" s="60">
        <f t="shared" si="233"/>
        <v>1293.6306650787631</v>
      </c>
      <c r="I1564" s="60">
        <f t="shared" si="234"/>
        <v>59.046430494940012</v>
      </c>
      <c r="J1564" s="60">
        <f t="shared" si="235"/>
        <v>44.194447100099573</v>
      </c>
      <c r="K1564" s="60">
        <f t="shared" si="236"/>
        <v>3.7885991499719229</v>
      </c>
      <c r="L1564" s="60">
        <f t="shared" si="237"/>
        <v>0.98726903734492932</v>
      </c>
      <c r="R1564" s="60">
        <f t="shared" si="240"/>
        <v>28.050019042782779</v>
      </c>
      <c r="S1564" s="60">
        <f t="shared" si="241"/>
        <v>3.3339893108555616</v>
      </c>
    </row>
    <row r="1565" spans="1:19" x14ac:dyDescent="0.3">
      <c r="A1565" s="60">
        <f>[1]Data!A1564</f>
        <v>2000.08</v>
      </c>
      <c r="B1565" s="60">
        <f>[1]Data!B1564</f>
        <v>1485.46</v>
      </c>
      <c r="C1565" s="60">
        <f>[1]Data!C1564</f>
        <v>16.466666666666669</v>
      </c>
      <c r="D1565" s="60">
        <f>[1]Data!D1564</f>
        <v>53.106666666666662</v>
      </c>
      <c r="E1565" s="60">
        <f>[1]Data!E1564</f>
        <v>172.8</v>
      </c>
      <c r="F1565" s="60">
        <f t="shared" si="238"/>
        <v>2631.5981258680549</v>
      </c>
      <c r="G1565" s="60">
        <f t="shared" si="239"/>
        <v>94.08224016203701</v>
      </c>
      <c r="H1565" s="60">
        <f t="shared" si="233"/>
        <v>1306.6617258682236</v>
      </c>
      <c r="I1565" s="60">
        <f t="shared" si="234"/>
        <v>59.356333072218206</v>
      </c>
      <c r="J1565" s="60">
        <f t="shared" si="235"/>
        <v>44.335591328834582</v>
      </c>
      <c r="K1565" s="60">
        <f t="shared" si="236"/>
        <v>3.7917877704859935</v>
      </c>
      <c r="L1565" s="60">
        <f t="shared" si="237"/>
        <v>0.99045765785899986</v>
      </c>
      <c r="R1565" s="60">
        <f t="shared" si="240"/>
        <v>27.971252824504145</v>
      </c>
      <c r="S1565" s="60">
        <f t="shared" si="241"/>
        <v>3.3311772979341723</v>
      </c>
    </row>
    <row r="1566" spans="1:19" x14ac:dyDescent="0.3">
      <c r="A1566" s="60">
        <f>[1]Data!A1565</f>
        <v>2000.09</v>
      </c>
      <c r="B1566" s="60">
        <f>[1]Data!B1565</f>
        <v>1468.05</v>
      </c>
      <c r="C1566" s="60">
        <f>[1]Data!C1565</f>
        <v>16.350000000000001</v>
      </c>
      <c r="D1566" s="60">
        <f>[1]Data!D1565</f>
        <v>53.7</v>
      </c>
      <c r="E1566" s="60">
        <f>[1]Data!E1565</f>
        <v>173.7</v>
      </c>
      <c r="F1566" s="60">
        <f t="shared" si="238"/>
        <v>2587.2796567357509</v>
      </c>
      <c r="G1566" s="60">
        <f t="shared" si="239"/>
        <v>94.640453367875637</v>
      </c>
      <c r="H1566" s="60">
        <f t="shared" si="233"/>
        <v>1319.8192217631984</v>
      </c>
      <c r="I1566" s="60">
        <f t="shared" si="234"/>
        <v>59.671269647487975</v>
      </c>
      <c r="J1566" s="60">
        <f t="shared" si="235"/>
        <v>43.358883965772456</v>
      </c>
      <c r="K1566" s="60">
        <f t="shared" si="236"/>
        <v>3.7695116180033814</v>
      </c>
      <c r="L1566" s="60">
        <f t="shared" si="237"/>
        <v>0.96818150537638781</v>
      </c>
      <c r="R1566" s="60">
        <f t="shared" si="240"/>
        <v>27.337988826815639</v>
      </c>
      <c r="S1566" s="60">
        <f t="shared" si="241"/>
        <v>3.3082772670251193</v>
      </c>
    </row>
    <row r="1567" spans="1:19" x14ac:dyDescent="0.3">
      <c r="A1567" s="60">
        <f>[1]Data!A1566</f>
        <v>2000.1</v>
      </c>
      <c r="B1567" s="60">
        <f>[1]Data!B1566</f>
        <v>1390.14</v>
      </c>
      <c r="C1567" s="60">
        <f>[1]Data!C1566</f>
        <v>16.323333333333334</v>
      </c>
      <c r="D1567" s="60">
        <f>[1]Data!D1566</f>
        <v>52.466666666666669</v>
      </c>
      <c r="E1567" s="60">
        <f>[1]Data!E1566</f>
        <v>174</v>
      </c>
      <c r="F1567" s="60">
        <f t="shared" si="238"/>
        <v>2445.7476025862065</v>
      </c>
      <c r="G1567" s="60">
        <f t="shared" si="239"/>
        <v>92.307410919540217</v>
      </c>
      <c r="H1567" s="60">
        <f t="shared" si="233"/>
        <v>1333.3662532725309</v>
      </c>
      <c r="I1567" s="60">
        <f t="shared" si="234"/>
        <v>59.98147906051291</v>
      </c>
      <c r="J1567" s="60">
        <f t="shared" si="235"/>
        <v>40.775046579274743</v>
      </c>
      <c r="K1567" s="60">
        <f t="shared" si="236"/>
        <v>3.7080702908552845</v>
      </c>
      <c r="L1567" s="60">
        <f t="shared" si="237"/>
        <v>0.90674017822829089</v>
      </c>
      <c r="R1567" s="60">
        <f t="shared" si="240"/>
        <v>26.495679796696315</v>
      </c>
      <c r="S1567" s="60">
        <f t="shared" si="241"/>
        <v>3.2769816931621438</v>
      </c>
    </row>
    <row r="1568" spans="1:19" x14ac:dyDescent="0.3">
      <c r="A1568" s="60">
        <f>[1]Data!A1567</f>
        <v>2000.11</v>
      </c>
      <c r="B1568" s="60">
        <f>[1]Data!B1567</f>
        <v>1378.04</v>
      </c>
      <c r="C1568" s="60">
        <f>[1]Data!C1567</f>
        <v>16.296666666666667</v>
      </c>
      <c r="D1568" s="60">
        <f>[1]Data!D1567</f>
        <v>51.233333333333327</v>
      </c>
      <c r="E1568" s="60">
        <f>[1]Data!E1567</f>
        <v>174.1</v>
      </c>
      <c r="F1568" s="60">
        <f t="shared" si="238"/>
        <v>2423.0668587018949</v>
      </c>
      <c r="G1568" s="60">
        <f t="shared" si="239"/>
        <v>90.085768236645578</v>
      </c>
      <c r="H1568" s="60">
        <f t="shared" si="233"/>
        <v>1346.4043552913806</v>
      </c>
      <c r="I1568" s="60">
        <f t="shared" si="234"/>
        <v>60.285300542060064</v>
      </c>
      <c r="J1568" s="60">
        <f t="shared" si="235"/>
        <v>40.193328007237206</v>
      </c>
      <c r="K1568" s="60">
        <f t="shared" si="236"/>
        <v>3.6937010118812124</v>
      </c>
      <c r="L1568" s="60">
        <f t="shared" si="237"/>
        <v>0.89237089925421875</v>
      </c>
      <c r="R1568" s="60">
        <f t="shared" si="240"/>
        <v>26.897332465842553</v>
      </c>
      <c r="S1568" s="60">
        <f t="shared" si="241"/>
        <v>3.2920271168520689</v>
      </c>
    </row>
    <row r="1569" spans="1:19" x14ac:dyDescent="0.3">
      <c r="A1569" s="60">
        <f>[1]Data!A1568</f>
        <v>2000.12</v>
      </c>
      <c r="B1569" s="60">
        <f>[1]Data!B1568</f>
        <v>1330.93</v>
      </c>
      <c r="C1569" s="60">
        <f>[1]Data!C1568</f>
        <v>16.27</v>
      </c>
      <c r="D1569" s="60">
        <f>[1]Data!D1568</f>
        <v>50</v>
      </c>
      <c r="E1569" s="60">
        <f>[1]Data!E1568</f>
        <v>174</v>
      </c>
      <c r="F1569" s="60">
        <f t="shared" si="238"/>
        <v>2341.5762849137927</v>
      </c>
      <c r="G1569" s="60">
        <f t="shared" si="239"/>
        <v>87.967672413793082</v>
      </c>
      <c r="H1569" s="60">
        <f t="shared" si="233"/>
        <v>1359.0691173145137</v>
      </c>
      <c r="I1569" s="60">
        <f t="shared" si="234"/>
        <v>60.581792268361305</v>
      </c>
      <c r="J1569" s="60">
        <f t="shared" si="235"/>
        <v>38.651485821700845</v>
      </c>
      <c r="K1569" s="60">
        <f t="shared" si="236"/>
        <v>3.6545852172880715</v>
      </c>
      <c r="L1569" s="60">
        <f t="shared" si="237"/>
        <v>0.8532551046610779</v>
      </c>
      <c r="R1569" s="60">
        <f t="shared" si="240"/>
        <v>26.618600000000001</v>
      </c>
      <c r="S1569" s="60">
        <f t="shared" si="241"/>
        <v>3.2816102195478929</v>
      </c>
    </row>
    <row r="1570" spans="1:19" x14ac:dyDescent="0.3">
      <c r="A1570" s="60">
        <f>[1]Data!A1569</f>
        <v>2001.01</v>
      </c>
      <c r="B1570" s="60">
        <f>[1]Data!B1569</f>
        <v>1335.63</v>
      </c>
      <c r="C1570" s="60">
        <f>[1]Data!C1569</f>
        <v>16.169999999999998</v>
      </c>
      <c r="D1570" s="60">
        <f>[1]Data!D1569</f>
        <v>48.48</v>
      </c>
      <c r="E1570" s="60">
        <f>[1]Data!E1569</f>
        <v>175.1</v>
      </c>
      <c r="F1570" s="60">
        <f t="shared" si="238"/>
        <v>2335.0832257281554</v>
      </c>
      <c r="G1570" s="60">
        <f t="shared" si="239"/>
        <v>84.757631067961142</v>
      </c>
      <c r="H1570" s="60">
        <f t="shared" si="233"/>
        <v>1371.731835886522</v>
      </c>
      <c r="I1570" s="60">
        <f t="shared" si="234"/>
        <v>60.86764748128914</v>
      </c>
      <c r="J1570" s="60">
        <f t="shared" si="235"/>
        <v>38.363290226486335</v>
      </c>
      <c r="K1570" s="60">
        <f t="shared" si="236"/>
        <v>3.6471010186645914</v>
      </c>
      <c r="L1570" s="60">
        <f t="shared" si="237"/>
        <v>0.84577090603759775</v>
      </c>
      <c r="R1570" s="60">
        <f t="shared" si="240"/>
        <v>27.550123762376241</v>
      </c>
      <c r="S1570" s="60">
        <f t="shared" si="241"/>
        <v>3.3160070278710925</v>
      </c>
    </row>
    <row r="1571" spans="1:19" x14ac:dyDescent="0.3">
      <c r="A1571" s="60">
        <f>[1]Data!A1570</f>
        <v>2001.02</v>
      </c>
      <c r="B1571" s="60">
        <f>[1]Data!B1570</f>
        <v>1305.75</v>
      </c>
      <c r="C1571" s="60">
        <f>[1]Data!C1570</f>
        <v>16.07</v>
      </c>
      <c r="D1571" s="60">
        <f>[1]Data!D1570</f>
        <v>46.96</v>
      </c>
      <c r="E1571" s="60">
        <f>[1]Data!E1570</f>
        <v>175.8</v>
      </c>
      <c r="F1571" s="60">
        <f t="shared" si="238"/>
        <v>2273.7541702218423</v>
      </c>
      <c r="G1571" s="60">
        <f t="shared" si="239"/>
        <v>81.773307167235487</v>
      </c>
      <c r="H1571" s="60">
        <f t="shared" si="233"/>
        <v>1382.1787272299791</v>
      </c>
      <c r="I1571" s="60">
        <f t="shared" si="234"/>
        <v>61.141123751356446</v>
      </c>
      <c r="J1571" s="60">
        <f t="shared" si="235"/>
        <v>37.188622496841134</v>
      </c>
      <c r="K1571" s="60">
        <f t="shared" si="236"/>
        <v>3.6160028676393021</v>
      </c>
      <c r="L1571" s="60">
        <f t="shared" si="237"/>
        <v>0.81467275501230851</v>
      </c>
      <c r="R1571" s="60">
        <f t="shared" si="240"/>
        <v>27.805579216354342</v>
      </c>
      <c r="S1571" s="60">
        <f t="shared" si="241"/>
        <v>3.325236691796567</v>
      </c>
    </row>
    <row r="1572" spans="1:19" x14ac:dyDescent="0.3">
      <c r="A1572" s="60">
        <f>[1]Data!A1571</f>
        <v>2001.03</v>
      </c>
      <c r="B1572" s="60">
        <f>[1]Data!B1571</f>
        <v>1185.8499999999999</v>
      </c>
      <c r="C1572" s="60">
        <f>[1]Data!C1571</f>
        <v>15.97</v>
      </c>
      <c r="D1572" s="60">
        <f>[1]Data!D1571</f>
        <v>45.44</v>
      </c>
      <c r="E1572" s="60">
        <f>[1]Data!E1571</f>
        <v>176.2</v>
      </c>
      <c r="F1572" s="60">
        <f t="shared" si="238"/>
        <v>2060.2797722758223</v>
      </c>
      <c r="G1572" s="60">
        <f t="shared" si="239"/>
        <v>78.9468422247446</v>
      </c>
      <c r="H1572" s="60">
        <f t="shared" si="233"/>
        <v>1392.4012660109158</v>
      </c>
      <c r="I1572" s="60">
        <f t="shared" si="234"/>
        <v>61.400700970536754</v>
      </c>
      <c r="J1572" s="60">
        <f t="shared" si="235"/>
        <v>33.554662075673235</v>
      </c>
      <c r="K1572" s="60">
        <f t="shared" si="236"/>
        <v>3.5131758128002382</v>
      </c>
      <c r="L1572" s="60">
        <f t="shared" si="237"/>
        <v>0.71184570017324456</v>
      </c>
      <c r="R1572" s="60">
        <f t="shared" si="240"/>
        <v>26.097051056338028</v>
      </c>
      <c r="S1572" s="60">
        <f t="shared" si="241"/>
        <v>3.2618223215980078</v>
      </c>
    </row>
    <row r="1573" spans="1:19" x14ac:dyDescent="0.3">
      <c r="A1573" s="60">
        <f>[1]Data!A1572</f>
        <v>2001.04</v>
      </c>
      <c r="B1573" s="60">
        <f>[1]Data!B1572</f>
        <v>1189.8399999999999</v>
      </c>
      <c r="C1573" s="60">
        <f>[1]Data!C1572</f>
        <v>15.876666666666665</v>
      </c>
      <c r="D1573" s="60">
        <f>[1]Data!D1572</f>
        <v>42.556666666666665</v>
      </c>
      <c r="E1573" s="60">
        <f>[1]Data!E1572</f>
        <v>176.9</v>
      </c>
      <c r="F1573" s="60">
        <f t="shared" si="238"/>
        <v>2059.0319084228372</v>
      </c>
      <c r="G1573" s="60">
        <f t="shared" si="239"/>
        <v>73.644804833239093</v>
      </c>
      <c r="H1573" s="60">
        <f t="shared" si="233"/>
        <v>1403.1953703835729</v>
      </c>
      <c r="I1573" s="60">
        <f t="shared" si="234"/>
        <v>61.640771405724443</v>
      </c>
      <c r="J1573" s="60">
        <f t="shared" si="235"/>
        <v>33.403733624132087</v>
      </c>
      <c r="K1573" s="60">
        <f t="shared" si="236"/>
        <v>3.5086676788888154</v>
      </c>
      <c r="L1573" s="60">
        <f t="shared" si="237"/>
        <v>0.70733756626182176</v>
      </c>
      <c r="R1573" s="60">
        <f t="shared" si="240"/>
        <v>27.95895668520404</v>
      </c>
      <c r="S1573" s="60">
        <f t="shared" si="241"/>
        <v>3.3307376021201929</v>
      </c>
    </row>
    <row r="1574" spans="1:19" x14ac:dyDescent="0.3">
      <c r="A1574" s="60">
        <f>[1]Data!A1573</f>
        <v>2001.05</v>
      </c>
      <c r="B1574" s="60">
        <f>[1]Data!B1573</f>
        <v>1270.3699999999999</v>
      </c>
      <c r="C1574" s="60">
        <f>[1]Data!C1573</f>
        <v>15.783333333333331</v>
      </c>
      <c r="D1574" s="60">
        <f>[1]Data!D1573</f>
        <v>39.673333333333332</v>
      </c>
      <c r="E1574" s="60">
        <f>[1]Data!E1573</f>
        <v>177.7</v>
      </c>
      <c r="F1574" s="60">
        <f t="shared" si="238"/>
        <v>2188.4929216375913</v>
      </c>
      <c r="G1574" s="60">
        <f t="shared" si="239"/>
        <v>68.346079628587489</v>
      </c>
      <c r="H1574" s="60">
        <f t="shared" si="233"/>
        <v>1413.8451749476558</v>
      </c>
      <c r="I1574" s="60">
        <f t="shared" si="234"/>
        <v>61.857794397040585</v>
      </c>
      <c r="J1574" s="60">
        <f t="shared" si="235"/>
        <v>35.37942053980337</v>
      </c>
      <c r="K1574" s="60">
        <f t="shared" si="236"/>
        <v>3.5661303104121949</v>
      </c>
      <c r="L1574" s="60">
        <f t="shared" si="237"/>
        <v>0.76480019778520125</v>
      </c>
      <c r="R1574" s="60">
        <f t="shared" si="240"/>
        <v>32.020752814653001</v>
      </c>
      <c r="S1574" s="60">
        <f t="shared" si="241"/>
        <v>3.4663842180558739</v>
      </c>
    </row>
    <row r="1575" spans="1:19" x14ac:dyDescent="0.3">
      <c r="A1575" s="60">
        <f>[1]Data!A1574</f>
        <v>2001.06</v>
      </c>
      <c r="B1575" s="60">
        <f>[1]Data!B1574</f>
        <v>1238.71</v>
      </c>
      <c r="C1575" s="60">
        <f>[1]Data!C1574</f>
        <v>15.69</v>
      </c>
      <c r="D1575" s="60">
        <f>[1]Data!D1574</f>
        <v>36.79</v>
      </c>
      <c r="E1575" s="60">
        <f>[1]Data!E1574</f>
        <v>178</v>
      </c>
      <c r="F1575" s="60">
        <f t="shared" si="238"/>
        <v>2130.3550310393252</v>
      </c>
      <c r="G1575" s="60">
        <f t="shared" si="239"/>
        <v>63.272082724719091</v>
      </c>
      <c r="H1575" s="60">
        <f t="shared" si="233"/>
        <v>1424.3040769047232</v>
      </c>
      <c r="I1575" s="60">
        <f t="shared" si="234"/>
        <v>62.048976717904218</v>
      </c>
      <c r="J1575" s="60">
        <f t="shared" si="235"/>
        <v>34.333443413976752</v>
      </c>
      <c r="K1575" s="60">
        <f t="shared" si="236"/>
        <v>3.5361199057887189</v>
      </c>
      <c r="L1575" s="60">
        <f t="shared" si="237"/>
        <v>0.73478979316172532</v>
      </c>
      <c r="R1575" s="60">
        <f t="shared" si="240"/>
        <v>33.669747213916828</v>
      </c>
      <c r="S1575" s="60">
        <f t="shared" si="241"/>
        <v>3.516599725390622</v>
      </c>
    </row>
    <row r="1576" spans="1:19" x14ac:dyDescent="0.3">
      <c r="A1576" s="60">
        <f>[1]Data!A1575</f>
        <v>2001.07</v>
      </c>
      <c r="B1576" s="60">
        <f>[1]Data!B1575</f>
        <v>1204.45</v>
      </c>
      <c r="C1576" s="60">
        <f>[1]Data!C1575</f>
        <v>15.706666666666667</v>
      </c>
      <c r="D1576" s="60">
        <f>[1]Data!D1575</f>
        <v>33.963333333333331</v>
      </c>
      <c r="E1576" s="60">
        <f>[1]Data!E1575</f>
        <v>177.5</v>
      </c>
      <c r="F1576" s="60">
        <f t="shared" si="238"/>
        <v>2077.2691119718306</v>
      </c>
      <c r="G1576" s="60">
        <f t="shared" si="239"/>
        <v>58.575269436619706</v>
      </c>
      <c r="H1576" s="60">
        <f t="shared" si="233"/>
        <v>1434.5388701906438</v>
      </c>
      <c r="I1576" s="60">
        <f t="shared" si="234"/>
        <v>62.216970209854175</v>
      </c>
      <c r="J1576" s="60">
        <f t="shared" si="235"/>
        <v>33.387500306834681</v>
      </c>
      <c r="K1576" s="60">
        <f t="shared" si="236"/>
        <v>3.5081815876261859</v>
      </c>
      <c r="L1576" s="60">
        <f t="shared" si="237"/>
        <v>0.70685147499919232</v>
      </c>
      <c r="R1576" s="60">
        <f t="shared" si="240"/>
        <v>35.463244675630584</v>
      </c>
      <c r="S1576" s="60">
        <f t="shared" si="241"/>
        <v>3.5684967988748215</v>
      </c>
    </row>
    <row r="1577" spans="1:19" x14ac:dyDescent="0.3">
      <c r="A1577" s="60">
        <f>[1]Data!A1576</f>
        <v>2001.08</v>
      </c>
      <c r="B1577" s="60">
        <f>[1]Data!B1576</f>
        <v>1178.5</v>
      </c>
      <c r="C1577" s="60">
        <f>[1]Data!C1576</f>
        <v>15.723333333333333</v>
      </c>
      <c r="D1577" s="60">
        <f>[1]Data!D1576</f>
        <v>31.136666666666667</v>
      </c>
      <c r="E1577" s="60">
        <f>[1]Data!E1576</f>
        <v>177.5</v>
      </c>
      <c r="F1577" s="60">
        <f t="shared" si="238"/>
        <v>2032.5141338028166</v>
      </c>
      <c r="G1577" s="60">
        <f t="shared" si="239"/>
        <v>53.700224929577452</v>
      </c>
      <c r="H1577" s="60">
        <f t="shared" si="233"/>
        <v>1443.1053054583972</v>
      </c>
      <c r="I1577" s="60">
        <f t="shared" si="234"/>
        <v>62.356042110161944</v>
      </c>
      <c r="J1577" s="60">
        <f t="shared" si="235"/>
        <v>32.595303759209969</v>
      </c>
      <c r="K1577" s="60">
        <f t="shared" si="236"/>
        <v>3.4841682215295808</v>
      </c>
      <c r="L1577" s="60">
        <f t="shared" si="237"/>
        <v>0.68283810890258723</v>
      </c>
      <c r="R1577" s="60">
        <f t="shared" si="240"/>
        <v>37.849266673803662</v>
      </c>
      <c r="S1577" s="60">
        <f t="shared" si="241"/>
        <v>3.6336116051595382</v>
      </c>
    </row>
    <row r="1578" spans="1:19" x14ac:dyDescent="0.3">
      <c r="A1578" s="60">
        <f>[1]Data!A1577</f>
        <v>2001.09</v>
      </c>
      <c r="B1578" s="60">
        <f>[1]Data!B1577</f>
        <v>1044.6400000000001</v>
      </c>
      <c r="C1578" s="60">
        <f>[1]Data!C1577</f>
        <v>15.74</v>
      </c>
      <c r="D1578" s="60">
        <f>[1]Data!D1577</f>
        <v>28.31</v>
      </c>
      <c r="E1578" s="60">
        <f>[1]Data!E1577</f>
        <v>178.3</v>
      </c>
      <c r="F1578" s="60">
        <f t="shared" si="238"/>
        <v>1793.5671991026359</v>
      </c>
      <c r="G1578" s="60">
        <f t="shared" si="239"/>
        <v>48.606110628154788</v>
      </c>
      <c r="H1578" s="60">
        <f t="shared" si="233"/>
        <v>1452.2454372730278</v>
      </c>
      <c r="I1578" s="60">
        <f t="shared" si="234"/>
        <v>62.460506186822741</v>
      </c>
      <c r="J1578" s="60">
        <f t="shared" si="235"/>
        <v>28.715220362415568</v>
      </c>
      <c r="K1578" s="60">
        <f t="shared" si="236"/>
        <v>3.3574273084088953</v>
      </c>
      <c r="L1578" s="60">
        <f t="shared" si="237"/>
        <v>0.55609719578190164</v>
      </c>
      <c r="R1578" s="60">
        <f t="shared" si="240"/>
        <v>36.900035323207355</v>
      </c>
      <c r="S1578" s="60">
        <f t="shared" si="241"/>
        <v>3.6082125083145153</v>
      </c>
    </row>
    <row r="1579" spans="1:19" x14ac:dyDescent="0.3">
      <c r="A1579" s="60">
        <f>[1]Data!A1578</f>
        <v>2001.1</v>
      </c>
      <c r="B1579" s="60">
        <f>[1]Data!B1578</f>
        <v>1076.5899999999999</v>
      </c>
      <c r="C1579" s="60">
        <f>[1]Data!C1578</f>
        <v>15.740000000000002</v>
      </c>
      <c r="D1579" s="60">
        <f>[1]Data!D1578</f>
        <v>27.103333333333335</v>
      </c>
      <c r="E1579" s="60">
        <f>[1]Data!E1578</f>
        <v>177.7</v>
      </c>
      <c r="F1579" s="60">
        <f t="shared" si="238"/>
        <v>1854.6640699212151</v>
      </c>
      <c r="G1579" s="60">
        <f t="shared" si="239"/>
        <v>46.691478193584686</v>
      </c>
      <c r="H1579" s="60">
        <f t="shared" si="233"/>
        <v>1462.0729685489448</v>
      </c>
      <c r="I1579" s="60">
        <f t="shared" si="234"/>
        <v>62.563314887602559</v>
      </c>
      <c r="J1579" s="60">
        <f t="shared" si="235"/>
        <v>29.644594012532608</v>
      </c>
      <c r="K1579" s="60">
        <f t="shared" si="236"/>
        <v>3.3892797820927965</v>
      </c>
      <c r="L1579" s="60">
        <f t="shared" si="237"/>
        <v>0.58794966946580285</v>
      </c>
      <c r="R1579" s="60">
        <f t="shared" si="240"/>
        <v>39.721682449883154</v>
      </c>
      <c r="S1579" s="60">
        <f t="shared" si="241"/>
        <v>3.6818971960312457</v>
      </c>
    </row>
    <row r="1580" spans="1:19" x14ac:dyDescent="0.3">
      <c r="A1580" s="60">
        <f>[1]Data!A1579</f>
        <v>2001.11</v>
      </c>
      <c r="B1580" s="60">
        <f>[1]Data!B1579</f>
        <v>1129.68</v>
      </c>
      <c r="C1580" s="60">
        <f>[1]Data!C1579</f>
        <v>15.740000000000002</v>
      </c>
      <c r="D1580" s="60">
        <f>[1]Data!D1579</f>
        <v>25.896666666666665</v>
      </c>
      <c r="E1580" s="60">
        <f>[1]Data!E1579</f>
        <v>177.4</v>
      </c>
      <c r="F1580" s="60">
        <f t="shared" si="238"/>
        <v>1949.4143979706873</v>
      </c>
      <c r="G1580" s="60">
        <f t="shared" si="239"/>
        <v>44.688172632468984</v>
      </c>
      <c r="H1580" s="60">
        <f t="shared" si="233"/>
        <v>1472.2438356725172</v>
      </c>
      <c r="I1580" s="60">
        <f t="shared" si="234"/>
        <v>62.663971191197625</v>
      </c>
      <c r="J1580" s="60">
        <f t="shared" si="235"/>
        <v>31.109014652498125</v>
      </c>
      <c r="K1580" s="60">
        <f t="shared" si="236"/>
        <v>3.4374976373927772</v>
      </c>
      <c r="L1580" s="60">
        <f t="shared" si="237"/>
        <v>0.63616752476578364</v>
      </c>
      <c r="R1580" s="60">
        <f t="shared" si="240"/>
        <v>43.622602651563916</v>
      </c>
      <c r="S1580" s="60">
        <f t="shared" si="241"/>
        <v>3.7755754254667768</v>
      </c>
    </row>
    <row r="1581" spans="1:19" x14ac:dyDescent="0.3">
      <c r="A1581" s="60">
        <f>[1]Data!A1580</f>
        <v>2001.12</v>
      </c>
      <c r="B1581" s="60">
        <f>[1]Data!B1580</f>
        <v>1144.93</v>
      </c>
      <c r="C1581" s="60">
        <f>[1]Data!C1580</f>
        <v>15.74</v>
      </c>
      <c r="D1581" s="60">
        <f>[1]Data!D1580</f>
        <v>24.69</v>
      </c>
      <c r="E1581" s="60">
        <f>[1]Data!E1580</f>
        <v>176.7</v>
      </c>
      <c r="F1581" s="60">
        <f t="shared" si="238"/>
        <v>1983.5572075551781</v>
      </c>
      <c r="G1581" s="60">
        <f t="shared" si="239"/>
        <v>42.774691426146006</v>
      </c>
      <c r="H1581" s="60">
        <f t="shared" si="233"/>
        <v>1482.3340837354442</v>
      </c>
      <c r="I1581" s="60">
        <f t="shared" si="234"/>
        <v>62.762097078044235</v>
      </c>
      <c r="J1581" s="60">
        <f t="shared" si="235"/>
        <v>31.604380667660585</v>
      </c>
      <c r="K1581" s="60">
        <f t="shared" si="236"/>
        <v>3.4532957397082291</v>
      </c>
      <c r="L1581" s="60">
        <f t="shared" si="237"/>
        <v>0.65196562708123551</v>
      </c>
      <c r="R1581" s="60">
        <f t="shared" si="240"/>
        <v>46.37221547185095</v>
      </c>
      <c r="S1581" s="60">
        <f t="shared" si="241"/>
        <v>3.8367004753912299</v>
      </c>
    </row>
    <row r="1582" spans="1:19" x14ac:dyDescent="0.3">
      <c r="A1582" s="60">
        <f>[1]Data!A1581</f>
        <v>2002.01</v>
      </c>
      <c r="B1582" s="60">
        <f>[1]Data!B1581</f>
        <v>1140.21</v>
      </c>
      <c r="C1582" s="60">
        <f>[1]Data!C1581</f>
        <v>15.736666666666668</v>
      </c>
      <c r="D1582" s="60">
        <f>[1]Data!D1581</f>
        <v>24.693333333333332</v>
      </c>
      <c r="E1582" s="60">
        <f>[1]Data!E1581</f>
        <v>177.1</v>
      </c>
      <c r="F1582" s="60">
        <f t="shared" si="238"/>
        <v>1970.9183330039525</v>
      </c>
      <c r="G1582" s="60">
        <f t="shared" si="239"/>
        <v>42.683841897233194</v>
      </c>
      <c r="H1582" s="60">
        <f t="shared" si="233"/>
        <v>1491.1823030519467</v>
      </c>
      <c r="I1582" s="60">
        <f t="shared" si="234"/>
        <v>62.857512269521791</v>
      </c>
      <c r="J1582" s="60">
        <f t="shared" si="235"/>
        <v>31.355334658377927</v>
      </c>
      <c r="K1582" s="60">
        <f t="shared" si="236"/>
        <v>3.445384417144147</v>
      </c>
      <c r="L1582" s="60">
        <f t="shared" si="237"/>
        <v>0.6440543045171534</v>
      </c>
      <c r="R1582" s="60">
        <f t="shared" si="240"/>
        <v>46.174811015118799</v>
      </c>
      <c r="S1582" s="60">
        <f t="shared" si="241"/>
        <v>3.8324344332803673</v>
      </c>
    </row>
    <row r="1583" spans="1:19" x14ac:dyDescent="0.3">
      <c r="A1583" s="60">
        <f>[1]Data!A1582</f>
        <v>2002.02</v>
      </c>
      <c r="B1583" s="60">
        <f>[1]Data!B1582</f>
        <v>1100.67</v>
      </c>
      <c r="C1583" s="60">
        <f>[1]Data!C1582</f>
        <v>15.733333333333334</v>
      </c>
      <c r="D1583" s="60">
        <f>[1]Data!D1582</f>
        <v>24.696666666666669</v>
      </c>
      <c r="E1583" s="60">
        <f>[1]Data!E1582</f>
        <v>177.8</v>
      </c>
      <c r="F1583" s="60">
        <f t="shared" si="238"/>
        <v>1895.080739173228</v>
      </c>
      <c r="G1583" s="60">
        <f t="shared" si="239"/>
        <v>42.52153444881889</v>
      </c>
      <c r="H1583" s="60">
        <f t="shared" si="233"/>
        <v>1500.7484129271265</v>
      </c>
      <c r="I1583" s="60">
        <f t="shared" si="234"/>
        <v>62.950471569872533</v>
      </c>
      <c r="J1583" s="60">
        <f t="shared" si="235"/>
        <v>30.104313628052228</v>
      </c>
      <c r="K1583" s="60">
        <f t="shared" si="236"/>
        <v>3.4046684713890145</v>
      </c>
      <c r="L1583" s="60">
        <f t="shared" si="237"/>
        <v>0.60333835876202091</v>
      </c>
      <c r="R1583" s="60">
        <f t="shared" si="240"/>
        <v>44.567552976110136</v>
      </c>
      <c r="S1583" s="60">
        <f t="shared" si="241"/>
        <v>3.7970060825145175</v>
      </c>
    </row>
    <row r="1584" spans="1:19" x14ac:dyDescent="0.3">
      <c r="A1584" s="60">
        <f>[1]Data!A1583</f>
        <v>2002.03</v>
      </c>
      <c r="B1584" s="60">
        <f>[1]Data!B1583</f>
        <v>1153.79</v>
      </c>
      <c r="C1584" s="60">
        <f>[1]Data!C1583</f>
        <v>15.73</v>
      </c>
      <c r="D1584" s="60">
        <f>[1]Data!D1583</f>
        <v>24.7</v>
      </c>
      <c r="E1584" s="60">
        <f>[1]Data!E1583</f>
        <v>178.8</v>
      </c>
      <c r="F1584" s="60">
        <f t="shared" si="238"/>
        <v>1975.4297999161067</v>
      </c>
      <c r="G1584" s="60">
        <f t="shared" si="239"/>
        <v>42.289425335570456</v>
      </c>
      <c r="H1584" s="60">
        <f t="shared" si="233"/>
        <v>1510.0662320202771</v>
      </c>
      <c r="I1584" s="60">
        <f t="shared" si="234"/>
        <v>63.041170571884813</v>
      </c>
      <c r="J1584" s="60">
        <f t="shared" si="235"/>
        <v>31.335550751925783</v>
      </c>
      <c r="K1584" s="60">
        <f t="shared" si="236"/>
        <v>3.4447532597763919</v>
      </c>
      <c r="L1584" s="60">
        <f t="shared" si="237"/>
        <v>0.6434231471493983</v>
      </c>
      <c r="R1584" s="60">
        <f t="shared" si="240"/>
        <v>46.712145748987851</v>
      </c>
      <c r="S1584" s="60">
        <f t="shared" si="241"/>
        <v>3.8440042111379515</v>
      </c>
    </row>
    <row r="1585" spans="1:19" x14ac:dyDescent="0.3">
      <c r="A1585" s="60">
        <f>[1]Data!A1584</f>
        <v>2002.04</v>
      </c>
      <c r="B1585" s="60">
        <f>[1]Data!B1584</f>
        <v>1111.93</v>
      </c>
      <c r="C1585" s="60">
        <f>[1]Data!C1584</f>
        <v>15.833333333333332</v>
      </c>
      <c r="D1585" s="60">
        <f>[1]Data!D1584</f>
        <v>25.38</v>
      </c>
      <c r="E1585" s="60">
        <f>[1]Data!E1584</f>
        <v>179.8</v>
      </c>
      <c r="F1585" s="60">
        <f t="shared" si="238"/>
        <v>1893.1721416852054</v>
      </c>
      <c r="G1585" s="60">
        <f t="shared" si="239"/>
        <v>43.211990823136809</v>
      </c>
      <c r="H1585" s="60">
        <f t="shared" si="233"/>
        <v>1519.0838231775242</v>
      </c>
      <c r="I1585" s="60">
        <f t="shared" si="234"/>
        <v>63.134663269702003</v>
      </c>
      <c r="J1585" s="60">
        <f t="shared" si="235"/>
        <v>29.986255467901241</v>
      </c>
      <c r="K1585" s="60">
        <f t="shared" si="236"/>
        <v>3.4007391256089288</v>
      </c>
      <c r="L1585" s="60">
        <f t="shared" si="237"/>
        <v>0.59940901298193516</v>
      </c>
      <c r="R1585" s="60">
        <f t="shared" si="240"/>
        <v>43.811268715524037</v>
      </c>
      <c r="S1585" s="60">
        <f t="shared" si="241"/>
        <v>3.7798910609025866</v>
      </c>
    </row>
    <row r="1586" spans="1:19" x14ac:dyDescent="0.3">
      <c r="A1586" s="60">
        <f>[1]Data!A1585</f>
        <v>2002.05</v>
      </c>
      <c r="B1586" s="60">
        <f>[1]Data!B1585</f>
        <v>1079.25</v>
      </c>
      <c r="C1586" s="60">
        <f>[1]Data!C1585</f>
        <v>15.936666666666667</v>
      </c>
      <c r="D1586" s="60">
        <f>[1]Data!D1585</f>
        <v>26.06</v>
      </c>
      <c r="E1586" s="60">
        <f>[1]Data!E1585</f>
        <v>179.8</v>
      </c>
      <c r="F1586" s="60">
        <f t="shared" si="238"/>
        <v>1837.5311700500552</v>
      </c>
      <c r="G1586" s="60">
        <f t="shared" si="239"/>
        <v>44.369758898776404</v>
      </c>
      <c r="H1586" s="60">
        <f t="shared" si="233"/>
        <v>1527.1519668583478</v>
      </c>
      <c r="I1586" s="60">
        <f t="shared" si="234"/>
        <v>63.233998990063199</v>
      </c>
      <c r="J1586" s="60">
        <f t="shared" si="235"/>
        <v>29.059227621185414</v>
      </c>
      <c r="K1586" s="60">
        <f t="shared" si="236"/>
        <v>3.3693360790272298</v>
      </c>
      <c r="L1586" s="60">
        <f t="shared" si="237"/>
        <v>0.56800596640023615</v>
      </c>
      <c r="R1586" s="60">
        <f t="shared" si="240"/>
        <v>41.414044512663089</v>
      </c>
      <c r="S1586" s="60">
        <f t="shared" si="241"/>
        <v>3.7236200627388878</v>
      </c>
    </row>
    <row r="1587" spans="1:19" x14ac:dyDescent="0.3">
      <c r="A1587" s="60">
        <f>[1]Data!A1586</f>
        <v>2002.06</v>
      </c>
      <c r="B1587" s="60">
        <f>[1]Data!B1586</f>
        <v>1014.02</v>
      </c>
      <c r="C1587" s="60">
        <f>[1]Data!C1586</f>
        <v>16.04</v>
      </c>
      <c r="D1587" s="60">
        <f>[1]Data!D1586</f>
        <v>26.74</v>
      </c>
      <c r="E1587" s="60">
        <f>[1]Data!E1586</f>
        <v>179.9</v>
      </c>
      <c r="F1587" s="60">
        <f t="shared" si="238"/>
        <v>1725.5108813229569</v>
      </c>
      <c r="G1587" s="60">
        <f t="shared" si="239"/>
        <v>45.50221984435796</v>
      </c>
      <c r="H1587" s="60">
        <f t="shared" si="233"/>
        <v>1534.03335718724</v>
      </c>
      <c r="I1587" s="60">
        <f t="shared" si="234"/>
        <v>63.339835365482507</v>
      </c>
      <c r="J1587" s="60">
        <f t="shared" si="235"/>
        <v>27.242111877406085</v>
      </c>
      <c r="K1587" s="60">
        <f t="shared" si="236"/>
        <v>3.3047640068152666</v>
      </c>
      <c r="L1587" s="60">
        <f t="shared" si="237"/>
        <v>0.503433894188273</v>
      </c>
      <c r="R1587" s="60">
        <f t="shared" si="240"/>
        <v>37.921465968586389</v>
      </c>
      <c r="S1587" s="60">
        <f t="shared" si="241"/>
        <v>3.6355173361486961</v>
      </c>
    </row>
    <row r="1588" spans="1:19" x14ac:dyDescent="0.3">
      <c r="A1588" s="60">
        <f>[1]Data!A1587</f>
        <v>2002.07</v>
      </c>
      <c r="B1588" s="60">
        <f>[1]Data!B1587</f>
        <v>903.59</v>
      </c>
      <c r="C1588" s="60">
        <f>[1]Data!C1587</f>
        <v>15.96</v>
      </c>
      <c r="D1588" s="60">
        <f>[1]Data!D1587</f>
        <v>27.84</v>
      </c>
      <c r="E1588" s="60">
        <f>[1]Data!E1587</f>
        <v>180.1</v>
      </c>
      <c r="F1588" s="60">
        <f t="shared" si="238"/>
        <v>1535.8897708217655</v>
      </c>
      <c r="G1588" s="60">
        <f t="shared" si="239"/>
        <v>47.321430316490826</v>
      </c>
      <c r="H1588" s="60">
        <f t="shared" si="233"/>
        <v>1540.8465324323022</v>
      </c>
      <c r="I1588" s="60">
        <f t="shared" si="234"/>
        <v>63.457571453537305</v>
      </c>
      <c r="J1588" s="60">
        <f t="shared" si="235"/>
        <v>24.203412384703711</v>
      </c>
      <c r="K1588" s="60">
        <f t="shared" si="236"/>
        <v>3.1864936308543839</v>
      </c>
      <c r="L1588" s="60">
        <f t="shared" si="237"/>
        <v>0.38516351822739026</v>
      </c>
      <c r="R1588" s="60">
        <f t="shared" si="240"/>
        <v>32.456537356321839</v>
      </c>
      <c r="S1588" s="60">
        <f t="shared" si="241"/>
        <v>3.4799018822226553</v>
      </c>
    </row>
    <row r="1589" spans="1:19" x14ac:dyDescent="0.3">
      <c r="A1589" s="60">
        <f>[1]Data!A1588</f>
        <v>2002.08</v>
      </c>
      <c r="B1589" s="60">
        <f>[1]Data!B1588</f>
        <v>912.55</v>
      </c>
      <c r="C1589" s="60">
        <f>[1]Data!C1588</f>
        <v>15.879999999999999</v>
      </c>
      <c r="D1589" s="60">
        <f>[1]Data!D1588</f>
        <v>28.939999999999998</v>
      </c>
      <c r="E1589" s="60">
        <f>[1]Data!E1588</f>
        <v>180.7</v>
      </c>
      <c r="F1589" s="60">
        <f t="shared" si="238"/>
        <v>1545.9692868013278</v>
      </c>
      <c r="G1589" s="60">
        <f t="shared" si="239"/>
        <v>49.027835362479237</v>
      </c>
      <c r="H1589" s="60">
        <f t="shared" si="233"/>
        <v>1546.9738347377988</v>
      </c>
      <c r="I1589" s="60">
        <f t="shared" si="234"/>
        <v>63.58583628220768</v>
      </c>
      <c r="J1589" s="60">
        <f t="shared" si="235"/>
        <v>24.313107716944732</v>
      </c>
      <c r="K1589" s="60">
        <f t="shared" si="236"/>
        <v>3.1910156171359745</v>
      </c>
      <c r="L1589" s="60">
        <f t="shared" si="237"/>
        <v>0.38968550450898087</v>
      </c>
      <c r="R1589" s="60">
        <f t="shared" si="240"/>
        <v>31.532480995162405</v>
      </c>
      <c r="S1589" s="60">
        <f t="shared" si="241"/>
        <v>3.4510181572726917</v>
      </c>
    </row>
    <row r="1590" spans="1:19" x14ac:dyDescent="0.3">
      <c r="A1590" s="60">
        <f>[1]Data!A1589</f>
        <v>2002.09</v>
      </c>
      <c r="B1590" s="60">
        <f>[1]Data!B1589</f>
        <v>867.81</v>
      </c>
      <c r="C1590" s="60">
        <f>[1]Data!C1589</f>
        <v>15.8</v>
      </c>
      <c r="D1590" s="60">
        <f>[1]Data!D1589</f>
        <v>30.04</v>
      </c>
      <c r="E1590" s="60">
        <f>[1]Data!E1589</f>
        <v>181</v>
      </c>
      <c r="F1590" s="60">
        <f t="shared" si="238"/>
        <v>1467.7376009668503</v>
      </c>
      <c r="G1590" s="60">
        <f t="shared" si="239"/>
        <v>50.807017127071809</v>
      </c>
      <c r="H1590" s="60">
        <f t="shared" si="233"/>
        <v>1552.9273246512764</v>
      </c>
      <c r="I1590" s="60">
        <f t="shared" si="234"/>
        <v>63.72499044590311</v>
      </c>
      <c r="J1590" s="60">
        <f t="shared" si="235"/>
        <v>23.032370671170675</v>
      </c>
      <c r="K1590" s="60">
        <f t="shared" si="236"/>
        <v>3.1369006469269278</v>
      </c>
      <c r="L1590" s="60">
        <f t="shared" si="237"/>
        <v>0.33557053429993422</v>
      </c>
      <c r="R1590" s="60">
        <f t="shared" si="240"/>
        <v>28.888482023968042</v>
      </c>
      <c r="S1590" s="60">
        <f t="shared" si="241"/>
        <v>3.3634429697944093</v>
      </c>
    </row>
    <row r="1591" spans="1:19" x14ac:dyDescent="0.3">
      <c r="A1591" s="60">
        <f>[1]Data!A1590</f>
        <v>2002.1</v>
      </c>
      <c r="B1591" s="60">
        <f>[1]Data!B1590</f>
        <v>854.63</v>
      </c>
      <c r="C1591" s="60">
        <f>[1]Data!C1590</f>
        <v>15.89</v>
      </c>
      <c r="D1591" s="60">
        <f>[1]Data!D1590</f>
        <v>29.223333333333333</v>
      </c>
      <c r="E1591" s="60">
        <f>[1]Data!E1590</f>
        <v>181.3</v>
      </c>
      <c r="F1591" s="60">
        <f t="shared" si="238"/>
        <v>1443.0543040540535</v>
      </c>
      <c r="G1591" s="60">
        <f t="shared" si="239"/>
        <v>49.343993243243226</v>
      </c>
      <c r="H1591" s="60">
        <f t="shared" si="233"/>
        <v>1559.942795418556</v>
      </c>
      <c r="I1591" s="60">
        <f t="shared" si="234"/>
        <v>63.840556792505211</v>
      </c>
      <c r="J1591" s="60">
        <f t="shared" si="235"/>
        <v>22.604036940722079</v>
      </c>
      <c r="K1591" s="60">
        <f t="shared" si="236"/>
        <v>3.1181285160222374</v>
      </c>
      <c r="L1591" s="60">
        <f t="shared" si="237"/>
        <v>0.31679840339524379</v>
      </c>
      <c r="R1591" s="60">
        <f t="shared" si="240"/>
        <v>29.244781567240789</v>
      </c>
      <c r="S1591" s="60">
        <f t="shared" si="241"/>
        <v>3.3757011498036928</v>
      </c>
    </row>
    <row r="1592" spans="1:19" x14ac:dyDescent="0.3">
      <c r="A1592" s="60">
        <f>[1]Data!A1591</f>
        <v>2002.11</v>
      </c>
      <c r="B1592" s="60">
        <f>[1]Data!B1591</f>
        <v>909.93</v>
      </c>
      <c r="C1592" s="60">
        <f>[1]Data!C1591</f>
        <v>15.98</v>
      </c>
      <c r="D1592" s="60">
        <f>[1]Data!D1591</f>
        <v>28.406666666666666</v>
      </c>
      <c r="E1592" s="60">
        <f>[1]Data!E1591</f>
        <v>181.3</v>
      </c>
      <c r="F1592" s="60">
        <f t="shared" si="238"/>
        <v>1536.4291013513509</v>
      </c>
      <c r="G1592" s="60">
        <f t="shared" si="239"/>
        <v>47.965040540540528</v>
      </c>
      <c r="H1592" s="60">
        <f t="shared" si="233"/>
        <v>1566.5623468251456</v>
      </c>
      <c r="I1592" s="60">
        <f t="shared" si="234"/>
        <v>63.931934084299009</v>
      </c>
      <c r="J1592" s="60">
        <f t="shared" si="235"/>
        <v>24.03226374045645</v>
      </c>
      <c r="K1592" s="60">
        <f t="shared" si="236"/>
        <v>3.1793972500744525</v>
      </c>
      <c r="L1592" s="60">
        <f t="shared" si="237"/>
        <v>0.3780671374474589</v>
      </c>
      <c r="R1592" s="60">
        <f t="shared" si="240"/>
        <v>32.032269420323864</v>
      </c>
      <c r="S1592" s="60">
        <f t="shared" si="241"/>
        <v>3.4667438140715845</v>
      </c>
    </row>
    <row r="1593" spans="1:19" x14ac:dyDescent="0.3">
      <c r="A1593" s="60">
        <f>[1]Data!A1592</f>
        <v>2002.12</v>
      </c>
      <c r="B1593" s="60">
        <f>[1]Data!B1592</f>
        <v>899.18</v>
      </c>
      <c r="C1593" s="60">
        <f>[1]Data!C1592</f>
        <v>16.07</v>
      </c>
      <c r="D1593" s="60">
        <f>[1]Data!D1592</f>
        <v>27.59</v>
      </c>
      <c r="E1593" s="60">
        <f>[1]Data!E1592</f>
        <v>180.9</v>
      </c>
      <c r="F1593" s="60">
        <f t="shared" si="238"/>
        <v>1521.6347454394688</v>
      </c>
      <c r="G1593" s="60">
        <f t="shared" si="239"/>
        <v>46.689097429519066</v>
      </c>
      <c r="H1593" s="60">
        <f t="shared" si="233"/>
        <v>1572.7074104934877</v>
      </c>
      <c r="I1593" s="60">
        <f t="shared" si="234"/>
        <v>63.998813577079815</v>
      </c>
      <c r="J1593" s="60">
        <f t="shared" si="235"/>
        <v>23.775983653303516</v>
      </c>
      <c r="K1593" s="60">
        <f t="shared" si="236"/>
        <v>3.1686759810058187</v>
      </c>
      <c r="L1593" s="60">
        <f t="shared" si="237"/>
        <v>0.3673458683788251</v>
      </c>
      <c r="R1593" s="60">
        <f t="shared" si="240"/>
        <v>32.590793765857192</v>
      </c>
      <c r="S1593" s="60">
        <f t="shared" si="241"/>
        <v>3.4840298486699925</v>
      </c>
    </row>
    <row r="1594" spans="1:19" x14ac:dyDescent="0.3">
      <c r="A1594" s="60">
        <f>[1]Data!A1593</f>
        <v>2003.01</v>
      </c>
      <c r="B1594" s="60">
        <f>[1]Data!B1593</f>
        <v>895.84</v>
      </c>
      <c r="C1594" s="60">
        <f>[1]Data!C1593</f>
        <v>16.119999999999997</v>
      </c>
      <c r="D1594" s="60">
        <f>[1]Data!D1593</f>
        <v>28.5</v>
      </c>
      <c r="E1594" s="60">
        <f>[1]Data!E1593</f>
        <v>181.7</v>
      </c>
      <c r="F1594" s="60">
        <f t="shared" si="238"/>
        <v>1509.3079779856905</v>
      </c>
      <c r="G1594" s="60">
        <f t="shared" si="239"/>
        <v>48.016696477710511</v>
      </c>
      <c r="H1594" s="60">
        <f t="shared" si="233"/>
        <v>1577.9671618069654</v>
      </c>
      <c r="I1594" s="60">
        <f t="shared" si="234"/>
        <v>64.076413883537498</v>
      </c>
      <c r="J1594" s="60">
        <f t="shared" si="235"/>
        <v>23.554813487673375</v>
      </c>
      <c r="K1594" s="60">
        <f t="shared" si="236"/>
        <v>3.1593301939577763</v>
      </c>
      <c r="L1594" s="60">
        <f t="shared" si="237"/>
        <v>0.35800008133078265</v>
      </c>
      <c r="R1594" s="60">
        <f t="shared" si="240"/>
        <v>31.432982456140351</v>
      </c>
      <c r="S1594" s="60">
        <f t="shared" si="241"/>
        <v>3.4478577383259785</v>
      </c>
    </row>
    <row r="1595" spans="1:19" x14ac:dyDescent="0.3">
      <c r="A1595" s="60">
        <f>[1]Data!A1594</f>
        <v>2003.02</v>
      </c>
      <c r="B1595" s="60">
        <f>[1]Data!B1594</f>
        <v>837.03</v>
      </c>
      <c r="C1595" s="60">
        <f>[1]Data!C1594</f>
        <v>16.169999999999998</v>
      </c>
      <c r="D1595" s="60">
        <f>[1]Data!D1594</f>
        <v>29.41</v>
      </c>
      <c r="E1595" s="60">
        <f>[1]Data!E1594</f>
        <v>183.1</v>
      </c>
      <c r="F1595" s="60">
        <f t="shared" si="238"/>
        <v>1399.4423884489347</v>
      </c>
      <c r="G1595" s="60">
        <f t="shared" si="239"/>
        <v>49.170998225013641</v>
      </c>
      <c r="H1595" s="60">
        <f t="shared" si="233"/>
        <v>1583.1680658889018</v>
      </c>
      <c r="I1595" s="60">
        <f t="shared" si="234"/>
        <v>64.161813453434917</v>
      </c>
      <c r="J1595" s="60">
        <f t="shared" si="235"/>
        <v>21.811141442636629</v>
      </c>
      <c r="K1595" s="60">
        <f t="shared" si="236"/>
        <v>3.0824209145908208</v>
      </c>
      <c r="L1595" s="60">
        <f t="shared" si="237"/>
        <v>0.28109080196382719</v>
      </c>
      <c r="R1595" s="60">
        <f t="shared" si="240"/>
        <v>28.460727643658618</v>
      </c>
      <c r="S1595" s="60">
        <f t="shared" si="241"/>
        <v>3.3485251595751588</v>
      </c>
    </row>
    <row r="1596" spans="1:19" x14ac:dyDescent="0.3">
      <c r="A1596" s="60">
        <f>[1]Data!A1595</f>
        <v>2003.03</v>
      </c>
      <c r="B1596" s="60">
        <f>[1]Data!B1595</f>
        <v>846.63</v>
      </c>
      <c r="C1596" s="60">
        <f>[1]Data!C1595</f>
        <v>16.22</v>
      </c>
      <c r="D1596" s="60">
        <f>[1]Data!D1595</f>
        <v>30.32</v>
      </c>
      <c r="E1596" s="60">
        <f>[1]Data!E1595</f>
        <v>184.2</v>
      </c>
      <c r="F1596" s="60">
        <f t="shared" si="238"/>
        <v>1407.0397683224753</v>
      </c>
      <c r="G1596" s="60">
        <f t="shared" si="239"/>
        <v>50.389716612377839</v>
      </c>
      <c r="H1596" s="60">
        <f t="shared" si="233"/>
        <v>1588.8677039363567</v>
      </c>
      <c r="I1596" s="60">
        <f t="shared" si="234"/>
        <v>64.255513670178786</v>
      </c>
      <c r="J1596" s="60">
        <f t="shared" si="235"/>
        <v>21.897572487627432</v>
      </c>
      <c r="K1596" s="60">
        <f t="shared" si="236"/>
        <v>3.0863757853648432</v>
      </c>
      <c r="L1596" s="60">
        <f t="shared" si="237"/>
        <v>0.28504567273784964</v>
      </c>
      <c r="R1596" s="60">
        <f t="shared" si="240"/>
        <v>27.923153034300793</v>
      </c>
      <c r="S1596" s="60">
        <f t="shared" si="241"/>
        <v>3.3294562025459085</v>
      </c>
    </row>
    <row r="1597" spans="1:19" x14ac:dyDescent="0.3">
      <c r="A1597" s="60">
        <f>[1]Data!A1596</f>
        <v>2003.04</v>
      </c>
      <c r="B1597" s="60">
        <f>[1]Data!B1596</f>
        <v>890.03</v>
      </c>
      <c r="C1597" s="60">
        <f>[1]Data!C1596</f>
        <v>16.203333333333333</v>
      </c>
      <c r="D1597" s="60">
        <f>[1]Data!D1596</f>
        <v>31.73</v>
      </c>
      <c r="E1597" s="60">
        <f>[1]Data!E1596</f>
        <v>183.8</v>
      </c>
      <c r="F1597" s="60">
        <f t="shared" si="238"/>
        <v>1482.3866094940147</v>
      </c>
      <c r="G1597" s="60">
        <f t="shared" si="239"/>
        <v>52.847799646354716</v>
      </c>
      <c r="H1597" s="60">
        <f t="shared" si="233"/>
        <v>1595.5183375691952</v>
      </c>
      <c r="I1597" s="60">
        <f t="shared" si="234"/>
        <v>64.381005556371178</v>
      </c>
      <c r="J1597" s="60">
        <f t="shared" si="235"/>
        <v>23.025216780686286</v>
      </c>
      <c r="K1597" s="60">
        <f t="shared" si="236"/>
        <v>3.1365899971105691</v>
      </c>
      <c r="L1597" s="60">
        <f t="shared" si="237"/>
        <v>0.33525988448357547</v>
      </c>
      <c r="R1597" s="60">
        <f t="shared" si="240"/>
        <v>28.050110305704379</v>
      </c>
      <c r="S1597" s="60">
        <f t="shared" si="241"/>
        <v>3.3339925644281525</v>
      </c>
    </row>
    <row r="1598" spans="1:19" x14ac:dyDescent="0.3">
      <c r="A1598" s="60">
        <f>[1]Data!A1597</f>
        <v>2003.05</v>
      </c>
      <c r="B1598" s="60">
        <f>[1]Data!B1597</f>
        <v>935.96</v>
      </c>
      <c r="C1598" s="60">
        <f>[1]Data!C1597</f>
        <v>16.186666666666667</v>
      </c>
      <c r="D1598" s="60">
        <f>[1]Data!D1597</f>
        <v>33.139999999999993</v>
      </c>
      <c r="E1598" s="60">
        <f>[1]Data!E1597</f>
        <v>183.5</v>
      </c>
      <c r="F1598" s="60">
        <f t="shared" si="238"/>
        <v>1561.4337596730243</v>
      </c>
      <c r="G1598" s="60">
        <f t="shared" si="239"/>
        <v>55.286459673024495</v>
      </c>
      <c r="H1598" s="60">
        <f t="shared" si="233"/>
        <v>1602.8526918155374</v>
      </c>
      <c r="I1598" s="60">
        <f t="shared" si="234"/>
        <v>64.536411723282441</v>
      </c>
      <c r="J1598" s="60">
        <f t="shared" si="235"/>
        <v>24.194616929867429</v>
      </c>
      <c r="K1598" s="60">
        <f t="shared" si="236"/>
        <v>3.1861301675044222</v>
      </c>
      <c r="L1598" s="60">
        <f t="shared" si="237"/>
        <v>0.38480005487742863</v>
      </c>
      <c r="R1598" s="60">
        <f t="shared" si="240"/>
        <v>28.242607121303568</v>
      </c>
      <c r="S1598" s="60">
        <f t="shared" si="241"/>
        <v>3.3408317285232725</v>
      </c>
    </row>
    <row r="1599" spans="1:19" x14ac:dyDescent="0.3">
      <c r="A1599" s="60">
        <f>[1]Data!A1598</f>
        <v>2003.06</v>
      </c>
      <c r="B1599" s="60">
        <f>[1]Data!B1598</f>
        <v>988</v>
      </c>
      <c r="C1599" s="60">
        <f>[1]Data!C1598</f>
        <v>16.170000000000002</v>
      </c>
      <c r="D1599" s="60">
        <f>[1]Data!D1598</f>
        <v>34.549999999999997</v>
      </c>
      <c r="E1599" s="60">
        <f>[1]Data!E1598</f>
        <v>183.7</v>
      </c>
      <c r="F1599" s="60">
        <f t="shared" si="238"/>
        <v>1646.4560152422425</v>
      </c>
      <c r="G1599" s="60">
        <f t="shared" si="239"/>
        <v>57.575966929776797</v>
      </c>
      <c r="H1599" s="60">
        <f t="shared" si="233"/>
        <v>1610.2020139647718</v>
      </c>
      <c r="I1599" s="60">
        <f t="shared" si="234"/>
        <v>64.719541700119336</v>
      </c>
      <c r="J1599" s="60">
        <f t="shared" si="235"/>
        <v>25.43985899762956</v>
      </c>
      <c r="K1599" s="60">
        <f t="shared" si="236"/>
        <v>3.2363171959105537</v>
      </c>
      <c r="L1599" s="60">
        <f t="shared" si="237"/>
        <v>0.43498708328356006</v>
      </c>
      <c r="R1599" s="60">
        <f t="shared" si="240"/>
        <v>28.596237337192477</v>
      </c>
      <c r="S1599" s="60">
        <f t="shared" si="241"/>
        <v>3.3532751475341889</v>
      </c>
    </row>
    <row r="1600" spans="1:19" x14ac:dyDescent="0.3">
      <c r="A1600" s="60">
        <f>[1]Data!A1599</f>
        <v>2003.07</v>
      </c>
      <c r="B1600" s="60">
        <f>[1]Data!B1599</f>
        <v>992.54</v>
      </c>
      <c r="C1600" s="60">
        <f>[1]Data!C1599</f>
        <v>16.310000000000002</v>
      </c>
      <c r="D1600" s="60">
        <f>[1]Data!D1599</f>
        <v>35.893333333333331</v>
      </c>
      <c r="E1600" s="60">
        <f>[1]Data!E1599</f>
        <v>183.9</v>
      </c>
      <c r="F1600" s="60">
        <f t="shared" si="238"/>
        <v>1652.2228866231644</v>
      </c>
      <c r="G1600" s="60">
        <f t="shared" si="239"/>
        <v>59.749518216421947</v>
      </c>
      <c r="H1600" s="60">
        <f t="shared" si="233"/>
        <v>1617.516636555197</v>
      </c>
      <c r="I1600" s="60">
        <f t="shared" si="234"/>
        <v>64.913253883781621</v>
      </c>
      <c r="J1600" s="60">
        <f t="shared" si="235"/>
        <v>25.452781793703416</v>
      </c>
      <c r="K1600" s="60">
        <f t="shared" si="236"/>
        <v>3.2368250412945092</v>
      </c>
      <c r="L1600" s="60">
        <f t="shared" si="237"/>
        <v>0.4354949286675156</v>
      </c>
      <c r="R1600" s="60">
        <f t="shared" si="240"/>
        <v>27.652488855869244</v>
      </c>
      <c r="S1600" s="60">
        <f t="shared" si="241"/>
        <v>3.3197157367879258</v>
      </c>
    </row>
    <row r="1601" spans="1:19" x14ac:dyDescent="0.3">
      <c r="A1601" s="60">
        <f>[1]Data!A1600</f>
        <v>2003.08</v>
      </c>
      <c r="B1601" s="60">
        <f>[1]Data!B1600</f>
        <v>989.53</v>
      </c>
      <c r="C1601" s="60">
        <f>[1]Data!C1600</f>
        <v>16.450000000000003</v>
      </c>
      <c r="D1601" s="60">
        <f>[1]Data!D1600</f>
        <v>37.236666666666665</v>
      </c>
      <c r="E1601" s="60">
        <f>[1]Data!E1600</f>
        <v>184.6</v>
      </c>
      <c r="F1601" s="60">
        <f t="shared" si="238"/>
        <v>1640.9661163326109</v>
      </c>
      <c r="G1601" s="60">
        <f t="shared" si="239"/>
        <v>61.750637459371603</v>
      </c>
      <c r="H1601" s="60">
        <f t="shared" ref="H1601:H1664" si="242">GEOMEAN(F1482:F1602)</f>
        <v>1625.0541582444616</v>
      </c>
      <c r="I1601" s="60">
        <f t="shared" ref="I1601:I1664" si="243">GEOMEAN(G1482:G1601)</f>
        <v>65.117090879784215</v>
      </c>
      <c r="J1601" s="60">
        <f t="shared" ref="J1601:J1664" si="244">F1601/I1601</f>
        <v>25.200236898820883</v>
      </c>
      <c r="K1601" s="60">
        <f t="shared" ref="K1601:K1664" si="245">LN(J1601)</f>
        <v>3.2268533952200511</v>
      </c>
      <c r="L1601" s="60">
        <f t="shared" si="237"/>
        <v>0.42552328259305749</v>
      </c>
      <c r="R1601" s="60">
        <f t="shared" si="240"/>
        <v>26.574075731805568</v>
      </c>
      <c r="S1601" s="60">
        <f t="shared" si="241"/>
        <v>3.2799361440109789</v>
      </c>
    </row>
    <row r="1602" spans="1:19" x14ac:dyDescent="0.3">
      <c r="A1602" s="60">
        <f>[1]Data!A1601</f>
        <v>2003.09</v>
      </c>
      <c r="B1602" s="60">
        <f>[1]Data!B1601</f>
        <v>1019.44</v>
      </c>
      <c r="C1602" s="60">
        <f>[1]Data!C1601</f>
        <v>16.59</v>
      </c>
      <c r="D1602" s="60">
        <f>[1]Data!D1601</f>
        <v>38.58</v>
      </c>
      <c r="E1602" s="60">
        <f>[1]Data!E1601</f>
        <v>185.2</v>
      </c>
      <c r="F1602" s="60">
        <f t="shared" si="238"/>
        <v>1685.0897332613388</v>
      </c>
      <c r="G1602" s="60">
        <f t="shared" si="239"/>
        <v>63.771052645788323</v>
      </c>
      <c r="H1602" s="60">
        <f t="shared" si="242"/>
        <v>1632.7712655652856</v>
      </c>
      <c r="I1602" s="60">
        <f t="shared" si="243"/>
        <v>65.33053336878902</v>
      </c>
      <c r="J1602" s="60">
        <f t="shared" si="244"/>
        <v>25.793295207756145</v>
      </c>
      <c r="K1602" s="60">
        <f t="shared" si="245"/>
        <v>3.2501145824856725</v>
      </c>
      <c r="L1602" s="60">
        <f t="shared" ref="L1602:L1665" si="246">K1602-$K$1843</f>
        <v>0.44878446985867892</v>
      </c>
      <c r="R1602" s="60">
        <f t="shared" si="240"/>
        <v>26.424053913945052</v>
      </c>
      <c r="S1602" s="60">
        <f t="shared" si="241"/>
        <v>3.2742747284264406</v>
      </c>
    </row>
    <row r="1603" spans="1:19" x14ac:dyDescent="0.3">
      <c r="A1603" s="60">
        <f>[1]Data!A1602</f>
        <v>2003.1</v>
      </c>
      <c r="B1603" s="60">
        <f>[1]Data!B1602</f>
        <v>1038.73</v>
      </c>
      <c r="C1603" s="60">
        <f>[1]Data!C1602</f>
        <v>16.856666666666669</v>
      </c>
      <c r="D1603" s="60">
        <f>[1]Data!D1602</f>
        <v>41.966666666666669</v>
      </c>
      <c r="E1603" s="60">
        <f>[1]Data!E1602</f>
        <v>185</v>
      </c>
      <c r="F1603" s="60">
        <f t="shared" si="238"/>
        <v>1718.8314490540538</v>
      </c>
      <c r="G1603" s="60">
        <f t="shared" si="239"/>
        <v>69.444058108108095</v>
      </c>
      <c r="H1603" s="60">
        <f t="shared" si="242"/>
        <v>1640.6257997329155</v>
      </c>
      <c r="I1603" s="60">
        <f t="shared" si="243"/>
        <v>65.580529766570947</v>
      </c>
      <c r="J1603" s="60">
        <f t="shared" si="244"/>
        <v>26.209477952863562</v>
      </c>
      <c r="K1603" s="60">
        <f t="shared" si="245"/>
        <v>3.2661210992759657</v>
      </c>
      <c r="L1603" s="60">
        <f t="shared" si="246"/>
        <v>0.46479098664897212</v>
      </c>
      <c r="R1603" s="60">
        <f t="shared" si="240"/>
        <v>24.751310563939633</v>
      </c>
      <c r="S1603" s="60">
        <f t="shared" si="241"/>
        <v>3.2088784396911567</v>
      </c>
    </row>
    <row r="1604" spans="1:19" x14ac:dyDescent="0.3">
      <c r="A1604" s="60">
        <f>[1]Data!A1603</f>
        <v>2003.11</v>
      </c>
      <c r="B1604" s="60">
        <f>[1]Data!B1603</f>
        <v>1049.9000000000001</v>
      </c>
      <c r="C1604" s="60">
        <f>[1]Data!C1603</f>
        <v>17.123333333333335</v>
      </c>
      <c r="D1604" s="60">
        <f>[1]Data!D1603</f>
        <v>45.353333333333332</v>
      </c>
      <c r="E1604" s="60">
        <f>[1]Data!E1603</f>
        <v>184.5</v>
      </c>
      <c r="F1604" s="60">
        <f t="shared" si="238"/>
        <v>1742.0231016260161</v>
      </c>
      <c r="G1604" s="60">
        <f t="shared" si="239"/>
        <v>75.25150433604334</v>
      </c>
      <c r="H1604" s="60">
        <f t="shared" si="242"/>
        <v>1648.9651702046865</v>
      </c>
      <c r="I1604" s="60">
        <f t="shared" si="243"/>
        <v>65.863213619552084</v>
      </c>
      <c r="J1604" s="60">
        <f t="shared" si="244"/>
        <v>26.449105743435528</v>
      </c>
      <c r="K1604" s="60">
        <f t="shared" si="245"/>
        <v>3.275222348410852</v>
      </c>
      <c r="L1604" s="60">
        <f t="shared" si="246"/>
        <v>0.47389223578385842</v>
      </c>
      <c r="R1604" s="60">
        <f t="shared" si="240"/>
        <v>23.149345876819055</v>
      </c>
      <c r="S1604" s="60">
        <f t="shared" si="241"/>
        <v>3.1419665242720907</v>
      </c>
    </row>
    <row r="1605" spans="1:19" x14ac:dyDescent="0.3">
      <c r="A1605" s="60">
        <f>[1]Data!A1604</f>
        <v>2003.12</v>
      </c>
      <c r="B1605" s="60">
        <f>[1]Data!B1604</f>
        <v>1080.6400000000001</v>
      </c>
      <c r="C1605" s="60">
        <f>[1]Data!C1604</f>
        <v>17.39</v>
      </c>
      <c r="D1605" s="60">
        <f>[1]Data!D1604</f>
        <v>48.74</v>
      </c>
      <c r="E1605" s="60">
        <f>[1]Data!E1604</f>
        <v>184.3</v>
      </c>
      <c r="F1605" s="60">
        <f t="shared" si="238"/>
        <v>1794.9735301139442</v>
      </c>
      <c r="G1605" s="60">
        <f t="shared" si="239"/>
        <v>80.958515192620709</v>
      </c>
      <c r="H1605" s="60">
        <f t="shared" si="242"/>
        <v>1657.8323083861353</v>
      </c>
      <c r="I1605" s="60">
        <f t="shared" si="243"/>
        <v>66.174680030326243</v>
      </c>
      <c r="J1605" s="60">
        <f t="shared" si="244"/>
        <v>27.124778378850515</v>
      </c>
      <c r="K1605" s="60">
        <f t="shared" si="245"/>
        <v>3.3004476414622879</v>
      </c>
      <c r="L1605" s="60">
        <f t="shared" si="246"/>
        <v>0.49911752883529426</v>
      </c>
      <c r="R1605" s="60">
        <f t="shared" si="240"/>
        <v>22.171522363561756</v>
      </c>
      <c r="S1605" s="60">
        <f t="shared" si="241"/>
        <v>3.0988086890001427</v>
      </c>
    </row>
    <row r="1606" spans="1:19" x14ac:dyDescent="0.3">
      <c r="A1606" s="60">
        <f>[1]Data!A1605</f>
        <v>2004.01</v>
      </c>
      <c r="B1606" s="60">
        <f>[1]Data!B1605</f>
        <v>1132.52</v>
      </c>
      <c r="C1606" s="60">
        <f>[1]Data!C1605</f>
        <v>17.600000000000001</v>
      </c>
      <c r="D1606" s="60">
        <f>[1]Data!D1605</f>
        <v>49.826666666666675</v>
      </c>
      <c r="E1606" s="60">
        <f>[1]Data!E1605</f>
        <v>185.2</v>
      </c>
      <c r="F1606" s="60">
        <f t="shared" si="238"/>
        <v>1872.0060275377966</v>
      </c>
      <c r="G1606" s="60">
        <f t="shared" si="239"/>
        <v>82.361300755939524</v>
      </c>
      <c r="H1606" s="60">
        <f t="shared" si="242"/>
        <v>1666.6353478058643</v>
      </c>
      <c r="I1606" s="60">
        <f t="shared" si="243"/>
        <v>66.491945916566749</v>
      </c>
      <c r="J1606" s="60">
        <f t="shared" si="244"/>
        <v>28.153876409133311</v>
      </c>
      <c r="K1606" s="60">
        <f t="shared" si="245"/>
        <v>3.3376850505805993</v>
      </c>
      <c r="L1606" s="60">
        <f t="shared" si="246"/>
        <v>0.53635493795360567</v>
      </c>
      <c r="R1606" s="60">
        <f t="shared" si="240"/>
        <v>22.729194541075724</v>
      </c>
      <c r="S1606" s="60">
        <f t="shared" si="241"/>
        <v>3.1236502012962286</v>
      </c>
    </row>
    <row r="1607" spans="1:19" x14ac:dyDescent="0.3">
      <c r="A1607" s="60">
        <f>[1]Data!A1606</f>
        <v>2004.02</v>
      </c>
      <c r="B1607" s="60">
        <f>[1]Data!B1606</f>
        <v>1143.3599999999999</v>
      </c>
      <c r="C1607" s="60">
        <f>[1]Data!C1606</f>
        <v>17.810000000000002</v>
      </c>
      <c r="D1607" s="60">
        <f>[1]Data!D1606</f>
        <v>50.913333333333334</v>
      </c>
      <c r="E1607" s="60">
        <f>[1]Data!E1606</f>
        <v>186.2</v>
      </c>
      <c r="F1607" s="60">
        <f t="shared" si="238"/>
        <v>1879.7741052631577</v>
      </c>
      <c r="G1607" s="60">
        <f t="shared" si="239"/>
        <v>83.705539473684198</v>
      </c>
      <c r="H1607" s="60">
        <f t="shared" si="242"/>
        <v>1675.2480914029036</v>
      </c>
      <c r="I1607" s="60">
        <f t="shared" si="243"/>
        <v>66.814740037748464</v>
      </c>
      <c r="J1607" s="60">
        <f t="shared" si="244"/>
        <v>28.134122862726663</v>
      </c>
      <c r="K1607" s="60">
        <f t="shared" si="245"/>
        <v>3.3369831763810147</v>
      </c>
      <c r="L1607" s="60">
        <f t="shared" si="246"/>
        <v>0.53565306375402111</v>
      </c>
      <c r="R1607" s="60">
        <f t="shared" si="240"/>
        <v>22.456985727379859</v>
      </c>
      <c r="S1607" s="60">
        <f t="shared" si="241"/>
        <v>3.1116017340429165</v>
      </c>
    </row>
    <row r="1608" spans="1:19" x14ac:dyDescent="0.3">
      <c r="A1608" s="60">
        <f>[1]Data!A1607</f>
        <v>2004.03</v>
      </c>
      <c r="B1608" s="60">
        <f>[1]Data!B1607</f>
        <v>1123.98</v>
      </c>
      <c r="C1608" s="60">
        <f>[1]Data!C1607</f>
        <v>18.02</v>
      </c>
      <c r="D1608" s="60">
        <f>[1]Data!D1607</f>
        <v>52</v>
      </c>
      <c r="E1608" s="60">
        <f>[1]Data!E1607</f>
        <v>187.4</v>
      </c>
      <c r="F1608" s="60">
        <f t="shared" si="238"/>
        <v>1836.0789084845246</v>
      </c>
      <c r="G1608" s="60">
        <f t="shared" si="239"/>
        <v>84.944663820704363</v>
      </c>
      <c r="H1608" s="60">
        <f t="shared" si="242"/>
        <v>1684.2551090362592</v>
      </c>
      <c r="I1608" s="60">
        <f t="shared" si="243"/>
        <v>67.142367882998315</v>
      </c>
      <c r="J1608" s="60">
        <f t="shared" si="244"/>
        <v>27.346055350387093</v>
      </c>
      <c r="K1608" s="60">
        <f t="shared" si="245"/>
        <v>3.3085722899610168</v>
      </c>
      <c r="L1608" s="60">
        <f t="shared" si="246"/>
        <v>0.50724217733402321</v>
      </c>
      <c r="R1608" s="60">
        <f t="shared" si="240"/>
        <v>21.615000000000002</v>
      </c>
      <c r="S1608" s="60">
        <f t="shared" si="241"/>
        <v>3.0733875181195951</v>
      </c>
    </row>
    <row r="1609" spans="1:19" x14ac:dyDescent="0.3">
      <c r="A1609" s="60">
        <f>[1]Data!A1608</f>
        <v>2004.04</v>
      </c>
      <c r="B1609" s="60">
        <f>[1]Data!B1608</f>
        <v>1133.3599999999999</v>
      </c>
      <c r="C1609" s="60">
        <f>[1]Data!C1608</f>
        <v>18.213333333333335</v>
      </c>
      <c r="D1609" s="60">
        <f>[1]Data!D1608</f>
        <v>53.383333333333333</v>
      </c>
      <c r="E1609" s="60">
        <f>[1]Data!E1608</f>
        <v>188</v>
      </c>
      <c r="F1609" s="60">
        <f t="shared" si="238"/>
        <v>1845.4928904255314</v>
      </c>
      <c r="G1609" s="60">
        <f t="shared" si="239"/>
        <v>86.926097739361694</v>
      </c>
      <c r="H1609" s="60">
        <f t="shared" si="242"/>
        <v>1693.3745549872708</v>
      </c>
      <c r="I1609" s="60">
        <f t="shared" si="243"/>
        <v>67.465147956160408</v>
      </c>
      <c r="J1609" s="60">
        <f t="shared" si="244"/>
        <v>27.354759402955032</v>
      </c>
      <c r="K1609" s="60">
        <f t="shared" si="245"/>
        <v>3.3088905321181272</v>
      </c>
      <c r="L1609" s="60">
        <f t="shared" si="246"/>
        <v>0.50756041949113362</v>
      </c>
      <c r="R1609" s="60">
        <f t="shared" si="240"/>
        <v>21.230596315953793</v>
      </c>
      <c r="S1609" s="60">
        <f t="shared" si="241"/>
        <v>3.0554433636840379</v>
      </c>
    </row>
    <row r="1610" spans="1:19" x14ac:dyDescent="0.3">
      <c r="A1610" s="60">
        <f>[1]Data!A1609</f>
        <v>2004.05</v>
      </c>
      <c r="B1610" s="60">
        <f>[1]Data!B1609</f>
        <v>1102.78</v>
      </c>
      <c r="C1610" s="60">
        <f>[1]Data!C1609</f>
        <v>18.406666666666666</v>
      </c>
      <c r="D1610" s="60">
        <f>[1]Data!D1609</f>
        <v>54.766666666666673</v>
      </c>
      <c r="E1610" s="60">
        <f>[1]Data!E1609</f>
        <v>189.1</v>
      </c>
      <c r="F1610" s="60">
        <f t="shared" si="238"/>
        <v>1785.2526940772075</v>
      </c>
      <c r="G1610" s="60">
        <f t="shared" si="239"/>
        <v>88.659877049180324</v>
      </c>
      <c r="H1610" s="60">
        <f t="shared" si="242"/>
        <v>1702.7707827949855</v>
      </c>
      <c r="I1610" s="60">
        <f t="shared" si="243"/>
        <v>67.781444679817639</v>
      </c>
      <c r="J1610" s="60">
        <f t="shared" si="244"/>
        <v>26.338368892995547</v>
      </c>
      <c r="K1610" s="60">
        <f t="shared" si="245"/>
        <v>3.2710267693026154</v>
      </c>
      <c r="L1610" s="60">
        <f t="shared" si="246"/>
        <v>0.46969665667562177</v>
      </c>
      <c r="R1610" s="60">
        <f t="shared" si="240"/>
        <v>20.135970785149116</v>
      </c>
      <c r="S1610" s="60">
        <f t="shared" si="241"/>
        <v>3.002507806955379</v>
      </c>
    </row>
    <row r="1611" spans="1:19" x14ac:dyDescent="0.3">
      <c r="A1611" s="60">
        <f>[1]Data!A1610</f>
        <v>2004.06</v>
      </c>
      <c r="B1611" s="60">
        <f>[1]Data!B1610</f>
        <v>1132.76</v>
      </c>
      <c r="C1611" s="60">
        <f>[1]Data!C1610</f>
        <v>18.600000000000001</v>
      </c>
      <c r="D1611" s="60">
        <f>[1]Data!D1610</f>
        <v>56.15</v>
      </c>
      <c r="E1611" s="60">
        <f>[1]Data!E1610</f>
        <v>189.7</v>
      </c>
      <c r="F1611" s="60">
        <f t="shared" ref="F1611:F1674" si="247">B1611*$E$1842/E1611</f>
        <v>1827.9862250922506</v>
      </c>
      <c r="G1611" s="60">
        <f t="shared" ref="G1611:G1674" si="248">D1611*$E$1842/E1611</f>
        <v>90.611803505535036</v>
      </c>
      <c r="H1611" s="60">
        <f t="shared" si="242"/>
        <v>1711.8264557304985</v>
      </c>
      <c r="I1611" s="60">
        <f t="shared" si="243"/>
        <v>68.094497248019835</v>
      </c>
      <c r="J1611" s="60">
        <f t="shared" si="244"/>
        <v>26.844845016392391</v>
      </c>
      <c r="K1611" s="60">
        <f t="shared" si="245"/>
        <v>3.2900738105813687</v>
      </c>
      <c r="L1611" s="60">
        <f t="shared" si="246"/>
        <v>0.48874369795437511</v>
      </c>
      <c r="R1611" s="60">
        <f t="shared" ref="R1611:R1674" si="249">B1611/D1611</f>
        <v>20.173820124666072</v>
      </c>
      <c r="S1611" s="60">
        <f t="shared" ref="S1611:S1674" si="250">LN(R1611)</f>
        <v>3.0043857303971011</v>
      </c>
    </row>
    <row r="1612" spans="1:19" x14ac:dyDescent="0.3">
      <c r="A1612" s="60">
        <f>[1]Data!A1611</f>
        <v>2004.07</v>
      </c>
      <c r="B1612" s="60">
        <f>[1]Data!B1611</f>
        <v>1105.8499999999999</v>
      </c>
      <c r="C1612" s="60">
        <f>[1]Data!C1611</f>
        <v>18.786666666666669</v>
      </c>
      <c r="D1612" s="60">
        <f>[1]Data!D1611</f>
        <v>56.69</v>
      </c>
      <c r="E1612" s="60">
        <f>[1]Data!E1611</f>
        <v>189.4</v>
      </c>
      <c r="F1612" s="60">
        <f t="shared" si="247"/>
        <v>1787.3869898363246</v>
      </c>
      <c r="G1612" s="60">
        <f t="shared" si="248"/>
        <v>91.628130807814131</v>
      </c>
      <c r="H1612" s="60">
        <f t="shared" si="242"/>
        <v>1720.8496704904114</v>
      </c>
      <c r="I1612" s="60">
        <f t="shared" si="243"/>
        <v>68.401053787603445</v>
      </c>
      <c r="J1612" s="60">
        <f t="shared" si="244"/>
        <v>26.130986159752101</v>
      </c>
      <c r="K1612" s="60">
        <f t="shared" si="245"/>
        <v>3.2631218193390072</v>
      </c>
      <c r="L1612" s="60">
        <f t="shared" si="246"/>
        <v>0.46179170671201364</v>
      </c>
      <c r="R1612" s="60">
        <f t="shared" si="249"/>
        <v>19.506967719174458</v>
      </c>
      <c r="S1612" s="60">
        <f t="shared" si="250"/>
        <v>2.9707717206785182</v>
      </c>
    </row>
    <row r="1613" spans="1:19" x14ac:dyDescent="0.3">
      <c r="A1613" s="60">
        <f>[1]Data!A1612</f>
        <v>2004.08</v>
      </c>
      <c r="B1613" s="60">
        <f>[1]Data!B1612</f>
        <v>1088.94</v>
      </c>
      <c r="C1613" s="60">
        <f>[1]Data!C1612</f>
        <v>18.973333333333333</v>
      </c>
      <c r="D1613" s="60">
        <f>[1]Data!D1612</f>
        <v>57.23</v>
      </c>
      <c r="E1613" s="60">
        <f>[1]Data!E1612</f>
        <v>189.5</v>
      </c>
      <c r="F1613" s="60">
        <f t="shared" si="247"/>
        <v>1759.126542744063</v>
      </c>
      <c r="G1613" s="60">
        <f t="shared" si="248"/>
        <v>92.452120448548783</v>
      </c>
      <c r="H1613" s="60">
        <f t="shared" si="242"/>
        <v>1729.9191759083105</v>
      </c>
      <c r="I1613" s="60">
        <f t="shared" si="243"/>
        <v>68.700948346407344</v>
      </c>
      <c r="J1613" s="60">
        <f t="shared" si="244"/>
        <v>25.605564189217702</v>
      </c>
      <c r="K1613" s="60">
        <f t="shared" si="245"/>
        <v>3.242809679009496</v>
      </c>
      <c r="L1613" s="60">
        <f t="shared" si="246"/>
        <v>0.44147956638250241</v>
      </c>
      <c r="R1613" s="60">
        <f t="shared" si="249"/>
        <v>19.027433164424256</v>
      </c>
      <c r="S1613" s="60">
        <f t="shared" si="250"/>
        <v>2.9458817885753534</v>
      </c>
    </row>
    <row r="1614" spans="1:19" x14ac:dyDescent="0.3">
      <c r="A1614" s="60">
        <f>[1]Data!A1613</f>
        <v>2004.09</v>
      </c>
      <c r="B1614" s="60">
        <f>[1]Data!B1613</f>
        <v>1117.6600000000001</v>
      </c>
      <c r="C1614" s="60">
        <f>[1]Data!C1613</f>
        <v>19.16</v>
      </c>
      <c r="D1614" s="60">
        <f>[1]Data!D1613</f>
        <v>57.77</v>
      </c>
      <c r="E1614" s="60">
        <f>[1]Data!E1613</f>
        <v>189.9</v>
      </c>
      <c r="F1614" s="60">
        <f t="shared" si="247"/>
        <v>1801.7191240126378</v>
      </c>
      <c r="G1614" s="60">
        <f t="shared" si="248"/>
        <v>93.127886650868859</v>
      </c>
      <c r="H1614" s="60">
        <f t="shared" si="242"/>
        <v>1738.9097831514898</v>
      </c>
      <c r="I1614" s="60">
        <f t="shared" si="243"/>
        <v>68.992751993552758</v>
      </c>
      <c r="J1614" s="60">
        <f t="shared" si="244"/>
        <v>26.114614534886289</v>
      </c>
      <c r="K1614" s="60">
        <f t="shared" si="245"/>
        <v>3.2624951014839532</v>
      </c>
      <c r="L1614" s="60">
        <f t="shared" si="246"/>
        <v>0.46116498885695956</v>
      </c>
      <c r="R1614" s="60">
        <f t="shared" si="249"/>
        <v>19.346719750735677</v>
      </c>
      <c r="S1614" s="60">
        <f t="shared" si="250"/>
        <v>2.9625228831795201</v>
      </c>
    </row>
    <row r="1615" spans="1:19" x14ac:dyDescent="0.3">
      <c r="A1615" s="60">
        <f>[1]Data!A1614</f>
        <v>2004.1</v>
      </c>
      <c r="B1615" s="60">
        <f>[1]Data!B1614</f>
        <v>1117.21</v>
      </c>
      <c r="C1615" s="60">
        <f>[1]Data!C1614</f>
        <v>19.253333333333334</v>
      </c>
      <c r="D1615" s="60">
        <f>[1]Data!D1614</f>
        <v>58.03</v>
      </c>
      <c r="E1615" s="60">
        <f>[1]Data!E1614</f>
        <v>190.9</v>
      </c>
      <c r="F1615" s="60">
        <f t="shared" si="247"/>
        <v>1791.5594776060761</v>
      </c>
      <c r="G1615" s="60">
        <f t="shared" si="248"/>
        <v>93.056987035096896</v>
      </c>
      <c r="H1615" s="60">
        <f t="shared" si="242"/>
        <v>1748.7010174162112</v>
      </c>
      <c r="I1615" s="60">
        <f t="shared" si="243"/>
        <v>69.263165047512189</v>
      </c>
      <c r="J1615" s="60">
        <f t="shared" si="244"/>
        <v>25.86597762861583</v>
      </c>
      <c r="K1615" s="60">
        <f t="shared" si="245"/>
        <v>3.2529285000972883</v>
      </c>
      <c r="L1615" s="60">
        <f t="shared" si="246"/>
        <v>0.45159838747029468</v>
      </c>
      <c r="R1615" s="60">
        <f t="shared" si="249"/>
        <v>19.25228330174048</v>
      </c>
      <c r="S1615" s="60">
        <f t="shared" si="250"/>
        <v>2.9576296667772457</v>
      </c>
    </row>
    <row r="1616" spans="1:19" x14ac:dyDescent="0.3">
      <c r="A1616" s="60">
        <f>[1]Data!A1615</f>
        <v>2004.11</v>
      </c>
      <c r="B1616" s="60">
        <f>[1]Data!B1615</f>
        <v>1168.94</v>
      </c>
      <c r="C1616" s="60">
        <f>[1]Data!C1615</f>
        <v>19.346666666666668</v>
      </c>
      <c r="D1616" s="60">
        <f>[1]Data!D1615</f>
        <v>58.29</v>
      </c>
      <c r="E1616" s="60">
        <f>[1]Data!E1615</f>
        <v>191</v>
      </c>
      <c r="F1616" s="60">
        <f t="shared" si="247"/>
        <v>1873.5323552356019</v>
      </c>
      <c r="G1616" s="60">
        <f t="shared" si="248"/>
        <v>93.424984162303659</v>
      </c>
      <c r="H1616" s="60">
        <f t="shared" si="242"/>
        <v>1759.0798158427212</v>
      </c>
      <c r="I1616" s="60">
        <f t="shared" si="243"/>
        <v>69.515893708256215</v>
      </c>
      <c r="J1616" s="60">
        <f t="shared" si="244"/>
        <v>26.95113671556074</v>
      </c>
      <c r="K1616" s="60">
        <f t="shared" si="245"/>
        <v>3.29402547515051</v>
      </c>
      <c r="L1616" s="60">
        <f t="shared" si="246"/>
        <v>0.49269536252351642</v>
      </c>
      <c r="R1616" s="60">
        <f t="shared" si="249"/>
        <v>20.053868588094012</v>
      </c>
      <c r="S1616" s="60">
        <f t="shared" si="250"/>
        <v>2.9984220821778007</v>
      </c>
    </row>
    <row r="1617" spans="1:19" x14ac:dyDescent="0.3">
      <c r="A1617" s="60">
        <f>[1]Data!A1616</f>
        <v>2004.12</v>
      </c>
      <c r="B1617" s="60">
        <f>[1]Data!B1616</f>
        <v>1199.21</v>
      </c>
      <c r="C1617" s="60">
        <f>[1]Data!C1616</f>
        <v>19.440000000000001</v>
      </c>
      <c r="D1617" s="60">
        <f>[1]Data!D1616</f>
        <v>58.55</v>
      </c>
      <c r="E1617" s="60">
        <f>[1]Data!E1616</f>
        <v>190.3</v>
      </c>
      <c r="F1617" s="60">
        <f t="shared" si="247"/>
        <v>1929.118020362585</v>
      </c>
      <c r="G1617" s="60">
        <f t="shared" si="248"/>
        <v>94.186889779295811</v>
      </c>
      <c r="H1617" s="60">
        <f t="shared" si="242"/>
        <v>1769.4566105988565</v>
      </c>
      <c r="I1617" s="60">
        <f t="shared" si="243"/>
        <v>69.753180474371959</v>
      </c>
      <c r="J1617" s="60">
        <f t="shared" si="244"/>
        <v>27.656344947186501</v>
      </c>
      <c r="K1617" s="60">
        <f t="shared" si="245"/>
        <v>3.3198551753209178</v>
      </c>
      <c r="L1617" s="60">
        <f t="shared" si="246"/>
        <v>0.51852506269392418</v>
      </c>
      <c r="R1617" s="60">
        <f t="shared" si="249"/>
        <v>20.481810418445775</v>
      </c>
      <c r="S1617" s="60">
        <f t="shared" si="250"/>
        <v>3.0195371956024886</v>
      </c>
    </row>
    <row r="1618" spans="1:19" x14ac:dyDescent="0.3">
      <c r="A1618" s="60">
        <f>[1]Data!A1617</f>
        <v>2005.01</v>
      </c>
      <c r="B1618" s="60">
        <f>[1]Data!B1617</f>
        <v>1181.4100000000001</v>
      </c>
      <c r="C1618" s="60">
        <f>[1]Data!C1617</f>
        <v>19.703333333333333</v>
      </c>
      <c r="D1618" s="60">
        <f>[1]Data!D1617</f>
        <v>59.106666666666662</v>
      </c>
      <c r="E1618" s="60">
        <f>[1]Data!E1617</f>
        <v>190.7</v>
      </c>
      <c r="F1618" s="60">
        <f t="shared" si="247"/>
        <v>1896.497586654431</v>
      </c>
      <c r="G1618" s="60">
        <f t="shared" si="248"/>
        <v>94.882937073938095</v>
      </c>
      <c r="H1618" s="60">
        <f t="shared" si="242"/>
        <v>1779.7724259187592</v>
      </c>
      <c r="I1618" s="60">
        <f t="shared" si="243"/>
        <v>69.985645187550816</v>
      </c>
      <c r="J1618" s="60">
        <f t="shared" si="244"/>
        <v>27.098379697323754</v>
      </c>
      <c r="K1618" s="60">
        <f t="shared" si="245"/>
        <v>3.2994739363315246</v>
      </c>
      <c r="L1618" s="60">
        <f t="shared" si="246"/>
        <v>0.49814382370453103</v>
      </c>
      <c r="R1618" s="60">
        <f t="shared" si="249"/>
        <v>19.98776223776224</v>
      </c>
      <c r="S1618" s="60">
        <f t="shared" si="250"/>
        <v>2.995120198162172</v>
      </c>
    </row>
    <row r="1619" spans="1:19" x14ac:dyDescent="0.3">
      <c r="A1619" s="60">
        <f>[1]Data!A1618</f>
        <v>2005.02</v>
      </c>
      <c r="B1619" s="60">
        <f>[1]Data!B1618</f>
        <v>1199.6300000000001</v>
      </c>
      <c r="C1619" s="60">
        <f>[1]Data!C1618</f>
        <v>19.966666666666669</v>
      </c>
      <c r="D1619" s="60">
        <f>[1]Data!D1618</f>
        <v>59.663333333333334</v>
      </c>
      <c r="E1619" s="60">
        <f>[1]Data!E1618</f>
        <v>191.8</v>
      </c>
      <c r="F1619" s="60">
        <f t="shared" si="247"/>
        <v>1914.701422445255</v>
      </c>
      <c r="G1619" s="60">
        <f t="shared" si="248"/>
        <v>95.227252737226252</v>
      </c>
      <c r="H1619" s="60">
        <f t="shared" si="242"/>
        <v>1789.5129170336493</v>
      </c>
      <c r="I1619" s="60">
        <f t="shared" si="243"/>
        <v>70.211289530944399</v>
      </c>
      <c r="J1619" s="60">
        <f t="shared" si="244"/>
        <v>27.270563398517041</v>
      </c>
      <c r="K1619" s="60">
        <f t="shared" si="245"/>
        <v>3.3058078566557079</v>
      </c>
      <c r="L1619" s="60">
        <f t="shared" si="246"/>
        <v>0.50447774402871426</v>
      </c>
      <c r="R1619" s="60">
        <f t="shared" si="249"/>
        <v>20.106654003016931</v>
      </c>
      <c r="S1619" s="60">
        <f t="shared" si="250"/>
        <v>3.0010508052079641</v>
      </c>
    </row>
    <row r="1620" spans="1:19" x14ac:dyDescent="0.3">
      <c r="A1620" s="60">
        <f>[1]Data!A1619</f>
        <v>2005.03</v>
      </c>
      <c r="B1620" s="60">
        <f>[1]Data!B1619</f>
        <v>1194.9000000000001</v>
      </c>
      <c r="C1620" s="60">
        <f>[1]Data!C1619</f>
        <v>20.23</v>
      </c>
      <c r="D1620" s="60">
        <f>[1]Data!D1619</f>
        <v>60.22</v>
      </c>
      <c r="E1620" s="60">
        <f>[1]Data!E1619</f>
        <v>193.3</v>
      </c>
      <c r="F1620" s="60">
        <f t="shared" si="247"/>
        <v>1892.3525594930156</v>
      </c>
      <c r="G1620" s="60">
        <f t="shared" si="248"/>
        <v>95.369881272633179</v>
      </c>
      <c r="H1620" s="60">
        <f t="shared" si="242"/>
        <v>1798.5297494972997</v>
      </c>
      <c r="I1620" s="60">
        <f t="shared" si="243"/>
        <v>70.428641990053734</v>
      </c>
      <c r="J1620" s="60">
        <f t="shared" si="244"/>
        <v>26.86907635902255</v>
      </c>
      <c r="K1620" s="60">
        <f t="shared" si="245"/>
        <v>3.2909760476049721</v>
      </c>
      <c r="L1620" s="60">
        <f t="shared" si="246"/>
        <v>0.48964593497797848</v>
      </c>
      <c r="R1620" s="60">
        <f t="shared" si="249"/>
        <v>19.842245101295251</v>
      </c>
      <c r="S1620" s="60">
        <f t="shared" si="250"/>
        <v>2.9878132558021204</v>
      </c>
    </row>
    <row r="1621" spans="1:19" x14ac:dyDescent="0.3">
      <c r="A1621" s="60">
        <f>[1]Data!A1620</f>
        <v>2005.04</v>
      </c>
      <c r="B1621" s="60">
        <f>[1]Data!B1620</f>
        <v>1164.43</v>
      </c>
      <c r="C1621" s="60">
        <f>[1]Data!C1620</f>
        <v>20.463333333333331</v>
      </c>
      <c r="D1621" s="60">
        <f>[1]Data!D1620</f>
        <v>61.233333333333327</v>
      </c>
      <c r="E1621" s="60">
        <f>[1]Data!E1620</f>
        <v>194.6</v>
      </c>
      <c r="F1621" s="60">
        <f t="shared" si="247"/>
        <v>1831.778236510791</v>
      </c>
      <c r="G1621" s="60">
        <f t="shared" si="248"/>
        <v>96.326861510791346</v>
      </c>
      <c r="H1621" s="60">
        <f t="shared" si="242"/>
        <v>1807.3927207111644</v>
      </c>
      <c r="I1621" s="60">
        <f t="shared" si="243"/>
        <v>70.643259281458057</v>
      </c>
      <c r="J1621" s="60">
        <f t="shared" si="244"/>
        <v>25.929979096980638</v>
      </c>
      <c r="K1621" s="60">
        <f t="shared" si="245"/>
        <v>3.2553997934176078</v>
      </c>
      <c r="L1621" s="60">
        <f t="shared" si="246"/>
        <v>0.45406968079061416</v>
      </c>
      <c r="R1621" s="60">
        <f t="shared" si="249"/>
        <v>19.016276537833427</v>
      </c>
      <c r="S1621" s="60">
        <f t="shared" si="250"/>
        <v>2.9452952723287535</v>
      </c>
    </row>
    <row r="1622" spans="1:19" x14ac:dyDescent="0.3">
      <c r="A1622" s="60">
        <f>[1]Data!A1621</f>
        <v>2005.05</v>
      </c>
      <c r="B1622" s="60">
        <f>[1]Data!B1621</f>
        <v>1178.28</v>
      </c>
      <c r="C1622" s="60">
        <f>[1]Data!C1621</f>
        <v>20.696666666666665</v>
      </c>
      <c r="D1622" s="60">
        <f>[1]Data!D1621</f>
        <v>62.24666666666667</v>
      </c>
      <c r="E1622" s="60">
        <f>[1]Data!E1621</f>
        <v>194.4</v>
      </c>
      <c r="F1622" s="60">
        <f t="shared" si="247"/>
        <v>1855.4727916666664</v>
      </c>
      <c r="G1622" s="60">
        <f t="shared" si="248"/>
        <v>98.021689557613144</v>
      </c>
      <c r="H1622" s="60">
        <f t="shared" si="242"/>
        <v>1816.1608698603914</v>
      </c>
      <c r="I1622" s="60">
        <f t="shared" si="243"/>
        <v>70.858946273828252</v>
      </c>
      <c r="J1622" s="60">
        <f t="shared" si="244"/>
        <v>26.185441489580619</v>
      </c>
      <c r="K1622" s="60">
        <f t="shared" si="245"/>
        <v>3.2652035879895687</v>
      </c>
      <c r="L1622" s="60">
        <f t="shared" si="246"/>
        <v>0.46387347536257506</v>
      </c>
      <c r="R1622" s="60">
        <f t="shared" si="249"/>
        <v>18.929206383206598</v>
      </c>
      <c r="S1622" s="60">
        <f t="shared" si="250"/>
        <v>2.9407060405815288</v>
      </c>
    </row>
    <row r="1623" spans="1:19" x14ac:dyDescent="0.3">
      <c r="A1623" s="60">
        <f>[1]Data!A1622</f>
        <v>2005.06</v>
      </c>
      <c r="B1623" s="60">
        <f>[1]Data!B1622</f>
        <v>1202.25</v>
      </c>
      <c r="C1623" s="60">
        <f>[1]Data!C1622</f>
        <v>20.93</v>
      </c>
      <c r="D1623" s="60">
        <f>[1]Data!D1622</f>
        <v>63.26</v>
      </c>
      <c r="E1623" s="60">
        <f>[1]Data!E1622</f>
        <v>194.5</v>
      </c>
      <c r="F1623" s="60">
        <f t="shared" si="247"/>
        <v>1892.2456908740357</v>
      </c>
      <c r="G1623" s="60">
        <f t="shared" si="248"/>
        <v>99.566198714652927</v>
      </c>
      <c r="H1623" s="60">
        <f t="shared" si="242"/>
        <v>1824.7394118171983</v>
      </c>
      <c r="I1623" s="60">
        <f t="shared" si="243"/>
        <v>71.074837667239748</v>
      </c>
      <c r="J1623" s="60">
        <f t="shared" si="244"/>
        <v>26.623285440808278</v>
      </c>
      <c r="K1623" s="60">
        <f t="shared" si="245"/>
        <v>3.2817862253666794</v>
      </c>
      <c r="L1623" s="60">
        <f t="shared" si="246"/>
        <v>0.4804561127396858</v>
      </c>
      <c r="R1623" s="60">
        <f t="shared" si="249"/>
        <v>19.004900411002215</v>
      </c>
      <c r="S1623" s="60">
        <f t="shared" si="250"/>
        <v>2.9446968622802694</v>
      </c>
    </row>
    <row r="1624" spans="1:19" x14ac:dyDescent="0.3">
      <c r="A1624" s="60">
        <f>[1]Data!A1623</f>
        <v>2005.07</v>
      </c>
      <c r="B1624" s="60">
        <f>[1]Data!B1623</f>
        <v>1222.24</v>
      </c>
      <c r="C1624" s="60">
        <f>[1]Data!C1623</f>
        <v>21.11</v>
      </c>
      <c r="D1624" s="60">
        <f>[1]Data!D1623</f>
        <v>64.33</v>
      </c>
      <c r="E1624" s="60">
        <f>[1]Data!E1623</f>
        <v>195.4</v>
      </c>
      <c r="F1624" s="60">
        <f t="shared" si="247"/>
        <v>1914.8478792221081</v>
      </c>
      <c r="G1624" s="60">
        <f t="shared" si="248"/>
        <v>100.78394101842373</v>
      </c>
      <c r="H1624" s="60">
        <f t="shared" si="242"/>
        <v>1832.8084016330677</v>
      </c>
      <c r="I1624" s="60">
        <f t="shared" si="243"/>
        <v>71.294310681851215</v>
      </c>
      <c r="J1624" s="60">
        <f t="shared" si="244"/>
        <v>26.858354627581168</v>
      </c>
      <c r="K1624" s="60">
        <f t="shared" si="245"/>
        <v>3.290576931868864</v>
      </c>
      <c r="L1624" s="60">
        <f t="shared" si="246"/>
        <v>0.48924681924187041</v>
      </c>
      <c r="R1624" s="60">
        <f t="shared" si="249"/>
        <v>18.999533654593503</v>
      </c>
      <c r="S1624" s="60">
        <f t="shared" si="250"/>
        <v>2.9444144343701404</v>
      </c>
    </row>
    <row r="1625" spans="1:19" x14ac:dyDescent="0.3">
      <c r="A1625" s="60">
        <f>[1]Data!A1624</f>
        <v>2005.08</v>
      </c>
      <c r="B1625" s="60">
        <f>[1]Data!B1624</f>
        <v>1224.27</v>
      </c>
      <c r="C1625" s="60">
        <f>[1]Data!C1624</f>
        <v>21.29</v>
      </c>
      <c r="D1625" s="60">
        <f>[1]Data!D1624</f>
        <v>65.399999999999991</v>
      </c>
      <c r="E1625" s="60">
        <f>[1]Data!E1624</f>
        <v>196.4</v>
      </c>
      <c r="F1625" s="60">
        <f t="shared" si="247"/>
        <v>1908.2622934063131</v>
      </c>
      <c r="G1625" s="60">
        <f t="shared" si="248"/>
        <v>101.93858706720974</v>
      </c>
      <c r="H1625" s="60">
        <f t="shared" si="242"/>
        <v>1840.7412139550825</v>
      </c>
      <c r="I1625" s="60">
        <f t="shared" si="243"/>
        <v>71.518530774486464</v>
      </c>
      <c r="J1625" s="60">
        <f t="shared" si="244"/>
        <v>26.682067888439718</v>
      </c>
      <c r="K1625" s="60">
        <f t="shared" si="245"/>
        <v>3.2839917251068638</v>
      </c>
      <c r="L1625" s="60">
        <f t="shared" si="246"/>
        <v>0.48266161247987016</v>
      </c>
      <c r="R1625" s="60">
        <f t="shared" si="249"/>
        <v>18.719724770642205</v>
      </c>
      <c r="S1625" s="60">
        <f t="shared" si="250"/>
        <v>2.929577768518405</v>
      </c>
    </row>
    <row r="1626" spans="1:19" x14ac:dyDescent="0.3">
      <c r="A1626" s="60">
        <f>[1]Data!A1625</f>
        <v>2005.09</v>
      </c>
      <c r="B1626" s="60">
        <f>[1]Data!B1625</f>
        <v>1225.92</v>
      </c>
      <c r="C1626" s="60">
        <f>[1]Data!C1625</f>
        <v>21.47</v>
      </c>
      <c r="D1626" s="60">
        <f>[1]Data!D1625</f>
        <v>66.47</v>
      </c>
      <c r="E1626" s="60">
        <f>[1]Data!E1625</f>
        <v>198.8</v>
      </c>
      <c r="F1626" s="60">
        <f t="shared" si="247"/>
        <v>1887.7657183098588</v>
      </c>
      <c r="G1626" s="60">
        <f t="shared" si="248"/>
        <v>102.35560827464785</v>
      </c>
      <c r="H1626" s="60">
        <f t="shared" si="242"/>
        <v>1847.7506209182454</v>
      </c>
      <c r="I1626" s="60">
        <f t="shared" si="243"/>
        <v>71.742804983833238</v>
      </c>
      <c r="J1626" s="60">
        <f t="shared" si="244"/>
        <v>26.31296223691357</v>
      </c>
      <c r="K1626" s="60">
        <f t="shared" si="245"/>
        <v>3.2700616784869143</v>
      </c>
      <c r="L1626" s="60">
        <f t="shared" si="246"/>
        <v>0.46873156585992071</v>
      </c>
      <c r="R1626" s="60">
        <f t="shared" si="249"/>
        <v>18.443207462012939</v>
      </c>
      <c r="S1626" s="60">
        <f t="shared" si="250"/>
        <v>2.9146961434587939</v>
      </c>
    </row>
    <row r="1627" spans="1:19" x14ac:dyDescent="0.3">
      <c r="A1627" s="60">
        <f>[1]Data!A1626</f>
        <v>2005.1</v>
      </c>
      <c r="B1627" s="60">
        <f>[1]Data!B1626</f>
        <v>1191.96</v>
      </c>
      <c r="C1627" s="60">
        <f>[1]Data!C1626</f>
        <v>21.72</v>
      </c>
      <c r="D1627" s="60">
        <f>[1]Data!D1626</f>
        <v>67.589999999999989</v>
      </c>
      <c r="E1627" s="60">
        <f>[1]Data!E1626</f>
        <v>199.2</v>
      </c>
      <c r="F1627" s="60">
        <f t="shared" si="247"/>
        <v>1831.7858177710841</v>
      </c>
      <c r="G1627" s="60">
        <f t="shared" si="248"/>
        <v>103.8712737198795</v>
      </c>
      <c r="H1627" s="60">
        <f t="shared" si="242"/>
        <v>1855.4240062525698</v>
      </c>
      <c r="I1627" s="60">
        <f t="shared" si="243"/>
        <v>71.985528070127629</v>
      </c>
      <c r="J1627" s="60">
        <f t="shared" si="244"/>
        <v>25.446584429950637</v>
      </c>
      <c r="K1627" s="60">
        <f t="shared" si="245"/>
        <v>3.2365815269153253</v>
      </c>
      <c r="L1627" s="60">
        <f t="shared" si="246"/>
        <v>0.43525141428833169</v>
      </c>
      <c r="R1627" s="60">
        <f t="shared" si="249"/>
        <v>17.635153129161122</v>
      </c>
      <c r="S1627" s="60">
        <f t="shared" si="250"/>
        <v>2.8698942469030024</v>
      </c>
    </row>
    <row r="1628" spans="1:19" x14ac:dyDescent="0.3">
      <c r="A1628" s="60">
        <f>[1]Data!A1627</f>
        <v>2005.11</v>
      </c>
      <c r="B1628" s="60">
        <f>[1]Data!B1627</f>
        <v>1237.3699999999999</v>
      </c>
      <c r="C1628" s="60">
        <f>[1]Data!C1627</f>
        <v>21.97</v>
      </c>
      <c r="D1628" s="60">
        <f>[1]Data!D1627</f>
        <v>68.709999999999994</v>
      </c>
      <c r="E1628" s="60">
        <f>[1]Data!E1627</f>
        <v>197.6</v>
      </c>
      <c r="F1628" s="60">
        <f t="shared" si="247"/>
        <v>1916.9685459261129</v>
      </c>
      <c r="G1628" s="60">
        <f t="shared" si="248"/>
        <v>106.44747229251008</v>
      </c>
      <c r="H1628" s="60">
        <f t="shared" si="242"/>
        <v>1863.1565002253965</v>
      </c>
      <c r="I1628" s="60">
        <f t="shared" si="243"/>
        <v>72.250509633727305</v>
      </c>
      <c r="J1628" s="60">
        <f t="shared" si="244"/>
        <v>26.532249469853589</v>
      </c>
      <c r="K1628" s="60">
        <f t="shared" si="245"/>
        <v>3.2783609542217582</v>
      </c>
      <c r="L1628" s="60">
        <f t="shared" si="246"/>
        <v>0.47703084159476461</v>
      </c>
      <c r="R1628" s="60">
        <f t="shared" si="249"/>
        <v>18.008586814146412</v>
      </c>
      <c r="S1628" s="60">
        <f t="shared" si="250"/>
        <v>2.8908486893766194</v>
      </c>
    </row>
    <row r="1629" spans="1:19" x14ac:dyDescent="0.3">
      <c r="A1629" s="60">
        <f>[1]Data!A1628</f>
        <v>2005.12</v>
      </c>
      <c r="B1629" s="60">
        <f>[1]Data!B1628</f>
        <v>1262.07</v>
      </c>
      <c r="C1629" s="60">
        <f>[1]Data!C1628</f>
        <v>22.22</v>
      </c>
      <c r="D1629" s="60">
        <f>[1]Data!D1628</f>
        <v>69.83</v>
      </c>
      <c r="E1629" s="60">
        <f>[1]Data!E1628</f>
        <v>196.8</v>
      </c>
      <c r="F1629" s="60">
        <f t="shared" si="247"/>
        <v>1963.1825910823165</v>
      </c>
      <c r="G1629" s="60">
        <f t="shared" si="248"/>
        <v>108.62237461890241</v>
      </c>
      <c r="H1629" s="60">
        <f t="shared" si="242"/>
        <v>1870.5099525371843</v>
      </c>
      <c r="I1629" s="60">
        <f t="shared" si="243"/>
        <v>72.535492118714131</v>
      </c>
      <c r="J1629" s="60">
        <f t="shared" si="244"/>
        <v>27.065130927481722</v>
      </c>
      <c r="K1629" s="60">
        <f t="shared" si="245"/>
        <v>3.2982462177573484</v>
      </c>
      <c r="L1629" s="60">
        <f t="shared" si="246"/>
        <v>0.49691610513035478</v>
      </c>
      <c r="R1629" s="60">
        <f t="shared" si="249"/>
        <v>18.073464127165973</v>
      </c>
      <c r="S1629" s="60">
        <f t="shared" si="250"/>
        <v>2.8944447922168348</v>
      </c>
    </row>
    <row r="1630" spans="1:19" x14ac:dyDescent="0.3">
      <c r="A1630" s="60">
        <f>[1]Data!A1629</f>
        <v>2006.01</v>
      </c>
      <c r="B1630" s="60">
        <f>[1]Data!B1629</f>
        <v>1278.73</v>
      </c>
      <c r="C1630" s="60">
        <f>[1]Data!C1629</f>
        <v>22.406666666666666</v>
      </c>
      <c r="D1630" s="60">
        <f>[1]Data!D1629</f>
        <v>70.776666666666657</v>
      </c>
      <c r="E1630" s="60">
        <f>[1]Data!E1629</f>
        <v>198.3</v>
      </c>
      <c r="F1630" s="60">
        <f t="shared" si="247"/>
        <v>1974.0515283661116</v>
      </c>
      <c r="G1630" s="60">
        <f t="shared" si="248"/>
        <v>109.26214838628336</v>
      </c>
      <c r="H1630" s="60">
        <f t="shared" si="242"/>
        <v>1877.9304063887926</v>
      </c>
      <c r="I1630" s="60">
        <f t="shared" si="243"/>
        <v>72.828233497498189</v>
      </c>
      <c r="J1630" s="60">
        <f t="shared" si="244"/>
        <v>27.105580261450726</v>
      </c>
      <c r="K1630" s="60">
        <f t="shared" si="245"/>
        <v>3.2997396203950067</v>
      </c>
      <c r="L1630" s="60">
        <f t="shared" si="246"/>
        <v>0.49840950776801307</v>
      </c>
      <c r="R1630" s="60">
        <f t="shared" si="249"/>
        <v>18.067112513540248</v>
      </c>
      <c r="S1630" s="60">
        <f t="shared" si="250"/>
        <v>2.8940932973442286</v>
      </c>
    </row>
    <row r="1631" spans="1:19" x14ac:dyDescent="0.3">
      <c r="A1631" s="60">
        <f>[1]Data!A1630</f>
        <v>2006.02</v>
      </c>
      <c r="B1631" s="60">
        <f>[1]Data!B1630</f>
        <v>1276.6500000000001</v>
      </c>
      <c r="C1631" s="60">
        <f>[1]Data!C1630</f>
        <v>22.593333333333334</v>
      </c>
      <c r="D1631" s="60">
        <f>[1]Data!D1630</f>
        <v>71.723333333333343</v>
      </c>
      <c r="E1631" s="60">
        <f>[1]Data!E1630</f>
        <v>198.7</v>
      </c>
      <c r="F1631" s="60">
        <f t="shared" si="247"/>
        <v>1966.8730391293404</v>
      </c>
      <c r="G1631" s="60">
        <f t="shared" si="248"/>
        <v>110.50067803220936</v>
      </c>
      <c r="H1631" s="60">
        <f t="shared" si="242"/>
        <v>1884.6858655100759</v>
      </c>
      <c r="I1631" s="60">
        <f t="shared" si="243"/>
        <v>73.130518565706453</v>
      </c>
      <c r="J1631" s="60">
        <f t="shared" si="244"/>
        <v>26.895379353315271</v>
      </c>
      <c r="K1631" s="60">
        <f t="shared" si="245"/>
        <v>3.2919545006012019</v>
      </c>
      <c r="L1631" s="60">
        <f t="shared" si="246"/>
        <v>0.49062438797420826</v>
      </c>
      <c r="R1631" s="60">
        <f t="shared" si="249"/>
        <v>17.799646790909513</v>
      </c>
      <c r="S1631" s="60">
        <f t="shared" si="250"/>
        <v>2.8791786138938296</v>
      </c>
    </row>
    <row r="1632" spans="1:19" x14ac:dyDescent="0.3">
      <c r="A1632" s="60">
        <f>[1]Data!A1631</f>
        <v>2006.03</v>
      </c>
      <c r="B1632" s="60">
        <f>[1]Data!B1631</f>
        <v>1293.74</v>
      </c>
      <c r="C1632" s="60">
        <f>[1]Data!C1631</f>
        <v>22.78</v>
      </c>
      <c r="D1632" s="60">
        <f>[1]Data!D1631</f>
        <v>72.67</v>
      </c>
      <c r="E1632" s="60">
        <f>[1]Data!E1631</f>
        <v>199.8</v>
      </c>
      <c r="F1632" s="60">
        <f t="shared" si="247"/>
        <v>1982.2291884384379</v>
      </c>
      <c r="G1632" s="60">
        <f t="shared" si="248"/>
        <v>111.34276989489486</v>
      </c>
      <c r="H1632" s="60">
        <f t="shared" si="242"/>
        <v>1891.5747965636629</v>
      </c>
      <c r="I1632" s="60">
        <f t="shared" si="243"/>
        <v>73.441376663111299</v>
      </c>
      <c r="J1632" s="60">
        <f t="shared" si="244"/>
        <v>26.990632236256641</v>
      </c>
      <c r="K1632" s="60">
        <f t="shared" si="245"/>
        <v>3.2954898515890738</v>
      </c>
      <c r="L1632" s="60">
        <f t="shared" si="246"/>
        <v>0.49415973896208021</v>
      </c>
      <c r="R1632" s="60">
        <f t="shared" si="249"/>
        <v>17.802944819044999</v>
      </c>
      <c r="S1632" s="60">
        <f t="shared" si="250"/>
        <v>2.879363882886663</v>
      </c>
    </row>
    <row r="1633" spans="1:19" x14ac:dyDescent="0.3">
      <c r="A1633" s="60">
        <f>[1]Data!A1632</f>
        <v>2006.04</v>
      </c>
      <c r="B1633" s="60">
        <f>[1]Data!B1632</f>
        <v>1302.17</v>
      </c>
      <c r="C1633" s="60">
        <f>[1]Data!C1632</f>
        <v>23</v>
      </c>
      <c r="D1633" s="60">
        <f>[1]Data!D1632</f>
        <v>73.276666666666657</v>
      </c>
      <c r="E1633" s="60">
        <f>[1]Data!E1632</f>
        <v>201.5</v>
      </c>
      <c r="F1633" s="60">
        <f t="shared" si="247"/>
        <v>1978.3128867245655</v>
      </c>
      <c r="G1633" s="60">
        <f t="shared" si="248"/>
        <v>111.32507580645158</v>
      </c>
      <c r="H1633" s="60">
        <f t="shared" si="242"/>
        <v>1898.3219581161056</v>
      </c>
      <c r="I1633" s="60">
        <f t="shared" si="243"/>
        <v>73.750608464468471</v>
      </c>
      <c r="J1633" s="60">
        <f t="shared" si="244"/>
        <v>26.824360204128702</v>
      </c>
      <c r="K1633" s="60">
        <f t="shared" si="245"/>
        <v>3.2893104375008733</v>
      </c>
      <c r="L1633" s="60">
        <f t="shared" si="246"/>
        <v>0.48798032487387966</v>
      </c>
      <c r="R1633" s="60">
        <f t="shared" si="249"/>
        <v>17.770595460128284</v>
      </c>
      <c r="S1633" s="60">
        <f t="shared" si="250"/>
        <v>2.8775451508976677</v>
      </c>
    </row>
    <row r="1634" spans="1:19" x14ac:dyDescent="0.3">
      <c r="A1634" s="60">
        <f>[1]Data!A1633</f>
        <v>2006.05</v>
      </c>
      <c r="B1634" s="60">
        <f>[1]Data!B1633</f>
        <v>1290.01</v>
      </c>
      <c r="C1634" s="60">
        <f>[1]Data!C1633</f>
        <v>23.22</v>
      </c>
      <c r="D1634" s="60">
        <f>[1]Data!D1633</f>
        <v>73.883333333333326</v>
      </c>
      <c r="E1634" s="60">
        <f>[1]Data!E1633</f>
        <v>202.5</v>
      </c>
      <c r="F1634" s="60">
        <f t="shared" si="247"/>
        <v>1950.1606729629625</v>
      </c>
      <c r="G1634" s="60">
        <f t="shared" si="248"/>
        <v>111.69244506172836</v>
      </c>
      <c r="H1634" s="60">
        <f t="shared" si="242"/>
        <v>1904.2979026109761</v>
      </c>
      <c r="I1634" s="60">
        <f t="shared" si="243"/>
        <v>74.059167463952335</v>
      </c>
      <c r="J1634" s="60">
        <f t="shared" si="244"/>
        <v>26.332468210801675</v>
      </c>
      <c r="K1634" s="60">
        <f t="shared" si="245"/>
        <v>3.2708027105048814</v>
      </c>
      <c r="L1634" s="60">
        <f t="shared" si="246"/>
        <v>0.46947259787788775</v>
      </c>
      <c r="R1634" s="60">
        <f t="shared" si="249"/>
        <v>17.460094743965712</v>
      </c>
      <c r="S1634" s="60">
        <f t="shared" si="250"/>
        <v>2.8599179767407032</v>
      </c>
    </row>
    <row r="1635" spans="1:19" x14ac:dyDescent="0.3">
      <c r="A1635" s="60">
        <f>[1]Data!A1634</f>
        <v>2006.06</v>
      </c>
      <c r="B1635" s="60">
        <f>[1]Data!B1634</f>
        <v>1253.17</v>
      </c>
      <c r="C1635" s="60">
        <f>[1]Data!C1634</f>
        <v>23.44</v>
      </c>
      <c r="D1635" s="60">
        <f>[1]Data!D1634</f>
        <v>74.489999999999995</v>
      </c>
      <c r="E1635" s="60">
        <f>[1]Data!E1634</f>
        <v>202.9</v>
      </c>
      <c r="F1635" s="60">
        <f t="shared" si="247"/>
        <v>1890.7333621241987</v>
      </c>
      <c r="G1635" s="60">
        <f t="shared" si="248"/>
        <v>112.38756764415966</v>
      </c>
      <c r="H1635" s="60">
        <f t="shared" si="242"/>
        <v>1910.1723114406893</v>
      </c>
      <c r="I1635" s="60">
        <f t="shared" si="243"/>
        <v>74.368088337367212</v>
      </c>
      <c r="J1635" s="60">
        <f t="shared" si="244"/>
        <v>25.423987686048601</v>
      </c>
      <c r="K1635" s="60">
        <f t="shared" si="245"/>
        <v>3.2356931254506542</v>
      </c>
      <c r="L1635" s="60">
        <f t="shared" si="246"/>
        <v>0.43436301282366063</v>
      </c>
      <c r="R1635" s="60">
        <f t="shared" si="249"/>
        <v>16.82333199087126</v>
      </c>
      <c r="S1635" s="60">
        <f t="shared" si="250"/>
        <v>2.8227667318864316</v>
      </c>
    </row>
    <row r="1636" spans="1:19" x14ac:dyDescent="0.3">
      <c r="A1636" s="60">
        <f>[1]Data!A1635</f>
        <v>2006.07</v>
      </c>
      <c r="B1636" s="60">
        <f>[1]Data!B1635</f>
        <v>1260.24</v>
      </c>
      <c r="C1636" s="60">
        <f>[1]Data!C1635</f>
        <v>23.66</v>
      </c>
      <c r="D1636" s="60">
        <f>[1]Data!D1635</f>
        <v>75.849999999999994</v>
      </c>
      <c r="E1636" s="60">
        <f>[1]Data!E1635</f>
        <v>203.5</v>
      </c>
      <c r="F1636" s="60">
        <f t="shared" si="247"/>
        <v>1895.794204422604</v>
      </c>
      <c r="G1636" s="60">
        <f t="shared" si="248"/>
        <v>114.10206818181815</v>
      </c>
      <c r="H1636" s="60">
        <f t="shared" si="242"/>
        <v>1916.988358188775</v>
      </c>
      <c r="I1636" s="60">
        <f t="shared" si="243"/>
        <v>74.682467291964301</v>
      </c>
      <c r="J1636" s="60">
        <f t="shared" si="244"/>
        <v>25.38472914949595</v>
      </c>
      <c r="K1636" s="60">
        <f t="shared" si="245"/>
        <v>3.2341477786357569</v>
      </c>
      <c r="L1636" s="60">
        <f t="shared" si="246"/>
        <v>0.43281766600876326</v>
      </c>
      <c r="R1636" s="60">
        <f t="shared" si="249"/>
        <v>16.614897824653923</v>
      </c>
      <c r="S1636" s="60">
        <f t="shared" si="250"/>
        <v>2.8102997522031723</v>
      </c>
    </row>
    <row r="1637" spans="1:19" x14ac:dyDescent="0.3">
      <c r="A1637" s="60">
        <f>[1]Data!A1636</f>
        <v>2006.08</v>
      </c>
      <c r="B1637" s="60">
        <f>[1]Data!B1636</f>
        <v>1287.1500000000001</v>
      </c>
      <c r="C1637" s="60">
        <f>[1]Data!C1636</f>
        <v>23.88</v>
      </c>
      <c r="D1637" s="60">
        <f>[1]Data!D1636</f>
        <v>77.209999999999994</v>
      </c>
      <c r="E1637" s="60">
        <f>[1]Data!E1636</f>
        <v>203.9</v>
      </c>
      <c r="F1637" s="60">
        <f t="shared" si="247"/>
        <v>1932.4767612800388</v>
      </c>
      <c r="G1637" s="60">
        <f t="shared" si="248"/>
        <v>115.92007981853847</v>
      </c>
      <c r="H1637" s="60">
        <f t="shared" si="242"/>
        <v>1923.8577958063654</v>
      </c>
      <c r="I1637" s="60">
        <f t="shared" si="243"/>
        <v>75.00284208056857</v>
      </c>
      <c r="J1637" s="60">
        <f t="shared" si="244"/>
        <v>25.765380453238812</v>
      </c>
      <c r="K1637" s="60">
        <f t="shared" si="245"/>
        <v>3.2490317479525106</v>
      </c>
      <c r="L1637" s="60">
        <f t="shared" si="246"/>
        <v>0.44770163532551699</v>
      </c>
      <c r="R1637" s="60">
        <f t="shared" si="249"/>
        <v>16.670768035228601</v>
      </c>
      <c r="S1637" s="60">
        <f t="shared" si="250"/>
        <v>2.8136567686005156</v>
      </c>
    </row>
    <row r="1638" spans="1:19" x14ac:dyDescent="0.3">
      <c r="A1638" s="60">
        <f>[1]Data!A1637</f>
        <v>2006.09</v>
      </c>
      <c r="B1638" s="60">
        <f>[1]Data!B1637</f>
        <v>1317.74</v>
      </c>
      <c r="C1638" s="60">
        <f>[1]Data!C1637</f>
        <v>24.1</v>
      </c>
      <c r="D1638" s="60">
        <f>[1]Data!D1637</f>
        <v>78.569999999999993</v>
      </c>
      <c r="E1638" s="60">
        <f>[1]Data!E1637</f>
        <v>202.9</v>
      </c>
      <c r="F1638" s="60">
        <f t="shared" si="247"/>
        <v>1988.1540258748148</v>
      </c>
      <c r="G1638" s="60">
        <f t="shared" si="248"/>
        <v>118.54331037456872</v>
      </c>
      <c r="H1638" s="60">
        <f t="shared" si="242"/>
        <v>1931.1414831953578</v>
      </c>
      <c r="I1638" s="60">
        <f t="shared" si="243"/>
        <v>75.334263558165489</v>
      </c>
      <c r="J1638" s="60">
        <f t="shared" si="244"/>
        <v>26.391099241844497</v>
      </c>
      <c r="K1638" s="60">
        <f t="shared" si="245"/>
        <v>3.2730268033743224</v>
      </c>
      <c r="L1638" s="60">
        <f t="shared" si="246"/>
        <v>0.47169669074732878</v>
      </c>
      <c r="R1638" s="60">
        <f t="shared" si="249"/>
        <v>16.771541300750926</v>
      </c>
      <c r="S1638" s="60">
        <f t="shared" si="250"/>
        <v>2.8196834798259443</v>
      </c>
    </row>
    <row r="1639" spans="1:19" x14ac:dyDescent="0.3">
      <c r="A1639" s="60">
        <f>[1]Data!A1638</f>
        <v>2006.1</v>
      </c>
      <c r="B1639" s="60">
        <f>[1]Data!B1638</f>
        <v>1363.38</v>
      </c>
      <c r="C1639" s="60">
        <f>[1]Data!C1638</f>
        <v>24.36</v>
      </c>
      <c r="D1639" s="60">
        <f>[1]Data!D1638</f>
        <v>79.55</v>
      </c>
      <c r="E1639" s="60">
        <f>[1]Data!E1638</f>
        <v>201.8</v>
      </c>
      <c r="F1639" s="60">
        <f t="shared" si="247"/>
        <v>2068.2265161050541</v>
      </c>
      <c r="G1639" s="60">
        <f t="shared" si="248"/>
        <v>120.67612797324081</v>
      </c>
      <c r="H1639" s="60">
        <f t="shared" si="242"/>
        <v>1938.2025299335892</v>
      </c>
      <c r="I1639" s="60">
        <f t="shared" si="243"/>
        <v>75.664647450758167</v>
      </c>
      <c r="J1639" s="60">
        <f t="shared" si="244"/>
        <v>27.334119510053043</v>
      </c>
      <c r="K1639" s="60">
        <f t="shared" si="245"/>
        <v>3.3081357207454252</v>
      </c>
      <c r="L1639" s="60">
        <f t="shared" si="246"/>
        <v>0.50680560811843156</v>
      </c>
      <c r="R1639" s="60">
        <f t="shared" si="249"/>
        <v>17.138654934003775</v>
      </c>
      <c r="S1639" s="60">
        <f t="shared" si="250"/>
        <v>2.8413364348279657</v>
      </c>
    </row>
    <row r="1640" spans="1:19" x14ac:dyDescent="0.3">
      <c r="A1640" s="60">
        <f>[1]Data!A1639</f>
        <v>2006.11</v>
      </c>
      <c r="B1640" s="60">
        <f>[1]Data!B1639</f>
        <v>1388.64</v>
      </c>
      <c r="C1640" s="60">
        <f>[1]Data!C1639</f>
        <v>24.619999999999997</v>
      </c>
      <c r="D1640" s="60">
        <f>[1]Data!D1639</f>
        <v>80.53</v>
      </c>
      <c r="E1640" s="60">
        <f>[1]Data!E1639</f>
        <v>201.5</v>
      </c>
      <c r="F1640" s="60">
        <f t="shared" si="247"/>
        <v>2109.6818441687342</v>
      </c>
      <c r="G1640" s="60">
        <f t="shared" si="248"/>
        <v>122.34465297766747</v>
      </c>
      <c r="H1640" s="60">
        <f t="shared" si="242"/>
        <v>1944.8488696367742</v>
      </c>
      <c r="I1640" s="60">
        <f t="shared" si="243"/>
        <v>75.990951440472969</v>
      </c>
      <c r="J1640" s="60">
        <f t="shared" si="244"/>
        <v>27.76227701032721</v>
      </c>
      <c r="K1640" s="60">
        <f t="shared" si="245"/>
        <v>3.3236781571424432</v>
      </c>
      <c r="L1640" s="60">
        <f t="shared" si="246"/>
        <v>0.52234804451544958</v>
      </c>
      <c r="R1640" s="60">
        <f t="shared" si="249"/>
        <v>17.243760089407676</v>
      </c>
      <c r="S1640" s="60">
        <f t="shared" si="250"/>
        <v>2.8474503440884811</v>
      </c>
    </row>
    <row r="1641" spans="1:19" x14ac:dyDescent="0.3">
      <c r="A1641" s="60">
        <f>[1]Data!A1640</f>
        <v>2006.12</v>
      </c>
      <c r="B1641" s="60">
        <f>[1]Data!B1640</f>
        <v>1416.42</v>
      </c>
      <c r="C1641" s="60">
        <f>[1]Data!C1640</f>
        <v>24.88</v>
      </c>
      <c r="D1641" s="60">
        <f>[1]Data!D1640</f>
        <v>81.510000000000005</v>
      </c>
      <c r="E1641" s="60">
        <f>[1]Data!E1640</f>
        <v>201.8</v>
      </c>
      <c r="F1641" s="60">
        <f t="shared" si="247"/>
        <v>2148.6873813181364</v>
      </c>
      <c r="G1641" s="60">
        <f t="shared" si="248"/>
        <v>123.64941786422197</v>
      </c>
      <c r="H1641" s="60">
        <f t="shared" si="242"/>
        <v>1951.3914125696035</v>
      </c>
      <c r="I1641" s="60">
        <f t="shared" si="243"/>
        <v>76.310288228627584</v>
      </c>
      <c r="J1641" s="60">
        <f t="shared" si="244"/>
        <v>28.157243684896248</v>
      </c>
      <c r="K1641" s="60">
        <f t="shared" si="245"/>
        <v>3.3378046459912865</v>
      </c>
      <c r="L1641" s="60">
        <f t="shared" si="246"/>
        <v>0.53647453336429285</v>
      </c>
      <c r="R1641" s="60">
        <f t="shared" si="249"/>
        <v>17.377254324622747</v>
      </c>
      <c r="S1641" s="60">
        <f t="shared" si="250"/>
        <v>2.8551621283366906</v>
      </c>
    </row>
    <row r="1642" spans="1:19" x14ac:dyDescent="0.3">
      <c r="A1642" s="60">
        <f>[1]Data!A1641</f>
        <v>2007.01</v>
      </c>
      <c r="B1642" s="60">
        <f>[1]Data!B1641</f>
        <v>1424.16</v>
      </c>
      <c r="C1642" s="60">
        <f>[1]Data!C1641</f>
        <v>25.083333333333332</v>
      </c>
      <c r="D1642" s="60">
        <f>[1]Data!D1641</f>
        <v>82.056666666666672</v>
      </c>
      <c r="E1642" s="60">
        <f>[1]Data!E1641</f>
        <v>202.416</v>
      </c>
      <c r="F1642" s="60">
        <f t="shared" si="247"/>
        <v>2153.8541439411902</v>
      </c>
      <c r="G1642" s="60">
        <f t="shared" si="248"/>
        <v>124.0998845199984</v>
      </c>
      <c r="H1642" s="60">
        <f t="shared" si="242"/>
        <v>1957.6608921503002</v>
      </c>
      <c r="I1642" s="60">
        <f t="shared" si="243"/>
        <v>76.627054237030436</v>
      </c>
      <c r="J1642" s="60">
        <f t="shared" si="244"/>
        <v>28.108272794601682</v>
      </c>
      <c r="K1642" s="60">
        <f t="shared" si="245"/>
        <v>3.3360639385127433</v>
      </c>
      <c r="L1642" s="60">
        <f t="shared" si="246"/>
        <v>0.53473382588574969</v>
      </c>
      <c r="R1642" s="60">
        <f t="shared" si="249"/>
        <v>17.355811024901492</v>
      </c>
      <c r="S1642" s="60">
        <f t="shared" si="250"/>
        <v>2.8539273797056759</v>
      </c>
    </row>
    <row r="1643" spans="1:19" x14ac:dyDescent="0.3">
      <c r="A1643" s="60">
        <f>[1]Data!A1642</f>
        <v>2007.02</v>
      </c>
      <c r="B1643" s="60">
        <f>[1]Data!B1642</f>
        <v>1444.8</v>
      </c>
      <c r="C1643" s="60">
        <f>[1]Data!C1642</f>
        <v>25.286666666666665</v>
      </c>
      <c r="D1643" s="60">
        <f>[1]Data!D1642</f>
        <v>82.603333333333339</v>
      </c>
      <c r="E1643" s="60">
        <f>[1]Data!E1642</f>
        <v>203.499</v>
      </c>
      <c r="F1643" s="60">
        <f t="shared" si="247"/>
        <v>2173.4407146963863</v>
      </c>
      <c r="G1643" s="60">
        <f t="shared" si="248"/>
        <v>124.2617994437319</v>
      </c>
      <c r="H1643" s="60">
        <f t="shared" si="242"/>
        <v>1962.7562558567902</v>
      </c>
      <c r="I1643" s="60">
        <f t="shared" si="243"/>
        <v>76.939808355363013</v>
      </c>
      <c r="J1643" s="60">
        <f t="shared" si="244"/>
        <v>28.248584980324932</v>
      </c>
      <c r="K1643" s="60">
        <f t="shared" si="245"/>
        <v>3.3410433671459066</v>
      </c>
      <c r="L1643" s="60">
        <f t="shared" si="246"/>
        <v>0.53971325451891294</v>
      </c>
      <c r="R1643" s="60">
        <f t="shared" si="249"/>
        <v>17.490819579516565</v>
      </c>
      <c r="S1643" s="60">
        <f t="shared" si="250"/>
        <v>2.8616761478249337</v>
      </c>
    </row>
    <row r="1644" spans="1:19" x14ac:dyDescent="0.3">
      <c r="A1644" s="60">
        <f>[1]Data!A1643</f>
        <v>2007.03</v>
      </c>
      <c r="B1644" s="60">
        <f>[1]Data!B1643</f>
        <v>1406.95</v>
      </c>
      <c r="C1644" s="60">
        <f>[1]Data!C1643</f>
        <v>25.49</v>
      </c>
      <c r="D1644" s="60">
        <f>[1]Data!D1643</f>
        <v>83.15</v>
      </c>
      <c r="E1644" s="60">
        <f>[1]Data!E1643</f>
        <v>205.352</v>
      </c>
      <c r="F1644" s="60">
        <f t="shared" si="247"/>
        <v>2097.403902202072</v>
      </c>
      <c r="G1644" s="60">
        <f t="shared" si="248"/>
        <v>123.95546001499862</v>
      </c>
      <c r="H1644" s="60">
        <f t="shared" si="242"/>
        <v>1968.5702522617178</v>
      </c>
      <c r="I1644" s="60">
        <f t="shared" si="243"/>
        <v>77.245758963034305</v>
      </c>
      <c r="J1644" s="60">
        <f t="shared" si="244"/>
        <v>27.152350243665513</v>
      </c>
      <c r="K1644" s="60">
        <f t="shared" si="245"/>
        <v>3.3014636077776163</v>
      </c>
      <c r="L1644" s="60">
        <f t="shared" si="246"/>
        <v>0.50013349515062266</v>
      </c>
      <c r="R1644" s="60">
        <f t="shared" si="249"/>
        <v>16.92062537582682</v>
      </c>
      <c r="S1644" s="60">
        <f t="shared" si="250"/>
        <v>2.8285333142413118</v>
      </c>
    </row>
    <row r="1645" spans="1:19" x14ac:dyDescent="0.3">
      <c r="A1645" s="60">
        <f>[1]Data!A1644</f>
        <v>2007.04</v>
      </c>
      <c r="B1645" s="60">
        <f>[1]Data!B1644</f>
        <v>1463.64</v>
      </c>
      <c r="C1645" s="60">
        <f>[1]Data!C1644</f>
        <v>25.716666666666669</v>
      </c>
      <c r="D1645" s="60">
        <f>[1]Data!D1644</f>
        <v>83.740000000000009</v>
      </c>
      <c r="E1645" s="60">
        <f>[1]Data!E1644</f>
        <v>206.68600000000001</v>
      </c>
      <c r="F1645" s="60">
        <f t="shared" si="247"/>
        <v>2167.8316581674612</v>
      </c>
      <c r="G1645" s="60">
        <f t="shared" si="248"/>
        <v>124.02928524428359</v>
      </c>
      <c r="H1645" s="60">
        <f t="shared" si="242"/>
        <v>1975.4359718050205</v>
      </c>
      <c r="I1645" s="60">
        <f t="shared" si="243"/>
        <v>77.552461390240623</v>
      </c>
      <c r="J1645" s="60">
        <f t="shared" si="244"/>
        <v>27.953099351147944</v>
      </c>
      <c r="K1645" s="60">
        <f t="shared" si="245"/>
        <v>3.3305280825820911</v>
      </c>
      <c r="L1645" s="60">
        <f t="shared" si="246"/>
        <v>0.52919796995509749</v>
      </c>
      <c r="R1645" s="60">
        <f t="shared" si="249"/>
        <v>17.478385478863146</v>
      </c>
      <c r="S1645" s="60">
        <f t="shared" si="250"/>
        <v>2.8609650020521498</v>
      </c>
    </row>
    <row r="1646" spans="1:19" x14ac:dyDescent="0.3">
      <c r="A1646" s="60">
        <f>[1]Data!A1645</f>
        <v>2007.05</v>
      </c>
      <c r="B1646" s="60">
        <f>[1]Data!B1645</f>
        <v>1511.14</v>
      </c>
      <c r="C1646" s="60">
        <f>[1]Data!C1645</f>
        <v>25.943333333333335</v>
      </c>
      <c r="D1646" s="60">
        <f>[1]Data!D1645</f>
        <v>84.330000000000013</v>
      </c>
      <c r="E1646" s="60">
        <f>[1]Data!E1645</f>
        <v>207.94900000000001</v>
      </c>
      <c r="F1646" s="60">
        <f t="shared" si="247"/>
        <v>2224.5911754805261</v>
      </c>
      <c r="G1646" s="60">
        <f t="shared" si="248"/>
        <v>124.14453579964318</v>
      </c>
      <c r="H1646" s="60">
        <f t="shared" si="242"/>
        <v>1980.8974070865227</v>
      </c>
      <c r="I1646" s="60">
        <f t="shared" si="243"/>
        <v>77.858918232558651</v>
      </c>
      <c r="J1646" s="60">
        <f t="shared" si="244"/>
        <v>28.572079165495747</v>
      </c>
      <c r="K1646" s="60">
        <f t="shared" si="245"/>
        <v>3.3524299880258241</v>
      </c>
      <c r="L1646" s="60">
        <f t="shared" si="246"/>
        <v>0.55109987539883054</v>
      </c>
      <c r="R1646" s="60">
        <f t="shared" si="249"/>
        <v>17.919364401755008</v>
      </c>
      <c r="S1646" s="60">
        <f t="shared" si="250"/>
        <v>2.8858819382656926</v>
      </c>
    </row>
    <row r="1647" spans="1:19" x14ac:dyDescent="0.3">
      <c r="A1647" s="60">
        <f>[1]Data!A1646</f>
        <v>2007.06</v>
      </c>
      <c r="B1647" s="60">
        <f>[1]Data!B1646</f>
        <v>1514.19</v>
      </c>
      <c r="C1647" s="60">
        <f>[1]Data!C1646</f>
        <v>26.17</v>
      </c>
      <c r="D1647" s="60">
        <f>[1]Data!D1646</f>
        <v>84.92</v>
      </c>
      <c r="E1647" s="60">
        <f>[1]Data!E1646</f>
        <v>208.352</v>
      </c>
      <c r="F1647" s="60">
        <f t="shared" si="247"/>
        <v>2224.7696169223232</v>
      </c>
      <c r="G1647" s="60">
        <f t="shared" si="248"/>
        <v>124.77128753263705</v>
      </c>
      <c r="H1647" s="60">
        <f t="shared" si="242"/>
        <v>1985.6393509364079</v>
      </c>
      <c r="I1647" s="60">
        <f t="shared" si="243"/>
        <v>78.169018120065573</v>
      </c>
      <c r="J1647" s="60">
        <f t="shared" si="244"/>
        <v>28.461015251658083</v>
      </c>
      <c r="K1647" s="60">
        <f t="shared" si="245"/>
        <v>3.3485352649579121</v>
      </c>
      <c r="L1647" s="60">
        <f t="shared" si="246"/>
        <v>0.54720515233091849</v>
      </c>
      <c r="R1647" s="60">
        <f t="shared" si="249"/>
        <v>17.830781912388129</v>
      </c>
      <c r="S1647" s="60">
        <f t="shared" si="250"/>
        <v>2.8809262846649388</v>
      </c>
    </row>
    <row r="1648" spans="1:19" x14ac:dyDescent="0.3">
      <c r="A1648" s="60">
        <f>[1]Data!A1647</f>
        <v>2007.07</v>
      </c>
      <c r="B1648" s="60">
        <f>[1]Data!B1647</f>
        <v>1520.71</v>
      </c>
      <c r="C1648" s="60">
        <f>[1]Data!C1647</f>
        <v>26.440000000000005</v>
      </c>
      <c r="D1648" s="60">
        <f>[1]Data!D1647</f>
        <v>82.813333333333333</v>
      </c>
      <c r="E1648" s="60">
        <f>[1]Data!E1647</f>
        <v>208.29900000000001</v>
      </c>
      <c r="F1648" s="60">
        <f t="shared" si="247"/>
        <v>2234.9178369795341</v>
      </c>
      <c r="G1648" s="60">
        <f t="shared" si="248"/>
        <v>121.7069630675135</v>
      </c>
      <c r="H1648" s="60">
        <f t="shared" si="242"/>
        <v>1988.8180581660536</v>
      </c>
      <c r="I1648" s="60">
        <f t="shared" si="243"/>
        <v>78.464423964298533</v>
      </c>
      <c r="J1648" s="60">
        <f t="shared" si="244"/>
        <v>28.483199443309825</v>
      </c>
      <c r="K1648" s="60">
        <f t="shared" si="245"/>
        <v>3.3493144202379654</v>
      </c>
      <c r="L1648" s="60">
        <f t="shared" si="246"/>
        <v>0.54798430761097183</v>
      </c>
      <c r="R1648" s="60">
        <f t="shared" si="249"/>
        <v>18.363105780067624</v>
      </c>
      <c r="S1648" s="60">
        <f t="shared" si="250"/>
        <v>2.9103435310207844</v>
      </c>
    </row>
    <row r="1649" spans="1:19" x14ac:dyDescent="0.3">
      <c r="A1649" s="60">
        <f>[1]Data!A1648</f>
        <v>2007.08</v>
      </c>
      <c r="B1649" s="60">
        <f>[1]Data!B1648</f>
        <v>1454.62</v>
      </c>
      <c r="C1649" s="60">
        <f>[1]Data!C1648</f>
        <v>26.71</v>
      </c>
      <c r="D1649" s="60">
        <f>[1]Data!D1648</f>
        <v>80.706666666666663</v>
      </c>
      <c r="E1649" s="60">
        <f>[1]Data!E1648</f>
        <v>207.917</v>
      </c>
      <c r="F1649" s="60">
        <f t="shared" si="247"/>
        <v>2141.7160888720014</v>
      </c>
      <c r="G1649" s="60">
        <f t="shared" si="248"/>
        <v>118.82881197785652</v>
      </c>
      <c r="H1649" s="60">
        <f t="shared" si="242"/>
        <v>1992.4267823358994</v>
      </c>
      <c r="I1649" s="60">
        <f t="shared" si="243"/>
        <v>78.745980446547591</v>
      </c>
      <c r="J1649" s="60">
        <f t="shared" si="244"/>
        <v>27.197783007169342</v>
      </c>
      <c r="K1649" s="60">
        <f t="shared" si="245"/>
        <v>3.3031354628907059</v>
      </c>
      <c r="L1649" s="60">
        <f t="shared" si="246"/>
        <v>0.50180535026371231</v>
      </c>
      <c r="R1649" s="60">
        <f t="shared" si="249"/>
        <v>18.023542045266808</v>
      </c>
      <c r="S1649" s="60">
        <f t="shared" si="250"/>
        <v>2.8916787947549345</v>
      </c>
    </row>
    <row r="1650" spans="1:19" x14ac:dyDescent="0.3">
      <c r="A1650" s="60">
        <f>[1]Data!A1649</f>
        <v>2007.09</v>
      </c>
      <c r="B1650" s="60">
        <f>[1]Data!B1649</f>
        <v>1497.12</v>
      </c>
      <c r="C1650" s="60">
        <f>[1]Data!C1649</f>
        <v>26.98</v>
      </c>
      <c r="D1650" s="60">
        <f>[1]Data!D1649</f>
        <v>78.599999999999994</v>
      </c>
      <c r="E1650" s="60">
        <f>[1]Data!E1649</f>
        <v>208.49</v>
      </c>
      <c r="F1650" s="60">
        <f t="shared" si="247"/>
        <v>2198.2330222072992</v>
      </c>
      <c r="G1650" s="60">
        <f t="shared" si="248"/>
        <v>115.40899563528224</v>
      </c>
      <c r="H1650" s="60">
        <f t="shared" si="242"/>
        <v>1996.3369251073891</v>
      </c>
      <c r="I1650" s="60">
        <f t="shared" si="243"/>
        <v>79.010467855253182</v>
      </c>
      <c r="J1650" s="60">
        <f t="shared" si="244"/>
        <v>27.822047911859631</v>
      </c>
      <c r="K1650" s="60">
        <f t="shared" si="245"/>
        <v>3.3258287967212827</v>
      </c>
      <c r="L1650" s="60">
        <f t="shared" si="246"/>
        <v>0.52449868409428912</v>
      </c>
      <c r="R1650" s="60">
        <f t="shared" si="249"/>
        <v>19.047328244274809</v>
      </c>
      <c r="S1650" s="60">
        <f t="shared" si="250"/>
        <v>2.9469268420924419</v>
      </c>
    </row>
    <row r="1651" spans="1:19" x14ac:dyDescent="0.3">
      <c r="A1651" s="60">
        <f>[1]Data!A1650</f>
        <v>2007.1</v>
      </c>
      <c r="B1651" s="60">
        <f>[1]Data!B1650</f>
        <v>1539.66</v>
      </c>
      <c r="C1651" s="60">
        <f>[1]Data!C1650</f>
        <v>27.230000000000004</v>
      </c>
      <c r="D1651" s="60">
        <f>[1]Data!D1650</f>
        <v>74.460000000000008</v>
      </c>
      <c r="E1651" s="60">
        <f>[1]Data!E1650</f>
        <v>208.93600000000001</v>
      </c>
      <c r="F1651" s="60">
        <f t="shared" si="247"/>
        <v>2255.8691017823635</v>
      </c>
      <c r="G1651" s="60">
        <f t="shared" si="248"/>
        <v>109.09682223264539</v>
      </c>
      <c r="H1651" s="60">
        <f t="shared" si="242"/>
        <v>1999.1106694177411</v>
      </c>
      <c r="I1651" s="60">
        <f t="shared" si="243"/>
        <v>79.245333006193448</v>
      </c>
      <c r="J1651" s="60">
        <f t="shared" si="244"/>
        <v>28.466901661023435</v>
      </c>
      <c r="K1651" s="60">
        <f t="shared" si="245"/>
        <v>3.3487420671634225</v>
      </c>
      <c r="L1651" s="60">
        <f t="shared" si="246"/>
        <v>0.54741195453642888</v>
      </c>
      <c r="R1651" s="60">
        <f t="shared" si="249"/>
        <v>20.677679290894439</v>
      </c>
      <c r="S1651" s="60">
        <f t="shared" si="250"/>
        <v>3.0290548233670047</v>
      </c>
    </row>
    <row r="1652" spans="1:19" x14ac:dyDescent="0.3">
      <c r="A1652" s="60">
        <f>[1]Data!A1651</f>
        <v>2007.11</v>
      </c>
      <c r="B1652" s="60">
        <f>[1]Data!B1651</f>
        <v>1463.39</v>
      </c>
      <c r="C1652" s="60">
        <f>[1]Data!C1651</f>
        <v>27.480000000000004</v>
      </c>
      <c r="D1652" s="60">
        <f>[1]Data!D1651</f>
        <v>70.320000000000007</v>
      </c>
      <c r="E1652" s="60">
        <f>[1]Data!E1651</f>
        <v>210.17699999999999</v>
      </c>
      <c r="F1652" s="60">
        <f t="shared" si="247"/>
        <v>2131.4602559985151</v>
      </c>
      <c r="G1652" s="60">
        <f t="shared" si="248"/>
        <v>102.42265233588832</v>
      </c>
      <c r="H1652" s="60">
        <f t="shared" si="242"/>
        <v>2002.2814598468854</v>
      </c>
      <c r="I1652" s="60">
        <f t="shared" si="243"/>
        <v>79.443736975090729</v>
      </c>
      <c r="J1652" s="60">
        <f t="shared" si="244"/>
        <v>26.82980858096877</v>
      </c>
      <c r="K1652" s="60">
        <f t="shared" si="245"/>
        <v>3.2895135298973139</v>
      </c>
      <c r="L1652" s="60">
        <f t="shared" si="246"/>
        <v>0.48818341727032033</v>
      </c>
      <c r="R1652" s="60">
        <f t="shared" si="249"/>
        <v>20.810437997724687</v>
      </c>
      <c r="S1652" s="60">
        <f t="shared" si="250"/>
        <v>3.0354546876479929</v>
      </c>
    </row>
    <row r="1653" spans="1:19" x14ac:dyDescent="0.3">
      <c r="A1653" s="60">
        <f>[1]Data!A1652</f>
        <v>2007.12</v>
      </c>
      <c r="B1653" s="60">
        <f>[1]Data!B1652</f>
        <v>1479.22</v>
      </c>
      <c r="C1653" s="60">
        <f>[1]Data!C1652</f>
        <v>27.73</v>
      </c>
      <c r="D1653" s="60">
        <f>[1]Data!D1652</f>
        <v>66.180000000000007</v>
      </c>
      <c r="E1653" s="60">
        <f>[1]Data!E1652</f>
        <v>210.036</v>
      </c>
      <c r="F1653" s="60">
        <f t="shared" si="247"/>
        <v>2155.963361280923</v>
      </c>
      <c r="G1653" s="60">
        <f t="shared" si="248"/>
        <v>96.457359452665244</v>
      </c>
      <c r="H1653" s="60">
        <f t="shared" si="242"/>
        <v>2003.7807468991821</v>
      </c>
      <c r="I1653" s="60">
        <f t="shared" si="243"/>
        <v>79.607102344885632</v>
      </c>
      <c r="J1653" s="60">
        <f t="shared" si="244"/>
        <v>27.08255039783436</v>
      </c>
      <c r="K1653" s="60">
        <f t="shared" si="245"/>
        <v>3.2988896237362275</v>
      </c>
      <c r="L1653" s="60">
        <f t="shared" si="246"/>
        <v>0.49755951110923391</v>
      </c>
      <c r="R1653" s="60">
        <f t="shared" si="249"/>
        <v>22.351465699607129</v>
      </c>
      <c r="S1653" s="60">
        <f t="shared" si="250"/>
        <v>3.1068918983101095</v>
      </c>
    </row>
    <row r="1654" spans="1:19" x14ac:dyDescent="0.3">
      <c r="A1654" s="60">
        <f>[1]Data!A1653</f>
        <v>2008.01</v>
      </c>
      <c r="B1654" s="60">
        <f>[1]Data!B1653</f>
        <v>1378.76</v>
      </c>
      <c r="C1654" s="60">
        <f>[1]Data!C1653</f>
        <v>27.92</v>
      </c>
      <c r="D1654" s="60">
        <f>[1]Data!D1653</f>
        <v>64.25</v>
      </c>
      <c r="E1654" s="60">
        <f>[1]Data!E1653</f>
        <v>211.08</v>
      </c>
      <c r="F1654" s="60">
        <f t="shared" si="247"/>
        <v>1999.6037137578164</v>
      </c>
      <c r="G1654" s="60">
        <f t="shared" si="248"/>
        <v>93.181219798180763</v>
      </c>
      <c r="H1654" s="60">
        <f t="shared" si="242"/>
        <v>2004.9572062366685</v>
      </c>
      <c r="I1654" s="60">
        <f t="shared" si="243"/>
        <v>79.750075932289548</v>
      </c>
      <c r="J1654" s="60">
        <f t="shared" si="244"/>
        <v>25.073376926381187</v>
      </c>
      <c r="K1654" s="60">
        <f t="shared" si="245"/>
        <v>3.2218066029945258</v>
      </c>
      <c r="L1654" s="60">
        <f t="shared" si="246"/>
        <v>0.42047649036753221</v>
      </c>
      <c r="R1654" s="60">
        <f t="shared" si="249"/>
        <v>21.459299610894941</v>
      </c>
      <c r="S1654" s="60">
        <f t="shared" si="250"/>
        <v>3.0661580997125899</v>
      </c>
    </row>
    <row r="1655" spans="1:19" x14ac:dyDescent="0.3">
      <c r="A1655" s="60">
        <f>[1]Data!A1654</f>
        <v>2008.02</v>
      </c>
      <c r="B1655" s="60">
        <f>[1]Data!B1654</f>
        <v>1354.87</v>
      </c>
      <c r="C1655" s="60">
        <f>[1]Data!C1654</f>
        <v>28.11</v>
      </c>
      <c r="D1655" s="60">
        <f>[1]Data!D1654</f>
        <v>62.32</v>
      </c>
      <c r="E1655" s="60">
        <f>[1]Data!E1654</f>
        <v>211.69300000000001</v>
      </c>
      <c r="F1655" s="60">
        <f t="shared" si="247"/>
        <v>1959.2663239927626</v>
      </c>
      <c r="G1655" s="60">
        <f t="shared" si="248"/>
        <v>90.120437614847887</v>
      </c>
      <c r="H1655" s="60">
        <f t="shared" si="242"/>
        <v>2004.5439818197883</v>
      </c>
      <c r="I1655" s="60">
        <f t="shared" si="243"/>
        <v>79.873315163507286</v>
      </c>
      <c r="J1655" s="60">
        <f t="shared" si="244"/>
        <v>24.529673270503199</v>
      </c>
      <c r="K1655" s="60">
        <f t="shared" si="245"/>
        <v>3.1998835385935624</v>
      </c>
      <c r="L1655" s="60">
        <f t="shared" si="246"/>
        <v>0.39855342596656884</v>
      </c>
      <c r="R1655" s="60">
        <f t="shared" si="249"/>
        <v>21.740532734274709</v>
      </c>
      <c r="S1655" s="60">
        <f t="shared" si="250"/>
        <v>3.0791783861892705</v>
      </c>
    </row>
    <row r="1656" spans="1:19" x14ac:dyDescent="0.3">
      <c r="A1656" s="60">
        <f>[1]Data!A1655</f>
        <v>2008.03</v>
      </c>
      <c r="B1656" s="60">
        <f>[1]Data!B1655</f>
        <v>1316.94</v>
      </c>
      <c r="C1656" s="60">
        <f>[1]Data!C1655</f>
        <v>28.3</v>
      </c>
      <c r="D1656" s="60">
        <f>[1]Data!D1655</f>
        <v>60.39</v>
      </c>
      <c r="E1656" s="60">
        <f>[1]Data!E1655</f>
        <v>213.52799999999999</v>
      </c>
      <c r="F1656" s="60">
        <f t="shared" si="247"/>
        <v>1888.0500442564908</v>
      </c>
      <c r="G1656" s="60">
        <f t="shared" si="248"/>
        <v>86.578995377655374</v>
      </c>
      <c r="H1656" s="60">
        <f t="shared" si="242"/>
        <v>2003.88388179762</v>
      </c>
      <c r="I1656" s="60">
        <f t="shared" si="243"/>
        <v>79.972268145746483</v>
      </c>
      <c r="J1656" s="60">
        <f t="shared" si="244"/>
        <v>23.608809504009436</v>
      </c>
      <c r="K1656" s="60">
        <f t="shared" si="245"/>
        <v>3.1616199264465963</v>
      </c>
      <c r="L1656" s="60">
        <f t="shared" si="246"/>
        <v>0.36028981381960268</v>
      </c>
      <c r="R1656" s="60">
        <f t="shared" si="249"/>
        <v>21.807252856433184</v>
      </c>
      <c r="S1656" s="60">
        <f t="shared" si="250"/>
        <v>3.0822426142991097</v>
      </c>
    </row>
    <row r="1657" spans="1:19" x14ac:dyDescent="0.3">
      <c r="A1657" s="60">
        <f>[1]Data!A1656</f>
        <v>2008.04</v>
      </c>
      <c r="B1657" s="60">
        <f>[1]Data!B1656</f>
        <v>1370.47</v>
      </c>
      <c r="C1657" s="60">
        <f>[1]Data!C1656</f>
        <v>28.436666666666667</v>
      </c>
      <c r="D1657" s="60">
        <f>[1]Data!D1656</f>
        <v>57.383333333333326</v>
      </c>
      <c r="E1657" s="60">
        <f>[1]Data!E1656</f>
        <v>214.82300000000001</v>
      </c>
      <c r="F1657" s="60">
        <f t="shared" si="247"/>
        <v>1952.9498932842384</v>
      </c>
      <c r="G1657" s="60">
        <f t="shared" si="248"/>
        <v>81.77251213789954</v>
      </c>
      <c r="H1657" s="60">
        <f t="shared" si="242"/>
        <v>2002.9717012752951</v>
      </c>
      <c r="I1657" s="60">
        <f t="shared" si="243"/>
        <v>80.03768654181853</v>
      </c>
      <c r="J1657" s="60">
        <f t="shared" si="244"/>
        <v>24.400379092214894</v>
      </c>
      <c r="K1657" s="60">
        <f t="shared" si="245"/>
        <v>3.194598668744649</v>
      </c>
      <c r="L1657" s="60">
        <f t="shared" si="246"/>
        <v>0.39326855611765543</v>
      </c>
      <c r="R1657" s="60">
        <f t="shared" si="249"/>
        <v>23.88271855939588</v>
      </c>
      <c r="S1657" s="60">
        <f t="shared" si="250"/>
        <v>3.1731551245655987</v>
      </c>
    </row>
    <row r="1658" spans="1:19" x14ac:dyDescent="0.3">
      <c r="A1658" s="60">
        <f>[1]Data!A1657</f>
        <v>2008.05</v>
      </c>
      <c r="B1658" s="60">
        <f>[1]Data!B1657</f>
        <v>1403.22</v>
      </c>
      <c r="C1658" s="60">
        <f>[1]Data!C1657</f>
        <v>28.573333333333334</v>
      </c>
      <c r="D1658" s="60">
        <f>[1]Data!D1657</f>
        <v>54.376666666666665</v>
      </c>
      <c r="E1658" s="60">
        <f>[1]Data!E1657</f>
        <v>216.63200000000001</v>
      </c>
      <c r="F1658" s="60">
        <f t="shared" si="247"/>
        <v>1982.9214084253476</v>
      </c>
      <c r="G1658" s="60">
        <f t="shared" si="248"/>
        <v>76.840877732744914</v>
      </c>
      <c r="H1658" s="60">
        <f t="shared" si="242"/>
        <v>2001.2337151836107</v>
      </c>
      <c r="I1658" s="60">
        <f t="shared" si="243"/>
        <v>80.066106108634429</v>
      </c>
      <c r="J1658" s="60">
        <f t="shared" si="244"/>
        <v>24.76605276313677</v>
      </c>
      <c r="K1658" s="60">
        <f t="shared" si="245"/>
        <v>3.209473875257276</v>
      </c>
      <c r="L1658" s="60">
        <f t="shared" si="246"/>
        <v>0.4081437626302824</v>
      </c>
      <c r="R1658" s="60">
        <f t="shared" si="249"/>
        <v>25.805553852755473</v>
      </c>
      <c r="S1658" s="60">
        <f t="shared" si="250"/>
        <v>3.2505897343719319</v>
      </c>
    </row>
    <row r="1659" spans="1:19" x14ac:dyDescent="0.3">
      <c r="A1659" s="60">
        <f>[1]Data!A1658</f>
        <v>2008.06</v>
      </c>
      <c r="B1659" s="60">
        <f>[1]Data!B1658</f>
        <v>1341.25</v>
      </c>
      <c r="C1659" s="60">
        <f>[1]Data!C1658</f>
        <v>28.71</v>
      </c>
      <c r="D1659" s="60">
        <f>[1]Data!D1658</f>
        <v>51.37</v>
      </c>
      <c r="E1659" s="60">
        <f>[1]Data!E1658</f>
        <v>218.815</v>
      </c>
      <c r="F1659" s="60">
        <f t="shared" si="247"/>
        <v>1876.4413288622804</v>
      </c>
      <c r="G1659" s="60">
        <f t="shared" si="248"/>
        <v>71.867877773461586</v>
      </c>
      <c r="H1659" s="60">
        <f t="shared" si="242"/>
        <v>1998.3640574463725</v>
      </c>
      <c r="I1659" s="60">
        <f t="shared" si="243"/>
        <v>80.053954198301014</v>
      </c>
      <c r="J1659" s="60">
        <f t="shared" si="244"/>
        <v>23.439708227455728</v>
      </c>
      <c r="K1659" s="60">
        <f t="shared" si="245"/>
        <v>3.1544315169971981</v>
      </c>
      <c r="L1659" s="60">
        <f t="shared" si="246"/>
        <v>0.35310140437020454</v>
      </c>
      <c r="R1659" s="60">
        <f t="shared" si="249"/>
        <v>26.109597041074558</v>
      </c>
      <c r="S1659" s="60">
        <f t="shared" si="250"/>
        <v>3.2623029494657318</v>
      </c>
    </row>
    <row r="1660" spans="1:19" x14ac:dyDescent="0.3">
      <c r="A1660" s="60">
        <f>[1]Data!A1659</f>
        <v>2008.07</v>
      </c>
      <c r="B1660" s="60">
        <f>[1]Data!B1659</f>
        <v>1257.33</v>
      </c>
      <c r="C1660" s="60">
        <f>[1]Data!C1659</f>
        <v>28.756666666666668</v>
      </c>
      <c r="D1660" s="60">
        <f>[1]Data!D1659</f>
        <v>49.563333333333333</v>
      </c>
      <c r="E1660" s="60">
        <f>[1]Data!E1659</f>
        <v>219.964</v>
      </c>
      <c r="F1660" s="60">
        <f t="shared" si="247"/>
        <v>1749.8467457174806</v>
      </c>
      <c r="G1660" s="60">
        <f t="shared" si="248"/>
        <v>68.978102439490087</v>
      </c>
      <c r="H1660" s="60">
        <f t="shared" si="242"/>
        <v>1995.1964810394863</v>
      </c>
      <c r="I1660" s="60">
        <f t="shared" si="243"/>
        <v>80.020289589823719</v>
      </c>
      <c r="J1660" s="60">
        <f t="shared" si="244"/>
        <v>21.867538279191766</v>
      </c>
      <c r="K1660" s="60">
        <f t="shared" si="245"/>
        <v>3.0850032668164236</v>
      </c>
      <c r="L1660" s="60">
        <f t="shared" si="246"/>
        <v>0.28367315418942995</v>
      </c>
      <c r="R1660" s="60">
        <f t="shared" si="249"/>
        <v>25.368148496872688</v>
      </c>
      <c r="S1660" s="60">
        <f t="shared" si="250"/>
        <v>3.2334943909272345</v>
      </c>
    </row>
    <row r="1661" spans="1:19" x14ac:dyDescent="0.3">
      <c r="A1661" s="60">
        <f>[1]Data!A1660</f>
        <v>2008.08</v>
      </c>
      <c r="B1661" s="60">
        <f>[1]Data!B1660</f>
        <v>1281.47</v>
      </c>
      <c r="C1661" s="60">
        <f>[1]Data!C1660</f>
        <v>28.803333333333335</v>
      </c>
      <c r="D1661" s="60">
        <f>[1]Data!D1660</f>
        <v>47.756666666666668</v>
      </c>
      <c r="E1661" s="60">
        <f>[1]Data!E1660</f>
        <v>219.08600000000001</v>
      </c>
      <c r="F1661" s="60">
        <f t="shared" si="247"/>
        <v>1790.5900305131313</v>
      </c>
      <c r="G1661" s="60">
        <f t="shared" si="248"/>
        <v>66.73009217841394</v>
      </c>
      <c r="H1661" s="60">
        <f t="shared" si="242"/>
        <v>1992.4364698272987</v>
      </c>
      <c r="I1661" s="60">
        <f t="shared" si="243"/>
        <v>79.970447836797049</v>
      </c>
      <c r="J1661" s="60">
        <f t="shared" si="244"/>
        <v>22.390646531920776</v>
      </c>
      <c r="K1661" s="60">
        <f t="shared" si="245"/>
        <v>3.1086433061169765</v>
      </c>
      <c r="L1661" s="60">
        <f t="shared" si="246"/>
        <v>0.30731319348998287</v>
      </c>
      <c r="R1661" s="60">
        <f t="shared" si="249"/>
        <v>26.833321700286174</v>
      </c>
      <c r="S1661" s="60">
        <f t="shared" si="250"/>
        <v>3.2896444622266063</v>
      </c>
    </row>
    <row r="1662" spans="1:19" x14ac:dyDescent="0.3">
      <c r="A1662" s="60">
        <f>[1]Data!A1661</f>
        <v>2008.09</v>
      </c>
      <c r="B1662" s="60">
        <f>[1]Data!B1661</f>
        <v>1216.95</v>
      </c>
      <c r="C1662" s="60">
        <f>[1]Data!C1661</f>
        <v>28.85</v>
      </c>
      <c r="D1662" s="60">
        <f>[1]Data!D1661</f>
        <v>45.95</v>
      </c>
      <c r="E1662" s="60">
        <f>[1]Data!E1661</f>
        <v>218.78299999999999</v>
      </c>
      <c r="F1662" s="60">
        <f t="shared" si="247"/>
        <v>1702.7916297198592</v>
      </c>
      <c r="G1662" s="60">
        <f t="shared" si="248"/>
        <v>64.294568705063909</v>
      </c>
      <c r="H1662" s="60">
        <f t="shared" si="242"/>
        <v>1986.966763513163</v>
      </c>
      <c r="I1662" s="60">
        <f t="shared" si="243"/>
        <v>79.901800110936065</v>
      </c>
      <c r="J1662" s="60">
        <f t="shared" si="244"/>
        <v>21.311054661543228</v>
      </c>
      <c r="K1662" s="60">
        <f t="shared" si="245"/>
        <v>3.0592259362769152</v>
      </c>
      <c r="L1662" s="60">
        <f t="shared" si="246"/>
        <v>0.25789582364992159</v>
      </c>
      <c r="R1662" s="60">
        <f t="shared" si="249"/>
        <v>26.484221980413491</v>
      </c>
      <c r="S1662" s="60">
        <f t="shared" si="250"/>
        <v>3.2765491587074878</v>
      </c>
    </row>
    <row r="1663" spans="1:19" x14ac:dyDescent="0.3">
      <c r="A1663" s="60">
        <f>[1]Data!A1662</f>
        <v>2008.1</v>
      </c>
      <c r="B1663" s="60">
        <f>[1]Data!B1662</f>
        <v>968.8</v>
      </c>
      <c r="C1663" s="60">
        <f>[1]Data!C1662</f>
        <v>28.696666666666665</v>
      </c>
      <c r="D1663" s="60">
        <f>[1]Data!D1662</f>
        <v>35.593333333333334</v>
      </c>
      <c r="E1663" s="60">
        <f>[1]Data!E1662</f>
        <v>216.57300000000001</v>
      </c>
      <c r="F1663" s="60">
        <f t="shared" si="247"/>
        <v>1369.4057985067386</v>
      </c>
      <c r="G1663" s="60">
        <f t="shared" si="248"/>
        <v>50.311433789068801</v>
      </c>
      <c r="H1663" s="60">
        <f t="shared" si="242"/>
        <v>1980.1626297438227</v>
      </c>
      <c r="I1663" s="60">
        <f t="shared" si="243"/>
        <v>79.674057063397896</v>
      </c>
      <c r="J1663" s="60">
        <f t="shared" si="244"/>
        <v>17.18759969028665</v>
      </c>
      <c r="K1663" s="60">
        <f t="shared" si="245"/>
        <v>2.8441881755721017</v>
      </c>
      <c r="L1663" s="60">
        <f t="shared" si="246"/>
        <v>4.2858062945108077E-2</v>
      </c>
      <c r="R1663" s="60">
        <f t="shared" si="249"/>
        <v>27.218580258475367</v>
      </c>
      <c r="S1663" s="60">
        <f t="shared" si="250"/>
        <v>3.303899837834952</v>
      </c>
    </row>
    <row r="1664" spans="1:19" x14ac:dyDescent="0.3">
      <c r="A1664" s="60">
        <f>[1]Data!A1663</f>
        <v>2008.11</v>
      </c>
      <c r="B1664" s="60">
        <f>[1]Data!B1663</f>
        <v>883.04</v>
      </c>
      <c r="C1664" s="60">
        <f>[1]Data!C1663</f>
        <v>28.543333333333333</v>
      </c>
      <c r="D1664" s="60">
        <f>[1]Data!D1663</f>
        <v>25.236666666666668</v>
      </c>
      <c r="E1664" s="60">
        <f>[1]Data!E1663</f>
        <v>212.42500000000001</v>
      </c>
      <c r="F1664" s="60">
        <f t="shared" si="247"/>
        <v>1272.5565616099798</v>
      </c>
      <c r="G1664" s="60">
        <f t="shared" si="248"/>
        <v>36.368778039307983</v>
      </c>
      <c r="H1664" s="60">
        <f t="shared" si="242"/>
        <v>1971.7714309578917</v>
      </c>
      <c r="I1664" s="60">
        <f t="shared" si="243"/>
        <v>79.234606785121287</v>
      </c>
      <c r="J1664" s="60">
        <f t="shared" si="244"/>
        <v>16.06061559769034</v>
      </c>
      <c r="K1664" s="60">
        <f t="shared" si="245"/>
        <v>2.7763700388979662</v>
      </c>
      <c r="L1664" s="60">
        <f t="shared" si="246"/>
        <v>-2.4960073729027421E-2</v>
      </c>
      <c r="R1664" s="60">
        <f t="shared" si="249"/>
        <v>34.990357944789324</v>
      </c>
      <c r="S1664" s="60">
        <f t="shared" si="250"/>
        <v>3.5550725362440856</v>
      </c>
    </row>
    <row r="1665" spans="1:19" x14ac:dyDescent="0.3">
      <c r="A1665" s="60">
        <f>[1]Data!A1664</f>
        <v>2008.12</v>
      </c>
      <c r="B1665" s="60">
        <f>[1]Data!B1664</f>
        <v>877.56</v>
      </c>
      <c r="C1665" s="60">
        <f>[1]Data!C1664</f>
        <v>28.39</v>
      </c>
      <c r="D1665" s="60">
        <f>[1]Data!D1664</f>
        <v>14.88</v>
      </c>
      <c r="E1665" s="60">
        <f>[1]Data!E1664</f>
        <v>210.22800000000001</v>
      </c>
      <c r="F1665" s="60">
        <f t="shared" si="247"/>
        <v>1277.8756821165589</v>
      </c>
      <c r="G1665" s="60">
        <f t="shared" si="248"/>
        <v>21.667794965466062</v>
      </c>
      <c r="H1665" s="60">
        <f t="shared" ref="H1665:H1728" si="251">GEOMEAN(F1546:F1666)</f>
        <v>1962.4783285506905</v>
      </c>
      <c r="I1665" s="60">
        <f t="shared" ref="I1665:I1728" si="252">GEOMEAN(G1546:G1665)</f>
        <v>78.460040918875265</v>
      </c>
      <c r="J1665" s="60">
        <f t="shared" ref="J1665:J1728" si="253">F1665/I1665</f>
        <v>16.286961708799442</v>
      </c>
      <c r="K1665" s="60">
        <f t="shared" ref="K1665:K1728" si="254">LN(J1665)</f>
        <v>2.790364892560198</v>
      </c>
      <c r="L1665" s="60">
        <f t="shared" si="246"/>
        <v>-1.0965220066795567E-2</v>
      </c>
      <c r="R1665" s="60">
        <f t="shared" si="249"/>
        <v>58.975806451612897</v>
      </c>
      <c r="S1665" s="60">
        <f t="shared" si="250"/>
        <v>4.0771272996659143</v>
      </c>
    </row>
    <row r="1666" spans="1:19" x14ac:dyDescent="0.3">
      <c r="A1666" s="60">
        <f>[1]Data!A1665</f>
        <v>2009.01</v>
      </c>
      <c r="B1666" s="60">
        <f>[1]Data!B1665</f>
        <v>865.58</v>
      </c>
      <c r="C1666" s="60">
        <f>[1]Data!C1665</f>
        <v>28.013333333333335</v>
      </c>
      <c r="D1666" s="60">
        <f>[1]Data!D1665</f>
        <v>12.206666666666667</v>
      </c>
      <c r="E1666" s="60">
        <f>[1]Data!E1665</f>
        <v>211.143</v>
      </c>
      <c r="F1666" s="60">
        <f t="shared" si="247"/>
        <v>1254.9686300279902</v>
      </c>
      <c r="G1666" s="60">
        <f t="shared" si="248"/>
        <v>17.697940968916797</v>
      </c>
      <c r="H1666" s="60">
        <f t="shared" si="251"/>
        <v>1951.2451868026858</v>
      </c>
      <c r="I1666" s="60">
        <f t="shared" si="252"/>
        <v>77.559887696754402</v>
      </c>
      <c r="J1666" s="60">
        <f t="shared" si="253"/>
        <v>16.180640113027216</v>
      </c>
      <c r="K1666" s="60">
        <f t="shared" si="254"/>
        <v>2.7838154728395841</v>
      </c>
      <c r="L1666" s="60">
        <f t="shared" ref="L1666:L1729" si="255">K1666-$K$1843</f>
        <v>-1.7514639787409525E-2</v>
      </c>
      <c r="R1666" s="60">
        <f t="shared" si="249"/>
        <v>70.910431458219549</v>
      </c>
      <c r="S1666" s="60">
        <f t="shared" si="250"/>
        <v>4.2614175518865851</v>
      </c>
    </row>
    <row r="1667" spans="1:19" x14ac:dyDescent="0.3">
      <c r="A1667" s="60">
        <f>[1]Data!A1666</f>
        <v>2009.02</v>
      </c>
      <c r="B1667" s="60">
        <f>[1]Data!B1666</f>
        <v>805.23</v>
      </c>
      <c r="C1667" s="60">
        <f>[1]Data!C1666</f>
        <v>27.63666666666667</v>
      </c>
      <c r="D1667" s="60">
        <f>[1]Data!D1666</f>
        <v>9.5333333333333332</v>
      </c>
      <c r="E1667" s="60">
        <f>[1]Data!E1666</f>
        <v>212.19300000000001</v>
      </c>
      <c r="F1667" s="60">
        <f t="shared" si="247"/>
        <v>1161.692642193663</v>
      </c>
      <c r="G1667" s="60">
        <f t="shared" si="248"/>
        <v>13.753589892220759</v>
      </c>
      <c r="H1667" s="60">
        <f t="shared" si="251"/>
        <v>1939.0977337886977</v>
      </c>
      <c r="I1667" s="60">
        <f t="shared" si="252"/>
        <v>76.506161851815577</v>
      </c>
      <c r="J1667" s="60">
        <f t="shared" si="253"/>
        <v>15.184301683356434</v>
      </c>
      <c r="K1667" s="60">
        <f t="shared" si="254"/>
        <v>2.7202621101736493</v>
      </c>
      <c r="L1667" s="60">
        <f t="shared" si="255"/>
        <v>-8.1068002453344334E-2</v>
      </c>
      <c r="R1667" s="60">
        <f t="shared" si="249"/>
        <v>84.464685314685312</v>
      </c>
      <c r="S1667" s="60">
        <f t="shared" si="250"/>
        <v>4.4363335217380264</v>
      </c>
    </row>
    <row r="1668" spans="1:19" x14ac:dyDescent="0.3">
      <c r="A1668" s="60">
        <f>[1]Data!A1667</f>
        <v>2009.03</v>
      </c>
      <c r="B1668" s="60">
        <f>[1]Data!B1667</f>
        <v>757.13</v>
      </c>
      <c r="C1668" s="60">
        <f>[1]Data!C1667</f>
        <v>27.26</v>
      </c>
      <c r="D1668" s="60">
        <f>[1]Data!D1667</f>
        <v>6.86</v>
      </c>
      <c r="E1668" s="60">
        <f>[1]Data!E1667</f>
        <v>212.709</v>
      </c>
      <c r="F1668" s="60">
        <f t="shared" si="247"/>
        <v>1089.6497753973736</v>
      </c>
      <c r="G1668" s="60">
        <f t="shared" si="248"/>
        <v>9.8728058051140266</v>
      </c>
      <c r="H1668" s="60">
        <f t="shared" si="251"/>
        <v>1928.40098352481</v>
      </c>
      <c r="I1668" s="60">
        <f t="shared" si="252"/>
        <v>75.256796081512633</v>
      </c>
      <c r="J1668" s="60">
        <f t="shared" si="253"/>
        <v>14.479088031028386</v>
      </c>
      <c r="K1668" s="60">
        <f t="shared" si="254"/>
        <v>2.6727054036915958</v>
      </c>
      <c r="L1668" s="60">
        <f t="shared" si="255"/>
        <v>-0.12862470893539779</v>
      </c>
      <c r="R1668" s="60">
        <f t="shared" si="249"/>
        <v>110.36880466472303</v>
      </c>
      <c r="S1668" s="60">
        <f t="shared" si="250"/>
        <v>4.7038275274708496</v>
      </c>
    </row>
    <row r="1669" spans="1:19" x14ac:dyDescent="0.3">
      <c r="A1669" s="60">
        <f>[1]Data!A1668</f>
        <v>2009.04</v>
      </c>
      <c r="B1669" s="60">
        <f>[1]Data!B1668</f>
        <v>848.15</v>
      </c>
      <c r="C1669" s="60">
        <f>[1]Data!C1668</f>
        <v>26.703333333333333</v>
      </c>
      <c r="D1669" s="60">
        <f>[1]Data!D1668</f>
        <v>7.0766666666666662</v>
      </c>
      <c r="E1669" s="60">
        <f>[1]Data!E1668</f>
        <v>213.24</v>
      </c>
      <c r="F1669" s="60">
        <f t="shared" si="247"/>
        <v>1217.6047604811477</v>
      </c>
      <c r="G1669" s="60">
        <f t="shared" si="248"/>
        <v>10.159267843744136</v>
      </c>
      <c r="H1669" s="60">
        <f t="shared" si="251"/>
        <v>1918.1718447123085</v>
      </c>
      <c r="I1669" s="60">
        <f t="shared" si="252"/>
        <v>74.035963335232609</v>
      </c>
      <c r="J1669" s="60">
        <f t="shared" si="253"/>
        <v>16.44612571552382</v>
      </c>
      <c r="K1669" s="60">
        <f t="shared" si="254"/>
        <v>2.8000899306593281</v>
      </c>
      <c r="L1669" s="60">
        <f t="shared" si="255"/>
        <v>-1.2401819676655101E-3</v>
      </c>
      <c r="R1669" s="60">
        <f t="shared" si="249"/>
        <v>119.85162505887895</v>
      </c>
      <c r="S1669" s="60">
        <f t="shared" si="250"/>
        <v>4.7862545198946771</v>
      </c>
    </row>
    <row r="1670" spans="1:19" x14ac:dyDescent="0.3">
      <c r="A1670" s="60">
        <f>[1]Data!A1669</f>
        <v>2009.05</v>
      </c>
      <c r="B1670" s="60">
        <f>[1]Data!B1669</f>
        <v>902.41</v>
      </c>
      <c r="C1670" s="60">
        <f>[1]Data!C1669</f>
        <v>26.146666666666668</v>
      </c>
      <c r="D1670" s="60">
        <f>[1]Data!D1669</f>
        <v>7.293333333333333</v>
      </c>
      <c r="E1670" s="60">
        <f>[1]Data!E1669</f>
        <v>213.85599999999999</v>
      </c>
      <c r="F1670" s="60">
        <f t="shared" si="247"/>
        <v>1291.7688410659507</v>
      </c>
      <c r="G1670" s="60">
        <f t="shared" si="248"/>
        <v>10.440155525213225</v>
      </c>
      <c r="H1670" s="60">
        <f t="shared" si="251"/>
        <v>1908.3028853792694</v>
      </c>
      <c r="I1670" s="60">
        <f t="shared" si="252"/>
        <v>72.838034374376008</v>
      </c>
      <c r="J1670" s="60">
        <f t="shared" si="253"/>
        <v>17.734811931174072</v>
      </c>
      <c r="K1670" s="60">
        <f t="shared" si="254"/>
        <v>2.8755294837810905</v>
      </c>
      <c r="L1670" s="60">
        <f t="shared" si="255"/>
        <v>7.4199371154096916E-2</v>
      </c>
      <c r="R1670" s="60">
        <f t="shared" si="249"/>
        <v>123.73080438756855</v>
      </c>
      <c r="S1670" s="60">
        <f t="shared" si="250"/>
        <v>4.8181082733570078</v>
      </c>
    </row>
    <row r="1671" spans="1:19" x14ac:dyDescent="0.3">
      <c r="A1671" s="60">
        <f>[1]Data!A1670</f>
        <v>2009.06</v>
      </c>
      <c r="B1671" s="60">
        <f>[1]Data!B1670</f>
        <v>926.12</v>
      </c>
      <c r="C1671" s="60">
        <f>[1]Data!C1670</f>
        <v>25.59</v>
      </c>
      <c r="D1671" s="60">
        <f>[1]Data!D1670</f>
        <v>7.51</v>
      </c>
      <c r="E1671" s="60">
        <f>[1]Data!E1670</f>
        <v>215.69300000000001</v>
      </c>
      <c r="F1671" s="60">
        <f t="shared" si="247"/>
        <v>1314.4181790785974</v>
      </c>
      <c r="G1671" s="60">
        <f t="shared" si="248"/>
        <v>10.658748893102693</v>
      </c>
      <c r="H1671" s="60">
        <f t="shared" si="251"/>
        <v>1898.785637090514</v>
      </c>
      <c r="I1671" s="60">
        <f t="shared" si="252"/>
        <v>71.658912177455278</v>
      </c>
      <c r="J1671" s="60">
        <f t="shared" si="253"/>
        <v>18.342703498255567</v>
      </c>
      <c r="K1671" s="60">
        <f t="shared" si="254"/>
        <v>2.9092318659021408</v>
      </c>
      <c r="L1671" s="60">
        <f t="shared" si="255"/>
        <v>0.10790175327514717</v>
      </c>
      <c r="R1671" s="60">
        <f t="shared" si="249"/>
        <v>123.31824234354195</v>
      </c>
      <c r="S1671" s="60">
        <f t="shared" si="250"/>
        <v>4.814768350106954</v>
      </c>
    </row>
    <row r="1672" spans="1:19" x14ac:dyDescent="0.3">
      <c r="A1672" s="60">
        <f>[1]Data!A1671</f>
        <v>2009.07</v>
      </c>
      <c r="B1672" s="60">
        <f>[1]Data!B1671</f>
        <v>935.82</v>
      </c>
      <c r="C1672" s="60">
        <f>[1]Data!C1671</f>
        <v>25.026666666666664</v>
      </c>
      <c r="D1672" s="60">
        <f>[1]Data!D1671</f>
        <v>9.1866666666666674</v>
      </c>
      <c r="E1672" s="60">
        <f>[1]Data!E1671</f>
        <v>215.351</v>
      </c>
      <c r="F1672" s="60">
        <f t="shared" si="247"/>
        <v>1330.2944358280199</v>
      </c>
      <c r="G1672" s="60">
        <f t="shared" si="248"/>
        <v>13.059104903158099</v>
      </c>
      <c r="H1672" s="60">
        <f t="shared" si="251"/>
        <v>1889.8396219129804</v>
      </c>
      <c r="I1672" s="60">
        <f t="shared" si="252"/>
        <v>70.606175714211233</v>
      </c>
      <c r="J1672" s="60">
        <f t="shared" si="253"/>
        <v>18.841049276094207</v>
      </c>
      <c r="K1672" s="60">
        <f t="shared" si="254"/>
        <v>2.9360379616575627</v>
      </c>
      <c r="L1672" s="60">
        <f t="shared" si="255"/>
        <v>0.13470784903056909</v>
      </c>
      <c r="R1672" s="60">
        <f t="shared" si="249"/>
        <v>101.86719883889695</v>
      </c>
      <c r="S1672" s="60">
        <f t="shared" si="250"/>
        <v>4.6236699928144409</v>
      </c>
    </row>
    <row r="1673" spans="1:19" x14ac:dyDescent="0.3">
      <c r="A1673" s="60">
        <f>[1]Data!A1672</f>
        <v>2009.08</v>
      </c>
      <c r="B1673" s="60">
        <f>[1]Data!B1672</f>
        <v>1009.73</v>
      </c>
      <c r="C1673" s="60">
        <f>[1]Data!C1672</f>
        <v>24.463333333333331</v>
      </c>
      <c r="D1673" s="60">
        <f>[1]Data!D1672</f>
        <v>10.863333333333333</v>
      </c>
      <c r="E1673" s="60">
        <f>[1]Data!E1672</f>
        <v>215.834</v>
      </c>
      <c r="F1673" s="60">
        <f t="shared" si="247"/>
        <v>1432.1474863784201</v>
      </c>
      <c r="G1673" s="60">
        <f t="shared" si="248"/>
        <v>15.407975921309893</v>
      </c>
      <c r="H1673" s="60">
        <f t="shared" si="251"/>
        <v>1882.1048675834347</v>
      </c>
      <c r="I1673" s="60">
        <f t="shared" si="252"/>
        <v>69.652862077861727</v>
      </c>
      <c r="J1673" s="60">
        <f t="shared" si="253"/>
        <v>20.561215198558365</v>
      </c>
      <c r="K1673" s="60">
        <f t="shared" si="254"/>
        <v>3.0234065438285809</v>
      </c>
      <c r="L1673" s="60">
        <f t="shared" si="255"/>
        <v>0.22207643120158727</v>
      </c>
      <c r="R1673" s="60">
        <f t="shared" si="249"/>
        <v>92.948450444921761</v>
      </c>
      <c r="S1673" s="60">
        <f t="shared" si="250"/>
        <v>4.5320450431831114</v>
      </c>
    </row>
    <row r="1674" spans="1:19" x14ac:dyDescent="0.3">
      <c r="A1674" s="60">
        <f>[1]Data!A1673</f>
        <v>2009.09</v>
      </c>
      <c r="B1674" s="60">
        <f>[1]Data!B1673</f>
        <v>1044.55</v>
      </c>
      <c r="C1674" s="60">
        <f>[1]Data!C1673</f>
        <v>23.9</v>
      </c>
      <c r="D1674" s="60">
        <f>[1]Data!D1673</f>
        <v>12.54</v>
      </c>
      <c r="E1674" s="60">
        <f>[1]Data!E1673</f>
        <v>215.96899999999999</v>
      </c>
      <c r="F1674" s="60">
        <f t="shared" si="247"/>
        <v>1480.6082360199841</v>
      </c>
      <c r="G1674" s="60">
        <f t="shared" si="248"/>
        <v>17.774953118271601</v>
      </c>
      <c r="H1674" s="60">
        <f t="shared" si="251"/>
        <v>1874.9090455000164</v>
      </c>
      <c r="I1674" s="60">
        <f t="shared" si="252"/>
        <v>68.784110582272078</v>
      </c>
      <c r="J1674" s="60">
        <f t="shared" si="253"/>
        <v>21.525439865200283</v>
      </c>
      <c r="K1674" s="60">
        <f t="shared" si="254"/>
        <v>3.0692354851897994</v>
      </c>
      <c r="L1674" s="60">
        <f t="shared" si="255"/>
        <v>0.26790537256280578</v>
      </c>
      <c r="R1674" s="60">
        <f t="shared" si="249"/>
        <v>83.297448165869227</v>
      </c>
      <c r="S1674" s="60">
        <f t="shared" si="250"/>
        <v>4.4224179144402838</v>
      </c>
    </row>
    <row r="1675" spans="1:19" x14ac:dyDescent="0.3">
      <c r="A1675" s="60">
        <f>[1]Data!A1674</f>
        <v>2009.1</v>
      </c>
      <c r="B1675" s="60">
        <f>[1]Data!B1674</f>
        <v>1067.6600000000001</v>
      </c>
      <c r="C1675" s="60">
        <f>[1]Data!C1674</f>
        <v>23.403333333333332</v>
      </c>
      <c r="D1675" s="60">
        <f>[1]Data!D1674</f>
        <v>25.349999999999998</v>
      </c>
      <c r="E1675" s="60">
        <f>[1]Data!E1674</f>
        <v>216.17699999999999</v>
      </c>
      <c r="F1675" s="60">
        <f t="shared" ref="F1675:F1738" si="256">B1675*$E$1842/E1675</f>
        <v>1511.9096233641876</v>
      </c>
      <c r="G1675" s="60">
        <f t="shared" ref="G1675:G1738" si="257">D1675*$E$1842/E1675</f>
        <v>35.898047086415289</v>
      </c>
      <c r="H1675" s="60">
        <f t="shared" si="251"/>
        <v>1868.2638727071233</v>
      </c>
      <c r="I1675" s="60">
        <f t="shared" si="252"/>
        <v>68.308362093893578</v>
      </c>
      <c r="J1675" s="60">
        <f t="shared" si="253"/>
        <v>22.133595024368834</v>
      </c>
      <c r="K1675" s="60">
        <f t="shared" si="254"/>
        <v>3.0970965911345409</v>
      </c>
      <c r="L1675" s="60">
        <f t="shared" si="255"/>
        <v>0.29576647850754734</v>
      </c>
      <c r="R1675" s="60">
        <f t="shared" ref="R1675:R1738" si="258">B1675/D1675</f>
        <v>42.11676528599606</v>
      </c>
      <c r="S1675" s="60">
        <f t="shared" ref="S1675:S1738" si="259">LN(R1675)</f>
        <v>3.7404458867382484</v>
      </c>
    </row>
    <row r="1676" spans="1:19" x14ac:dyDescent="0.3">
      <c r="A1676" s="60">
        <f>[1]Data!A1675</f>
        <v>2009.11</v>
      </c>
      <c r="B1676" s="60">
        <f>[1]Data!B1675</f>
        <v>1088.07</v>
      </c>
      <c r="C1676" s="60">
        <f>[1]Data!C1675</f>
        <v>22.906666666666666</v>
      </c>
      <c r="D1676" s="60">
        <f>[1]Data!D1675</f>
        <v>38.159999999999997</v>
      </c>
      <c r="E1676" s="60">
        <f>[1]Data!E1675</f>
        <v>216.33</v>
      </c>
      <c r="F1676" s="60">
        <f t="shared" si="256"/>
        <v>1539.7224098599359</v>
      </c>
      <c r="G1676" s="60">
        <f t="shared" si="257"/>
        <v>54.000024961863801</v>
      </c>
      <c r="H1676" s="60">
        <f t="shared" si="251"/>
        <v>1860.950080163331</v>
      </c>
      <c r="I1676" s="60">
        <f t="shared" si="252"/>
        <v>68.050167656910915</v>
      </c>
      <c r="J1676" s="60">
        <f t="shared" si="253"/>
        <v>22.626283856092272</v>
      </c>
      <c r="K1676" s="60">
        <f t="shared" si="254"/>
        <v>3.1191122329967049</v>
      </c>
      <c r="L1676" s="60">
        <f t="shared" si="255"/>
        <v>0.31778212036971132</v>
      </c>
      <c r="R1676" s="60">
        <f t="shared" si="258"/>
        <v>28.513364779874216</v>
      </c>
      <c r="S1676" s="60">
        <f t="shared" si="259"/>
        <v>3.3503729170014807</v>
      </c>
    </row>
    <row r="1677" spans="1:19" x14ac:dyDescent="0.3">
      <c r="A1677" s="60">
        <f>[1]Data!A1676</f>
        <v>2009.12</v>
      </c>
      <c r="B1677" s="60">
        <f>[1]Data!B1676</f>
        <v>1110.3800000000001</v>
      </c>
      <c r="C1677" s="60">
        <f>[1]Data!C1676</f>
        <v>22.41</v>
      </c>
      <c r="D1677" s="60">
        <f>[1]Data!D1676</f>
        <v>50.97</v>
      </c>
      <c r="E1677" s="60">
        <f>[1]Data!E1676</f>
        <v>215.94900000000001</v>
      </c>
      <c r="F1677" s="60">
        <f t="shared" si="256"/>
        <v>1574.0654203075726</v>
      </c>
      <c r="G1677" s="60">
        <f t="shared" si="257"/>
        <v>72.254646583221017</v>
      </c>
      <c r="H1677" s="60">
        <f t="shared" si="251"/>
        <v>1853.3842565033237</v>
      </c>
      <c r="I1677" s="60">
        <f t="shared" si="252"/>
        <v>67.940925262704127</v>
      </c>
      <c r="J1677" s="60">
        <f t="shared" si="253"/>
        <v>23.168148126055165</v>
      </c>
      <c r="K1677" s="60">
        <f t="shared" si="254"/>
        <v>3.1427784097453313</v>
      </c>
      <c r="L1677" s="60">
        <f t="shared" si="255"/>
        <v>0.34144829711833768</v>
      </c>
      <c r="R1677" s="60">
        <f t="shared" si="258"/>
        <v>21.784971551893275</v>
      </c>
      <c r="S1677" s="60">
        <f t="shared" si="259"/>
        <v>3.0812203537110028</v>
      </c>
    </row>
    <row r="1678" spans="1:19" x14ac:dyDescent="0.3">
      <c r="A1678" s="60">
        <f>[1]Data!A1677</f>
        <v>2010.01</v>
      </c>
      <c r="B1678" s="60">
        <f>[1]Data!B1677</f>
        <v>1123.58</v>
      </c>
      <c r="C1678" s="60">
        <f>[1]Data!C1677</f>
        <v>22.24</v>
      </c>
      <c r="D1678" s="60">
        <f>[1]Data!D1677</f>
        <v>54.289999999999992</v>
      </c>
      <c r="E1678" s="60">
        <f>[1]Data!E1677</f>
        <v>216.68700000000001</v>
      </c>
      <c r="F1678" s="60">
        <f t="shared" si="256"/>
        <v>1587.3528935746026</v>
      </c>
      <c r="G1678" s="60">
        <f t="shared" si="257"/>
        <v>76.698934292320232</v>
      </c>
      <c r="H1678" s="60">
        <f t="shared" si="251"/>
        <v>1845.4490863632552</v>
      </c>
      <c r="I1678" s="60">
        <f t="shared" si="252"/>
        <v>67.856509949764572</v>
      </c>
      <c r="J1678" s="60">
        <f t="shared" si="253"/>
        <v>23.392787143779561</v>
      </c>
      <c r="K1678" s="60">
        <f t="shared" si="254"/>
        <v>3.1524277331285906</v>
      </c>
      <c r="L1678" s="60">
        <f t="shared" si="255"/>
        <v>0.35109762050159699</v>
      </c>
      <c r="R1678" s="60">
        <f t="shared" si="258"/>
        <v>20.695892429545037</v>
      </c>
      <c r="S1678" s="60">
        <f t="shared" si="259"/>
        <v>3.0299352472255081</v>
      </c>
    </row>
    <row r="1679" spans="1:19" x14ac:dyDescent="0.3">
      <c r="A1679" s="60">
        <f>[1]Data!A1678</f>
        <v>2010.02</v>
      </c>
      <c r="B1679" s="60">
        <f>[1]Data!B1678</f>
        <v>1089.1600000000001</v>
      </c>
      <c r="C1679" s="60">
        <f>[1]Data!C1678</f>
        <v>22.07</v>
      </c>
      <c r="D1679" s="60">
        <f>[1]Data!D1678</f>
        <v>57.61</v>
      </c>
      <c r="E1679" s="60">
        <f>[1]Data!E1678</f>
        <v>216.74100000000001</v>
      </c>
      <c r="F1679" s="60">
        <f t="shared" si="256"/>
        <v>1538.342205212673</v>
      </c>
      <c r="G1679" s="60">
        <f t="shared" si="257"/>
        <v>81.369031586086592</v>
      </c>
      <c r="H1679" s="60">
        <f t="shared" si="251"/>
        <v>1838.8245989503819</v>
      </c>
      <c r="I1679" s="60">
        <f t="shared" si="252"/>
        <v>67.798361934543607</v>
      </c>
      <c r="J1679" s="60">
        <f t="shared" si="253"/>
        <v>22.689961251539913</v>
      </c>
      <c r="K1679" s="60">
        <f t="shared" si="254"/>
        <v>3.1219225910573662</v>
      </c>
      <c r="L1679" s="60">
        <f t="shared" si="255"/>
        <v>0.32059247843037264</v>
      </c>
      <c r="R1679" s="60">
        <f t="shared" si="258"/>
        <v>18.905745530289881</v>
      </c>
      <c r="S1679" s="60">
        <f t="shared" si="259"/>
        <v>2.939465872179714</v>
      </c>
    </row>
    <row r="1680" spans="1:19" x14ac:dyDescent="0.3">
      <c r="A1680" s="60">
        <f>[1]Data!A1679</f>
        <v>2010.03</v>
      </c>
      <c r="B1680" s="60">
        <f>[1]Data!B1679</f>
        <v>1152.05</v>
      </c>
      <c r="C1680" s="60">
        <f>[1]Data!C1679</f>
        <v>21.9</v>
      </c>
      <c r="D1680" s="60">
        <f>[1]Data!D1679</f>
        <v>60.93</v>
      </c>
      <c r="E1680" s="60">
        <f>[1]Data!E1679</f>
        <v>217.631</v>
      </c>
      <c r="F1680" s="60">
        <f t="shared" si="256"/>
        <v>1620.5144780614892</v>
      </c>
      <c r="G1680" s="60">
        <f t="shared" si="257"/>
        <v>85.706303674568403</v>
      </c>
      <c r="H1680" s="60">
        <f t="shared" si="251"/>
        <v>1832.3349238385924</v>
      </c>
      <c r="I1680" s="60">
        <f t="shared" si="252"/>
        <v>67.763857057881026</v>
      </c>
      <c r="J1680" s="60">
        <f t="shared" si="253"/>
        <v>23.914141674038923</v>
      </c>
      <c r="K1680" s="60">
        <f t="shared" si="254"/>
        <v>3.1744699857935856</v>
      </c>
      <c r="L1680" s="60">
        <f t="shared" si="255"/>
        <v>0.37313987316659203</v>
      </c>
      <c r="R1680" s="60">
        <f t="shared" si="258"/>
        <v>18.907763006729034</v>
      </c>
      <c r="S1680" s="60">
        <f t="shared" si="259"/>
        <v>2.939572578831338</v>
      </c>
    </row>
    <row r="1681" spans="1:19" x14ac:dyDescent="0.3">
      <c r="A1681" s="60">
        <f>[1]Data!A1680</f>
        <v>2010.04</v>
      </c>
      <c r="B1681" s="60">
        <f>[1]Data!B1680</f>
        <v>1197.32</v>
      </c>
      <c r="C1681" s="60">
        <f>[1]Data!C1680</f>
        <v>21.946666666666665</v>
      </c>
      <c r="D1681" s="60">
        <f>[1]Data!D1680</f>
        <v>62.986666666666665</v>
      </c>
      <c r="E1681" s="60">
        <f>[1]Data!E1680</f>
        <v>218.00899999999999</v>
      </c>
      <c r="F1681" s="60">
        <f t="shared" si="256"/>
        <v>1681.2726919530844</v>
      </c>
      <c r="G1681" s="60">
        <f t="shared" si="257"/>
        <v>88.445664169827836</v>
      </c>
      <c r="H1681" s="60">
        <f t="shared" si="251"/>
        <v>1824.7272484240468</v>
      </c>
      <c r="I1681" s="60">
        <f t="shared" si="252"/>
        <v>67.7438879161692</v>
      </c>
      <c r="J1681" s="60">
        <f t="shared" si="253"/>
        <v>24.818072060369538</v>
      </c>
      <c r="K1681" s="60">
        <f t="shared" si="254"/>
        <v>3.2115720999008572</v>
      </c>
      <c r="L1681" s="60">
        <f t="shared" si="255"/>
        <v>0.41024198727386363</v>
      </c>
      <c r="R1681" s="60">
        <f t="shared" si="258"/>
        <v>19.009102455546145</v>
      </c>
      <c r="S1681" s="60">
        <f t="shared" si="259"/>
        <v>2.9449179410535726</v>
      </c>
    </row>
    <row r="1682" spans="1:19" x14ac:dyDescent="0.3">
      <c r="A1682" s="60">
        <f>[1]Data!A1681</f>
        <v>2010.05</v>
      </c>
      <c r="B1682" s="60">
        <f>[1]Data!B1681</f>
        <v>1125.06</v>
      </c>
      <c r="C1682" s="60">
        <f>[1]Data!C1681</f>
        <v>21.993333333333332</v>
      </c>
      <c r="D1682" s="60">
        <f>[1]Data!D1681</f>
        <v>65.043333333333322</v>
      </c>
      <c r="E1682" s="60">
        <f>[1]Data!E1681</f>
        <v>218.178</v>
      </c>
      <c r="F1682" s="60">
        <f t="shared" si="256"/>
        <v>1578.5817321178117</v>
      </c>
      <c r="G1682" s="60">
        <f t="shared" si="257"/>
        <v>91.262881798348104</v>
      </c>
      <c r="H1682" s="60">
        <f t="shared" si="251"/>
        <v>1817.0634004652461</v>
      </c>
      <c r="I1682" s="60">
        <f t="shared" si="252"/>
        <v>67.7387331788225</v>
      </c>
      <c r="J1682" s="60">
        <f t="shared" si="253"/>
        <v>23.303974816749772</v>
      </c>
      <c r="K1682" s="60">
        <f t="shared" si="254"/>
        <v>3.1486239390158772</v>
      </c>
      <c r="L1682" s="60">
        <f t="shared" si="255"/>
        <v>0.34729382638888362</v>
      </c>
      <c r="R1682" s="60">
        <f t="shared" si="258"/>
        <v>17.297083995285195</v>
      </c>
      <c r="S1682" s="60">
        <f t="shared" si="259"/>
        <v>2.8505379321108846</v>
      </c>
    </row>
    <row r="1683" spans="1:19" x14ac:dyDescent="0.3">
      <c r="A1683" s="60">
        <f>[1]Data!A1682</f>
        <v>2010.06</v>
      </c>
      <c r="B1683" s="60">
        <f>[1]Data!B1682</f>
        <v>1083.3599999999999</v>
      </c>
      <c r="C1683" s="60">
        <f>[1]Data!C1682</f>
        <v>22.04</v>
      </c>
      <c r="D1683" s="60">
        <f>[1]Data!D1682</f>
        <v>67.099999999999994</v>
      </c>
      <c r="E1683" s="60">
        <f>[1]Data!E1682</f>
        <v>217.965</v>
      </c>
      <c r="F1683" s="60">
        <f t="shared" si="256"/>
        <v>1521.5575363016994</v>
      </c>
      <c r="G1683" s="60">
        <f t="shared" si="257"/>
        <v>94.240613171839485</v>
      </c>
      <c r="H1683" s="60">
        <f t="shared" si="251"/>
        <v>1809.0061923277419</v>
      </c>
      <c r="I1683" s="60">
        <f t="shared" si="252"/>
        <v>67.751132099321396</v>
      </c>
      <c r="J1683" s="60">
        <f t="shared" si="253"/>
        <v>22.458038547180816</v>
      </c>
      <c r="K1683" s="60">
        <f t="shared" si="254"/>
        <v>3.1116486145608793</v>
      </c>
      <c r="L1683" s="60">
        <f t="shared" si="255"/>
        <v>0.31031850193388566</v>
      </c>
      <c r="R1683" s="60">
        <f t="shared" si="258"/>
        <v>16.145454545454545</v>
      </c>
      <c r="S1683" s="60">
        <f t="shared" si="259"/>
        <v>2.7816385577596989</v>
      </c>
    </row>
    <row r="1684" spans="1:19" x14ac:dyDescent="0.3">
      <c r="A1684" s="60">
        <f>[1]Data!A1683</f>
        <v>2010.07</v>
      </c>
      <c r="B1684" s="60">
        <f>[1]Data!B1683</f>
        <v>1079.8</v>
      </c>
      <c r="C1684" s="60">
        <f>[1]Data!C1683</f>
        <v>22.143333333333334</v>
      </c>
      <c r="D1684" s="60">
        <f>[1]Data!D1683</f>
        <v>68.686666666666667</v>
      </c>
      <c r="E1684" s="60">
        <f>[1]Data!E1683</f>
        <v>218.011</v>
      </c>
      <c r="F1684" s="60">
        <f t="shared" si="256"/>
        <v>1516.2375958093853</v>
      </c>
      <c r="G1684" s="60">
        <f t="shared" si="257"/>
        <v>96.448700065593016</v>
      </c>
      <c r="H1684" s="60">
        <f t="shared" si="251"/>
        <v>1800.9894442090672</v>
      </c>
      <c r="I1684" s="60">
        <f t="shared" si="252"/>
        <v>67.771504161344396</v>
      </c>
      <c r="J1684" s="60">
        <f t="shared" si="253"/>
        <v>22.372789486856615</v>
      </c>
      <c r="K1684" s="60">
        <f t="shared" si="254"/>
        <v>3.1078454653969785</v>
      </c>
      <c r="L1684" s="60">
        <f t="shared" si="255"/>
        <v>0.30651535276998487</v>
      </c>
      <c r="R1684" s="60">
        <f t="shared" si="258"/>
        <v>15.720663884305541</v>
      </c>
      <c r="S1684" s="60">
        <f t="shared" si="259"/>
        <v>2.7549760179353742</v>
      </c>
    </row>
    <row r="1685" spans="1:19" x14ac:dyDescent="0.3">
      <c r="A1685" s="60">
        <f>[1]Data!A1684</f>
        <v>2010.08</v>
      </c>
      <c r="B1685" s="60">
        <f>[1]Data!B1684</f>
        <v>1087.28</v>
      </c>
      <c r="C1685" s="60">
        <f>[1]Data!C1684</f>
        <v>22.246666666666666</v>
      </c>
      <c r="D1685" s="60">
        <f>[1]Data!D1684</f>
        <v>70.273333333333326</v>
      </c>
      <c r="E1685" s="60">
        <f>[1]Data!E1684</f>
        <v>218.31200000000001</v>
      </c>
      <c r="F1685" s="60">
        <f t="shared" si="256"/>
        <v>1524.6358798416941</v>
      </c>
      <c r="G1685" s="60">
        <f t="shared" si="257"/>
        <v>98.540620075854719</v>
      </c>
      <c r="H1685" s="60">
        <f t="shared" si="251"/>
        <v>1793.3416648783459</v>
      </c>
      <c r="I1685" s="60">
        <f t="shared" si="252"/>
        <v>67.797657460196916</v>
      </c>
      <c r="J1685" s="60">
        <f t="shared" si="253"/>
        <v>22.488031842940696</v>
      </c>
      <c r="K1685" s="60">
        <f t="shared" si="254"/>
        <v>3.1129832496002354</v>
      </c>
      <c r="L1685" s="60">
        <f t="shared" si="255"/>
        <v>0.31165313697324182</v>
      </c>
      <c r="R1685" s="60">
        <f t="shared" si="258"/>
        <v>15.472156341903046</v>
      </c>
      <c r="S1685" s="60">
        <f t="shared" si="259"/>
        <v>2.7390420434881584</v>
      </c>
    </row>
    <row r="1686" spans="1:19" x14ac:dyDescent="0.3">
      <c r="A1686" s="60">
        <f>[1]Data!A1685</f>
        <v>2010.09</v>
      </c>
      <c r="B1686" s="60">
        <f>[1]Data!B1685</f>
        <v>1122.08</v>
      </c>
      <c r="C1686" s="60">
        <f>[1]Data!C1685</f>
        <v>22.35</v>
      </c>
      <c r="D1686" s="60">
        <f>[1]Data!D1685</f>
        <v>71.86</v>
      </c>
      <c r="E1686" s="60">
        <f>[1]Data!E1685</f>
        <v>218.43899999999999</v>
      </c>
      <c r="F1686" s="60">
        <f t="shared" si="256"/>
        <v>1572.5193083652641</v>
      </c>
      <c r="G1686" s="60">
        <f t="shared" si="257"/>
        <v>100.70693488800076</v>
      </c>
      <c r="H1686" s="60">
        <f t="shared" si="251"/>
        <v>1786.5959568331243</v>
      </c>
      <c r="I1686" s="60">
        <f t="shared" si="252"/>
        <v>67.832768590456638</v>
      </c>
      <c r="J1686" s="60">
        <f t="shared" si="253"/>
        <v>23.182295829017676</v>
      </c>
      <c r="K1686" s="60">
        <f t="shared" si="254"/>
        <v>3.1433888765367857</v>
      </c>
      <c r="L1686" s="60">
        <f t="shared" si="255"/>
        <v>0.34205876390979206</v>
      </c>
      <c r="R1686" s="60">
        <f t="shared" si="258"/>
        <v>15.614806568327301</v>
      </c>
      <c r="S1686" s="60">
        <f t="shared" si="259"/>
        <v>2.7482196031032275</v>
      </c>
    </row>
    <row r="1687" spans="1:19" x14ac:dyDescent="0.3">
      <c r="A1687" s="60">
        <f>[1]Data!A1686</f>
        <v>2010.1</v>
      </c>
      <c r="B1687" s="60">
        <f>[1]Data!B1686</f>
        <v>1171.58</v>
      </c>
      <c r="C1687" s="60">
        <f>[1]Data!C1686</f>
        <v>22.476666666666667</v>
      </c>
      <c r="D1687" s="60">
        <f>[1]Data!D1686</f>
        <v>73.69</v>
      </c>
      <c r="E1687" s="60">
        <f>[1]Data!E1686</f>
        <v>218.71100000000001</v>
      </c>
      <c r="F1687" s="60">
        <f t="shared" si="256"/>
        <v>1639.848276721335</v>
      </c>
      <c r="G1687" s="60">
        <f t="shared" si="257"/>
        <v>103.14312254527661</v>
      </c>
      <c r="H1687" s="60">
        <f t="shared" si="251"/>
        <v>1781.0362809689384</v>
      </c>
      <c r="I1687" s="60">
        <f t="shared" si="252"/>
        <v>67.895539044764661</v>
      </c>
      <c r="J1687" s="60">
        <f t="shared" si="253"/>
        <v>24.152518704360762</v>
      </c>
      <c r="K1687" s="60">
        <f t="shared" si="254"/>
        <v>3.1843886688367511</v>
      </c>
      <c r="L1687" s="60">
        <f t="shared" si="255"/>
        <v>0.38305855620975748</v>
      </c>
      <c r="R1687" s="60">
        <f t="shared" si="258"/>
        <v>15.89876509702809</v>
      </c>
      <c r="S1687" s="60">
        <f t="shared" si="259"/>
        <v>2.7662414393563801</v>
      </c>
    </row>
    <row r="1688" spans="1:19" x14ac:dyDescent="0.3">
      <c r="A1688" s="60">
        <f>[1]Data!A1687</f>
        <v>2010.11</v>
      </c>
      <c r="B1688" s="60">
        <f>[1]Data!B1687</f>
        <v>1198.8900000000001</v>
      </c>
      <c r="C1688" s="60">
        <f>[1]Data!C1687</f>
        <v>22.603333333333335</v>
      </c>
      <c r="D1688" s="60">
        <f>[1]Data!D1687</f>
        <v>75.52</v>
      </c>
      <c r="E1688" s="60">
        <f>[1]Data!E1687</f>
        <v>218.803</v>
      </c>
      <c r="F1688" s="60">
        <f t="shared" si="256"/>
        <v>1677.3682192428805</v>
      </c>
      <c r="G1688" s="60">
        <f t="shared" si="257"/>
        <v>105.66010886505209</v>
      </c>
      <c r="H1688" s="60">
        <f t="shared" si="251"/>
        <v>1776.1183471657384</v>
      </c>
      <c r="I1688" s="60">
        <f t="shared" si="252"/>
        <v>67.985823831986849</v>
      </c>
      <c r="J1688" s="60">
        <f t="shared" si="253"/>
        <v>24.672323209440769</v>
      </c>
      <c r="K1688" s="60">
        <f t="shared" si="254"/>
        <v>3.2056820975480611</v>
      </c>
      <c r="L1688" s="60">
        <f t="shared" si="255"/>
        <v>0.4043519849210675</v>
      </c>
      <c r="R1688" s="60">
        <f t="shared" si="258"/>
        <v>15.875132415254239</v>
      </c>
      <c r="S1688" s="60">
        <f t="shared" si="259"/>
        <v>2.7647538858623455</v>
      </c>
    </row>
    <row r="1689" spans="1:19" x14ac:dyDescent="0.3">
      <c r="A1689" s="60">
        <f>[1]Data!A1688</f>
        <v>2010.12</v>
      </c>
      <c r="B1689" s="60">
        <f>[1]Data!B1688</f>
        <v>1241.53</v>
      </c>
      <c r="C1689" s="60">
        <f>[1]Data!C1688</f>
        <v>22.73</v>
      </c>
      <c r="D1689" s="60">
        <f>[1]Data!D1688</f>
        <v>77.349999999999994</v>
      </c>
      <c r="E1689" s="60">
        <f>[1]Data!E1688</f>
        <v>219.179</v>
      </c>
      <c r="F1689" s="60">
        <f t="shared" si="256"/>
        <v>1734.0460312119314</v>
      </c>
      <c r="G1689" s="60">
        <f t="shared" si="257"/>
        <v>108.03481229953597</v>
      </c>
      <c r="H1689" s="60">
        <f t="shared" si="251"/>
        <v>1772.1220557859879</v>
      </c>
      <c r="I1689" s="60">
        <f t="shared" si="252"/>
        <v>68.102340291384053</v>
      </c>
      <c r="J1689" s="60">
        <f t="shared" si="253"/>
        <v>25.462355974737534</v>
      </c>
      <c r="K1689" s="60">
        <f t="shared" si="254"/>
        <v>3.2372011251692308</v>
      </c>
      <c r="L1689" s="60">
        <f t="shared" si="255"/>
        <v>0.43587101254223715</v>
      </c>
      <c r="R1689" s="60">
        <f t="shared" si="258"/>
        <v>16.050808015513898</v>
      </c>
      <c r="S1689" s="60">
        <f t="shared" si="259"/>
        <v>2.7757591919545517</v>
      </c>
    </row>
    <row r="1690" spans="1:19" x14ac:dyDescent="0.3">
      <c r="A1690" s="60">
        <f>[1]Data!A1689</f>
        <v>2011.01</v>
      </c>
      <c r="B1690" s="60">
        <f>[1]Data!B1689</f>
        <v>1282.6199999999999</v>
      </c>
      <c r="C1690" s="60">
        <f>[1]Data!C1689</f>
        <v>22.963333333333335</v>
      </c>
      <c r="D1690" s="60">
        <f>[1]Data!D1689</f>
        <v>78.67</v>
      </c>
      <c r="E1690" s="60">
        <f>[1]Data!E1689</f>
        <v>220.22300000000001</v>
      </c>
      <c r="F1690" s="60">
        <f t="shared" si="256"/>
        <v>1782.9438980033867</v>
      </c>
      <c r="G1690" s="60">
        <f t="shared" si="257"/>
        <v>109.3575622210214</v>
      </c>
      <c r="H1690" s="60">
        <f t="shared" si="251"/>
        <v>1768.5356647526273</v>
      </c>
      <c r="I1690" s="60">
        <f t="shared" si="252"/>
        <v>68.247113312410491</v>
      </c>
      <c r="J1690" s="60">
        <f t="shared" si="253"/>
        <v>26.124825087351567</v>
      </c>
      <c r="K1690" s="60">
        <f t="shared" si="254"/>
        <v>3.2628860150415693</v>
      </c>
      <c r="L1690" s="60">
        <f t="shared" si="255"/>
        <v>0.46155590241457567</v>
      </c>
      <c r="R1690" s="60">
        <f t="shared" si="258"/>
        <v>16.303800686411591</v>
      </c>
      <c r="S1690" s="60">
        <f t="shared" si="259"/>
        <v>2.7913982515780931</v>
      </c>
    </row>
    <row r="1691" spans="1:19" x14ac:dyDescent="0.3">
      <c r="A1691" s="60">
        <f>[1]Data!A1690</f>
        <v>2011.02</v>
      </c>
      <c r="B1691" s="60">
        <f>[1]Data!B1690</f>
        <v>1321.12</v>
      </c>
      <c r="C1691" s="60">
        <f>[1]Data!C1690</f>
        <v>23.196666666666665</v>
      </c>
      <c r="D1691" s="60">
        <f>[1]Data!D1690</f>
        <v>79.990000000000009</v>
      </c>
      <c r="E1691" s="60">
        <f>[1]Data!E1690</f>
        <v>221.309</v>
      </c>
      <c r="F1691" s="60">
        <f t="shared" si="256"/>
        <v>1827.4501389459981</v>
      </c>
      <c r="G1691" s="60">
        <f t="shared" si="257"/>
        <v>110.64682739969905</v>
      </c>
      <c r="H1691" s="60">
        <f t="shared" si="251"/>
        <v>1765.0184333983088</v>
      </c>
      <c r="I1691" s="60">
        <f t="shared" si="252"/>
        <v>68.419308654434062</v>
      </c>
      <c r="J1691" s="60">
        <f t="shared" si="253"/>
        <v>26.70956744354017</v>
      </c>
      <c r="K1691" s="60">
        <f t="shared" si="254"/>
        <v>3.2850218324396381</v>
      </c>
      <c r="L1691" s="60">
        <f t="shared" si="255"/>
        <v>0.48369171981264447</v>
      </c>
      <c r="R1691" s="60">
        <f t="shared" si="258"/>
        <v>16.516064508063504</v>
      </c>
      <c r="S1691" s="60">
        <f t="shared" si="259"/>
        <v>2.8043335138083876</v>
      </c>
    </row>
    <row r="1692" spans="1:19" x14ac:dyDescent="0.3">
      <c r="A1692" s="60">
        <f>[1]Data!A1691</f>
        <v>2011.03</v>
      </c>
      <c r="B1692" s="60">
        <f>[1]Data!B1691</f>
        <v>1304.49</v>
      </c>
      <c r="C1692" s="60">
        <f>[1]Data!C1691</f>
        <v>23.43</v>
      </c>
      <c r="D1692" s="60">
        <f>[1]Data!D1691</f>
        <v>81.31</v>
      </c>
      <c r="E1692" s="60">
        <f>[1]Data!E1691</f>
        <v>223.46700000000001</v>
      </c>
      <c r="F1692" s="60">
        <f t="shared" si="256"/>
        <v>1787.0211819866017</v>
      </c>
      <c r="G1692" s="60">
        <f t="shared" si="257"/>
        <v>111.3865896306837</v>
      </c>
      <c r="H1692" s="60">
        <f t="shared" si="251"/>
        <v>1763.1492481817984</v>
      </c>
      <c r="I1692" s="60">
        <f t="shared" si="252"/>
        <v>68.615858172007847</v>
      </c>
      <c r="J1692" s="60">
        <f t="shared" si="253"/>
        <v>26.043850934675408</v>
      </c>
      <c r="K1692" s="60">
        <f t="shared" si="254"/>
        <v>3.2597816917626057</v>
      </c>
      <c r="L1692" s="60">
        <f t="shared" si="255"/>
        <v>0.45845157913561208</v>
      </c>
      <c r="R1692" s="60">
        <f t="shared" si="258"/>
        <v>16.043414094207353</v>
      </c>
      <c r="S1692" s="60">
        <f t="shared" si="259"/>
        <v>2.7752984285553279</v>
      </c>
    </row>
    <row r="1693" spans="1:19" x14ac:dyDescent="0.3">
      <c r="A1693" s="60">
        <f>[1]Data!A1692</f>
        <v>2011.04</v>
      </c>
      <c r="B1693" s="60">
        <f>[1]Data!B1692</f>
        <v>1331.51</v>
      </c>
      <c r="C1693" s="60">
        <f>[1]Data!C1692</f>
        <v>23.733333333333334</v>
      </c>
      <c r="D1693" s="60">
        <f>[1]Data!D1692</f>
        <v>82.163333333333341</v>
      </c>
      <c r="E1693" s="60">
        <f>[1]Data!E1692</f>
        <v>224.90600000000001</v>
      </c>
      <c r="F1693" s="60">
        <f t="shared" si="256"/>
        <v>1812.3652882759905</v>
      </c>
      <c r="G1693" s="60">
        <f t="shared" si="257"/>
        <v>111.8354149066721</v>
      </c>
      <c r="H1693" s="60">
        <f t="shared" si="251"/>
        <v>1761.296695961091</v>
      </c>
      <c r="I1693" s="60">
        <f t="shared" si="252"/>
        <v>68.855157553029031</v>
      </c>
      <c r="J1693" s="60">
        <f t="shared" si="253"/>
        <v>26.321416618358491</v>
      </c>
      <c r="K1693" s="60">
        <f t="shared" si="254"/>
        <v>3.2703829278946777</v>
      </c>
      <c r="L1693" s="60">
        <f t="shared" si="255"/>
        <v>0.46905281526768405</v>
      </c>
      <c r="R1693" s="60">
        <f t="shared" si="258"/>
        <v>16.205647287922428</v>
      </c>
      <c r="S1693" s="60">
        <f t="shared" si="259"/>
        <v>2.7853597795120684</v>
      </c>
    </row>
    <row r="1694" spans="1:19" x14ac:dyDescent="0.3">
      <c r="A1694" s="60">
        <f>[1]Data!A1693</f>
        <v>2011.05</v>
      </c>
      <c r="B1694" s="60">
        <f>[1]Data!B1693</f>
        <v>1338.31</v>
      </c>
      <c r="C1694" s="60">
        <f>[1]Data!C1693</f>
        <v>24.036666666666665</v>
      </c>
      <c r="D1694" s="60">
        <f>[1]Data!D1693</f>
        <v>83.016666666666666</v>
      </c>
      <c r="E1694" s="60">
        <f>[1]Data!E1693</f>
        <v>225.964</v>
      </c>
      <c r="F1694" s="60">
        <f t="shared" si="256"/>
        <v>1813.0918842160695</v>
      </c>
      <c r="G1694" s="60">
        <f t="shared" si="257"/>
        <v>112.46784720132408</v>
      </c>
      <c r="H1694" s="60">
        <f t="shared" si="251"/>
        <v>1758.0104147401264</v>
      </c>
      <c r="I1694" s="60">
        <f t="shared" si="252"/>
        <v>69.141548130013248</v>
      </c>
      <c r="J1694" s="60">
        <f t="shared" si="253"/>
        <v>26.222899736157846</v>
      </c>
      <c r="K1694" s="60">
        <f t="shared" si="254"/>
        <v>3.2666330647514608</v>
      </c>
      <c r="L1694" s="60">
        <f t="shared" si="255"/>
        <v>0.46530295212446715</v>
      </c>
      <c r="R1694" s="60">
        <f t="shared" si="258"/>
        <v>16.120979722947197</v>
      </c>
      <c r="S1694" s="60">
        <f t="shared" si="259"/>
        <v>2.7801215120894103</v>
      </c>
    </row>
    <row r="1695" spans="1:19" x14ac:dyDescent="0.3">
      <c r="A1695" s="60">
        <f>[1]Data!A1694</f>
        <v>2011.06</v>
      </c>
      <c r="B1695" s="60">
        <f>[1]Data!B1694</f>
        <v>1287.29</v>
      </c>
      <c r="C1695" s="60">
        <f>[1]Data!C1694</f>
        <v>24.34</v>
      </c>
      <c r="D1695" s="60">
        <f>[1]Data!D1694</f>
        <v>83.87</v>
      </c>
      <c r="E1695" s="60">
        <f>[1]Data!E1694</f>
        <v>225.72200000000001</v>
      </c>
      <c r="F1695" s="60">
        <f t="shared" si="256"/>
        <v>1745.8416524530169</v>
      </c>
      <c r="G1695" s="60">
        <f t="shared" si="257"/>
        <v>113.7457289276189</v>
      </c>
      <c r="H1695" s="60">
        <f t="shared" si="251"/>
        <v>1755.5288556962669</v>
      </c>
      <c r="I1695" s="60">
        <f t="shared" si="252"/>
        <v>69.480316946021276</v>
      </c>
      <c r="J1695" s="60">
        <f t="shared" si="253"/>
        <v>25.127140018796226</v>
      </c>
      <c r="K1695" s="60">
        <f t="shared" si="254"/>
        <v>3.2239485376295276</v>
      </c>
      <c r="L1695" s="60">
        <f t="shared" si="255"/>
        <v>0.42261842500253399</v>
      </c>
      <c r="R1695" s="60">
        <f t="shared" si="258"/>
        <v>15.348634791939906</v>
      </c>
      <c r="S1695" s="60">
        <f t="shared" si="259"/>
        <v>2.7310265314420943</v>
      </c>
    </row>
    <row r="1696" spans="1:19" x14ac:dyDescent="0.3">
      <c r="A1696" s="60">
        <f>[1]Data!A1695</f>
        <v>2011.07</v>
      </c>
      <c r="B1696" s="60">
        <f>[1]Data!B1695</f>
        <v>1325.19</v>
      </c>
      <c r="C1696" s="60">
        <f>[1]Data!C1695</f>
        <v>24.619999999999997</v>
      </c>
      <c r="D1696" s="60">
        <f>[1]Data!D1695</f>
        <v>84.906666666666666</v>
      </c>
      <c r="E1696" s="60">
        <f>[1]Data!E1695</f>
        <v>225.922</v>
      </c>
      <c r="F1696" s="60">
        <f t="shared" si="256"/>
        <v>1795.6511615734632</v>
      </c>
      <c r="G1696" s="60">
        <f t="shared" si="257"/>
        <v>115.04973220846131</v>
      </c>
      <c r="H1696" s="60">
        <f t="shared" si="251"/>
        <v>1751.7608152818977</v>
      </c>
      <c r="I1696" s="60">
        <f t="shared" si="252"/>
        <v>69.87227521551894</v>
      </c>
      <c r="J1696" s="60">
        <f t="shared" si="253"/>
        <v>25.69905096169877</v>
      </c>
      <c r="K1696" s="60">
        <f t="shared" si="254"/>
        <v>3.2464540636589758</v>
      </c>
      <c r="L1696" s="60">
        <f t="shared" si="255"/>
        <v>0.44512395103198221</v>
      </c>
      <c r="R1696" s="60">
        <f t="shared" si="258"/>
        <v>15.607608354271358</v>
      </c>
      <c r="S1696" s="60">
        <f t="shared" si="259"/>
        <v>2.7477585103785733</v>
      </c>
    </row>
    <row r="1697" spans="1:19" x14ac:dyDescent="0.3">
      <c r="A1697" s="60">
        <f>[1]Data!A1696</f>
        <v>2011.08</v>
      </c>
      <c r="B1697" s="60">
        <f>[1]Data!B1696</f>
        <v>1185.31</v>
      </c>
      <c r="C1697" s="60">
        <f>[1]Data!C1696</f>
        <v>24.9</v>
      </c>
      <c r="D1697" s="60">
        <f>[1]Data!D1696</f>
        <v>85.943333333333342</v>
      </c>
      <c r="E1697" s="60">
        <f>[1]Data!E1696</f>
        <v>226.54499999999999</v>
      </c>
      <c r="F1697" s="60">
        <f t="shared" si="256"/>
        <v>1601.6949702045949</v>
      </c>
      <c r="G1697" s="60">
        <f t="shared" si="257"/>
        <v>116.13417985389216</v>
      </c>
      <c r="H1697" s="60">
        <f t="shared" si="251"/>
        <v>1748.153616097133</v>
      </c>
      <c r="I1697" s="60">
        <f t="shared" si="252"/>
        <v>70.322842696992737</v>
      </c>
      <c r="J1697" s="60">
        <f t="shared" si="253"/>
        <v>22.77631149107528</v>
      </c>
      <c r="K1697" s="60">
        <f t="shared" si="254"/>
        <v>3.1257210261675734</v>
      </c>
      <c r="L1697" s="60">
        <f t="shared" si="255"/>
        <v>0.32439091354057981</v>
      </c>
      <c r="R1697" s="60">
        <f t="shared" si="258"/>
        <v>13.791762013729976</v>
      </c>
      <c r="S1697" s="60">
        <f t="shared" si="259"/>
        <v>2.624071458387454</v>
      </c>
    </row>
    <row r="1698" spans="1:19" x14ac:dyDescent="0.3">
      <c r="A1698" s="60">
        <f>[1]Data!A1697</f>
        <v>2011.09</v>
      </c>
      <c r="B1698" s="60">
        <f>[1]Data!B1697</f>
        <v>1173.8800000000001</v>
      </c>
      <c r="C1698" s="60">
        <f>[1]Data!C1697</f>
        <v>25.18</v>
      </c>
      <c r="D1698" s="60">
        <f>[1]Data!D1697</f>
        <v>86.98</v>
      </c>
      <c r="E1698" s="60">
        <f>[1]Data!E1697</f>
        <v>226.88900000000001</v>
      </c>
      <c r="F1698" s="60">
        <f t="shared" si="256"/>
        <v>1583.8447421426333</v>
      </c>
      <c r="G1698" s="60">
        <f t="shared" si="257"/>
        <v>117.35681302310819</v>
      </c>
      <c r="H1698" s="60">
        <f t="shared" si="251"/>
        <v>1746.7920213609239</v>
      </c>
      <c r="I1698" s="60">
        <f t="shared" si="252"/>
        <v>70.841306713701485</v>
      </c>
      <c r="J1698" s="60">
        <f t="shared" si="253"/>
        <v>22.357644369034492</v>
      </c>
      <c r="K1698" s="60">
        <f t="shared" si="254"/>
        <v>3.107168292515103</v>
      </c>
      <c r="L1698" s="60">
        <f t="shared" si="255"/>
        <v>0.30583817988810935</v>
      </c>
      <c r="R1698" s="60">
        <f t="shared" si="258"/>
        <v>13.495976086456658</v>
      </c>
      <c r="S1698" s="60">
        <f t="shared" si="259"/>
        <v>2.6023915733435095</v>
      </c>
    </row>
    <row r="1699" spans="1:19" x14ac:dyDescent="0.3">
      <c r="A1699" s="60">
        <f>[1]Data!A1698</f>
        <v>2011.1</v>
      </c>
      <c r="B1699" s="60">
        <f>[1]Data!B1698</f>
        <v>1207.22</v>
      </c>
      <c r="C1699" s="60">
        <f>[1]Data!C1698</f>
        <v>25.596666666666664</v>
      </c>
      <c r="D1699" s="60">
        <f>[1]Data!D1698</f>
        <v>86.97</v>
      </c>
      <c r="E1699" s="60">
        <f>[1]Data!E1698</f>
        <v>226.42099999999999</v>
      </c>
      <c r="F1699" s="60">
        <f t="shared" si="256"/>
        <v>1632.1950726743542</v>
      </c>
      <c r="G1699" s="60">
        <f t="shared" si="257"/>
        <v>117.58586294999137</v>
      </c>
      <c r="H1699" s="60">
        <f t="shared" si="251"/>
        <v>1745.1880954405779</v>
      </c>
      <c r="I1699" s="60">
        <f t="shared" si="252"/>
        <v>71.388656555777089</v>
      </c>
      <c r="J1699" s="60">
        <f t="shared" si="253"/>
        <v>22.86350733325671</v>
      </c>
      <c r="K1699" s="60">
        <f t="shared" si="254"/>
        <v>3.1295420732496493</v>
      </c>
      <c r="L1699" s="60">
        <f t="shared" si="255"/>
        <v>0.32821196062265567</v>
      </c>
      <c r="R1699" s="60">
        <f t="shared" si="258"/>
        <v>13.880878463838105</v>
      </c>
      <c r="S1699" s="60">
        <f t="shared" si="259"/>
        <v>2.6305122429778178</v>
      </c>
    </row>
    <row r="1700" spans="1:19" x14ac:dyDescent="0.3">
      <c r="A1700" s="60">
        <f>[1]Data!A1699</f>
        <v>2011.11</v>
      </c>
      <c r="B1700" s="60">
        <f>[1]Data!B1699</f>
        <v>1226.42</v>
      </c>
      <c r="C1700" s="60">
        <f>[1]Data!C1699</f>
        <v>26.013333333333335</v>
      </c>
      <c r="D1700" s="60">
        <f>[1]Data!D1699</f>
        <v>86.960000000000008</v>
      </c>
      <c r="E1700" s="60">
        <f>[1]Data!E1699</f>
        <v>226.23</v>
      </c>
      <c r="F1700" s="60">
        <f t="shared" si="256"/>
        <v>1659.5539431109933</v>
      </c>
      <c r="G1700" s="60">
        <f t="shared" si="257"/>
        <v>117.67160588781329</v>
      </c>
      <c r="H1700" s="60">
        <f t="shared" si="251"/>
        <v>1743.1005317611787</v>
      </c>
      <c r="I1700" s="60">
        <f t="shared" si="252"/>
        <v>71.966967250437406</v>
      </c>
      <c r="J1700" s="60">
        <f t="shared" si="253"/>
        <v>23.059939949059153</v>
      </c>
      <c r="K1700" s="60">
        <f t="shared" si="254"/>
        <v>3.1380969107203995</v>
      </c>
      <c r="L1700" s="60">
        <f t="shared" si="255"/>
        <v>0.33676679809340593</v>
      </c>
      <c r="R1700" s="60">
        <f t="shared" si="258"/>
        <v>14.103265869365226</v>
      </c>
      <c r="S1700" s="60">
        <f t="shared" si="259"/>
        <v>2.6464063925046983</v>
      </c>
    </row>
    <row r="1701" spans="1:19" x14ac:dyDescent="0.3">
      <c r="A1701" s="60">
        <f>[1]Data!A1700</f>
        <v>2011.12</v>
      </c>
      <c r="B1701" s="60">
        <f>[1]Data!B1700</f>
        <v>1243.32</v>
      </c>
      <c r="C1701" s="60">
        <f>[1]Data!C1700</f>
        <v>26.43</v>
      </c>
      <c r="D1701" s="60">
        <f>[1]Data!D1700</f>
        <v>86.95</v>
      </c>
      <c r="E1701" s="60">
        <f>[1]Data!E1700</f>
        <v>225.672</v>
      </c>
      <c r="F1701" s="60">
        <f t="shared" si="256"/>
        <v>1686.5824883016055</v>
      </c>
      <c r="G1701" s="60">
        <f t="shared" si="257"/>
        <v>117.94899732798041</v>
      </c>
      <c r="H1701" s="60">
        <f t="shared" si="251"/>
        <v>1741.3503446704065</v>
      </c>
      <c r="I1701" s="60">
        <f t="shared" si="252"/>
        <v>72.577849577906392</v>
      </c>
      <c r="J1701" s="60">
        <f t="shared" si="253"/>
        <v>23.238253793827234</v>
      </c>
      <c r="K1701" s="60">
        <f t="shared" si="254"/>
        <v>3.1457997912014712</v>
      </c>
      <c r="L1701" s="60">
        <f t="shared" si="255"/>
        <v>0.34446967857447763</v>
      </c>
      <c r="R1701" s="60">
        <f t="shared" si="258"/>
        <v>14.299252443933295</v>
      </c>
      <c r="S1701" s="60">
        <f t="shared" si="259"/>
        <v>2.6602072592513686</v>
      </c>
    </row>
    <row r="1702" spans="1:19" x14ac:dyDescent="0.3">
      <c r="A1702" s="60">
        <f>[1]Data!A1701</f>
        <v>2012.01</v>
      </c>
      <c r="B1702" s="60">
        <f>[1]Data!B1701</f>
        <v>1300.58</v>
      </c>
      <c r="C1702" s="60">
        <f>[1]Data!C1701</f>
        <v>26.736666666666668</v>
      </c>
      <c r="D1702" s="60">
        <f>[1]Data!D1701</f>
        <v>87.48</v>
      </c>
      <c r="E1702" s="60">
        <f>[1]Data!E1701</f>
        <v>226.66499999999999</v>
      </c>
      <c r="F1702" s="60">
        <f t="shared" si="256"/>
        <v>1756.5274918933223</v>
      </c>
      <c r="G1702" s="60">
        <f t="shared" si="257"/>
        <v>118.14807623585466</v>
      </c>
      <c r="H1702" s="60">
        <f t="shared" si="251"/>
        <v>1740.1934214104592</v>
      </c>
      <c r="I1702" s="60">
        <f t="shared" si="252"/>
        <v>73.196242820769797</v>
      </c>
      <c r="J1702" s="60">
        <f t="shared" si="253"/>
        <v>23.997508945840305</v>
      </c>
      <c r="K1702" s="60">
        <f t="shared" si="254"/>
        <v>3.1779500310376632</v>
      </c>
      <c r="L1702" s="60">
        <f t="shared" si="255"/>
        <v>0.37661991841066955</v>
      </c>
      <c r="R1702" s="60">
        <f t="shared" si="258"/>
        <v>14.867169638774575</v>
      </c>
      <c r="S1702" s="60">
        <f t="shared" si="259"/>
        <v>2.6991554019901804</v>
      </c>
    </row>
    <row r="1703" spans="1:19" x14ac:dyDescent="0.3">
      <c r="A1703" s="60">
        <f>[1]Data!A1702</f>
        <v>2012.02</v>
      </c>
      <c r="B1703" s="60">
        <f>[1]Data!B1702</f>
        <v>1352.49</v>
      </c>
      <c r="C1703" s="60">
        <f>[1]Data!C1702</f>
        <v>27.043333333333337</v>
      </c>
      <c r="D1703" s="60">
        <f>[1]Data!D1702</f>
        <v>88.01</v>
      </c>
      <c r="E1703" s="60">
        <f>[1]Data!E1702</f>
        <v>227.66300000000001</v>
      </c>
      <c r="F1703" s="60">
        <f t="shared" si="256"/>
        <v>1818.628334314315</v>
      </c>
      <c r="G1703" s="60">
        <f t="shared" si="257"/>
        <v>118.34281932066254</v>
      </c>
      <c r="H1703" s="60">
        <f t="shared" si="251"/>
        <v>1739.8779823078844</v>
      </c>
      <c r="I1703" s="60">
        <f t="shared" si="252"/>
        <v>73.823261904675149</v>
      </c>
      <c r="J1703" s="60">
        <f t="shared" si="253"/>
        <v>24.634895389242388</v>
      </c>
      <c r="K1703" s="60">
        <f t="shared" si="254"/>
        <v>3.2041639495587546</v>
      </c>
      <c r="L1703" s="60">
        <f t="shared" si="255"/>
        <v>0.402833836931761</v>
      </c>
      <c r="R1703" s="60">
        <f t="shared" si="258"/>
        <v>15.367458243381433</v>
      </c>
      <c r="S1703" s="60">
        <f t="shared" si="259"/>
        <v>2.7322521725922404</v>
      </c>
    </row>
    <row r="1704" spans="1:19" x14ac:dyDescent="0.3">
      <c r="A1704" s="60">
        <f>[1]Data!A1703</f>
        <v>2012.03</v>
      </c>
      <c r="B1704" s="60">
        <f>[1]Data!B1703</f>
        <v>1389.24</v>
      </c>
      <c r="C1704" s="60">
        <f>[1]Data!C1703</f>
        <v>27.35</v>
      </c>
      <c r="D1704" s="60">
        <f>[1]Data!D1703</f>
        <v>88.54</v>
      </c>
      <c r="E1704" s="60">
        <f>[1]Data!E1703</f>
        <v>229.392</v>
      </c>
      <c r="F1704" s="60">
        <f t="shared" si="256"/>
        <v>1853.9642537664781</v>
      </c>
      <c r="G1704" s="60">
        <f t="shared" si="257"/>
        <v>118.15812604624396</v>
      </c>
      <c r="H1704" s="60">
        <f t="shared" si="251"/>
        <v>1738.8932741410374</v>
      </c>
      <c r="I1704" s="60">
        <f t="shared" si="252"/>
        <v>74.458079310884472</v>
      </c>
      <c r="J1704" s="60">
        <f t="shared" si="253"/>
        <v>24.899436984207313</v>
      </c>
      <c r="K1704" s="60">
        <f t="shared" si="254"/>
        <v>3.2148451921390162</v>
      </c>
      <c r="L1704" s="60">
        <f t="shared" si="255"/>
        <v>0.4135150795120226</v>
      </c>
      <c r="R1704" s="60">
        <f t="shared" si="258"/>
        <v>15.69053535125367</v>
      </c>
      <c r="S1704" s="60">
        <f t="shared" si="259"/>
        <v>2.7530576867016423</v>
      </c>
    </row>
    <row r="1705" spans="1:19" x14ac:dyDescent="0.3">
      <c r="A1705" s="60">
        <f>[1]Data!A1704</f>
        <v>2012.04</v>
      </c>
      <c r="B1705" s="60">
        <f>[1]Data!B1704</f>
        <v>1386.43</v>
      </c>
      <c r="C1705" s="60">
        <f>[1]Data!C1704</f>
        <v>27.673333333333332</v>
      </c>
      <c r="D1705" s="60">
        <f>[1]Data!D1704</f>
        <v>88.333333333333343</v>
      </c>
      <c r="E1705" s="60">
        <f>[1]Data!E1704</f>
        <v>230.08500000000001</v>
      </c>
      <c r="F1705" s="60">
        <f t="shared" si="256"/>
        <v>1844.6415447551988</v>
      </c>
      <c r="G1705" s="60">
        <f t="shared" si="257"/>
        <v>117.52727252971727</v>
      </c>
      <c r="H1705" s="60">
        <f t="shared" si="251"/>
        <v>1738.0612499550671</v>
      </c>
      <c r="I1705" s="60">
        <f t="shared" si="252"/>
        <v>75.081501470509835</v>
      </c>
      <c r="J1705" s="60">
        <f t="shared" si="253"/>
        <v>24.568522320770697</v>
      </c>
      <c r="K1705" s="60">
        <f t="shared" si="254"/>
        <v>3.2014660431197348</v>
      </c>
      <c r="L1705" s="60">
        <f t="shared" si="255"/>
        <v>0.40013593049274121</v>
      </c>
      <c r="R1705" s="60">
        <f t="shared" si="258"/>
        <v>15.695433962264151</v>
      </c>
      <c r="S1705" s="60">
        <f t="shared" si="259"/>
        <v>2.7533698396258566</v>
      </c>
    </row>
    <row r="1706" spans="1:19" x14ac:dyDescent="0.3">
      <c r="A1706" s="60">
        <f>[1]Data!A1705</f>
        <v>2012.05</v>
      </c>
      <c r="B1706" s="60">
        <f>[1]Data!B1705</f>
        <v>1341.27</v>
      </c>
      <c r="C1706" s="60">
        <f>[1]Data!C1705</f>
        <v>27.996666666666666</v>
      </c>
      <c r="D1706" s="60">
        <f>[1]Data!D1705</f>
        <v>88.126666666666665</v>
      </c>
      <c r="E1706" s="60">
        <f>[1]Data!E1705</f>
        <v>229.815</v>
      </c>
      <c r="F1706" s="60">
        <f t="shared" si="256"/>
        <v>1786.6528813393379</v>
      </c>
      <c r="G1706" s="60">
        <f t="shared" si="257"/>
        <v>117.39005787263666</v>
      </c>
      <c r="H1706" s="60">
        <f t="shared" si="251"/>
        <v>1737.4872995010035</v>
      </c>
      <c r="I1706" s="60">
        <f t="shared" si="252"/>
        <v>75.692726846396596</v>
      </c>
      <c r="J1706" s="60">
        <f t="shared" si="253"/>
        <v>23.604023210380518</v>
      </c>
      <c r="K1706" s="60">
        <f t="shared" si="254"/>
        <v>3.1614171725184739</v>
      </c>
      <c r="L1706" s="60">
        <f t="shared" si="255"/>
        <v>0.36008705989148027</v>
      </c>
      <c r="R1706" s="60">
        <f t="shared" si="258"/>
        <v>15.219797261517513</v>
      </c>
      <c r="S1706" s="60">
        <f t="shared" si="259"/>
        <v>2.7225970318137769</v>
      </c>
    </row>
    <row r="1707" spans="1:19" x14ac:dyDescent="0.3">
      <c r="A1707" s="60">
        <f>[1]Data!A1706</f>
        <v>2012.06</v>
      </c>
      <c r="B1707" s="60">
        <f>[1]Data!B1706</f>
        <v>1323.48</v>
      </c>
      <c r="C1707" s="60">
        <f>[1]Data!C1706</f>
        <v>28.32</v>
      </c>
      <c r="D1707" s="60">
        <f>[1]Data!D1706</f>
        <v>87.92</v>
      </c>
      <c r="E1707" s="60">
        <f>[1]Data!E1706</f>
        <v>229.47800000000001</v>
      </c>
      <c r="F1707" s="60">
        <f t="shared" si="256"/>
        <v>1765.5445127637504</v>
      </c>
      <c r="G1707" s="60">
        <f t="shared" si="257"/>
        <v>117.28675428581386</v>
      </c>
      <c r="H1707" s="60">
        <f t="shared" si="251"/>
        <v>1738.2287671781189</v>
      </c>
      <c r="I1707" s="60">
        <f t="shared" si="252"/>
        <v>76.29234328613947</v>
      </c>
      <c r="J1707" s="60">
        <f t="shared" si="253"/>
        <v>23.141830971713102</v>
      </c>
      <c r="K1707" s="60">
        <f t="shared" si="254"/>
        <v>3.1416418444655454</v>
      </c>
      <c r="L1707" s="60">
        <f t="shared" si="255"/>
        <v>0.34031173183855179</v>
      </c>
      <c r="R1707" s="60">
        <f t="shared" si="258"/>
        <v>15.053230209281164</v>
      </c>
      <c r="S1707" s="60">
        <f t="shared" si="259"/>
        <v>2.71159260001069</v>
      </c>
    </row>
    <row r="1708" spans="1:19" x14ac:dyDescent="0.3">
      <c r="A1708" s="60">
        <f>[1]Data!A1707</f>
        <v>2012.07</v>
      </c>
      <c r="B1708" s="60">
        <f>[1]Data!B1707</f>
        <v>1359.78</v>
      </c>
      <c r="C1708" s="60">
        <f>[1]Data!C1707</f>
        <v>28.743333333333332</v>
      </c>
      <c r="D1708" s="60">
        <f>[1]Data!D1707</f>
        <v>87.446666666666673</v>
      </c>
      <c r="E1708" s="60">
        <f>[1]Data!E1707</f>
        <v>229.10400000000001</v>
      </c>
      <c r="F1708" s="60">
        <f t="shared" si="256"/>
        <v>1816.930529148334</v>
      </c>
      <c r="G1708" s="60">
        <f t="shared" si="257"/>
        <v>116.84575323870381</v>
      </c>
      <c r="H1708" s="60">
        <f t="shared" si="251"/>
        <v>1741.0193467796182</v>
      </c>
      <c r="I1708" s="60">
        <f t="shared" si="252"/>
        <v>76.869179689274276</v>
      </c>
      <c r="J1708" s="60">
        <f t="shared" si="253"/>
        <v>23.636658235366266</v>
      </c>
      <c r="K1708" s="60">
        <f t="shared" si="254"/>
        <v>3.1627988219434422</v>
      </c>
      <c r="L1708" s="60">
        <f t="shared" si="255"/>
        <v>0.36146870931644859</v>
      </c>
      <c r="R1708" s="60">
        <f t="shared" si="258"/>
        <v>15.549820843180603</v>
      </c>
      <c r="S1708" s="60">
        <f t="shared" si="259"/>
        <v>2.7440491172200039</v>
      </c>
    </row>
    <row r="1709" spans="1:19" x14ac:dyDescent="0.3">
      <c r="A1709" s="60">
        <f>[1]Data!A1708</f>
        <v>2012.08</v>
      </c>
      <c r="B1709" s="60">
        <f>[1]Data!B1708</f>
        <v>1403.45</v>
      </c>
      <c r="C1709" s="60">
        <f>[1]Data!C1708</f>
        <v>29.166666666666664</v>
      </c>
      <c r="D1709" s="60">
        <f>[1]Data!D1708</f>
        <v>86.973333333333329</v>
      </c>
      <c r="E1709" s="60">
        <f>[1]Data!E1708</f>
        <v>230.37899999999999</v>
      </c>
      <c r="F1709" s="60">
        <f t="shared" si="256"/>
        <v>1864.9036582110346</v>
      </c>
      <c r="G1709" s="60">
        <f t="shared" si="257"/>
        <v>115.57012184270266</v>
      </c>
      <c r="H1709" s="60">
        <f t="shared" si="251"/>
        <v>1744.0606951584841</v>
      </c>
      <c r="I1709" s="60">
        <f t="shared" si="252"/>
        <v>77.420434370030392</v>
      </c>
      <c r="J1709" s="60">
        <f t="shared" si="253"/>
        <v>24.088003036740162</v>
      </c>
      <c r="K1709" s="60">
        <f t="shared" si="254"/>
        <v>3.1817139172480133</v>
      </c>
      <c r="L1709" s="60">
        <f t="shared" si="255"/>
        <v>0.38038380462101973</v>
      </c>
      <c r="R1709" s="60">
        <f t="shared" si="258"/>
        <v>16.136555265981912</v>
      </c>
      <c r="S1709" s="60">
        <f t="shared" si="259"/>
        <v>2.7810872116849006</v>
      </c>
    </row>
    <row r="1710" spans="1:19" x14ac:dyDescent="0.3">
      <c r="A1710" s="60">
        <f>[1]Data!A1709</f>
        <v>2012.09</v>
      </c>
      <c r="B1710" s="60">
        <f>[1]Data!B1709</f>
        <v>1443.42</v>
      </c>
      <c r="C1710" s="60">
        <f>[1]Data!C1709</f>
        <v>29.59</v>
      </c>
      <c r="D1710" s="60">
        <f>[1]Data!D1709</f>
        <v>86.5</v>
      </c>
      <c r="E1710" s="60">
        <f>[1]Data!E1709</f>
        <v>231.40700000000001</v>
      </c>
      <c r="F1710" s="60">
        <f t="shared" si="256"/>
        <v>1909.4952013119739</v>
      </c>
      <c r="G1710" s="60">
        <f t="shared" si="257"/>
        <v>114.43054337163522</v>
      </c>
      <c r="H1710" s="60">
        <f t="shared" si="251"/>
        <v>1747.8067825274327</v>
      </c>
      <c r="I1710" s="60">
        <f t="shared" si="252"/>
        <v>77.946045941611629</v>
      </c>
      <c r="J1710" s="60">
        <f t="shared" si="253"/>
        <v>24.497653193881728</v>
      </c>
      <c r="K1710" s="60">
        <f t="shared" si="254"/>
        <v>3.1985773249578902</v>
      </c>
      <c r="L1710" s="60">
        <f t="shared" si="255"/>
        <v>0.39724721233089655</v>
      </c>
      <c r="R1710" s="60">
        <f t="shared" si="258"/>
        <v>16.68693641618497</v>
      </c>
      <c r="S1710" s="60">
        <f t="shared" si="259"/>
        <v>2.8146261627772682</v>
      </c>
    </row>
    <row r="1711" spans="1:19" x14ac:dyDescent="0.3">
      <c r="A1711" s="60">
        <f>[1]Data!A1710</f>
        <v>2012.1</v>
      </c>
      <c r="B1711" s="60">
        <f>[1]Data!B1710</f>
        <v>1437.82</v>
      </c>
      <c r="C1711" s="60">
        <f>[1]Data!C1710</f>
        <v>30.143333333333331</v>
      </c>
      <c r="D1711" s="60">
        <f>[1]Data!D1710</f>
        <v>86.50333333333333</v>
      </c>
      <c r="E1711" s="60">
        <f>[1]Data!E1710</f>
        <v>231.31700000000001</v>
      </c>
      <c r="F1711" s="60">
        <f t="shared" si="256"/>
        <v>1902.8270384364309</v>
      </c>
      <c r="G1711" s="60">
        <f t="shared" si="257"/>
        <v>114.47947697315801</v>
      </c>
      <c r="H1711" s="60">
        <f t="shared" si="251"/>
        <v>1751.4324435149083</v>
      </c>
      <c r="I1711" s="60">
        <f t="shared" si="252"/>
        <v>78.494615600317871</v>
      </c>
      <c r="J1711" s="60">
        <f t="shared" si="253"/>
        <v>24.2414976350139</v>
      </c>
      <c r="K1711" s="60">
        <f t="shared" si="254"/>
        <v>3.1880659429152698</v>
      </c>
      <c r="L1711" s="60">
        <f t="shared" si="255"/>
        <v>0.38673583028827618</v>
      </c>
      <c r="R1711" s="60">
        <f t="shared" si="258"/>
        <v>16.621556009402337</v>
      </c>
      <c r="S1711" s="60">
        <f t="shared" si="259"/>
        <v>2.8107004077526918</v>
      </c>
    </row>
    <row r="1712" spans="1:19" x14ac:dyDescent="0.3">
      <c r="A1712" s="60">
        <f>[1]Data!A1711</f>
        <v>2012.11</v>
      </c>
      <c r="B1712" s="60">
        <f>[1]Data!B1711</f>
        <v>1394.51</v>
      </c>
      <c r="C1712" s="60">
        <f>[1]Data!C1711</f>
        <v>30.696666666666665</v>
      </c>
      <c r="D1712" s="60">
        <f>[1]Data!D1711</f>
        <v>86.506666666666675</v>
      </c>
      <c r="E1712" s="60">
        <f>[1]Data!E1711</f>
        <v>230.221</v>
      </c>
      <c r="F1712" s="60">
        <f t="shared" si="256"/>
        <v>1854.295915772236</v>
      </c>
      <c r="G1712" s="60">
        <f t="shared" si="257"/>
        <v>115.02890526928472</v>
      </c>
      <c r="H1712" s="60">
        <f t="shared" si="251"/>
        <v>1754.4815151404307</v>
      </c>
      <c r="I1712" s="60">
        <f t="shared" si="252"/>
        <v>79.068873561242199</v>
      </c>
      <c r="J1712" s="60">
        <f t="shared" si="253"/>
        <v>23.451654643037315</v>
      </c>
      <c r="K1712" s="60">
        <f t="shared" si="254"/>
        <v>3.1549410528736899</v>
      </c>
      <c r="L1712" s="60">
        <f t="shared" si="255"/>
        <v>0.35361094024669626</v>
      </c>
      <c r="R1712" s="60">
        <f t="shared" si="258"/>
        <v>16.12026048088779</v>
      </c>
      <c r="S1712" s="60">
        <f t="shared" si="259"/>
        <v>2.780076895811936</v>
      </c>
    </row>
    <row r="1713" spans="1:19" x14ac:dyDescent="0.3">
      <c r="A1713" s="60">
        <f>[1]Data!A1712</f>
        <v>2012.12</v>
      </c>
      <c r="B1713" s="60">
        <f>[1]Data!B1712</f>
        <v>1422.29</v>
      </c>
      <c r="C1713" s="60">
        <f>[1]Data!C1712</f>
        <v>31.25</v>
      </c>
      <c r="D1713" s="60">
        <f>[1]Data!D1712</f>
        <v>86.51</v>
      </c>
      <c r="E1713" s="60">
        <f>[1]Data!E1712</f>
        <v>229.601</v>
      </c>
      <c r="F1713" s="60">
        <f t="shared" si="256"/>
        <v>1896.3422719195471</v>
      </c>
      <c r="G1713" s="60">
        <f t="shared" si="257"/>
        <v>115.34396638080844</v>
      </c>
      <c r="H1713" s="60">
        <f t="shared" si="251"/>
        <v>1758.2153188119958</v>
      </c>
      <c r="I1713" s="60">
        <f t="shared" si="252"/>
        <v>79.667045876416623</v>
      </c>
      <c r="J1713" s="60">
        <f t="shared" si="253"/>
        <v>23.80334617730454</v>
      </c>
      <c r="K1713" s="60">
        <f t="shared" si="254"/>
        <v>3.1698261664798468</v>
      </c>
      <c r="L1713" s="60">
        <f t="shared" si="255"/>
        <v>0.36849605385285322</v>
      </c>
      <c r="R1713" s="60">
        <f t="shared" si="258"/>
        <v>16.440758293838861</v>
      </c>
      <c r="S1713" s="60">
        <f t="shared" si="259"/>
        <v>2.7997635134936831</v>
      </c>
    </row>
    <row r="1714" spans="1:19" x14ac:dyDescent="0.3">
      <c r="A1714" s="60">
        <f>[1]Data!A1713</f>
        <v>2013.01</v>
      </c>
      <c r="B1714" s="60">
        <f>[1]Data!B1713</f>
        <v>1480.4</v>
      </c>
      <c r="C1714" s="60">
        <f>[1]Data!C1713</f>
        <v>31.536666666666665</v>
      </c>
      <c r="D1714" s="60">
        <f>[1]Data!D1713</f>
        <v>86.906666666666666</v>
      </c>
      <c r="E1714" s="60">
        <f>[1]Data!E1713</f>
        <v>230.28</v>
      </c>
      <c r="F1714" s="60">
        <f t="shared" si="256"/>
        <v>1968.0004820218862</v>
      </c>
      <c r="G1714" s="60">
        <f t="shared" si="257"/>
        <v>115.53118203925654</v>
      </c>
      <c r="H1714" s="60">
        <f t="shared" si="251"/>
        <v>1762.2673063879095</v>
      </c>
      <c r="I1714" s="60">
        <f t="shared" si="252"/>
        <v>80.252075169995521</v>
      </c>
      <c r="J1714" s="60">
        <f t="shared" si="253"/>
        <v>24.522736363553602</v>
      </c>
      <c r="K1714" s="60">
        <f t="shared" si="254"/>
        <v>3.1996007020500534</v>
      </c>
      <c r="L1714" s="60">
        <f t="shared" si="255"/>
        <v>0.39827058942305982</v>
      </c>
      <c r="R1714" s="60">
        <f t="shared" si="258"/>
        <v>17.034366370052165</v>
      </c>
      <c r="S1714" s="60">
        <f t="shared" si="259"/>
        <v>2.8352328546508048</v>
      </c>
    </row>
    <row r="1715" spans="1:19" x14ac:dyDescent="0.3">
      <c r="A1715" s="60">
        <f>[1]Data!A1714</f>
        <v>2013.02</v>
      </c>
      <c r="B1715" s="60">
        <f>[1]Data!B1714</f>
        <v>1512.31</v>
      </c>
      <c r="C1715" s="60">
        <f>[1]Data!C1714</f>
        <v>31.823333333333331</v>
      </c>
      <c r="D1715" s="60">
        <f>[1]Data!D1714</f>
        <v>87.303333333333342</v>
      </c>
      <c r="E1715" s="60">
        <f>[1]Data!E1714</f>
        <v>232.166</v>
      </c>
      <c r="F1715" s="60">
        <f t="shared" si="256"/>
        <v>1994.0890549219089</v>
      </c>
      <c r="G1715" s="60">
        <f t="shared" si="257"/>
        <v>115.11569814270823</v>
      </c>
      <c r="H1715" s="60">
        <f t="shared" si="251"/>
        <v>1767.761519923532</v>
      </c>
      <c r="I1715" s="60">
        <f t="shared" si="252"/>
        <v>80.822972218024177</v>
      </c>
      <c r="J1715" s="60">
        <f t="shared" si="253"/>
        <v>24.672305412658542</v>
      </c>
      <c r="K1715" s="60">
        <f t="shared" si="254"/>
        <v>3.2056813762220431</v>
      </c>
      <c r="L1715" s="60">
        <f t="shared" si="255"/>
        <v>0.40435126359504947</v>
      </c>
      <c r="R1715" s="60">
        <f t="shared" si="258"/>
        <v>17.322477186819899</v>
      </c>
      <c r="S1715" s="60">
        <f t="shared" si="259"/>
        <v>2.8520049175504214</v>
      </c>
    </row>
    <row r="1716" spans="1:19" x14ac:dyDescent="0.3">
      <c r="A1716" s="60">
        <f>[1]Data!A1715</f>
        <v>2013.03</v>
      </c>
      <c r="B1716" s="60">
        <f>[1]Data!B1715</f>
        <v>1550.83</v>
      </c>
      <c r="C1716" s="60">
        <f>[1]Data!C1715</f>
        <v>32.11</v>
      </c>
      <c r="D1716" s="60">
        <f>[1]Data!D1715</f>
        <v>87.7</v>
      </c>
      <c r="E1716" s="60">
        <f>[1]Data!E1715</f>
        <v>232.773</v>
      </c>
      <c r="F1716" s="60">
        <f t="shared" si="256"/>
        <v>2039.5480181335461</v>
      </c>
      <c r="G1716" s="60">
        <f t="shared" si="257"/>
        <v>115.33718150300936</v>
      </c>
      <c r="H1716" s="60">
        <f t="shared" si="251"/>
        <v>1773.3953416509473</v>
      </c>
      <c r="I1716" s="60">
        <f t="shared" si="252"/>
        <v>81.382628476459402</v>
      </c>
      <c r="J1716" s="60">
        <f t="shared" si="253"/>
        <v>25.061220758229776</v>
      </c>
      <c r="K1716" s="60">
        <f t="shared" si="254"/>
        <v>3.2213216616984526</v>
      </c>
      <c r="L1716" s="60">
        <f t="shared" si="255"/>
        <v>0.41999154907145897</v>
      </c>
      <c r="R1716" s="60">
        <f t="shared" si="258"/>
        <v>17.683352337514251</v>
      </c>
      <c r="S1716" s="60">
        <f t="shared" si="259"/>
        <v>2.8726236510857959</v>
      </c>
    </row>
    <row r="1717" spans="1:19" x14ac:dyDescent="0.3">
      <c r="A1717" s="60">
        <f>[1]Data!A1716</f>
        <v>2013.04</v>
      </c>
      <c r="B1717" s="60">
        <f>[1]Data!B1716</f>
        <v>1570.7</v>
      </c>
      <c r="C1717" s="60">
        <f>[1]Data!C1716</f>
        <v>32.49666666666667</v>
      </c>
      <c r="D1717" s="60">
        <f>[1]Data!D1716</f>
        <v>88.783333333333331</v>
      </c>
      <c r="E1717" s="60">
        <f>[1]Data!E1716</f>
        <v>232.53100000000001</v>
      </c>
      <c r="F1717" s="60">
        <f t="shared" si="256"/>
        <v>2067.8295119790473</v>
      </c>
      <c r="G1717" s="60">
        <f t="shared" si="257"/>
        <v>116.88342575828597</v>
      </c>
      <c r="H1717" s="60">
        <f t="shared" si="251"/>
        <v>1778.8873515774965</v>
      </c>
      <c r="I1717" s="60">
        <f t="shared" si="252"/>
        <v>81.922732450994431</v>
      </c>
      <c r="J1717" s="60">
        <f t="shared" si="253"/>
        <v>25.241217548694529</v>
      </c>
      <c r="K1717" s="60">
        <f t="shared" si="254"/>
        <v>3.2284782753643317</v>
      </c>
      <c r="L1717" s="60">
        <f t="shared" si="255"/>
        <v>0.42714816273733813</v>
      </c>
      <c r="R1717" s="60">
        <f t="shared" si="258"/>
        <v>17.691383517927541</v>
      </c>
      <c r="S1717" s="60">
        <f t="shared" si="259"/>
        <v>2.8730777141540882</v>
      </c>
    </row>
    <row r="1718" spans="1:19" x14ac:dyDescent="0.3">
      <c r="A1718" s="60">
        <f>[1]Data!A1717</f>
        <v>2013.05</v>
      </c>
      <c r="B1718" s="60">
        <f>[1]Data!B1717</f>
        <v>1639.84</v>
      </c>
      <c r="C1718" s="60">
        <f>[1]Data!C1717</f>
        <v>32.88333333333334</v>
      </c>
      <c r="D1718" s="60">
        <f>[1]Data!D1717</f>
        <v>89.866666666666674</v>
      </c>
      <c r="E1718" s="60">
        <f>[1]Data!E1717</f>
        <v>232.94499999999999</v>
      </c>
      <c r="F1718" s="60">
        <f t="shared" si="256"/>
        <v>2155.0156457532889</v>
      </c>
      <c r="G1718" s="60">
        <f t="shared" si="257"/>
        <v>118.09937109618149</v>
      </c>
      <c r="H1718" s="60">
        <f t="shared" si="251"/>
        <v>1783.4044617692316</v>
      </c>
      <c r="I1718" s="60">
        <f t="shared" si="252"/>
        <v>82.442534760468959</v>
      </c>
      <c r="J1718" s="60">
        <f t="shared" si="253"/>
        <v>26.139609268620099</v>
      </c>
      <c r="K1718" s="60">
        <f t="shared" si="254"/>
        <v>3.2634517604416695</v>
      </c>
      <c r="L1718" s="60">
        <f t="shared" si="255"/>
        <v>0.46212164781467591</v>
      </c>
      <c r="R1718" s="60">
        <f t="shared" si="258"/>
        <v>18.247477744807121</v>
      </c>
      <c r="S1718" s="60">
        <f t="shared" si="259"/>
        <v>2.9040268647132104</v>
      </c>
    </row>
    <row r="1719" spans="1:19" x14ac:dyDescent="0.3">
      <c r="A1719" s="60">
        <f>[1]Data!A1718</f>
        <v>2013.06</v>
      </c>
      <c r="B1719" s="60">
        <f>[1]Data!B1718</f>
        <v>1618.77</v>
      </c>
      <c r="C1719" s="60">
        <f>[1]Data!C1718</f>
        <v>33.270000000000003</v>
      </c>
      <c r="D1719" s="60">
        <f>[1]Data!D1718</f>
        <v>90.95</v>
      </c>
      <c r="E1719" s="60">
        <f>[1]Data!E1718</f>
        <v>233.50399999999999</v>
      </c>
      <c r="F1719" s="60">
        <f t="shared" si="256"/>
        <v>2122.2335085266204</v>
      </c>
      <c r="G1719" s="60">
        <f t="shared" si="257"/>
        <v>119.23691296508838</v>
      </c>
      <c r="H1719" s="60">
        <f t="shared" si="251"/>
        <v>1787.5925065103795</v>
      </c>
      <c r="I1719" s="60">
        <f t="shared" si="252"/>
        <v>82.944211271242992</v>
      </c>
      <c r="J1719" s="60">
        <f t="shared" si="253"/>
        <v>25.58627631754219</v>
      </c>
      <c r="K1719" s="60">
        <f t="shared" si="254"/>
        <v>3.2420561263965295</v>
      </c>
      <c r="L1719" s="60">
        <f t="shared" si="255"/>
        <v>0.44072601376953591</v>
      </c>
      <c r="R1719" s="60">
        <f t="shared" si="258"/>
        <v>17.798460692688291</v>
      </c>
      <c r="S1719" s="60">
        <f t="shared" si="259"/>
        <v>2.8791119756197467</v>
      </c>
    </row>
    <row r="1720" spans="1:19" x14ac:dyDescent="0.3">
      <c r="A1720" s="60">
        <f>[1]Data!A1719</f>
        <v>2013.07</v>
      </c>
      <c r="B1720" s="60">
        <f>[1]Data!B1719</f>
        <v>1668.68</v>
      </c>
      <c r="C1720" s="60">
        <f>[1]Data!C1719</f>
        <v>33.646666666666668</v>
      </c>
      <c r="D1720" s="60">
        <f>[1]Data!D1719</f>
        <v>92.09</v>
      </c>
      <c r="E1720" s="60">
        <f>[1]Data!E1719</f>
        <v>233.596</v>
      </c>
      <c r="F1720" s="60">
        <f t="shared" si="256"/>
        <v>2186.8047256802338</v>
      </c>
      <c r="G1720" s="60">
        <f t="shared" si="257"/>
        <v>120.68392213479682</v>
      </c>
      <c r="H1720" s="60">
        <f t="shared" si="251"/>
        <v>1791.7333154461958</v>
      </c>
      <c r="I1720" s="60">
        <f t="shared" si="252"/>
        <v>83.431561803309137</v>
      </c>
      <c r="J1720" s="60">
        <f t="shared" si="253"/>
        <v>26.210760992772148</v>
      </c>
      <c r="K1720" s="60">
        <f t="shared" si="254"/>
        <v>3.2661700513576295</v>
      </c>
      <c r="L1720" s="60">
        <f t="shared" si="255"/>
        <v>0.46483993873063589</v>
      </c>
      <c r="R1720" s="60">
        <f t="shared" si="258"/>
        <v>18.120099902269519</v>
      </c>
      <c r="S1720" s="60">
        <f t="shared" si="259"/>
        <v>2.8970218139699173</v>
      </c>
    </row>
    <row r="1721" spans="1:19" x14ac:dyDescent="0.3">
      <c r="A1721" s="60">
        <f>[1]Data!A1720</f>
        <v>2013.08</v>
      </c>
      <c r="B1721" s="60">
        <f>[1]Data!B1720</f>
        <v>1670.09</v>
      </c>
      <c r="C1721" s="60">
        <f>[1]Data!C1720</f>
        <v>34.023333333333333</v>
      </c>
      <c r="D1721" s="60">
        <f>[1]Data!D1720</f>
        <v>93.23</v>
      </c>
      <c r="E1721" s="60">
        <f>[1]Data!E1720</f>
        <v>233.87700000000001</v>
      </c>
      <c r="F1721" s="60">
        <f t="shared" si="256"/>
        <v>2186.0228944060332</v>
      </c>
      <c r="G1721" s="60">
        <f t="shared" si="257"/>
        <v>122.03109679446887</v>
      </c>
      <c r="H1721" s="60">
        <f t="shared" si="251"/>
        <v>1796.1189648579455</v>
      </c>
      <c r="I1721" s="60">
        <f t="shared" si="252"/>
        <v>83.906501934308224</v>
      </c>
      <c r="J1721" s="60">
        <f t="shared" si="253"/>
        <v>26.05308103676526</v>
      </c>
      <c r="K1721" s="60">
        <f t="shared" si="254"/>
        <v>3.2601360351696798</v>
      </c>
      <c r="L1721" s="60">
        <f t="shared" si="255"/>
        <v>0.45880592254268615</v>
      </c>
      <c r="R1721" s="60">
        <f t="shared" si="258"/>
        <v>17.913654403089133</v>
      </c>
      <c r="S1721" s="60">
        <f t="shared" si="259"/>
        <v>2.8855632378656342</v>
      </c>
    </row>
    <row r="1722" spans="1:19" x14ac:dyDescent="0.3">
      <c r="A1722" s="60">
        <f>[1]Data!A1721</f>
        <v>2013.09</v>
      </c>
      <c r="B1722" s="60">
        <f>[1]Data!B1721</f>
        <v>1687.17</v>
      </c>
      <c r="C1722" s="60">
        <f>[1]Data!C1721</f>
        <v>34.4</v>
      </c>
      <c r="D1722" s="60">
        <f>[1]Data!D1721</f>
        <v>94.37</v>
      </c>
      <c r="E1722" s="60">
        <f>[1]Data!E1721</f>
        <v>234.149</v>
      </c>
      <c r="F1722" s="60">
        <f t="shared" si="256"/>
        <v>2205.8139653596636</v>
      </c>
      <c r="G1722" s="60">
        <f t="shared" si="257"/>
        <v>123.37978028947377</v>
      </c>
      <c r="H1722" s="60">
        <f t="shared" si="251"/>
        <v>1800.4459206978938</v>
      </c>
      <c r="I1722" s="60">
        <f t="shared" si="252"/>
        <v>84.369236524940561</v>
      </c>
      <c r="J1722" s="60">
        <f t="shared" si="253"/>
        <v>26.144766223024888</v>
      </c>
      <c r="K1722" s="60">
        <f t="shared" si="254"/>
        <v>3.2636490260443671</v>
      </c>
      <c r="L1722" s="60">
        <f t="shared" si="255"/>
        <v>0.46231891341737352</v>
      </c>
      <c r="R1722" s="60">
        <f t="shared" si="258"/>
        <v>17.878245205043974</v>
      </c>
      <c r="S1722" s="60">
        <f t="shared" si="259"/>
        <v>2.8835846220344066</v>
      </c>
    </row>
    <row r="1723" spans="1:19" x14ac:dyDescent="0.3">
      <c r="A1723" s="60">
        <f>[1]Data!A1722</f>
        <v>2013.1</v>
      </c>
      <c r="B1723" s="60">
        <f>[1]Data!B1722</f>
        <v>1720.03</v>
      </c>
      <c r="C1723" s="60">
        <f>[1]Data!C1722</f>
        <v>34.596666666666664</v>
      </c>
      <c r="D1723" s="60">
        <f>[1]Data!D1722</f>
        <v>96.313333333333333</v>
      </c>
      <c r="E1723" s="60">
        <f>[1]Data!E1722</f>
        <v>233.54599999999999</v>
      </c>
      <c r="F1723" s="60">
        <f t="shared" si="256"/>
        <v>2254.5814692822823</v>
      </c>
      <c r="G1723" s="60">
        <f t="shared" si="257"/>
        <v>126.24562163342551</v>
      </c>
      <c r="H1723" s="60">
        <f t="shared" si="251"/>
        <v>1805.0589175539833</v>
      </c>
      <c r="I1723" s="60">
        <f t="shared" si="252"/>
        <v>84.790519482518604</v>
      </c>
      <c r="J1723" s="60">
        <f t="shared" si="253"/>
        <v>26.590018353963654</v>
      </c>
      <c r="K1723" s="60">
        <f t="shared" si="254"/>
        <v>3.2805358955128194</v>
      </c>
      <c r="L1723" s="60">
        <f t="shared" si="255"/>
        <v>0.47920578288582583</v>
      </c>
      <c r="R1723" s="60">
        <f t="shared" si="258"/>
        <v>17.858690385547174</v>
      </c>
      <c r="S1723" s="60">
        <f t="shared" si="259"/>
        <v>2.8824902460827309</v>
      </c>
    </row>
    <row r="1724" spans="1:19" x14ac:dyDescent="0.3">
      <c r="A1724" s="60">
        <f>[1]Data!A1723</f>
        <v>2013.11</v>
      </c>
      <c r="B1724" s="60">
        <f>[1]Data!B1723</f>
        <v>1783.54</v>
      </c>
      <c r="C1724" s="60">
        <f>[1]Data!C1723</f>
        <v>34.793333333333337</v>
      </c>
      <c r="D1724" s="60">
        <f>[1]Data!D1723</f>
        <v>98.256666666666661</v>
      </c>
      <c r="E1724" s="60">
        <f>[1]Data!E1723</f>
        <v>233.06899999999999</v>
      </c>
      <c r="F1724" s="60">
        <f t="shared" si="256"/>
        <v>2342.6137382062821</v>
      </c>
      <c r="G1724" s="60">
        <f t="shared" si="257"/>
        <v>129.05649281972291</v>
      </c>
      <c r="H1724" s="60">
        <f t="shared" si="251"/>
        <v>1809.6864670055711</v>
      </c>
      <c r="I1724" s="60">
        <f t="shared" si="252"/>
        <v>85.17252092983928</v>
      </c>
      <c r="J1724" s="60">
        <f t="shared" si="253"/>
        <v>27.504337227918921</v>
      </c>
      <c r="K1724" s="60">
        <f t="shared" si="254"/>
        <v>3.3143437096153172</v>
      </c>
      <c r="L1724" s="60">
        <f t="shared" si="255"/>
        <v>0.51301359698832361</v>
      </c>
      <c r="R1724" s="60">
        <f t="shared" si="258"/>
        <v>18.151847202903959</v>
      </c>
      <c r="S1724" s="60">
        <f t="shared" si="259"/>
        <v>2.8987723297968917</v>
      </c>
    </row>
    <row r="1725" spans="1:19" x14ac:dyDescent="0.3">
      <c r="A1725" s="60">
        <f>[1]Data!A1724</f>
        <v>2013.12</v>
      </c>
      <c r="B1725" s="60">
        <f>[1]Data!B1724</f>
        <v>1807.78</v>
      </c>
      <c r="C1725" s="60">
        <f>[1]Data!C1724</f>
        <v>34.99</v>
      </c>
      <c r="D1725" s="60">
        <f>[1]Data!D1724</f>
        <v>100.2</v>
      </c>
      <c r="E1725" s="60">
        <f>[1]Data!E1724</f>
        <v>233.04900000000001</v>
      </c>
      <c r="F1725" s="60">
        <f t="shared" si="256"/>
        <v>2374.6558532754907</v>
      </c>
      <c r="G1725" s="60">
        <f t="shared" si="257"/>
        <v>131.62028371715817</v>
      </c>
      <c r="H1725" s="60">
        <f t="shared" si="251"/>
        <v>1813.9417080011963</v>
      </c>
      <c r="I1725" s="60">
        <f t="shared" si="252"/>
        <v>85.518157897007868</v>
      </c>
      <c r="J1725" s="60">
        <f t="shared" si="253"/>
        <v>27.76785552531851</v>
      </c>
      <c r="K1725" s="60">
        <f t="shared" si="254"/>
        <v>3.3238790756259884</v>
      </c>
      <c r="L1725" s="60">
        <f t="shared" si="255"/>
        <v>0.52254896299899478</v>
      </c>
      <c r="R1725" s="60">
        <f t="shared" si="258"/>
        <v>18.041716566866267</v>
      </c>
      <c r="S1725" s="60">
        <f t="shared" si="259"/>
        <v>2.8926866634816442</v>
      </c>
    </row>
    <row r="1726" spans="1:19" x14ac:dyDescent="0.3">
      <c r="A1726" s="60">
        <f>[1]Data!A1725</f>
        <v>2014.01</v>
      </c>
      <c r="B1726" s="60">
        <f>[1]Data!B1725</f>
        <v>1822.36</v>
      </c>
      <c r="C1726" s="60">
        <f>[1]Data!C1725</f>
        <v>35.403333333333336</v>
      </c>
      <c r="D1726" s="60">
        <f>[1]Data!D1725</f>
        <v>100.41666666666666</v>
      </c>
      <c r="E1726" s="60">
        <f>[1]Data!E1725</f>
        <v>233.916</v>
      </c>
      <c r="F1726" s="60">
        <f t="shared" si="256"/>
        <v>2384.9352370081565</v>
      </c>
      <c r="G1726" s="60">
        <f t="shared" si="257"/>
        <v>131.41599174489986</v>
      </c>
      <c r="H1726" s="60">
        <f t="shared" si="251"/>
        <v>1817.4762879082441</v>
      </c>
      <c r="I1726" s="60">
        <f t="shared" si="252"/>
        <v>85.851794870210639</v>
      </c>
      <c r="J1726" s="60">
        <f t="shared" si="253"/>
        <v>27.779678230532781</v>
      </c>
      <c r="K1726" s="60">
        <f t="shared" si="254"/>
        <v>3.3243047544849187</v>
      </c>
      <c r="L1726" s="60">
        <f t="shared" si="255"/>
        <v>0.52297464185792508</v>
      </c>
      <c r="R1726" s="60">
        <f t="shared" si="258"/>
        <v>18.147983402489626</v>
      </c>
      <c r="S1726" s="60">
        <f t="shared" si="259"/>
        <v>2.8985594472371394</v>
      </c>
    </row>
    <row r="1727" spans="1:19" x14ac:dyDescent="0.3">
      <c r="A1727" s="60">
        <f>[1]Data!A1726</f>
        <v>2014.02</v>
      </c>
      <c r="B1727" s="60">
        <f>[1]Data!B1726</f>
        <v>1817.04</v>
      </c>
      <c r="C1727" s="60">
        <f>[1]Data!C1726</f>
        <v>35.816666666666663</v>
      </c>
      <c r="D1727" s="60">
        <f>[1]Data!D1726</f>
        <v>100.63333333333333</v>
      </c>
      <c r="E1727" s="60">
        <f>[1]Data!E1726</f>
        <v>234.78100000000001</v>
      </c>
      <c r="F1727" s="60">
        <f t="shared" si="256"/>
        <v>2369.2117871548376</v>
      </c>
      <c r="G1727" s="60">
        <f t="shared" si="257"/>
        <v>131.21432632964334</v>
      </c>
      <c r="H1727" s="60">
        <f t="shared" si="251"/>
        <v>1821.238968957965</v>
      </c>
      <c r="I1727" s="60">
        <f t="shared" si="252"/>
        <v>86.174003765268253</v>
      </c>
      <c r="J1727" s="60">
        <f t="shared" si="253"/>
        <v>27.493346991378036</v>
      </c>
      <c r="K1727" s="60">
        <f t="shared" si="254"/>
        <v>3.3139440478170732</v>
      </c>
      <c r="L1727" s="60">
        <f t="shared" si="255"/>
        <v>0.51261393519007958</v>
      </c>
      <c r="R1727" s="60">
        <f t="shared" si="258"/>
        <v>18.056045048029151</v>
      </c>
      <c r="S1727" s="60">
        <f t="shared" si="259"/>
        <v>2.8934805344184777</v>
      </c>
    </row>
    <row r="1728" spans="1:19" x14ac:dyDescent="0.3">
      <c r="A1728" s="60">
        <f>[1]Data!A1727</f>
        <v>2014.03</v>
      </c>
      <c r="B1728" s="60">
        <f>[1]Data!B1727</f>
        <v>1863.52</v>
      </c>
      <c r="C1728" s="60">
        <f>[1]Data!C1727</f>
        <v>36.229999999999997</v>
      </c>
      <c r="D1728" s="60">
        <f>[1]Data!D1727</f>
        <v>100.85</v>
      </c>
      <c r="E1728" s="60">
        <f>[1]Data!E1727</f>
        <v>236.29300000000001</v>
      </c>
      <c r="F1728" s="60">
        <f t="shared" si="256"/>
        <v>2414.268382051097</v>
      </c>
      <c r="G1728" s="60">
        <f t="shared" si="257"/>
        <v>130.65540822199554</v>
      </c>
      <c r="H1728" s="60">
        <f t="shared" si="251"/>
        <v>1825.3205479268988</v>
      </c>
      <c r="I1728" s="60">
        <f t="shared" si="252"/>
        <v>86.483753863922729</v>
      </c>
      <c r="J1728" s="60">
        <f t="shared" si="253"/>
        <v>27.915860195543907</v>
      </c>
      <c r="K1728" s="60">
        <f t="shared" si="254"/>
        <v>3.3291949931019547</v>
      </c>
      <c r="L1728" s="60">
        <f t="shared" si="255"/>
        <v>0.52786488047496105</v>
      </c>
      <c r="R1728" s="60">
        <f t="shared" si="258"/>
        <v>18.478135845314824</v>
      </c>
      <c r="S1728" s="60">
        <f t="shared" si="259"/>
        <v>2.916588186954121</v>
      </c>
    </row>
    <row r="1729" spans="1:19" x14ac:dyDescent="0.3">
      <c r="A1729" s="60">
        <f>[1]Data!A1728</f>
        <v>2014.04</v>
      </c>
      <c r="B1729" s="60">
        <f>[1]Data!B1728</f>
        <v>1864.26</v>
      </c>
      <c r="C1729" s="60">
        <f>[1]Data!C1728</f>
        <v>36.61333333333333</v>
      </c>
      <c r="D1729" s="60">
        <f>[1]Data!D1728</f>
        <v>101.60666666666667</v>
      </c>
      <c r="E1729" s="60">
        <f>[1]Data!E1728</f>
        <v>237.072</v>
      </c>
      <c r="F1729" s="60">
        <f t="shared" si="256"/>
        <v>2407.2908363282036</v>
      </c>
      <c r="G1729" s="60">
        <f t="shared" si="257"/>
        <v>131.20315705777145</v>
      </c>
      <c r="H1729" s="60">
        <f t="shared" ref="H1729:H1792" si="260">GEOMEAN(F1610:F1730)</f>
        <v>1829.4867243924828</v>
      </c>
      <c r="I1729" s="60">
        <f t="shared" ref="I1729:I1792" si="261">GEOMEAN(G1610:G1729)</f>
        <v>86.780966555140509</v>
      </c>
      <c r="J1729" s="60">
        <f t="shared" ref="J1729:J1792" si="262">F1729/I1729</f>
        <v>27.73984817049271</v>
      </c>
      <c r="K1729" s="60">
        <f t="shared" ref="K1729:K1792" si="263">LN(J1729)</f>
        <v>3.3228699415657483</v>
      </c>
      <c r="L1729" s="60">
        <f t="shared" si="255"/>
        <v>0.52153982893875472</v>
      </c>
      <c r="R1729" s="60">
        <f t="shared" si="258"/>
        <v>18.34781182337117</v>
      </c>
      <c r="S1729" s="60">
        <f t="shared" si="259"/>
        <v>2.9095103207073585</v>
      </c>
    </row>
    <row r="1730" spans="1:19" x14ac:dyDescent="0.3">
      <c r="A1730" s="60">
        <f>[1]Data!A1729</f>
        <v>2014.05</v>
      </c>
      <c r="B1730" s="60">
        <f>[1]Data!B1729</f>
        <v>1889.77</v>
      </c>
      <c r="C1730" s="60">
        <f>[1]Data!C1729</f>
        <v>36.99666666666667</v>
      </c>
      <c r="D1730" s="60">
        <f>[1]Data!D1729</f>
        <v>102.36333333333334</v>
      </c>
      <c r="E1730" s="60">
        <f>[1]Data!E1729</f>
        <v>237.9</v>
      </c>
      <c r="F1730" s="60">
        <f t="shared" si="256"/>
        <v>2431.7384013240849</v>
      </c>
      <c r="G1730" s="60">
        <f t="shared" si="257"/>
        <v>131.72018211433374</v>
      </c>
      <c r="H1730" s="60">
        <f t="shared" si="260"/>
        <v>1834.5901874517726</v>
      </c>
      <c r="I1730" s="60">
        <f t="shared" si="261"/>
        <v>87.067724203495686</v>
      </c>
      <c r="J1730" s="60">
        <f t="shared" si="262"/>
        <v>27.929274867005802</v>
      </c>
      <c r="K1730" s="60">
        <f t="shared" si="263"/>
        <v>3.3296754171068348</v>
      </c>
      <c r="L1730" s="60">
        <f t="shared" ref="L1730:L1793" si="264">K1730-$K$1843</f>
        <v>0.52834530447984118</v>
      </c>
      <c r="R1730" s="60">
        <f t="shared" si="258"/>
        <v>18.461395682047606</v>
      </c>
      <c r="S1730" s="60">
        <f t="shared" si="259"/>
        <v>2.9156818319614599</v>
      </c>
    </row>
    <row r="1731" spans="1:19" x14ac:dyDescent="0.3">
      <c r="A1731" s="60">
        <f>[1]Data!A1730</f>
        <v>2014.06</v>
      </c>
      <c r="B1731" s="60">
        <f>[1]Data!B1730</f>
        <v>1947.09</v>
      </c>
      <c r="C1731" s="60">
        <f>[1]Data!C1730</f>
        <v>37.380000000000003</v>
      </c>
      <c r="D1731" s="60">
        <f>[1]Data!D1730</f>
        <v>103.12</v>
      </c>
      <c r="E1731" s="60">
        <f>[1]Data!E1730</f>
        <v>238.34299999999999</v>
      </c>
      <c r="F1731" s="60">
        <f t="shared" si="256"/>
        <v>2500.8403602161584</v>
      </c>
      <c r="G1731" s="60">
        <f t="shared" si="257"/>
        <v>132.44722018267791</v>
      </c>
      <c r="H1731" s="60">
        <f t="shared" si="260"/>
        <v>1839.5559312468292</v>
      </c>
      <c r="I1731" s="60">
        <f t="shared" si="261"/>
        <v>87.343584338791572</v>
      </c>
      <c r="J1731" s="60">
        <f t="shared" si="262"/>
        <v>28.63221585360872</v>
      </c>
      <c r="K1731" s="60">
        <f t="shared" si="263"/>
        <v>3.3545325123291576</v>
      </c>
      <c r="L1731" s="60">
        <f t="shared" si="264"/>
        <v>0.553202399702164</v>
      </c>
      <c r="R1731" s="60">
        <f t="shared" si="258"/>
        <v>18.881788207913111</v>
      </c>
      <c r="S1731" s="60">
        <f t="shared" si="259"/>
        <v>2.9381978706344065</v>
      </c>
    </row>
    <row r="1732" spans="1:19" x14ac:dyDescent="0.3">
      <c r="A1732" s="60">
        <f>[1]Data!A1731</f>
        <v>2014.07</v>
      </c>
      <c r="B1732" s="60">
        <f>[1]Data!B1731</f>
        <v>1973.1</v>
      </c>
      <c r="C1732" s="60">
        <f>[1]Data!C1731</f>
        <v>37.75</v>
      </c>
      <c r="D1732" s="60">
        <f>[1]Data!D1731</f>
        <v>104.06666666666666</v>
      </c>
      <c r="E1732" s="60">
        <f>[1]Data!E1731</f>
        <v>238.25</v>
      </c>
      <c r="F1732" s="60">
        <f t="shared" si="256"/>
        <v>2535.2368111227697</v>
      </c>
      <c r="G1732" s="60">
        <f t="shared" si="257"/>
        <v>133.71529275970616</v>
      </c>
      <c r="H1732" s="60">
        <f t="shared" si="260"/>
        <v>1844.8133560964227</v>
      </c>
      <c r="I1732" s="60">
        <f t="shared" si="261"/>
        <v>87.619131820497429</v>
      </c>
      <c r="J1732" s="60">
        <f t="shared" si="262"/>
        <v>28.934740146896569</v>
      </c>
      <c r="K1732" s="60">
        <f t="shared" si="263"/>
        <v>3.3650429544047462</v>
      </c>
      <c r="L1732" s="60">
        <f t="shared" si="264"/>
        <v>0.5637128417777526</v>
      </c>
      <c r="R1732" s="60">
        <f t="shared" si="258"/>
        <v>18.959961563100578</v>
      </c>
      <c r="S1732" s="60">
        <f t="shared" si="259"/>
        <v>2.9423294695621931</v>
      </c>
    </row>
    <row r="1733" spans="1:19" x14ac:dyDescent="0.3">
      <c r="A1733" s="60">
        <f>[1]Data!A1732</f>
        <v>2014.08</v>
      </c>
      <c r="B1733" s="60">
        <f>[1]Data!B1732</f>
        <v>1961.53</v>
      </c>
      <c r="C1733" s="60">
        <f>[1]Data!C1732</f>
        <v>38.120000000000005</v>
      </c>
      <c r="D1733" s="60">
        <f>[1]Data!D1732</f>
        <v>105.01333333333334</v>
      </c>
      <c r="E1733" s="60">
        <f>[1]Data!E1732</f>
        <v>237.852</v>
      </c>
      <c r="F1733" s="60">
        <f t="shared" si="256"/>
        <v>2524.5878742873715</v>
      </c>
      <c r="G1733" s="60">
        <f t="shared" si="257"/>
        <v>135.15744748835408</v>
      </c>
      <c r="H1733" s="60">
        <f t="shared" si="260"/>
        <v>1850.5631710322114</v>
      </c>
      <c r="I1733" s="60">
        <f t="shared" si="261"/>
        <v>87.896848683826519</v>
      </c>
      <c r="J1733" s="60">
        <f t="shared" si="262"/>
        <v>28.722165948958633</v>
      </c>
      <c r="K1733" s="60">
        <f t="shared" si="263"/>
        <v>3.3576691573864679</v>
      </c>
      <c r="L1733" s="60">
        <f t="shared" si="264"/>
        <v>0.55633904475947427</v>
      </c>
      <c r="R1733" s="60">
        <f t="shared" si="258"/>
        <v>18.678866175723716</v>
      </c>
      <c r="S1733" s="60">
        <f t="shared" si="259"/>
        <v>2.9273927337274808</v>
      </c>
    </row>
    <row r="1734" spans="1:19" x14ac:dyDescent="0.3">
      <c r="A1734" s="60">
        <f>[1]Data!A1733</f>
        <v>2014.09</v>
      </c>
      <c r="B1734" s="60">
        <f>[1]Data!B1733</f>
        <v>1993.23</v>
      </c>
      <c r="C1734" s="60">
        <f>[1]Data!C1733</f>
        <v>38.49</v>
      </c>
      <c r="D1734" s="60">
        <f>[1]Data!D1733</f>
        <v>105.96</v>
      </c>
      <c r="E1734" s="60">
        <f>[1]Data!E1733</f>
        <v>238.03100000000001</v>
      </c>
      <c r="F1734" s="60">
        <f t="shared" si="256"/>
        <v>2563.4581916851162</v>
      </c>
      <c r="G1734" s="60">
        <f t="shared" si="257"/>
        <v>136.27330011637136</v>
      </c>
      <c r="H1734" s="60">
        <f t="shared" si="260"/>
        <v>1855.5657481454996</v>
      </c>
      <c r="I1734" s="60">
        <f t="shared" si="261"/>
        <v>88.176135971852702</v>
      </c>
      <c r="J1734" s="60">
        <f t="shared" si="262"/>
        <v>29.072017767975396</v>
      </c>
      <c r="K1734" s="60">
        <f t="shared" si="263"/>
        <v>3.3697761228250442</v>
      </c>
      <c r="L1734" s="60">
        <f t="shared" si="264"/>
        <v>0.56844601019805063</v>
      </c>
      <c r="R1734" s="60">
        <f t="shared" si="258"/>
        <v>18.811155152887885</v>
      </c>
      <c r="S1734" s="60">
        <f t="shared" si="259"/>
        <v>2.9344500530641047</v>
      </c>
    </row>
    <row r="1735" spans="1:19" x14ac:dyDescent="0.3">
      <c r="A1735" s="60">
        <f>[1]Data!A1734</f>
        <v>2014.1</v>
      </c>
      <c r="B1735" s="60">
        <f>[1]Data!B1734</f>
        <v>1937.27</v>
      </c>
      <c r="C1735" s="60">
        <f>[1]Data!C1734</f>
        <v>38.806666666666665</v>
      </c>
      <c r="D1735" s="60">
        <f>[1]Data!D1734</f>
        <v>104.74333333333334</v>
      </c>
      <c r="E1735" s="60">
        <f>[1]Data!E1734</f>
        <v>237.43299999999999</v>
      </c>
      <c r="F1735" s="60">
        <f t="shared" si="256"/>
        <v>2497.7640931336414</v>
      </c>
      <c r="G1735" s="60">
        <f t="shared" si="257"/>
        <v>135.04784412865945</v>
      </c>
      <c r="H1735" s="60">
        <f t="shared" si="260"/>
        <v>1861.5812432233624</v>
      </c>
      <c r="I1735" s="60">
        <f t="shared" si="261"/>
        <v>88.450213516667873</v>
      </c>
      <c r="J1735" s="60">
        <f t="shared" si="262"/>
        <v>28.239209311382314</v>
      </c>
      <c r="K1735" s="60">
        <f t="shared" si="263"/>
        <v>3.3407114133443367</v>
      </c>
      <c r="L1735" s="60">
        <f t="shared" si="264"/>
        <v>0.53938130071734314</v>
      </c>
      <c r="R1735" s="60">
        <f t="shared" si="258"/>
        <v>18.495401457531106</v>
      </c>
      <c r="S1735" s="60">
        <f t="shared" si="259"/>
        <v>2.9175221313224866</v>
      </c>
    </row>
    <row r="1736" spans="1:19" x14ac:dyDescent="0.3">
      <c r="A1736" s="60">
        <f>[1]Data!A1735</f>
        <v>2014.11</v>
      </c>
      <c r="B1736" s="60">
        <f>[1]Data!B1735</f>
        <v>2044.57</v>
      </c>
      <c r="C1736" s="60">
        <f>[1]Data!C1735</f>
        <v>39.123333333333335</v>
      </c>
      <c r="D1736" s="60">
        <f>[1]Data!D1735</f>
        <v>103.52666666666667</v>
      </c>
      <c r="E1736" s="60">
        <f>[1]Data!E1735</f>
        <v>236.15100000000001</v>
      </c>
      <c r="F1736" s="60">
        <f t="shared" si="256"/>
        <v>2650.419022892132</v>
      </c>
      <c r="G1736" s="60">
        <f t="shared" si="257"/>
        <v>134.20379185351743</v>
      </c>
      <c r="H1736" s="60">
        <f t="shared" si="260"/>
        <v>1867.0865931317626</v>
      </c>
      <c r="I1736" s="60">
        <f t="shared" si="261"/>
        <v>88.717589553677996</v>
      </c>
      <c r="J1736" s="60">
        <f t="shared" si="262"/>
        <v>29.874786231523043</v>
      </c>
      <c r="K1736" s="60">
        <f t="shared" si="263"/>
        <v>3.3970148547958834</v>
      </c>
      <c r="L1736" s="60">
        <f t="shared" si="264"/>
        <v>0.59568474216888978</v>
      </c>
      <c r="R1736" s="60">
        <f t="shared" si="258"/>
        <v>19.749211153326033</v>
      </c>
      <c r="S1736" s="60">
        <f t="shared" si="259"/>
        <v>2.9831135489456986</v>
      </c>
    </row>
    <row r="1737" spans="1:19" x14ac:dyDescent="0.3">
      <c r="A1737" s="60">
        <f>[1]Data!A1736</f>
        <v>2014.12</v>
      </c>
      <c r="B1737" s="60">
        <f>[1]Data!B1736</f>
        <v>2054.27</v>
      </c>
      <c r="C1737" s="60">
        <f>[1]Data!C1736</f>
        <v>39.44</v>
      </c>
      <c r="D1737" s="60">
        <f>[1]Data!D1736</f>
        <v>102.31</v>
      </c>
      <c r="E1737" s="60">
        <f>[1]Data!E1736</f>
        <v>234.81200000000001</v>
      </c>
      <c r="F1737" s="60">
        <f t="shared" si="256"/>
        <v>2678.1788810835897</v>
      </c>
      <c r="G1737" s="60">
        <f t="shared" si="257"/>
        <v>133.38289578471284</v>
      </c>
      <c r="H1737" s="60">
        <f t="shared" si="260"/>
        <v>1872.0310234434294</v>
      </c>
      <c r="I1737" s="60">
        <f t="shared" si="261"/>
        <v>88.975201651899681</v>
      </c>
      <c r="J1737" s="60">
        <f t="shared" si="262"/>
        <v>30.100284476583806</v>
      </c>
      <c r="K1737" s="60">
        <f t="shared" si="263"/>
        <v>3.4045346227594648</v>
      </c>
      <c r="L1737" s="60">
        <f t="shared" si="264"/>
        <v>0.60320451013247123</v>
      </c>
      <c r="R1737" s="60">
        <f t="shared" si="258"/>
        <v>20.078877920046917</v>
      </c>
      <c r="S1737" s="60">
        <f t="shared" si="259"/>
        <v>2.9996684127864053</v>
      </c>
    </row>
    <row r="1738" spans="1:19" x14ac:dyDescent="0.3">
      <c r="A1738" s="60">
        <f>[1]Data!A1737</f>
        <v>2015.01</v>
      </c>
      <c r="B1738" s="60">
        <f>[1]Data!B1737</f>
        <v>2028.18</v>
      </c>
      <c r="C1738" s="60">
        <f>[1]Data!C1737</f>
        <v>39.896666666666668</v>
      </c>
      <c r="D1738" s="60">
        <f>[1]Data!D1737</f>
        <v>101.28999999999999</v>
      </c>
      <c r="E1738" s="60">
        <f>[1]Data!E1737</f>
        <v>233.70699999999999</v>
      </c>
      <c r="F1738" s="60">
        <f t="shared" si="256"/>
        <v>2656.666993072522</v>
      </c>
      <c r="G1738" s="60">
        <f t="shared" si="257"/>
        <v>132.67747425194793</v>
      </c>
      <c r="H1738" s="60">
        <f t="shared" si="260"/>
        <v>1877.5937281238839</v>
      </c>
      <c r="I1738" s="60">
        <f t="shared" si="261"/>
        <v>89.224143961434251</v>
      </c>
      <c r="J1738" s="60">
        <f t="shared" si="262"/>
        <v>29.775202934093993</v>
      </c>
      <c r="K1738" s="60">
        <f t="shared" si="263"/>
        <v>3.3936759308048376</v>
      </c>
      <c r="L1738" s="60">
        <f t="shared" si="264"/>
        <v>0.59234581817784404</v>
      </c>
      <c r="R1738" s="60">
        <f t="shared" si="258"/>
        <v>20.023496890117485</v>
      </c>
      <c r="S1738" s="60">
        <f t="shared" si="259"/>
        <v>2.9969064284701132</v>
      </c>
    </row>
    <row r="1739" spans="1:19" x14ac:dyDescent="0.3">
      <c r="A1739" s="60">
        <f>[1]Data!A1738</f>
        <v>2015.02</v>
      </c>
      <c r="B1739" s="60">
        <f>[1]Data!B1738</f>
        <v>2082.1999999999998</v>
      </c>
      <c r="C1739" s="60">
        <f>[1]Data!C1738</f>
        <v>40.353333333333332</v>
      </c>
      <c r="D1739" s="60">
        <f>[1]Data!D1738</f>
        <v>100.27000000000001</v>
      </c>
      <c r="E1739" s="60">
        <f>[1]Data!E1738</f>
        <v>234.72200000000001</v>
      </c>
      <c r="F1739" s="60">
        <f t="shared" ref="F1739:F1802" si="265">B1739*$E$1842/E1739</f>
        <v>2715.6324524330898</v>
      </c>
      <c r="G1739" s="60">
        <f t="shared" ref="G1739:G1802" si="266">D1739*$E$1842/E1739</f>
        <v>130.77344443639709</v>
      </c>
      <c r="H1739" s="60">
        <f t="shared" si="260"/>
        <v>1882.9154224178096</v>
      </c>
      <c r="I1739" s="60">
        <f t="shared" si="261"/>
        <v>89.460305271953658</v>
      </c>
      <c r="J1739" s="60">
        <f t="shared" si="262"/>
        <v>30.355725303839947</v>
      </c>
      <c r="K1739" s="60">
        <f t="shared" si="263"/>
        <v>3.4129851423453643</v>
      </c>
      <c r="L1739" s="60">
        <f t="shared" si="264"/>
        <v>0.61165502971837071</v>
      </c>
      <c r="R1739" s="60">
        <f t="shared" ref="R1739:R1802" si="267">B1739/D1739</f>
        <v>20.765931983644158</v>
      </c>
      <c r="S1739" s="60">
        <f t="shared" ref="S1739:S1802" si="268">LN(R1739)</f>
        <v>3.0333137585048182</v>
      </c>
    </row>
    <row r="1740" spans="1:19" x14ac:dyDescent="0.3">
      <c r="A1740" s="60">
        <f>[1]Data!A1739</f>
        <v>2015.03</v>
      </c>
      <c r="B1740" s="60">
        <f>[1]Data!B1739</f>
        <v>2079.9899999999998</v>
      </c>
      <c r="C1740" s="60">
        <f>[1]Data!C1739</f>
        <v>40.81</v>
      </c>
      <c r="D1740" s="60">
        <f>[1]Data!D1739</f>
        <v>99.25</v>
      </c>
      <c r="E1740" s="60">
        <f>[1]Data!E1739</f>
        <v>236.119</v>
      </c>
      <c r="F1740" s="60">
        <f t="shared" si="265"/>
        <v>2696.7001330896701</v>
      </c>
      <c r="G1740" s="60">
        <f t="shared" si="266"/>
        <v>128.67729566447426</v>
      </c>
      <c r="H1740" s="60">
        <f t="shared" si="260"/>
        <v>1888.5149152641209</v>
      </c>
      <c r="I1740" s="60">
        <f t="shared" si="261"/>
        <v>89.683895680593309</v>
      </c>
      <c r="J1740" s="60">
        <f t="shared" si="262"/>
        <v>30.068945072300298</v>
      </c>
      <c r="K1740" s="60">
        <f t="shared" si="263"/>
        <v>3.4034929139873071</v>
      </c>
      <c r="L1740" s="60">
        <f t="shared" si="264"/>
        <v>0.60216280136031353</v>
      </c>
      <c r="R1740" s="60">
        <f t="shared" si="267"/>
        <v>20.957078085642316</v>
      </c>
      <c r="S1740" s="60">
        <f t="shared" si="268"/>
        <v>3.042476445424199</v>
      </c>
    </row>
    <row r="1741" spans="1:19" x14ac:dyDescent="0.3">
      <c r="A1741" s="60">
        <f>[1]Data!A1740</f>
        <v>2015.04</v>
      </c>
      <c r="B1741" s="60">
        <f>[1]Data!B1740</f>
        <v>2094.86</v>
      </c>
      <c r="C1741" s="60">
        <f>[1]Data!C1740</f>
        <v>41.120000000000005</v>
      </c>
      <c r="D1741" s="60">
        <f>[1]Data!D1740</f>
        <v>97.803333333333342</v>
      </c>
      <c r="E1741" s="60">
        <f>[1]Data!E1740</f>
        <v>236.59899999999999</v>
      </c>
      <c r="F1741" s="60">
        <f t="shared" si="265"/>
        <v>2710.4689988123364</v>
      </c>
      <c r="G1741" s="60">
        <f t="shared" si="266"/>
        <v>126.54444830705117</v>
      </c>
      <c r="H1741" s="60">
        <f t="shared" si="260"/>
        <v>1894.6879465607635</v>
      </c>
      <c r="I1741" s="60">
        <f t="shared" si="261"/>
        <v>89.888043748322403</v>
      </c>
      <c r="J1741" s="60">
        <f t="shared" si="262"/>
        <v>30.153832320585153</v>
      </c>
      <c r="K1741" s="60">
        <f t="shared" si="263"/>
        <v>3.406312023572716</v>
      </c>
      <c r="L1741" s="60">
        <f t="shared" si="264"/>
        <v>0.6049819109457224</v>
      </c>
      <c r="R1741" s="60">
        <f t="shared" si="267"/>
        <v>21.419106369926041</v>
      </c>
      <c r="S1741" s="60">
        <f t="shared" si="268"/>
        <v>3.0642833447247688</v>
      </c>
    </row>
    <row r="1742" spans="1:19" x14ac:dyDescent="0.3">
      <c r="A1742" s="60">
        <f>[1]Data!A1741</f>
        <v>2015.05</v>
      </c>
      <c r="B1742" s="60">
        <f>[1]Data!B1741</f>
        <v>2111.94</v>
      </c>
      <c r="C1742" s="60">
        <f>[1]Data!C1741</f>
        <v>41.43</v>
      </c>
      <c r="D1742" s="60">
        <f>[1]Data!D1741</f>
        <v>96.356666666666669</v>
      </c>
      <c r="E1742" s="60">
        <f>[1]Data!E1741</f>
        <v>237.80500000000001</v>
      </c>
      <c r="F1742" s="60">
        <f t="shared" si="265"/>
        <v>2718.7103397741844</v>
      </c>
      <c r="G1742" s="60">
        <f t="shared" si="266"/>
        <v>124.04039223313217</v>
      </c>
      <c r="H1742" s="60">
        <f t="shared" si="260"/>
        <v>1900.529967569513</v>
      </c>
      <c r="I1742" s="60">
        <f t="shared" si="261"/>
        <v>90.064561061410402</v>
      </c>
      <c r="J1742" s="60">
        <f t="shared" si="262"/>
        <v>30.186238712921003</v>
      </c>
      <c r="K1742" s="60">
        <f t="shared" si="263"/>
        <v>3.407386148773317</v>
      </c>
      <c r="L1742" s="60">
        <f t="shared" si="264"/>
        <v>0.60605603614632342</v>
      </c>
      <c r="R1742" s="60">
        <f t="shared" si="267"/>
        <v>21.917943750648632</v>
      </c>
      <c r="S1742" s="60">
        <f t="shared" si="268"/>
        <v>3.0873056506837067</v>
      </c>
    </row>
    <row r="1743" spans="1:19" x14ac:dyDescent="0.3">
      <c r="A1743" s="60">
        <f>[1]Data!A1742</f>
        <v>2015.06</v>
      </c>
      <c r="B1743" s="60">
        <f>[1]Data!B1742</f>
        <v>2099.29</v>
      </c>
      <c r="C1743" s="60">
        <f>[1]Data!C1742</f>
        <v>41.74</v>
      </c>
      <c r="D1743" s="60">
        <f>[1]Data!D1742</f>
        <v>94.91</v>
      </c>
      <c r="E1743" s="60">
        <f>[1]Data!E1742</f>
        <v>238.63800000000001</v>
      </c>
      <c r="F1743" s="60">
        <f t="shared" si="265"/>
        <v>2692.9927315641257</v>
      </c>
      <c r="G1743" s="60">
        <f t="shared" si="266"/>
        <v>121.75161133180798</v>
      </c>
      <c r="H1743" s="60">
        <f t="shared" si="260"/>
        <v>1906.0410846576053</v>
      </c>
      <c r="I1743" s="60">
        <f t="shared" si="261"/>
        <v>90.215666098375877</v>
      </c>
      <c r="J1743" s="60">
        <f t="shared" si="262"/>
        <v>29.850610742346522</v>
      </c>
      <c r="K1743" s="60">
        <f t="shared" si="263"/>
        <v>3.3962053000094183</v>
      </c>
      <c r="L1743" s="60">
        <f t="shared" si="264"/>
        <v>0.59487518738242473</v>
      </c>
      <c r="R1743" s="60">
        <f t="shared" si="267"/>
        <v>22.118744073332632</v>
      </c>
      <c r="S1743" s="60">
        <f t="shared" si="268"/>
        <v>3.0964253971639377</v>
      </c>
    </row>
    <row r="1744" spans="1:19" x14ac:dyDescent="0.3">
      <c r="A1744" s="60">
        <f>[1]Data!A1743</f>
        <v>2015.07</v>
      </c>
      <c r="B1744" s="60">
        <f>[1]Data!B1743</f>
        <v>2094.14</v>
      </c>
      <c r="C1744" s="60">
        <f>[1]Data!C1743</f>
        <v>41.99666666666667</v>
      </c>
      <c r="D1744" s="60">
        <f>[1]Data!D1743</f>
        <v>93.493333333333339</v>
      </c>
      <c r="E1744" s="60">
        <f>[1]Data!E1743</f>
        <v>238.654</v>
      </c>
      <c r="F1744" s="60">
        <f t="shared" si="265"/>
        <v>2686.2061513739545</v>
      </c>
      <c r="G1744" s="60">
        <f t="shared" si="266"/>
        <v>119.92625474536356</v>
      </c>
      <c r="H1744" s="60">
        <f t="shared" si="260"/>
        <v>1910.9882682537029</v>
      </c>
      <c r="I1744" s="60">
        <f t="shared" si="261"/>
        <v>90.346496891511464</v>
      </c>
      <c r="J1744" s="60">
        <f t="shared" si="262"/>
        <v>29.7322668149443</v>
      </c>
      <c r="K1744" s="60">
        <f t="shared" si="263"/>
        <v>3.3922328808219837</v>
      </c>
      <c r="L1744" s="60">
        <f t="shared" si="264"/>
        <v>0.5909027681949901</v>
      </c>
      <c r="R1744" s="60">
        <f t="shared" si="267"/>
        <v>22.398816314888759</v>
      </c>
      <c r="S1744" s="60">
        <f t="shared" si="268"/>
        <v>3.1090081143794257</v>
      </c>
    </row>
    <row r="1745" spans="1:19" x14ac:dyDescent="0.3">
      <c r="A1745" s="60">
        <f>[1]Data!A1744</f>
        <v>2015.08</v>
      </c>
      <c r="B1745" s="60">
        <f>[1]Data!B1744</f>
        <v>2039.87</v>
      </c>
      <c r="C1745" s="60">
        <f>[1]Data!C1744</f>
        <v>42.25333333333333</v>
      </c>
      <c r="D1745" s="60">
        <f>[1]Data!D1744</f>
        <v>92.076666666666668</v>
      </c>
      <c r="E1745" s="60">
        <f>[1]Data!E1744</f>
        <v>238.316</v>
      </c>
      <c r="F1745" s="60">
        <f t="shared" si="265"/>
        <v>2620.3037287676857</v>
      </c>
      <c r="G1745" s="60">
        <f t="shared" si="266"/>
        <v>118.27657301649907</v>
      </c>
      <c r="H1745" s="60">
        <f t="shared" si="260"/>
        <v>1915.2687362682188</v>
      </c>
      <c r="I1745" s="60">
        <f t="shared" si="261"/>
        <v>90.458486863892702</v>
      </c>
      <c r="J1745" s="60">
        <f t="shared" si="262"/>
        <v>28.966919739772951</v>
      </c>
      <c r="K1745" s="60">
        <f t="shared" si="263"/>
        <v>3.3661544802660943</v>
      </c>
      <c r="L1745" s="60">
        <f t="shared" si="264"/>
        <v>0.56482436763910071</v>
      </c>
      <c r="R1745" s="60">
        <f t="shared" si="267"/>
        <v>22.154038301415486</v>
      </c>
      <c r="S1745" s="60">
        <f t="shared" si="268"/>
        <v>3.0980197959645785</v>
      </c>
    </row>
    <row r="1746" spans="1:19" x14ac:dyDescent="0.3">
      <c r="A1746" s="60">
        <f>[1]Data!A1745</f>
        <v>2015.09</v>
      </c>
      <c r="B1746" s="60">
        <f>[1]Data!B1745</f>
        <v>1944.41</v>
      </c>
      <c r="C1746" s="60">
        <f>[1]Data!C1745</f>
        <v>42.51</v>
      </c>
      <c r="D1746" s="60">
        <f>[1]Data!D1745</f>
        <v>90.66</v>
      </c>
      <c r="E1746" s="60">
        <f>[1]Data!E1745</f>
        <v>237.94499999999999</v>
      </c>
      <c r="F1746" s="60">
        <f t="shared" si="265"/>
        <v>2501.5754576687887</v>
      </c>
      <c r="G1746" s="60">
        <f t="shared" si="266"/>
        <v>116.63837924730502</v>
      </c>
      <c r="H1746" s="60">
        <f t="shared" si="260"/>
        <v>1920.380192088523</v>
      </c>
      <c r="I1746" s="60">
        <f t="shared" si="261"/>
        <v>90.557008510173034</v>
      </c>
      <c r="J1746" s="60">
        <f t="shared" si="262"/>
        <v>27.624316425909381</v>
      </c>
      <c r="K1746" s="60">
        <f t="shared" si="263"/>
        <v>3.3186964147682989</v>
      </c>
      <c r="L1746" s="60">
        <f t="shared" si="264"/>
        <v>0.5173663021413053</v>
      </c>
      <c r="R1746" s="60">
        <f t="shared" si="267"/>
        <v>21.447275534965808</v>
      </c>
      <c r="S1746" s="60">
        <f t="shared" si="268"/>
        <v>3.0655976226200687</v>
      </c>
    </row>
    <row r="1747" spans="1:19" x14ac:dyDescent="0.3">
      <c r="A1747" s="60">
        <f>[1]Data!A1746</f>
        <v>2015.1</v>
      </c>
      <c r="B1747" s="60">
        <f>[1]Data!B1746</f>
        <v>2024.81</v>
      </c>
      <c r="C1747" s="60">
        <f>[1]Data!C1746</f>
        <v>42.803333333333335</v>
      </c>
      <c r="D1747" s="60">
        <f>[1]Data!D1746</f>
        <v>89.283333333333331</v>
      </c>
      <c r="E1747" s="60">
        <f>[1]Data!E1746</f>
        <v>237.83799999999999</v>
      </c>
      <c r="F1747" s="60">
        <f t="shared" si="265"/>
        <v>2606.1858209159168</v>
      </c>
      <c r="G1747" s="60">
        <f t="shared" si="266"/>
        <v>114.91890961494798</v>
      </c>
      <c r="H1747" s="60">
        <f t="shared" si="260"/>
        <v>1926.4508584401772</v>
      </c>
      <c r="I1747" s="60">
        <f t="shared" si="261"/>
        <v>90.633315577090031</v>
      </c>
      <c r="J1747" s="60">
        <f t="shared" si="262"/>
        <v>28.755273977582469</v>
      </c>
      <c r="K1747" s="60">
        <f t="shared" si="263"/>
        <v>3.3588211931183256</v>
      </c>
      <c r="L1747" s="60">
        <f t="shared" si="264"/>
        <v>0.557491080491332</v>
      </c>
      <c r="R1747" s="60">
        <f t="shared" si="267"/>
        <v>22.678476759380249</v>
      </c>
      <c r="S1747" s="60">
        <f t="shared" si="268"/>
        <v>3.1214163143192426</v>
      </c>
    </row>
    <row r="1748" spans="1:19" x14ac:dyDescent="0.3">
      <c r="A1748" s="60">
        <f>[1]Data!A1747</f>
        <v>2015.11</v>
      </c>
      <c r="B1748" s="60">
        <f>[1]Data!B1747</f>
        <v>2080.62</v>
      </c>
      <c r="C1748" s="60">
        <f>[1]Data!C1747</f>
        <v>43.096666666666664</v>
      </c>
      <c r="D1748" s="60">
        <f>[1]Data!D1747</f>
        <v>87.906666666666666</v>
      </c>
      <c r="E1748" s="60">
        <f>[1]Data!E1747</f>
        <v>237.33600000000001</v>
      </c>
      <c r="F1748" s="60">
        <f t="shared" si="265"/>
        <v>2683.6847298766297</v>
      </c>
      <c r="G1748" s="60">
        <f t="shared" si="266"/>
        <v>113.38628821586272</v>
      </c>
      <c r="H1748" s="60">
        <f t="shared" si="260"/>
        <v>1931.6645845273422</v>
      </c>
      <c r="I1748" s="60">
        <f t="shared" si="261"/>
        <v>90.681023022297438</v>
      </c>
      <c r="J1748" s="60">
        <f t="shared" si="262"/>
        <v>29.594777831484564</v>
      </c>
      <c r="K1748" s="60">
        <f t="shared" si="263"/>
        <v>3.387597921153354</v>
      </c>
      <c r="L1748" s="60">
        <f t="shared" si="264"/>
        <v>0.5862678085263604</v>
      </c>
      <c r="R1748" s="60">
        <f t="shared" si="267"/>
        <v>23.668512058243589</v>
      </c>
      <c r="S1748" s="60">
        <f t="shared" si="268"/>
        <v>3.1641455596253514</v>
      </c>
    </row>
    <row r="1749" spans="1:19" x14ac:dyDescent="0.3">
      <c r="A1749" s="60">
        <f>[1]Data!A1748</f>
        <v>2015.12</v>
      </c>
      <c r="B1749" s="60">
        <f>[1]Data!B1748</f>
        <v>2054.08</v>
      </c>
      <c r="C1749" s="60">
        <f>[1]Data!C1748</f>
        <v>43.39</v>
      </c>
      <c r="D1749" s="60">
        <f>[1]Data!D1748</f>
        <v>86.53</v>
      </c>
      <c r="E1749" s="60">
        <f>[1]Data!E1748</f>
        <v>236.52500000000001</v>
      </c>
      <c r="F1749" s="60">
        <f t="shared" si="265"/>
        <v>2658.5366248810901</v>
      </c>
      <c r="G1749" s="60">
        <f t="shared" si="266"/>
        <v>111.99328855300705</v>
      </c>
      <c r="H1749" s="60">
        <f t="shared" si="260"/>
        <v>1935.3930159060135</v>
      </c>
      <c r="I1749" s="60">
        <f t="shared" si="261"/>
        <v>90.704120554803282</v>
      </c>
      <c r="J1749" s="60">
        <f t="shared" si="262"/>
        <v>29.309987337067081</v>
      </c>
      <c r="K1749" s="60">
        <f t="shared" si="263"/>
        <v>3.3779283226881489</v>
      </c>
      <c r="L1749" s="60">
        <f t="shared" si="264"/>
        <v>0.5765982100611553</v>
      </c>
      <c r="R1749" s="60">
        <f t="shared" si="267"/>
        <v>23.738356639315843</v>
      </c>
      <c r="S1749" s="60">
        <f t="shared" si="268"/>
        <v>3.167092163504766</v>
      </c>
    </row>
    <row r="1750" spans="1:19" x14ac:dyDescent="0.3">
      <c r="A1750" s="60">
        <f>[1]Data!A1749</f>
        <v>2016.01</v>
      </c>
      <c r="B1750" s="60">
        <f>[1]Data!B1749</f>
        <v>1918.6</v>
      </c>
      <c r="C1750" s="60">
        <f>[1]Data!C1749</f>
        <v>43.553333333333335</v>
      </c>
      <c r="D1750" s="60">
        <f>[1]Data!D1749</f>
        <v>86.5</v>
      </c>
      <c r="E1750" s="60">
        <f>[1]Data!E1749</f>
        <v>236.916</v>
      </c>
      <c r="F1750" s="60">
        <f t="shared" si="265"/>
        <v>2479.0905700754693</v>
      </c>
      <c r="G1750" s="60">
        <f t="shared" si="266"/>
        <v>111.76969368890238</v>
      </c>
      <c r="H1750" s="60">
        <f t="shared" si="260"/>
        <v>1938.9081067454215</v>
      </c>
      <c r="I1750" s="60">
        <f t="shared" si="261"/>
        <v>90.721273132859352</v>
      </c>
      <c r="J1750" s="60">
        <f t="shared" si="262"/>
        <v>27.326452599986052</v>
      </c>
      <c r="K1750" s="60">
        <f t="shared" si="263"/>
        <v>3.3078551927589328</v>
      </c>
      <c r="L1750" s="60">
        <f t="shared" si="264"/>
        <v>0.5065250801319392</v>
      </c>
      <c r="R1750" s="60">
        <f t="shared" si="267"/>
        <v>22.180346820809248</v>
      </c>
      <c r="S1750" s="60">
        <f t="shared" si="268"/>
        <v>3.0992066184460136</v>
      </c>
    </row>
    <row r="1751" spans="1:19" x14ac:dyDescent="0.3">
      <c r="A1751" s="60">
        <f>[1]Data!A1750</f>
        <v>2016.02</v>
      </c>
      <c r="B1751" s="60">
        <f>[1]Data!B1750</f>
        <v>1904.42</v>
      </c>
      <c r="C1751" s="60">
        <f>[1]Data!C1750</f>
        <v>43.716666666666669</v>
      </c>
      <c r="D1751" s="60">
        <f>[1]Data!D1750</f>
        <v>86.47</v>
      </c>
      <c r="E1751" s="60">
        <f>[1]Data!E1750</f>
        <v>237.11099999999999</v>
      </c>
      <c r="F1751" s="60">
        <f t="shared" si="265"/>
        <v>2458.7443583384993</v>
      </c>
      <c r="G1751" s="60">
        <f t="shared" si="266"/>
        <v>111.63904215747053</v>
      </c>
      <c r="H1751" s="60">
        <f t="shared" si="260"/>
        <v>1943.3806608973141</v>
      </c>
      <c r="I1751" s="60">
        <f t="shared" si="261"/>
        <v>90.729021946469558</v>
      </c>
      <c r="J1751" s="60">
        <f t="shared" si="262"/>
        <v>27.099866234523802</v>
      </c>
      <c r="K1751" s="60">
        <f t="shared" si="263"/>
        <v>3.2995287918780414</v>
      </c>
      <c r="L1751" s="60">
        <f t="shared" si="264"/>
        <v>0.49819867925104777</v>
      </c>
      <c r="R1751" s="60">
        <f t="shared" si="267"/>
        <v>22.024054585405345</v>
      </c>
      <c r="S1751" s="60">
        <f t="shared" si="268"/>
        <v>3.0921352462882585</v>
      </c>
    </row>
    <row r="1752" spans="1:19" x14ac:dyDescent="0.3">
      <c r="A1752" s="60">
        <f>[1]Data!A1751</f>
        <v>2016.03</v>
      </c>
      <c r="B1752" s="60">
        <f>[1]Data!B1751</f>
        <v>2021.95</v>
      </c>
      <c r="C1752" s="60">
        <f>[1]Data!C1751</f>
        <v>43.88</v>
      </c>
      <c r="D1752" s="60">
        <f>[1]Data!D1751</f>
        <v>86.44</v>
      </c>
      <c r="E1752" s="60">
        <f>[1]Data!E1751</f>
        <v>238.13200000000001</v>
      </c>
      <c r="F1752" s="60">
        <f t="shared" si="265"/>
        <v>2599.2915636075786</v>
      </c>
      <c r="G1752" s="60">
        <f t="shared" si="266"/>
        <v>111.1218194110829</v>
      </c>
      <c r="H1752" s="60">
        <f t="shared" si="260"/>
        <v>1948.083315491559</v>
      </c>
      <c r="I1752" s="60">
        <f t="shared" si="261"/>
        <v>90.727520099813745</v>
      </c>
      <c r="J1752" s="60">
        <f t="shared" si="262"/>
        <v>28.649428097979222</v>
      </c>
      <c r="K1752" s="60">
        <f t="shared" si="263"/>
        <v>3.3551334812853937</v>
      </c>
      <c r="L1752" s="60">
        <f t="shared" si="264"/>
        <v>0.55380336865840007</v>
      </c>
      <c r="R1752" s="60">
        <f t="shared" si="267"/>
        <v>23.391369736233226</v>
      </c>
      <c r="S1752" s="60">
        <f t="shared" si="268"/>
        <v>3.1523671396439026</v>
      </c>
    </row>
    <row r="1753" spans="1:19" x14ac:dyDescent="0.3">
      <c r="A1753" s="60">
        <f>[1]Data!A1752</f>
        <v>2016.04</v>
      </c>
      <c r="B1753" s="60">
        <f>[1]Data!B1752</f>
        <v>2075.54</v>
      </c>
      <c r="C1753" s="60">
        <f>[1]Data!C1752</f>
        <v>44.073333333333338</v>
      </c>
      <c r="D1753" s="60">
        <f>[1]Data!D1752</f>
        <v>86.6</v>
      </c>
      <c r="E1753" s="60">
        <f>[1]Data!E1752</f>
        <v>239.261</v>
      </c>
      <c r="F1753" s="60">
        <f t="shared" si="265"/>
        <v>2655.5931445158212</v>
      </c>
      <c r="G1753" s="60">
        <f t="shared" si="266"/>
        <v>110.80218464354823</v>
      </c>
      <c r="H1753" s="60">
        <f t="shared" si="260"/>
        <v>1952.6862404105023</v>
      </c>
      <c r="I1753" s="60">
        <f t="shared" si="261"/>
        <v>90.723960595575733</v>
      </c>
      <c r="J1753" s="60">
        <f t="shared" si="262"/>
        <v>29.271133304615944</v>
      </c>
      <c r="K1753" s="60">
        <f t="shared" si="263"/>
        <v>3.3766018189366713</v>
      </c>
      <c r="L1753" s="60">
        <f t="shared" si="264"/>
        <v>0.57527170630967772</v>
      </c>
      <c r="R1753" s="60">
        <f t="shared" si="267"/>
        <v>23.966974595842956</v>
      </c>
      <c r="S1753" s="60">
        <f t="shared" si="268"/>
        <v>3.1766768242034589</v>
      </c>
    </row>
    <row r="1754" spans="1:19" x14ac:dyDescent="0.3">
      <c r="A1754" s="60">
        <f>[1]Data!A1753</f>
        <v>2016.05</v>
      </c>
      <c r="B1754" s="60">
        <f>[1]Data!B1753</f>
        <v>2065.5500000000002</v>
      </c>
      <c r="C1754" s="60">
        <f>[1]Data!C1753</f>
        <v>44.266666666666666</v>
      </c>
      <c r="D1754" s="60">
        <f>[1]Data!D1753</f>
        <v>86.759999999999991</v>
      </c>
      <c r="E1754" s="60">
        <f>[1]Data!E1753</f>
        <v>240.22900000000001</v>
      </c>
      <c r="F1754" s="60">
        <f t="shared" si="265"/>
        <v>2632.1620521460768</v>
      </c>
      <c r="G1754" s="60">
        <f t="shared" si="266"/>
        <v>110.55959896598658</v>
      </c>
      <c r="H1754" s="60">
        <f t="shared" si="260"/>
        <v>1957.621864812281</v>
      </c>
      <c r="I1754" s="60">
        <f t="shared" si="261"/>
        <v>90.71625366914455</v>
      </c>
      <c r="J1754" s="60">
        <f t="shared" si="262"/>
        <v>29.015330171657627</v>
      </c>
      <c r="K1754" s="60">
        <f t="shared" si="263"/>
        <v>3.3678243169215332</v>
      </c>
      <c r="L1754" s="60">
        <f t="shared" si="264"/>
        <v>0.56649420429453956</v>
      </c>
      <c r="R1754" s="60">
        <f t="shared" si="267"/>
        <v>23.807630244352239</v>
      </c>
      <c r="S1754" s="60">
        <f t="shared" si="268"/>
        <v>3.1700061277989056</v>
      </c>
    </row>
    <row r="1755" spans="1:19" x14ac:dyDescent="0.3">
      <c r="A1755" s="60">
        <f>[1]Data!A1754</f>
        <v>2016.06</v>
      </c>
      <c r="B1755" s="60">
        <f>[1]Data!B1754</f>
        <v>2083.89</v>
      </c>
      <c r="C1755" s="60">
        <f>[1]Data!C1754</f>
        <v>44.46</v>
      </c>
      <c r="D1755" s="60">
        <f>[1]Data!D1754</f>
        <v>86.92</v>
      </c>
      <c r="E1755" s="60">
        <f>[1]Data!E1754</f>
        <v>241.018</v>
      </c>
      <c r="F1755" s="60">
        <f t="shared" si="265"/>
        <v>2646.8398043922025</v>
      </c>
      <c r="G1755" s="60">
        <f t="shared" si="266"/>
        <v>110.40089246446321</v>
      </c>
      <c r="H1755" s="60">
        <f t="shared" si="260"/>
        <v>1963.5967086951568</v>
      </c>
      <c r="I1755" s="60">
        <f t="shared" si="261"/>
        <v>90.702771888109226</v>
      </c>
      <c r="J1755" s="60">
        <f t="shared" si="262"/>
        <v>29.181465453529242</v>
      </c>
      <c r="K1755" s="60">
        <f t="shared" si="263"/>
        <v>3.373533762996356</v>
      </c>
      <c r="L1755" s="60">
        <f t="shared" si="264"/>
        <v>0.57220365036936238</v>
      </c>
      <c r="R1755" s="60">
        <f t="shared" si="267"/>
        <v>23.974804417855498</v>
      </c>
      <c r="S1755" s="60">
        <f t="shared" si="268"/>
        <v>3.1770034629825461</v>
      </c>
    </row>
    <row r="1756" spans="1:19" x14ac:dyDescent="0.3">
      <c r="A1756" s="60">
        <f>[1]Data!A1755</f>
        <v>2016.07</v>
      </c>
      <c r="B1756" s="60">
        <f>[1]Data!B1755</f>
        <v>2148.9</v>
      </c>
      <c r="C1756" s="60">
        <f>[1]Data!C1755</f>
        <v>44.65</v>
      </c>
      <c r="D1756" s="60">
        <f>[1]Data!D1755</f>
        <v>87.643333333333331</v>
      </c>
      <c r="E1756" s="60">
        <f>[1]Data!E1755</f>
        <v>240.62799999999999</v>
      </c>
      <c r="F1756" s="60">
        <f t="shared" si="265"/>
        <v>2733.8355667254013</v>
      </c>
      <c r="G1756" s="60">
        <f t="shared" si="266"/>
        <v>111.50005205129909</v>
      </c>
      <c r="H1756" s="60">
        <f t="shared" si="260"/>
        <v>1969.6975113908411</v>
      </c>
      <c r="I1756" s="60">
        <f t="shared" si="261"/>
        <v>90.685337222096194</v>
      </c>
      <c r="J1756" s="60">
        <f t="shared" si="262"/>
        <v>30.14639025965138</v>
      </c>
      <c r="K1756" s="60">
        <f t="shared" si="263"/>
        <v>3.4060651899574119</v>
      </c>
      <c r="L1756" s="60">
        <f t="shared" si="264"/>
        <v>0.60473507733041831</v>
      </c>
      <c r="R1756" s="60">
        <f t="shared" si="267"/>
        <v>24.518693188301071</v>
      </c>
      <c r="S1756" s="60">
        <f t="shared" si="268"/>
        <v>3.1994358139014563</v>
      </c>
    </row>
    <row r="1757" spans="1:19" x14ac:dyDescent="0.3">
      <c r="A1757" s="60">
        <f>[1]Data!A1756</f>
        <v>2016.08</v>
      </c>
      <c r="B1757" s="60">
        <f>[1]Data!B1756</f>
        <v>2170.9499999999998</v>
      </c>
      <c r="C1757" s="60">
        <f>[1]Data!C1756</f>
        <v>44.84</v>
      </c>
      <c r="D1757" s="60">
        <f>[1]Data!D1756</f>
        <v>88.366666666666674</v>
      </c>
      <c r="E1757" s="60">
        <f>[1]Data!E1756</f>
        <v>240.84899999999999</v>
      </c>
      <c r="F1757" s="60">
        <f t="shared" si="265"/>
        <v>2759.3533546952649</v>
      </c>
      <c r="G1757" s="60">
        <f t="shared" si="266"/>
        <v>112.31712296916324</v>
      </c>
      <c r="H1757" s="60">
        <f t="shared" si="260"/>
        <v>1975.365129872886</v>
      </c>
      <c r="I1757" s="60">
        <f t="shared" si="261"/>
        <v>90.661479037706371</v>
      </c>
      <c r="J1757" s="60">
        <f t="shared" si="262"/>
        <v>30.435785782268585</v>
      </c>
      <c r="K1757" s="60">
        <f t="shared" si="263"/>
        <v>3.4156190799884358</v>
      </c>
      <c r="L1757" s="60">
        <f t="shared" si="264"/>
        <v>0.61428896736144223</v>
      </c>
      <c r="R1757" s="60">
        <f t="shared" si="267"/>
        <v>24.567521689928324</v>
      </c>
      <c r="S1757" s="60">
        <f t="shared" si="268"/>
        <v>3.2014253141248528</v>
      </c>
    </row>
    <row r="1758" spans="1:19" x14ac:dyDescent="0.3">
      <c r="A1758" s="60">
        <f>[1]Data!A1757</f>
        <v>2016.09</v>
      </c>
      <c r="B1758" s="60">
        <f>[1]Data!B1757</f>
        <v>2157.69</v>
      </c>
      <c r="C1758" s="60">
        <f>[1]Data!C1757</f>
        <v>45.03</v>
      </c>
      <c r="D1758" s="60">
        <f>[1]Data!D1757</f>
        <v>89.09</v>
      </c>
      <c r="E1758" s="60">
        <f>[1]Data!E1757</f>
        <v>241.428</v>
      </c>
      <c r="F1758" s="60">
        <f t="shared" si="265"/>
        <v>2735.9222852154676</v>
      </c>
      <c r="G1758" s="60">
        <f t="shared" si="266"/>
        <v>112.96493768328445</v>
      </c>
      <c r="H1758" s="60">
        <f t="shared" si="260"/>
        <v>1980.4520117825969</v>
      </c>
      <c r="I1758" s="60">
        <f t="shared" si="261"/>
        <v>90.625069978242848</v>
      </c>
      <c r="J1758" s="60">
        <f t="shared" si="262"/>
        <v>30.189463973625667</v>
      </c>
      <c r="K1758" s="60">
        <f t="shared" si="263"/>
        <v>3.4074929884642597</v>
      </c>
      <c r="L1758" s="60">
        <f t="shared" si="264"/>
        <v>0.60616287583726614</v>
      </c>
      <c r="R1758" s="60">
        <f t="shared" si="267"/>
        <v>24.219216522617579</v>
      </c>
      <c r="S1758" s="60">
        <f t="shared" si="268"/>
        <v>3.1871463892374647</v>
      </c>
    </row>
    <row r="1759" spans="1:19" x14ac:dyDescent="0.3">
      <c r="A1759" s="60">
        <f>[1]Data!A1758</f>
        <v>2016.1</v>
      </c>
      <c r="B1759" s="60">
        <f>[1]Data!B1758</f>
        <v>2143.02</v>
      </c>
      <c r="C1759" s="60">
        <f>[1]Data!C1758</f>
        <v>45.25333333333333</v>
      </c>
      <c r="D1759" s="60">
        <f>[1]Data!D1758</f>
        <v>90.91</v>
      </c>
      <c r="E1759" s="60">
        <f>[1]Data!E1758</f>
        <v>241.72900000000001</v>
      </c>
      <c r="F1759" s="60">
        <f t="shared" si="265"/>
        <v>2713.9373225802442</v>
      </c>
      <c r="G1759" s="60">
        <f t="shared" si="266"/>
        <v>115.12913645032243</v>
      </c>
      <c r="H1759" s="60">
        <f t="shared" si="260"/>
        <v>1985.0970333724588</v>
      </c>
      <c r="I1759" s="60">
        <f t="shared" si="261"/>
        <v>90.589539906149326</v>
      </c>
      <c r="J1759" s="60">
        <f t="shared" si="262"/>
        <v>29.958616915284928</v>
      </c>
      <c r="K1759" s="60">
        <f t="shared" si="263"/>
        <v>3.3998169932070734</v>
      </c>
      <c r="L1759" s="60">
        <f t="shared" si="264"/>
        <v>0.59848688058007982</v>
      </c>
      <c r="R1759" s="60">
        <f t="shared" si="267"/>
        <v>23.572984270157299</v>
      </c>
      <c r="S1759" s="60">
        <f t="shared" si="268"/>
        <v>3.1601013220074132</v>
      </c>
    </row>
    <row r="1760" spans="1:19" x14ac:dyDescent="0.3">
      <c r="A1760" s="60">
        <f>[1]Data!A1759</f>
        <v>2016.11</v>
      </c>
      <c r="B1760" s="60">
        <f>[1]Data!B1759</f>
        <v>2164.9899999999998</v>
      </c>
      <c r="C1760" s="60">
        <f>[1]Data!C1759</f>
        <v>45.476666666666667</v>
      </c>
      <c r="D1760" s="60">
        <f>[1]Data!D1759</f>
        <v>92.73</v>
      </c>
      <c r="E1760" s="60">
        <f>[1]Data!E1759</f>
        <v>241.35300000000001</v>
      </c>
      <c r="F1760" s="60">
        <f t="shared" si="265"/>
        <v>2746.0316475245791</v>
      </c>
      <c r="G1760" s="60">
        <f t="shared" si="266"/>
        <v>117.61694727225265</v>
      </c>
      <c r="H1760" s="60">
        <f t="shared" si="260"/>
        <v>1990.0299332127861</v>
      </c>
      <c r="I1760" s="60">
        <f t="shared" si="261"/>
        <v>90.55979446736589</v>
      </c>
      <c r="J1760" s="60">
        <f t="shared" si="262"/>
        <v>30.322856447229885</v>
      </c>
      <c r="K1760" s="60">
        <f t="shared" si="263"/>
        <v>3.4119017663376732</v>
      </c>
      <c r="L1760" s="60">
        <f t="shared" si="264"/>
        <v>0.61057165371067956</v>
      </c>
      <c r="R1760" s="60">
        <f t="shared" si="267"/>
        <v>23.347244688881695</v>
      </c>
      <c r="S1760" s="60">
        <f t="shared" si="268"/>
        <v>3.1504789766761436</v>
      </c>
    </row>
    <row r="1761" spans="1:19" x14ac:dyDescent="0.3">
      <c r="A1761" s="60">
        <f>[1]Data!A1760</f>
        <v>2016.12</v>
      </c>
      <c r="B1761" s="60">
        <f>[1]Data!B1760</f>
        <v>2246.63</v>
      </c>
      <c r="C1761" s="60">
        <f>[1]Data!C1760</f>
        <v>45.7</v>
      </c>
      <c r="D1761" s="60">
        <f>[1]Data!D1760</f>
        <v>94.55</v>
      </c>
      <c r="E1761" s="60">
        <f>[1]Data!E1760</f>
        <v>241.43199999999999</v>
      </c>
      <c r="F1761" s="60">
        <f t="shared" si="265"/>
        <v>2848.6498282124985</v>
      </c>
      <c r="G1761" s="60">
        <f t="shared" si="266"/>
        <v>119.88615893916298</v>
      </c>
      <c r="H1761" s="60">
        <f t="shared" si="260"/>
        <v>1994.7850118219426</v>
      </c>
      <c r="I1761" s="60">
        <f t="shared" si="261"/>
        <v>90.536472536317589</v>
      </c>
      <c r="J1761" s="60">
        <f t="shared" si="262"/>
        <v>31.46411328395634</v>
      </c>
      <c r="K1761" s="60">
        <f t="shared" si="263"/>
        <v>3.4488476355538791</v>
      </c>
      <c r="L1761" s="60">
        <f t="shared" si="264"/>
        <v>0.64751752292688547</v>
      </c>
      <c r="R1761" s="60">
        <f t="shared" si="267"/>
        <v>23.761290322580646</v>
      </c>
      <c r="S1761" s="60">
        <f t="shared" si="268"/>
        <v>3.1680577995258186</v>
      </c>
    </row>
    <row r="1762" spans="1:19" x14ac:dyDescent="0.3">
      <c r="A1762" s="60">
        <f>[1]Data!A1761</f>
        <v>2017.01</v>
      </c>
      <c r="B1762" s="60">
        <f>[1]Data!B1761</f>
        <v>2275.12</v>
      </c>
      <c r="C1762" s="60">
        <f>[1]Data!C1761</f>
        <v>45.926666666666669</v>
      </c>
      <c r="D1762" s="60">
        <f>[1]Data!D1761</f>
        <v>96.463333333333338</v>
      </c>
      <c r="E1762" s="60">
        <f>[1]Data!E1761</f>
        <v>242.839</v>
      </c>
      <c r="F1762" s="60">
        <f t="shared" si="265"/>
        <v>2868.0598989453911</v>
      </c>
      <c r="G1762" s="60">
        <f t="shared" si="266"/>
        <v>121.60352774883768</v>
      </c>
      <c r="H1762" s="60">
        <f t="shared" si="260"/>
        <v>1999.8531254986983</v>
      </c>
      <c r="I1762" s="60">
        <f t="shared" si="261"/>
        <v>90.521142402079136</v>
      </c>
      <c r="J1762" s="60">
        <f t="shared" si="262"/>
        <v>31.68386768922965</v>
      </c>
      <c r="K1762" s="60">
        <f t="shared" si="263"/>
        <v>3.4558076456442435</v>
      </c>
      <c r="L1762" s="60">
        <f t="shared" si="264"/>
        <v>0.65447753301724987</v>
      </c>
      <c r="R1762" s="60">
        <f t="shared" si="267"/>
        <v>23.585334669477174</v>
      </c>
      <c r="S1762" s="60">
        <f t="shared" si="268"/>
        <v>3.1606251065646211</v>
      </c>
    </row>
    <row r="1763" spans="1:19" x14ac:dyDescent="0.3">
      <c r="A1763" s="60">
        <f>[1]Data!A1762</f>
        <v>2017.02</v>
      </c>
      <c r="B1763" s="60">
        <f>[1]Data!B1762</f>
        <v>2329.91</v>
      </c>
      <c r="C1763" s="60">
        <f>[1]Data!C1762</f>
        <v>46.153333333333336</v>
      </c>
      <c r="D1763" s="60">
        <f>[1]Data!D1762</f>
        <v>98.376666666666665</v>
      </c>
      <c r="E1763" s="60">
        <f>[1]Data!E1762</f>
        <v>243.60300000000001</v>
      </c>
      <c r="F1763" s="60">
        <f t="shared" si="265"/>
        <v>2927.9176509525737</v>
      </c>
      <c r="G1763" s="60">
        <f t="shared" si="266"/>
        <v>123.62656874094323</v>
      </c>
      <c r="H1763" s="60">
        <f t="shared" si="260"/>
        <v>2005.0310928661497</v>
      </c>
      <c r="I1763" s="60">
        <f t="shared" si="261"/>
        <v>90.51727636705229</v>
      </c>
      <c r="J1763" s="60">
        <f t="shared" si="262"/>
        <v>32.346506307588335</v>
      </c>
      <c r="K1763" s="60">
        <f t="shared" si="263"/>
        <v>3.4765060184406087</v>
      </c>
      <c r="L1763" s="60">
        <f t="shared" si="264"/>
        <v>0.67517590581361508</v>
      </c>
      <c r="R1763" s="60">
        <f t="shared" si="267"/>
        <v>23.683563175549757</v>
      </c>
      <c r="S1763" s="60">
        <f t="shared" si="268"/>
        <v>3.164781270636484</v>
      </c>
    </row>
    <row r="1764" spans="1:19" x14ac:dyDescent="0.3">
      <c r="A1764" s="60">
        <f>[1]Data!A1763</f>
        <v>2017.03</v>
      </c>
      <c r="B1764" s="60">
        <f>[1]Data!B1763</f>
        <v>2366.8200000000002</v>
      </c>
      <c r="C1764" s="60">
        <f>[1]Data!C1763</f>
        <v>46.38</v>
      </c>
      <c r="D1764" s="60">
        <f>[1]Data!D1763</f>
        <v>100.29</v>
      </c>
      <c r="E1764" s="60">
        <f>[1]Data!E1763</f>
        <v>243.80099999999999</v>
      </c>
      <c r="F1764" s="60">
        <f t="shared" si="265"/>
        <v>2971.8856343903426</v>
      </c>
      <c r="G1764" s="60">
        <f t="shared" si="266"/>
        <v>125.92863431651223</v>
      </c>
      <c r="H1764" s="60">
        <f t="shared" si="260"/>
        <v>2010.7121557187397</v>
      </c>
      <c r="I1764" s="60">
        <f t="shared" si="261"/>
        <v>90.529190012470309</v>
      </c>
      <c r="J1764" s="60">
        <f t="shared" si="262"/>
        <v>32.827926925900563</v>
      </c>
      <c r="K1764" s="60">
        <f t="shared" si="263"/>
        <v>3.4912795837963198</v>
      </c>
      <c r="L1764" s="60">
        <f t="shared" si="264"/>
        <v>0.68994947116932615</v>
      </c>
      <c r="R1764" s="60">
        <f t="shared" si="267"/>
        <v>23.599760693987438</v>
      </c>
      <c r="S1764" s="60">
        <f t="shared" si="268"/>
        <v>3.1612365718948752</v>
      </c>
    </row>
    <row r="1765" spans="1:19" x14ac:dyDescent="0.3">
      <c r="A1765" s="60">
        <f>[1]Data!A1764</f>
        <v>2017.04</v>
      </c>
      <c r="B1765" s="60">
        <f>[1]Data!B1764</f>
        <v>2359.31</v>
      </c>
      <c r="C1765" s="60">
        <f>[1]Data!C1764</f>
        <v>46.660000000000004</v>
      </c>
      <c r="D1765" s="60">
        <f>[1]Data!D1764</f>
        <v>101.53333333333333</v>
      </c>
      <c r="E1765" s="60">
        <f>[1]Data!E1764</f>
        <v>244.524</v>
      </c>
      <c r="F1765" s="60">
        <f t="shared" si="265"/>
        <v>2953.6964552559252</v>
      </c>
      <c r="G1765" s="60">
        <f t="shared" si="266"/>
        <v>127.11286213214242</v>
      </c>
      <c r="H1765" s="60">
        <f t="shared" si="260"/>
        <v>2016.0973577451214</v>
      </c>
      <c r="I1765" s="60">
        <f t="shared" si="261"/>
        <v>90.547718451276381</v>
      </c>
      <c r="J1765" s="60">
        <f t="shared" si="262"/>
        <v>32.620329984849988</v>
      </c>
      <c r="K1765" s="60">
        <f t="shared" si="263"/>
        <v>3.484935713170211</v>
      </c>
      <c r="L1765" s="60">
        <f t="shared" si="264"/>
        <v>0.6836056005432174</v>
      </c>
      <c r="R1765" s="60">
        <f t="shared" si="267"/>
        <v>23.236802363755746</v>
      </c>
      <c r="S1765" s="60">
        <f t="shared" si="268"/>
        <v>3.1457373305960648</v>
      </c>
    </row>
    <row r="1766" spans="1:19" x14ac:dyDescent="0.3">
      <c r="A1766" s="60">
        <f>[1]Data!A1765</f>
        <v>2017.05</v>
      </c>
      <c r="B1766" s="60">
        <f>[1]Data!B1765</f>
        <v>2395.35</v>
      </c>
      <c r="C1766" s="60">
        <f>[1]Data!C1765</f>
        <v>46.94</v>
      </c>
      <c r="D1766" s="60">
        <f>[1]Data!D1765</f>
        <v>102.77666666666667</v>
      </c>
      <c r="E1766" s="60">
        <f>[1]Data!E1765</f>
        <v>244.733</v>
      </c>
      <c r="F1766" s="60">
        <f t="shared" si="265"/>
        <v>2996.2551316128183</v>
      </c>
      <c r="G1766" s="60">
        <f t="shared" si="266"/>
        <v>128.55954867140923</v>
      </c>
      <c r="H1766" s="60">
        <f t="shared" si="260"/>
        <v>2021.3173966138047</v>
      </c>
      <c r="I1766" s="60">
        <f t="shared" si="261"/>
        <v>90.574091079074918</v>
      </c>
      <c r="J1766" s="60">
        <f t="shared" si="262"/>
        <v>33.080708797805812</v>
      </c>
      <c r="K1766" s="60">
        <f t="shared" si="263"/>
        <v>3.498950296703625</v>
      </c>
      <c r="L1766" s="60">
        <f t="shared" si="264"/>
        <v>0.6976201840766314</v>
      </c>
      <c r="R1766" s="60">
        <f t="shared" si="267"/>
        <v>23.306360068757499</v>
      </c>
      <c r="S1766" s="60">
        <f t="shared" si="268"/>
        <v>3.148726287648028</v>
      </c>
    </row>
    <row r="1767" spans="1:19" x14ac:dyDescent="0.3">
      <c r="A1767" s="60">
        <f>[1]Data!A1766</f>
        <v>2017.06</v>
      </c>
      <c r="B1767" s="60">
        <f>[1]Data!B1766</f>
        <v>2433.9899999999998</v>
      </c>
      <c r="C1767" s="60">
        <f>[1]Data!C1766</f>
        <v>47.22</v>
      </c>
      <c r="D1767" s="60">
        <f>[1]Data!D1766</f>
        <v>104.02</v>
      </c>
      <c r="E1767" s="60">
        <f>[1]Data!E1766</f>
        <v>244.95500000000001</v>
      </c>
      <c r="F1767" s="60">
        <f t="shared" si="265"/>
        <v>3041.8292083239767</v>
      </c>
      <c r="G1767" s="60">
        <f t="shared" si="266"/>
        <v>129.99686697556689</v>
      </c>
      <c r="H1767" s="60">
        <f t="shared" si="260"/>
        <v>2026.6989811493577</v>
      </c>
      <c r="I1767" s="60">
        <f t="shared" si="261"/>
        <v>90.605063646485618</v>
      </c>
      <c r="J1767" s="60">
        <f t="shared" si="262"/>
        <v>33.572397456639976</v>
      </c>
      <c r="K1767" s="60">
        <f t="shared" si="263"/>
        <v>3.5137042250829444</v>
      </c>
      <c r="L1767" s="60">
        <f t="shared" si="264"/>
        <v>0.71237411245595084</v>
      </c>
      <c r="R1767" s="60">
        <f t="shared" si="267"/>
        <v>23.399250144203037</v>
      </c>
      <c r="S1767" s="60">
        <f t="shared" si="268"/>
        <v>3.1527039767306717</v>
      </c>
    </row>
    <row r="1768" spans="1:19" x14ac:dyDescent="0.3">
      <c r="A1768" s="60">
        <f>[1]Data!A1767</f>
        <v>2017.07</v>
      </c>
      <c r="B1768" s="60">
        <f>[1]Data!B1767</f>
        <v>2454.1</v>
      </c>
      <c r="C1768" s="60">
        <f>[1]Data!C1767</f>
        <v>47.536666666666669</v>
      </c>
      <c r="D1768" s="60">
        <f>[1]Data!D1767</f>
        <v>105.03999999999999</v>
      </c>
      <c r="E1768" s="60">
        <f>[1]Data!E1767</f>
        <v>244.786</v>
      </c>
      <c r="F1768" s="60">
        <f t="shared" si="265"/>
        <v>3069.0786962898201</v>
      </c>
      <c r="G1768" s="60">
        <f t="shared" si="266"/>
        <v>131.36222087864499</v>
      </c>
      <c r="H1768" s="60">
        <f t="shared" si="260"/>
        <v>2031.9827522147903</v>
      </c>
      <c r="I1768" s="60">
        <f t="shared" si="261"/>
        <v>90.662723673161992</v>
      </c>
      <c r="J1768" s="60">
        <f t="shared" si="262"/>
        <v>33.851604848689647</v>
      </c>
      <c r="K1768" s="60">
        <f t="shared" si="263"/>
        <v>3.5219864088308817</v>
      </c>
      <c r="L1768" s="60">
        <f t="shared" si="264"/>
        <v>0.72065629620388805</v>
      </c>
      <c r="R1768" s="60">
        <f t="shared" si="267"/>
        <v>23.363480578827115</v>
      </c>
      <c r="S1768" s="60">
        <f t="shared" si="268"/>
        <v>3.1511741442423169</v>
      </c>
    </row>
    <row r="1769" spans="1:19" x14ac:dyDescent="0.3">
      <c r="A1769" s="60">
        <f>[1]Data!A1768</f>
        <v>2017.08</v>
      </c>
      <c r="B1769" s="60">
        <f>[1]Data!B1768</f>
        <v>2456.2199999999998</v>
      </c>
      <c r="C1769" s="60">
        <f>[1]Data!C1768</f>
        <v>47.853333333333339</v>
      </c>
      <c r="D1769" s="60">
        <f>[1]Data!D1768</f>
        <v>106.06</v>
      </c>
      <c r="E1769" s="60">
        <f>[1]Data!E1768</f>
        <v>245.51900000000001</v>
      </c>
      <c r="F1769" s="60">
        <f t="shared" si="265"/>
        <v>3062.5592644561107</v>
      </c>
      <c r="G1769" s="60">
        <f t="shared" si="266"/>
        <v>132.24183321861037</v>
      </c>
      <c r="H1769" s="60">
        <f t="shared" si="260"/>
        <v>2038.1579516955408</v>
      </c>
      <c r="I1769" s="60">
        <f t="shared" si="261"/>
        <v>90.74356164464146</v>
      </c>
      <c r="J1769" s="60">
        <f t="shared" si="262"/>
        <v>33.749603927266165</v>
      </c>
      <c r="K1769" s="60">
        <f t="shared" si="263"/>
        <v>3.5189686817612675</v>
      </c>
      <c r="L1769" s="60">
        <f t="shared" si="264"/>
        <v>0.71763856913427393</v>
      </c>
      <c r="R1769" s="60">
        <f t="shared" si="267"/>
        <v>23.158778050160283</v>
      </c>
      <c r="S1769" s="60">
        <f t="shared" si="268"/>
        <v>3.1423738900935407</v>
      </c>
    </row>
    <row r="1770" spans="1:19" x14ac:dyDescent="0.3">
      <c r="A1770" s="60">
        <f>[1]Data!A1769</f>
        <v>2017.09</v>
      </c>
      <c r="B1770" s="60">
        <f>[1]Data!B1769</f>
        <v>2492.84</v>
      </c>
      <c r="C1770" s="60">
        <f>[1]Data!C1769</f>
        <v>48.17</v>
      </c>
      <c r="D1770" s="60">
        <f>[1]Data!D1769</f>
        <v>107.08</v>
      </c>
      <c r="E1770" s="60">
        <f>[1]Data!E1769</f>
        <v>246.81899999999999</v>
      </c>
      <c r="F1770" s="60">
        <f t="shared" si="265"/>
        <v>3091.8481847021499</v>
      </c>
      <c r="G1770" s="60">
        <f t="shared" si="266"/>
        <v>132.81041046272773</v>
      </c>
      <c r="H1770" s="60">
        <f t="shared" si="260"/>
        <v>2044.3518815964367</v>
      </c>
      <c r="I1770" s="60">
        <f t="shared" si="261"/>
        <v>90.849824273379895</v>
      </c>
      <c r="J1770" s="60">
        <f t="shared" si="262"/>
        <v>34.032516952353632</v>
      </c>
      <c r="K1770" s="60">
        <f t="shared" si="263"/>
        <v>3.5273164485268569</v>
      </c>
      <c r="L1770" s="60">
        <f t="shared" si="264"/>
        <v>0.72598633589986328</v>
      </c>
      <c r="R1770" s="60">
        <f t="shared" si="267"/>
        <v>23.280164363093018</v>
      </c>
      <c r="S1770" s="60">
        <f t="shared" si="268"/>
        <v>3.1476016831086322</v>
      </c>
    </row>
    <row r="1771" spans="1:19" x14ac:dyDescent="0.3">
      <c r="A1771" s="60">
        <f>[1]Data!A1770</f>
        <v>2017.1</v>
      </c>
      <c r="B1771" s="60">
        <f>[1]Data!B1770</f>
        <v>2557</v>
      </c>
      <c r="C1771" s="60">
        <f>[1]Data!C1770</f>
        <v>48.423333333333332</v>
      </c>
      <c r="D1771" s="60">
        <f>[1]Data!D1770</f>
        <v>108.01333333333334</v>
      </c>
      <c r="E1771" s="60">
        <f>[1]Data!E1770</f>
        <v>246.66300000000001</v>
      </c>
      <c r="F1771" s="60">
        <f t="shared" si="265"/>
        <v>3173.4310273531087</v>
      </c>
      <c r="G1771" s="60">
        <f t="shared" si="266"/>
        <v>134.05274281104175</v>
      </c>
      <c r="H1771" s="60">
        <f t="shared" si="260"/>
        <v>2050.3665405123716</v>
      </c>
      <c r="I1771" s="60">
        <f t="shared" si="261"/>
        <v>91.005915229458623</v>
      </c>
      <c r="J1771" s="60">
        <f t="shared" si="262"/>
        <v>34.870601755410604</v>
      </c>
      <c r="K1771" s="60">
        <f t="shared" si="263"/>
        <v>3.5516441176482245</v>
      </c>
      <c r="L1771" s="60">
        <f t="shared" si="264"/>
        <v>0.75031400502123091</v>
      </c>
      <c r="R1771" s="60">
        <f t="shared" si="267"/>
        <v>23.673003332921862</v>
      </c>
      <c r="S1771" s="60">
        <f t="shared" si="268"/>
        <v>3.1643352989970057</v>
      </c>
    </row>
    <row r="1772" spans="1:19" x14ac:dyDescent="0.3">
      <c r="A1772" s="60">
        <f>[1]Data!A1771</f>
        <v>2017.11</v>
      </c>
      <c r="B1772" s="60">
        <f>[1]Data!B1771</f>
        <v>2593.61</v>
      </c>
      <c r="C1772" s="60">
        <f>[1]Data!C1771</f>
        <v>48.676666666666662</v>
      </c>
      <c r="D1772" s="60">
        <f>[1]Data!D1771</f>
        <v>108.94666666666666</v>
      </c>
      <c r="E1772" s="60">
        <f>[1]Data!E1771</f>
        <v>246.66900000000001</v>
      </c>
      <c r="F1772" s="60">
        <f t="shared" si="265"/>
        <v>3218.7885193315733</v>
      </c>
      <c r="G1772" s="60">
        <f t="shared" si="266"/>
        <v>135.20779141278388</v>
      </c>
      <c r="H1772" s="60">
        <f t="shared" si="260"/>
        <v>2057.8307429545944</v>
      </c>
      <c r="I1772" s="60">
        <f t="shared" si="261"/>
        <v>91.216765673944423</v>
      </c>
      <c r="J1772" s="60">
        <f t="shared" si="262"/>
        <v>35.287246763793149</v>
      </c>
      <c r="K1772" s="60">
        <f t="shared" si="263"/>
        <v>3.5635216171824271</v>
      </c>
      <c r="L1772" s="60">
        <f t="shared" si="264"/>
        <v>0.7621915045554335</v>
      </c>
      <c r="R1772" s="60">
        <f t="shared" si="267"/>
        <v>23.806235466895121</v>
      </c>
      <c r="S1772" s="60">
        <f t="shared" si="268"/>
        <v>3.1699475407702455</v>
      </c>
    </row>
    <row r="1773" spans="1:19" x14ac:dyDescent="0.3">
      <c r="A1773" s="60">
        <f>[1]Data!A1772</f>
        <v>2017.12</v>
      </c>
      <c r="B1773" s="60">
        <f>[1]Data!B1772</f>
        <v>2664.34</v>
      </c>
      <c r="C1773" s="60">
        <f>[1]Data!C1772</f>
        <v>48.93</v>
      </c>
      <c r="D1773" s="60">
        <f>[1]Data!D1772</f>
        <v>109.88</v>
      </c>
      <c r="E1773" s="60">
        <f>[1]Data!E1772</f>
        <v>246.524</v>
      </c>
      <c r="F1773" s="60">
        <f t="shared" si="265"/>
        <v>3308.5125316399208</v>
      </c>
      <c r="G1773" s="60">
        <f t="shared" si="266"/>
        <v>136.44630827018867</v>
      </c>
      <c r="H1773" s="60">
        <f t="shared" si="260"/>
        <v>2065.8197369639552</v>
      </c>
      <c r="I1773" s="60">
        <f t="shared" si="261"/>
        <v>91.480786405431346</v>
      </c>
      <c r="J1773" s="60">
        <f t="shared" si="262"/>
        <v>36.166201249921585</v>
      </c>
      <c r="K1773" s="60">
        <f t="shared" si="263"/>
        <v>3.5881250155638398</v>
      </c>
      <c r="L1773" s="60">
        <f t="shared" si="264"/>
        <v>0.78679490293684617</v>
      </c>
      <c r="R1773" s="60">
        <f t="shared" si="267"/>
        <v>24.247724790680746</v>
      </c>
      <c r="S1773" s="60">
        <f t="shared" si="268"/>
        <v>3.1883227899171218</v>
      </c>
    </row>
    <row r="1774" spans="1:19" x14ac:dyDescent="0.3">
      <c r="A1774" s="60">
        <f>[1]Data!A1773</f>
        <v>2018.01</v>
      </c>
      <c r="B1774" s="60">
        <f>[1]Data!B1773</f>
        <v>2789.8</v>
      </c>
      <c r="C1774" s="60">
        <f>[1]Data!C1773</f>
        <v>49.286666666666662</v>
      </c>
      <c r="D1774" s="60">
        <f>[1]Data!D1773</f>
        <v>111.73333333333332</v>
      </c>
      <c r="E1774" s="60">
        <f>[1]Data!E1773</f>
        <v>247.86699999999999</v>
      </c>
      <c r="F1774" s="60">
        <f t="shared" si="265"/>
        <v>3445.5353052241726</v>
      </c>
      <c r="G1774" s="60">
        <f t="shared" si="266"/>
        <v>137.99596557831413</v>
      </c>
      <c r="H1774" s="60">
        <f t="shared" si="260"/>
        <v>2074.5246609025307</v>
      </c>
      <c r="I1774" s="60">
        <f t="shared" si="261"/>
        <v>91.780631026147631</v>
      </c>
      <c r="J1774" s="60">
        <f t="shared" si="262"/>
        <v>37.540985137077179</v>
      </c>
      <c r="K1774" s="60">
        <f t="shared" si="263"/>
        <v>3.625433273144278</v>
      </c>
      <c r="L1774" s="60">
        <f t="shared" si="264"/>
        <v>0.82410316051728438</v>
      </c>
      <c r="R1774" s="60">
        <f t="shared" si="267"/>
        <v>24.968377088305495</v>
      </c>
      <c r="S1774" s="60">
        <f t="shared" si="268"/>
        <v>3.2176101077183166</v>
      </c>
    </row>
    <row r="1775" spans="1:19" x14ac:dyDescent="0.3">
      <c r="A1775" s="60">
        <f>[1]Data!A1774</f>
        <v>2018.02</v>
      </c>
      <c r="B1775" s="60">
        <f>[1]Data!B1774</f>
        <v>2705.16</v>
      </c>
      <c r="C1775" s="60">
        <f>[1]Data!C1774</f>
        <v>49.643333333333331</v>
      </c>
      <c r="D1775" s="60">
        <f>[1]Data!D1774</f>
        <v>113.58666666666666</v>
      </c>
      <c r="E1775" s="60">
        <f>[1]Data!E1774</f>
        <v>248.99100000000001</v>
      </c>
      <c r="F1775" s="60">
        <f t="shared" si="265"/>
        <v>3325.9188802004883</v>
      </c>
      <c r="G1775" s="60">
        <f t="shared" si="266"/>
        <v>139.65164323208467</v>
      </c>
      <c r="H1775" s="60">
        <f t="shared" si="260"/>
        <v>2083.563048442627</v>
      </c>
      <c r="I1775" s="60">
        <f t="shared" si="261"/>
        <v>92.116245585460447</v>
      </c>
      <c r="J1775" s="60">
        <f t="shared" si="262"/>
        <v>36.105671253339146</v>
      </c>
      <c r="K1775" s="60">
        <f t="shared" si="263"/>
        <v>3.5864499514306165</v>
      </c>
      <c r="L1775" s="60">
        <f t="shared" si="264"/>
        <v>0.7851198388036229</v>
      </c>
      <c r="R1775" s="60">
        <f t="shared" si="267"/>
        <v>23.815823453456979</v>
      </c>
      <c r="S1775" s="60">
        <f t="shared" si="268"/>
        <v>3.1703502107475119</v>
      </c>
    </row>
    <row r="1776" spans="1:19" x14ac:dyDescent="0.3">
      <c r="A1776" s="60">
        <f>[1]Data!A1775</f>
        <v>2018.03</v>
      </c>
      <c r="B1776" s="60">
        <f>[1]Data!B1775</f>
        <v>2702.77</v>
      </c>
      <c r="C1776" s="60">
        <f>[1]Data!C1775</f>
        <v>50</v>
      </c>
      <c r="D1776" s="60">
        <f>[1]Data!D1775</f>
        <v>115.44</v>
      </c>
      <c r="E1776" s="60">
        <f>[1]Data!E1775</f>
        <v>249.554</v>
      </c>
      <c r="F1776" s="60">
        <f t="shared" si="265"/>
        <v>3315.4837156487165</v>
      </c>
      <c r="G1776" s="60">
        <f t="shared" si="266"/>
        <v>141.6100667590982</v>
      </c>
      <c r="H1776" s="60">
        <f t="shared" si="260"/>
        <v>2092.8952268552812</v>
      </c>
      <c r="I1776" s="60">
        <f t="shared" si="261"/>
        <v>92.494712929925072</v>
      </c>
      <c r="J1776" s="60">
        <f t="shared" si="262"/>
        <v>35.845116013934337</v>
      </c>
      <c r="K1776" s="60">
        <f t="shared" si="263"/>
        <v>3.579207323844007</v>
      </c>
      <c r="L1776" s="60">
        <f t="shared" si="264"/>
        <v>0.77787721121701336</v>
      </c>
      <c r="R1776" s="60">
        <f t="shared" si="267"/>
        <v>23.412768537768539</v>
      </c>
      <c r="S1776" s="60">
        <f t="shared" si="268"/>
        <v>3.1532815375503889</v>
      </c>
    </row>
    <row r="1777" spans="1:19" x14ac:dyDescent="0.3">
      <c r="A1777" s="60">
        <f>[1]Data!A1776</f>
        <v>2018.04</v>
      </c>
      <c r="B1777" s="60">
        <f>[1]Data!B1776</f>
        <v>2653.63</v>
      </c>
      <c r="C1777" s="60">
        <f>[1]Data!C1776</f>
        <v>50.33</v>
      </c>
      <c r="D1777" s="60">
        <f>[1]Data!D1776</f>
        <v>117.78666666666666</v>
      </c>
      <c r="E1777" s="60">
        <f>[1]Data!E1776</f>
        <v>250.54599999999999</v>
      </c>
      <c r="F1777" s="60">
        <f t="shared" si="265"/>
        <v>3242.3152547835521</v>
      </c>
      <c r="G1777" s="60">
        <f t="shared" si="266"/>
        <v>143.9166372642149</v>
      </c>
      <c r="H1777" s="60">
        <f t="shared" si="260"/>
        <v>2101.920503368955</v>
      </c>
      <c r="I1777" s="60">
        <f t="shared" si="261"/>
        <v>92.931462675893371</v>
      </c>
      <c r="J1777" s="60">
        <f t="shared" si="262"/>
        <v>34.889316937702908</v>
      </c>
      <c r="K1777" s="60">
        <f t="shared" si="263"/>
        <v>3.552180677411823</v>
      </c>
      <c r="L1777" s="60">
        <f t="shared" si="264"/>
        <v>0.75085056478482937</v>
      </c>
      <c r="R1777" s="60">
        <f t="shared" si="267"/>
        <v>22.529120443740098</v>
      </c>
      <c r="S1777" s="60">
        <f t="shared" si="268"/>
        <v>3.1148087143452186</v>
      </c>
    </row>
    <row r="1778" spans="1:19" x14ac:dyDescent="0.3">
      <c r="A1778" s="60">
        <f>[1]Data!A1777</f>
        <v>2018.05</v>
      </c>
      <c r="B1778" s="60">
        <f>[1]Data!B1777</f>
        <v>2701.49</v>
      </c>
      <c r="C1778" s="60">
        <f>[1]Data!C1777</f>
        <v>50.66</v>
      </c>
      <c r="D1778" s="60">
        <f>[1]Data!D1777</f>
        <v>120.13333333333333</v>
      </c>
      <c r="E1778" s="60">
        <f>[1]Data!E1777</f>
        <v>251.58799999999999</v>
      </c>
      <c r="F1778" s="60">
        <f t="shared" si="265"/>
        <v>3287.1217227172992</v>
      </c>
      <c r="G1778" s="60">
        <f t="shared" si="266"/>
        <v>146.17595831279709</v>
      </c>
      <c r="H1778" s="60">
        <f t="shared" si="260"/>
        <v>2111.0292784793955</v>
      </c>
      <c r="I1778" s="60">
        <f t="shared" si="261"/>
        <v>93.430814799967123</v>
      </c>
      <c r="J1778" s="60">
        <f t="shared" si="262"/>
        <v>35.18241524228317</v>
      </c>
      <c r="K1778" s="60">
        <f t="shared" si="263"/>
        <v>3.5605463907983017</v>
      </c>
      <c r="L1778" s="60">
        <f t="shared" si="264"/>
        <v>0.7592162781713081</v>
      </c>
      <c r="R1778" s="60">
        <f t="shared" si="267"/>
        <v>22.48743063263041</v>
      </c>
      <c r="S1778" s="60">
        <f t="shared" si="268"/>
        <v>3.1129565145639631</v>
      </c>
    </row>
    <row r="1779" spans="1:19" x14ac:dyDescent="0.3">
      <c r="A1779" s="60">
        <f>[1]Data!A1778</f>
        <v>2018.06</v>
      </c>
      <c r="B1779" s="60">
        <f>[1]Data!B1778</f>
        <v>2754.35</v>
      </c>
      <c r="C1779" s="60">
        <f>[1]Data!C1778</f>
        <v>50.99</v>
      </c>
      <c r="D1779" s="60">
        <f>[1]Data!D1778</f>
        <v>122.48</v>
      </c>
      <c r="E1779" s="60">
        <f>[1]Data!E1778</f>
        <v>251.989</v>
      </c>
      <c r="F1779" s="60">
        <f t="shared" si="265"/>
        <v>3346.1074873307957</v>
      </c>
      <c r="G1779" s="60">
        <f t="shared" si="266"/>
        <v>148.79417831730748</v>
      </c>
      <c r="H1779" s="60">
        <f t="shared" si="260"/>
        <v>2121.3919935202543</v>
      </c>
      <c r="I1779" s="60">
        <f t="shared" si="261"/>
        <v>93.999143327656213</v>
      </c>
      <c r="J1779" s="60">
        <f t="shared" si="262"/>
        <v>35.59721257955669</v>
      </c>
      <c r="K1779" s="60">
        <f t="shared" si="263"/>
        <v>3.5722673364654516</v>
      </c>
      <c r="L1779" s="60">
        <f t="shared" si="264"/>
        <v>0.77093722383845797</v>
      </c>
      <c r="R1779" s="60">
        <f t="shared" si="267"/>
        <v>22.48816133246244</v>
      </c>
      <c r="S1779" s="60">
        <f t="shared" si="268"/>
        <v>3.112989007736378</v>
      </c>
    </row>
    <row r="1780" spans="1:19" x14ac:dyDescent="0.3">
      <c r="A1780" s="60">
        <f>[1]Data!A1779</f>
        <v>2018.07</v>
      </c>
      <c r="B1780" s="60">
        <f>[1]Data!B1779</f>
        <v>2793.64</v>
      </c>
      <c r="C1780" s="60">
        <f>[1]Data!C1779</f>
        <v>51.44</v>
      </c>
      <c r="D1780" s="60">
        <f>[1]Data!D1779</f>
        <v>125.11666666666667</v>
      </c>
      <c r="E1780" s="60">
        <f>[1]Data!E1779</f>
        <v>252.006</v>
      </c>
      <c r="F1780" s="60">
        <f t="shared" si="265"/>
        <v>3393.6097914335364</v>
      </c>
      <c r="G1780" s="60">
        <f t="shared" si="266"/>
        <v>151.98706528812806</v>
      </c>
      <c r="H1780" s="60">
        <f t="shared" si="260"/>
        <v>2133.4271971936773</v>
      </c>
      <c r="I1780" s="60">
        <f t="shared" si="261"/>
        <v>94.6200174581368</v>
      </c>
      <c r="J1780" s="60">
        <f t="shared" si="262"/>
        <v>35.865664397440931</v>
      </c>
      <c r="K1780" s="60">
        <f t="shared" si="263"/>
        <v>3.5797804143598571</v>
      </c>
      <c r="L1780" s="60">
        <f t="shared" si="264"/>
        <v>0.77845030173286345</v>
      </c>
      <c r="R1780" s="60">
        <f t="shared" si="267"/>
        <v>22.328280271746369</v>
      </c>
      <c r="S1780" s="60">
        <f t="shared" si="268"/>
        <v>3.1058540486340269</v>
      </c>
    </row>
    <row r="1781" spans="1:19" x14ac:dyDescent="0.3">
      <c r="A1781" s="60">
        <f>[1]Data!A1780</f>
        <v>2018.08</v>
      </c>
      <c r="B1781" s="60">
        <f>[1]Data!B1780</f>
        <v>2857.82</v>
      </c>
      <c r="C1781" s="60">
        <f>[1]Data!C1780</f>
        <v>51.89</v>
      </c>
      <c r="D1781" s="60">
        <f>[1]Data!D1780</f>
        <v>127.75333333333333</v>
      </c>
      <c r="E1781" s="60">
        <f>[1]Data!E1780</f>
        <v>252.14599999999999</v>
      </c>
      <c r="F1781" s="60">
        <f t="shared" si="265"/>
        <v>3469.6457292600317</v>
      </c>
      <c r="G1781" s="60">
        <f t="shared" si="266"/>
        <v>155.10382298350953</v>
      </c>
      <c r="H1781" s="60">
        <f t="shared" si="260"/>
        <v>2145.3709307677045</v>
      </c>
      <c r="I1781" s="60">
        <f t="shared" si="261"/>
        <v>95.287411698453425</v>
      </c>
      <c r="J1781" s="60">
        <f t="shared" si="262"/>
        <v>36.41242497214715</v>
      </c>
      <c r="K1781" s="60">
        <f t="shared" si="263"/>
        <v>3.5949100617862699</v>
      </c>
      <c r="L1781" s="60">
        <f t="shared" si="264"/>
        <v>0.79357994915927632</v>
      </c>
      <c r="R1781" s="60">
        <f t="shared" si="267"/>
        <v>22.369827271304079</v>
      </c>
      <c r="S1781" s="60">
        <f t="shared" si="268"/>
        <v>3.1077130540285118</v>
      </c>
    </row>
    <row r="1782" spans="1:19" x14ac:dyDescent="0.3">
      <c r="A1782" s="60">
        <f>[1]Data!A1781</f>
        <v>2018.09</v>
      </c>
      <c r="B1782" s="60">
        <f>[1]Data!B1781</f>
        <v>2901.5</v>
      </c>
      <c r="C1782" s="60">
        <f>[1]Data!C1781</f>
        <v>52.34</v>
      </c>
      <c r="D1782" s="60">
        <f>[1]Data!D1781</f>
        <v>130.38999999999999</v>
      </c>
      <c r="E1782" s="60">
        <f>[1]Data!E1781</f>
        <v>252.43899999999999</v>
      </c>
      <c r="F1782" s="60">
        <f t="shared" si="265"/>
        <v>3518.5884164095082</v>
      </c>
      <c r="G1782" s="60">
        <f t="shared" si="266"/>
        <v>158.12122819770318</v>
      </c>
      <c r="H1782" s="60">
        <f t="shared" si="260"/>
        <v>2157.518753223253</v>
      </c>
      <c r="I1782" s="60">
        <f t="shared" si="261"/>
        <v>96.004663429695611</v>
      </c>
      <c r="J1782" s="60">
        <f t="shared" si="262"/>
        <v>36.650182300635606</v>
      </c>
      <c r="K1782" s="60">
        <f t="shared" si="263"/>
        <v>3.6014184024167593</v>
      </c>
      <c r="L1782" s="60">
        <f t="shared" si="264"/>
        <v>0.80008828978976565</v>
      </c>
      <c r="R1782" s="60">
        <f t="shared" si="267"/>
        <v>22.252473349183223</v>
      </c>
      <c r="S1782" s="60">
        <f t="shared" si="268"/>
        <v>3.1024531641952824</v>
      </c>
    </row>
    <row r="1783" spans="1:19" x14ac:dyDescent="0.3">
      <c r="A1783" s="60">
        <f>[1]Data!A1782</f>
        <v>2018.1</v>
      </c>
      <c r="B1783" s="60">
        <f>[1]Data!B1782</f>
        <v>2785.46</v>
      </c>
      <c r="C1783" s="60">
        <f>[1]Data!C1782</f>
        <v>52.81</v>
      </c>
      <c r="D1783" s="60">
        <f>[1]Data!D1782</f>
        <v>131.05666666666667</v>
      </c>
      <c r="E1783" s="60">
        <f>[1]Data!E1782</f>
        <v>252.88499999999999</v>
      </c>
      <c r="F1783" s="60">
        <f t="shared" si="265"/>
        <v>3371.9117628566337</v>
      </c>
      <c r="G1783" s="60">
        <f t="shared" si="266"/>
        <v>158.64938499713307</v>
      </c>
      <c r="H1783" s="60">
        <f t="shared" si="260"/>
        <v>2173.3004671708559</v>
      </c>
      <c r="I1783" s="60">
        <f t="shared" si="261"/>
        <v>96.92789032494872</v>
      </c>
      <c r="J1783" s="60">
        <f t="shared" si="262"/>
        <v>34.787838170751165</v>
      </c>
      <c r="K1783" s="60">
        <f t="shared" si="263"/>
        <v>3.5492678478468345</v>
      </c>
      <c r="L1783" s="60">
        <f t="shared" si="264"/>
        <v>0.74793773521984086</v>
      </c>
      <c r="R1783" s="60">
        <f t="shared" si="267"/>
        <v>21.253859653584964</v>
      </c>
      <c r="S1783" s="60">
        <f t="shared" si="268"/>
        <v>3.0565385096344966</v>
      </c>
    </row>
    <row r="1784" spans="1:19" x14ac:dyDescent="0.3">
      <c r="A1784" s="60">
        <f>[1]Data!A1783</f>
        <v>2018.11</v>
      </c>
      <c r="B1784" s="60">
        <f>[1]Data!B1783</f>
        <v>2723.23</v>
      </c>
      <c r="C1784" s="60">
        <f>[1]Data!C1783</f>
        <v>53.28</v>
      </c>
      <c r="D1784" s="60">
        <f>[1]Data!D1783</f>
        <v>131.72333333333333</v>
      </c>
      <c r="E1784" s="60">
        <f>[1]Data!E1783</f>
        <v>252.03800000000001</v>
      </c>
      <c r="F1784" s="60">
        <f t="shared" si="265"/>
        <v>3307.6583365405213</v>
      </c>
      <c r="G1784" s="60">
        <f t="shared" si="266"/>
        <v>159.9922818186146</v>
      </c>
      <c r="H1784" s="60">
        <f t="shared" si="260"/>
        <v>2189.5158563056621</v>
      </c>
      <c r="I1784" s="60">
        <f t="shared" si="261"/>
        <v>98.131893672847951</v>
      </c>
      <c r="J1784" s="60">
        <f t="shared" si="262"/>
        <v>33.706251991504317</v>
      </c>
      <c r="K1784" s="60">
        <f t="shared" si="263"/>
        <v>3.5176833391875242</v>
      </c>
      <c r="L1784" s="60">
        <f t="shared" si="264"/>
        <v>0.71635322656053058</v>
      </c>
      <c r="R1784" s="60">
        <f t="shared" si="267"/>
        <v>20.673861882227904</v>
      </c>
      <c r="S1784" s="60">
        <f t="shared" si="268"/>
        <v>3.0288701913765599</v>
      </c>
    </row>
    <row r="1785" spans="1:19" x14ac:dyDescent="0.3">
      <c r="A1785" s="60">
        <f>[1]Data!A1784</f>
        <v>2018.12</v>
      </c>
      <c r="B1785" s="60">
        <f>[1]Data!B1784</f>
        <v>2567.31</v>
      </c>
      <c r="C1785" s="60">
        <f>[1]Data!C1784</f>
        <v>53.75</v>
      </c>
      <c r="D1785" s="60">
        <f>[1]Data!D1784</f>
        <v>132.38999999999999</v>
      </c>
      <c r="E1785" s="60">
        <f>[1]Data!E1784</f>
        <v>251.233</v>
      </c>
      <c r="F1785" s="60">
        <f t="shared" si="265"/>
        <v>3128.2681495862403</v>
      </c>
      <c r="G1785" s="60">
        <f t="shared" si="266"/>
        <v>161.31726216301197</v>
      </c>
      <c r="H1785" s="60">
        <f t="shared" si="260"/>
        <v>2206.0238775051789</v>
      </c>
      <c r="I1785" s="60">
        <f t="shared" si="261"/>
        <v>99.787405419494576</v>
      </c>
      <c r="J1785" s="60">
        <f t="shared" si="262"/>
        <v>31.349328469212793</v>
      </c>
      <c r="K1785" s="60">
        <f t="shared" si="263"/>
        <v>3.4451928464097255</v>
      </c>
      <c r="L1785" s="60">
        <f t="shared" si="264"/>
        <v>0.64386273378273184</v>
      </c>
      <c r="R1785" s="60">
        <f t="shared" si="267"/>
        <v>19.39202356673465</v>
      </c>
      <c r="S1785" s="60">
        <f t="shared" si="268"/>
        <v>2.964861825167449</v>
      </c>
    </row>
    <row r="1786" spans="1:19" x14ac:dyDescent="0.3">
      <c r="A1786" s="60">
        <f>[1]Data!A1785</f>
        <v>2019.01</v>
      </c>
      <c r="B1786" s="60">
        <f>[1]Data!B1785</f>
        <v>2607.39</v>
      </c>
      <c r="C1786" s="60">
        <f>[1]Data!C1785</f>
        <v>54.146666666666668</v>
      </c>
      <c r="D1786" s="60">
        <f>[1]Data!D1785</f>
        <v>133.05666666666664</v>
      </c>
      <c r="E1786" s="60">
        <f>[1]Data!E1785</f>
        <v>251.71199999999999</v>
      </c>
      <c r="F1786" s="60">
        <f t="shared" si="265"/>
        <v>3171.0597119922763</v>
      </c>
      <c r="G1786" s="60">
        <f t="shared" si="266"/>
        <v>161.82106822479656</v>
      </c>
      <c r="H1786" s="60">
        <f t="shared" si="260"/>
        <v>2223.9221167097267</v>
      </c>
      <c r="I1786" s="60">
        <f t="shared" si="261"/>
        <v>101.64476122415775</v>
      </c>
      <c r="J1786" s="60">
        <f t="shared" si="262"/>
        <v>31.19747317817119</v>
      </c>
      <c r="K1786" s="60">
        <f t="shared" si="263"/>
        <v>3.4403371036566126</v>
      </c>
      <c r="L1786" s="60">
        <f t="shared" si="264"/>
        <v>0.639006991029619</v>
      </c>
      <c r="R1786" s="60">
        <f t="shared" si="267"/>
        <v>19.596086880276577</v>
      </c>
      <c r="S1786" s="60">
        <f t="shared" si="268"/>
        <v>2.975329897338483</v>
      </c>
    </row>
    <row r="1787" spans="1:19" x14ac:dyDescent="0.3">
      <c r="A1787" s="60">
        <f>[1]Data!A1786</f>
        <v>2019.02</v>
      </c>
      <c r="B1787" s="60">
        <f>[1]Data!B1786</f>
        <v>2754.86</v>
      </c>
      <c r="C1787" s="60">
        <f>[1]Data!C1786</f>
        <v>54.543333333333337</v>
      </c>
      <c r="D1787" s="60">
        <f>[1]Data!D1786</f>
        <v>133.7233333333333</v>
      </c>
      <c r="E1787" s="60">
        <f>[1]Data!E1786</f>
        <v>252.77600000000001</v>
      </c>
      <c r="F1787" s="60">
        <f t="shared" si="265"/>
        <v>3336.3072627543752</v>
      </c>
      <c r="G1787" s="60">
        <f t="shared" si="266"/>
        <v>161.94729612384077</v>
      </c>
      <c r="H1787" s="60">
        <f t="shared" si="260"/>
        <v>2243.6204211645868</v>
      </c>
      <c r="I1787" s="60">
        <f t="shared" si="261"/>
        <v>103.75514625377443</v>
      </c>
      <c r="J1787" s="60">
        <f t="shared" si="262"/>
        <v>32.155583440594938</v>
      </c>
      <c r="K1787" s="60">
        <f t="shared" si="263"/>
        <v>3.4705861040527521</v>
      </c>
      <c r="L1787" s="60">
        <f t="shared" si="264"/>
        <v>0.66925599142575853</v>
      </c>
      <c r="R1787" s="60">
        <f t="shared" si="267"/>
        <v>20.60119151481916</v>
      </c>
      <c r="S1787" s="60">
        <f t="shared" si="268"/>
        <v>3.0253489146480388</v>
      </c>
    </row>
    <row r="1788" spans="1:19" x14ac:dyDescent="0.3">
      <c r="A1788" s="60">
        <f>[1]Data!A1787</f>
        <v>2019.03</v>
      </c>
      <c r="B1788" s="60">
        <f>[1]Data!B1787</f>
        <v>2803.98</v>
      </c>
      <c r="C1788" s="60">
        <f>[1]Data!C1787</f>
        <v>54.94</v>
      </c>
      <c r="D1788" s="60">
        <f>[1]Data!D1787</f>
        <v>134.38999999999999</v>
      </c>
      <c r="E1788" s="60">
        <f>[1]Data!E1787</f>
        <v>254.202</v>
      </c>
      <c r="F1788" s="60">
        <f t="shared" si="265"/>
        <v>3376.7452162060085</v>
      </c>
      <c r="G1788" s="60">
        <f t="shared" si="266"/>
        <v>161.84166420799201</v>
      </c>
      <c r="H1788" s="60">
        <f t="shared" si="260"/>
        <v>2265.247081316149</v>
      </c>
      <c r="I1788" s="60">
        <f t="shared" si="261"/>
        <v>106.20176343817339</v>
      </c>
      <c r="J1788" s="60">
        <f t="shared" si="262"/>
        <v>31.79556635301843</v>
      </c>
      <c r="K1788" s="60">
        <f t="shared" si="263"/>
        <v>3.4593268572048048</v>
      </c>
      <c r="L1788" s="60">
        <f t="shared" si="264"/>
        <v>0.65799674457781121</v>
      </c>
      <c r="R1788" s="60">
        <f t="shared" si="267"/>
        <v>20.864498846640377</v>
      </c>
      <c r="S1788" s="60">
        <f t="shared" si="268"/>
        <v>3.0380490949024526</v>
      </c>
    </row>
    <row r="1789" spans="1:19" x14ac:dyDescent="0.3">
      <c r="A1789" s="60">
        <f>[1]Data!A1788</f>
        <v>2019.04</v>
      </c>
      <c r="B1789" s="60">
        <f>[1]Data!B1788</f>
        <v>2903.8</v>
      </c>
      <c r="C1789" s="60">
        <f>[1]Data!C1788</f>
        <v>55.319091580592705</v>
      </c>
      <c r="D1789" s="60">
        <f>[1]Data!D1788</f>
        <v>134.68333333333334</v>
      </c>
      <c r="E1789" s="60">
        <f>[1]Data!E1788</f>
        <v>255.548</v>
      </c>
      <c r="F1789" s="60">
        <f t="shared" si="265"/>
        <v>3478.5364569474223</v>
      </c>
      <c r="G1789" s="60">
        <f t="shared" si="266"/>
        <v>161.34061751608306</v>
      </c>
      <c r="H1789" s="60">
        <f t="shared" si="260"/>
        <v>2284.6224438917093</v>
      </c>
      <c r="I1789" s="60">
        <f t="shared" si="261"/>
        <v>108.67735808372929</v>
      </c>
      <c r="J1789" s="60">
        <f t="shared" si="262"/>
        <v>32.007922517470675</v>
      </c>
      <c r="K1789" s="60">
        <f t="shared" si="263"/>
        <v>3.4659834508281433</v>
      </c>
      <c r="L1789" s="60">
        <f t="shared" si="264"/>
        <v>0.66465333820114969</v>
      </c>
      <c r="R1789" s="60">
        <f t="shared" si="267"/>
        <v>21.560202945180052</v>
      </c>
      <c r="S1789" s="60">
        <f t="shared" si="268"/>
        <v>3.0708491590382403</v>
      </c>
    </row>
    <row r="1790" spans="1:19" x14ac:dyDescent="0.3">
      <c r="A1790" s="60">
        <f>[1]Data!A1789</f>
        <v>2019.05</v>
      </c>
      <c r="B1790" s="60">
        <f>[1]Data!B1789</f>
        <v>2854.71</v>
      </c>
      <c r="C1790" s="60">
        <f>[1]Data!C1789</f>
        <v>55.698183161185412</v>
      </c>
      <c r="D1790" s="60">
        <f>[1]Data!D1789</f>
        <v>134.97666666666666</v>
      </c>
      <c r="E1790" s="60">
        <f>[1]Data!E1789</f>
        <v>256.09199999999998</v>
      </c>
      <c r="F1790" s="60">
        <f t="shared" si="265"/>
        <v>3412.4659713110909</v>
      </c>
      <c r="G1790" s="60">
        <f t="shared" si="266"/>
        <v>161.34853695156426</v>
      </c>
      <c r="H1790" s="60">
        <f t="shared" si="260"/>
        <v>2303.2690612713727</v>
      </c>
      <c r="I1790" s="60">
        <f t="shared" si="261"/>
        <v>111.18543242862717</v>
      </c>
      <c r="J1790" s="60">
        <f t="shared" si="262"/>
        <v>30.691664337426957</v>
      </c>
      <c r="K1790" s="60">
        <f t="shared" si="263"/>
        <v>3.4239910977714159</v>
      </c>
      <c r="L1790" s="60">
        <f t="shared" si="264"/>
        <v>0.62266098514442225</v>
      </c>
      <c r="R1790" s="60">
        <f t="shared" si="267"/>
        <v>21.149655496011658</v>
      </c>
      <c r="S1790" s="60">
        <f t="shared" si="268"/>
        <v>3.0516236167549766</v>
      </c>
    </row>
    <row r="1791" spans="1:19" x14ac:dyDescent="0.3">
      <c r="A1791" s="60">
        <f>[1]Data!A1790</f>
        <v>2019.06</v>
      </c>
      <c r="B1791" s="60">
        <f>[1]Data!B1790</f>
        <v>2890.17</v>
      </c>
      <c r="C1791" s="60">
        <f>[1]Data!C1790</f>
        <v>56.077274741778119</v>
      </c>
      <c r="D1791" s="60">
        <f>[1]Data!D1790</f>
        <v>135.27000000000001</v>
      </c>
      <c r="E1791" s="60">
        <f>[1]Data!E1790</f>
        <v>256.14299999999997</v>
      </c>
      <c r="F1791" s="60">
        <f t="shared" si="265"/>
        <v>3454.1662925592341</v>
      </c>
      <c r="G1791" s="60">
        <f t="shared" si="266"/>
        <v>161.66698650753679</v>
      </c>
      <c r="H1791" s="60">
        <f t="shared" si="260"/>
        <v>2322.393162683396</v>
      </c>
      <c r="I1791" s="60">
        <f t="shared" si="261"/>
        <v>113.73361642251353</v>
      </c>
      <c r="J1791" s="60">
        <f t="shared" si="262"/>
        <v>30.370671409297444</v>
      </c>
      <c r="K1791" s="60">
        <f t="shared" si="263"/>
        <v>3.4134773864621986</v>
      </c>
      <c r="L1791" s="60">
        <f t="shared" si="264"/>
        <v>0.61214727383520495</v>
      </c>
      <c r="R1791" s="60">
        <f t="shared" si="267"/>
        <v>21.365934797072519</v>
      </c>
      <c r="S1791" s="60">
        <f t="shared" si="268"/>
        <v>3.0617978218047512</v>
      </c>
    </row>
    <row r="1792" spans="1:19" x14ac:dyDescent="0.3">
      <c r="A1792" s="60">
        <f>[1]Data!A1791</f>
        <v>2019.07</v>
      </c>
      <c r="B1792" s="60">
        <f>[1]Data!B1791</f>
        <v>2996.1136363636365</v>
      </c>
      <c r="C1792" s="60">
        <f>[1]Data!C1791</f>
        <v>56.458183161185417</v>
      </c>
      <c r="D1792" s="60">
        <f>[1]Data!D1791</f>
        <v>134.48000000000002</v>
      </c>
      <c r="E1792" s="60">
        <f>[1]Data!E1791</f>
        <v>256.57100000000003</v>
      </c>
      <c r="F1792" s="60">
        <f t="shared" si="265"/>
        <v>3574.8107822626444</v>
      </c>
      <c r="G1792" s="60">
        <f t="shared" si="266"/>
        <v>160.45471312034485</v>
      </c>
      <c r="H1792" s="60">
        <f t="shared" si="260"/>
        <v>2340.7971433545267</v>
      </c>
      <c r="I1792" s="60">
        <f t="shared" si="261"/>
        <v>116.13617217082452</v>
      </c>
      <c r="J1792" s="60">
        <f t="shared" si="262"/>
        <v>30.781200339584643</v>
      </c>
      <c r="K1792" s="60">
        <f t="shared" si="263"/>
        <v>3.4269041250377703</v>
      </c>
      <c r="L1792" s="60">
        <f t="shared" si="264"/>
        <v>0.6255740124107767</v>
      </c>
      <c r="R1792" s="60">
        <f t="shared" si="267"/>
        <v>22.279250716564814</v>
      </c>
      <c r="S1792" s="60">
        <f t="shared" si="268"/>
        <v>3.1036557841778092</v>
      </c>
    </row>
    <row r="1793" spans="1:19" x14ac:dyDescent="0.3">
      <c r="A1793" s="60">
        <f>[1]Data!A1792</f>
        <v>2019.08</v>
      </c>
      <c r="B1793" s="60">
        <f>[1]Data!B1792</f>
        <v>2897.4981818181818</v>
      </c>
      <c r="C1793" s="60">
        <f>[1]Data!C1792</f>
        <v>56.839091580592708</v>
      </c>
      <c r="D1793" s="60">
        <f>[1]Data!D1792</f>
        <v>133.69</v>
      </c>
      <c r="E1793" s="60">
        <f>[1]Data!E1792</f>
        <v>256.55799999999999</v>
      </c>
      <c r="F1793" s="60">
        <f t="shared" si="265"/>
        <v>3457.3230016391826</v>
      </c>
      <c r="G1793" s="60">
        <f t="shared" si="266"/>
        <v>159.52020780876057</v>
      </c>
      <c r="H1793" s="60">
        <f t="shared" ref="H1793:H1835" si="269">GEOMEAN(F1674:F1794)</f>
        <v>2358.454893045297</v>
      </c>
      <c r="I1793" s="60">
        <f t="shared" ref="I1793:I1839" si="270">GEOMEAN(G1674:G1793)</f>
        <v>118.42037316403048</v>
      </c>
      <c r="J1793" s="60">
        <f t="shared" ref="J1793:J1839" si="271">F1793/I1793</f>
        <v>29.195339528699652</v>
      </c>
      <c r="K1793" s="60">
        <f t="shared" ref="K1793:K1839" si="272">LN(J1793)</f>
        <v>3.3740090913544547</v>
      </c>
      <c r="L1793" s="60">
        <f t="shared" si="264"/>
        <v>0.5726789787274611</v>
      </c>
      <c r="R1793" s="60">
        <f t="shared" si="267"/>
        <v>21.673260392087531</v>
      </c>
      <c r="S1793" s="60">
        <f t="shared" si="268"/>
        <v>3.0760792607184828</v>
      </c>
    </row>
    <row r="1794" spans="1:19" x14ac:dyDescent="0.3">
      <c r="A1794" s="60">
        <f>[1]Data!A1793</f>
        <v>2019.09</v>
      </c>
      <c r="B1794" s="60">
        <f>[1]Data!B1793</f>
        <v>2982.1559999999999</v>
      </c>
      <c r="C1794" s="60">
        <f>[1]Data!C1793</f>
        <v>57.22</v>
      </c>
      <c r="D1794" s="60">
        <f>[1]Data!D1793</f>
        <v>132.9</v>
      </c>
      <c r="E1794" s="60">
        <f>[1]Data!E1793</f>
        <v>256.75900000000001</v>
      </c>
      <c r="F1794" s="60">
        <f t="shared" si="265"/>
        <v>3555.5519412756698</v>
      </c>
      <c r="G1794" s="60">
        <f t="shared" si="266"/>
        <v>158.45343201212029</v>
      </c>
      <c r="H1794" s="60">
        <f t="shared" si="269"/>
        <v>2375.5180863166374</v>
      </c>
      <c r="I1794" s="60">
        <f t="shared" si="270"/>
        <v>120.59904493943148</v>
      </c>
      <c r="J1794" s="60">
        <f t="shared" si="271"/>
        <v>29.482422046222478</v>
      </c>
      <c r="K1794" s="60">
        <f t="shared" si="272"/>
        <v>3.3837942229090436</v>
      </c>
      <c r="L1794" s="60">
        <f t="shared" ref="L1794:L1839" si="273">K1794-$K$1843</f>
        <v>0.58246411028205003</v>
      </c>
      <c r="R1794" s="60">
        <f t="shared" si="267"/>
        <v>22.439097065462754</v>
      </c>
      <c r="S1794" s="60">
        <f t="shared" si="268"/>
        <v>3.1108048421204604</v>
      </c>
    </row>
    <row r="1795" spans="1:19" x14ac:dyDescent="0.3">
      <c r="A1795" s="60">
        <f>[1]Data!A1794</f>
        <v>2019.1</v>
      </c>
      <c r="B1795" s="60">
        <f>[1]Data!B1794</f>
        <v>2977.68</v>
      </c>
      <c r="C1795" s="60">
        <f>[1]Data!C1794</f>
        <v>57.56</v>
      </c>
      <c r="D1795" s="60">
        <f>[1]Data!D1794</f>
        <v>135.09</v>
      </c>
      <c r="E1795" s="60">
        <f>[1]Data!E1794</f>
        <v>257.346</v>
      </c>
      <c r="F1795" s="60">
        <f t="shared" si="265"/>
        <v>3542.1173602853737</v>
      </c>
      <c r="G1795" s="60">
        <f t="shared" si="266"/>
        <v>160.69713139120094</v>
      </c>
      <c r="H1795" s="60">
        <f t="shared" si="269"/>
        <v>2393.1290149035067</v>
      </c>
      <c r="I1795" s="60">
        <f t="shared" si="270"/>
        <v>122.11481223374557</v>
      </c>
      <c r="J1795" s="60">
        <f t="shared" si="271"/>
        <v>29.006451350924113</v>
      </c>
      <c r="K1795" s="60">
        <f t="shared" si="272"/>
        <v>3.3675182656225271</v>
      </c>
      <c r="L1795" s="60">
        <f t="shared" si="273"/>
        <v>0.56618815299553349</v>
      </c>
      <c r="R1795" s="60">
        <f t="shared" si="267"/>
        <v>22.042194092827003</v>
      </c>
      <c r="S1795" s="60">
        <f t="shared" si="268"/>
        <v>3.0929585298211357</v>
      </c>
    </row>
    <row r="1796" spans="1:19" x14ac:dyDescent="0.3">
      <c r="A1796" s="60">
        <f>[1]Data!A1795</f>
        <v>2019.11</v>
      </c>
      <c r="B1796" s="60">
        <f>[1]Data!B1795</f>
        <v>3104.9044999999996</v>
      </c>
      <c r="C1796" s="60">
        <f>[1]Data!C1795</f>
        <v>57.900000000000006</v>
      </c>
      <c r="D1796" s="60">
        <f>[1]Data!D1795</f>
        <v>137.28</v>
      </c>
      <c r="E1796" s="60">
        <f>[1]Data!E1795</f>
        <v>257.20800000000003</v>
      </c>
      <c r="F1796" s="60">
        <f t="shared" si="265"/>
        <v>3695.4396920925851</v>
      </c>
      <c r="G1796" s="60">
        <f t="shared" si="266"/>
        <v>163.38987589810577</v>
      </c>
      <c r="H1796" s="60">
        <f t="shared" si="269"/>
        <v>2410.9812274238666</v>
      </c>
      <c r="I1796" s="60">
        <f t="shared" si="270"/>
        <v>123.24669231315777</v>
      </c>
      <c r="J1796" s="60">
        <f t="shared" si="271"/>
        <v>29.984088195266409</v>
      </c>
      <c r="K1796" s="60">
        <f t="shared" si="272"/>
        <v>3.4006668474626518</v>
      </c>
      <c r="L1796" s="60">
        <f t="shared" si="273"/>
        <v>0.59933673483565819</v>
      </c>
      <c r="R1796" s="60">
        <f t="shared" si="267"/>
        <v>22.617311334498833</v>
      </c>
      <c r="S1796" s="60">
        <f t="shared" si="268"/>
        <v>3.1187156013111252</v>
      </c>
    </row>
    <row r="1797" spans="1:19" x14ac:dyDescent="0.3">
      <c r="A1797" s="60">
        <f>[1]Data!A1796</f>
        <v>2019.12</v>
      </c>
      <c r="B1797" s="60">
        <f>[1]Data!B1796</f>
        <v>3176.7495238095235</v>
      </c>
      <c r="C1797" s="60">
        <f>[1]Data!C1796</f>
        <v>58.24</v>
      </c>
      <c r="D1797" s="60">
        <f>[1]Data!D1796</f>
        <v>139.47</v>
      </c>
      <c r="E1797" s="60">
        <f>[1]Data!E1796</f>
        <v>256.97399999999999</v>
      </c>
      <c r="F1797" s="60">
        <f t="shared" si="265"/>
        <v>3784.3921558212105</v>
      </c>
      <c r="G1797" s="60">
        <f t="shared" si="266"/>
        <v>166.14755743771741</v>
      </c>
      <c r="H1797" s="60">
        <f t="shared" si="269"/>
        <v>2429.0771244099469</v>
      </c>
      <c r="I1797" s="60">
        <f t="shared" si="270"/>
        <v>124.10487477746835</v>
      </c>
      <c r="J1797" s="60">
        <f t="shared" si="271"/>
        <v>30.493501263403065</v>
      </c>
      <c r="K1797" s="60">
        <f t="shared" si="272"/>
        <v>3.4175135875789717</v>
      </c>
      <c r="L1797" s="60">
        <f t="shared" si="273"/>
        <v>0.61618347495197812</v>
      </c>
      <c r="R1797" s="60">
        <f t="shared" si="267"/>
        <v>22.77729636344392</v>
      </c>
      <c r="S1797" s="60">
        <f t="shared" si="268"/>
        <v>3.1257642663153984</v>
      </c>
    </row>
    <row r="1798" spans="1:19" x14ac:dyDescent="0.3">
      <c r="A1798" s="60">
        <f>[1]Data!A1797</f>
        <v>2020.01</v>
      </c>
      <c r="B1798" s="60">
        <f>[1]Data!B1797</f>
        <v>3278.2028571428577</v>
      </c>
      <c r="C1798" s="60">
        <f>[1]Data!C1797</f>
        <v>58.686867862126704</v>
      </c>
      <c r="D1798" s="60">
        <f>[1]Data!D1797</f>
        <v>131.75666666666666</v>
      </c>
      <c r="E1798" s="60">
        <f>[1]Data!E1797</f>
        <v>257.971</v>
      </c>
      <c r="F1798" s="60">
        <f t="shared" si="265"/>
        <v>3890.1583710959758</v>
      </c>
      <c r="G1798" s="60">
        <f t="shared" si="266"/>
        <v>156.35222166445061</v>
      </c>
      <c r="H1798" s="60">
        <f t="shared" si="269"/>
        <v>2447.0779959818474</v>
      </c>
      <c r="I1798" s="60">
        <f t="shared" si="270"/>
        <v>124.84365171615295</v>
      </c>
      <c r="J1798" s="60">
        <f t="shared" si="271"/>
        <v>31.16024177136951</v>
      </c>
      <c r="K1798" s="60">
        <f t="shared" si="272"/>
        <v>3.4391429800022766</v>
      </c>
      <c r="L1798" s="60">
        <f t="shared" si="273"/>
        <v>0.63781286737528298</v>
      </c>
      <c r="R1798" s="60">
        <f t="shared" si="267"/>
        <v>24.880736133348279</v>
      </c>
      <c r="S1798" s="60">
        <f t="shared" si="268"/>
        <v>3.2140938547865083</v>
      </c>
    </row>
    <row r="1799" spans="1:19" x14ac:dyDescent="0.3">
      <c r="A1799" s="60">
        <f>[1]Data!A1798</f>
        <v>2020.02</v>
      </c>
      <c r="B1799" s="60">
        <f>[1]Data!B1798</f>
        <v>3277.3142105263164</v>
      </c>
      <c r="C1799" s="60">
        <f>[1]Data!C1798</f>
        <v>59.133735724253413</v>
      </c>
      <c r="D1799" s="60">
        <f>[1]Data!D1798</f>
        <v>124.04333333333332</v>
      </c>
      <c r="E1799" s="60">
        <f>[1]Data!E1798</f>
        <v>258.678</v>
      </c>
      <c r="F1799" s="60">
        <f t="shared" si="265"/>
        <v>3878.4744198690832</v>
      </c>
      <c r="G1799" s="60">
        <f t="shared" si="266"/>
        <v>146.79669521567351</v>
      </c>
      <c r="H1799" s="60">
        <f t="shared" si="269"/>
        <v>2461.588002959973</v>
      </c>
      <c r="I1799" s="60">
        <f t="shared" si="270"/>
        <v>125.45903407434498</v>
      </c>
      <c r="J1799" s="60">
        <f t="shared" si="271"/>
        <v>30.914269733423598</v>
      </c>
      <c r="K1799" s="60">
        <f t="shared" si="272"/>
        <v>3.4312178809758684</v>
      </c>
      <c r="L1799" s="60">
        <f t="shared" si="273"/>
        <v>0.62988776834887483</v>
      </c>
      <c r="R1799" s="60">
        <f t="shared" si="267"/>
        <v>26.420720263292264</v>
      </c>
      <c r="S1799" s="60">
        <f t="shared" si="268"/>
        <v>3.2741485607699747</v>
      </c>
    </row>
    <row r="1800" spans="1:19" x14ac:dyDescent="0.3">
      <c r="A1800" s="60">
        <f>[1]Data!A1799</f>
        <v>2020.03</v>
      </c>
      <c r="B1800" s="60">
        <f>[1]Data!B1799</f>
        <v>2652.3936363636367</v>
      </c>
      <c r="C1800" s="60">
        <f>[1]Data!C1799</f>
        <v>59.580603586380121</v>
      </c>
      <c r="D1800" s="60">
        <f>[1]Data!D1799</f>
        <v>116.33</v>
      </c>
      <c r="E1800" s="60">
        <f>[1]Data!E1799</f>
        <v>258.11500000000001</v>
      </c>
      <c r="F1800" s="60">
        <f t="shared" si="265"/>
        <v>3145.7708111342195</v>
      </c>
      <c r="G1800" s="60">
        <f t="shared" si="266"/>
        <v>137.96878164771513</v>
      </c>
      <c r="H1800" s="60">
        <f t="shared" si="269"/>
        <v>2476.0848928485179</v>
      </c>
      <c r="I1800" s="60">
        <f t="shared" si="270"/>
        <v>125.95778264236199</v>
      </c>
      <c r="J1800" s="60">
        <f t="shared" si="271"/>
        <v>24.974803026393044</v>
      </c>
      <c r="K1800" s="60">
        <f t="shared" si="272"/>
        <v>3.2178674376724068</v>
      </c>
      <c r="L1800" s="60">
        <f t="shared" si="273"/>
        <v>0.41653732504541319</v>
      </c>
      <c r="R1800" s="60">
        <f t="shared" si="267"/>
        <v>22.800598610535861</v>
      </c>
      <c r="S1800" s="60">
        <f t="shared" si="268"/>
        <v>3.1267867904638065</v>
      </c>
    </row>
    <row r="1801" spans="1:19" x14ac:dyDescent="0.3">
      <c r="A1801" s="60">
        <f>[1]Data!A1800</f>
        <v>2020.04</v>
      </c>
      <c r="B1801" s="60">
        <f>[1]Data!B1800</f>
        <v>2761.9752380952382</v>
      </c>
      <c r="C1801" s="60">
        <f>[1]Data!C1800</f>
        <v>59.613735724253416</v>
      </c>
      <c r="D1801" s="60">
        <f>[1]Data!D1800</f>
        <v>110.63</v>
      </c>
      <c r="E1801" s="60">
        <f>[1]Data!E1800</f>
        <v>256.38900000000001</v>
      </c>
      <c r="F1801" s="60">
        <f t="shared" si="265"/>
        <v>3297.788027957517</v>
      </c>
      <c r="G1801" s="60">
        <f t="shared" si="266"/>
        <v>132.09180317798342</v>
      </c>
      <c r="H1801" s="60">
        <f t="shared" si="269"/>
        <v>2491.051672692096</v>
      </c>
      <c r="I1801" s="60">
        <f t="shared" si="270"/>
        <v>126.37951016082074</v>
      </c>
      <c r="J1801" s="60">
        <f t="shared" si="271"/>
        <v>26.094325130402929</v>
      </c>
      <c r="K1801" s="60">
        <f t="shared" si="272"/>
        <v>3.2617178627338523</v>
      </c>
      <c r="L1801" s="60">
        <f t="shared" si="273"/>
        <v>0.46038775010685873</v>
      </c>
      <c r="R1801" s="60">
        <f t="shared" si="267"/>
        <v>24.965879400662011</v>
      </c>
      <c r="S1801" s="60">
        <f t="shared" si="268"/>
        <v>3.2175100686741338</v>
      </c>
    </row>
    <row r="1802" spans="1:19" x14ac:dyDescent="0.3">
      <c r="A1802" s="60">
        <f>[1]Data!A1801</f>
        <v>2020.05</v>
      </c>
      <c r="B1802" s="60">
        <f>[1]Data!B1801</f>
        <v>2919.6149999999998</v>
      </c>
      <c r="C1802" s="60">
        <f>[1]Data!C1801</f>
        <v>59.646867862126712</v>
      </c>
      <c r="D1802" s="60">
        <f>[1]Data!D1801</f>
        <v>104.93</v>
      </c>
      <c r="E1802" s="60">
        <f>[1]Data!E1801</f>
        <v>256.39400000000001</v>
      </c>
      <c r="F1802" s="60">
        <f t="shared" si="265"/>
        <v>3485.9413282389596</v>
      </c>
      <c r="G1802" s="60">
        <f t="shared" si="266"/>
        <v>125.28358142156212</v>
      </c>
      <c r="H1802" s="60">
        <f t="shared" si="269"/>
        <v>2508.5752296713176</v>
      </c>
      <c r="I1802" s="60">
        <f t="shared" si="270"/>
        <v>126.71363052446848</v>
      </c>
      <c r="J1802" s="60">
        <f t="shared" si="271"/>
        <v>27.510389480678814</v>
      </c>
      <c r="K1802" s="60">
        <f t="shared" si="272"/>
        <v>3.3145637326217523</v>
      </c>
      <c r="L1802" s="60">
        <f t="shared" si="273"/>
        <v>0.51323361999475869</v>
      </c>
      <c r="R1802" s="60">
        <f t="shared" si="267"/>
        <v>27.824406747355376</v>
      </c>
      <c r="S1802" s="60">
        <f t="shared" si="268"/>
        <v>3.3259135760845542</v>
      </c>
    </row>
    <row r="1803" spans="1:19" x14ac:dyDescent="0.3">
      <c r="A1803" s="60">
        <f>[1]Data!A1802</f>
        <v>2020.06</v>
      </c>
      <c r="B1803" s="60">
        <f>[1]Data!B1802</f>
        <v>3104.6609090909087</v>
      </c>
      <c r="C1803" s="60">
        <f>[1]Data!C1802</f>
        <v>59.68</v>
      </c>
      <c r="D1803" s="60">
        <f>[1]Data!D1802</f>
        <v>99.23</v>
      </c>
      <c r="E1803" s="60">
        <f>[1]Data!E1802</f>
        <v>257.79700000000003</v>
      </c>
      <c r="F1803" s="60">
        <f t="shared" ref="F1803:F1842" si="274">B1803*$E$1842/E1803</f>
        <v>3686.7073024423362</v>
      </c>
      <c r="G1803" s="60">
        <f t="shared" ref="G1803:G1839" si="275">D1803*$E$1842/E1803</f>
        <v>117.8331471079958</v>
      </c>
      <c r="H1803" s="60">
        <f t="shared" si="269"/>
        <v>2527.5663499546695</v>
      </c>
      <c r="I1803" s="60">
        <f t="shared" si="270"/>
        <v>126.94976824010422</v>
      </c>
      <c r="J1803" s="60">
        <f t="shared" si="271"/>
        <v>29.040677691270353</v>
      </c>
      <c r="K1803" s="60">
        <f t="shared" si="272"/>
        <v>3.3686975261605561</v>
      </c>
      <c r="L1803" s="60">
        <f t="shared" si="273"/>
        <v>0.56736741353356246</v>
      </c>
      <c r="R1803" s="60">
        <f t="shared" ref="R1803:R1836" si="276">B1803/D1803</f>
        <v>31.287523018148832</v>
      </c>
      <c r="S1803" s="60">
        <f t="shared" ref="S1803:S1836" si="277">LN(R1803)</f>
        <v>3.4432193924555472</v>
      </c>
    </row>
    <row r="1804" spans="1:19" x14ac:dyDescent="0.3">
      <c r="A1804" s="60">
        <f>[1]Data!A1803</f>
        <v>2020.07</v>
      </c>
      <c r="B1804" s="60">
        <f>[1]Data!B1803</f>
        <v>3207.6190909090906</v>
      </c>
      <c r="C1804" s="60">
        <f>[1]Data!C1803</f>
        <v>59.403333333333336</v>
      </c>
      <c r="D1804" s="60">
        <f>[1]Data!D1803</f>
        <v>98.893333333333345</v>
      </c>
      <c r="E1804" s="60">
        <f>[1]Data!E1803</f>
        <v>259.101</v>
      </c>
      <c r="F1804" s="60">
        <f t="shared" si="274"/>
        <v>3789.79785200471</v>
      </c>
      <c r="G1804" s="60">
        <f t="shared" si="275"/>
        <v>116.84234680684365</v>
      </c>
      <c r="H1804" s="60">
        <f t="shared" si="269"/>
        <v>2547.883512693837</v>
      </c>
      <c r="I1804" s="60">
        <f t="shared" si="270"/>
        <v>127.15285368409619</v>
      </c>
      <c r="J1804" s="60">
        <f t="shared" si="271"/>
        <v>29.805055428958287</v>
      </c>
      <c r="K1804" s="60">
        <f t="shared" si="272"/>
        <v>3.3946780243902843</v>
      </c>
      <c r="L1804" s="60">
        <f t="shared" si="273"/>
        <v>0.59334791176329071</v>
      </c>
      <c r="R1804" s="60">
        <f t="shared" si="276"/>
        <v>32.435139789427232</v>
      </c>
      <c r="S1804" s="60">
        <f t="shared" si="277"/>
        <v>3.4792423964885426</v>
      </c>
    </row>
    <row r="1805" spans="1:19" x14ac:dyDescent="0.3">
      <c r="A1805" s="60">
        <f>[1]Data!A1804</f>
        <v>2020.08</v>
      </c>
      <c r="B1805" s="60">
        <f>[1]Data!B1804</f>
        <v>3391.71</v>
      </c>
      <c r="C1805" s="60">
        <f>[1]Data!C1804</f>
        <v>59.126666666666665</v>
      </c>
      <c r="D1805" s="60">
        <f>[1]Data!D1804</f>
        <v>98.556666666666672</v>
      </c>
      <c r="E1805" s="60">
        <f>[1]Data!E1804</f>
        <v>259.91800000000001</v>
      </c>
      <c r="F1805" s="60">
        <f t="shared" si="274"/>
        <v>3994.7048800967991</v>
      </c>
      <c r="G1805" s="60">
        <f t="shared" si="275"/>
        <v>116.07855544825674</v>
      </c>
      <c r="H1805" s="60">
        <f t="shared" si="269"/>
        <v>2568.0526606994745</v>
      </c>
      <c r="I1805" s="60">
        <f t="shared" si="270"/>
        <v>127.32653405188276</v>
      </c>
      <c r="J1805" s="60">
        <f t="shared" si="271"/>
        <v>31.37370313142306</v>
      </c>
      <c r="K1805" s="60">
        <f t="shared" si="272"/>
        <v>3.4459700621410203</v>
      </c>
      <c r="L1805" s="60">
        <f t="shared" si="273"/>
        <v>0.6446399495140267</v>
      </c>
      <c r="R1805" s="60">
        <f t="shared" si="276"/>
        <v>34.413805932289378</v>
      </c>
      <c r="S1805" s="60">
        <f t="shared" si="277"/>
        <v>3.5384578191068763</v>
      </c>
    </row>
    <row r="1806" spans="1:19" x14ac:dyDescent="0.3">
      <c r="A1806" s="60">
        <f>[1]Data!A1805</f>
        <v>2020.09</v>
      </c>
      <c r="B1806" s="60">
        <f>[1]Data!B1805</f>
        <v>3365.5166666666664</v>
      </c>
      <c r="C1806" s="60">
        <f>[1]Data!C1805</f>
        <v>58.85</v>
      </c>
      <c r="D1806" s="60">
        <f>[1]Data!D1805</f>
        <v>98.22</v>
      </c>
      <c r="E1806" s="60">
        <f>[1]Data!E1805</f>
        <v>260.27999999999997</v>
      </c>
      <c r="F1806" s="60">
        <f t="shared" si="274"/>
        <v>3958.3417987359758</v>
      </c>
      <c r="G1806" s="60">
        <f t="shared" si="275"/>
        <v>115.52114280774549</v>
      </c>
      <c r="H1806" s="60">
        <f t="shared" si="269"/>
        <v>2588.046520279413</v>
      </c>
      <c r="I1806" s="60">
        <f t="shared" si="270"/>
        <v>127.47223530166463</v>
      </c>
      <c r="J1806" s="60">
        <f t="shared" si="271"/>
        <v>31.052580111806392</v>
      </c>
      <c r="K1806" s="60">
        <f t="shared" si="272"/>
        <v>3.4356819003155468</v>
      </c>
      <c r="L1806" s="60">
        <f t="shared" si="273"/>
        <v>0.63435178768855316</v>
      </c>
      <c r="R1806" s="60">
        <f t="shared" si="276"/>
        <v>34.265085182922689</v>
      </c>
      <c r="S1806" s="60">
        <f t="shared" si="277"/>
        <v>3.5341269110385696</v>
      </c>
    </row>
    <row r="1807" spans="1:19" x14ac:dyDescent="0.3">
      <c r="A1807" s="60">
        <f>[1]Data!A1806</f>
        <v>2020.1</v>
      </c>
      <c r="B1807" s="60">
        <f>[1]Data!B1806</f>
        <v>3418.701363636364</v>
      </c>
      <c r="C1807" s="60">
        <f>[1]Data!C1806</f>
        <v>58.659615378670054</v>
      </c>
      <c r="D1807" s="60">
        <f>[1]Data!D1806</f>
        <v>96.856666666666669</v>
      </c>
      <c r="E1807" s="60">
        <f>[1]Data!E1806</f>
        <v>260.38799999999998</v>
      </c>
      <c r="F1807" s="60">
        <f t="shared" si="274"/>
        <v>4019.2270830322091</v>
      </c>
      <c r="G1807" s="60">
        <f t="shared" si="275"/>
        <v>113.87041347911577</v>
      </c>
      <c r="H1807" s="60">
        <f t="shared" si="269"/>
        <v>2608.1117443953999</v>
      </c>
      <c r="I1807" s="60">
        <f t="shared" si="270"/>
        <v>127.57738323634136</v>
      </c>
      <c r="J1807" s="60">
        <f t="shared" si="271"/>
        <v>31.504228892878739</v>
      </c>
      <c r="K1807" s="60">
        <f t="shared" si="272"/>
        <v>3.4501217873883654</v>
      </c>
      <c r="L1807" s="60">
        <f t="shared" si="273"/>
        <v>0.64879167476137178</v>
      </c>
      <c r="R1807" s="60">
        <f t="shared" si="276"/>
        <v>35.296500295657125</v>
      </c>
      <c r="S1807" s="60">
        <f t="shared" si="277"/>
        <v>3.5637838172582943</v>
      </c>
    </row>
    <row r="1808" spans="1:19" x14ac:dyDescent="0.3">
      <c r="A1808" s="60">
        <f>[1]Data!A1807</f>
        <v>2020.11</v>
      </c>
      <c r="B1808" s="60">
        <f>[1]Data!B1807</f>
        <v>3548.9925000000012</v>
      </c>
      <c r="C1808" s="60">
        <f>[1]Data!C1807</f>
        <v>58.469230757340114</v>
      </c>
      <c r="D1808" s="60">
        <f>[1]Data!D1807</f>
        <v>95.493333333333339</v>
      </c>
      <c r="E1808" s="60">
        <f>[1]Data!E1807</f>
        <v>260.22899999999998</v>
      </c>
      <c r="F1808" s="60">
        <f t="shared" si="274"/>
        <v>4174.9543730473943</v>
      </c>
      <c r="G1808" s="60">
        <f t="shared" si="275"/>
        <v>112.33619389076543</v>
      </c>
      <c r="H1808" s="60">
        <f t="shared" si="269"/>
        <v>2628.6982971532811</v>
      </c>
      <c r="I1808" s="60">
        <f t="shared" si="270"/>
        <v>127.64253735457027</v>
      </c>
      <c r="J1808" s="60">
        <f t="shared" si="271"/>
        <v>32.708174403099243</v>
      </c>
      <c r="K1808" s="60">
        <f t="shared" si="272"/>
        <v>3.4876250284091315</v>
      </c>
      <c r="L1808" s="60">
        <f t="shared" si="273"/>
        <v>0.68629491578213786</v>
      </c>
      <c r="R1808" s="60">
        <f t="shared" si="276"/>
        <v>37.164819533649826</v>
      </c>
      <c r="S1808" s="60">
        <f t="shared" si="277"/>
        <v>3.6153626023508521</v>
      </c>
    </row>
    <row r="1809" spans="1:19" x14ac:dyDescent="0.3">
      <c r="A1809" s="60">
        <f>[1]Data!A1808</f>
        <v>2020.12</v>
      </c>
      <c r="B1809" s="60">
        <f>[1]Data!B1808</f>
        <v>3695.3099999999995</v>
      </c>
      <c r="C1809" s="60">
        <f>[1]Data!C1808</f>
        <v>58.278846136010173</v>
      </c>
      <c r="D1809" s="60">
        <f>[1]Data!D1808</f>
        <v>94.13</v>
      </c>
      <c r="E1809" s="60">
        <f>[1]Data!E1808</f>
        <v>260.47399999999999</v>
      </c>
      <c r="F1809" s="60">
        <f t="shared" si="274"/>
        <v>4342.9901334682145</v>
      </c>
      <c r="G1809" s="60">
        <f t="shared" si="275"/>
        <v>110.62824533350735</v>
      </c>
      <c r="H1809" s="60">
        <f t="shared" si="269"/>
        <v>2649.2024240808796</v>
      </c>
      <c r="I1809" s="60">
        <f t="shared" si="270"/>
        <v>127.66777257439658</v>
      </c>
      <c r="J1809" s="60">
        <f t="shared" si="271"/>
        <v>34.017904800034003</v>
      </c>
      <c r="K1809" s="60">
        <f t="shared" si="272"/>
        <v>3.5268869977705521</v>
      </c>
      <c r="L1809" s="60">
        <f t="shared" si="273"/>
        <v>0.72555688514355854</v>
      </c>
      <c r="R1809" s="60">
        <f t="shared" si="276"/>
        <v>39.257516200998616</v>
      </c>
      <c r="S1809" s="60">
        <f t="shared" si="277"/>
        <v>3.6701429214623253</v>
      </c>
    </row>
    <row r="1810" spans="1:19" x14ac:dyDescent="0.3">
      <c r="A1810" s="60">
        <f>[1]Data!A1809</f>
        <v>2021.01</v>
      </c>
      <c r="B1810" s="60">
        <f>[1]Data!B1809</f>
        <v>3793.7484210526318</v>
      </c>
      <c r="C1810" s="60">
        <f>[1]Data!C1809</f>
        <v>58.063693112307661</v>
      </c>
      <c r="D1810" s="60">
        <f>[1]Data!D1809</f>
        <v>105.48666666666665</v>
      </c>
      <c r="E1810" s="60">
        <f>[1]Data!E1809</f>
        <v>261.58199999999999</v>
      </c>
      <c r="F1810" s="60">
        <f t="shared" si="274"/>
        <v>4439.7960095334902</v>
      </c>
      <c r="G1810" s="60">
        <f t="shared" si="275"/>
        <v>123.45027391028431</v>
      </c>
      <c r="H1810" s="60">
        <f t="shared" si="269"/>
        <v>2669.647981513428</v>
      </c>
      <c r="I1810" s="60">
        <f t="shared" si="270"/>
        <v>127.79679870658879</v>
      </c>
      <c r="J1810" s="60">
        <f t="shared" si="271"/>
        <v>34.74105810527309</v>
      </c>
      <c r="K1810" s="60">
        <f t="shared" si="272"/>
        <v>3.5479222181865806</v>
      </c>
      <c r="L1810" s="60">
        <f t="shared" si="273"/>
        <v>0.74659210555958699</v>
      </c>
      <c r="R1810" s="60">
        <f t="shared" si="276"/>
        <v>35.964245917834475</v>
      </c>
      <c r="S1810" s="60">
        <f t="shared" si="277"/>
        <v>3.5825252759879946</v>
      </c>
    </row>
    <row r="1811" spans="1:19" x14ac:dyDescent="0.3">
      <c r="A1811" s="60">
        <f>[1]Data!A1810</f>
        <v>2021.02</v>
      </c>
      <c r="B1811" s="60">
        <f>[1]Data!B1810</f>
        <v>3883.4321052631576</v>
      </c>
      <c r="C1811" s="60">
        <f>[1]Data!C1810</f>
        <v>57.848540088605162</v>
      </c>
      <c r="D1811" s="60">
        <f>[1]Data!D1810</f>
        <v>116.84333333333332</v>
      </c>
      <c r="E1811" s="60">
        <f>[1]Data!E1810</f>
        <v>263.01400000000001</v>
      </c>
      <c r="F1811" s="60">
        <f t="shared" si="274"/>
        <v>4520.0079151830205</v>
      </c>
      <c r="G1811" s="60">
        <f t="shared" si="275"/>
        <v>135.99640142730041</v>
      </c>
      <c r="H1811" s="60">
        <f t="shared" si="269"/>
        <v>2689.7007514060483</v>
      </c>
      <c r="I1811" s="60">
        <f t="shared" si="270"/>
        <v>128.0166756968211</v>
      </c>
      <c r="J1811" s="60">
        <f t="shared" si="271"/>
        <v>35.30796195557874</v>
      </c>
      <c r="K1811" s="60">
        <f t="shared" si="272"/>
        <v>3.5641084896559541</v>
      </c>
      <c r="L1811" s="60">
        <f t="shared" si="273"/>
        <v>0.76277837702896045</v>
      </c>
      <c r="R1811" s="60">
        <f t="shared" si="276"/>
        <v>33.236231751317931</v>
      </c>
      <c r="S1811" s="60">
        <f t="shared" si="277"/>
        <v>3.5036405986788313</v>
      </c>
    </row>
    <row r="1812" spans="1:19" x14ac:dyDescent="0.3">
      <c r="A1812" s="60">
        <f>[1]Data!A1811</f>
        <v>2021.03</v>
      </c>
      <c r="B1812" s="60">
        <f>[1]Data!B1811</f>
        <v>3910.5082608695648</v>
      </c>
      <c r="C1812" s="60">
        <f>[1]Data!C1811</f>
        <v>57.633387064902649</v>
      </c>
      <c r="D1812" s="60">
        <f>[1]Data!D1811</f>
        <v>128.19999999999999</v>
      </c>
      <c r="E1812" s="60">
        <f>[1]Data!E1811</f>
        <v>264.87700000000001</v>
      </c>
      <c r="F1812" s="60">
        <f t="shared" si="274"/>
        <v>4519.5094992368058</v>
      </c>
      <c r="G1812" s="60">
        <f t="shared" si="275"/>
        <v>148.16516911623125</v>
      </c>
      <c r="H1812" s="60">
        <f t="shared" si="269"/>
        <v>2711.5058969477127</v>
      </c>
      <c r="I1812" s="60">
        <f t="shared" si="270"/>
        <v>128.32141959361272</v>
      </c>
      <c r="J1812" s="60">
        <f t="shared" si="271"/>
        <v>35.220226783259243</v>
      </c>
      <c r="K1812" s="60">
        <f t="shared" si="272"/>
        <v>3.561620542095008</v>
      </c>
      <c r="L1812" s="60">
        <f t="shared" si="273"/>
        <v>0.76029042946801439</v>
      </c>
      <c r="R1812" s="60">
        <f t="shared" si="276"/>
        <v>30.503184562165096</v>
      </c>
      <c r="S1812" s="60">
        <f t="shared" si="277"/>
        <v>3.4178310900370912</v>
      </c>
    </row>
    <row r="1813" spans="1:19" x14ac:dyDescent="0.3">
      <c r="A1813" s="60">
        <f>[1]Data!A1812</f>
        <v>2021.04</v>
      </c>
      <c r="B1813" s="60">
        <f>[1]Data!B1812</f>
        <v>4141.1761904761906</v>
      </c>
      <c r="C1813" s="60">
        <f>[1]Data!C1812</f>
        <v>57.710605421407152</v>
      </c>
      <c r="D1813" s="60">
        <f>[1]Data!D1812</f>
        <v>138.38666666666666</v>
      </c>
      <c r="E1813" s="60">
        <f>[1]Data!E1812</f>
        <v>267.05399999999997</v>
      </c>
      <c r="F1813" s="60">
        <f t="shared" si="274"/>
        <v>4747.084538145843</v>
      </c>
      <c r="G1813" s="60">
        <f t="shared" si="275"/>
        <v>158.63444958697488</v>
      </c>
      <c r="H1813" s="60">
        <f t="shared" si="269"/>
        <v>2733.1343481881563</v>
      </c>
      <c r="I1813" s="60">
        <f t="shared" si="270"/>
        <v>128.69578010354951</v>
      </c>
      <c r="J1813" s="60">
        <f t="shared" si="271"/>
        <v>36.886093190672653</v>
      </c>
      <c r="K1813" s="60">
        <f t="shared" si="272"/>
        <v>3.6078346017084515</v>
      </c>
      <c r="L1813" s="60">
        <f t="shared" si="273"/>
        <v>0.80650448908145789</v>
      </c>
      <c r="R1813" s="60">
        <f t="shared" si="276"/>
        <v>29.924676200569834</v>
      </c>
      <c r="S1813" s="60">
        <f t="shared" si="277"/>
        <v>3.3986834310202445</v>
      </c>
    </row>
    <row r="1814" spans="1:19" x14ac:dyDescent="0.3">
      <c r="A1814" s="60">
        <f>[1]Data!A1813</f>
        <v>2021.05</v>
      </c>
      <c r="B1814" s="60">
        <f>[1]Data!B1813</f>
        <v>4167.8495000000012</v>
      </c>
      <c r="C1814" s="60">
        <f>[1]Data!C1813</f>
        <v>57.787823777911655</v>
      </c>
      <c r="D1814" s="60">
        <f>[1]Data!D1813</f>
        <v>148.57333333333332</v>
      </c>
      <c r="E1814" s="60">
        <f>[1]Data!E1813</f>
        <v>269.19499999999999</v>
      </c>
      <c r="F1814" s="60">
        <f t="shared" si="274"/>
        <v>4739.6621326965587</v>
      </c>
      <c r="G1814" s="60">
        <f t="shared" si="275"/>
        <v>168.95701294600565</v>
      </c>
      <c r="H1814" s="60">
        <f t="shared" si="269"/>
        <v>2755.0983022541091</v>
      </c>
      <c r="I1814" s="60">
        <f t="shared" si="270"/>
        <v>129.13298953667746</v>
      </c>
      <c r="J1814" s="60">
        <f t="shared" si="271"/>
        <v>36.703728069041254</v>
      </c>
      <c r="K1814" s="60">
        <f t="shared" si="272"/>
        <v>3.6028783321641003</v>
      </c>
      <c r="L1814" s="60">
        <f t="shared" si="273"/>
        <v>0.80154821953710664</v>
      </c>
      <c r="R1814" s="60">
        <f t="shared" si="276"/>
        <v>28.052473525980446</v>
      </c>
      <c r="S1814" s="60">
        <f t="shared" si="277"/>
        <v>3.3340768108252368</v>
      </c>
    </row>
    <row r="1815" spans="1:19" x14ac:dyDescent="0.3">
      <c r="A1815" s="60">
        <f>[1]Data!A1814</f>
        <v>2021.06</v>
      </c>
      <c r="B1815" s="60">
        <f>[1]Data!B1814</f>
        <v>4238.4895454545458</v>
      </c>
      <c r="C1815" s="60">
        <f>[1]Data!C1814</f>
        <v>57.86504213441615</v>
      </c>
      <c r="D1815" s="60">
        <f>[1]Data!D1814</f>
        <v>158.76</v>
      </c>
      <c r="E1815" s="60">
        <f>[1]Data!E1814</f>
        <v>271.69600000000003</v>
      </c>
      <c r="F1815" s="60">
        <f t="shared" si="274"/>
        <v>4775.6249938392029</v>
      </c>
      <c r="G1815" s="60">
        <f t="shared" si="275"/>
        <v>178.87934272127669</v>
      </c>
      <c r="H1815" s="60">
        <f t="shared" si="269"/>
        <v>2778.6647967778113</v>
      </c>
      <c r="I1815" s="60">
        <f t="shared" si="270"/>
        <v>129.62111348582209</v>
      </c>
      <c r="J1815" s="60">
        <f t="shared" si="271"/>
        <v>36.842956100369861</v>
      </c>
      <c r="K1815" s="60">
        <f t="shared" si="272"/>
        <v>3.6066644497631946</v>
      </c>
      <c r="L1815" s="60">
        <f t="shared" si="273"/>
        <v>0.80533433713620095</v>
      </c>
      <c r="O1815" s="60" t="s">
        <v>576</v>
      </c>
      <c r="R1815" s="60">
        <f t="shared" si="276"/>
        <v>26.697465012941208</v>
      </c>
      <c r="S1815" s="60">
        <f t="shared" si="277"/>
        <v>3.2845686175632647</v>
      </c>
    </row>
    <row r="1816" spans="1:19" x14ac:dyDescent="0.3">
      <c r="A1816" s="60">
        <f>[1]Data!A1815</f>
        <v>2021.07</v>
      </c>
      <c r="B1816" s="60">
        <f>[1]Data!B1815</f>
        <v>4363.7128571428575</v>
      </c>
      <c r="C1816" s="60">
        <f>[1]Data!C1815</f>
        <v>58.328189005792169</v>
      </c>
      <c r="D1816" s="60">
        <f>[1]Data!D1815</f>
        <v>164.31666666666666</v>
      </c>
      <c r="E1816" s="60">
        <f>[1]Data!E1815</f>
        <v>273.00299999999999</v>
      </c>
      <c r="F1816" s="60">
        <f t="shared" si="274"/>
        <v>4893.1788576499157</v>
      </c>
      <c r="G1816" s="60">
        <f t="shared" si="275"/>
        <v>184.25383741204305</v>
      </c>
      <c r="H1816" s="60">
        <f t="shared" si="269"/>
        <v>2802.2089404381513</v>
      </c>
      <c r="I1816" s="60">
        <f t="shared" si="270"/>
        <v>130.1308217479272</v>
      </c>
      <c r="J1816" s="60">
        <f t="shared" si="271"/>
        <v>37.601997681443649</v>
      </c>
      <c r="K1816" s="60">
        <f t="shared" si="272"/>
        <v>3.6270571788101384</v>
      </c>
      <c r="L1816" s="60">
        <f t="shared" si="273"/>
        <v>0.82572706618314484</v>
      </c>
      <c r="R1816" s="60">
        <f t="shared" si="276"/>
        <v>26.556726993465002</v>
      </c>
      <c r="S1816" s="60">
        <f t="shared" si="277"/>
        <v>3.2792830863469771</v>
      </c>
    </row>
    <row r="1817" spans="1:19" x14ac:dyDescent="0.3">
      <c r="A1817" s="60">
        <f>[1]Data!A1816</f>
        <v>2021.08</v>
      </c>
      <c r="B1817" s="60">
        <f>[1]Data!B1816</f>
        <v>4454.2063636363628</v>
      </c>
      <c r="C1817" s="60">
        <f>[1]Data!C1816</f>
        <v>58.791335877168187</v>
      </c>
      <c r="D1817" s="60">
        <f>[1]Data!D1816</f>
        <v>169.87333333333333</v>
      </c>
      <c r="E1817" s="60">
        <f>[1]Data!E1816</f>
        <v>273.56700000000001</v>
      </c>
      <c r="F1817" s="60">
        <f t="shared" si="274"/>
        <v>4984.3550522690612</v>
      </c>
      <c r="G1817" s="60">
        <f t="shared" si="275"/>
        <v>190.09200250761236</v>
      </c>
      <c r="H1817" s="60">
        <f t="shared" si="269"/>
        <v>2828.5145234677461</v>
      </c>
      <c r="I1817" s="60">
        <f t="shared" si="270"/>
        <v>130.66628301848974</v>
      </c>
      <c r="J1817" s="60">
        <f t="shared" si="271"/>
        <v>38.145686378510952</v>
      </c>
      <c r="K1817" s="60">
        <f t="shared" si="272"/>
        <v>3.6414126813116434</v>
      </c>
      <c r="L1817" s="60">
        <f t="shared" si="273"/>
        <v>0.84008256868464981</v>
      </c>
      <c r="R1817" s="60">
        <f t="shared" si="276"/>
        <v>26.220750933850887</v>
      </c>
      <c r="S1817" s="60">
        <f t="shared" si="277"/>
        <v>3.2665511176604136</v>
      </c>
    </row>
    <row r="1818" spans="1:19" x14ac:dyDescent="0.3">
      <c r="A1818" s="60">
        <f>[1]Data!A1817</f>
        <v>2021.09</v>
      </c>
      <c r="B1818" s="60">
        <f>[1]Data!B1817</f>
        <v>4445.5433333333331</v>
      </c>
      <c r="C1818" s="60">
        <f>[1]Data!C1817</f>
        <v>59.254482748544206</v>
      </c>
      <c r="D1818" s="60">
        <f>[1]Data!D1817</f>
        <v>175.43</v>
      </c>
      <c r="E1818" s="60">
        <f>[1]Data!E1817</f>
        <v>274.31</v>
      </c>
      <c r="F1818" s="60">
        <f t="shared" si="274"/>
        <v>4961.1864925631571</v>
      </c>
      <c r="G1818" s="60">
        <f t="shared" si="275"/>
        <v>195.77830675148553</v>
      </c>
      <c r="H1818" s="60">
        <f t="shared" si="269"/>
        <v>2855.2166148742131</v>
      </c>
      <c r="I1818" s="60">
        <f t="shared" si="270"/>
        <v>131.22472541281172</v>
      </c>
      <c r="J1818" s="60">
        <f t="shared" si="271"/>
        <v>37.806796523719662</v>
      </c>
      <c r="K1818" s="60">
        <f t="shared" si="272"/>
        <v>3.6324888886778668</v>
      </c>
      <c r="L1818" s="60">
        <f t="shared" si="273"/>
        <v>0.83115877605087318</v>
      </c>
      <c r="R1818" s="60">
        <f t="shared" si="276"/>
        <v>25.340838701096352</v>
      </c>
      <c r="S1818" s="60">
        <f t="shared" si="277"/>
        <v>3.2324172722575168</v>
      </c>
    </row>
    <row r="1819" spans="1:19" x14ac:dyDescent="0.3">
      <c r="A1819" s="60">
        <f>[1]Data!A1818</f>
        <v>2021.1</v>
      </c>
      <c r="B1819" s="60">
        <f>[1]Data!B1818</f>
        <v>4460.7071428571426</v>
      </c>
      <c r="C1819" s="60">
        <f>[1]Data!C1818</f>
        <v>59.635360926493661</v>
      </c>
      <c r="D1819" s="60">
        <f>[1]Data!D1818</f>
        <v>182.91</v>
      </c>
      <c r="E1819" s="60">
        <f>[1]Data!E1818</f>
        <v>276.589</v>
      </c>
      <c r="F1819" s="60">
        <f t="shared" si="274"/>
        <v>4937.0912287726542</v>
      </c>
      <c r="G1819" s="60">
        <f t="shared" si="275"/>
        <v>202.44399099385728</v>
      </c>
      <c r="H1819" s="60">
        <f t="shared" si="269"/>
        <v>2882.4166138680916</v>
      </c>
      <c r="I1819" s="60">
        <f t="shared" si="270"/>
        <v>131.82018622641601</v>
      </c>
      <c r="J1819" s="60">
        <f t="shared" si="271"/>
        <v>37.453226020274649</v>
      </c>
      <c r="K1819" s="60">
        <f t="shared" si="272"/>
        <v>3.6230928483166225</v>
      </c>
      <c r="L1819" s="60">
        <f t="shared" si="273"/>
        <v>0.82176273568962888</v>
      </c>
      <c r="R1819" s="60">
        <f t="shared" si="276"/>
        <v>24.387442692346742</v>
      </c>
      <c r="S1819" s="60">
        <f t="shared" si="277"/>
        <v>3.1940683560683238</v>
      </c>
    </row>
    <row r="1820" spans="1:19" x14ac:dyDescent="0.3">
      <c r="A1820" s="60">
        <f>[1]Data!A1819</f>
        <v>2021.11</v>
      </c>
      <c r="B1820" s="60">
        <f>[1]Data!B1819</f>
        <v>4667.3866666666672</v>
      </c>
      <c r="C1820" s="60">
        <f>[1]Data!C1819</f>
        <v>60.016239104443123</v>
      </c>
      <c r="D1820" s="60">
        <f>[1]Data!D1819</f>
        <v>190.39</v>
      </c>
      <c r="E1820" s="60">
        <f>[1]Data!E1819</f>
        <v>277.94799999999998</v>
      </c>
      <c r="F1820" s="60">
        <f t="shared" si="274"/>
        <v>5140.5853317886795</v>
      </c>
      <c r="G1820" s="60">
        <f t="shared" si="275"/>
        <v>209.69251343776529</v>
      </c>
      <c r="H1820" s="60">
        <f t="shared" si="269"/>
        <v>2909.4402530681382</v>
      </c>
      <c r="I1820" s="60">
        <f t="shared" si="270"/>
        <v>132.45636968334941</v>
      </c>
      <c r="J1820" s="60">
        <f t="shared" si="271"/>
        <v>38.809649880015421</v>
      </c>
      <c r="K1820" s="60">
        <f t="shared" si="272"/>
        <v>3.6586689239542785</v>
      </c>
      <c r="L1820" s="60">
        <f t="shared" si="273"/>
        <v>0.85733881132728484</v>
      </c>
      <c r="R1820" s="60">
        <f t="shared" si="276"/>
        <v>24.514872980023465</v>
      </c>
      <c r="S1820" s="60">
        <f t="shared" si="277"/>
        <v>3.1992799937731702</v>
      </c>
    </row>
    <row r="1821" spans="1:19" x14ac:dyDescent="0.3">
      <c r="A1821" s="60">
        <f>[1]Data!A1820</f>
        <v>2021.12</v>
      </c>
      <c r="B1821" s="60">
        <f>[1]Data!B1820</f>
        <v>4674.7727272727261</v>
      </c>
      <c r="C1821" s="60">
        <f>[1]Data!C1820</f>
        <v>60.397117282392585</v>
      </c>
      <c r="D1821" s="60">
        <f>[1]Data!D1820</f>
        <v>197.87</v>
      </c>
      <c r="E1821" s="60">
        <f>[1]Data!E1820</f>
        <v>278.80200000000002</v>
      </c>
      <c r="F1821" s="60">
        <f t="shared" si="274"/>
        <v>5132.9491469508148</v>
      </c>
      <c r="G1821" s="60">
        <f t="shared" si="275"/>
        <v>217.26332101276168</v>
      </c>
      <c r="H1821" s="60">
        <f t="shared" si="269"/>
        <v>2935.5921042918922</v>
      </c>
      <c r="I1821" s="60">
        <f t="shared" si="270"/>
        <v>133.13235546271986</v>
      </c>
      <c r="J1821" s="60">
        <f t="shared" si="271"/>
        <v>38.555234218688177</v>
      </c>
      <c r="K1821" s="60">
        <f t="shared" si="272"/>
        <v>3.6520918681902992</v>
      </c>
      <c r="L1821" s="60">
        <f t="shared" si="273"/>
        <v>0.85076175556330558</v>
      </c>
      <c r="R1821" s="60">
        <f t="shared" si="276"/>
        <v>23.625474944522797</v>
      </c>
      <c r="S1821" s="60">
        <f t="shared" si="277"/>
        <v>3.1623255766495988</v>
      </c>
    </row>
    <row r="1822" spans="1:19" x14ac:dyDescent="0.3">
      <c r="A1822" s="60">
        <f>[1]Data!A1821</f>
        <v>2022.01</v>
      </c>
      <c r="B1822" s="60">
        <f>[1]Data!B1821</f>
        <v>4573.8154999999997</v>
      </c>
      <c r="C1822" s="60">
        <f>[1]Data!C1821</f>
        <v>60.921402962953294</v>
      </c>
      <c r="D1822" s="60">
        <f>[1]Data!D1821</f>
        <v>197.88333333333333</v>
      </c>
      <c r="E1822" s="60">
        <f>[1]Data!E1821</f>
        <v>281.14800000000002</v>
      </c>
      <c r="F1822" s="60">
        <f t="shared" si="274"/>
        <v>4980.1908762511184</v>
      </c>
      <c r="G1822" s="60">
        <f t="shared" si="275"/>
        <v>215.46491572054569</v>
      </c>
      <c r="H1822" s="60">
        <f t="shared" si="269"/>
        <v>2960.0133598610232</v>
      </c>
      <c r="I1822" s="60">
        <f t="shared" si="270"/>
        <v>133.80064237147974</v>
      </c>
      <c r="J1822" s="60">
        <f t="shared" si="271"/>
        <v>37.220978823287552</v>
      </c>
      <c r="K1822" s="60">
        <f t="shared" si="272"/>
        <v>3.6168725491833973</v>
      </c>
      <c r="L1822" s="60">
        <f t="shared" si="273"/>
        <v>0.81554243655640368</v>
      </c>
      <c r="R1822" s="60">
        <f t="shared" si="276"/>
        <v>23.113697464836182</v>
      </c>
      <c r="S1822" s="60">
        <f t="shared" si="277"/>
        <v>3.1404254056398746</v>
      </c>
    </row>
    <row r="1823" spans="1:19" x14ac:dyDescent="0.3">
      <c r="A1823" s="60">
        <f>[1]Data!A1822</f>
        <v>2022.02</v>
      </c>
      <c r="B1823" s="60">
        <f>[1]Data!B1822</f>
        <v>4435.9805263157887</v>
      </c>
      <c r="C1823" s="60">
        <f>[1]Data!C1822</f>
        <v>61.445688643514018</v>
      </c>
      <c r="D1823" s="60">
        <f>[1]Data!D1822</f>
        <v>197.89666666666665</v>
      </c>
      <c r="E1823" s="60">
        <f>[1]Data!E1822</f>
        <v>283.71600000000001</v>
      </c>
      <c r="F1823" s="60">
        <f t="shared" si="274"/>
        <v>4786.3907166664421</v>
      </c>
      <c r="G1823" s="60">
        <f t="shared" si="275"/>
        <v>213.52906365872909</v>
      </c>
      <c r="H1823" s="60">
        <f t="shared" si="269"/>
        <v>2983.2040632013322</v>
      </c>
      <c r="I1823" s="60">
        <f t="shared" si="270"/>
        <v>134.46032526698806</v>
      </c>
      <c r="J1823" s="60">
        <f t="shared" si="271"/>
        <v>35.597048476288116</v>
      </c>
      <c r="K1823" s="60">
        <f t="shared" si="272"/>
        <v>3.5722627264514943</v>
      </c>
      <c r="L1823" s="60">
        <f t="shared" si="273"/>
        <v>0.77093261382450073</v>
      </c>
      <c r="R1823" s="60">
        <f t="shared" si="276"/>
        <v>22.415640450314754</v>
      </c>
      <c r="S1823" s="60">
        <f t="shared" si="277"/>
        <v>3.1097589495978255</v>
      </c>
    </row>
    <row r="1824" spans="1:19" x14ac:dyDescent="0.3">
      <c r="A1824" s="60">
        <f>[1]Data!A1823</f>
        <v>2022.03</v>
      </c>
      <c r="B1824" s="60">
        <f>[1]Data!B1823</f>
        <v>4391.2652173913057</v>
      </c>
      <c r="C1824" s="60">
        <f>[1]Data!C1823</f>
        <v>61.969974324074734</v>
      </c>
      <c r="D1824" s="60">
        <f>[1]Data!D1823</f>
        <v>197.91</v>
      </c>
      <c r="E1824" s="60">
        <f>[1]Data!E1823</f>
        <v>287.50400000000002</v>
      </c>
      <c r="F1824" s="60">
        <f t="shared" si="274"/>
        <v>4675.7159651238126</v>
      </c>
      <c r="G1824" s="60">
        <f t="shared" si="275"/>
        <v>210.72991514900656</v>
      </c>
      <c r="H1824" s="60">
        <f t="shared" si="269"/>
        <v>3005.9602069291118</v>
      </c>
      <c r="I1824" s="60">
        <f t="shared" si="270"/>
        <v>135.1101613070374</v>
      </c>
      <c r="J1824" s="60">
        <f t="shared" si="271"/>
        <v>34.606693677896388</v>
      </c>
      <c r="K1824" s="60">
        <f t="shared" si="272"/>
        <v>3.5440471222516585</v>
      </c>
      <c r="L1824" s="60">
        <f t="shared" si="273"/>
        <v>0.74271700962466491</v>
      </c>
      <c r="R1824" s="60">
        <f t="shared" si="276"/>
        <v>22.18819270067862</v>
      </c>
      <c r="S1824" s="60">
        <f t="shared" si="277"/>
        <v>3.0995602870605667</v>
      </c>
    </row>
    <row r="1825" spans="1:19" x14ac:dyDescent="0.3">
      <c r="A1825" s="60">
        <f>[1]Data!A1824</f>
        <v>2022.04</v>
      </c>
      <c r="B1825" s="60">
        <f>[1]Data!B1824</f>
        <v>4391.2959999999994</v>
      </c>
      <c r="C1825" s="60">
        <f>[1]Data!C1824</f>
        <v>62.653316216049816</v>
      </c>
      <c r="D1825" s="60">
        <f>[1]Data!D1824</f>
        <v>196.02666666666664</v>
      </c>
      <c r="E1825" s="60">
        <f>[1]Data!E1824</f>
        <v>289.10899999999998</v>
      </c>
      <c r="F1825" s="60">
        <f t="shared" si="274"/>
        <v>4649.7911384287572</v>
      </c>
      <c r="G1825" s="60">
        <f t="shared" si="275"/>
        <v>207.5658433324455</v>
      </c>
      <c r="H1825" s="60">
        <f t="shared" si="269"/>
        <v>3026.6575765949765</v>
      </c>
      <c r="I1825" s="60">
        <f t="shared" si="270"/>
        <v>135.75207900393806</v>
      </c>
      <c r="J1825" s="60">
        <f t="shared" si="271"/>
        <v>34.252080502530426</v>
      </c>
      <c r="K1825" s="60">
        <f t="shared" si="272"/>
        <v>3.5337473074627841</v>
      </c>
      <c r="L1825" s="60">
        <f t="shared" si="273"/>
        <v>0.73241719483579049</v>
      </c>
      <c r="R1825" s="60">
        <f t="shared" si="276"/>
        <v>22.401523602230988</v>
      </c>
      <c r="S1825" s="60">
        <f t="shared" si="277"/>
        <v>3.1091289745046184</v>
      </c>
    </row>
    <row r="1826" spans="1:19" x14ac:dyDescent="0.3">
      <c r="A1826" s="60">
        <f>[1]Data!A1825</f>
        <v>2022.05</v>
      </c>
      <c r="B1826" s="60">
        <f>[1]Data!B1825</f>
        <v>4040.3599999999997</v>
      </c>
      <c r="C1826" s="60">
        <f>[1]Data!C1825</f>
        <v>63.336658108024906</v>
      </c>
      <c r="D1826" s="60">
        <f>[1]Data!D1825</f>
        <v>194.14333333333332</v>
      </c>
      <c r="E1826" s="60">
        <f>[1]Data!E1825</f>
        <v>292.29599999999999</v>
      </c>
      <c r="F1826" s="60">
        <f t="shared" si="274"/>
        <v>4231.5505716807602</v>
      </c>
      <c r="G1826" s="60">
        <f t="shared" si="275"/>
        <v>203.33023125530278</v>
      </c>
      <c r="H1826" s="60">
        <f t="shared" si="269"/>
        <v>3047.0610422858763</v>
      </c>
      <c r="I1826" s="60">
        <f t="shared" si="270"/>
        <v>136.37494173735919</v>
      </c>
      <c r="J1826" s="60">
        <f t="shared" si="271"/>
        <v>31.028798383138369</v>
      </c>
      <c r="K1826" s="60">
        <f t="shared" si="272"/>
        <v>3.4349157533514214</v>
      </c>
      <c r="L1826" s="60">
        <f t="shared" si="273"/>
        <v>0.6335856407244278</v>
      </c>
      <c r="R1826" s="60">
        <f t="shared" si="276"/>
        <v>20.811221949418815</v>
      </c>
      <c r="S1826" s="60">
        <f t="shared" si="277"/>
        <v>3.0354923580193915</v>
      </c>
    </row>
    <row r="1827" spans="1:19" x14ac:dyDescent="0.3">
      <c r="A1827" s="60">
        <f>[1]Data!A1826</f>
        <v>2022.06</v>
      </c>
      <c r="B1827" s="60">
        <f>[1]Data!B1826</f>
        <v>3898.9466666666676</v>
      </c>
      <c r="C1827" s="60">
        <f>[1]Data!C1826</f>
        <v>64.02</v>
      </c>
      <c r="D1827" s="60">
        <f>[1]Data!D1826</f>
        <v>192.26</v>
      </c>
      <c r="E1827" s="60">
        <f>[1]Data!E1826</f>
        <v>296.31099999999998</v>
      </c>
      <c r="F1827" s="60">
        <f t="shared" si="274"/>
        <v>4028.115040278627</v>
      </c>
      <c r="G1827" s="60">
        <f t="shared" si="275"/>
        <v>198.62938989777629</v>
      </c>
      <c r="H1827" s="60">
        <f t="shared" si="269"/>
        <v>3067.9893588356099</v>
      </c>
      <c r="I1827" s="60">
        <f t="shared" si="270"/>
        <v>136.97496534423726</v>
      </c>
      <c r="J1827" s="60">
        <f t="shared" si="271"/>
        <v>29.407673366847803</v>
      </c>
      <c r="K1827" s="60">
        <f t="shared" si="272"/>
        <v>3.3812556391627298</v>
      </c>
      <c r="L1827" s="60">
        <f t="shared" si="273"/>
        <v>0.57992552653573615</v>
      </c>
      <c r="R1827" s="60">
        <f t="shared" si="276"/>
        <v>20.279551995561572</v>
      </c>
      <c r="S1827" s="60">
        <f t="shared" si="277"/>
        <v>3.0096130875303335</v>
      </c>
    </row>
    <row r="1828" spans="1:19" x14ac:dyDescent="0.3">
      <c r="A1828" s="60">
        <f>[1]Data!A1827</f>
        <v>2022.07</v>
      </c>
      <c r="B1828" s="60">
        <f>[1]Data!B1827</f>
        <v>3911.729499999999</v>
      </c>
      <c r="C1828" s="60">
        <f>[1]Data!C1827</f>
        <v>64.452768447835695</v>
      </c>
      <c r="D1828" s="60">
        <f>[1]Data!D1827</f>
        <v>190.58333333333331</v>
      </c>
      <c r="E1828" s="60">
        <f>[1]Data!E1827</f>
        <v>296.27600000000001</v>
      </c>
      <c r="F1828" s="60">
        <f t="shared" si="274"/>
        <v>4041.7987704412417</v>
      </c>
      <c r="G1828" s="60">
        <f t="shared" si="275"/>
        <v>196.92043694055536</v>
      </c>
      <c r="H1828" s="60">
        <f t="shared" si="269"/>
        <v>3089.9003031812704</v>
      </c>
      <c r="I1828" s="60">
        <f t="shared" si="270"/>
        <v>137.57204129069086</v>
      </c>
      <c r="J1828" s="60">
        <f t="shared" si="271"/>
        <v>29.379507147828733</v>
      </c>
      <c r="K1828" s="60">
        <f t="shared" si="272"/>
        <v>3.3802973955141065</v>
      </c>
      <c r="L1828" s="60">
        <f t="shared" si="273"/>
        <v>0.57896728288711286</v>
      </c>
      <c r="R1828" s="60">
        <f t="shared" si="276"/>
        <v>20.52503454306952</v>
      </c>
      <c r="S1828" s="60">
        <f t="shared" si="277"/>
        <v>3.0216453383124482</v>
      </c>
    </row>
    <row r="1829" spans="1:19" x14ac:dyDescent="0.3">
      <c r="A1829" s="60">
        <f>[1]Data!A1828</f>
        <v>2022.08</v>
      </c>
      <c r="B1829" s="60">
        <f>[1]Data!B1828</f>
        <v>4158.5630434782615</v>
      </c>
      <c r="C1829" s="60">
        <f>[1]Data!C1828</f>
        <v>64.885536895671393</v>
      </c>
      <c r="D1829" s="60">
        <f>[1]Data!D1828</f>
        <v>188.90666666666664</v>
      </c>
      <c r="E1829" s="60">
        <f>[1]Data!E1828</f>
        <v>296.17099999999999</v>
      </c>
      <c r="F1829" s="60">
        <f t="shared" si="274"/>
        <v>4298.3631351225858</v>
      </c>
      <c r="G1829" s="60">
        <f t="shared" si="275"/>
        <v>195.25721829618692</v>
      </c>
      <c r="H1829" s="60">
        <f t="shared" si="269"/>
        <v>3109.2640511800969</v>
      </c>
      <c r="I1829" s="60">
        <f t="shared" si="270"/>
        <v>138.17459302580124</v>
      </c>
      <c r="J1829" s="60">
        <f t="shared" si="271"/>
        <v>31.108201884263597</v>
      </c>
      <c r="K1829" s="60">
        <f t="shared" si="272"/>
        <v>3.437471510597661</v>
      </c>
      <c r="L1829" s="60">
        <f t="shared" si="273"/>
        <v>0.63614139797066738</v>
      </c>
      <c r="R1829" s="60">
        <f t="shared" si="276"/>
        <v>22.013850103110506</v>
      </c>
      <c r="S1829" s="60">
        <f t="shared" si="277"/>
        <v>3.0916718054161434</v>
      </c>
    </row>
    <row r="1830" spans="1:19" x14ac:dyDescent="0.3">
      <c r="A1830" s="60">
        <f>[1]Data!A1829</f>
        <v>2022.09</v>
      </c>
      <c r="B1830" s="60">
        <f>[1]Data!B1829</f>
        <v>3850.5204761904752</v>
      </c>
      <c r="C1830" s="60">
        <f>[1]Data!C1829</f>
        <v>65.318305343507092</v>
      </c>
      <c r="D1830" s="60">
        <f>[1]Data!D1829</f>
        <v>187.23</v>
      </c>
      <c r="E1830" s="60">
        <f>[1]Data!E1829</f>
        <v>296.80799999999999</v>
      </c>
      <c r="F1830" s="60">
        <f t="shared" si="274"/>
        <v>3971.4233008375763</v>
      </c>
      <c r="G1830" s="60">
        <f t="shared" si="275"/>
        <v>193.10885092382949</v>
      </c>
      <c r="H1830" s="60">
        <f t="shared" si="269"/>
        <v>3127.1842029518602</v>
      </c>
      <c r="I1830" s="60">
        <f t="shared" si="270"/>
        <v>138.77844893439942</v>
      </c>
      <c r="J1830" s="60">
        <f t="shared" si="271"/>
        <v>28.617003081759965</v>
      </c>
      <c r="K1830" s="60">
        <f t="shared" si="272"/>
        <v>3.3540010545210084</v>
      </c>
      <c r="L1830" s="60">
        <f t="shared" si="273"/>
        <v>0.55267094189401478</v>
      </c>
      <c r="R1830" s="60">
        <f t="shared" si="276"/>
        <v>20.565723848691317</v>
      </c>
      <c r="S1830" s="60">
        <f t="shared" si="277"/>
        <v>3.023625799151513</v>
      </c>
    </row>
    <row r="1831" spans="1:19" x14ac:dyDescent="0.3">
      <c r="A1831" s="60">
        <f>[1]Data!A1830</f>
        <v>2022.1</v>
      </c>
      <c r="B1831" s="60">
        <f>[1]Data!B1830</f>
        <v>3726.0509523809519</v>
      </c>
      <c r="C1831" s="60">
        <f>[1]Data!C1830</f>
        <v>65.852203562338062</v>
      </c>
      <c r="D1831" s="60">
        <f>[1]Data!D1830</f>
        <v>182.40333333333334</v>
      </c>
      <c r="E1831" s="60">
        <f>[1]Data!E1830</f>
        <v>298.012</v>
      </c>
      <c r="F1831" s="60">
        <f t="shared" si="274"/>
        <v>3827.5192372287011</v>
      </c>
      <c r="G1831" s="60">
        <f t="shared" si="275"/>
        <v>187.37056368535491</v>
      </c>
      <c r="H1831" s="60">
        <f t="shared" si="269"/>
        <v>3146.6274750248367</v>
      </c>
      <c r="I1831" s="60">
        <f t="shared" si="270"/>
        <v>139.34941301148856</v>
      </c>
      <c r="J1831" s="60">
        <f t="shared" si="271"/>
        <v>27.467063940291904</v>
      </c>
      <c r="K1831" s="60">
        <f t="shared" si="272"/>
        <v>3.3129876119882948</v>
      </c>
      <c r="L1831" s="60">
        <f t="shared" si="273"/>
        <v>0.51165749936130123</v>
      </c>
      <c r="R1831" s="60">
        <f t="shared" si="276"/>
        <v>20.427537612877789</v>
      </c>
      <c r="S1831" s="60">
        <f t="shared" si="277"/>
        <v>3.0168838735614232</v>
      </c>
    </row>
    <row r="1832" spans="1:19" x14ac:dyDescent="0.3">
      <c r="A1832" s="60">
        <f>[1]Data!A1831</f>
        <v>2022.11</v>
      </c>
      <c r="B1832" s="60">
        <f>[1]Data!B1831</f>
        <v>3917.488571428571</v>
      </c>
      <c r="C1832" s="60">
        <f>[1]Data!C1831</f>
        <v>66.386101781169032</v>
      </c>
      <c r="D1832" s="60">
        <f>[1]Data!D1831</f>
        <v>177.57666666666665</v>
      </c>
      <c r="E1832" s="60">
        <f>[1]Data!E1831</f>
        <v>297.71100000000001</v>
      </c>
      <c r="F1832" s="60">
        <f t="shared" si="274"/>
        <v>4028.2387370637953</v>
      </c>
      <c r="G1832" s="60">
        <f t="shared" si="275"/>
        <v>182.59688431062335</v>
      </c>
      <c r="H1832" s="60">
        <f t="shared" si="269"/>
        <v>3166.914075418103</v>
      </c>
      <c r="I1832" s="60">
        <f t="shared" si="270"/>
        <v>139.88705594096052</v>
      </c>
      <c r="J1832" s="60">
        <f t="shared" si="271"/>
        <v>28.796365110178012</v>
      </c>
      <c r="K1832" s="60">
        <f t="shared" si="272"/>
        <v>3.3602491677244122</v>
      </c>
      <c r="L1832" s="60">
        <f t="shared" si="273"/>
        <v>0.55891905509741857</v>
      </c>
      <c r="R1832" s="60">
        <f t="shared" si="276"/>
        <v>22.060829527688913</v>
      </c>
      <c r="S1832" s="60">
        <f t="shared" si="277"/>
        <v>3.093803616368096</v>
      </c>
    </row>
    <row r="1833" spans="1:19" x14ac:dyDescent="0.3">
      <c r="A1833" s="60">
        <f>[1]Data!A1832</f>
        <v>2022.12</v>
      </c>
      <c r="B1833" s="60">
        <f>[1]Data!B1832</f>
        <v>3912.3809523809532</v>
      </c>
      <c r="C1833" s="60">
        <f>[1]Data!C1832</f>
        <v>66.92</v>
      </c>
      <c r="D1833" s="60">
        <f>[1]Data!D1832</f>
        <v>172.75</v>
      </c>
      <c r="E1833" s="60">
        <f>[1]Data!E1832</f>
        <v>296.79700000000003</v>
      </c>
      <c r="F1833" s="60">
        <f t="shared" si="274"/>
        <v>4035.3756944982592</v>
      </c>
      <c r="G1833" s="60">
        <f t="shared" si="275"/>
        <v>178.18079571222074</v>
      </c>
      <c r="H1833" s="60">
        <f t="shared" si="269"/>
        <v>3186.8541455681125</v>
      </c>
      <c r="I1833" s="60">
        <f t="shared" si="270"/>
        <v>140.39492641290187</v>
      </c>
      <c r="J1833" s="60">
        <f t="shared" si="271"/>
        <v>28.743030803194468</v>
      </c>
      <c r="K1833" s="60">
        <f t="shared" si="272"/>
        <v>3.3583953310126615</v>
      </c>
      <c r="L1833" s="60">
        <f t="shared" si="273"/>
        <v>0.55706521838566792</v>
      </c>
      <c r="R1833" s="60">
        <f t="shared" si="276"/>
        <v>22.647646612914347</v>
      </c>
      <c r="S1833" s="60">
        <f t="shared" si="277"/>
        <v>3.1200559442312379</v>
      </c>
    </row>
    <row r="1834" spans="1:19" x14ac:dyDescent="0.3">
      <c r="A1834" s="60">
        <f>[1]Data!A1833</f>
        <v>2023.01</v>
      </c>
      <c r="B1834" s="31">
        <f>Data!B1833</f>
        <v>3960.6565000000001</v>
      </c>
      <c r="C1834" s="60">
        <f>[1]Data!C1833</f>
        <v>67.349999999999994</v>
      </c>
      <c r="D1834" s="60">
        <f>[1]Data!D1833</f>
        <v>173.55666666666667</v>
      </c>
      <c r="E1834" s="60">
        <f>[1]Data!E1833</f>
        <v>299.17</v>
      </c>
      <c r="F1834" s="60">
        <f t="shared" si="274"/>
        <v>4052.7655603962617</v>
      </c>
      <c r="G1834" s="60">
        <f t="shared" si="275"/>
        <v>177.59290194538221</v>
      </c>
      <c r="H1834" s="60">
        <f t="shared" si="269"/>
        <v>3206.5739724924451</v>
      </c>
      <c r="I1834" s="60">
        <f t="shared" si="270"/>
        <v>140.89885594385916</v>
      </c>
      <c r="J1834" s="60">
        <f t="shared" si="271"/>
        <v>28.763651296154435</v>
      </c>
      <c r="K1834" s="60">
        <f t="shared" si="272"/>
        <v>3.3591124822406915</v>
      </c>
      <c r="L1834" s="60">
        <f t="shared" si="273"/>
        <v>0.55778236961369787</v>
      </c>
      <c r="R1834" s="60">
        <f t="shared" si="276"/>
        <v>22.820537960704478</v>
      </c>
      <c r="S1834" s="60">
        <f t="shared" si="277"/>
        <v>3.1276609182447803</v>
      </c>
    </row>
    <row r="1835" spans="1:19" x14ac:dyDescent="0.3">
      <c r="A1835" s="60">
        <f>[1]Data!A1834</f>
        <v>2023.02</v>
      </c>
      <c r="B1835" s="31">
        <f>Data!B1834</f>
        <v>4079.6847368421049</v>
      </c>
      <c r="C1835" s="60">
        <f>[1]Data!C1834</f>
        <v>67.78</v>
      </c>
      <c r="D1835" s="60">
        <f>[1]Data!D1834</f>
        <v>174.36333333333332</v>
      </c>
      <c r="E1835" s="60">
        <f>[1]Data!E1834</f>
        <v>300.83999999999997</v>
      </c>
      <c r="F1835" s="60">
        <f t="shared" si="274"/>
        <v>4151.3884100439809</v>
      </c>
      <c r="G1835" s="60">
        <f t="shared" si="275"/>
        <v>177.42790627908519</v>
      </c>
      <c r="H1835" s="60">
        <f t="shared" si="269"/>
        <v>3225.2545855600097</v>
      </c>
      <c r="I1835" s="60">
        <f t="shared" si="270"/>
        <v>141.40774441251784</v>
      </c>
      <c r="J1835" s="60">
        <f t="shared" si="271"/>
        <v>29.357574631368546</v>
      </c>
      <c r="K1835" s="60">
        <f t="shared" si="272"/>
        <v>3.3795505924106779</v>
      </c>
      <c r="L1835" s="60">
        <f t="shared" si="273"/>
        <v>0.57822047978368429</v>
      </c>
      <c r="R1835" s="60">
        <f t="shared" si="276"/>
        <v>23.397606932891694</v>
      </c>
      <c r="S1835" s="60">
        <f t="shared" si="277"/>
        <v>3.1526337493088037</v>
      </c>
    </row>
    <row r="1836" spans="1:19" x14ac:dyDescent="0.3">
      <c r="A1836" s="60">
        <f>[1]Data!A1835</f>
        <v>2023.03</v>
      </c>
      <c r="B1836" s="31">
        <f>Data!B1835</f>
        <v>3968.5591304347827</v>
      </c>
      <c r="C1836" s="60">
        <f>[1]Data!C1835</f>
        <v>68.209999999999994</v>
      </c>
      <c r="D1836" s="60">
        <f>[1]Data!D1835</f>
        <v>175.17</v>
      </c>
      <c r="E1836" s="60">
        <f>[1]Data!E1835</f>
        <v>301.67499999999995</v>
      </c>
      <c r="F1836" s="60">
        <f t="shared" si="274"/>
        <v>4027.1321296168858</v>
      </c>
      <c r="G1836" s="60">
        <f t="shared" si="275"/>
        <v>177.75537971326756</v>
      </c>
      <c r="H1836" s="60">
        <f>GEOMEAN(F1717:F1837)</f>
        <v>3244.3037066650672</v>
      </c>
      <c r="I1836" s="60">
        <f t="shared" si="270"/>
        <v>141.91837837809203</v>
      </c>
      <c r="J1836" s="60">
        <f t="shared" si="271"/>
        <v>28.376396176737565</v>
      </c>
      <c r="K1836" s="60">
        <f t="shared" si="272"/>
        <v>3.3455576790575887</v>
      </c>
      <c r="L1836" s="60">
        <f t="shared" si="273"/>
        <v>0.54422756643059511</v>
      </c>
      <c r="R1836" s="60">
        <f t="shared" si="276"/>
        <v>22.655472571985975</v>
      </c>
      <c r="S1836" s="60">
        <f t="shared" si="277"/>
        <v>3.12040143740214</v>
      </c>
    </row>
    <row r="1837" spans="1:19" x14ac:dyDescent="0.3">
      <c r="A1837" s="60">
        <f>[1]Data!A1836</f>
        <v>2023.04</v>
      </c>
      <c r="B1837" s="31">
        <f>Data!B1836</f>
        <v>4121.4673684210529</v>
      </c>
      <c r="C1837" s="60">
        <f>[1]Data!C1836</f>
        <v>68.376666666666665</v>
      </c>
      <c r="D1837" s="60">
        <f>[1]Data!D1836</f>
        <v>177.17</v>
      </c>
      <c r="E1837" s="60">
        <f>[1]Data!E1836</f>
        <v>303.363</v>
      </c>
      <c r="F1837" s="60">
        <f t="shared" si="274"/>
        <v>4159.025661752803</v>
      </c>
      <c r="G1837" s="60">
        <f t="shared" si="275"/>
        <v>178.78452274997275</v>
      </c>
      <c r="H1837" s="60">
        <f t="shared" ref="H1837:H1839" si="278">GEOMEAN(F1718:F1838)</f>
        <v>3263.1872785967212</v>
      </c>
      <c r="I1837" s="60">
        <f t="shared" si="270"/>
        <v>142.42190209823957</v>
      </c>
      <c r="J1837" s="60">
        <f t="shared" si="271"/>
        <v>29.202149391910215</v>
      </c>
      <c r="K1837" s="60">
        <f t="shared" si="272"/>
        <v>3.3742423158771975</v>
      </c>
      <c r="L1837" s="60">
        <f t="shared" si="273"/>
        <v>0.57291220325020387</v>
      </c>
    </row>
    <row r="1838" spans="1:19" x14ac:dyDescent="0.3">
      <c r="A1838" s="60">
        <f>[1]Data!A1837</f>
        <v>2023.05</v>
      </c>
      <c r="B1838" s="31">
        <f>Data!B1837</f>
        <v>4146.1731818181825</v>
      </c>
      <c r="C1838" s="60">
        <f>[1]Data!C1837</f>
        <v>68.543333333333322</v>
      </c>
      <c r="D1838" s="60">
        <f>[1]Data!D1837</f>
        <v>179.17</v>
      </c>
      <c r="E1838" s="60">
        <f>[1]Data!E1837</f>
        <v>304.12700000000001</v>
      </c>
      <c r="F1838" s="60">
        <f t="shared" si="274"/>
        <v>4173.4460627206572</v>
      </c>
      <c r="G1838" s="60">
        <f t="shared" si="275"/>
        <v>180.34855233175608</v>
      </c>
      <c r="H1838" s="60">
        <f t="shared" si="278"/>
        <v>3282.2459623590025</v>
      </c>
      <c r="I1838" s="60">
        <f t="shared" si="270"/>
        <v>142.92525989358867</v>
      </c>
      <c r="J1838" s="60">
        <f t="shared" si="271"/>
        <v>29.200199221802283</v>
      </c>
      <c r="K1838" s="60">
        <f t="shared" si="272"/>
        <v>3.3741755319154234</v>
      </c>
      <c r="L1838" s="60">
        <f t="shared" si="273"/>
        <v>0.5728454192884298</v>
      </c>
    </row>
    <row r="1839" spans="1:19" x14ac:dyDescent="0.3">
      <c r="A1839" s="60">
        <f>[1]Data!A1838</f>
        <v>2023.06</v>
      </c>
      <c r="B1839" s="31">
        <f>Data!B1838</f>
        <v>4345.3728571428574</v>
      </c>
      <c r="C1839" s="60">
        <f>[1]Data!C1838</f>
        <v>68.709999999999994</v>
      </c>
      <c r="D1839" s="60">
        <f>[1]Data!D1838</f>
        <v>181.17</v>
      </c>
      <c r="E1839" s="60">
        <f>[1]Data!E1838</f>
        <v>305.10899999999998</v>
      </c>
      <c r="F1839" s="60">
        <f t="shared" si="274"/>
        <v>4359.8783691238214</v>
      </c>
      <c r="G1839" s="60">
        <f t="shared" si="275"/>
        <v>181.77477286805694</v>
      </c>
      <c r="H1839" s="60">
        <f t="shared" si="278"/>
        <v>3302.7854294003268</v>
      </c>
      <c r="I1839" s="60">
        <f t="shared" si="270"/>
        <v>143.42835407588734</v>
      </c>
      <c r="J1839" s="60">
        <f t="shared" si="271"/>
        <v>30.397604415212268</v>
      </c>
      <c r="K1839" s="60">
        <f t="shared" si="272"/>
        <v>3.4143638031759496</v>
      </c>
      <c r="L1839" s="60">
        <f t="shared" si="273"/>
        <v>0.61303369054895596</v>
      </c>
    </row>
    <row r="1840" spans="1:19" x14ac:dyDescent="0.3">
      <c r="A1840" s="60">
        <f>[1]Data!A1839</f>
        <v>2023.07</v>
      </c>
      <c r="B1840" s="31">
        <f>Data!B1839</f>
        <v>4508.0755000000008</v>
      </c>
      <c r="E1840" s="60">
        <f>[1]Data!E1839</f>
        <v>305.69099999999997</v>
      </c>
      <c r="F1840" s="60">
        <f t="shared" si="274"/>
        <v>4514.512637356841</v>
      </c>
      <c r="S1840" s="60">
        <f>AVERAGE(S10:S1836)</f>
        <v>2.6906492504189621</v>
      </c>
    </row>
    <row r="1841" spans="1:19" x14ac:dyDescent="0.3">
      <c r="A1841" s="60">
        <f>[1]Data!A1840</f>
        <v>2023.08</v>
      </c>
      <c r="B1841" s="31">
        <f>Data!B1840</f>
        <v>4457.358695652174</v>
      </c>
      <c r="E1841" s="60">
        <f>[1]Data!E1840</f>
        <v>305.98199999999997</v>
      </c>
      <c r="F1841" s="60">
        <f t="shared" si="274"/>
        <v>4459.4782506920692</v>
      </c>
      <c r="S1841" s="60">
        <f>EXP(S1840)</f>
        <v>14.741243572770989</v>
      </c>
    </row>
    <row r="1842" spans="1:19" x14ac:dyDescent="0.3">
      <c r="A1842" s="60">
        <f>[1]Data!A1841</f>
        <v>2023.09</v>
      </c>
      <c r="B1842" s="31">
        <f>Data!B1841</f>
        <v>4515.7700000000004</v>
      </c>
      <c r="C1842" s="31"/>
      <c r="D1842" s="31"/>
      <c r="E1842" s="31">
        <f>Data!E1841</f>
        <v>306.12749999999994</v>
      </c>
      <c r="F1842" s="60">
        <f t="shared" si="274"/>
        <v>4515.7700000000004</v>
      </c>
    </row>
    <row r="1843" spans="1:19" x14ac:dyDescent="0.3">
      <c r="C1843" s="31"/>
      <c r="D1843" s="31"/>
      <c r="E1843" s="31"/>
      <c r="K1843" s="60">
        <f>AVERAGE(K129:K1839)</f>
        <v>2.8013301126269936</v>
      </c>
    </row>
    <row r="1844" spans="1:19" x14ac:dyDescent="0.3">
      <c r="C1844" s="31"/>
      <c r="D1844" s="31"/>
      <c r="E1844" s="31"/>
    </row>
    <row r="1845" spans="1:19" x14ac:dyDescent="0.3">
      <c r="B1845" s="31"/>
      <c r="C1845" s="31"/>
      <c r="D1845" s="31"/>
      <c r="E1845" s="31"/>
    </row>
    <row r="1846" spans="1:19" x14ac:dyDescent="0.3">
      <c r="B1846" s="31"/>
      <c r="C1846" s="31"/>
      <c r="D1846" s="31"/>
      <c r="E1846" s="31"/>
    </row>
    <row r="1847" spans="1:19" x14ac:dyDescent="0.3">
      <c r="B1847" s="31"/>
      <c r="C1847" s="31"/>
      <c r="D1847" s="31"/>
      <c r="E1847" s="31"/>
    </row>
    <row r="1848" spans="1:19" x14ac:dyDescent="0.3">
      <c r="B1848" s="31"/>
      <c r="C1848" s="31"/>
      <c r="D1848" s="31"/>
      <c r="E1848" s="31"/>
    </row>
    <row r="1849" spans="1:19" x14ac:dyDescent="0.3">
      <c r="B1849" s="31"/>
      <c r="C1849" s="31"/>
      <c r="D1849" s="31"/>
      <c r="E1849" s="31"/>
    </row>
    <row r="1850" spans="1:19" x14ac:dyDescent="0.3">
      <c r="B1850" s="31"/>
      <c r="C1850" s="31"/>
      <c r="D1850" s="31"/>
      <c r="E1850" s="31"/>
    </row>
    <row r="1851" spans="1:19" x14ac:dyDescent="0.3">
      <c r="B1851" s="31"/>
      <c r="C1851" s="31"/>
      <c r="D1851" s="31"/>
      <c r="E1851" s="31"/>
    </row>
    <row r="1852" spans="1:19" x14ac:dyDescent="0.3">
      <c r="B1852" s="31"/>
      <c r="C1852" s="31"/>
      <c r="D1852" s="31"/>
      <c r="E1852" s="31"/>
    </row>
    <row r="1853" spans="1:19" x14ac:dyDescent="0.3">
      <c r="B1853" s="31"/>
      <c r="C1853" s="31"/>
      <c r="D1853" s="31"/>
      <c r="E1853" s="3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DC9B8-8208-4D24-92F4-E86DDF1E1737}">
  <dimension ref="C5:N518"/>
  <sheetViews>
    <sheetView topLeftCell="A495" workbookViewId="0">
      <selection activeCell="M510" sqref="M510:M513"/>
    </sheetView>
  </sheetViews>
  <sheetFormatPr defaultColWidth="9.109375" defaultRowHeight="13.2" x14ac:dyDescent="0.25"/>
  <cols>
    <col min="1" max="7" width="9.109375" style="1"/>
    <col min="8" max="8" width="10.33203125" style="1" bestFit="1" customWidth="1"/>
    <col min="9" max="16384" width="9.109375" style="1"/>
  </cols>
  <sheetData>
    <row r="5" spans="3:11" s="4" customFormat="1" ht="52.8" x14ac:dyDescent="0.25">
      <c r="E5" s="4" t="s">
        <v>4</v>
      </c>
      <c r="F5" s="4" t="s">
        <v>11</v>
      </c>
      <c r="G5" s="4" t="s">
        <v>578</v>
      </c>
      <c r="H5" s="4" t="s">
        <v>579</v>
      </c>
      <c r="I5" s="4" t="s">
        <v>48</v>
      </c>
      <c r="J5" s="4" t="s">
        <v>580</v>
      </c>
      <c r="K5" s="4" t="s">
        <v>581</v>
      </c>
    </row>
    <row r="6" spans="3:11" ht="14.4" x14ac:dyDescent="0.3">
      <c r="C6" s="64">
        <v>1900</v>
      </c>
      <c r="D6" s="64" t="s">
        <v>15</v>
      </c>
      <c r="E6" s="1">
        <f>'q calc'!M8</f>
        <v>0.71743754367310819</v>
      </c>
      <c r="F6" s="1">
        <f>'q calc'!N8</f>
        <v>-0.33206938228267735</v>
      </c>
      <c r="G6" s="1">
        <f t="shared" ref="G6:G69" si="0">F6-$F$506</f>
        <v>-7.4070223571519211E-2</v>
      </c>
      <c r="H6" s="1">
        <f>'q calc'!P8</f>
        <v>0.93104940092362365</v>
      </c>
      <c r="I6" s="1">
        <f>'CAPE calculation'!P207</f>
        <v>1.1626323845442366</v>
      </c>
      <c r="J6" s="1">
        <f>LN(I6)</f>
        <v>0.15068673117347089</v>
      </c>
      <c r="K6" s="1">
        <f t="shared" ref="K6:K69" si="1">J6-$J$506</f>
        <v>0.15633000908862582</v>
      </c>
    </row>
    <row r="7" spans="3:11" ht="14.4" x14ac:dyDescent="0.3">
      <c r="C7" s="64"/>
      <c r="D7" s="64" t="s">
        <v>16</v>
      </c>
      <c r="E7" s="1">
        <f>'q calc'!M9</f>
        <v>0.66703648615206401</v>
      </c>
      <c r="F7" s="1">
        <f>'q calc'!N9</f>
        <v>-0.40491053268544902</v>
      </c>
      <c r="G7" s="1">
        <f t="shared" si="0"/>
        <v>-0.14691137397429088</v>
      </c>
      <c r="H7" s="1">
        <f>'q calc'!P9</f>
        <v>0.86564179182271705</v>
      </c>
      <c r="I7" s="1">
        <f>'CAPE calculation'!P208</f>
        <v>1.1156454485372356</v>
      </c>
      <c r="J7" s="1">
        <f t="shared" ref="J7:J70" si="2">LN(I7)</f>
        <v>0.10943311503894022</v>
      </c>
      <c r="K7" s="1">
        <f t="shared" si="1"/>
        <v>0.11507639295409516</v>
      </c>
    </row>
    <row r="8" spans="3:11" ht="14.4" x14ac:dyDescent="0.3">
      <c r="C8" s="64"/>
      <c r="D8" s="64" t="s">
        <v>17</v>
      </c>
      <c r="E8" s="1">
        <f>'q calc'!M10</f>
        <v>0.65575586432904398</v>
      </c>
      <c r="F8" s="1">
        <f>'q calc'!N10</f>
        <v>-0.42196671734102975</v>
      </c>
      <c r="G8" s="1">
        <f t="shared" si="0"/>
        <v>-0.16396755862987161</v>
      </c>
      <c r="H8" s="1">
        <f>'q calc'!P10</f>
        <v>0.85100244616400389</v>
      </c>
      <c r="I8" s="1">
        <f>'CAPE calculation'!P209</f>
        <v>1.0768699710563665</v>
      </c>
      <c r="J8" s="1">
        <f t="shared" si="2"/>
        <v>7.40586583472993E-2</v>
      </c>
      <c r="K8" s="1">
        <f t="shared" si="1"/>
        <v>7.970193626245424E-2</v>
      </c>
    </row>
    <row r="9" spans="3:11" ht="14.4" x14ac:dyDescent="0.3">
      <c r="C9" s="64"/>
      <c r="D9" s="64" t="s">
        <v>18</v>
      </c>
      <c r="E9" s="1">
        <f>'q calc'!M11</f>
        <v>0.77153011305057762</v>
      </c>
      <c r="F9" s="1">
        <f>'q calc'!N11</f>
        <v>-0.25937957611876689</v>
      </c>
      <c r="G9" s="1">
        <f t="shared" si="0"/>
        <v>-1.3804174076087472E-3</v>
      </c>
      <c r="H9" s="1">
        <f>'q calc'!P11</f>
        <v>1.0012476429273343</v>
      </c>
      <c r="I9" s="1">
        <f>'CAPE calculation'!P210</f>
        <v>1.2899708147462265</v>
      </c>
      <c r="J9" s="1">
        <f t="shared" si="2"/>
        <v>0.25461959388991767</v>
      </c>
      <c r="K9" s="1">
        <f t="shared" si="1"/>
        <v>0.26026287180507263</v>
      </c>
    </row>
    <row r="10" spans="3:11" ht="14.4" x14ac:dyDescent="0.3">
      <c r="C10" s="64">
        <v>1901</v>
      </c>
      <c r="D10" s="64" t="s">
        <v>15</v>
      </c>
      <c r="E10" s="1">
        <f>'q calc'!M12</f>
        <v>0.87181125555630268</v>
      </c>
      <c r="F10" s="1">
        <f>'q calc'!N12</f>
        <v>-0.13718232855196194</v>
      </c>
      <c r="G10" s="1">
        <f t="shared" si="0"/>
        <v>0.1208168301591962</v>
      </c>
      <c r="H10" s="1">
        <f>'q calc'!P12</f>
        <v>1.1313867727753162</v>
      </c>
      <c r="I10" s="1">
        <f>'CAPE calculation'!P211</f>
        <v>1.3920972707884247</v>
      </c>
      <c r="J10" s="1">
        <f t="shared" si="2"/>
        <v>0.33081143791080375</v>
      </c>
      <c r="K10" s="1">
        <f t="shared" si="1"/>
        <v>0.33645471582595871</v>
      </c>
    </row>
    <row r="11" spans="3:11" ht="14.4" x14ac:dyDescent="0.3">
      <c r="C11" s="64"/>
      <c r="D11" s="64" t="s">
        <v>16</v>
      </c>
      <c r="E11" s="1">
        <f>'q calc'!M13</f>
        <v>0.98021672479178534</v>
      </c>
      <c r="F11" s="1">
        <f>'q calc'!N13</f>
        <v>-1.9981584020358073E-2</v>
      </c>
      <c r="G11" s="1">
        <f t="shared" si="0"/>
        <v>0.23801757469080007</v>
      </c>
      <c r="H11" s="1">
        <f>'q calc'!P13</f>
        <v>1.2720691890756937</v>
      </c>
      <c r="I11" s="1">
        <f>'CAPE calculation'!P212</f>
        <v>1.5753766890576271</v>
      </c>
      <c r="J11" s="1">
        <f t="shared" si="2"/>
        <v>0.45449441133720825</v>
      </c>
      <c r="K11" s="1">
        <f t="shared" si="1"/>
        <v>0.4601376892523632</v>
      </c>
    </row>
    <row r="12" spans="3:11" ht="14.4" x14ac:dyDescent="0.3">
      <c r="C12" s="64"/>
      <c r="D12" s="64" t="s">
        <v>17</v>
      </c>
      <c r="E12" s="1">
        <f>'q calc'!M14</f>
        <v>0.9165006595186338</v>
      </c>
      <c r="F12" s="1">
        <f>'q calc'!N14</f>
        <v>-8.7192492096925631E-2</v>
      </c>
      <c r="G12" s="1">
        <f t="shared" si="0"/>
        <v>0.17080666661423249</v>
      </c>
      <c r="H12" s="1">
        <f>'q calc'!P14</f>
        <v>1.189382124640705</v>
      </c>
      <c r="I12" s="1">
        <f>'CAPE calculation'!P213</f>
        <v>1.4135956080232068</v>
      </c>
      <c r="J12" s="1">
        <f t="shared" si="2"/>
        <v>0.34613653507398912</v>
      </c>
      <c r="K12" s="1">
        <f t="shared" si="1"/>
        <v>0.35177981298914407</v>
      </c>
    </row>
    <row r="13" spans="3:11" ht="14.4" x14ac:dyDescent="0.3">
      <c r="C13" s="64"/>
      <c r="D13" s="64" t="s">
        <v>18</v>
      </c>
      <c r="E13" s="1">
        <f>'q calc'!M15</f>
        <v>0.90483262613069071</v>
      </c>
      <c r="F13" s="1">
        <f>'q calc'!N15</f>
        <v>-0.10000529588836851</v>
      </c>
      <c r="G13" s="1">
        <f t="shared" si="0"/>
        <v>0.15799386282278963</v>
      </c>
      <c r="H13" s="1">
        <f>'q calc'!P15</f>
        <v>1.1742400184161232</v>
      </c>
      <c r="I13" s="1">
        <f>'CAPE calculation'!P214</f>
        <v>1.3593828022404568</v>
      </c>
      <c r="J13" s="1">
        <f t="shared" si="2"/>
        <v>0.30703077485762714</v>
      </c>
      <c r="K13" s="1">
        <f t="shared" si="1"/>
        <v>0.3126740527727821</v>
      </c>
    </row>
    <row r="14" spans="3:11" ht="14.4" x14ac:dyDescent="0.3">
      <c r="C14" s="64">
        <v>1902</v>
      </c>
      <c r="D14" s="64" t="s">
        <v>15</v>
      </c>
      <c r="E14" s="1">
        <f>'q calc'!M16</f>
        <v>1.0316694764769552</v>
      </c>
      <c r="F14" s="1">
        <f>'q calc'!N16</f>
        <v>3.117834102883309E-2</v>
      </c>
      <c r="G14" s="1">
        <f t="shared" si="0"/>
        <v>0.28917749973999124</v>
      </c>
      <c r="H14" s="1">
        <f>'q calc'!P16</f>
        <v>1.3388416266973533</v>
      </c>
      <c r="I14" s="1">
        <f>'CAPE calculation'!P215</f>
        <v>1.4073800674029198</v>
      </c>
      <c r="J14" s="1">
        <f t="shared" si="2"/>
        <v>0.34172986774071129</v>
      </c>
      <c r="K14" s="1">
        <f t="shared" si="1"/>
        <v>0.34737314565586624</v>
      </c>
    </row>
    <row r="15" spans="3:11" ht="14.4" x14ac:dyDescent="0.3">
      <c r="C15" s="64"/>
      <c r="D15" s="64" t="s">
        <v>16</v>
      </c>
      <c r="E15" s="1">
        <f>'q calc'!M17</f>
        <v>1.0388479729035487</v>
      </c>
      <c r="F15" s="1">
        <f>'q calc'!N17</f>
        <v>3.8112380817875845E-2</v>
      </c>
      <c r="G15" s="1">
        <f t="shared" si="0"/>
        <v>0.29611153952903396</v>
      </c>
      <c r="H15" s="1">
        <f>'q calc'!P17</f>
        <v>1.3481574686914788</v>
      </c>
      <c r="I15" s="1">
        <f>'CAPE calculation'!P216</f>
        <v>1.3821885153940694</v>
      </c>
      <c r="J15" s="1">
        <f t="shared" si="2"/>
        <v>0.32366812370855058</v>
      </c>
      <c r="K15" s="1">
        <f t="shared" si="1"/>
        <v>0.32931140162370554</v>
      </c>
    </row>
    <row r="16" spans="3:11" ht="14.4" x14ac:dyDescent="0.3">
      <c r="C16" s="64"/>
      <c r="D16" s="64" t="s">
        <v>17</v>
      </c>
      <c r="E16" s="1">
        <f>'q calc'!M18</f>
        <v>1.0736734150373017</v>
      </c>
      <c r="F16" s="1">
        <f>'q calc'!N18</f>
        <v>7.108586701106126E-2</v>
      </c>
      <c r="G16" s="1">
        <f t="shared" si="0"/>
        <v>0.32908502572221943</v>
      </c>
      <c r="H16" s="1">
        <f>'q calc'!P18</f>
        <v>1.3933519351944819</v>
      </c>
      <c r="I16" s="1">
        <f>'CAPE calculation'!P217</f>
        <v>1.4408493007628591</v>
      </c>
      <c r="J16" s="1">
        <f t="shared" si="2"/>
        <v>0.36523273192527883</v>
      </c>
      <c r="K16" s="1">
        <f t="shared" si="1"/>
        <v>0.37087600984043378</v>
      </c>
    </row>
    <row r="17" spans="3:11" ht="14.4" x14ac:dyDescent="0.3">
      <c r="C17" s="64"/>
      <c r="D17" s="64" t="s">
        <v>18</v>
      </c>
      <c r="E17" s="1">
        <f>'q calc'!M19</f>
        <v>0.95948084151879254</v>
      </c>
      <c r="F17" s="1">
        <f>'q calc'!N19</f>
        <v>-4.1362930884544152E-2</v>
      </c>
      <c r="G17" s="1">
        <f t="shared" si="0"/>
        <v>0.21663622782661399</v>
      </c>
      <c r="H17" s="1">
        <f>'q calc'!P19</f>
        <v>1.245159346024967</v>
      </c>
      <c r="I17" s="1">
        <f>'CAPE calculation'!P218</f>
        <v>1.2404125724076953</v>
      </c>
      <c r="J17" s="1">
        <f t="shared" si="2"/>
        <v>0.21544404396165137</v>
      </c>
      <c r="K17" s="1">
        <f t="shared" si="1"/>
        <v>0.2210873218768063</v>
      </c>
    </row>
    <row r="18" spans="3:11" ht="14.4" x14ac:dyDescent="0.3">
      <c r="C18" s="64">
        <v>1903</v>
      </c>
      <c r="D18" s="64" t="s">
        <v>15</v>
      </c>
      <c r="E18" s="1">
        <f>'q calc'!M20</f>
        <v>0.95704448068674597</v>
      </c>
      <c r="F18" s="1">
        <f>'q calc'!N20</f>
        <v>-4.3905409312816557E-2</v>
      </c>
      <c r="G18" s="1">
        <f t="shared" si="0"/>
        <v>0.21409374939834158</v>
      </c>
      <c r="H18" s="1">
        <f>'q calc'!P20</f>
        <v>1.2419975763167674</v>
      </c>
      <c r="I18" s="1">
        <f>'CAPE calculation'!P219</f>
        <v>1.2582783317160231</v>
      </c>
      <c r="J18" s="1">
        <f t="shared" si="2"/>
        <v>0.22974438318302187</v>
      </c>
      <c r="K18" s="1">
        <f t="shared" si="1"/>
        <v>0.2353876610981768</v>
      </c>
    </row>
    <row r="19" spans="3:11" ht="14.4" x14ac:dyDescent="0.3">
      <c r="C19" s="64"/>
      <c r="D19" s="64" t="s">
        <v>16</v>
      </c>
      <c r="E19" s="1">
        <f>'q calc'!M21</f>
        <v>0.83759348974051873</v>
      </c>
      <c r="F19" s="1">
        <f>'q calc'!N21</f>
        <v>-0.17722239197211123</v>
      </c>
      <c r="G19" s="1">
        <f t="shared" si="0"/>
        <v>8.0776766739046907E-2</v>
      </c>
      <c r="H19" s="1">
        <f>'q calc'!P21</f>
        <v>1.0869809138337518</v>
      </c>
      <c r="I19" s="1">
        <f>'CAPE calculation'!P220</f>
        <v>1.1295816448075837</v>
      </c>
      <c r="J19" s="1">
        <f t="shared" si="2"/>
        <v>0.12184733833974845</v>
      </c>
      <c r="K19" s="1">
        <f t="shared" si="1"/>
        <v>0.12749061625490338</v>
      </c>
    </row>
    <row r="20" spans="3:11" ht="14.4" x14ac:dyDescent="0.3">
      <c r="C20" s="64"/>
      <c r="D20" s="64" t="s">
        <v>17</v>
      </c>
      <c r="E20" s="1">
        <f>'q calc'!M22</f>
        <v>0.74353321062209943</v>
      </c>
      <c r="F20" s="1">
        <f>'q calc'!N22</f>
        <v>-0.29634184612779646</v>
      </c>
      <c r="G20" s="1">
        <f t="shared" si="0"/>
        <v>-3.8342687416638321E-2</v>
      </c>
      <c r="H20" s="1">
        <f>'q calc'!P22</f>
        <v>0.96491486460589659</v>
      </c>
      <c r="I20" s="1">
        <f>'CAPE calculation'!P221</f>
        <v>0.99366562296648409</v>
      </c>
      <c r="J20" s="1">
        <f t="shared" si="2"/>
        <v>-6.3545243251414592E-3</v>
      </c>
      <c r="K20" s="1">
        <f t="shared" si="1"/>
        <v>-7.1124640998652348E-4</v>
      </c>
    </row>
    <row r="21" spans="3:11" ht="14.4" x14ac:dyDescent="0.3">
      <c r="C21" s="64"/>
      <c r="D21" s="64" t="s">
        <v>18</v>
      </c>
      <c r="E21" s="1">
        <f>'q calc'!M23</f>
        <v>0.74395202041739528</v>
      </c>
      <c r="F21" s="1">
        <f>'q calc'!N23</f>
        <v>-0.29577873491482659</v>
      </c>
      <c r="G21" s="1">
        <f t="shared" si="0"/>
        <v>-3.7779576203668452E-2</v>
      </c>
      <c r="H21" s="1">
        <f>'q calc'!P23</f>
        <v>0.96545837199890916</v>
      </c>
      <c r="I21" s="1">
        <f>'CAPE calculation'!P222</f>
        <v>1.0181870783755835</v>
      </c>
      <c r="J21" s="1">
        <f t="shared" si="2"/>
        <v>1.8023671751067057E-2</v>
      </c>
      <c r="K21" s="1">
        <f t="shared" si="1"/>
        <v>2.3666949666221994E-2</v>
      </c>
    </row>
    <row r="22" spans="3:11" ht="14.4" x14ac:dyDescent="0.3">
      <c r="C22" s="64">
        <v>1904</v>
      </c>
      <c r="D22" s="64" t="s">
        <v>15</v>
      </c>
      <c r="E22" s="1">
        <f>'q calc'!M24</f>
        <v>0.78742289811310828</v>
      </c>
      <c r="F22" s="1">
        <f>'q calc'!N24</f>
        <v>-0.2389898202335253</v>
      </c>
      <c r="G22" s="1">
        <f t="shared" si="0"/>
        <v>1.9009338477632837E-2</v>
      </c>
      <c r="H22" s="1">
        <f>'q calc'!P24</f>
        <v>1.0218723901850817</v>
      </c>
      <c r="I22" s="1">
        <f>'CAPE calculation'!P223</f>
        <v>0.95683377226094857</v>
      </c>
      <c r="J22" s="1">
        <f t="shared" si="2"/>
        <v>-4.412559931322458E-2</v>
      </c>
      <c r="K22" s="1">
        <f t="shared" si="1"/>
        <v>-3.8482321398069647E-2</v>
      </c>
    </row>
    <row r="23" spans="3:11" ht="14.4" x14ac:dyDescent="0.3">
      <c r="C23" s="64"/>
      <c r="D23" s="64" t="s">
        <v>16</v>
      </c>
      <c r="E23" s="1">
        <f>'q calc'!M25</f>
        <v>0.78682933269514999</v>
      </c>
      <c r="F23" s="1">
        <f>'q calc'!N25</f>
        <v>-0.23974391215662375</v>
      </c>
      <c r="G23" s="1">
        <f t="shared" si="0"/>
        <v>1.8255246554534393E-2</v>
      </c>
      <c r="H23" s="1">
        <f>'q calc'!P25</f>
        <v>1.021102094942419</v>
      </c>
      <c r="I23" s="1">
        <f>'CAPE calculation'!P224</f>
        <v>0.97941981502808584</v>
      </c>
      <c r="J23" s="1">
        <f t="shared" si="2"/>
        <v>-2.0794908115347798E-2</v>
      </c>
      <c r="K23" s="1">
        <f t="shared" si="1"/>
        <v>-1.5151630200192862E-2</v>
      </c>
    </row>
    <row r="24" spans="3:11" ht="14.4" x14ac:dyDescent="0.3">
      <c r="C24" s="64"/>
      <c r="D24" s="64" t="s">
        <v>17</v>
      </c>
      <c r="E24" s="1">
        <f>'q calc'!M26</f>
        <v>0.88001408771757206</v>
      </c>
      <c r="F24" s="1">
        <f>'q calc'!N26</f>
        <v>-0.12781736286805565</v>
      </c>
      <c r="G24" s="1">
        <f t="shared" si="0"/>
        <v>0.13018179584310249</v>
      </c>
      <c r="H24" s="1">
        <f>'q calc'!P26</f>
        <v>1.1420319390855793</v>
      </c>
      <c r="I24" s="1">
        <f>'CAPE calculation'!P225</f>
        <v>1.0556896801067264</v>
      </c>
      <c r="J24" s="1">
        <f t="shared" si="2"/>
        <v>5.4194278562423238E-2</v>
      </c>
      <c r="K24" s="1">
        <f t="shared" si="1"/>
        <v>5.9837556477578172E-2</v>
      </c>
    </row>
    <row r="25" spans="3:11" ht="14.4" x14ac:dyDescent="0.3">
      <c r="C25" s="64"/>
      <c r="D25" s="64" t="s">
        <v>18</v>
      </c>
      <c r="E25" s="1">
        <f>'q calc'!M27</f>
        <v>0.98656072151407115</v>
      </c>
      <c r="F25" s="1">
        <f>'q calc'!N27</f>
        <v>-1.3530402941293504E-2</v>
      </c>
      <c r="G25" s="1">
        <f t="shared" si="0"/>
        <v>0.24446875576986463</v>
      </c>
      <c r="H25" s="1">
        <f>'q calc'!P27</f>
        <v>1.2803020650937305</v>
      </c>
      <c r="I25" s="1">
        <f>'CAPE calculation'!P226</f>
        <v>1.1389499109330725</v>
      </c>
      <c r="J25" s="1">
        <f t="shared" si="2"/>
        <v>0.13010670714430142</v>
      </c>
      <c r="K25" s="1">
        <f t="shared" si="1"/>
        <v>0.13574998505945635</v>
      </c>
    </row>
    <row r="26" spans="3:11" ht="14.4" x14ac:dyDescent="0.3">
      <c r="C26" s="64">
        <v>1905</v>
      </c>
      <c r="D26" s="64" t="s">
        <v>15</v>
      </c>
      <c r="E26" s="1">
        <f>'q calc'!M28</f>
        <v>1.0701195111589286</v>
      </c>
      <c r="F26" s="1">
        <f>'q calc'!N28</f>
        <v>6.7770334908548599E-2</v>
      </c>
      <c r="G26" s="1">
        <f t="shared" si="0"/>
        <v>0.32576949361970675</v>
      </c>
      <c r="H26" s="1">
        <f>'q calc'!P28</f>
        <v>1.3887398820532999</v>
      </c>
      <c r="I26" s="1">
        <f>'CAPE calculation'!P227</f>
        <v>1.2373662368476424</v>
      </c>
      <c r="J26" s="1">
        <f t="shared" si="2"/>
        <v>0.2129851181821594</v>
      </c>
      <c r="K26" s="1">
        <f t="shared" si="1"/>
        <v>0.21862839609731433</v>
      </c>
    </row>
    <row r="27" spans="3:11" ht="14.4" x14ac:dyDescent="0.3">
      <c r="C27" s="64"/>
      <c r="D27" s="64" t="s">
        <v>16</v>
      </c>
      <c r="E27" s="1">
        <f>'q calc'!M29</f>
        <v>1.0008683017371929</v>
      </c>
      <c r="F27" s="1">
        <f>'q calc'!N29</f>
        <v>8.6792498131555373E-4</v>
      </c>
      <c r="G27" s="1">
        <f t="shared" si="0"/>
        <v>0.25886708369247369</v>
      </c>
      <c r="H27" s="1">
        <f>'q calc'!P29</f>
        <v>1.2988696241974869</v>
      </c>
      <c r="I27" s="1">
        <f>'CAPE calculation'!P228</f>
        <v>1.1637101865821877</v>
      </c>
      <c r="J27" s="1">
        <f t="shared" si="2"/>
        <v>0.1516133377089357</v>
      </c>
      <c r="K27" s="1">
        <f t="shared" si="1"/>
        <v>0.15725661562409063</v>
      </c>
    </row>
    <row r="28" spans="3:11" ht="14.4" x14ac:dyDescent="0.3">
      <c r="C28" s="64"/>
      <c r="D28" s="64" t="s">
        <v>17</v>
      </c>
      <c r="E28" s="1">
        <f>'q calc'!M30</f>
        <v>1.0575064895254318</v>
      </c>
      <c r="F28" s="1">
        <f>'q calc'!N30</f>
        <v>5.5913768586541707E-2</v>
      </c>
      <c r="G28" s="1">
        <f t="shared" si="0"/>
        <v>0.31391292729769982</v>
      </c>
      <c r="H28" s="1">
        <f>'q calc'!P30</f>
        <v>1.3723714241446425</v>
      </c>
      <c r="I28" s="1">
        <f>'CAPE calculation'!P229</f>
        <v>1.2232621006533522</v>
      </c>
      <c r="J28" s="1">
        <f t="shared" si="2"/>
        <v>0.20152114335427465</v>
      </c>
      <c r="K28" s="1">
        <f t="shared" si="1"/>
        <v>0.20716442126942958</v>
      </c>
    </row>
    <row r="29" spans="3:11" ht="14.4" x14ac:dyDescent="0.3">
      <c r="C29" s="64"/>
      <c r="D29" s="64" t="s">
        <v>18</v>
      </c>
      <c r="E29" s="1">
        <f>'q calc'!M31</f>
        <v>1.0763098530589277</v>
      </c>
      <c r="F29" s="1">
        <f>'q calc'!N31</f>
        <v>7.3538387811787079E-2</v>
      </c>
      <c r="G29" s="1">
        <f t="shared" si="0"/>
        <v>0.3315375465229452</v>
      </c>
      <c r="H29" s="1">
        <f>'q calc'!P31</f>
        <v>1.3967733536332771</v>
      </c>
      <c r="I29" s="1">
        <f>'CAPE calculation'!P230</f>
        <v>1.2118160307106587</v>
      </c>
      <c r="J29" s="1">
        <f t="shared" si="2"/>
        <v>0.1921200862831878</v>
      </c>
      <c r="K29" s="1">
        <f t="shared" si="1"/>
        <v>0.19776336419834273</v>
      </c>
    </row>
    <row r="30" spans="3:11" ht="14.4" x14ac:dyDescent="0.3">
      <c r="C30" s="64">
        <v>1906</v>
      </c>
      <c r="D30" s="64" t="s">
        <v>15</v>
      </c>
      <c r="E30" s="1">
        <f>'q calc'!M32</f>
        <v>1.0231470364598627</v>
      </c>
      <c r="F30" s="1">
        <f>'q calc'!N32</f>
        <v>2.2883207296030772E-2</v>
      </c>
      <c r="G30" s="1">
        <f t="shared" si="0"/>
        <v>0.28088236600718891</v>
      </c>
      <c r="H30" s="1">
        <f>'q calc'!P32</f>
        <v>1.3277816915959686</v>
      </c>
      <c r="I30" s="1">
        <f>'CAPE calculation'!P231</f>
        <v>1.1907487597424364</v>
      </c>
      <c r="J30" s="1">
        <f t="shared" si="2"/>
        <v>0.17458231912149955</v>
      </c>
      <c r="K30" s="1">
        <f t="shared" si="1"/>
        <v>0.18022559703665447</v>
      </c>
    </row>
    <row r="31" spans="3:11" ht="14.4" x14ac:dyDescent="0.3">
      <c r="C31" s="64"/>
      <c r="D31" s="64" t="s">
        <v>16</v>
      </c>
      <c r="E31" s="1">
        <f>'q calc'!M33</f>
        <v>0.97244568300183754</v>
      </c>
      <c r="F31" s="1">
        <f>'q calc'!N33</f>
        <v>-2.7941058003778739E-2</v>
      </c>
      <c r="G31" s="1">
        <f t="shared" si="0"/>
        <v>0.23005810070737939</v>
      </c>
      <c r="H31" s="1">
        <f>'q calc'!P33</f>
        <v>1.2619843756074149</v>
      </c>
      <c r="I31" s="1">
        <f>'CAPE calculation'!P232</f>
        <v>1.122308191690391</v>
      </c>
      <c r="J31" s="1">
        <f t="shared" si="2"/>
        <v>0.11538745003365367</v>
      </c>
      <c r="K31" s="1">
        <f t="shared" si="1"/>
        <v>0.12103072794880861</v>
      </c>
    </row>
    <row r="32" spans="3:11" ht="14.4" x14ac:dyDescent="0.3">
      <c r="C32" s="64"/>
      <c r="D32" s="64" t="s">
        <v>17</v>
      </c>
      <c r="E32" s="1">
        <f>'q calc'!M34</f>
        <v>1.0252152087395672</v>
      </c>
      <c r="F32" s="1">
        <f>'q calc'!N34</f>
        <v>2.490255029782798E-2</v>
      </c>
      <c r="G32" s="1">
        <f t="shared" si="0"/>
        <v>0.28290170900898615</v>
      </c>
      <c r="H32" s="1">
        <f>'q calc'!P34</f>
        <v>1.3304656472643146</v>
      </c>
      <c r="I32" s="1">
        <f>'CAPE calculation'!P233</f>
        <v>1.1837902740787241</v>
      </c>
      <c r="J32" s="1">
        <f t="shared" si="2"/>
        <v>0.16872138739238801</v>
      </c>
      <c r="K32" s="1">
        <f t="shared" si="1"/>
        <v>0.17436466530754294</v>
      </c>
    </row>
    <row r="33" spans="3:11" ht="14.4" x14ac:dyDescent="0.3">
      <c r="C33" s="64"/>
      <c r="D33" s="64" t="s">
        <v>18</v>
      </c>
      <c r="E33" s="1">
        <f>'q calc'!M35</f>
        <v>0.9836943319144652</v>
      </c>
      <c r="F33" s="1">
        <f>'q calc'!N35</f>
        <v>-1.6440068486261665E-2</v>
      </c>
      <c r="G33" s="1">
        <f t="shared" si="0"/>
        <v>0.24155909022489647</v>
      </c>
      <c r="H33" s="1">
        <f>'q calc'!P35</f>
        <v>1.2765822286521311</v>
      </c>
      <c r="I33" s="1">
        <f>'CAPE calculation'!P234</f>
        <v>1.0853905942256241</v>
      </c>
      <c r="J33" s="1">
        <f t="shared" si="2"/>
        <v>8.1939916887880465E-2</v>
      </c>
      <c r="K33" s="1">
        <f t="shared" si="1"/>
        <v>8.7583194803035405E-2</v>
      </c>
    </row>
    <row r="34" spans="3:11" ht="14.4" x14ac:dyDescent="0.3">
      <c r="C34" s="64">
        <v>1907</v>
      </c>
      <c r="D34" s="64" t="s">
        <v>15</v>
      </c>
      <c r="E34" s="1">
        <f>'q calc'!M36</f>
        <v>0.82407860278361023</v>
      </c>
      <c r="F34" s="1">
        <f>'q calc'!N36</f>
        <v>-0.19348936189448457</v>
      </c>
      <c r="G34" s="1">
        <f t="shared" si="0"/>
        <v>6.450979681667357E-2</v>
      </c>
      <c r="H34" s="1">
        <f>'q calc'!P36</f>
        <v>1.0694420667023929</v>
      </c>
      <c r="I34" s="1">
        <f>'CAPE calculation'!P235</f>
        <v>0.90134928427583116</v>
      </c>
      <c r="J34" s="1">
        <f t="shared" si="2"/>
        <v>-0.10386243359239518</v>
      </c>
      <c r="K34" s="1">
        <f t="shared" si="1"/>
        <v>-9.8219155677240239E-2</v>
      </c>
    </row>
    <row r="35" spans="3:11" ht="14.4" x14ac:dyDescent="0.3">
      <c r="C35" s="64"/>
      <c r="D35" s="64" t="s">
        <v>16</v>
      </c>
      <c r="E35" s="1">
        <f>'q calc'!M37</f>
        <v>0.76095663658089918</v>
      </c>
      <c r="F35" s="1">
        <f>'q calc'!N37</f>
        <v>-0.27317890489787339</v>
      </c>
      <c r="G35" s="1">
        <f t="shared" si="0"/>
        <v>-1.5179746186715248E-2</v>
      </c>
      <c r="H35" s="1">
        <f>'q calc'!P37</f>
        <v>0.98752599005372932</v>
      </c>
      <c r="I35" s="1">
        <f>'CAPE calculation'!P236</f>
        <v>0.80623916172239329</v>
      </c>
      <c r="J35" s="1">
        <f t="shared" si="2"/>
        <v>-0.21537485378744894</v>
      </c>
      <c r="K35" s="1">
        <f t="shared" si="1"/>
        <v>-0.20973157587229402</v>
      </c>
    </row>
    <row r="36" spans="3:11" ht="14.4" x14ac:dyDescent="0.3">
      <c r="C36" s="64"/>
      <c r="D36" s="64" t="s">
        <v>17</v>
      </c>
      <c r="E36" s="1">
        <f>'q calc'!M38</f>
        <v>0.711345302447981</v>
      </c>
      <c r="F36" s="1">
        <f>'q calc'!N38</f>
        <v>-0.34059730962085716</v>
      </c>
      <c r="G36" s="1">
        <f t="shared" si="0"/>
        <v>-8.259815090969902E-2</v>
      </c>
      <c r="H36" s="1">
        <f>'q calc'!P38</f>
        <v>0.92314323878733984</v>
      </c>
      <c r="I36" s="1">
        <f>'CAPE calculation'!P237</f>
        <v>0.75523512259173897</v>
      </c>
      <c r="J36" s="1">
        <f t="shared" si="2"/>
        <v>-0.28072615756314834</v>
      </c>
      <c r="K36" s="1">
        <f t="shared" si="1"/>
        <v>-0.27508287964799338</v>
      </c>
    </row>
    <row r="37" spans="3:11" ht="14.4" x14ac:dyDescent="0.3">
      <c r="C37" s="64"/>
      <c r="D37" s="64" t="s">
        <v>18</v>
      </c>
      <c r="E37" s="1">
        <f>'q calc'!M39</f>
        <v>0.61728361617134453</v>
      </c>
      <c r="F37" s="1">
        <f>'q calc'!N39</f>
        <v>-0.48242669104686137</v>
      </c>
      <c r="G37" s="1">
        <f t="shared" si="0"/>
        <v>-0.22442753233570323</v>
      </c>
      <c r="H37" s="1">
        <f>'q calc'!P39</f>
        <v>0.80107536343005126</v>
      </c>
      <c r="I37" s="1">
        <f>'CAPE calculation'!P238</f>
        <v>0.69359665929885195</v>
      </c>
      <c r="J37" s="1">
        <f t="shared" si="2"/>
        <v>-0.36586466999388062</v>
      </c>
      <c r="K37" s="1">
        <f t="shared" si="1"/>
        <v>-0.36022139207872567</v>
      </c>
    </row>
    <row r="38" spans="3:11" ht="14.4" x14ac:dyDescent="0.3">
      <c r="C38" s="64">
        <v>1908</v>
      </c>
      <c r="D38" s="64" t="s">
        <v>15</v>
      </c>
      <c r="E38" s="1">
        <f>'q calc'!M40</f>
        <v>0.66570638691358275</v>
      </c>
      <c r="F38" s="1">
        <f>'q calc'!N40</f>
        <v>-0.40690656613942083</v>
      </c>
      <c r="G38" s="1">
        <f t="shared" si="0"/>
        <v>-0.14890740742826269</v>
      </c>
      <c r="H38" s="1">
        <f>'q calc'!P40</f>
        <v>0.86391566512349705</v>
      </c>
      <c r="I38" s="1">
        <f>'CAPE calculation'!P239</f>
        <v>0.73275634485934893</v>
      </c>
      <c r="J38" s="1">
        <f t="shared" si="2"/>
        <v>-0.3109420404598775</v>
      </c>
      <c r="K38" s="1">
        <f t="shared" si="1"/>
        <v>-0.30529876254472255</v>
      </c>
    </row>
    <row r="39" spans="3:11" ht="14.4" x14ac:dyDescent="0.3">
      <c r="C39" s="64"/>
      <c r="D39" s="64" t="s">
        <v>16</v>
      </c>
      <c r="E39" s="1">
        <f>'q calc'!M41</f>
        <v>0.74098817564662189</v>
      </c>
      <c r="F39" s="1">
        <f>'q calc'!N41</f>
        <v>-0.29977061110537734</v>
      </c>
      <c r="G39" s="1">
        <f t="shared" si="0"/>
        <v>-4.17714523942192E-2</v>
      </c>
      <c r="H39" s="1">
        <f>'q calc'!P41</f>
        <v>0.96161206381139608</v>
      </c>
      <c r="I39" s="1">
        <f>'CAPE calculation'!P240</f>
        <v>0.79739104175236208</v>
      </c>
      <c r="J39" s="1">
        <f t="shared" si="2"/>
        <v>-0.22641007841907881</v>
      </c>
      <c r="K39" s="1">
        <f t="shared" si="1"/>
        <v>-0.22076680050392389</v>
      </c>
    </row>
    <row r="40" spans="3:11" ht="14.4" x14ac:dyDescent="0.3">
      <c r="C40" s="64"/>
      <c r="D40" s="64" t="s">
        <v>17</v>
      </c>
      <c r="E40" s="1">
        <f>'q calc'!M42</f>
        <v>0.79310787531363625</v>
      </c>
      <c r="F40" s="1">
        <f>'q calc'!N42</f>
        <v>-0.23179603215570965</v>
      </c>
      <c r="G40" s="1">
        <f t="shared" si="0"/>
        <v>2.6203126555448486E-2</v>
      </c>
      <c r="H40" s="1">
        <f>'q calc'!P42</f>
        <v>1.0292500283690513</v>
      </c>
      <c r="I40" s="1">
        <f>'CAPE calculation'!P241</f>
        <v>0.83680882002123624</v>
      </c>
      <c r="J40" s="1">
        <f t="shared" si="2"/>
        <v>-0.1781596455486843</v>
      </c>
      <c r="K40" s="1">
        <f t="shared" si="1"/>
        <v>-0.17251636763352937</v>
      </c>
    </row>
    <row r="41" spans="3:11" ht="14.4" x14ac:dyDescent="0.3">
      <c r="C41" s="64"/>
      <c r="D41" s="64" t="s">
        <v>18</v>
      </c>
      <c r="E41" s="1">
        <f>'q calc'!M43</f>
        <v>0.87738579198004474</v>
      </c>
      <c r="F41" s="1">
        <f>'q calc'!N43</f>
        <v>-0.13080848370226189</v>
      </c>
      <c r="G41" s="1">
        <f t="shared" si="0"/>
        <v>0.12719067500889625</v>
      </c>
      <c r="H41" s="1">
        <f>'q calc'!P43</f>
        <v>1.1386210872372824</v>
      </c>
      <c r="I41" s="1">
        <f>'CAPE calculation'!P242</f>
        <v>0.89041894030613233</v>
      </c>
      <c r="J41" s="1">
        <f t="shared" si="2"/>
        <v>-0.11606320756450245</v>
      </c>
      <c r="K41" s="1">
        <f t="shared" si="1"/>
        <v>-0.11041992964934751</v>
      </c>
    </row>
    <row r="42" spans="3:11" ht="14.4" x14ac:dyDescent="0.3">
      <c r="C42" s="64">
        <v>1909</v>
      </c>
      <c r="D42" s="64" t="s">
        <v>15</v>
      </c>
      <c r="E42" s="1">
        <f>'q calc'!M44</f>
        <v>0.84277097311937055</v>
      </c>
      <c r="F42" s="1">
        <f>'q calc'!N44</f>
        <v>-0.17106003865212493</v>
      </c>
      <c r="G42" s="1">
        <f t="shared" si="0"/>
        <v>8.6939120059033204E-2</v>
      </c>
      <c r="H42" s="1">
        <f>'q calc'!P44</f>
        <v>1.093699955568719</v>
      </c>
      <c r="I42" s="1">
        <f>'CAPE calculation'!P243</f>
        <v>0.87460799717548854</v>
      </c>
      <c r="J42" s="1">
        <f t="shared" si="2"/>
        <v>-0.13397949623596439</v>
      </c>
      <c r="K42" s="1">
        <f t="shared" si="1"/>
        <v>-0.12833621832080946</v>
      </c>
    </row>
    <row r="43" spans="3:11" ht="14.4" x14ac:dyDescent="0.3">
      <c r="C43" s="64"/>
      <c r="D43" s="64" t="s">
        <v>16</v>
      </c>
      <c r="E43" s="1">
        <f>'q calc'!M45</f>
        <v>0.92008169277253271</v>
      </c>
      <c r="F43" s="1">
        <f>'q calc'!N45</f>
        <v>-8.32928163893428E-2</v>
      </c>
      <c r="G43" s="1">
        <f t="shared" si="0"/>
        <v>0.17470634232181534</v>
      </c>
      <c r="H43" s="1">
        <f>'q calc'!P45</f>
        <v>1.1940293847334238</v>
      </c>
      <c r="I43" s="1">
        <f>'CAPE calculation'!P244</f>
        <v>0.91732102625006195</v>
      </c>
      <c r="J43" s="1">
        <f t="shared" si="2"/>
        <v>-8.6297784838831826E-2</v>
      </c>
      <c r="K43" s="1">
        <f t="shared" si="1"/>
        <v>-8.0654506923676886E-2</v>
      </c>
    </row>
    <row r="44" spans="3:11" ht="14.4" x14ac:dyDescent="0.3">
      <c r="C44" s="64"/>
      <c r="D44" s="64" t="s">
        <v>17</v>
      </c>
      <c r="E44" s="1">
        <f>'q calc'!M46</f>
        <v>0.95070839836705812</v>
      </c>
      <c r="F44" s="1">
        <f>'q calc'!N46</f>
        <v>-5.0547889778966473E-2</v>
      </c>
      <c r="G44" s="1">
        <f t="shared" si="0"/>
        <v>0.20745126893219168</v>
      </c>
      <c r="H44" s="1">
        <f>'q calc'!P46</f>
        <v>1.233774971157654</v>
      </c>
      <c r="I44" s="1">
        <f>'CAPE calculation'!P245</f>
        <v>0.92983787977136323</v>
      </c>
      <c r="J44" s="1">
        <f t="shared" si="2"/>
        <v>-7.2745030857316526E-2</v>
      </c>
      <c r="K44" s="1">
        <f t="shared" si="1"/>
        <v>-6.7101752942161585E-2</v>
      </c>
    </row>
    <row r="45" spans="3:11" ht="14.4" x14ac:dyDescent="0.3">
      <c r="C45" s="64"/>
      <c r="D45" s="64" t="s">
        <v>18</v>
      </c>
      <c r="E45" s="1">
        <f>'q calc'!M47</f>
        <v>0.95499307473668382</v>
      </c>
      <c r="F45" s="1">
        <f>'q calc'!N47</f>
        <v>-4.6051190112323941E-2</v>
      </c>
      <c r="G45" s="1">
        <f t="shared" si="0"/>
        <v>0.21194796859883419</v>
      </c>
      <c r="H45" s="1">
        <f>'q calc'!P47</f>
        <v>1.2393353790318611</v>
      </c>
      <c r="I45" s="1">
        <f>'CAPE calculation'!P246</f>
        <v>0.89899728256523337</v>
      </c>
      <c r="J45" s="1">
        <f t="shared" si="2"/>
        <v>-0.10647526724563766</v>
      </c>
      <c r="K45" s="1">
        <f t="shared" si="1"/>
        <v>-0.10083198933048272</v>
      </c>
    </row>
    <row r="46" spans="3:11" ht="14.4" x14ac:dyDescent="0.3">
      <c r="C46" s="64">
        <v>1910</v>
      </c>
      <c r="D46" s="64" t="s">
        <v>15</v>
      </c>
      <c r="E46" s="1">
        <f>'q calc'!M48</f>
        <v>0.95772631465505853</v>
      </c>
      <c r="F46" s="1">
        <f>'q calc'!N48</f>
        <v>-4.3193225902885247E-2</v>
      </c>
      <c r="G46" s="1">
        <f t="shared" si="0"/>
        <v>0.2148059328082729</v>
      </c>
      <c r="H46" s="1">
        <f>'q calc'!P48</f>
        <v>1.2428824214344019</v>
      </c>
      <c r="I46" s="1">
        <f>'CAPE calculation'!P247</f>
        <v>0.85620965019111439</v>
      </c>
      <c r="J46" s="1">
        <f t="shared" si="2"/>
        <v>-0.15524001438045815</v>
      </c>
      <c r="K46" s="1">
        <f t="shared" si="1"/>
        <v>-0.14959673646530322</v>
      </c>
    </row>
    <row r="47" spans="3:11" ht="14.4" x14ac:dyDescent="0.3">
      <c r="C47" s="64"/>
      <c r="D47" s="64" t="s">
        <v>16</v>
      </c>
      <c r="E47" s="1">
        <f>'q calc'!M49</f>
        <v>0.86411354754711589</v>
      </c>
      <c r="F47" s="1">
        <f>'q calc'!N49</f>
        <v>-0.14605109804090971</v>
      </c>
      <c r="G47" s="1">
        <f t="shared" si="0"/>
        <v>0.11194806067024843</v>
      </c>
      <c r="H47" s="1">
        <f>'q calc'!P49</f>
        <v>1.1213971276924211</v>
      </c>
      <c r="I47" s="1">
        <f>'CAPE calculation'!P248</f>
        <v>0.79341231469618101</v>
      </c>
      <c r="J47" s="1">
        <f t="shared" si="2"/>
        <v>-0.23141224960040591</v>
      </c>
      <c r="K47" s="1">
        <f t="shared" si="1"/>
        <v>-0.22576897168525098</v>
      </c>
    </row>
    <row r="48" spans="3:11" ht="14.4" x14ac:dyDescent="0.3">
      <c r="C48" s="64"/>
      <c r="D48" s="64" t="s">
        <v>17</v>
      </c>
      <c r="E48" s="1">
        <f>'q calc'!M50</f>
        <v>0.835645496289672</v>
      </c>
      <c r="F48" s="1">
        <f>'q calc'!N50</f>
        <v>-0.17955080333139403</v>
      </c>
      <c r="G48" s="1">
        <f t="shared" si="0"/>
        <v>7.8448355379764106E-2</v>
      </c>
      <c r="H48" s="1">
        <f>'q calc'!P50</f>
        <v>1.084452919374292</v>
      </c>
      <c r="I48" s="1">
        <f>'CAPE calculation'!P249</f>
        <v>0.78811589969607265</v>
      </c>
      <c r="J48" s="1">
        <f t="shared" si="2"/>
        <v>-0.23811011910700361</v>
      </c>
      <c r="K48" s="1">
        <f t="shared" si="1"/>
        <v>-0.23246684119184868</v>
      </c>
    </row>
    <row r="49" spans="3:11" ht="14.4" x14ac:dyDescent="0.3">
      <c r="C49" s="64"/>
      <c r="D49" s="64" t="s">
        <v>18</v>
      </c>
      <c r="E49" s="1">
        <f>'q calc'!M51</f>
        <v>0.83844360826841136</v>
      </c>
      <c r="F49" s="1">
        <f>'q calc'!N51</f>
        <v>-0.17620795308909806</v>
      </c>
      <c r="G49" s="1">
        <f t="shared" si="0"/>
        <v>8.1791205622060076E-2</v>
      </c>
      <c r="H49" s="1">
        <f>'q calc'!P51</f>
        <v>1.0880841490255655</v>
      </c>
      <c r="I49" s="1">
        <f>'CAPE calculation'!P250</f>
        <v>0.83690681922797794</v>
      </c>
      <c r="J49" s="1">
        <f t="shared" si="2"/>
        <v>-0.17804254177722448</v>
      </c>
      <c r="K49" s="1">
        <f t="shared" si="1"/>
        <v>-0.17239926386206955</v>
      </c>
    </row>
    <row r="50" spans="3:11" ht="14.4" x14ac:dyDescent="0.3">
      <c r="C50" s="64">
        <v>1911</v>
      </c>
      <c r="D50" s="64" t="s">
        <v>15</v>
      </c>
      <c r="E50" s="1">
        <f>'q calc'!M52</f>
        <v>0.86005716811965083</v>
      </c>
      <c r="F50" s="1">
        <f>'q calc'!N52</f>
        <v>-0.15075641738618561</v>
      </c>
      <c r="G50" s="1">
        <f t="shared" si="0"/>
        <v>0.10724274132497252</v>
      </c>
      <c r="H50" s="1">
        <f>'q calc'!P52</f>
        <v>1.1161329905293107</v>
      </c>
      <c r="I50" s="1">
        <f>'CAPE calculation'!P251</f>
        <v>0.87543783981943701</v>
      </c>
      <c r="J50" s="1">
        <f t="shared" si="2"/>
        <v>-0.13303112941196155</v>
      </c>
      <c r="K50" s="1">
        <f t="shared" si="1"/>
        <v>-0.12738785149680662</v>
      </c>
    </row>
    <row r="51" spans="3:11" ht="14.4" x14ac:dyDescent="0.3">
      <c r="C51" s="64"/>
      <c r="D51" s="64" t="s">
        <v>16</v>
      </c>
      <c r="E51" s="1">
        <f>'q calc'!M53</f>
        <v>0.89011213084571361</v>
      </c>
      <c r="F51" s="1">
        <f>'q calc'!N53</f>
        <v>-0.11640783447770406</v>
      </c>
      <c r="G51" s="1">
        <f t="shared" si="0"/>
        <v>0.14159132423345408</v>
      </c>
      <c r="H51" s="1">
        <f>'q calc'!P53</f>
        <v>1.1551366017671867</v>
      </c>
      <c r="I51" s="1">
        <f>'CAPE calculation'!P252</f>
        <v>0.93403837812276314</v>
      </c>
      <c r="J51" s="1">
        <f t="shared" si="2"/>
        <v>-6.8237751530269897E-2</v>
      </c>
      <c r="K51" s="1">
        <f t="shared" si="1"/>
        <v>-6.2594473615114957E-2</v>
      </c>
    </row>
    <row r="52" spans="3:11" ht="14.4" x14ac:dyDescent="0.3">
      <c r="C52" s="64"/>
      <c r="D52" s="64" t="s">
        <v>17</v>
      </c>
      <c r="E52" s="1">
        <f>'q calc'!M54</f>
        <v>0.79606206017534575</v>
      </c>
      <c r="F52" s="1">
        <f>'q calc'!N54</f>
        <v>-0.22807813113246594</v>
      </c>
      <c r="G52" s="1">
        <f t="shared" si="0"/>
        <v>2.9921027578692194E-2</v>
      </c>
      <c r="H52" s="1">
        <f>'q calc'!P54</f>
        <v>1.0330838004792064</v>
      </c>
      <c r="I52" s="1">
        <f>'CAPE calculation'!P253</f>
        <v>0.79245785377964661</v>
      </c>
      <c r="J52" s="1">
        <f t="shared" si="2"/>
        <v>-0.23261595599548318</v>
      </c>
      <c r="K52" s="1">
        <f t="shared" si="1"/>
        <v>-0.22697267808032826</v>
      </c>
    </row>
    <row r="53" spans="3:11" ht="14.4" x14ac:dyDescent="0.3">
      <c r="C53" s="64"/>
      <c r="D53" s="64" t="s">
        <v>18</v>
      </c>
      <c r="E53" s="1">
        <f>'q calc'!M55</f>
        <v>0.8343696908716669</v>
      </c>
      <c r="F53" s="1">
        <f>'q calc'!N55</f>
        <v>-0.18107870041401608</v>
      </c>
      <c r="G53" s="1">
        <f t="shared" si="0"/>
        <v>7.6920458297142058E-2</v>
      </c>
      <c r="H53" s="1">
        <f>'q calc'!P55</f>
        <v>1.0827972520892384</v>
      </c>
      <c r="I53" s="1">
        <f>'CAPE calculation'!P254</f>
        <v>0.8492919167716706</v>
      </c>
      <c r="J53" s="1">
        <f t="shared" si="2"/>
        <v>-0.16335231575980913</v>
      </c>
      <c r="K53" s="1">
        <f t="shared" si="1"/>
        <v>-0.1577090378446542</v>
      </c>
    </row>
    <row r="54" spans="3:11" ht="14.4" x14ac:dyDescent="0.3">
      <c r="C54" s="64">
        <v>1912</v>
      </c>
      <c r="D54" s="64" t="s">
        <v>15</v>
      </c>
      <c r="E54" s="1">
        <f>'q calc'!M56</f>
        <v>0.86877363171252919</v>
      </c>
      <c r="F54" s="1">
        <f>'q calc'!N56</f>
        <v>-0.14067268050184545</v>
      </c>
      <c r="G54" s="1">
        <f t="shared" si="0"/>
        <v>0.11732647820931269</v>
      </c>
      <c r="H54" s="1">
        <f>'q calc'!P56</f>
        <v>1.1274447183276257</v>
      </c>
      <c r="I54" s="1">
        <f>'CAPE calculation'!P255</f>
        <v>0.83208811805575922</v>
      </c>
      <c r="J54" s="1">
        <f t="shared" si="2"/>
        <v>-0.18381693264440505</v>
      </c>
      <c r="K54" s="1">
        <f t="shared" si="1"/>
        <v>-0.17817365472925012</v>
      </c>
    </row>
    <row r="55" spans="3:11" ht="14.4" x14ac:dyDescent="0.3">
      <c r="C55" s="64"/>
      <c r="D55" s="64" t="s">
        <v>16</v>
      </c>
      <c r="E55" s="1">
        <f>'q calc'!M57</f>
        <v>0.88631439317281735</v>
      </c>
      <c r="F55" s="1">
        <f>'q calc'!N57</f>
        <v>-0.12068354575234101</v>
      </c>
      <c r="G55" s="1">
        <f t="shared" si="0"/>
        <v>0.13731561295881711</v>
      </c>
      <c r="H55" s="1">
        <f>'q calc'!P57</f>
        <v>1.1502081150767463</v>
      </c>
      <c r="I55" s="1">
        <f>'CAPE calculation'!P256</f>
        <v>0.84104401908810567</v>
      </c>
      <c r="J55" s="1">
        <f t="shared" si="2"/>
        <v>-0.1731112790137832</v>
      </c>
      <c r="K55" s="1">
        <f t="shared" si="1"/>
        <v>-0.16746800109862828</v>
      </c>
    </row>
    <row r="56" spans="3:11" ht="14.4" x14ac:dyDescent="0.3">
      <c r="C56" s="64"/>
      <c r="D56" s="64" t="s">
        <v>17</v>
      </c>
      <c r="E56" s="1">
        <f>'q calc'!M58</f>
        <v>0.90352063088973567</v>
      </c>
      <c r="F56" s="1">
        <f>'q calc'!N58</f>
        <v>-0.10145633480022227</v>
      </c>
      <c r="G56" s="1">
        <f t="shared" si="0"/>
        <v>0.15654282391093588</v>
      </c>
      <c r="H56" s="1">
        <f>'q calc'!P58</f>
        <v>1.172537386049197</v>
      </c>
      <c r="I56" s="1">
        <f>'CAPE calculation'!P257</f>
        <v>0.84991003181217517</v>
      </c>
      <c r="J56" s="1">
        <f t="shared" si="2"/>
        <v>-0.16262478002659722</v>
      </c>
      <c r="K56" s="1">
        <f t="shared" si="1"/>
        <v>-0.15698150211144229</v>
      </c>
    </row>
    <row r="57" spans="3:11" ht="14.4" x14ac:dyDescent="0.3">
      <c r="C57" s="64"/>
      <c r="D57" s="64" t="s">
        <v>18</v>
      </c>
      <c r="E57" s="1">
        <f>'q calc'!M59</f>
        <v>0.85141707203217132</v>
      </c>
      <c r="F57" s="1">
        <f>'q calc'!N59</f>
        <v>-0.16085317407174513</v>
      </c>
      <c r="G57" s="1">
        <f t="shared" si="0"/>
        <v>9.7145984639413013E-2</v>
      </c>
      <c r="H57" s="1">
        <f>'q calc'!P59</f>
        <v>1.1049203681106607</v>
      </c>
      <c r="I57" s="1">
        <f>'CAPE calculation'!P258</f>
        <v>0.81684121933111509</v>
      </c>
      <c r="J57" s="1">
        <f t="shared" si="2"/>
        <v>-0.20231054899370937</v>
      </c>
      <c r="K57" s="1">
        <f t="shared" si="1"/>
        <v>-0.19666727107855445</v>
      </c>
    </row>
    <row r="58" spans="3:11" ht="14.4" x14ac:dyDescent="0.3">
      <c r="C58" s="64">
        <v>1913</v>
      </c>
      <c r="D58" s="64" t="s">
        <v>15</v>
      </c>
      <c r="E58" s="1">
        <f>'q calc'!M60</f>
        <v>0.86956642684788454</v>
      </c>
      <c r="F58" s="1">
        <f>'q calc'!N60</f>
        <v>-0.13976055150105873</v>
      </c>
      <c r="G58" s="1">
        <f t="shared" si="0"/>
        <v>0.11823860721009941</v>
      </c>
      <c r="H58" s="1">
        <f>'q calc'!P60</f>
        <v>1.1284735624999682</v>
      </c>
      <c r="I58" s="1">
        <f>'CAPE calculation'!P259</f>
        <v>0.75926395147465597</v>
      </c>
      <c r="J58" s="1">
        <f t="shared" si="2"/>
        <v>-0.27540579988805236</v>
      </c>
      <c r="K58" s="1">
        <f t="shared" si="1"/>
        <v>-0.26976252197289741</v>
      </c>
    </row>
    <row r="59" spans="3:11" ht="14.4" x14ac:dyDescent="0.3">
      <c r="C59" s="64"/>
      <c r="D59" s="64" t="s">
        <v>16</v>
      </c>
      <c r="E59" s="1">
        <f>'q calc'!M61</f>
        <v>0.78886944230440192</v>
      </c>
      <c r="F59" s="1">
        <f>'q calc'!N61</f>
        <v>-0.23715444419283457</v>
      </c>
      <c r="G59" s="1">
        <f t="shared" si="0"/>
        <v>2.0844714518323565E-2</v>
      </c>
      <c r="H59" s="1">
        <f>'q calc'!P61</f>
        <v>1.0237496324824644</v>
      </c>
      <c r="I59" s="1">
        <f>'CAPE calculation'!P260</f>
        <v>0.70125997044846888</v>
      </c>
      <c r="J59" s="1">
        <f t="shared" si="2"/>
        <v>-0.35487660413797378</v>
      </c>
      <c r="K59" s="1">
        <f t="shared" si="1"/>
        <v>-0.34923332622281883</v>
      </c>
    </row>
    <row r="60" spans="3:11" ht="14.4" x14ac:dyDescent="0.3">
      <c r="C60" s="64"/>
      <c r="D60" s="64" t="s">
        <v>17</v>
      </c>
      <c r="E60" s="1">
        <f>'q calc'!M62</f>
        <v>0.81498603301564643</v>
      </c>
      <c r="F60" s="1">
        <f>'q calc'!N62</f>
        <v>-0.20458430329223615</v>
      </c>
      <c r="G60" s="1">
        <f t="shared" si="0"/>
        <v>5.3414855418921992E-2</v>
      </c>
      <c r="H60" s="1">
        <f>'q calc'!P62</f>
        <v>1.0576422498263804</v>
      </c>
      <c r="I60" s="1">
        <f>'CAPE calculation'!P261</f>
        <v>0.72268929733980736</v>
      </c>
      <c r="J60" s="1">
        <f t="shared" si="2"/>
        <v>-0.32477589007391666</v>
      </c>
      <c r="K60" s="1">
        <f t="shared" si="1"/>
        <v>-0.31913261215876171</v>
      </c>
    </row>
    <row r="61" spans="3:11" ht="14.4" x14ac:dyDescent="0.3">
      <c r="C61" s="64"/>
      <c r="D61" s="64" t="s">
        <v>18</v>
      </c>
      <c r="E61" s="1">
        <f>'q calc'!M63</f>
        <v>0.75566306076976464</v>
      </c>
      <c r="F61" s="1">
        <f>'q calc'!N63</f>
        <v>-0.28015968896297189</v>
      </c>
      <c r="G61" s="1">
        <f t="shared" si="0"/>
        <v>-2.2160530251813748E-2</v>
      </c>
      <c r="H61" s="1">
        <f>'q calc'!P63</f>
        <v>0.98065629020157574</v>
      </c>
      <c r="I61" s="1">
        <f>'CAPE calculation'!P262</f>
        <v>0.68194486838727542</v>
      </c>
      <c r="J61" s="1">
        <f t="shared" si="2"/>
        <v>-0.38280646254807854</v>
      </c>
      <c r="K61" s="1">
        <f t="shared" si="1"/>
        <v>-0.37716318463292359</v>
      </c>
    </row>
    <row r="62" spans="3:11" ht="14.4" x14ac:dyDescent="0.3">
      <c r="C62" s="64">
        <v>1914</v>
      </c>
      <c r="D62" s="64" t="s">
        <v>15</v>
      </c>
      <c r="E62" s="1">
        <f>'q calc'!M64</f>
        <v>0.73366360370364958</v>
      </c>
      <c r="F62" s="1">
        <f>'q calc'!N64</f>
        <v>-0.3097046610025822</v>
      </c>
      <c r="G62" s="1">
        <f t="shared" si="0"/>
        <v>-5.1705502291424066E-2</v>
      </c>
      <c r="H62" s="1">
        <f>'q calc'!P64</f>
        <v>0.95210665336882017</v>
      </c>
      <c r="I62" s="1">
        <f>'CAPE calculation'!P263</f>
        <v>0.71309030109139027</v>
      </c>
      <c r="J62" s="1">
        <f t="shared" si="2"/>
        <v>-0.33814721709017054</v>
      </c>
      <c r="K62" s="1">
        <f t="shared" si="1"/>
        <v>-0.33250393917501558</v>
      </c>
    </row>
    <row r="63" spans="3:11" ht="14.4" x14ac:dyDescent="0.3">
      <c r="C63" s="64"/>
      <c r="D63" s="64" t="s">
        <v>16</v>
      </c>
      <c r="E63" s="1">
        <f>'q calc'!M65</f>
        <v>0.71399692066669418</v>
      </c>
      <c r="F63" s="1">
        <f>'q calc'!N65</f>
        <v>-0.33687662944359764</v>
      </c>
      <c r="G63" s="1">
        <f t="shared" si="0"/>
        <v>-7.8877470732439503E-2</v>
      </c>
      <c r="H63" s="1">
        <f>'q calc'!P65</f>
        <v>0.92658435721748422</v>
      </c>
      <c r="I63" s="1">
        <f>'CAPE calculation'!P264</f>
        <v>0.69788492489352194</v>
      </c>
      <c r="J63" s="1">
        <f t="shared" si="2"/>
        <v>-0.35970105386073131</v>
      </c>
      <c r="K63" s="1">
        <f t="shared" si="1"/>
        <v>-0.35405777594557636</v>
      </c>
    </row>
    <row r="64" spans="3:11" ht="14.4" x14ac:dyDescent="0.3">
      <c r="C64" s="64"/>
      <c r="D64" s="64" t="s">
        <v>17</v>
      </c>
      <c r="E64" s="1">
        <f>'q calc'!M66</f>
        <v>0.67174791180615279</v>
      </c>
      <c r="F64" s="1">
        <f>'q calc'!N66</f>
        <v>-0.39787214007915706</v>
      </c>
      <c r="G64" s="1">
        <f t="shared" si="0"/>
        <v>-0.13987298136799892</v>
      </c>
      <c r="H64" s="1">
        <f>'q calc'!P66</f>
        <v>0.87175601050477458</v>
      </c>
      <c r="I64" s="1">
        <f>'CAPE calculation'!P265</f>
        <v>0.64167997485940564</v>
      </c>
      <c r="J64" s="1">
        <f t="shared" si="2"/>
        <v>-0.44366558110280163</v>
      </c>
      <c r="K64" s="1">
        <f t="shared" si="1"/>
        <v>-0.43802230318764668</v>
      </c>
    </row>
    <row r="65" spans="3:11" ht="14.4" x14ac:dyDescent="0.3">
      <c r="C65" s="64"/>
      <c r="D65" s="64" t="s">
        <v>18</v>
      </c>
      <c r="E65" s="1">
        <f>'q calc'!M67</f>
        <v>0.64029316411038073</v>
      </c>
      <c r="F65" s="1">
        <f>'q calc'!N67</f>
        <v>-0.44582913858749107</v>
      </c>
      <c r="G65" s="1">
        <f t="shared" si="0"/>
        <v>-0.18782997987633293</v>
      </c>
      <c r="H65" s="1">
        <f>'q calc'!P67</f>
        <v>0.8309358384122808</v>
      </c>
      <c r="I65" s="1">
        <f>'CAPE calculation'!P266</f>
        <v>0.62200591919697712</v>
      </c>
      <c r="J65" s="1">
        <f t="shared" si="2"/>
        <v>-0.47480566989438433</v>
      </c>
      <c r="K65" s="1">
        <f t="shared" si="1"/>
        <v>-0.46916239197922938</v>
      </c>
    </row>
    <row r="66" spans="3:11" ht="14.4" x14ac:dyDescent="0.3">
      <c r="C66" s="64">
        <v>1915</v>
      </c>
      <c r="D66" s="64" t="s">
        <v>15</v>
      </c>
      <c r="E66" s="1">
        <f>'q calc'!M68</f>
        <v>0.68149541672666225</v>
      </c>
      <c r="F66" s="1">
        <f>'q calc'!N68</f>
        <v>-0.38346575314085379</v>
      </c>
      <c r="G66" s="1">
        <f t="shared" si="0"/>
        <v>-0.12546659442969565</v>
      </c>
      <c r="H66" s="1">
        <f>'q calc'!P68</f>
        <v>0.88440576475415</v>
      </c>
      <c r="I66" s="1">
        <f>'CAPE calculation'!P267</f>
        <v>0.6545704262235883</v>
      </c>
      <c r="J66" s="1">
        <f t="shared" si="2"/>
        <v>-0.4237760963291719</v>
      </c>
      <c r="K66" s="1">
        <f t="shared" si="1"/>
        <v>-0.41813281841401695</v>
      </c>
    </row>
    <row r="67" spans="3:11" ht="14.4" x14ac:dyDescent="0.3">
      <c r="C67" s="64"/>
      <c r="D67" s="64" t="s">
        <v>16</v>
      </c>
      <c r="E67" s="1">
        <f>'q calc'!M69</f>
        <v>0.70220848648652978</v>
      </c>
      <c r="F67" s="1">
        <f>'q calc'!N69</f>
        <v>-0.35352492975186645</v>
      </c>
      <c r="G67" s="1">
        <f t="shared" si="0"/>
        <v>-9.5525771040708307E-2</v>
      </c>
      <c r="H67" s="1">
        <f>'q calc'!P69</f>
        <v>0.91128600173266094</v>
      </c>
      <c r="I67" s="1">
        <f>'CAPE calculation'!P268</f>
        <v>0.68181626947088636</v>
      </c>
      <c r="J67" s="1">
        <f t="shared" si="2"/>
        <v>-0.38299505703607251</v>
      </c>
      <c r="K67" s="1">
        <f t="shared" si="1"/>
        <v>-0.37735177912091755</v>
      </c>
    </row>
    <row r="68" spans="3:11" ht="14.4" x14ac:dyDescent="0.3">
      <c r="C68" s="64"/>
      <c r="D68" s="64" t="s">
        <v>17</v>
      </c>
      <c r="E68" s="1">
        <f>'q calc'!M70</f>
        <v>0.7344424734297198</v>
      </c>
      <c r="F68" s="1">
        <f>'q calc'!N70</f>
        <v>-0.30864360715739375</v>
      </c>
      <c r="G68" s="1">
        <f t="shared" si="0"/>
        <v>-5.0644448446235613E-2</v>
      </c>
      <c r="H68" s="1">
        <f>'q calc'!P70</f>
        <v>0.95311742594163895</v>
      </c>
      <c r="I68" s="1">
        <f>'CAPE calculation'!P269</f>
        <v>0.73394668477633151</v>
      </c>
      <c r="J68" s="1">
        <f t="shared" si="2"/>
        <v>-0.30931888955029052</v>
      </c>
      <c r="K68" s="1">
        <f t="shared" si="1"/>
        <v>-0.30367561163513557</v>
      </c>
    </row>
    <row r="69" spans="3:11" ht="14.4" x14ac:dyDescent="0.3">
      <c r="C69" s="64"/>
      <c r="D69" s="64" t="s">
        <v>18</v>
      </c>
      <c r="E69" s="1">
        <f>'q calc'!M71</f>
        <v>0.78134510067696683</v>
      </c>
      <c r="F69" s="1">
        <f>'q calc'!N71</f>
        <v>-0.24673835647336553</v>
      </c>
      <c r="G69" s="1">
        <f t="shared" si="0"/>
        <v>1.1260802237792605E-2</v>
      </c>
      <c r="H69" s="1">
        <f>'q calc'!P71</f>
        <v>1.0139849723718415</v>
      </c>
      <c r="I69" s="1">
        <f>'CAPE calculation'!P270</f>
        <v>0.78673156948341638</v>
      </c>
      <c r="J69" s="1">
        <f t="shared" si="2"/>
        <v>-0.23986816945321016</v>
      </c>
      <c r="K69" s="1">
        <f t="shared" si="1"/>
        <v>-0.23422489153805523</v>
      </c>
    </row>
    <row r="70" spans="3:11" ht="14.4" x14ac:dyDescent="0.3">
      <c r="C70" s="64">
        <v>1916</v>
      </c>
      <c r="D70" s="64" t="s">
        <v>15</v>
      </c>
      <c r="E70" s="1">
        <f>'q calc'!M72</f>
        <v>0.7032233638613018</v>
      </c>
      <c r="F70" s="1">
        <f>'q calc'!N72</f>
        <v>-0.35208070810437581</v>
      </c>
      <c r="G70" s="1">
        <f t="shared" ref="G70:G133" si="3">F70-$F$506</f>
        <v>-9.4081549393217667E-2</v>
      </c>
      <c r="H70" s="1">
        <f>'q calc'!P72</f>
        <v>0.91260305153041021</v>
      </c>
      <c r="I70" s="1">
        <f>'CAPE calculation'!P271</f>
        <v>0.74358975675387007</v>
      </c>
      <c r="J70" s="1">
        <f t="shared" si="2"/>
        <v>-0.29626579843969214</v>
      </c>
      <c r="K70" s="1">
        <f t="shared" ref="K70:K133" si="4">J70-$J$506</f>
        <v>-0.29062252052453719</v>
      </c>
    </row>
    <row r="71" spans="3:11" ht="14.4" x14ac:dyDescent="0.3">
      <c r="C71" s="64"/>
      <c r="D71" s="64" t="s">
        <v>16</v>
      </c>
      <c r="E71" s="1">
        <f>'q calc'!M73</f>
        <v>0.67155902083509034</v>
      </c>
      <c r="F71" s="1">
        <f>'q calc'!N73</f>
        <v>-0.39815337286031455</v>
      </c>
      <c r="G71" s="1">
        <f t="shared" si="3"/>
        <v>-0.14015421414915641</v>
      </c>
      <c r="H71" s="1">
        <f>'q calc'!P73</f>
        <v>0.87151087860862764</v>
      </c>
      <c r="I71" s="1">
        <f>'CAPE calculation'!P272</f>
        <v>0.73314226602192778</v>
      </c>
      <c r="J71" s="1">
        <f t="shared" ref="J71:J134" si="5">LN(I71)</f>
        <v>-0.31041550858566719</v>
      </c>
      <c r="K71" s="1">
        <f t="shared" si="4"/>
        <v>-0.30477223067051223</v>
      </c>
    </row>
    <row r="72" spans="3:11" ht="14.4" x14ac:dyDescent="0.3">
      <c r="C72" s="64"/>
      <c r="D72" s="64" t="s">
        <v>17</v>
      </c>
      <c r="E72" s="1">
        <f>'q calc'!M74</f>
        <v>0.65248976726960062</v>
      </c>
      <c r="F72" s="1">
        <f>'q calc'!N74</f>
        <v>-0.4269598222536975</v>
      </c>
      <c r="G72" s="1">
        <f t="shared" si="3"/>
        <v>-0.16896066354253936</v>
      </c>
      <c r="H72" s="1">
        <f>'q calc'!P74</f>
        <v>0.84676389224754101</v>
      </c>
      <c r="I72" s="1">
        <f>'CAPE calculation'!P273</f>
        <v>0.73170086235157372</v>
      </c>
      <c r="J72" s="1">
        <f t="shared" si="5"/>
        <v>-0.31238350653391089</v>
      </c>
      <c r="K72" s="1">
        <f t="shared" si="4"/>
        <v>-0.30674022861875594</v>
      </c>
    </row>
    <row r="73" spans="3:11" ht="14.4" x14ac:dyDescent="0.3">
      <c r="C73" s="64"/>
      <c r="D73" s="64" t="s">
        <v>18</v>
      </c>
      <c r="E73" s="1">
        <f>'q calc'!M75</f>
        <v>0.62288482253855892</v>
      </c>
      <c r="F73" s="1">
        <f>'q calc'!N75</f>
        <v>-0.47339365282630697</v>
      </c>
      <c r="G73" s="1">
        <f t="shared" si="3"/>
        <v>-0.21539449411514883</v>
      </c>
      <c r="H73" s="1">
        <f>'q calc'!P75</f>
        <v>0.8083442886189186</v>
      </c>
      <c r="I73" s="1">
        <f>'CAPE calculation'!P274</f>
        <v>0.70154120532716546</v>
      </c>
      <c r="J73" s="1">
        <f t="shared" si="5"/>
        <v>-0.35447564228062589</v>
      </c>
      <c r="K73" s="1">
        <f t="shared" si="4"/>
        <v>-0.34883236436547094</v>
      </c>
    </row>
    <row r="74" spans="3:11" ht="14.4" x14ac:dyDescent="0.3">
      <c r="C74" s="64">
        <v>1917</v>
      </c>
      <c r="D74" s="64" t="s">
        <v>15</v>
      </c>
      <c r="E74" s="1">
        <f>'q calc'!M76</f>
        <v>0.54803205642901731</v>
      </c>
      <c r="F74" s="1">
        <f>'q calc'!N76</f>
        <v>-0.6014214966117688</v>
      </c>
      <c r="G74" s="1">
        <f t="shared" si="3"/>
        <v>-0.34342233790061066</v>
      </c>
      <c r="H74" s="1">
        <f>'q calc'!P76</f>
        <v>0.71120465094821561</v>
      </c>
      <c r="I74" s="1">
        <f>'CAPE calculation'!P275</f>
        <v>0.6376997713553455</v>
      </c>
      <c r="J74" s="1">
        <f t="shared" si="5"/>
        <v>-0.449887684206772</v>
      </c>
      <c r="K74" s="1">
        <f t="shared" si="4"/>
        <v>-0.44424440629161704</v>
      </c>
    </row>
    <row r="75" spans="3:11" ht="14.4" x14ac:dyDescent="0.3">
      <c r="C75" s="64"/>
      <c r="D75" s="64" t="s">
        <v>16</v>
      </c>
      <c r="E75" s="1">
        <f>'q calc'!M77</f>
        <v>0.49329452709377269</v>
      </c>
      <c r="F75" s="1">
        <f>'q calc'!N77</f>
        <v>-0.70664886528245474</v>
      </c>
      <c r="G75" s="1">
        <f t="shared" si="3"/>
        <v>-0.4486497065712966</v>
      </c>
      <c r="H75" s="1">
        <f>'q calc'!P77</f>
        <v>0.64016941680825312</v>
      </c>
      <c r="I75" s="1">
        <f>'CAPE calculation'!P276</f>
        <v>0.56666961698755347</v>
      </c>
      <c r="J75" s="1">
        <f t="shared" si="5"/>
        <v>-0.567978831170869</v>
      </c>
      <c r="K75" s="1">
        <f t="shared" si="4"/>
        <v>-0.56233555325571405</v>
      </c>
    </row>
    <row r="76" spans="3:11" ht="14.4" x14ac:dyDescent="0.3">
      <c r="C76" s="64"/>
      <c r="D76" s="64" t="s">
        <v>17</v>
      </c>
      <c r="E76" s="1">
        <f>'q calc'!M78</f>
        <v>0.41294838592254329</v>
      </c>
      <c r="F76" s="1">
        <f>'q calc'!N78</f>
        <v>-0.88443266738411341</v>
      </c>
      <c r="G76" s="1">
        <f t="shared" si="3"/>
        <v>-0.62643350867295533</v>
      </c>
      <c r="H76" s="1">
        <f>'q calc'!P78</f>
        <v>0.5359007912481687</v>
      </c>
      <c r="I76" s="1">
        <f>'CAPE calculation'!P277</f>
        <v>0.49341699289625141</v>
      </c>
      <c r="J76" s="1">
        <f t="shared" si="5"/>
        <v>-0.70640063507407769</v>
      </c>
      <c r="K76" s="1">
        <f t="shared" si="4"/>
        <v>-0.70075735715892273</v>
      </c>
    </row>
    <row r="77" spans="3:11" ht="14.4" x14ac:dyDescent="0.3">
      <c r="C77" s="64"/>
      <c r="D77" s="64" t="s">
        <v>18</v>
      </c>
      <c r="E77" s="1">
        <f>'q calc'!M79</f>
        <v>0.32379128550987579</v>
      </c>
      <c r="F77" s="1">
        <f>'q calc'!N79</f>
        <v>-1.1276561512883048</v>
      </c>
      <c r="G77" s="1">
        <f t="shared" si="3"/>
        <v>-0.86965699257714668</v>
      </c>
      <c r="H77" s="1">
        <f>'q calc'!P79</f>
        <v>0.42019780684298713</v>
      </c>
      <c r="I77" s="1">
        <f>'CAPE calculation'!P278</f>
        <v>0.39858137394267279</v>
      </c>
      <c r="J77" s="1">
        <f t="shared" si="5"/>
        <v>-0.9198436009890083</v>
      </c>
      <c r="K77" s="1">
        <f t="shared" si="4"/>
        <v>-0.91420032307385335</v>
      </c>
    </row>
    <row r="78" spans="3:11" ht="14.4" x14ac:dyDescent="0.3">
      <c r="C78" s="64">
        <v>1918</v>
      </c>
      <c r="D78" s="64" t="s">
        <v>15</v>
      </c>
      <c r="E78" s="1">
        <f>'q calc'!M80</f>
        <v>0.33963411005455396</v>
      </c>
      <c r="F78" s="1">
        <f>'q calc'!N80</f>
        <v>-1.0798863877321354</v>
      </c>
      <c r="G78" s="1">
        <f t="shared" si="3"/>
        <v>-0.82188722902097733</v>
      </c>
      <c r="H78" s="1">
        <f>'q calc'!P80</f>
        <v>0.44075771819881321</v>
      </c>
      <c r="I78" s="1">
        <f>'CAPE calculation'!P279</f>
        <v>0.41596608806564173</v>
      </c>
      <c r="J78" s="1">
        <f t="shared" si="5"/>
        <v>-0.87715154111671056</v>
      </c>
      <c r="K78" s="1">
        <f t="shared" si="4"/>
        <v>-0.87150826320155561</v>
      </c>
    </row>
    <row r="79" spans="3:11" ht="14.4" x14ac:dyDescent="0.3">
      <c r="C79" s="64"/>
      <c r="D79" s="64" t="s">
        <v>16</v>
      </c>
      <c r="E79" s="1">
        <f>'q calc'!M81</f>
        <v>0.33110353742128185</v>
      </c>
      <c r="F79" s="1">
        <f>'q calc'!N81</f>
        <v>-1.1053241506403972</v>
      </c>
      <c r="G79" s="1">
        <f t="shared" si="3"/>
        <v>-0.84732499192923916</v>
      </c>
      <c r="H79" s="1">
        <f>'q calc'!P81</f>
        <v>0.42968722905340218</v>
      </c>
      <c r="I79" s="1">
        <f>'CAPE calculation'!P280</f>
        <v>0.40438109404552031</v>
      </c>
      <c r="J79" s="1">
        <f t="shared" si="5"/>
        <v>-0.90539754355794266</v>
      </c>
      <c r="K79" s="1">
        <f t="shared" si="4"/>
        <v>-0.89975426564278771</v>
      </c>
    </row>
    <row r="80" spans="3:11" ht="14.4" x14ac:dyDescent="0.3">
      <c r="C80" s="64"/>
      <c r="D80" s="64" t="s">
        <v>17</v>
      </c>
      <c r="E80" s="1">
        <f>'q calc'!M82</f>
        <v>0.31994979113413002</v>
      </c>
      <c r="F80" s="1">
        <f>'q calc'!N82</f>
        <v>-1.1395911982047258</v>
      </c>
      <c r="G80" s="1">
        <f t="shared" si="3"/>
        <v>-0.88159203949356768</v>
      </c>
      <c r="H80" s="1">
        <f>'q calc'!P82</f>
        <v>0.41521253520682749</v>
      </c>
      <c r="I80" s="1">
        <f>'CAPE calculation'!P281</f>
        <v>0.38302325009337707</v>
      </c>
      <c r="J80" s="1">
        <f t="shared" si="5"/>
        <v>-0.95965958643933758</v>
      </c>
      <c r="K80" s="1">
        <f t="shared" si="4"/>
        <v>-0.95401630852418262</v>
      </c>
    </row>
    <row r="81" spans="3:11" ht="14.4" x14ac:dyDescent="0.3">
      <c r="C81" s="64"/>
      <c r="D81" s="64" t="s">
        <v>18</v>
      </c>
      <c r="E81" s="1">
        <f>'q calc'!M83</f>
        <v>0.32072256883778671</v>
      </c>
      <c r="F81" s="1">
        <f>'q calc'!N83</f>
        <v>-1.1371788010834709</v>
      </c>
      <c r="G81" s="1">
        <f t="shared" si="3"/>
        <v>-0.87917964237231283</v>
      </c>
      <c r="H81" s="1">
        <f>'q calc'!P83</f>
        <v>0.4162154019014711</v>
      </c>
      <c r="I81" s="1">
        <f>'CAPE calculation'!P282</f>
        <v>0.38234119791483734</v>
      </c>
      <c r="J81" s="1">
        <f t="shared" si="5"/>
        <v>-0.96144188077209303</v>
      </c>
      <c r="K81" s="1">
        <f t="shared" si="4"/>
        <v>-0.95579860285693807</v>
      </c>
    </row>
    <row r="82" spans="3:11" ht="14.4" x14ac:dyDescent="0.3">
      <c r="C82" s="64">
        <v>1919</v>
      </c>
      <c r="D82" s="64" t="s">
        <v>15</v>
      </c>
      <c r="E82" s="1">
        <f>'q calc'!M84</f>
        <v>0.3293118018030245</v>
      </c>
      <c r="F82" s="1">
        <f>'q calc'!N84</f>
        <v>-1.110750251180302</v>
      </c>
      <c r="G82" s="1">
        <f t="shared" si="3"/>
        <v>-0.85275109246914393</v>
      </c>
      <c r="H82" s="1">
        <f>'q calc'!P84</f>
        <v>0.42736201706985966</v>
      </c>
      <c r="I82" s="1">
        <f>'CAPE calculation'!P283</f>
        <v>0.39660191658601862</v>
      </c>
      <c r="J82" s="1">
        <f t="shared" si="5"/>
        <v>-0.9248222303664676</v>
      </c>
      <c r="K82" s="1">
        <f t="shared" si="4"/>
        <v>-0.91917895245131265</v>
      </c>
    </row>
    <row r="83" spans="3:11" ht="14.4" x14ac:dyDescent="0.3">
      <c r="C83" s="64"/>
      <c r="D83" s="64" t="s">
        <v>16</v>
      </c>
      <c r="E83" s="1">
        <f>'q calc'!M85</f>
        <v>0.35921488850087091</v>
      </c>
      <c r="F83" s="1">
        <f>'q calc'!N85</f>
        <v>-1.0238344943572042</v>
      </c>
      <c r="G83" s="1">
        <f t="shared" si="3"/>
        <v>-0.76583533564604611</v>
      </c>
      <c r="H83" s="1">
        <f>'q calc'!P85</f>
        <v>0.46616853228685901</v>
      </c>
      <c r="I83" s="1">
        <f>'CAPE calculation'!P284</f>
        <v>0.43875361487496423</v>
      </c>
      <c r="J83" s="1">
        <f t="shared" si="5"/>
        <v>-0.82381726520474463</v>
      </c>
      <c r="K83" s="1">
        <f t="shared" si="4"/>
        <v>-0.81817398728958968</v>
      </c>
    </row>
    <row r="84" spans="3:11" ht="14.4" x14ac:dyDescent="0.3">
      <c r="C84" s="64"/>
      <c r="D84" s="64" t="s">
        <v>17</v>
      </c>
      <c r="E84" s="1">
        <f>'q calc'!M86</f>
        <v>0.33845440476211475</v>
      </c>
      <c r="F84" s="1">
        <f>'q calc'!N86</f>
        <v>-1.0833658935986474</v>
      </c>
      <c r="G84" s="1">
        <f t="shared" si="3"/>
        <v>-0.82536673488748935</v>
      </c>
      <c r="H84" s="1">
        <f>'q calc'!P86</f>
        <v>0.43922676415901118</v>
      </c>
      <c r="I84" s="1">
        <f>'CAPE calculation'!P285</f>
        <v>0.41070866929751632</v>
      </c>
      <c r="J84" s="1">
        <f t="shared" si="5"/>
        <v>-0.88987114965337311</v>
      </c>
      <c r="K84" s="1">
        <f t="shared" si="4"/>
        <v>-0.88422787173821815</v>
      </c>
    </row>
    <row r="85" spans="3:11" ht="14.4" x14ac:dyDescent="0.3">
      <c r="C85" s="64"/>
      <c r="D85" s="64" t="s">
        <v>18</v>
      </c>
      <c r="E85" s="1">
        <f>'q calc'!M87</f>
        <v>0.32315583047989671</v>
      </c>
      <c r="F85" s="1">
        <f>'q calc'!N87</f>
        <v>-1.1296206247935832</v>
      </c>
      <c r="G85" s="1">
        <f t="shared" si="3"/>
        <v>-0.87162146608242508</v>
      </c>
      <c r="H85" s="1">
        <f>'q calc'!P87</f>
        <v>0.41937314965826988</v>
      </c>
      <c r="I85" s="1">
        <f>'CAPE calculation'!P286</f>
        <v>0.38677352944190307</v>
      </c>
      <c r="J85" s="1">
        <f t="shared" si="5"/>
        <v>-0.94991595248648064</v>
      </c>
      <c r="K85" s="1">
        <f t="shared" si="4"/>
        <v>-0.94427267457132569</v>
      </c>
    </row>
    <row r="86" spans="3:11" ht="14.4" x14ac:dyDescent="0.3">
      <c r="C86" s="64">
        <v>1920</v>
      </c>
      <c r="D86" s="64" t="s">
        <v>15</v>
      </c>
      <c r="E86" s="1">
        <f>'q calc'!M88</f>
        <v>0.3395914161448968</v>
      </c>
      <c r="F86" s="1">
        <f>'q calc'!N88</f>
        <v>-1.0800121012339594</v>
      </c>
      <c r="G86" s="1">
        <f t="shared" si="3"/>
        <v>-0.82201294252280133</v>
      </c>
      <c r="H86" s="1">
        <f>'q calc'!P88</f>
        <v>0.44070231248529856</v>
      </c>
      <c r="I86" s="1">
        <f>'CAPE calculation'!P287</f>
        <v>0.36508632799278012</v>
      </c>
      <c r="J86" s="1">
        <f t="shared" si="5"/>
        <v>-1.0076214383162077</v>
      </c>
      <c r="K86" s="1">
        <f t="shared" si="4"/>
        <v>-1.0019781604010527</v>
      </c>
    </row>
    <row r="87" spans="3:11" ht="14.4" x14ac:dyDescent="0.3">
      <c r="C87" s="64"/>
      <c r="D87" s="64" t="s">
        <v>16</v>
      </c>
      <c r="E87" s="1">
        <f>'q calc'!M89</f>
        <v>0.30780176982223267</v>
      </c>
      <c r="F87" s="1">
        <f>'q calc'!N89</f>
        <v>-1.1782993076841011</v>
      </c>
      <c r="G87" s="1">
        <f t="shared" si="3"/>
        <v>-0.92030014897294299</v>
      </c>
      <c r="H87" s="1">
        <f>'q calc'!P89</f>
        <v>0.39944752811374612</v>
      </c>
      <c r="I87" s="1">
        <f>'CAPE calculation'!P288</f>
        <v>0.31880464171706302</v>
      </c>
      <c r="J87" s="1">
        <f t="shared" si="5"/>
        <v>-1.143176772206379</v>
      </c>
      <c r="K87" s="1">
        <f t="shared" si="4"/>
        <v>-1.1375334942912241</v>
      </c>
    </row>
    <row r="88" spans="3:11" ht="14.4" x14ac:dyDescent="0.3">
      <c r="C88" s="64"/>
      <c r="D88" s="64" t="s">
        <v>17</v>
      </c>
      <c r="E88" s="1">
        <f>'q calc'!M90</f>
        <v>0.30349760654430497</v>
      </c>
      <c r="F88" s="1">
        <f>'q calc'!N90</f>
        <v>-1.1923815546938945</v>
      </c>
      <c r="G88" s="1">
        <f t="shared" si="3"/>
        <v>-0.93438239598273642</v>
      </c>
      <c r="H88" s="1">
        <f>'q calc'!P90</f>
        <v>0.39386183124475432</v>
      </c>
      <c r="I88" s="1">
        <f>'CAPE calculation'!P289</f>
        <v>0.33605712975741059</v>
      </c>
      <c r="J88" s="1">
        <f t="shared" si="5"/>
        <v>-1.0904741044323192</v>
      </c>
      <c r="K88" s="1">
        <f t="shared" si="4"/>
        <v>-1.0848308265171642</v>
      </c>
    </row>
    <row r="89" spans="3:11" ht="14.4" x14ac:dyDescent="0.3">
      <c r="C89" s="64"/>
      <c r="D89" s="64" t="s">
        <v>18</v>
      </c>
      <c r="E89" s="1">
        <f>'q calc'!M91</f>
        <v>0.26060823531748861</v>
      </c>
      <c r="F89" s="1">
        <f>'q calc'!N91</f>
        <v>-1.3447370134189147</v>
      </c>
      <c r="G89" s="1">
        <f t="shared" si="3"/>
        <v>-1.0867378547077566</v>
      </c>
      <c r="H89" s="1">
        <f>'q calc'!P91</f>
        <v>0.33820245888702211</v>
      </c>
      <c r="I89" s="1">
        <f>'CAPE calculation'!P290</f>
        <v>0.30469786917567654</v>
      </c>
      <c r="J89" s="1">
        <f t="shared" si="5"/>
        <v>-1.1884345862027288</v>
      </c>
      <c r="K89" s="1">
        <f t="shared" si="4"/>
        <v>-1.1827913082875738</v>
      </c>
    </row>
    <row r="90" spans="3:11" ht="14.4" x14ac:dyDescent="0.3">
      <c r="C90" s="64">
        <v>1921</v>
      </c>
      <c r="D90" s="64" t="s">
        <v>15</v>
      </c>
      <c r="E90" s="1">
        <f>'q calc'!M92</f>
        <v>0.27505313165709888</v>
      </c>
      <c r="F90" s="1">
        <f>'q calc'!N92</f>
        <v>-1.2907909939516322</v>
      </c>
      <c r="G90" s="1">
        <f t="shared" si="3"/>
        <v>-1.0327918352404741</v>
      </c>
      <c r="H90" s="1">
        <f>'q calc'!P92</f>
        <v>0.35694821899115992</v>
      </c>
      <c r="I90" s="1">
        <f>'CAPE calculation'!P291</f>
        <v>0.33214130061718583</v>
      </c>
      <c r="J90" s="1">
        <f t="shared" si="5"/>
        <v>-1.1021947963408236</v>
      </c>
      <c r="K90" s="1">
        <f t="shared" si="4"/>
        <v>-1.0965515184256687</v>
      </c>
    </row>
    <row r="91" spans="3:11" ht="14.4" x14ac:dyDescent="0.3">
      <c r="C91" s="64"/>
      <c r="D91" s="64" t="s">
        <v>16</v>
      </c>
      <c r="E91" s="1">
        <f>'q calc'!M93</f>
        <v>0.27327345659125091</v>
      </c>
      <c r="F91" s="1">
        <f>'q calc'!N93</f>
        <v>-1.2972823126408897</v>
      </c>
      <c r="G91" s="1">
        <f t="shared" si="3"/>
        <v>-1.0392831539297316</v>
      </c>
      <c r="H91" s="1">
        <f>'q calc'!P93</f>
        <v>0.35463865850257276</v>
      </c>
      <c r="I91" s="1">
        <f>'CAPE calculation'!P292</f>
        <v>0.33580794569051309</v>
      </c>
      <c r="J91" s="1">
        <f t="shared" si="5"/>
        <v>-1.0912158726456971</v>
      </c>
      <c r="K91" s="1">
        <f t="shared" si="4"/>
        <v>-1.0855725947305421</v>
      </c>
    </row>
    <row r="92" spans="3:11" ht="14.4" x14ac:dyDescent="0.3">
      <c r="C92" s="64"/>
      <c r="D92" s="64" t="s">
        <v>17</v>
      </c>
      <c r="E92" s="1">
        <f>'q calc'!M94</f>
        <v>0.28834432758935136</v>
      </c>
      <c r="F92" s="1">
        <f>'q calc'!N94</f>
        <v>-1.2435999310776189</v>
      </c>
      <c r="G92" s="1">
        <f t="shared" si="3"/>
        <v>-0.98560077236646082</v>
      </c>
      <c r="H92" s="1">
        <f>'q calc'!P94</f>
        <v>0.37419677270766377</v>
      </c>
      <c r="I92" s="1">
        <f>'CAPE calculation'!P293</f>
        <v>0.34938442217859722</v>
      </c>
      <c r="J92" s="1">
        <f t="shared" si="5"/>
        <v>-1.0515824667678069</v>
      </c>
      <c r="K92" s="1">
        <f t="shared" si="4"/>
        <v>-1.0459391888526519</v>
      </c>
    </row>
    <row r="93" spans="3:11" ht="14.4" x14ac:dyDescent="0.3">
      <c r="C93" s="64"/>
      <c r="D93" s="64" t="s">
        <v>18</v>
      </c>
      <c r="E93" s="1">
        <f>'q calc'!M95</f>
        <v>0.33410579044522609</v>
      </c>
      <c r="F93" s="1">
        <f>'q calc'!N95</f>
        <v>-1.0962975982963248</v>
      </c>
      <c r="G93" s="1">
        <f t="shared" si="3"/>
        <v>-0.8382984395851667</v>
      </c>
      <c r="H93" s="1">
        <f>'q calc'!P95</f>
        <v>0.43358338127461638</v>
      </c>
      <c r="I93" s="1">
        <f>'CAPE calculation'!P294</f>
        <v>0.40318677003208497</v>
      </c>
      <c r="J93" s="1">
        <f t="shared" si="5"/>
        <v>-0.90835537518374165</v>
      </c>
      <c r="K93" s="1">
        <f t="shared" si="4"/>
        <v>-0.9027120972685867</v>
      </c>
    </row>
    <row r="94" spans="3:11" ht="14.4" x14ac:dyDescent="0.3">
      <c r="C94" s="64">
        <v>1922</v>
      </c>
      <c r="D94" s="64" t="s">
        <v>15</v>
      </c>
      <c r="E94" s="1">
        <f>'q calc'!M96</f>
        <v>0.33340175786376075</v>
      </c>
      <c r="F94" s="1">
        <f>'q calc'!N96</f>
        <v>-1.0984070361425684</v>
      </c>
      <c r="G94" s="1">
        <f t="shared" si="3"/>
        <v>-0.84040787743141032</v>
      </c>
      <c r="H94" s="1">
        <f>'q calc'!P96</f>
        <v>0.43266972806677323</v>
      </c>
      <c r="I94" s="1">
        <f>'CAPE calculation'!P295</f>
        <v>0.45496306950556042</v>
      </c>
      <c r="J94" s="1">
        <f t="shared" si="5"/>
        <v>-0.78753902924716357</v>
      </c>
      <c r="K94" s="1">
        <f t="shared" si="4"/>
        <v>-0.78189575133200862</v>
      </c>
    </row>
    <row r="95" spans="3:11" ht="14.4" x14ac:dyDescent="0.3">
      <c r="C95" s="64"/>
      <c r="D95" s="64" t="s">
        <v>16</v>
      </c>
      <c r="E95" s="1">
        <f>'q calc'!M97</f>
        <v>0.36628451741813001</v>
      </c>
      <c r="F95" s="1">
        <f>'q calc'!N97</f>
        <v>-1.0043448775814365</v>
      </c>
      <c r="G95" s="1">
        <f t="shared" si="3"/>
        <v>-0.74634571887027845</v>
      </c>
      <c r="H95" s="1">
        <f>'q calc'!P97</f>
        <v>0.47534309225547627</v>
      </c>
      <c r="I95" s="1">
        <f>'CAPE calculation'!P296</f>
        <v>0.50773017018459909</v>
      </c>
      <c r="J95" s="1">
        <f t="shared" si="5"/>
        <v>-0.67780513357359895</v>
      </c>
      <c r="K95" s="1">
        <f t="shared" si="4"/>
        <v>-0.672161855658444</v>
      </c>
    </row>
    <row r="96" spans="3:11" ht="14.4" x14ac:dyDescent="0.3">
      <c r="C96" s="64"/>
      <c r="D96" s="64" t="s">
        <v>17</v>
      </c>
      <c r="E96" s="1">
        <f>'q calc'!M98</f>
        <v>0.39522309132848066</v>
      </c>
      <c r="F96" s="1">
        <f>'q calc'!N98</f>
        <v>-0.92830488534045918</v>
      </c>
      <c r="G96" s="1">
        <f t="shared" si="3"/>
        <v>-0.6703057266293011</v>
      </c>
      <c r="H96" s="1">
        <f>'q calc'!P98</f>
        <v>0.51289791795482986</v>
      </c>
      <c r="I96" s="1">
        <f>'CAPE calculation'!P297</f>
        <v>0.55757112257886732</v>
      </c>
      <c r="J96" s="1">
        <f t="shared" si="5"/>
        <v>-0.58416520965225338</v>
      </c>
      <c r="K96" s="1">
        <f t="shared" si="4"/>
        <v>-0.57852193173709843</v>
      </c>
    </row>
    <row r="97" spans="3:11" ht="14.4" x14ac:dyDescent="0.3">
      <c r="C97" s="64"/>
      <c r="D97" s="64" t="s">
        <v>18</v>
      </c>
      <c r="E97" s="1">
        <f>'q calc'!M99</f>
        <v>0.38545922381451403</v>
      </c>
      <c r="F97" s="1">
        <f>'q calc'!N99</f>
        <v>-0.95331986637352462</v>
      </c>
      <c r="G97" s="1">
        <f t="shared" si="3"/>
        <v>-0.69532070766236642</v>
      </c>
      <c r="H97" s="1">
        <f>'q calc'!P99</f>
        <v>0.50022692926773893</v>
      </c>
      <c r="I97" s="1">
        <f>'CAPE calculation'!P298</f>
        <v>0.53868472751761354</v>
      </c>
      <c r="J97" s="1">
        <f t="shared" si="5"/>
        <v>-0.61862480032383305</v>
      </c>
      <c r="K97" s="1">
        <f t="shared" si="4"/>
        <v>-0.61298152240867809</v>
      </c>
    </row>
    <row r="98" spans="3:11" ht="14.4" x14ac:dyDescent="0.3">
      <c r="C98" s="64">
        <v>1923</v>
      </c>
      <c r="D98" s="64" t="s">
        <v>15</v>
      </c>
      <c r="E98" s="1">
        <f>'q calc'!M100</f>
        <v>0.45251450029406387</v>
      </c>
      <c r="F98" s="1">
        <f>'q calc'!N100</f>
        <v>-0.79293547150682153</v>
      </c>
      <c r="G98" s="1">
        <f t="shared" si="3"/>
        <v>-0.53493631279566345</v>
      </c>
      <c r="H98" s="1">
        <f>'q calc'!P100</f>
        <v>0.58724743097638543</v>
      </c>
      <c r="I98" s="1">
        <f>'CAPE calculation'!P299</f>
        <v>0.58887567264841145</v>
      </c>
      <c r="J98" s="1">
        <f t="shared" si="5"/>
        <v>-0.52954019970249266</v>
      </c>
      <c r="K98" s="1">
        <f t="shared" si="4"/>
        <v>-0.52389692178733771</v>
      </c>
    </row>
    <row r="99" spans="3:11" ht="14.4" x14ac:dyDescent="0.3">
      <c r="C99" s="64"/>
      <c r="D99" s="64" t="s">
        <v>16</v>
      </c>
      <c r="E99" s="1">
        <f>'q calc'!M101</f>
        <v>0.39129382981845018</v>
      </c>
      <c r="F99" s="1">
        <f>'q calc'!N101</f>
        <v>-0.93829651830703609</v>
      </c>
      <c r="G99" s="1">
        <f t="shared" si="3"/>
        <v>-0.68029735959587789</v>
      </c>
      <c r="H99" s="1">
        <f>'q calc'!P101</f>
        <v>0.50779874715278861</v>
      </c>
      <c r="I99" s="1">
        <f>'CAPE calculation'!P300</f>
        <v>0.5193478417859394</v>
      </c>
      <c r="J99" s="1">
        <f t="shared" si="5"/>
        <v>-0.65518140492311394</v>
      </c>
      <c r="K99" s="1">
        <f t="shared" si="4"/>
        <v>-0.64953812700795899</v>
      </c>
    </row>
    <row r="100" spans="3:11" ht="14.4" x14ac:dyDescent="0.3">
      <c r="C100" s="64"/>
      <c r="D100" s="64" t="s">
        <v>17</v>
      </c>
      <c r="E100" s="1">
        <f>'q calc'!M102</f>
        <v>0.37404707625744249</v>
      </c>
      <c r="F100" s="1">
        <f>'q calc'!N102</f>
        <v>-0.98337361714276128</v>
      </c>
      <c r="G100" s="1">
        <f t="shared" si="3"/>
        <v>-0.72537445843160309</v>
      </c>
      <c r="H100" s="1">
        <f>'q calc'!P102</f>
        <v>0.48541689703571411</v>
      </c>
      <c r="I100" s="1">
        <f>'CAPE calculation'!P301</f>
        <v>0.50470532828923864</v>
      </c>
      <c r="J100" s="1">
        <f t="shared" si="5"/>
        <v>-0.68378052835216252</v>
      </c>
      <c r="K100" s="1">
        <f t="shared" si="4"/>
        <v>-0.67813725043700757</v>
      </c>
    </row>
    <row r="101" spans="3:11" ht="14.4" x14ac:dyDescent="0.3">
      <c r="C101" s="64"/>
      <c r="D101" s="64" t="s">
        <v>18</v>
      </c>
      <c r="E101" s="1">
        <f>'q calc'!M103</f>
        <v>0.3840367162031173</v>
      </c>
      <c r="F101" s="1">
        <f>'q calc'!N103</f>
        <v>-0.95701711585295901</v>
      </c>
      <c r="G101" s="1">
        <f t="shared" si="3"/>
        <v>-0.69901795714180093</v>
      </c>
      <c r="H101" s="1">
        <f>'q calc'!P103</f>
        <v>0.4983808802686589</v>
      </c>
      <c r="I101" s="1">
        <f>'CAPE calculation'!P302</f>
        <v>0.52822616938608613</v>
      </c>
      <c r="J101" s="1">
        <f t="shared" si="5"/>
        <v>-0.63823073588201051</v>
      </c>
      <c r="K101" s="1">
        <f t="shared" si="4"/>
        <v>-0.63258745796685556</v>
      </c>
    </row>
    <row r="102" spans="3:11" ht="14.4" x14ac:dyDescent="0.3">
      <c r="C102" s="64">
        <v>1924</v>
      </c>
      <c r="D102" s="64" t="s">
        <v>15</v>
      </c>
      <c r="E102" s="1">
        <f>'q calc'!M104</f>
        <v>0.37993764647983796</v>
      </c>
      <c r="F102" s="1">
        <f>'q calc'!N104</f>
        <v>-0.9677481279366017</v>
      </c>
      <c r="G102" s="1">
        <f t="shared" si="3"/>
        <v>-0.7097489692254435</v>
      </c>
      <c r="H102" s="1">
        <f>'q calc'!P104</f>
        <v>0.49306134208187241</v>
      </c>
      <c r="I102" s="1">
        <f>'CAPE calculation'!P303</f>
        <v>0.54495177713717724</v>
      </c>
      <c r="J102" s="1">
        <f t="shared" si="5"/>
        <v>-0.60705797055079014</v>
      </c>
      <c r="K102" s="1">
        <f t="shared" si="4"/>
        <v>-0.60141469263563518</v>
      </c>
    </row>
    <row r="103" spans="3:11" ht="14.4" x14ac:dyDescent="0.3">
      <c r="C103" s="64"/>
      <c r="D103" s="64" t="s">
        <v>16</v>
      </c>
      <c r="E103" s="1">
        <f>'q calc'!M105</f>
        <v>0.37619498314858579</v>
      </c>
      <c r="F103" s="1">
        <f>'q calc'!N105</f>
        <v>-0.97764769780065586</v>
      </c>
      <c r="G103" s="1">
        <f t="shared" si="3"/>
        <v>-0.71964853908949777</v>
      </c>
      <c r="H103" s="1">
        <f>'q calc'!P105</f>
        <v>0.48820432772131805</v>
      </c>
      <c r="I103" s="1">
        <f>'CAPE calculation'!P304</f>
        <v>0.54440128064451399</v>
      </c>
      <c r="J103" s="1">
        <f t="shared" si="5"/>
        <v>-0.60806865581135117</v>
      </c>
      <c r="K103" s="1">
        <f t="shared" si="4"/>
        <v>-0.60242537789619621</v>
      </c>
    </row>
    <row r="104" spans="3:11" ht="14.4" x14ac:dyDescent="0.3">
      <c r="C104" s="64"/>
      <c r="D104" s="64" t="s">
        <v>17</v>
      </c>
      <c r="E104" s="1">
        <f>'q calc'!M106</f>
        <v>0.40248945127592656</v>
      </c>
      <c r="F104" s="1">
        <f>'q calc'!N106</f>
        <v>-0.91008639047707529</v>
      </c>
      <c r="G104" s="1">
        <f t="shared" si="3"/>
        <v>-0.65208723176591721</v>
      </c>
      <c r="H104" s="1">
        <f>'q calc'!P106</f>
        <v>0.52232778419981063</v>
      </c>
      <c r="I104" s="1">
        <f>'CAPE calculation'!P305</f>
        <v>0.57995897146887077</v>
      </c>
      <c r="J104" s="1">
        <f t="shared" si="5"/>
        <v>-0.54479791679055678</v>
      </c>
      <c r="K104" s="1">
        <f t="shared" si="4"/>
        <v>-0.53915463887540183</v>
      </c>
    </row>
    <row r="105" spans="3:11" ht="14.4" x14ac:dyDescent="0.3">
      <c r="C105" s="64"/>
      <c r="D105" s="64" t="s">
        <v>18</v>
      </c>
      <c r="E105" s="1">
        <f>'q calc'!M107</f>
        <v>0.44128429967756688</v>
      </c>
      <c r="F105" s="1">
        <f>'q calc'!N107</f>
        <v>-0.81806594077536054</v>
      </c>
      <c r="G105" s="1">
        <f t="shared" si="3"/>
        <v>-0.56006678206420246</v>
      </c>
      <c r="H105" s="1">
        <f>'q calc'!P107</f>
        <v>0.57267351907499531</v>
      </c>
      <c r="I105" s="1">
        <f>'CAPE calculation'!P306</f>
        <v>0.62906126802230899</v>
      </c>
      <c r="J105" s="1">
        <f t="shared" si="5"/>
        <v>-0.46352662158442565</v>
      </c>
      <c r="K105" s="1">
        <f t="shared" si="4"/>
        <v>-0.45788334366927069</v>
      </c>
    </row>
    <row r="106" spans="3:11" ht="14.4" x14ac:dyDescent="0.3">
      <c r="C106" s="64">
        <v>1925</v>
      </c>
      <c r="D106" s="64" t="s">
        <v>15</v>
      </c>
      <c r="E106" s="1">
        <f>'q calc'!M108</f>
        <v>0.46247979796735544</v>
      </c>
      <c r="F106" s="1">
        <f>'q calc'!N108</f>
        <v>-0.77115240305424204</v>
      </c>
      <c r="G106" s="1">
        <f t="shared" si="3"/>
        <v>-0.51315324434308396</v>
      </c>
      <c r="H106" s="1">
        <f>'q calc'!P108</f>
        <v>0.60017982420080696</v>
      </c>
      <c r="I106" s="1">
        <f>'CAPE calculation'!P307</f>
        <v>0.64358581599699771</v>
      </c>
      <c r="J106" s="1">
        <f t="shared" si="5"/>
        <v>-0.44069990264467634</v>
      </c>
      <c r="K106" s="1">
        <f t="shared" si="4"/>
        <v>-0.43505662472952139</v>
      </c>
    </row>
    <row r="107" spans="3:11" ht="14.4" x14ac:dyDescent="0.3">
      <c r="C107" s="64"/>
      <c r="D107" s="64" t="s">
        <v>16</v>
      </c>
      <c r="E107" s="1">
        <f>'q calc'!M109</f>
        <v>0.47722610843132318</v>
      </c>
      <c r="F107" s="1">
        <f>'q calc'!N109</f>
        <v>-0.7397648785380686</v>
      </c>
      <c r="G107" s="1">
        <f t="shared" si="3"/>
        <v>-0.48176571982691047</v>
      </c>
      <c r="H107" s="1">
        <f>'q calc'!P109</f>
        <v>0.61931674231219958</v>
      </c>
      <c r="I107" s="1">
        <f>'CAPE calculation'!P308</f>
        <v>0.66267806338018653</v>
      </c>
      <c r="J107" s="1">
        <f t="shared" si="5"/>
        <v>-0.41146598232177695</v>
      </c>
      <c r="K107" s="1">
        <f t="shared" si="4"/>
        <v>-0.40582270440662199</v>
      </c>
    </row>
    <row r="108" spans="3:11" ht="14.4" x14ac:dyDescent="0.3">
      <c r="C108" s="64"/>
      <c r="D108" s="64" t="s">
        <v>17</v>
      </c>
      <c r="E108" s="1">
        <f>'q calc'!M110</f>
        <v>0.50491939496080351</v>
      </c>
      <c r="F108" s="1">
        <f>'q calc'!N110</f>
        <v>-0.68335647638544061</v>
      </c>
      <c r="G108" s="1">
        <f t="shared" si="3"/>
        <v>-0.42535731767428248</v>
      </c>
      <c r="H108" s="1">
        <f>'q calc'!P110</f>
        <v>0.65525550528921339</v>
      </c>
      <c r="I108" s="1">
        <f>'CAPE calculation'!P309</f>
        <v>0.70092663144856837</v>
      </c>
      <c r="J108" s="1">
        <f t="shared" si="5"/>
        <v>-0.35535206012325998</v>
      </c>
      <c r="K108" s="1">
        <f t="shared" si="4"/>
        <v>-0.34970878220810503</v>
      </c>
    </row>
    <row r="109" spans="3:11" ht="14.4" x14ac:dyDescent="0.3">
      <c r="C109" s="64"/>
      <c r="D109" s="64" t="s">
        <v>18</v>
      </c>
      <c r="E109" s="1">
        <f>'q calc'!M111</f>
        <v>0.54266748122645814</v>
      </c>
      <c r="F109" s="1">
        <f>'q calc'!N111</f>
        <v>-0.61125852005733095</v>
      </c>
      <c r="G109" s="1">
        <f t="shared" si="3"/>
        <v>-0.35325936134617281</v>
      </c>
      <c r="H109" s="1">
        <f>'q calc'!P111</f>
        <v>0.70424281214761297</v>
      </c>
      <c r="I109" s="1">
        <f>'CAPE calculation'!P310</f>
        <v>0.75386704200427224</v>
      </c>
      <c r="J109" s="1">
        <f t="shared" si="5"/>
        <v>-0.28253926338771423</v>
      </c>
      <c r="K109" s="1">
        <f t="shared" si="4"/>
        <v>-0.27689598547255928</v>
      </c>
    </row>
    <row r="110" spans="3:11" ht="14.4" x14ac:dyDescent="0.3">
      <c r="C110" s="64">
        <v>1926</v>
      </c>
      <c r="D110" s="64" t="s">
        <v>15</v>
      </c>
      <c r="E110" s="1">
        <f>'q calc'!M112</f>
        <v>0.49910114130738459</v>
      </c>
      <c r="F110" s="1">
        <f>'q calc'!N112</f>
        <v>-0.69494651577830324</v>
      </c>
      <c r="G110" s="1">
        <f t="shared" si="3"/>
        <v>-0.4369473570671451</v>
      </c>
      <c r="H110" s="1">
        <f>'q calc'!P112</f>
        <v>0.64770490854917784</v>
      </c>
      <c r="I110" s="1">
        <f>'CAPE calculation'!P311</f>
        <v>0.72402228110614253</v>
      </c>
      <c r="J110" s="1">
        <f t="shared" si="5"/>
        <v>-0.3229331120614774</v>
      </c>
      <c r="K110" s="1">
        <f t="shared" si="4"/>
        <v>-0.31728983414632245</v>
      </c>
    </row>
    <row r="111" spans="3:11" ht="14.4" x14ac:dyDescent="0.3">
      <c r="C111" s="64"/>
      <c r="D111" s="64" t="s">
        <v>16</v>
      </c>
      <c r="E111" s="1">
        <f>'q calc'!M113</f>
        <v>0.5096574351294475</v>
      </c>
      <c r="F111" s="1">
        <f>'q calc'!N113</f>
        <v>-0.67401647477708715</v>
      </c>
      <c r="G111" s="1">
        <f t="shared" si="3"/>
        <v>-0.41601731606592901</v>
      </c>
      <c r="H111" s="1">
        <f>'q calc'!P113</f>
        <v>0.66140426276569431</v>
      </c>
      <c r="I111" s="1">
        <f>'CAPE calculation'!P312</f>
        <v>0.75465765194270362</v>
      </c>
      <c r="J111" s="1">
        <f t="shared" si="5"/>
        <v>-0.28149107370412368</v>
      </c>
      <c r="K111" s="1">
        <f t="shared" si="4"/>
        <v>-0.27584779578896873</v>
      </c>
    </row>
    <row r="112" spans="3:11" ht="14.4" x14ac:dyDescent="0.3">
      <c r="C112" s="64"/>
      <c r="D112" s="64" t="s">
        <v>17</v>
      </c>
      <c r="E112" s="1">
        <f>'q calc'!M114</f>
        <v>0.55826637167678939</v>
      </c>
      <c r="F112" s="1">
        <f>'q calc'!N114</f>
        <v>-0.58291906190856968</v>
      </c>
      <c r="G112" s="1">
        <f t="shared" si="3"/>
        <v>-0.32491990319741154</v>
      </c>
      <c r="H112" s="1">
        <f>'q calc'!P114</f>
        <v>0.72448615979080744</v>
      </c>
      <c r="I112" s="1">
        <f>'CAPE calculation'!P313</f>
        <v>0.85059679575576341</v>
      </c>
      <c r="J112" s="1">
        <f t="shared" si="5"/>
        <v>-0.16181706320971401</v>
      </c>
      <c r="K112" s="1">
        <f t="shared" si="4"/>
        <v>-0.15617378529455908</v>
      </c>
    </row>
    <row r="113" spans="3:11" ht="14.4" x14ac:dyDescent="0.3">
      <c r="C113" s="64"/>
      <c r="D113" s="64" t="s">
        <v>18</v>
      </c>
      <c r="E113" s="1">
        <f>'q calc'!M115</f>
        <v>0.56306640940404074</v>
      </c>
      <c r="F113" s="1">
        <f>'q calc'!N115</f>
        <v>-0.57435770148606213</v>
      </c>
      <c r="G113" s="1">
        <f t="shared" si="3"/>
        <v>-0.31635854277490399</v>
      </c>
      <c r="H113" s="1">
        <f>'q calc'!P115</f>
        <v>0.73071537415208487</v>
      </c>
      <c r="I113" s="1">
        <f>'CAPE calculation'!P314</f>
        <v>0.86470468090178487</v>
      </c>
      <c r="J113" s="1">
        <f t="shared" si="5"/>
        <v>-0.14536723970580073</v>
      </c>
      <c r="K113" s="1">
        <f t="shared" si="4"/>
        <v>-0.13972396179064581</v>
      </c>
    </row>
    <row r="114" spans="3:11" ht="14.4" x14ac:dyDescent="0.3">
      <c r="C114" s="64">
        <v>1927</v>
      </c>
      <c r="D114" s="64" t="s">
        <v>15</v>
      </c>
      <c r="E114" s="1">
        <f>'q calc'!M116</f>
        <v>0.56826262415096573</v>
      </c>
      <c r="F114" s="1">
        <f>'q calc'!N116</f>
        <v>-0.56517160065645367</v>
      </c>
      <c r="G114" s="1">
        <f t="shared" si="3"/>
        <v>-0.30717244194529553</v>
      </c>
      <c r="H114" s="1">
        <f>'q calc'!P116</f>
        <v>0.73745872438495108</v>
      </c>
      <c r="I114" s="1">
        <f>'CAPE calculation'!P315</f>
        <v>0.92290739874076355</v>
      </c>
      <c r="J114" s="1">
        <f t="shared" si="5"/>
        <v>-8.0226375903686031E-2</v>
      </c>
      <c r="K114" s="1">
        <f t="shared" si="4"/>
        <v>-7.4583097988531091E-2</v>
      </c>
    </row>
    <row r="115" spans="3:11" ht="14.4" x14ac:dyDescent="0.3">
      <c r="C115" s="64"/>
      <c r="D115" s="64" t="s">
        <v>16</v>
      </c>
      <c r="E115" s="1">
        <f>'q calc'!M117</f>
        <v>0.60921552885871766</v>
      </c>
      <c r="F115" s="1">
        <f>'q calc'!N117</f>
        <v>-0.49558316771030753</v>
      </c>
      <c r="G115" s="1">
        <f t="shared" si="3"/>
        <v>-0.23758400899914939</v>
      </c>
      <c r="H115" s="1">
        <f>'q calc'!P117</f>
        <v>0.7906050612758565</v>
      </c>
      <c r="I115" s="1">
        <f>'CAPE calculation'!P316</f>
        <v>0.98597309654899834</v>
      </c>
      <c r="J115" s="1">
        <f t="shared" si="5"/>
        <v>-1.412621019901957E-2</v>
      </c>
      <c r="K115" s="1">
        <f t="shared" si="4"/>
        <v>-8.4829322838646352E-3</v>
      </c>
    </row>
    <row r="116" spans="3:11" ht="14.4" x14ac:dyDescent="0.3">
      <c r="C116" s="64"/>
      <c r="D116" s="64" t="s">
        <v>17</v>
      </c>
      <c r="E116" s="1">
        <f>'q calc'!M118</f>
        <v>0.69214028385982862</v>
      </c>
      <c r="F116" s="1">
        <f>'q calc'!N118</f>
        <v>-0.36796662156907178</v>
      </c>
      <c r="G116" s="1">
        <f t="shared" si="3"/>
        <v>-0.10996746285791364</v>
      </c>
      <c r="H116" s="1">
        <f>'q calc'!P118</f>
        <v>0.89822006434670376</v>
      </c>
      <c r="I116" s="1">
        <f>'CAPE calculation'!P317</f>
        <v>1.1540407133502844</v>
      </c>
      <c r="J116" s="1">
        <f t="shared" si="5"/>
        <v>0.14326944766312938</v>
      </c>
      <c r="K116" s="1">
        <f t="shared" si="4"/>
        <v>0.14891272557828431</v>
      </c>
    </row>
    <row r="117" spans="3:11" ht="14.4" x14ac:dyDescent="0.3">
      <c r="C117" s="64"/>
      <c r="D117" s="64" t="s">
        <v>18</v>
      </c>
      <c r="E117" s="1">
        <f>'q calc'!M119</f>
        <v>0.71241036455310192</v>
      </c>
      <c r="F117" s="1">
        <f>'q calc'!N119</f>
        <v>-0.33910117888933283</v>
      </c>
      <c r="G117" s="1">
        <f t="shared" si="3"/>
        <v>-8.1102020178174694E-2</v>
      </c>
      <c r="H117" s="1">
        <f>'q calc'!P119</f>
        <v>0.9245254154571616</v>
      </c>
      <c r="I117" s="1">
        <f>'CAPE calculation'!P318</f>
        <v>1.2012367381830986</v>
      </c>
      <c r="J117" s="1">
        <f t="shared" si="5"/>
        <v>0.18335164122735395</v>
      </c>
      <c r="K117" s="1">
        <f t="shared" si="4"/>
        <v>0.18899491914250888</v>
      </c>
    </row>
    <row r="118" spans="3:11" ht="14.4" x14ac:dyDescent="0.3">
      <c r="C118" s="64">
        <v>1928</v>
      </c>
      <c r="D118" s="64" t="s">
        <v>15</v>
      </c>
      <c r="E118" s="1">
        <f>'q calc'!M120</f>
        <v>0.74330929151706748</v>
      </c>
      <c r="F118" s="1">
        <f>'q calc'!N120</f>
        <v>-0.29664304696971838</v>
      </c>
      <c r="G118" s="1">
        <f t="shared" si="3"/>
        <v>-3.8643888258560244E-2</v>
      </c>
      <c r="H118" s="1">
        <f>'q calc'!P120</f>
        <v>0.96462427520137783</v>
      </c>
      <c r="I118" s="1">
        <f>'CAPE calculation'!P319</f>
        <v>1.2787507812842713</v>
      </c>
      <c r="J118" s="1">
        <f t="shared" si="5"/>
        <v>0.24588364925850478</v>
      </c>
      <c r="K118" s="1">
        <f t="shared" si="4"/>
        <v>0.25152692717365971</v>
      </c>
    </row>
    <row r="119" spans="3:11" ht="14.4" x14ac:dyDescent="0.3">
      <c r="C119" s="64"/>
      <c r="D119" s="64" t="s">
        <v>16</v>
      </c>
      <c r="E119" s="1">
        <f>'q calc'!M121</f>
        <v>0.77300735533184051</v>
      </c>
      <c r="F119" s="1">
        <f>'q calc'!N121</f>
        <v>-0.25746671513359398</v>
      </c>
      <c r="G119" s="1">
        <f t="shared" si="3"/>
        <v>5.3244357756415672E-4</v>
      </c>
      <c r="H119" s="1">
        <f>'q calc'!P121</f>
        <v>1.0031647234496988</v>
      </c>
      <c r="I119" s="1">
        <f>'CAPE calculation'!P320</f>
        <v>1.336575407745644</v>
      </c>
      <c r="J119" s="1">
        <f t="shared" si="5"/>
        <v>0.29011067681262664</v>
      </c>
      <c r="K119" s="1">
        <f t="shared" si="4"/>
        <v>0.2957539547277816</v>
      </c>
    </row>
    <row r="120" spans="3:11" ht="14.4" x14ac:dyDescent="0.3">
      <c r="C120" s="64"/>
      <c r="D120" s="64" t="s">
        <v>17</v>
      </c>
      <c r="E120" s="1">
        <f>'q calc'!M122</f>
        <v>0.85854367931804498</v>
      </c>
      <c r="F120" s="1">
        <f>'q calc'!N122</f>
        <v>-0.15251772129235244</v>
      </c>
      <c r="G120" s="1">
        <f t="shared" si="3"/>
        <v>0.1054814374188057</v>
      </c>
      <c r="H120" s="1">
        <f>'q calc'!P122</f>
        <v>1.1141688713464404</v>
      </c>
      <c r="I120" s="1">
        <f>'CAPE calculation'!P321</f>
        <v>1.4681635726293623</v>
      </c>
      <c r="J120" s="1">
        <f t="shared" si="5"/>
        <v>0.38401234948180502</v>
      </c>
      <c r="K120" s="1">
        <f t="shared" si="4"/>
        <v>0.38965562739695997</v>
      </c>
    </row>
    <row r="121" spans="3:11" ht="14.4" x14ac:dyDescent="0.3">
      <c r="C121" s="64"/>
      <c r="D121" s="64" t="s">
        <v>18</v>
      </c>
      <c r="E121" s="1">
        <f>'q calc'!M123</f>
        <v>0.93683466030043994</v>
      </c>
      <c r="F121" s="1">
        <f>'q calc'!N123</f>
        <v>-6.5248468770294457E-2</v>
      </c>
      <c r="G121" s="1">
        <f t="shared" si="3"/>
        <v>0.1927506899408637</v>
      </c>
      <c r="H121" s="1">
        <f>'q calc'!P123</f>
        <v>1.2157704275853125</v>
      </c>
      <c r="I121" s="1">
        <f>'CAPE calculation'!P322</f>
        <v>1.6146293373925487</v>
      </c>
      <c r="J121" s="1">
        <f t="shared" si="5"/>
        <v>0.47910541788217254</v>
      </c>
      <c r="K121" s="1">
        <f t="shared" si="4"/>
        <v>0.48474869579732749</v>
      </c>
    </row>
    <row r="122" spans="3:11" ht="14.4" x14ac:dyDescent="0.3">
      <c r="C122" s="64">
        <v>1929</v>
      </c>
      <c r="D122" s="64" t="s">
        <v>15</v>
      </c>
      <c r="E122" s="1">
        <f>'q calc'!M124</f>
        <v>1.5695306921899732</v>
      </c>
      <c r="F122" s="1">
        <f>'q calc'!N124</f>
        <v>0.45077665250208732</v>
      </c>
      <c r="G122" s="1">
        <f t="shared" si="3"/>
        <v>0.7087758112132454</v>
      </c>
      <c r="H122" s="1">
        <f>'q calc'!P124</f>
        <v>2.0368471424190528</v>
      </c>
      <c r="I122" s="1">
        <f>'CAPE calculation'!P323</f>
        <v>1.7695268763853775</v>
      </c>
      <c r="J122" s="1">
        <f t="shared" si="5"/>
        <v>0.57071220937714262</v>
      </c>
      <c r="K122" s="1">
        <f t="shared" si="4"/>
        <v>0.57635548729229757</v>
      </c>
    </row>
    <row r="123" spans="3:11" ht="14.4" x14ac:dyDescent="0.3">
      <c r="C123" s="64"/>
      <c r="D123" s="64" t="s">
        <v>16</v>
      </c>
      <c r="E123" s="1">
        <f>'q calc'!M125</f>
        <v>1.6062467103909734</v>
      </c>
      <c r="F123" s="1">
        <f>'q calc'!N125</f>
        <v>0.47390022165367607</v>
      </c>
      <c r="G123" s="1">
        <f t="shared" si="3"/>
        <v>0.73189938036483415</v>
      </c>
      <c r="H123" s="1">
        <f>'q calc'!P125</f>
        <v>2.084495090385821</v>
      </c>
      <c r="I123" s="1">
        <f>'CAPE calculation'!P324</f>
        <v>1.7903125219617275</v>
      </c>
      <c r="J123" s="1">
        <f t="shared" si="5"/>
        <v>0.58239019788773971</v>
      </c>
      <c r="K123" s="1">
        <f t="shared" si="4"/>
        <v>0.58803347580289467</v>
      </c>
    </row>
    <row r="124" spans="3:11" ht="14.4" x14ac:dyDescent="0.3">
      <c r="C124" s="64"/>
      <c r="D124" s="64" t="s">
        <v>17</v>
      </c>
      <c r="E124" s="1">
        <f>'q calc'!M126</f>
        <v>1.9134271987364166</v>
      </c>
      <c r="F124" s="1">
        <f>'q calc'!N126</f>
        <v>0.64889597903307294</v>
      </c>
      <c r="G124" s="1">
        <f t="shared" si="3"/>
        <v>0.90689513774423114</v>
      </c>
      <c r="H124" s="1">
        <f>'q calc'!P126</f>
        <v>2.4831363549413368</v>
      </c>
      <c r="I124" s="1">
        <f>'CAPE calculation'!P325</f>
        <v>2.0919427310179506</v>
      </c>
      <c r="J124" s="1">
        <f t="shared" si="5"/>
        <v>0.73809317059754287</v>
      </c>
      <c r="K124" s="1">
        <f t="shared" si="4"/>
        <v>0.74373644851269782</v>
      </c>
    </row>
    <row r="125" spans="3:11" ht="14.4" x14ac:dyDescent="0.3">
      <c r="C125" s="64"/>
      <c r="D125" s="64" t="s">
        <v>18</v>
      </c>
      <c r="E125" s="1">
        <f>'q calc'!M127</f>
        <v>1.3020218540490254</v>
      </c>
      <c r="F125" s="1">
        <f>'q calc'!N127</f>
        <v>0.26391832862940168</v>
      </c>
      <c r="G125" s="1">
        <f t="shared" si="3"/>
        <v>0.52191748734055987</v>
      </c>
      <c r="H125" s="1">
        <f>'q calc'!P127</f>
        <v>1.6896894759582815</v>
      </c>
      <c r="I125" s="1">
        <f>'CAPE calculation'!P326</f>
        <v>1.4171584244062647</v>
      </c>
      <c r="J125" s="1">
        <f t="shared" si="5"/>
        <v>0.34865375714523195</v>
      </c>
      <c r="K125" s="1">
        <f t="shared" si="4"/>
        <v>0.3542970350603869</v>
      </c>
    </row>
    <row r="126" spans="3:11" ht="14.4" x14ac:dyDescent="0.3">
      <c r="C126" s="64">
        <v>1930</v>
      </c>
      <c r="D126" s="64" t="s">
        <v>15</v>
      </c>
      <c r="E126" s="1">
        <f>'q calc'!M128</f>
        <v>0.99576728271708381</v>
      </c>
      <c r="F126" s="1">
        <f>'q calc'!N128</f>
        <v>-4.2417005888725602E-3</v>
      </c>
      <c r="G126" s="1">
        <f t="shared" si="3"/>
        <v>0.25375745812228556</v>
      </c>
      <c r="H126" s="1">
        <f>'q calc'!P128</f>
        <v>1.2922498135329135</v>
      </c>
      <c r="I126" s="1">
        <f>'CAPE calculation'!P327</f>
        <v>1.587870021170305</v>
      </c>
      <c r="J126" s="1">
        <f t="shared" si="5"/>
        <v>0.46239350882657426</v>
      </c>
      <c r="K126" s="1">
        <f t="shared" si="4"/>
        <v>0.46803678674172922</v>
      </c>
    </row>
    <row r="127" spans="3:11" ht="14.4" x14ac:dyDescent="0.3">
      <c r="C127" s="64"/>
      <c r="D127" s="64" t="s">
        <v>16</v>
      </c>
      <c r="E127" s="1">
        <f>'q calc'!M129</f>
        <v>0.92012008333057149</v>
      </c>
      <c r="F127" s="1">
        <f>'q calc'!N129</f>
        <v>-8.3251092097427759E-2</v>
      </c>
      <c r="G127" s="1">
        <f t="shared" si="3"/>
        <v>0.17474806661373038</v>
      </c>
      <c r="H127" s="1">
        <f>'q calc'!P129</f>
        <v>1.1940792058033947</v>
      </c>
      <c r="I127" s="1">
        <f>'CAPE calculation'!P328</f>
        <v>1.4135876798764286</v>
      </c>
      <c r="J127" s="1">
        <f t="shared" si="5"/>
        <v>0.34613092656122507</v>
      </c>
      <c r="K127" s="1">
        <f t="shared" si="4"/>
        <v>0.35177420447638003</v>
      </c>
    </row>
    <row r="128" spans="3:11" ht="14.4" x14ac:dyDescent="0.3">
      <c r="C128" s="64"/>
      <c r="D128" s="64" t="s">
        <v>17</v>
      </c>
      <c r="E128" s="1">
        <f>'q calc'!M130</f>
        <v>0.9140196416748495</v>
      </c>
      <c r="F128" s="1">
        <f>'q calc'!N130</f>
        <v>-8.9903217961461085E-2</v>
      </c>
      <c r="G128" s="1">
        <f t="shared" si="3"/>
        <v>0.16809594074969705</v>
      </c>
      <c r="H128" s="1">
        <f>'q calc'!P130</f>
        <v>1.1861624016174162</v>
      </c>
      <c r="I128" s="1">
        <f>'CAPE calculation'!P329</f>
        <v>1.3627481029042141</v>
      </c>
      <c r="J128" s="1">
        <f t="shared" si="5"/>
        <v>0.30950332485283744</v>
      </c>
      <c r="K128" s="1">
        <f t="shared" si="4"/>
        <v>0.31514660276799239</v>
      </c>
    </row>
    <row r="129" spans="3:11" ht="14.4" x14ac:dyDescent="0.3">
      <c r="C129" s="64"/>
      <c r="D129" s="64" t="s">
        <v>18</v>
      </c>
      <c r="E129" s="1">
        <f>'q calc'!M131</f>
        <v>0.70240649807768596</v>
      </c>
      <c r="F129" s="1">
        <f>'q calc'!N131</f>
        <v>-0.3532429854544698</v>
      </c>
      <c r="G129" s="1">
        <f t="shared" si="3"/>
        <v>-9.5243826743311666E-2</v>
      </c>
      <c r="H129" s="1">
        <f>'q calc'!P131</f>
        <v>0.91154296984779193</v>
      </c>
      <c r="I129" s="1">
        <f>'CAPE calculation'!P330</f>
        <v>1.0377947025608101</v>
      </c>
      <c r="J129" s="1">
        <f t="shared" si="5"/>
        <v>3.7097983448986953E-2</v>
      </c>
      <c r="K129" s="1">
        <f t="shared" si="4"/>
        <v>4.2741261364141886E-2</v>
      </c>
    </row>
    <row r="130" spans="3:11" ht="14.4" x14ac:dyDescent="0.3">
      <c r="C130" s="64">
        <v>1931</v>
      </c>
      <c r="D130" s="64" t="s">
        <v>15</v>
      </c>
      <c r="E130" s="1">
        <f>'q calc'!M132</f>
        <v>0.82934832445958218</v>
      </c>
      <c r="F130" s="1">
        <f>'q calc'!N132</f>
        <v>-0.18711503783768818</v>
      </c>
      <c r="G130" s="1">
        <f t="shared" si="3"/>
        <v>7.0884120873469958E-2</v>
      </c>
      <c r="H130" s="1">
        <f>'q calc'!P132</f>
        <v>1.0762808100225829</v>
      </c>
      <c r="I130" s="1">
        <f>'CAPE calculation'!P331</f>
        <v>1.1982816572448893</v>
      </c>
      <c r="J130" s="1">
        <f t="shared" si="5"/>
        <v>0.18088857827455446</v>
      </c>
      <c r="K130" s="1">
        <f t="shared" si="4"/>
        <v>0.18653185618970938</v>
      </c>
    </row>
    <row r="131" spans="3:11" ht="14.4" x14ac:dyDescent="0.3">
      <c r="C131" s="64"/>
      <c r="D131" s="64" t="s">
        <v>16</v>
      </c>
      <c r="E131" s="1">
        <f>'q calc'!M133</f>
        <v>0.67418860817907689</v>
      </c>
      <c r="F131" s="1">
        <f>'q calc'!N133</f>
        <v>-0.3942453731225013</v>
      </c>
      <c r="G131" s="1">
        <f t="shared" si="3"/>
        <v>-0.13624621441134316</v>
      </c>
      <c r="H131" s="1">
        <f>'q calc'!P133</f>
        <v>0.87492340662989687</v>
      </c>
      <c r="I131" s="1">
        <f>'CAPE calculation'!P332</f>
        <v>0.9676622062861342</v>
      </c>
      <c r="J131" s="1">
        <f t="shared" si="5"/>
        <v>-3.2872213054634128E-2</v>
      </c>
      <c r="K131" s="1">
        <f t="shared" si="4"/>
        <v>-2.7228935139479191E-2</v>
      </c>
    </row>
    <row r="132" spans="3:11" ht="14.4" x14ac:dyDescent="0.3">
      <c r="C132" s="64"/>
      <c r="D132" s="64" t="s">
        <v>17</v>
      </c>
      <c r="E132" s="1">
        <f>'q calc'!M134</f>
        <v>0.59124345019805924</v>
      </c>
      <c r="F132" s="1">
        <f>'q calc'!N134</f>
        <v>-0.52552741712647211</v>
      </c>
      <c r="G132" s="1">
        <f t="shared" si="3"/>
        <v>-0.26752825841531397</v>
      </c>
      <c r="H132" s="1">
        <f>'q calc'!P134</f>
        <v>0.76728192573894294</v>
      </c>
      <c r="I132" s="1">
        <f>'CAPE calculation'!P333</f>
        <v>0.81803312138646966</v>
      </c>
      <c r="J132" s="1">
        <f t="shared" si="5"/>
        <v>-0.20085245250661027</v>
      </c>
      <c r="K132" s="1">
        <f t="shared" si="4"/>
        <v>-0.19520917459145534</v>
      </c>
    </row>
    <row r="133" spans="3:11" ht="14.4" x14ac:dyDescent="0.3">
      <c r="C133" s="64"/>
      <c r="D133" s="64" t="s">
        <v>18</v>
      </c>
      <c r="E133" s="1">
        <f>'q calc'!M135</f>
        <v>0.43405638029638127</v>
      </c>
      <c r="F133" s="1">
        <f>'q calc'!N135</f>
        <v>-0.83458084480210537</v>
      </c>
      <c r="G133" s="1">
        <f t="shared" si="3"/>
        <v>-0.57658168609094718</v>
      </c>
      <c r="H133" s="1">
        <f>'q calc'!P135</f>
        <v>0.56329353879779454</v>
      </c>
      <c r="I133" s="1">
        <f>'CAPE calculation'!P334</f>
        <v>0.58735295063488668</v>
      </c>
      <c r="J133" s="1">
        <f t="shared" si="5"/>
        <v>-0.53212936108497511</v>
      </c>
      <c r="K133" s="1">
        <f t="shared" si="4"/>
        <v>-0.52648608316982015</v>
      </c>
    </row>
    <row r="134" spans="3:11" ht="14.4" x14ac:dyDescent="0.3">
      <c r="C134" s="64">
        <v>1932</v>
      </c>
      <c r="D134" s="64" t="s">
        <v>15</v>
      </c>
      <c r="E134" s="1">
        <f>'q calc'!M136</f>
        <v>0.46871924630026723</v>
      </c>
      <c r="F134" s="1">
        <f>'q calc'!N136</f>
        <v>-0.7577513117425716</v>
      </c>
      <c r="G134" s="1">
        <f t="shared" ref="G134:G197" si="6">F134-$F$506</f>
        <v>-0.49975215303141346</v>
      </c>
      <c r="H134" s="1">
        <f>'q calc'!P136</f>
        <v>0.60827702330013134</v>
      </c>
      <c r="I134" s="1">
        <f>'CAPE calculation'!P335</f>
        <v>0.58968198793458648</v>
      </c>
      <c r="J134" s="1">
        <f t="shared" si="5"/>
        <v>-0.5281718908976788</v>
      </c>
      <c r="K134" s="1">
        <f t="shared" ref="K134:K197" si="7">J134-$J$506</f>
        <v>-0.52252861298252384</v>
      </c>
    </row>
    <row r="135" spans="3:11" ht="14.4" x14ac:dyDescent="0.3">
      <c r="C135" s="64"/>
      <c r="D135" s="64" t="s">
        <v>16</v>
      </c>
      <c r="E135" s="1">
        <f>'q calc'!M137</f>
        <v>0.27677915270863251</v>
      </c>
      <c r="F135" s="1">
        <f>'q calc'!N137</f>
        <v>-1.2845353734339533</v>
      </c>
      <c r="G135" s="1">
        <f t="shared" si="6"/>
        <v>-1.0265362147227952</v>
      </c>
      <c r="H135" s="1">
        <f>'q calc'!P137</f>
        <v>0.35918815036941543</v>
      </c>
      <c r="I135" s="1">
        <f>'CAPE calculation'!P336</f>
        <v>0.34758194824674193</v>
      </c>
      <c r="J135" s="1">
        <f t="shared" ref="J135:J198" si="8">LN(I135)</f>
        <v>-1.0567548194862137</v>
      </c>
      <c r="K135" s="1">
        <f t="shared" si="7"/>
        <v>-1.0511115415710588</v>
      </c>
    </row>
    <row r="136" spans="3:11" ht="14.4" x14ac:dyDescent="0.3">
      <c r="C136" s="64"/>
      <c r="D136" s="64" t="s">
        <v>17</v>
      </c>
      <c r="E136" s="1">
        <f>'q calc'!M138</f>
        <v>0.49034086742458954</v>
      </c>
      <c r="F136" s="1">
        <f>'q calc'!N138</f>
        <v>-0.71265448192295899</v>
      </c>
      <c r="G136" s="1">
        <f t="shared" si="6"/>
        <v>-0.45465532321180085</v>
      </c>
      <c r="H136" s="1">
        <f>'q calc'!P138</f>
        <v>0.63633632626291325</v>
      </c>
      <c r="I136" s="1">
        <f>'CAPE calculation'!P337</f>
        <v>0.61001569236595354</v>
      </c>
      <c r="J136" s="1">
        <f t="shared" si="8"/>
        <v>-0.49427059695557934</v>
      </c>
      <c r="K136" s="1">
        <f t="shared" si="7"/>
        <v>-0.48862731904042439</v>
      </c>
    </row>
    <row r="137" spans="3:11" ht="14.4" x14ac:dyDescent="0.3">
      <c r="C137" s="64"/>
      <c r="D137" s="64" t="s">
        <v>18</v>
      </c>
      <c r="E137" s="1">
        <f>'q calc'!M139</f>
        <v>0.41441604402124627</v>
      </c>
      <c r="F137" s="1">
        <f>'q calc'!N139</f>
        <v>-0.88088487251883296</v>
      </c>
      <c r="G137" s="1">
        <f t="shared" si="6"/>
        <v>-0.62288571380767488</v>
      </c>
      <c r="H137" s="1">
        <f>'q calc'!P139</f>
        <v>0.53780543396670022</v>
      </c>
      <c r="I137" s="1">
        <f>'CAPE calculation'!P338</f>
        <v>0.51765206282481169</v>
      </c>
      <c r="J137" s="1">
        <f t="shared" si="8"/>
        <v>-0.65845195579811977</v>
      </c>
      <c r="K137" s="1">
        <f t="shared" si="7"/>
        <v>-0.65280867788296482</v>
      </c>
    </row>
    <row r="138" spans="3:11" ht="14.4" x14ac:dyDescent="0.3">
      <c r="C138" s="64">
        <v>1933</v>
      </c>
      <c r="D138" s="64" t="s">
        <v>15</v>
      </c>
      <c r="E138" s="1">
        <f>'q calc'!M140</f>
        <v>0.35555241536837562</v>
      </c>
      <c r="F138" s="1">
        <f>'q calc'!N140</f>
        <v>-1.0340825993459826</v>
      </c>
      <c r="G138" s="1">
        <f t="shared" si="6"/>
        <v>-0.77608344063482448</v>
      </c>
      <c r="H138" s="1">
        <f>'q calc'!P140</f>
        <v>0.46141558417872047</v>
      </c>
      <c r="I138" s="1">
        <f>'CAPE calculation'!P339</f>
        <v>0.49531791892839933</v>
      </c>
      <c r="J138" s="1">
        <f t="shared" si="8"/>
        <v>-0.70255546211301612</v>
      </c>
      <c r="K138" s="1">
        <f t="shared" si="7"/>
        <v>-0.69691218419786116</v>
      </c>
    </row>
    <row r="139" spans="3:11" ht="14.4" x14ac:dyDescent="0.3">
      <c r="C139" s="64"/>
      <c r="D139" s="64" t="s">
        <v>16</v>
      </c>
      <c r="E139" s="1">
        <f>'q calc'!M141</f>
        <v>0.59912438482091268</v>
      </c>
      <c r="F139" s="1">
        <f>'q calc'!N141</f>
        <v>-0.51228604829875835</v>
      </c>
      <c r="G139" s="1">
        <f t="shared" si="6"/>
        <v>-0.25428688958760021</v>
      </c>
      <c r="H139" s="1">
        <f>'q calc'!P141</f>
        <v>0.77750935183900383</v>
      </c>
      <c r="I139" s="1">
        <f>'CAPE calculation'!P340</f>
        <v>0.82693667893256695</v>
      </c>
      <c r="J139" s="1">
        <f t="shared" si="8"/>
        <v>-0.19002715408143842</v>
      </c>
      <c r="K139" s="1">
        <f t="shared" si="7"/>
        <v>-0.18438387616628349</v>
      </c>
    </row>
    <row r="140" spans="3:11" ht="14.4" x14ac:dyDescent="0.3">
      <c r="C140" s="64"/>
      <c r="D140" s="64" t="s">
        <v>17</v>
      </c>
      <c r="E140" s="1">
        <f>'q calc'!M142</f>
        <v>0.616481143087934</v>
      </c>
      <c r="F140" s="1">
        <f>'q calc'!N142</f>
        <v>-0.48372754388862282</v>
      </c>
      <c r="G140" s="1">
        <f t="shared" si="6"/>
        <v>-0.22572838517746469</v>
      </c>
      <c r="H140" s="1">
        <f>'q calc'!P142</f>
        <v>0.80003395977038005</v>
      </c>
      <c r="I140" s="1">
        <f>'CAPE calculation'!P341</f>
        <v>0.81941838491984453</v>
      </c>
      <c r="J140" s="1">
        <f t="shared" si="8"/>
        <v>-0.19916047706976187</v>
      </c>
      <c r="K140" s="1">
        <f t="shared" si="7"/>
        <v>-0.19351719915460694</v>
      </c>
    </row>
    <row r="141" spans="3:11" ht="14.4" x14ac:dyDescent="0.3">
      <c r="C141" s="64"/>
      <c r="D141" s="64" t="s">
        <v>18</v>
      </c>
      <c r="E141" s="1">
        <f>'q calc'!M143</f>
        <v>0.58709688313666686</v>
      </c>
      <c r="F141" s="1">
        <f>'q calc'!N143</f>
        <v>-0.53256542483995928</v>
      </c>
      <c r="G141" s="1">
        <f t="shared" si="6"/>
        <v>-0.27456626612880114</v>
      </c>
      <c r="H141" s="1">
        <f>'q calc'!P143</f>
        <v>0.7619007482239869</v>
      </c>
      <c r="I141" s="1">
        <f>'CAPE calculation'!P342</f>
        <v>0.78209822486013236</v>
      </c>
      <c r="J141" s="1">
        <f t="shared" si="8"/>
        <v>-0.24577493908673365</v>
      </c>
      <c r="K141" s="1">
        <f t="shared" si="7"/>
        <v>-0.24013166117157872</v>
      </c>
    </row>
    <row r="142" spans="3:11" ht="14.4" x14ac:dyDescent="0.3">
      <c r="C142" s="64">
        <v>1934</v>
      </c>
      <c r="D142" s="64" t="s">
        <v>15</v>
      </c>
      <c r="E142" s="1">
        <f>'q calc'!M144</f>
        <v>0.63719556335723082</v>
      </c>
      <c r="F142" s="1">
        <f>'q calc'!N144</f>
        <v>-0.45067866368669368</v>
      </c>
      <c r="G142" s="1">
        <f t="shared" si="6"/>
        <v>-0.19267950497553554</v>
      </c>
      <c r="H142" s="1">
        <f>'q calc'!P144</f>
        <v>0.82691594936276813</v>
      </c>
      <c r="I142" s="1">
        <f>'CAPE calculation'!P343</f>
        <v>0.84697726384921102</v>
      </c>
      <c r="J142" s="1">
        <f t="shared" si="8"/>
        <v>-0.1660814278436003</v>
      </c>
      <c r="K142" s="1">
        <f t="shared" si="7"/>
        <v>-0.16043814992844538</v>
      </c>
    </row>
    <row r="143" spans="3:11" ht="14.4" x14ac:dyDescent="0.3">
      <c r="C143" s="64"/>
      <c r="D143" s="64" t="s">
        <v>16</v>
      </c>
      <c r="E143" s="1">
        <f>'q calc'!M145</f>
        <v>0.59014270733768392</v>
      </c>
      <c r="F143" s="1">
        <f>'q calc'!N145</f>
        <v>-0.52739089448632748</v>
      </c>
      <c r="G143" s="1">
        <f t="shared" si="6"/>
        <v>-0.26939173577516934</v>
      </c>
      <c r="H143" s="1">
        <f>'q calc'!P145</f>
        <v>0.76585344462618088</v>
      </c>
      <c r="I143" s="1">
        <f>'CAPE calculation'!P344</f>
        <v>0.78762928647847064</v>
      </c>
      <c r="J143" s="1">
        <f t="shared" si="8"/>
        <v>-0.23872774845131686</v>
      </c>
      <c r="K143" s="1">
        <f t="shared" si="7"/>
        <v>-0.23308447053616194</v>
      </c>
    </row>
    <row r="144" spans="3:11" ht="14.4" x14ac:dyDescent="0.3">
      <c r="C144" s="64"/>
      <c r="D144" s="64" t="s">
        <v>17</v>
      </c>
      <c r="E144" s="1">
        <f>'q calc'!M146</f>
        <v>0.52757721984653727</v>
      </c>
      <c r="F144" s="1">
        <f>'q calc'!N146</f>
        <v>-0.63946003601097434</v>
      </c>
      <c r="G144" s="1">
        <f t="shared" si="6"/>
        <v>-0.3814608772998162</v>
      </c>
      <c r="H144" s="1">
        <f>'q calc'!P146</f>
        <v>0.68465953421428283</v>
      </c>
      <c r="I144" s="1">
        <f>'CAPE calculation'!P345</f>
        <v>0.70124188330751747</v>
      </c>
      <c r="J144" s="1">
        <f t="shared" si="8"/>
        <v>-0.35490239681825297</v>
      </c>
      <c r="K144" s="1">
        <f t="shared" si="7"/>
        <v>-0.34925911890309802</v>
      </c>
    </row>
    <row r="145" spans="3:11" ht="14.4" x14ac:dyDescent="0.3">
      <c r="C145" s="64"/>
      <c r="D145" s="64" t="s">
        <v>18</v>
      </c>
      <c r="E145" s="1">
        <f>'q calc'!M147</f>
        <v>0.55053720724275523</v>
      </c>
      <c r="F145" s="1">
        <f>'q calc'!N147</f>
        <v>-0.59686073701480902</v>
      </c>
      <c r="G145" s="1">
        <f t="shared" si="6"/>
        <v>-0.33886157830365088</v>
      </c>
      <c r="H145" s="1">
        <f>'q calc'!P147</f>
        <v>0.7144556923593085</v>
      </c>
      <c r="I145" s="1">
        <f>'CAPE calculation'!P346</f>
        <v>0.74975753993487182</v>
      </c>
      <c r="J145" s="1">
        <f t="shared" si="8"/>
        <v>-0.28800540480489051</v>
      </c>
      <c r="K145" s="1">
        <f t="shared" si="7"/>
        <v>-0.28236212688973555</v>
      </c>
    </row>
    <row r="146" spans="3:11" ht="14.4" x14ac:dyDescent="0.3">
      <c r="C146" s="64">
        <v>1935</v>
      </c>
      <c r="D146" s="64" t="s">
        <v>15</v>
      </c>
      <c r="E146" s="1">
        <f>'q calc'!M148</f>
        <v>0.49085930269039146</v>
      </c>
      <c r="F146" s="1">
        <f>'q calc'!N148</f>
        <v>-0.71159774481704186</v>
      </c>
      <c r="G146" s="1">
        <f t="shared" si="6"/>
        <v>-0.45359858610588372</v>
      </c>
      <c r="H146" s="1">
        <f>'q calc'!P148</f>
        <v>0.63700912189216252</v>
      </c>
      <c r="I146" s="1">
        <f>'CAPE calculation'!P347</f>
        <v>0.66911178344873035</v>
      </c>
      <c r="J146" s="1">
        <f t="shared" si="8"/>
        <v>-0.40180414245510093</v>
      </c>
      <c r="K146" s="1">
        <f t="shared" si="7"/>
        <v>-0.39616086453994598</v>
      </c>
    </row>
    <row r="147" spans="3:11" ht="14.4" x14ac:dyDescent="0.3">
      <c r="C147" s="64"/>
      <c r="D147" s="64" t="s">
        <v>16</v>
      </c>
      <c r="E147" s="1">
        <f>'q calc'!M149</f>
        <v>0.58846917460990367</v>
      </c>
      <c r="F147" s="1">
        <f>'q calc'!N149</f>
        <v>-0.53023073324601155</v>
      </c>
      <c r="G147" s="1">
        <f t="shared" si="6"/>
        <v>-0.27223157453485342</v>
      </c>
      <c r="H147" s="1">
        <f>'q calc'!P149</f>
        <v>0.76368162959173402</v>
      </c>
      <c r="I147" s="1">
        <f>'CAPE calculation'!P348</f>
        <v>0.80668150220993573</v>
      </c>
      <c r="J147" s="1">
        <f t="shared" si="8"/>
        <v>-0.21482635749928833</v>
      </c>
      <c r="K147" s="1">
        <f t="shared" si="7"/>
        <v>-0.2091830795841334</v>
      </c>
    </row>
    <row r="148" spans="3:11" ht="14.4" x14ac:dyDescent="0.3">
      <c r="C148" s="64"/>
      <c r="D148" s="64" t="s">
        <v>17</v>
      </c>
      <c r="E148" s="1">
        <f>'q calc'!M150</f>
        <v>0.67261044249469359</v>
      </c>
      <c r="F148" s="1">
        <f>'q calc'!N150</f>
        <v>-0.39658895423197194</v>
      </c>
      <c r="G148" s="1">
        <f t="shared" si="6"/>
        <v>-0.1385897955208138</v>
      </c>
      <c r="H148" s="1">
        <f>'q calc'!P150</f>
        <v>0.87287535348860101</v>
      </c>
      <c r="I148" s="1">
        <f>'CAPE calculation'!P349</f>
        <v>0.92847596451867187</v>
      </c>
      <c r="J148" s="1">
        <f t="shared" si="8"/>
        <v>-7.4210784880199415E-2</v>
      </c>
      <c r="K148" s="1">
        <f t="shared" si="7"/>
        <v>-6.8567506965044475E-2</v>
      </c>
    </row>
    <row r="149" spans="3:11" ht="14.4" x14ac:dyDescent="0.3">
      <c r="C149" s="64"/>
      <c r="D149" s="64" t="s">
        <v>18</v>
      </c>
      <c r="E149" s="1">
        <f>'q calc'!M151</f>
        <v>0.75266741924698555</v>
      </c>
      <c r="F149" s="1">
        <f>'q calc'!N151</f>
        <v>-0.28413182305586177</v>
      </c>
      <c r="G149" s="1">
        <f t="shared" si="6"/>
        <v>-2.6132664344703627E-2</v>
      </c>
      <c r="H149" s="1">
        <f>'q calc'!P151</f>
        <v>0.97676871800834209</v>
      </c>
      <c r="I149" s="1">
        <f>'CAPE calculation'!P350</f>
        <v>1.0408638678945328</v>
      </c>
      <c r="J149" s="1">
        <f t="shared" si="8"/>
        <v>4.0051010567244874E-2</v>
      </c>
      <c r="K149" s="1">
        <f t="shared" si="7"/>
        <v>4.5694288482399807E-2</v>
      </c>
    </row>
    <row r="150" spans="3:11" ht="14.4" x14ac:dyDescent="0.3">
      <c r="C150" s="64">
        <v>1936</v>
      </c>
      <c r="D150" s="64" t="s">
        <v>15</v>
      </c>
      <c r="E150" s="1">
        <f>'q calc'!M152</f>
        <v>0.86903269746730438</v>
      </c>
      <c r="F150" s="1">
        <f>'q calc'!N152</f>
        <v>-0.14037452787995161</v>
      </c>
      <c r="G150" s="1">
        <f t="shared" si="6"/>
        <v>0.11762463083120653</v>
      </c>
      <c r="H150" s="1">
        <f>'q calc'!P152</f>
        <v>1.1277809190435075</v>
      </c>
      <c r="I150" s="1">
        <f>'CAPE calculation'!P351</f>
        <v>1.2010740090302803</v>
      </c>
      <c r="J150" s="1">
        <f t="shared" si="8"/>
        <v>0.18321616403877125</v>
      </c>
      <c r="K150" s="1">
        <f t="shared" si="7"/>
        <v>0.18885944195392618</v>
      </c>
    </row>
    <row r="151" spans="3:11" ht="14.4" x14ac:dyDescent="0.3">
      <c r="C151" s="64"/>
      <c r="D151" s="64" t="s">
        <v>16</v>
      </c>
      <c r="E151" s="1">
        <f>'q calc'!M153</f>
        <v>0.8427330940586838</v>
      </c>
      <c r="F151" s="1">
        <f>'q calc'!N153</f>
        <v>-0.17110498551571401</v>
      </c>
      <c r="G151" s="1">
        <f t="shared" si="6"/>
        <v>8.6894173195444124E-2</v>
      </c>
      <c r="H151" s="1">
        <f>'q calc'!P153</f>
        <v>1.0936507982907497</v>
      </c>
      <c r="I151" s="1">
        <f>'CAPE calculation'!P352</f>
        <v>1.1823748194058108</v>
      </c>
      <c r="J151" s="1">
        <f t="shared" si="8"/>
        <v>0.16752497481268142</v>
      </c>
      <c r="K151" s="1">
        <f t="shared" si="7"/>
        <v>0.17316825272783634</v>
      </c>
    </row>
    <row r="152" spans="3:11" ht="14.4" x14ac:dyDescent="0.3">
      <c r="C152" s="64"/>
      <c r="D152" s="64" t="s">
        <v>17</v>
      </c>
      <c r="E152" s="1">
        <f>'q calc'!M154</f>
        <v>0.90354901803115406</v>
      </c>
      <c r="F152" s="1">
        <f>'q calc'!N154</f>
        <v>-0.10142491692826844</v>
      </c>
      <c r="G152" s="1">
        <f t="shared" si="6"/>
        <v>0.1565742417828897</v>
      </c>
      <c r="H152" s="1">
        <f>'q calc'!P154</f>
        <v>1.1725742252573548</v>
      </c>
      <c r="I152" s="1">
        <f>'CAPE calculation'!P353</f>
        <v>1.2758520060804133</v>
      </c>
      <c r="J152" s="1">
        <f t="shared" si="8"/>
        <v>0.2436141955004843</v>
      </c>
      <c r="K152" s="1">
        <f t="shared" si="7"/>
        <v>0.24925747341563922</v>
      </c>
    </row>
    <row r="153" spans="3:11" ht="14.4" x14ac:dyDescent="0.3">
      <c r="C153" s="64"/>
      <c r="D153" s="64" t="s">
        <v>18</v>
      </c>
      <c r="E153" s="1">
        <f>'q calc'!M155</f>
        <v>0.94279178223561089</v>
      </c>
      <c r="F153" s="1">
        <f>'q calc'!N155</f>
        <v>-5.8909824297127204E-2</v>
      </c>
      <c r="G153" s="1">
        <f t="shared" si="6"/>
        <v>0.19908933441403093</v>
      </c>
      <c r="H153" s="1">
        <f>'q calc'!P155</f>
        <v>1.2235012396370122</v>
      </c>
      <c r="I153" s="1">
        <f>'CAPE calculation'!P354</f>
        <v>1.3558079971766435</v>
      </c>
      <c r="J153" s="1">
        <f t="shared" si="8"/>
        <v>0.30439758449020976</v>
      </c>
      <c r="K153" s="1">
        <f t="shared" si="7"/>
        <v>0.31004086240536471</v>
      </c>
    </row>
    <row r="154" spans="3:11" ht="14.4" x14ac:dyDescent="0.3">
      <c r="C154" s="64">
        <v>1937</v>
      </c>
      <c r="D154" s="64" t="s">
        <v>15</v>
      </c>
      <c r="E154" s="1">
        <f>'q calc'!M156</f>
        <v>0.95492803756991484</v>
      </c>
      <c r="F154" s="1">
        <f>'q calc'!N156</f>
        <v>-4.6119294670543702E-2</v>
      </c>
      <c r="G154" s="1">
        <f t="shared" si="6"/>
        <v>0.21187986404061443</v>
      </c>
      <c r="H154" s="1">
        <f>'q calc'!P156</f>
        <v>1.2392509775174825</v>
      </c>
      <c r="I154" s="1">
        <f>'CAPE calculation'!P355</f>
        <v>1.4143306386096377</v>
      </c>
      <c r="J154" s="1">
        <f t="shared" si="8"/>
        <v>0.34665637225422558</v>
      </c>
      <c r="K154" s="1">
        <f t="shared" si="7"/>
        <v>0.35229965016938053</v>
      </c>
    </row>
    <row r="155" spans="3:11" ht="14.4" x14ac:dyDescent="0.3">
      <c r="C155" s="64"/>
      <c r="D155" s="64" t="s">
        <v>16</v>
      </c>
      <c r="E155" s="1">
        <f>'q calc'!M157</f>
        <v>0.80624215614918737</v>
      </c>
      <c r="F155" s="1">
        <f>'q calc'!N157</f>
        <v>-0.21537113972668942</v>
      </c>
      <c r="G155" s="1">
        <f t="shared" si="6"/>
        <v>4.2628018984468719E-2</v>
      </c>
      <c r="H155" s="1">
        <f>'q calc'!P157</f>
        <v>1.0462949466498743</v>
      </c>
      <c r="I155" s="1">
        <f>'CAPE calculation'!P356</f>
        <v>1.200908853949034</v>
      </c>
      <c r="J155" s="1">
        <f t="shared" si="8"/>
        <v>0.18307864841861263</v>
      </c>
      <c r="K155" s="1">
        <f t="shared" si="7"/>
        <v>0.18872192633376755</v>
      </c>
    </row>
    <row r="156" spans="3:11" ht="14.4" x14ac:dyDescent="0.3">
      <c r="C156" s="64"/>
      <c r="D156" s="64" t="s">
        <v>17</v>
      </c>
      <c r="E156" s="1">
        <f>'q calc'!M158</f>
        <v>0.72380400615517526</v>
      </c>
      <c r="F156" s="1">
        <f>'q calc'!N158</f>
        <v>-0.32323463297533489</v>
      </c>
      <c r="G156" s="1">
        <f t="shared" si="6"/>
        <v>-6.5235474264176752E-2</v>
      </c>
      <c r="H156" s="1">
        <f>'q calc'!P158</f>
        <v>0.93931143171948073</v>
      </c>
      <c r="I156" s="1">
        <f>'CAPE calculation'!P357</f>
        <v>1.082450937002347</v>
      </c>
      <c r="J156" s="1">
        <f t="shared" si="8"/>
        <v>7.9227856081993286E-2</v>
      </c>
      <c r="K156" s="1">
        <f t="shared" si="7"/>
        <v>8.4871133997148226E-2</v>
      </c>
    </row>
    <row r="157" spans="3:11" ht="14.4" x14ac:dyDescent="0.3">
      <c r="C157" s="64"/>
      <c r="D157" s="64" t="s">
        <v>18</v>
      </c>
      <c r="E157" s="1">
        <f>'q calc'!M159</f>
        <v>0.54263679227948536</v>
      </c>
      <c r="F157" s="1">
        <f>'q calc'!N159</f>
        <v>-0.61131507368515703</v>
      </c>
      <c r="G157" s="1">
        <f t="shared" si="6"/>
        <v>-0.35331591497399889</v>
      </c>
      <c r="H157" s="1">
        <f>'q calc'!P159</f>
        <v>0.70420298578788876</v>
      </c>
      <c r="I157" s="1">
        <f>'CAPE calculation'!P358</f>
        <v>0.83717488298659948</v>
      </c>
      <c r="J157" s="1">
        <f t="shared" si="8"/>
        <v>-0.17772229007080179</v>
      </c>
      <c r="K157" s="1">
        <f t="shared" si="7"/>
        <v>-0.17207901215564686</v>
      </c>
    </row>
    <row r="158" spans="3:11" ht="14.4" x14ac:dyDescent="0.3">
      <c r="C158" s="64">
        <v>1938</v>
      </c>
      <c r="D158" s="64" t="s">
        <v>15</v>
      </c>
      <c r="E158" s="1">
        <f>'q calc'!M160</f>
        <v>0.5125850464582199</v>
      </c>
      <c r="F158" s="1">
        <f>'q calc'!N160</f>
        <v>-0.66828863742808586</v>
      </c>
      <c r="G158" s="1">
        <f t="shared" si="6"/>
        <v>-0.41028947871692772</v>
      </c>
      <c r="H158" s="1">
        <f>'q calc'!P160</f>
        <v>0.66520354926502567</v>
      </c>
      <c r="I158" s="1">
        <f>'CAPE calculation'!P359</f>
        <v>0.79845116991421905</v>
      </c>
      <c r="J158" s="1">
        <f t="shared" si="8"/>
        <v>-0.22508146546467425</v>
      </c>
      <c r="K158" s="1">
        <f t="shared" si="7"/>
        <v>-0.21943818754951933</v>
      </c>
    </row>
    <row r="159" spans="3:11" ht="14.4" x14ac:dyDescent="0.3">
      <c r="C159" s="64"/>
      <c r="D159" s="64" t="s">
        <v>16</v>
      </c>
      <c r="E159" s="1">
        <f>'q calc'!M161</f>
        <v>0.50814307794664537</v>
      </c>
      <c r="F159" s="1">
        <f>'q calc'!N161</f>
        <v>-0.67699222155815963</v>
      </c>
      <c r="G159" s="1">
        <f t="shared" si="6"/>
        <v>-0.4189930628470015</v>
      </c>
      <c r="H159" s="1">
        <f>'q calc'!P161</f>
        <v>0.65943901664738591</v>
      </c>
      <c r="I159" s="1">
        <f>'CAPE calculation'!P360</f>
        <v>0.79444391374005441</v>
      </c>
      <c r="J159" s="1">
        <f t="shared" si="8"/>
        <v>-0.23011288865003815</v>
      </c>
      <c r="K159" s="1">
        <f t="shared" si="7"/>
        <v>-0.22446961073488322</v>
      </c>
    </row>
    <row r="160" spans="3:11" ht="14.4" x14ac:dyDescent="0.3">
      <c r="C160" s="64"/>
      <c r="D160" s="64" t="s">
        <v>17</v>
      </c>
      <c r="E160" s="1">
        <f>'q calc'!M162</f>
        <v>0.58539851452460023</v>
      </c>
      <c r="F160" s="1">
        <f>'q calc'!N162</f>
        <v>-0.53546244226668926</v>
      </c>
      <c r="G160" s="1">
        <f t="shared" si="6"/>
        <v>-0.27746328355553113</v>
      </c>
      <c r="H160" s="1">
        <f>'q calc'!P162</f>
        <v>0.75969670259972755</v>
      </c>
      <c r="I160" s="1">
        <f>'CAPE calculation'!P361</f>
        <v>0.92484912562001897</v>
      </c>
      <c r="J160" s="1">
        <f t="shared" si="8"/>
        <v>-7.8124662210993928E-2</v>
      </c>
      <c r="K160" s="1">
        <f t="shared" si="7"/>
        <v>-7.2481384295838988E-2</v>
      </c>
    </row>
    <row r="161" spans="3:11" ht="14.4" x14ac:dyDescent="0.3">
      <c r="C161" s="64"/>
      <c r="D161" s="64" t="s">
        <v>18</v>
      </c>
      <c r="E161" s="1">
        <f>'q calc'!M163</f>
        <v>0.63289158779008703</v>
      </c>
      <c r="F161" s="1">
        <f>'q calc'!N163</f>
        <v>-0.45745613882012059</v>
      </c>
      <c r="G161" s="1">
        <f t="shared" si="6"/>
        <v>-0.19945698010896246</v>
      </c>
      <c r="H161" s="1">
        <f>'q calc'!P163</f>
        <v>0.82133049609409314</v>
      </c>
      <c r="I161" s="1">
        <f>'CAPE calculation'!P362</f>
        <v>1.0201113413600977</v>
      </c>
      <c r="J161" s="1">
        <f t="shared" si="8"/>
        <v>1.9911779535031589E-2</v>
      </c>
      <c r="K161" s="1">
        <f t="shared" si="7"/>
        <v>2.5555057450186526E-2</v>
      </c>
    </row>
    <row r="162" spans="3:11" ht="14.4" x14ac:dyDescent="0.3">
      <c r="C162" s="64">
        <v>1939</v>
      </c>
      <c r="D162" s="64" t="s">
        <v>15</v>
      </c>
      <c r="E162" s="1">
        <f>'q calc'!M164</f>
        <v>0.61997593372049231</v>
      </c>
      <c r="F162" s="1">
        <f>'q calc'!N164</f>
        <v>-0.47807461827623388</v>
      </c>
      <c r="G162" s="1">
        <f t="shared" si="6"/>
        <v>-0.22007545956507574</v>
      </c>
      <c r="H162" s="1">
        <f>'q calc'!P164</f>
        <v>0.80456929912290132</v>
      </c>
      <c r="I162" s="1">
        <f>'CAPE calculation'!P363</f>
        <v>1.0163597061244443</v>
      </c>
      <c r="J162" s="1">
        <f t="shared" si="8"/>
        <v>1.6227327959467817E-2</v>
      </c>
      <c r="K162" s="1">
        <f t="shared" si="7"/>
        <v>2.1870605874622754E-2</v>
      </c>
    </row>
    <row r="163" spans="3:11" ht="14.4" x14ac:dyDescent="0.3">
      <c r="C163" s="64"/>
      <c r="D163" s="64" t="s">
        <v>16</v>
      </c>
      <c r="E163" s="1">
        <f>'q calc'!M165</f>
        <v>0.56876322022443959</v>
      </c>
      <c r="F163" s="1">
        <f>'q calc'!N165</f>
        <v>-0.56429106463645962</v>
      </c>
      <c r="G163" s="1">
        <f t="shared" si="6"/>
        <v>-0.30629190592530148</v>
      </c>
      <c r="H163" s="1">
        <f>'q calc'!P165</f>
        <v>0.73810836933094359</v>
      </c>
      <c r="I163" s="1">
        <f>'CAPE calculation'!P364</f>
        <v>0.95574656327427943</v>
      </c>
      <c r="J163" s="1">
        <f t="shared" si="8"/>
        <v>-4.5262502253796466E-2</v>
      </c>
      <c r="K163" s="1">
        <f t="shared" si="7"/>
        <v>-3.9619224338641533E-2</v>
      </c>
    </row>
    <row r="164" spans="3:11" ht="14.4" x14ac:dyDescent="0.3">
      <c r="C164" s="64"/>
      <c r="D164" s="64" t="s">
        <v>17</v>
      </c>
      <c r="E164" s="1">
        <f>'q calc'!M166</f>
        <v>0.63193340175055657</v>
      </c>
      <c r="F164" s="1">
        <f>'q calc'!N166</f>
        <v>-0.45897126736479082</v>
      </c>
      <c r="G164" s="1">
        <f t="shared" si="6"/>
        <v>-0.20097210865363269</v>
      </c>
      <c r="H164" s="1">
        <f>'q calc'!P166</f>
        <v>0.82008701706801534</v>
      </c>
      <c r="I164" s="1">
        <f>'CAPE calculation'!P365</f>
        <v>1.0566331863902934</v>
      </c>
      <c r="J164" s="1">
        <f t="shared" si="8"/>
        <v>5.5087613914966763E-2</v>
      </c>
      <c r="K164" s="1">
        <f t="shared" si="7"/>
        <v>6.0730891830121696E-2</v>
      </c>
    </row>
    <row r="165" spans="3:11" ht="14.4" x14ac:dyDescent="0.3">
      <c r="C165" s="64"/>
      <c r="D165" s="64" t="s">
        <v>18</v>
      </c>
      <c r="E165" s="1">
        <f>'q calc'!M167</f>
        <v>0.60877736549681605</v>
      </c>
      <c r="F165" s="1">
        <f>'q calc'!N167</f>
        <v>-0.49630265200752094</v>
      </c>
      <c r="G165" s="1">
        <f t="shared" si="6"/>
        <v>-0.2383034932963628</v>
      </c>
      <c r="H165" s="1">
        <f>'q calc'!P167</f>
        <v>0.79003643793128409</v>
      </c>
      <c r="I165" s="1">
        <f>'CAPE calculation'!P366</f>
        <v>1.0410575012562329</v>
      </c>
      <c r="J165" s="1">
        <f t="shared" si="8"/>
        <v>4.0237024664729643E-2</v>
      </c>
      <c r="K165" s="1">
        <f t="shared" si="7"/>
        <v>4.5880302579884576E-2</v>
      </c>
    </row>
    <row r="166" spans="3:11" ht="14.4" x14ac:dyDescent="0.3">
      <c r="C166" s="64">
        <v>1940</v>
      </c>
      <c r="D166" s="64" t="s">
        <v>15</v>
      </c>
      <c r="E166" s="1">
        <f>'q calc'!M168</f>
        <v>0.58257195982596721</v>
      </c>
      <c r="F166" s="1">
        <f>'q calc'!N168</f>
        <v>-0.54030256499032925</v>
      </c>
      <c r="G166" s="1">
        <f t="shared" si="6"/>
        <v>-0.28230340627917111</v>
      </c>
      <c r="H166" s="1">
        <f>'q calc'!P168</f>
        <v>0.75602856161373078</v>
      </c>
      <c r="I166" s="1">
        <f>'CAPE calculation'!P367</f>
        <v>1.0290014988813745</v>
      </c>
      <c r="J166" s="1">
        <f t="shared" si="8"/>
        <v>2.8588913489699556E-2</v>
      </c>
      <c r="K166" s="1">
        <f t="shared" si="7"/>
        <v>3.4232191404854492E-2</v>
      </c>
    </row>
    <row r="167" spans="3:11" ht="14.4" x14ac:dyDescent="0.3">
      <c r="C167" s="64"/>
      <c r="D167" s="64" t="s">
        <v>16</v>
      </c>
      <c r="E167" s="1">
        <f>'q calc'!M169</f>
        <v>0.45325900678886011</v>
      </c>
      <c r="F167" s="1">
        <f>'q calc'!N169</f>
        <v>-0.79129155797514839</v>
      </c>
      <c r="G167" s="1">
        <f t="shared" si="6"/>
        <v>-0.53329239926399019</v>
      </c>
      <c r="H167" s="1">
        <f>'q calc'!P169</f>
        <v>0.58821360891351282</v>
      </c>
      <c r="I167" s="1">
        <f>'CAPE calculation'!P368</f>
        <v>0.81490396045310665</v>
      </c>
      <c r="J167" s="1">
        <f t="shared" si="8"/>
        <v>-0.20468501261978345</v>
      </c>
      <c r="K167" s="1">
        <f t="shared" si="7"/>
        <v>-0.19904173470462852</v>
      </c>
    </row>
    <row r="168" spans="3:11" ht="14.4" x14ac:dyDescent="0.3">
      <c r="C168" s="64"/>
      <c r="D168" s="64" t="s">
        <v>17</v>
      </c>
      <c r="E168" s="1">
        <f>'q calc'!M170</f>
        <v>0.4873247914010766</v>
      </c>
      <c r="F168" s="1">
        <f>'q calc'!N170</f>
        <v>-0.71882445539890605</v>
      </c>
      <c r="G168" s="1">
        <f t="shared" si="6"/>
        <v>-0.46082529668774791</v>
      </c>
      <c r="H168" s="1">
        <f>'q calc'!P170</f>
        <v>0.63242223534364672</v>
      </c>
      <c r="I168" s="1">
        <f>'CAPE calculation'!P369</f>
        <v>0.90073447235760795</v>
      </c>
      <c r="J168" s="1">
        <f t="shared" si="8"/>
        <v>-0.10454476807303603</v>
      </c>
      <c r="K168" s="1">
        <f t="shared" si="7"/>
        <v>-9.8901490157881092E-2</v>
      </c>
    </row>
    <row r="169" spans="3:11" ht="14.4" x14ac:dyDescent="0.3">
      <c r="C169" s="64"/>
      <c r="D169" s="64" t="s">
        <v>18</v>
      </c>
      <c r="E169" s="1">
        <f>'q calc'!M171</f>
        <v>0.47237618905367534</v>
      </c>
      <c r="F169" s="1">
        <f>'q calc'!N171</f>
        <v>-0.74997960013401599</v>
      </c>
      <c r="G169" s="1">
        <f t="shared" si="6"/>
        <v>-0.49198044142285785</v>
      </c>
      <c r="H169" s="1">
        <f>'q calc'!P171</f>
        <v>0.61302279439867313</v>
      </c>
      <c r="I169" s="1">
        <f>'CAPE calculation'!P370</f>
        <v>0.88178294399835222</v>
      </c>
      <c r="J169" s="1">
        <f t="shared" si="8"/>
        <v>-0.12580934850171177</v>
      </c>
      <c r="K169" s="1">
        <f t="shared" si="7"/>
        <v>-0.12016607058655683</v>
      </c>
    </row>
    <row r="170" spans="3:11" ht="14.4" x14ac:dyDescent="0.3">
      <c r="C170" s="64">
        <v>1941</v>
      </c>
      <c r="D170" s="64" t="s">
        <v>15</v>
      </c>
      <c r="E170" s="1">
        <f>'q calc'!M172</f>
        <v>0.43972057223247613</v>
      </c>
      <c r="F170" s="1">
        <f>'q calc'!N172</f>
        <v>-0.82161581691582997</v>
      </c>
      <c r="G170" s="1">
        <f t="shared" si="6"/>
        <v>-0.56361665820467177</v>
      </c>
      <c r="H170" s="1">
        <f>'q calc'!P172</f>
        <v>0.57064420305466879</v>
      </c>
      <c r="I170" s="1">
        <f>'CAPE calculation'!P371</f>
        <v>0.82204716099744479</v>
      </c>
      <c r="J170" s="1">
        <f t="shared" si="8"/>
        <v>-0.19595751209554185</v>
      </c>
      <c r="K170" s="1">
        <f t="shared" si="7"/>
        <v>-0.19031423418038693</v>
      </c>
    </row>
    <row r="171" spans="3:11" ht="14.4" x14ac:dyDescent="0.3">
      <c r="C171" s="64"/>
      <c r="D171" s="64" t="s">
        <v>16</v>
      </c>
      <c r="E171" s="1">
        <f>'q calc'!M173</f>
        <v>0.41260405582534149</v>
      </c>
      <c r="F171" s="1">
        <f>'q calc'!N173</f>
        <v>-0.88526684847245196</v>
      </c>
      <c r="G171" s="1">
        <f t="shared" si="6"/>
        <v>-0.62726768976129388</v>
      </c>
      <c r="H171" s="1">
        <f>'q calc'!P173</f>
        <v>0.53545393934649876</v>
      </c>
      <c r="I171" s="1">
        <f>'CAPE calculation'!P372</f>
        <v>0.77248755922522538</v>
      </c>
      <c r="J171" s="1">
        <f t="shared" si="8"/>
        <v>-0.25813937490273142</v>
      </c>
      <c r="K171" s="1">
        <f t="shared" si="7"/>
        <v>-0.25249609698757647</v>
      </c>
    </row>
    <row r="172" spans="3:11" ht="14.4" x14ac:dyDescent="0.3">
      <c r="C172" s="64"/>
      <c r="D172" s="64" t="s">
        <v>17</v>
      </c>
      <c r="E172" s="1">
        <f>'q calc'!M174</f>
        <v>0.41488948461671799</v>
      </c>
      <c r="F172" s="1">
        <f>'q calc'!N174</f>
        <v>-0.87974309634453729</v>
      </c>
      <c r="G172" s="1">
        <f t="shared" si="6"/>
        <v>-0.6217439376333791</v>
      </c>
      <c r="H172" s="1">
        <f>'q calc'!P174</f>
        <v>0.53841983808685556</v>
      </c>
      <c r="I172" s="1">
        <f>'CAPE calculation'!P373</f>
        <v>0.77975901509109846</v>
      </c>
      <c r="J172" s="1">
        <f t="shared" si="8"/>
        <v>-0.24877036204634392</v>
      </c>
      <c r="K172" s="1">
        <f t="shared" si="7"/>
        <v>-0.243127084131189</v>
      </c>
    </row>
    <row r="173" spans="3:11" ht="14.4" x14ac:dyDescent="0.3">
      <c r="C173" s="64"/>
      <c r="D173" s="64" t="s">
        <v>18</v>
      </c>
      <c r="E173" s="1">
        <f>'q calc'!M175</f>
        <v>0.34075123464347967</v>
      </c>
      <c r="F173" s="1">
        <f>'q calc'!N175</f>
        <v>-1.0766025851003067</v>
      </c>
      <c r="G173" s="1">
        <f t="shared" si="6"/>
        <v>-0.81860342638914863</v>
      </c>
      <c r="H173" s="1">
        <f>'q calc'!P175</f>
        <v>0.44220745858171995</v>
      </c>
      <c r="I173" s="1">
        <f>'CAPE calculation'!P374</f>
        <v>0.64081502753726449</v>
      </c>
      <c r="J173" s="1">
        <f t="shared" si="8"/>
        <v>-0.44501443229000343</v>
      </c>
      <c r="K173" s="1">
        <f t="shared" si="7"/>
        <v>-0.43937115437484847</v>
      </c>
    </row>
    <row r="174" spans="3:11" ht="14.4" x14ac:dyDescent="0.3">
      <c r="C174" s="64">
        <v>1942</v>
      </c>
      <c r="D174" s="64" t="s">
        <v>15</v>
      </c>
      <c r="E174" s="1">
        <f>'q calc'!M176</f>
        <v>0.33288248576075807</v>
      </c>
      <c r="F174" s="1">
        <f>'q calc'!N176</f>
        <v>-1.0999657468973425</v>
      </c>
      <c r="G174" s="1">
        <f t="shared" si="6"/>
        <v>-0.84196658818618442</v>
      </c>
      <c r="H174" s="1">
        <f>'q calc'!P176</f>
        <v>0.43199584643807881</v>
      </c>
      <c r="I174" s="1">
        <f>'CAPE calculation'!P375</f>
        <v>0.57229026309890407</v>
      </c>
      <c r="J174" s="1">
        <f t="shared" si="8"/>
        <v>-0.55810896334294435</v>
      </c>
      <c r="K174" s="1">
        <f t="shared" si="7"/>
        <v>-0.5524656854277894</v>
      </c>
    </row>
    <row r="175" spans="3:11" ht="14.4" x14ac:dyDescent="0.3">
      <c r="C175" s="64"/>
      <c r="D175" s="64" t="s">
        <v>16</v>
      </c>
      <c r="E175" s="1">
        <f>'q calc'!M177</f>
        <v>0.33041105183292818</v>
      </c>
      <c r="F175" s="1">
        <f>'q calc'!N177</f>
        <v>-1.1074177880372174</v>
      </c>
      <c r="G175" s="1">
        <f t="shared" si="6"/>
        <v>-0.84941862932605927</v>
      </c>
      <c r="H175" s="1">
        <f>'q calc'!P177</f>
        <v>0.42878856087263756</v>
      </c>
      <c r="I175" s="1">
        <f>'CAPE calculation'!P376</f>
        <v>0.5653178703794618</v>
      </c>
      <c r="J175" s="1">
        <f t="shared" si="8"/>
        <v>-0.57036710359559084</v>
      </c>
      <c r="K175" s="1">
        <f t="shared" si="7"/>
        <v>-0.56472382568043589</v>
      </c>
    </row>
    <row r="176" spans="3:11" ht="14.4" x14ac:dyDescent="0.3">
      <c r="C176" s="64"/>
      <c r="D176" s="64" t="s">
        <v>17</v>
      </c>
      <c r="E176" s="1">
        <f>'q calc'!M178</f>
        <v>0.33579887789975671</v>
      </c>
      <c r="F176" s="1">
        <f>'q calc'!N178</f>
        <v>-1.0912428759173687</v>
      </c>
      <c r="G176" s="1">
        <f t="shared" si="6"/>
        <v>-0.8332437172062106</v>
      </c>
      <c r="H176" s="1">
        <f>'q calc'!P178</f>
        <v>0.43578057331475067</v>
      </c>
      <c r="I176" s="1">
        <f>'CAPE calculation'!P377</f>
        <v>0.5747759524436219</v>
      </c>
      <c r="J176" s="1">
        <f t="shared" si="8"/>
        <v>-0.55377496204140009</v>
      </c>
      <c r="K176" s="1">
        <f t="shared" si="7"/>
        <v>-0.54813168412624513</v>
      </c>
    </row>
    <row r="177" spans="3:11" ht="14.4" x14ac:dyDescent="0.3">
      <c r="C177" s="64"/>
      <c r="D177" s="64" t="s">
        <v>18</v>
      </c>
      <c r="E177" s="1">
        <f>'q calc'!M179</f>
        <v>0.3594271585675734</v>
      </c>
      <c r="F177" s="1">
        <f>'q calc'!N179</f>
        <v>-1.0232437410781783</v>
      </c>
      <c r="G177" s="1">
        <f t="shared" si="6"/>
        <v>-0.7652445823670202</v>
      </c>
      <c r="H177" s="1">
        <f>'q calc'!P179</f>
        <v>0.4664440042358533</v>
      </c>
      <c r="I177" s="1">
        <f>'CAPE calculation'!P378</f>
        <v>0.60615190783726502</v>
      </c>
      <c r="J177" s="1">
        <f t="shared" si="8"/>
        <v>-0.50062465132726208</v>
      </c>
      <c r="K177" s="1">
        <f t="shared" si="7"/>
        <v>-0.49498137341210713</v>
      </c>
    </row>
    <row r="178" spans="3:11" ht="14.4" x14ac:dyDescent="0.3">
      <c r="C178" s="64">
        <v>1943</v>
      </c>
      <c r="D178" s="64" t="s">
        <v>15</v>
      </c>
      <c r="E178" s="1">
        <f>'q calc'!M180</f>
        <v>0.4156773985103025</v>
      </c>
      <c r="F178" s="1">
        <f>'q calc'!N180</f>
        <v>-0.87784580391463995</v>
      </c>
      <c r="G178" s="1">
        <f t="shared" si="6"/>
        <v>-0.61984664520348187</v>
      </c>
      <c r="H178" s="1">
        <f>'q calc'!P180</f>
        <v>0.53944234766287447</v>
      </c>
      <c r="I178" s="1">
        <f>'CAPE calculation'!P379</f>
        <v>0.68146164866941339</v>
      </c>
      <c r="J178" s="1">
        <f t="shared" si="8"/>
        <v>-0.38351530430884445</v>
      </c>
      <c r="K178" s="1">
        <f t="shared" si="7"/>
        <v>-0.3778720263936895</v>
      </c>
    </row>
    <row r="179" spans="3:11" ht="14.4" x14ac:dyDescent="0.3">
      <c r="C179" s="64"/>
      <c r="D179" s="64" t="s">
        <v>16</v>
      </c>
      <c r="E179" s="1">
        <f>'q calc'!M181</f>
        <v>0.45014703454490512</v>
      </c>
      <c r="F179" s="1">
        <f>'q calc'!N181</f>
        <v>-0.79818100615365961</v>
      </c>
      <c r="G179" s="1">
        <f t="shared" si="6"/>
        <v>-0.54018184744250153</v>
      </c>
      <c r="H179" s="1">
        <f>'q calc'!P181</f>
        <v>0.58417506936539931</v>
      </c>
      <c r="I179" s="1">
        <f>'CAPE calculation'!P380</f>
        <v>0.7207706410787732</v>
      </c>
      <c r="J179" s="1">
        <f t="shared" si="8"/>
        <v>-0.32743430454032918</v>
      </c>
      <c r="K179" s="1">
        <f t="shared" si="7"/>
        <v>-0.32179102662517423</v>
      </c>
    </row>
    <row r="180" spans="3:11" ht="14.4" x14ac:dyDescent="0.3">
      <c r="C180" s="64"/>
      <c r="D180" s="64" t="s">
        <v>17</v>
      </c>
      <c r="E180" s="1">
        <f>'q calc'!M182</f>
        <v>0.44196275322757195</v>
      </c>
      <c r="F180" s="1">
        <f>'q calc'!N182</f>
        <v>-0.81652966917114722</v>
      </c>
      <c r="G180" s="1">
        <f t="shared" si="6"/>
        <v>-0.55853051045998914</v>
      </c>
      <c r="H180" s="1">
        <f>'q calc'!P182</f>
        <v>0.57355397727913759</v>
      </c>
      <c r="I180" s="1">
        <f>'CAPE calculation'!P381</f>
        <v>0.70674063675786813</v>
      </c>
      <c r="J180" s="1">
        <f t="shared" si="8"/>
        <v>-0.34709153080483773</v>
      </c>
      <c r="K180" s="1">
        <f t="shared" si="7"/>
        <v>-0.34144825288968278</v>
      </c>
    </row>
    <row r="181" spans="3:11" ht="14.4" x14ac:dyDescent="0.3">
      <c r="C181" s="64"/>
      <c r="D181" s="64" t="s">
        <v>18</v>
      </c>
      <c r="E181" s="1">
        <f>'q calc'!M183</f>
        <v>0.41931692367768486</v>
      </c>
      <c r="F181" s="1">
        <f>'q calc'!N183</f>
        <v>-0.86912826387968789</v>
      </c>
      <c r="G181" s="1">
        <f t="shared" si="6"/>
        <v>-0.6111291051685297</v>
      </c>
      <c r="H181" s="1">
        <f>'q calc'!P183</f>
        <v>0.54416551521469947</v>
      </c>
      <c r="I181" s="1">
        <f>'CAPE calculation'!P382</f>
        <v>0.66766765709375142</v>
      </c>
      <c r="J181" s="1">
        <f t="shared" si="8"/>
        <v>-0.4039647485700249</v>
      </c>
      <c r="K181" s="1">
        <f t="shared" si="7"/>
        <v>-0.39832147065486995</v>
      </c>
    </row>
    <row r="182" spans="3:11" ht="14.4" x14ac:dyDescent="0.3">
      <c r="C182" s="64">
        <v>1944</v>
      </c>
      <c r="D182" s="64" t="s">
        <v>15</v>
      </c>
      <c r="E182" s="1">
        <f>'q calc'!M184</f>
        <v>0.43882108259885183</v>
      </c>
      <c r="F182" s="1">
        <f>'q calc'!N184</f>
        <v>-0.82366350570321223</v>
      </c>
      <c r="G182" s="1">
        <f t="shared" si="6"/>
        <v>-0.56566434699205415</v>
      </c>
      <c r="H182" s="1">
        <f>'q calc'!P184</f>
        <v>0.56947689686626479</v>
      </c>
      <c r="I182" s="1">
        <f>'CAPE calculation'!P383</f>
        <v>0.69564459945003998</v>
      </c>
      <c r="J182" s="1">
        <f t="shared" si="8"/>
        <v>-0.36291638203921384</v>
      </c>
      <c r="K182" s="1">
        <f t="shared" si="7"/>
        <v>-0.35727310412405888</v>
      </c>
    </row>
    <row r="183" spans="3:11" ht="14.4" x14ac:dyDescent="0.3">
      <c r="C183" s="64"/>
      <c r="D183" s="64" t="s">
        <v>16</v>
      </c>
      <c r="E183" s="1">
        <f>'q calc'!M185</f>
        <v>0.45411155427334837</v>
      </c>
      <c r="F183" s="1">
        <f>'q calc'!N185</f>
        <v>-0.78941239686511677</v>
      </c>
      <c r="G183" s="1">
        <f t="shared" si="6"/>
        <v>-0.53141323815395869</v>
      </c>
      <c r="H183" s="1">
        <f>'q calc'!P185</f>
        <v>0.58931999626624021</v>
      </c>
      <c r="I183" s="1">
        <f>'CAPE calculation'!P384</f>
        <v>0.71259505330074258</v>
      </c>
      <c r="J183" s="1">
        <f t="shared" si="8"/>
        <v>-0.33884196759601309</v>
      </c>
      <c r="K183" s="1">
        <f t="shared" si="7"/>
        <v>-0.33319868968085814</v>
      </c>
    </row>
    <row r="184" spans="3:11" ht="14.4" x14ac:dyDescent="0.3">
      <c r="C184" s="64"/>
      <c r="D184" s="64" t="s">
        <v>17</v>
      </c>
      <c r="E184" s="1">
        <f>'q calc'!M186</f>
        <v>0.4463750121621568</v>
      </c>
      <c r="F184" s="1">
        <f>'q calc'!N186</f>
        <v>-0.80659584582102406</v>
      </c>
      <c r="G184" s="1">
        <f t="shared" si="6"/>
        <v>-0.54859668710986598</v>
      </c>
      <c r="H184" s="1">
        <f>'q calc'!P186</f>
        <v>0.57927995450738945</v>
      </c>
      <c r="I184" s="1">
        <f>'CAPE calculation'!P385</f>
        <v>0.69805096612032724</v>
      </c>
      <c r="J184" s="1">
        <f t="shared" si="8"/>
        <v>-0.35946316152103691</v>
      </c>
      <c r="K184" s="1">
        <f t="shared" si="7"/>
        <v>-0.35381988360588196</v>
      </c>
    </row>
    <row r="185" spans="3:11" ht="14.4" x14ac:dyDescent="0.3">
      <c r="C185" s="64"/>
      <c r="D185" s="64" t="s">
        <v>18</v>
      </c>
      <c r="E185" s="1">
        <f>'q calc'!M187</f>
        <v>0.45877761225158536</v>
      </c>
      <c r="F185" s="1">
        <f>'q calc'!N187</f>
        <v>-0.77918969123052251</v>
      </c>
      <c r="G185" s="1">
        <f t="shared" si="6"/>
        <v>-0.52119053251936442</v>
      </c>
      <c r="H185" s="1">
        <f>'q calc'!P187</f>
        <v>0.5953753393739768</v>
      </c>
      <c r="I185" s="1">
        <f>'CAPE calculation'!P386</f>
        <v>0.71514990068481765</v>
      </c>
      <c r="J185" s="1">
        <f t="shared" si="8"/>
        <v>-0.33526310695445632</v>
      </c>
      <c r="K185" s="1">
        <f t="shared" si="7"/>
        <v>-0.32961982903930137</v>
      </c>
    </row>
    <row r="186" spans="3:11" ht="14.4" x14ac:dyDescent="0.3">
      <c r="C186" s="64">
        <v>1945</v>
      </c>
      <c r="D186" s="64" t="s">
        <v>15</v>
      </c>
      <c r="E186" s="1">
        <f>'q calc'!M188</f>
        <v>0.45898164352475879</v>
      </c>
      <c r="F186" s="1">
        <f>'q calc'!N188</f>
        <v>-0.77874506204209304</v>
      </c>
      <c r="G186" s="1">
        <f t="shared" si="6"/>
        <v>-0.52074590333093496</v>
      </c>
      <c r="H186" s="1">
        <f>'q calc'!P188</f>
        <v>0.59564011948805506</v>
      </c>
      <c r="I186" s="1">
        <f>'CAPE calculation'!P387</f>
        <v>0.7581773504441448</v>
      </c>
      <c r="J186" s="1">
        <f t="shared" si="8"/>
        <v>-0.27683794914464638</v>
      </c>
      <c r="K186" s="1">
        <f t="shared" si="7"/>
        <v>-0.27119467122949142</v>
      </c>
    </row>
    <row r="187" spans="3:11" ht="14.4" x14ac:dyDescent="0.3">
      <c r="C187" s="64"/>
      <c r="D187" s="64" t="s">
        <v>16</v>
      </c>
      <c r="E187" s="1">
        <f>'q calc'!M189</f>
        <v>0.48365014901089903</v>
      </c>
      <c r="F187" s="1">
        <f>'q calc'!N189</f>
        <v>-0.72639346625707313</v>
      </c>
      <c r="G187" s="1">
        <f t="shared" si="6"/>
        <v>-0.46839430754591499</v>
      </c>
      <c r="H187" s="1">
        <f>'q calc'!P189</f>
        <v>0.62765349466906861</v>
      </c>
      <c r="I187" s="1">
        <f>'CAPE calculation'!P388</f>
        <v>0.80837306155142696</v>
      </c>
      <c r="J187" s="1">
        <f t="shared" si="8"/>
        <v>-0.21273161717535818</v>
      </c>
      <c r="K187" s="1">
        <f t="shared" si="7"/>
        <v>-0.20708833926020326</v>
      </c>
    </row>
    <row r="188" spans="3:11" ht="14.4" x14ac:dyDescent="0.3">
      <c r="C188" s="64"/>
      <c r="D188" s="64" t="s">
        <v>17</v>
      </c>
      <c r="E188" s="1">
        <f>'q calc'!M190</f>
        <v>0.49421729317832652</v>
      </c>
      <c r="F188" s="1">
        <f>'q calc'!N190</f>
        <v>-0.7047799937728928</v>
      </c>
      <c r="G188" s="1">
        <f t="shared" si="6"/>
        <v>-0.44678083506173466</v>
      </c>
      <c r="H188" s="1">
        <f>'q calc'!P190</f>
        <v>0.64136692984307131</v>
      </c>
      <c r="I188" s="1">
        <f>'CAPE calculation'!P389</f>
        <v>0.84923637027431098</v>
      </c>
      <c r="J188" s="1">
        <f t="shared" si="8"/>
        <v>-0.16341772120263048</v>
      </c>
      <c r="K188" s="1">
        <f t="shared" si="7"/>
        <v>-0.15777444328747556</v>
      </c>
    </row>
    <row r="189" spans="3:11" ht="14.4" x14ac:dyDescent="0.3">
      <c r="C189" s="64"/>
      <c r="D189" s="64" t="s">
        <v>18</v>
      </c>
      <c r="E189" s="1">
        <f>'q calc'!M191</f>
        <v>0.5267297854848334</v>
      </c>
      <c r="F189" s="1">
        <f>'q calc'!N191</f>
        <v>-0.64106760295289666</v>
      </c>
      <c r="G189" s="1">
        <f t="shared" si="6"/>
        <v>-0.38306844424173853</v>
      </c>
      <c r="H189" s="1">
        <f>'q calc'!P191</f>
        <v>0.68355978237979287</v>
      </c>
      <c r="I189" s="1">
        <f>'CAPE calculation'!P390</f>
        <v>0.92474467081479483</v>
      </c>
      <c r="J189" s="1">
        <f t="shared" si="8"/>
        <v>-7.8237611125005796E-2</v>
      </c>
      <c r="K189" s="1">
        <f t="shared" si="7"/>
        <v>-7.2594333209850856E-2</v>
      </c>
    </row>
    <row r="190" spans="3:11" ht="14.4" x14ac:dyDescent="0.3">
      <c r="C190" s="64">
        <v>1946</v>
      </c>
      <c r="D190" s="64" t="s">
        <v>15</v>
      </c>
      <c r="E190" s="1">
        <f>'q calc'!M192</f>
        <v>0.51943518037853953</v>
      </c>
      <c r="F190" s="1">
        <f>'q calc'!N192</f>
        <v>-0.65501324931998528</v>
      </c>
      <c r="G190" s="1">
        <f t="shared" si="6"/>
        <v>-0.39701409060882714</v>
      </c>
      <c r="H190" s="1">
        <f>'q calc'!P192</f>
        <v>0.67409326118351176</v>
      </c>
      <c r="I190" s="1">
        <f>'CAPE calculation'!P391</f>
        <v>0.93296487492556812</v>
      </c>
      <c r="J190" s="1">
        <f t="shared" si="8"/>
        <v>-6.9387726297315502E-2</v>
      </c>
      <c r="K190" s="1">
        <f t="shared" si="7"/>
        <v>-6.3744448382160562E-2</v>
      </c>
    </row>
    <row r="191" spans="3:11" ht="14.4" x14ac:dyDescent="0.3">
      <c r="C191" s="64"/>
      <c r="D191" s="64" t="s">
        <v>16</v>
      </c>
      <c r="E191" s="1">
        <f>'q calc'!M193</f>
        <v>0.54035990425864489</v>
      </c>
      <c r="F191" s="1">
        <f>'q calc'!N193</f>
        <v>0</v>
      </c>
      <c r="G191" s="1">
        <f t="shared" si="6"/>
        <v>0.25799915871115814</v>
      </c>
      <c r="H191" s="1">
        <f>'q calc'!P193</f>
        <v>0</v>
      </c>
      <c r="I191" s="1">
        <f>'CAPE calculation'!P392</f>
        <v>0.97468276489869621</v>
      </c>
      <c r="J191" s="1">
        <f t="shared" si="8"/>
        <v>-2.5643230263046969E-2</v>
      </c>
      <c r="K191" s="1">
        <f t="shared" si="7"/>
        <v>-1.9999952347892033E-2</v>
      </c>
    </row>
    <row r="192" spans="3:11" ht="14.4" x14ac:dyDescent="0.3">
      <c r="C192" s="64"/>
      <c r="D192" s="64" t="s">
        <v>17</v>
      </c>
      <c r="E192" s="1">
        <f>'q calc'!M194</f>
        <v>0.43088696503486185</v>
      </c>
      <c r="F192" s="1">
        <f>'q calc'!N194</f>
        <v>0</v>
      </c>
      <c r="G192" s="1">
        <f t="shared" si="6"/>
        <v>0.25799915871115814</v>
      </c>
      <c r="H192" s="1">
        <f>'q calc'!P194</f>
        <v>0</v>
      </c>
      <c r="I192" s="1">
        <f>'CAPE calculation'!P393</f>
        <v>0.73325132581910812</v>
      </c>
      <c r="J192" s="1">
        <f t="shared" si="8"/>
        <v>-0.31026676298559336</v>
      </c>
      <c r="K192" s="1">
        <f t="shared" si="7"/>
        <v>-0.3046234850704384</v>
      </c>
    </row>
    <row r="193" spans="3:11" ht="14.4" x14ac:dyDescent="0.3">
      <c r="C193" s="64"/>
      <c r="D193" s="64" t="s">
        <v>18</v>
      </c>
      <c r="E193" s="1">
        <f>'q calc'!M195</f>
        <v>0.46321601036270843</v>
      </c>
      <c r="F193" s="1">
        <f>'q calc'!N195</f>
        <v>-0.76956178863436575</v>
      </c>
      <c r="G193" s="1">
        <f t="shared" si="6"/>
        <v>-0.51156262992320767</v>
      </c>
      <c r="H193" s="1">
        <f>'q calc'!P195</f>
        <v>0.6011352385301667</v>
      </c>
      <c r="I193" s="1">
        <f>'CAPE calculation'!P394</f>
        <v>0.70469080595031908</v>
      </c>
      <c r="J193" s="1">
        <f t="shared" si="8"/>
        <v>-0.34999614549130259</v>
      </c>
      <c r="K193" s="1">
        <f t="shared" si="7"/>
        <v>-0.34435286757614764</v>
      </c>
    </row>
    <row r="194" spans="3:11" ht="14.4" x14ac:dyDescent="0.3">
      <c r="C194" s="64">
        <v>1947</v>
      </c>
      <c r="D194" s="64" t="s">
        <v>15</v>
      </c>
      <c r="E194" s="1">
        <f>'q calc'!M196</f>
        <v>0.43384675597905908</v>
      </c>
      <c r="F194" s="1">
        <f>'q calc'!N196</f>
        <v>0</v>
      </c>
      <c r="G194" s="1">
        <f t="shared" si="6"/>
        <v>0.25799915871115814</v>
      </c>
      <c r="H194" s="1">
        <f>'q calc'!P196</f>
        <v>0</v>
      </c>
      <c r="I194" s="1">
        <f>'CAPE calculation'!P395</f>
        <v>0.69877997263870817</v>
      </c>
      <c r="J194" s="1">
        <f t="shared" si="8"/>
        <v>-0.35841936077988562</v>
      </c>
      <c r="K194" s="1">
        <f t="shared" si="7"/>
        <v>-0.35277608286473067</v>
      </c>
    </row>
    <row r="195" spans="3:11" ht="14.4" x14ac:dyDescent="0.3">
      <c r="C195" s="64"/>
      <c r="D195" s="64" t="s">
        <v>16</v>
      </c>
      <c r="E195" s="1">
        <f>'q calc'!M197</f>
        <v>0.40872879869115997</v>
      </c>
      <c r="F195" s="1">
        <f>'q calc'!N197</f>
        <v>0</v>
      </c>
      <c r="G195" s="1">
        <f t="shared" si="6"/>
        <v>0.25799915871115814</v>
      </c>
      <c r="H195" s="1">
        <f>'q calc'!P197</f>
        <v>0</v>
      </c>
      <c r="I195" s="1">
        <f>'CAPE calculation'!P396</f>
        <v>0.68499845201177501</v>
      </c>
      <c r="J195" s="1">
        <f t="shared" si="8"/>
        <v>-0.37833870055929003</v>
      </c>
      <c r="K195" s="1">
        <f t="shared" si="7"/>
        <v>-0.37269542264413508</v>
      </c>
    </row>
    <row r="196" spans="3:11" ht="14.4" x14ac:dyDescent="0.3">
      <c r="C196" s="64"/>
      <c r="D196" s="64" t="s">
        <v>17</v>
      </c>
      <c r="E196" s="1">
        <f>'q calc'!M198</f>
        <v>0.399764565289639</v>
      </c>
      <c r="F196" s="1">
        <f>'q calc'!N198</f>
        <v>0</v>
      </c>
      <c r="G196" s="1">
        <f t="shared" si="6"/>
        <v>0.25799915871115814</v>
      </c>
      <c r="H196" s="1">
        <f>'q calc'!P198</f>
        <v>0</v>
      </c>
      <c r="I196" s="1">
        <f>'CAPE calculation'!P397</f>
        <v>0.66844345337881428</v>
      </c>
      <c r="J196" s="1">
        <f t="shared" si="8"/>
        <v>-0.40280347333450578</v>
      </c>
      <c r="K196" s="1">
        <f t="shared" si="7"/>
        <v>-0.39716019541935083</v>
      </c>
    </row>
    <row r="197" spans="3:11" ht="14.4" x14ac:dyDescent="0.3">
      <c r="C197" s="64"/>
      <c r="D197" s="64" t="s">
        <v>18</v>
      </c>
      <c r="E197" s="1">
        <f>'q calc'!M199</f>
        <v>0.38789775454569847</v>
      </c>
      <c r="F197" s="1">
        <f>'q calc'!N199</f>
        <v>-0.94701349329826956</v>
      </c>
      <c r="G197" s="1">
        <f t="shared" si="6"/>
        <v>-0.68901433458711137</v>
      </c>
      <c r="H197" s="1">
        <f>'q calc'!P199</f>
        <v>0.50339151494690382</v>
      </c>
      <c r="I197" s="1">
        <f>'CAPE calculation'!P398</f>
        <v>0.65822231825712485</v>
      </c>
      <c r="J197" s="1">
        <f t="shared" si="8"/>
        <v>-0.41821253503025169</v>
      </c>
      <c r="K197" s="1">
        <f t="shared" si="7"/>
        <v>-0.41256925711509673</v>
      </c>
    </row>
    <row r="198" spans="3:11" ht="14.4" x14ac:dyDescent="0.3">
      <c r="C198" s="64">
        <v>1948</v>
      </c>
      <c r="D198" s="64" t="s">
        <v>15</v>
      </c>
      <c r="E198" s="1">
        <f>'q calc'!M200</f>
        <v>0.35591013888936657</v>
      </c>
      <c r="F198" s="1">
        <f>'q calc'!N200</f>
        <v>-1.0330769988432005</v>
      </c>
      <c r="G198" s="1">
        <f t="shared" ref="G198:G261" si="9">F198-$F$506</f>
        <v>-0.77507784013204239</v>
      </c>
      <c r="H198" s="1">
        <f>'q calc'!P200</f>
        <v>0.46187981729957134</v>
      </c>
      <c r="I198" s="1">
        <f>'CAPE calculation'!P399</f>
        <v>0.62649323557987313</v>
      </c>
      <c r="J198" s="1">
        <f t="shared" si="8"/>
        <v>-0.46761730186332512</v>
      </c>
      <c r="K198" s="1">
        <f t="shared" ref="K198:K261" si="10">J198-$J$506</f>
        <v>-0.46197402394817016</v>
      </c>
    </row>
    <row r="199" spans="3:11" ht="14.4" x14ac:dyDescent="0.3">
      <c r="C199" s="64"/>
      <c r="D199" s="64" t="s">
        <v>16</v>
      </c>
      <c r="E199" s="1">
        <f>'q calc'!M201</f>
        <v>0.40975818892749988</v>
      </c>
      <c r="F199" s="1">
        <f>'q calc'!N201</f>
        <v>-0.89218807637791153</v>
      </c>
      <c r="G199" s="1">
        <f t="shared" si="9"/>
        <v>-0.63418891766675345</v>
      </c>
      <c r="H199" s="1">
        <f>'q calc'!P201</f>
        <v>0.53176073609318386</v>
      </c>
      <c r="I199" s="1">
        <f>'CAPE calculation'!P400</f>
        <v>0.71109167057709344</v>
      </c>
      <c r="J199" s="1">
        <f t="shared" ref="J199:J262" si="11">LN(I199)</f>
        <v>-0.34095392559525234</v>
      </c>
      <c r="K199" s="1">
        <f t="shared" si="10"/>
        <v>-0.33531064768009738</v>
      </c>
    </row>
    <row r="200" spans="3:11" ht="14.4" x14ac:dyDescent="0.3">
      <c r="C200" s="64"/>
      <c r="D200" s="64" t="s">
        <v>17</v>
      </c>
      <c r="E200" s="1">
        <f>'q calc'!M202</f>
        <v>0.37596748247624368</v>
      </c>
      <c r="F200" s="1">
        <f>'q calc'!N202</f>
        <v>-0.97825262210804109</v>
      </c>
      <c r="G200" s="1">
        <f t="shared" si="9"/>
        <v>-0.7202534633968829</v>
      </c>
      <c r="H200" s="1">
        <f>'q calc'!P202</f>
        <v>0.48790909036363889</v>
      </c>
      <c r="I200" s="1">
        <f>'CAPE calculation'!P401</f>
        <v>0.6465483207345033</v>
      </c>
      <c r="J200" s="1">
        <f t="shared" si="11"/>
        <v>-0.43610734151454361</v>
      </c>
      <c r="K200" s="1">
        <f t="shared" si="10"/>
        <v>-0.43046406359938866</v>
      </c>
    </row>
    <row r="201" spans="3:11" ht="14.4" x14ac:dyDescent="0.3">
      <c r="C201" s="64"/>
      <c r="D201" s="64" t="s">
        <v>18</v>
      </c>
      <c r="E201" s="1">
        <f>'q calc'!M203</f>
        <v>0.35222515730492387</v>
      </c>
      <c r="F201" s="1">
        <f>'q calc'!N203</f>
        <v>-1.0434846564393792</v>
      </c>
      <c r="G201" s="1">
        <f t="shared" si="9"/>
        <v>-0.78548549772822107</v>
      </c>
      <c r="H201" s="1">
        <f>'q calc'!P203</f>
        <v>0.45709765901016181</v>
      </c>
      <c r="I201" s="1">
        <f>'CAPE calculation'!P402</f>
        <v>0.62245854924702737</v>
      </c>
      <c r="J201" s="1">
        <f t="shared" si="11"/>
        <v>-0.47407824041530017</v>
      </c>
      <c r="K201" s="1">
        <f t="shared" si="10"/>
        <v>-0.46843496250014521</v>
      </c>
    </row>
    <row r="202" spans="3:11" ht="14.4" x14ac:dyDescent="0.3">
      <c r="C202" s="64">
        <v>1949</v>
      </c>
      <c r="D202" s="64" t="s">
        <v>15</v>
      </c>
      <c r="E202" s="1">
        <f>'q calc'!M204</f>
        <v>0.34589698894975868</v>
      </c>
      <c r="F202" s="1">
        <f>'q calc'!N204</f>
        <v>-1.0616142680501357</v>
      </c>
      <c r="G202" s="1">
        <f t="shared" si="9"/>
        <v>-0.80361510933897762</v>
      </c>
      <c r="H202" s="1">
        <f>'q calc'!P204</f>
        <v>0.44888532414146282</v>
      </c>
      <c r="I202" s="1">
        <f>'CAPE calculation'!P403</f>
        <v>0.60806799912319265</v>
      </c>
      <c r="J202" s="1">
        <f t="shared" si="11"/>
        <v>-0.49746856260652494</v>
      </c>
      <c r="K202" s="1">
        <f t="shared" si="10"/>
        <v>-0.49182528469136999</v>
      </c>
    </row>
    <row r="203" spans="3:11" ht="14.4" x14ac:dyDescent="0.3">
      <c r="C203" s="64"/>
      <c r="D203" s="64" t="s">
        <v>16</v>
      </c>
      <c r="E203" s="1">
        <f>'q calc'!M205</f>
        <v>0.32153124214504442</v>
      </c>
      <c r="F203" s="1">
        <f>'q calc'!N205</f>
        <v>-1.1346605638358893</v>
      </c>
      <c r="G203" s="1">
        <f t="shared" si="9"/>
        <v>-0.87666140512473123</v>
      </c>
      <c r="H203" s="1">
        <f>'q calc'!P205</f>
        <v>0.41726485185694806</v>
      </c>
      <c r="I203" s="1">
        <f>'CAPE calculation'!P404</f>
        <v>0.55859942154789222</v>
      </c>
      <c r="J203" s="1">
        <f t="shared" si="11"/>
        <v>-0.5823226610106369</v>
      </c>
      <c r="K203" s="1">
        <f t="shared" si="10"/>
        <v>-0.57667938309548195</v>
      </c>
    </row>
    <row r="204" spans="3:11" ht="14.4" x14ac:dyDescent="0.3">
      <c r="C204" s="64"/>
      <c r="D204" s="64" t="s">
        <v>17</v>
      </c>
      <c r="E204" s="1">
        <f>'q calc'!M206</f>
        <v>0.35372267039838745</v>
      </c>
      <c r="F204" s="1">
        <f>'q calc'!N206</f>
        <v>-1.0392420898334982</v>
      </c>
      <c r="G204" s="1">
        <f t="shared" si="9"/>
        <v>-0.78124293112234011</v>
      </c>
      <c r="H204" s="1">
        <f>'q calc'!P206</f>
        <v>0.45904104583294547</v>
      </c>
      <c r="I204" s="1">
        <f>'CAPE calculation'!P405</f>
        <v>0.61066744032107512</v>
      </c>
      <c r="J204" s="1">
        <f t="shared" si="11"/>
        <v>-0.49320275551564979</v>
      </c>
      <c r="K204" s="1">
        <f t="shared" si="10"/>
        <v>-0.48755947760049484</v>
      </c>
    </row>
    <row r="205" spans="3:11" ht="14.4" x14ac:dyDescent="0.3">
      <c r="C205" s="64"/>
      <c r="D205" s="64" t="s">
        <v>18</v>
      </c>
      <c r="E205" s="1">
        <f>'q calc'!M207</f>
        <v>0.37678607802770148</v>
      </c>
      <c r="F205" s="1">
        <f>'q calc'!N207</f>
        <v>-0.97607768487201707</v>
      </c>
      <c r="G205" s="1">
        <f t="shared" si="9"/>
        <v>-0.71807852616085888</v>
      </c>
      <c r="H205" s="1">
        <f>'q calc'!P207</f>
        <v>0.48897141684000572</v>
      </c>
      <c r="I205" s="1">
        <f>'CAPE calculation'!P406</f>
        <v>0.65272218829052653</v>
      </c>
      <c r="J205" s="1">
        <f t="shared" si="11"/>
        <v>-0.42660367929562476</v>
      </c>
      <c r="K205" s="1">
        <f t="shared" si="10"/>
        <v>-0.42096040138046981</v>
      </c>
    </row>
    <row r="206" spans="3:11" ht="14.4" x14ac:dyDescent="0.3">
      <c r="C206" s="64">
        <v>1950</v>
      </c>
      <c r="D206" s="64" t="s">
        <v>15</v>
      </c>
      <c r="E206" s="1">
        <f>'q calc'!M208</f>
        <v>0.38936716222711037</v>
      </c>
      <c r="F206" s="1">
        <f>'q calc'!N208</f>
        <v>-0.94323251875476777</v>
      </c>
      <c r="G206" s="1">
        <f t="shared" si="9"/>
        <v>-0.68523336004360957</v>
      </c>
      <c r="H206" s="1">
        <f>'q calc'!P208</f>
        <v>0.50529842817378468</v>
      </c>
      <c r="I206" s="1">
        <f>'CAPE calculation'!P407</f>
        <v>0.67829481506696976</v>
      </c>
      <c r="J206" s="1">
        <f t="shared" si="11"/>
        <v>-0.3881732550708627</v>
      </c>
      <c r="K206" s="1">
        <f t="shared" si="10"/>
        <v>-0.38252997715570775</v>
      </c>
    </row>
    <row r="207" spans="3:11" ht="14.4" x14ac:dyDescent="0.3">
      <c r="C207" s="64"/>
      <c r="D207" s="64" t="s">
        <v>16</v>
      </c>
      <c r="E207" s="1">
        <f>'q calc'!M209</f>
        <v>0.41260386191938475</v>
      </c>
      <c r="F207" s="1">
        <f>'q calc'!N209</f>
        <v>-0.88526731842905937</v>
      </c>
      <c r="G207" s="1">
        <f t="shared" si="9"/>
        <v>-0.62726815971790129</v>
      </c>
      <c r="H207" s="1">
        <f>'q calc'!P209</f>
        <v>0.53545368770644119</v>
      </c>
      <c r="I207" s="1">
        <f>'CAPE calculation'!P408</f>
        <v>0.71992758171047011</v>
      </c>
      <c r="J207" s="1">
        <f t="shared" si="11"/>
        <v>-0.3286046529883202</v>
      </c>
      <c r="K207" s="1">
        <f t="shared" si="10"/>
        <v>-0.32296137507316525</v>
      </c>
    </row>
    <row r="208" spans="3:11" ht="14.4" x14ac:dyDescent="0.3">
      <c r="C208" s="64"/>
      <c r="D208" s="64" t="s">
        <v>17</v>
      </c>
      <c r="E208" s="1">
        <f>'q calc'!M210</f>
        <v>0.41228871080522417</v>
      </c>
      <c r="F208" s="1">
        <f>'q calc'!N210</f>
        <v>-0.88603142066470719</v>
      </c>
      <c r="G208" s="1">
        <f t="shared" si="9"/>
        <v>-0.628032261953549</v>
      </c>
      <c r="H208" s="1">
        <f>'q calc'!P210</f>
        <v>0.53504470261968728</v>
      </c>
      <c r="I208" s="1">
        <f>'CAPE calculation'!P409</f>
        <v>0.70849467258388399</v>
      </c>
      <c r="J208" s="1">
        <f t="shared" si="11"/>
        <v>-0.34461273916847363</v>
      </c>
      <c r="K208" s="1">
        <f t="shared" si="10"/>
        <v>-0.33896946125331867</v>
      </c>
    </row>
    <row r="209" spans="3:11" ht="14.4" x14ac:dyDescent="0.3">
      <c r="C209" s="64"/>
      <c r="D209" s="64" t="s">
        <v>18</v>
      </c>
      <c r="E209" s="1">
        <f>'q calc'!M211</f>
        <v>0.42526410031329404</v>
      </c>
      <c r="F209" s="1">
        <f>'q calc'!N211</f>
        <v>-0.85504489055265098</v>
      </c>
      <c r="G209" s="1">
        <f t="shared" si="9"/>
        <v>-0.59704573184149279</v>
      </c>
      <c r="H209" s="1">
        <f>'q calc'!P211</f>
        <v>0.55188342082557984</v>
      </c>
      <c r="I209" s="1">
        <f>'CAPE calculation'!P410</f>
        <v>0.70859277965869849</v>
      </c>
      <c r="J209" s="1">
        <f t="shared" si="11"/>
        <v>-0.34447427618961374</v>
      </c>
      <c r="K209" s="1">
        <f t="shared" si="10"/>
        <v>-0.33883099827445878</v>
      </c>
    </row>
    <row r="210" spans="3:11" ht="14.4" x14ac:dyDescent="0.3">
      <c r="C210" s="64">
        <v>1951</v>
      </c>
      <c r="D210" s="64" t="s">
        <v>15</v>
      </c>
      <c r="E210" s="1">
        <f>'q calc'!M212</f>
        <v>0.45088182332339538</v>
      </c>
      <c r="F210" s="1">
        <f>'q calc'!N212</f>
        <v>-0.79655000635834428</v>
      </c>
      <c r="G210" s="1">
        <f t="shared" si="9"/>
        <v>-0.53855084764718608</v>
      </c>
      <c r="H210" s="1">
        <f>'q calc'!P212</f>
        <v>0.58512863620623701</v>
      </c>
      <c r="I210" s="1">
        <f>'CAPE calculation'!P411</f>
        <v>0.74466553727216411</v>
      </c>
      <c r="J210" s="1">
        <f t="shared" si="11"/>
        <v>-0.29482010466661418</v>
      </c>
      <c r="K210" s="1">
        <f t="shared" si="10"/>
        <v>-0.28917682675145923</v>
      </c>
    </row>
    <row r="211" spans="3:11" ht="14.4" x14ac:dyDescent="0.3">
      <c r="C211" s="64"/>
      <c r="D211" s="64" t="s">
        <v>16</v>
      </c>
      <c r="E211" s="1">
        <f>'q calc'!M213</f>
        <v>0.43762917875607682</v>
      </c>
      <c r="F211" s="1">
        <f>'q calc'!N213</f>
        <v>-0.8263833510386388</v>
      </c>
      <c r="G211" s="1">
        <f t="shared" si="9"/>
        <v>-0.56838419232748061</v>
      </c>
      <c r="H211" s="1">
        <f>'q calc'!P213</f>
        <v>0.56793011224569312</v>
      </c>
      <c r="I211" s="1">
        <f>'CAPE calculation'!P412</f>
        <v>0.7325011281908077</v>
      </c>
      <c r="J211" s="1">
        <f t="shared" si="11"/>
        <v>-0.31129039789987184</v>
      </c>
      <c r="K211" s="1">
        <f t="shared" si="10"/>
        <v>-0.30564711998471689</v>
      </c>
    </row>
    <row r="212" spans="3:11" ht="14.4" x14ac:dyDescent="0.3">
      <c r="C212" s="64"/>
      <c r="D212" s="64" t="s">
        <v>17</v>
      </c>
      <c r="E212" s="1">
        <f>'q calc'!M214</f>
        <v>0.46483500133064626</v>
      </c>
      <c r="F212" s="1">
        <f>'q calc'!N214</f>
        <v>-0.76607277221198911</v>
      </c>
      <c r="G212" s="1">
        <f t="shared" si="9"/>
        <v>-0.50807361350083102</v>
      </c>
      <c r="H212" s="1">
        <f>'q calc'!P214</f>
        <v>0.60323627238892175</v>
      </c>
      <c r="I212" s="1">
        <f>'CAPE calculation'!P413</f>
        <v>0.78711660167644504</v>
      </c>
      <c r="J212" s="1">
        <f t="shared" si="11"/>
        <v>-0.23937888184876943</v>
      </c>
      <c r="K212" s="1">
        <f t="shared" si="10"/>
        <v>-0.23373560393361451</v>
      </c>
    </row>
    <row r="213" spans="3:11" ht="14.4" x14ac:dyDescent="0.3">
      <c r="C213" s="64"/>
      <c r="D213" s="64" t="s">
        <v>18</v>
      </c>
      <c r="E213" s="1">
        <f>'q calc'!M215</f>
        <v>0.47368381501647022</v>
      </c>
      <c r="F213" s="1">
        <f>'q calc'!N215</f>
        <v>-0.74721523679579915</v>
      </c>
      <c r="G213" s="1">
        <f t="shared" si="9"/>
        <v>-0.48921607808464102</v>
      </c>
      <c r="H213" s="1">
        <f>'q calc'!P215</f>
        <v>0.61471975656636124</v>
      </c>
      <c r="I213" s="1">
        <f>'CAPE calculation'!P414</f>
        <v>0.76893928245822862</v>
      </c>
      <c r="J213" s="1">
        <f t="shared" si="11"/>
        <v>-0.26274326908497109</v>
      </c>
      <c r="K213" s="1">
        <f t="shared" si="10"/>
        <v>-0.25709999116981613</v>
      </c>
    </row>
    <row r="214" spans="3:11" ht="14.4" x14ac:dyDescent="0.3">
      <c r="C214" s="64">
        <v>1952</v>
      </c>
      <c r="D214" s="64" t="s">
        <v>15</v>
      </c>
      <c r="E214" s="1">
        <f>'q calc'!M216</f>
        <v>0.47279504919473764</v>
      </c>
      <c r="F214" s="1">
        <f>'q calc'!N216</f>
        <v>-0.74909328419139731</v>
      </c>
      <c r="G214" s="1">
        <f t="shared" si="9"/>
        <v>-0.49109412548023917</v>
      </c>
      <c r="H214" s="1">
        <f>'q calc'!P216</f>
        <v>0.6135663671275412</v>
      </c>
      <c r="I214" s="1">
        <f>'CAPE calculation'!P415</f>
        <v>0.78224500322202972</v>
      </c>
      <c r="J214" s="1">
        <f t="shared" si="11"/>
        <v>-0.2455872841530935</v>
      </c>
      <c r="K214" s="1">
        <f t="shared" si="10"/>
        <v>-0.23994400623793857</v>
      </c>
    </row>
    <row r="215" spans="3:11" ht="14.4" x14ac:dyDescent="0.3">
      <c r="C215" s="64"/>
      <c r="D215" s="64" t="s">
        <v>16</v>
      </c>
      <c r="E215" s="1">
        <f>'q calc'!M217</f>
        <v>0.49362412402245676</v>
      </c>
      <c r="F215" s="1">
        <f>'q calc'!N217</f>
        <v>-0.7059809339578923</v>
      </c>
      <c r="G215" s="1">
        <f t="shared" si="9"/>
        <v>-0.44798177524673416</v>
      </c>
      <c r="H215" s="1">
        <f>'q calc'!P217</f>
        <v>0.64059714884667762</v>
      </c>
      <c r="I215" s="1">
        <f>'CAPE calculation'!P416</f>
        <v>0.78758377748920971</v>
      </c>
      <c r="J215" s="1">
        <f t="shared" si="11"/>
        <v>-0.23878552982745521</v>
      </c>
      <c r="K215" s="1">
        <f t="shared" si="10"/>
        <v>-0.23314225191230029</v>
      </c>
    </row>
    <row r="216" spans="3:11" ht="14.4" x14ac:dyDescent="0.3">
      <c r="C216" s="64"/>
      <c r="D216" s="64" t="s">
        <v>17</v>
      </c>
      <c r="E216" s="1">
        <f>'q calc'!M218</f>
        <v>0.49018309001780153</v>
      </c>
      <c r="F216" s="1">
        <f>'q calc'!N218</f>
        <v>-0.71297630457084471</v>
      </c>
      <c r="G216" s="1">
        <f t="shared" si="9"/>
        <v>-0.45497714585968657</v>
      </c>
      <c r="H216" s="1">
        <f>'q calc'!P218</f>
        <v>0.63613157177053314</v>
      </c>
      <c r="I216" s="1">
        <f>'CAPE calculation'!P417</f>
        <v>0.78620357339336189</v>
      </c>
      <c r="J216" s="1">
        <f t="shared" si="11"/>
        <v>-0.24053952085924468</v>
      </c>
      <c r="K216" s="1">
        <f t="shared" si="10"/>
        <v>-0.23489624294408976</v>
      </c>
    </row>
    <row r="217" spans="3:11" ht="14.4" x14ac:dyDescent="0.3">
      <c r="C217" s="64"/>
      <c r="D217" s="64" t="s">
        <v>18</v>
      </c>
      <c r="E217" s="1">
        <f>'q calc'!M219</f>
        <v>0.44080295731395558</v>
      </c>
      <c r="F217" s="1">
        <f>'q calc'!N219</f>
        <v>-0.81915731219598364</v>
      </c>
      <c r="G217" s="1">
        <f t="shared" si="9"/>
        <v>-0.56115815348482556</v>
      </c>
      <c r="H217" s="1">
        <f>'q calc'!P219</f>
        <v>0.57204886049219372</v>
      </c>
      <c r="I217" s="1">
        <f>'CAPE calculation'!P418</f>
        <v>0.81781849723994815</v>
      </c>
      <c r="J217" s="1">
        <f t="shared" si="11"/>
        <v>-0.20111485301446708</v>
      </c>
      <c r="K217" s="1">
        <f t="shared" si="10"/>
        <v>-0.19547157509931215</v>
      </c>
    </row>
    <row r="218" spans="3:11" ht="14.4" x14ac:dyDescent="0.3">
      <c r="C218" s="1">
        <f>C214+1</f>
        <v>1953</v>
      </c>
      <c r="D218" s="64" t="s">
        <v>15</v>
      </c>
      <c r="E218" s="1">
        <f>'q calc'!M220</f>
        <v>0.42061453200561666</v>
      </c>
      <c r="F218" s="1">
        <f>'q calc'!N220</f>
        <v>-0.86603846565510378</v>
      </c>
      <c r="G218" s="1">
        <f t="shared" si="9"/>
        <v>-0.60803930694394559</v>
      </c>
      <c r="H218" s="1">
        <f>'q calc'!P220</f>
        <v>0.54584947706895226</v>
      </c>
      <c r="I218" s="1">
        <f>'CAPE calculation'!P419</f>
        <v>0.81152511637097802</v>
      </c>
      <c r="J218" s="1">
        <f t="shared" si="11"/>
        <v>-0.20883994195687711</v>
      </c>
      <c r="K218" s="1">
        <f t="shared" si="10"/>
        <v>-0.20319666404172218</v>
      </c>
    </row>
    <row r="219" spans="3:11" ht="14.4" x14ac:dyDescent="0.3">
      <c r="D219" s="64" t="s">
        <v>16</v>
      </c>
      <c r="E219" s="1">
        <f>'q calc'!M221</f>
        <v>0.3773073166866443</v>
      </c>
      <c r="F219" s="1">
        <f>'q calc'!N221</f>
        <v>-0.97469525997449669</v>
      </c>
      <c r="G219" s="1">
        <f t="shared" si="9"/>
        <v>-0.7166961012633386</v>
      </c>
      <c r="H219" s="1">
        <f>'q calc'!P221</f>
        <v>0.48964785055249638</v>
      </c>
      <c r="I219" s="1">
        <f>'CAPE calculation'!P420</f>
        <v>0.73487837150467161</v>
      </c>
      <c r="J219" s="1">
        <f t="shared" si="11"/>
        <v>-0.30805027440880783</v>
      </c>
      <c r="K219" s="1">
        <f t="shared" si="10"/>
        <v>-0.30240699649365288</v>
      </c>
    </row>
    <row r="220" spans="3:11" ht="14.4" x14ac:dyDescent="0.3">
      <c r="D220" s="64" t="s">
        <v>17</v>
      </c>
      <c r="E220" s="1">
        <f>'q calc'!M222</f>
        <v>0.35475288537605321</v>
      </c>
      <c r="F220" s="1">
        <f>'q calc'!N222</f>
        <v>-1.0363338294273434</v>
      </c>
      <c r="G220" s="1">
        <f t="shared" si="9"/>
        <v>-0.77833467071618534</v>
      </c>
      <c r="H220" s="1">
        <f>'q calc'!P222</f>
        <v>0.46037799989429473</v>
      </c>
      <c r="I220" s="1">
        <f>'CAPE calculation'!P421</f>
        <v>0.70408013129763292</v>
      </c>
      <c r="J220" s="1">
        <f t="shared" si="11"/>
        <v>-0.3508631064354697</v>
      </c>
      <c r="K220" s="1">
        <f t="shared" si="10"/>
        <v>-0.34521982852031474</v>
      </c>
    </row>
    <row r="221" spans="3:11" ht="14.4" x14ac:dyDescent="0.3">
      <c r="D221" s="64" t="s">
        <v>18</v>
      </c>
      <c r="E221" s="1">
        <f>'q calc'!M223</f>
        <v>0.41173832051749087</v>
      </c>
      <c r="F221" s="1">
        <f>'q calc'!N223</f>
        <v>-0.88736727579726959</v>
      </c>
      <c r="G221" s="1">
        <f t="shared" si="9"/>
        <v>-0.6293681170861114</v>
      </c>
      <c r="H221" s="1">
        <f>'q calc'!P223</f>
        <v>0.53433043759106236</v>
      </c>
      <c r="I221" s="1">
        <f>'CAPE calculation'!P422</f>
        <v>0.74189562719258295</v>
      </c>
      <c r="J221" s="1">
        <f t="shared" si="11"/>
        <v>-0.29854670986982695</v>
      </c>
      <c r="K221" s="1">
        <f t="shared" si="10"/>
        <v>-0.292903431954672</v>
      </c>
    </row>
    <row r="222" spans="3:11" ht="14.4" x14ac:dyDescent="0.3">
      <c r="C222" s="1">
        <f>C218+1</f>
        <v>1954</v>
      </c>
      <c r="D222" s="64" t="s">
        <v>15</v>
      </c>
      <c r="E222" s="1">
        <f>'q calc'!M224</f>
        <v>0.45604675726097965</v>
      </c>
      <c r="F222" s="1">
        <f>'q calc'!N224</f>
        <v>-0.78515993687137176</v>
      </c>
      <c r="G222" s="1">
        <f t="shared" si="9"/>
        <v>-0.52716077816021367</v>
      </c>
      <c r="H222" s="1">
        <f>'q calc'!P224</f>
        <v>0.59183139199425727</v>
      </c>
      <c r="I222" s="1">
        <f>'CAPE calculation'!P423</f>
        <v>0.78276628237992818</v>
      </c>
      <c r="J222" s="1">
        <f t="shared" si="11"/>
        <v>-0.2449211174845565</v>
      </c>
      <c r="K222" s="1">
        <f t="shared" si="10"/>
        <v>-0.23927783956940157</v>
      </c>
    </row>
    <row r="223" spans="3:11" ht="14.4" x14ac:dyDescent="0.3">
      <c r="D223" s="64" t="s">
        <v>16</v>
      </c>
      <c r="E223" s="1">
        <f>'q calc'!M225</f>
        <v>0.52063825063984437</v>
      </c>
      <c r="F223" s="1">
        <f>'q calc'!N225</f>
        <v>-0.65269981497584673</v>
      </c>
      <c r="G223" s="1">
        <f t="shared" si="9"/>
        <v>-0.39470065626468859</v>
      </c>
      <c r="H223" s="1">
        <f>'q calc'!P225</f>
        <v>0.67565453694324151</v>
      </c>
      <c r="I223" s="1">
        <f>'CAPE calculation'!P424</f>
        <v>0.84032381375000942</v>
      </c>
      <c r="J223" s="1">
        <f t="shared" si="11"/>
        <v>-0.17396796886840968</v>
      </c>
      <c r="K223" s="1">
        <f t="shared" si="10"/>
        <v>-0.16832469095325475</v>
      </c>
    </row>
    <row r="224" spans="3:11" ht="14.4" x14ac:dyDescent="0.3">
      <c r="D224" s="64" t="s">
        <v>17</v>
      </c>
      <c r="E224" s="1">
        <f>'q calc'!M226</f>
        <v>0.61114975648110637</v>
      </c>
      <c r="F224" s="1">
        <f>'q calc'!N226</f>
        <v>-0.49241324921905044</v>
      </c>
      <c r="G224" s="1">
        <f t="shared" si="9"/>
        <v>-0.2344140905078923</v>
      </c>
      <c r="H224" s="1">
        <f>'q calc'!P226</f>
        <v>0.79311519123066054</v>
      </c>
      <c r="I224" s="1">
        <f>'CAPE calculation'!P425</f>
        <v>0.9012974097531864</v>
      </c>
      <c r="J224" s="1">
        <f t="shared" si="11"/>
        <v>-0.10391998732472765</v>
      </c>
      <c r="K224" s="1">
        <f t="shared" si="10"/>
        <v>-9.8276709409572713E-2</v>
      </c>
    </row>
    <row r="225" spans="3:11" ht="14.4" x14ac:dyDescent="0.3">
      <c r="D225" s="64" t="s">
        <v>18</v>
      </c>
      <c r="E225" s="1">
        <f>'q calc'!M227</f>
        <v>0.62376587336984557</v>
      </c>
      <c r="F225" s="1">
        <f>'q calc'!N227</f>
        <v>-0.47198018395188124</v>
      </c>
      <c r="G225" s="1">
        <f t="shared" si="9"/>
        <v>-0.2139810252407231</v>
      </c>
      <c r="H225" s="1">
        <f>'q calc'!P227</f>
        <v>0.80948766598449795</v>
      </c>
      <c r="I225" s="1">
        <f>'CAPE calculation'!P426</f>
        <v>0.98913271976997341</v>
      </c>
      <c r="J225" s="1">
        <f t="shared" si="11"/>
        <v>-1.0926760437742562E-2</v>
      </c>
      <c r="K225" s="1">
        <f t="shared" si="10"/>
        <v>-5.2834825225876259E-3</v>
      </c>
    </row>
    <row r="226" spans="3:11" ht="14.4" x14ac:dyDescent="0.3">
      <c r="C226" s="1">
        <f>C222+1</f>
        <v>1955</v>
      </c>
      <c r="D226" s="64" t="s">
        <v>15</v>
      </c>
      <c r="E226" s="1">
        <f>'q calc'!M228</f>
        <v>0.64987928806970041</v>
      </c>
      <c r="F226" s="1">
        <f>'q calc'!N228</f>
        <v>-0.43096864400081386</v>
      </c>
      <c r="G226" s="1">
        <f t="shared" si="9"/>
        <v>-0.17296948528965572</v>
      </c>
      <c r="H226" s="1">
        <f>'q calc'!P228</f>
        <v>0.84337616168252605</v>
      </c>
      <c r="I226" s="1">
        <f>'CAPE calculation'!P427</f>
        <v>1.014264064196565</v>
      </c>
      <c r="J226" s="1">
        <f t="shared" si="11"/>
        <v>1.4163289605829108E-2</v>
      </c>
      <c r="K226" s="1">
        <f t="shared" si="10"/>
        <v>1.9806567520984045E-2</v>
      </c>
    </row>
    <row r="227" spans="3:11" ht="14.4" x14ac:dyDescent="0.3">
      <c r="D227" s="64" t="s">
        <v>16</v>
      </c>
      <c r="E227" s="1">
        <f>'q calc'!M229</f>
        <v>0.76115506765037433</v>
      </c>
      <c r="F227" s="1">
        <f>'q calc'!N229</f>
        <v>-0.27291817361245241</v>
      </c>
      <c r="G227" s="1">
        <f t="shared" si="9"/>
        <v>-1.491901490129427E-2</v>
      </c>
      <c r="H227" s="1">
        <f>'q calc'!P229</f>
        <v>0.98778350254382508</v>
      </c>
      <c r="I227" s="1">
        <f>'CAPE calculation'!P428</f>
        <v>1.0846776117404131</v>
      </c>
      <c r="J227" s="1">
        <f t="shared" si="11"/>
        <v>8.1282810803467415E-2</v>
      </c>
      <c r="K227" s="1">
        <f t="shared" si="10"/>
        <v>8.6926088718622355E-2</v>
      </c>
    </row>
    <row r="228" spans="3:11" ht="14.4" x14ac:dyDescent="0.3">
      <c r="D228" s="64" t="s">
        <v>17</v>
      </c>
      <c r="E228" s="1">
        <f>'q calc'!M230</f>
        <v>0.82503092370891162</v>
      </c>
      <c r="F228" s="1">
        <f>'q calc'!N230</f>
        <v>-0.19233441006640756</v>
      </c>
      <c r="G228" s="1">
        <f t="shared" si="9"/>
        <v>6.5664748644750581E-2</v>
      </c>
      <c r="H228" s="1">
        <f>'q calc'!P230</f>
        <v>1.0706779343187565</v>
      </c>
      <c r="I228" s="1">
        <f>'CAPE calculation'!P429</f>
        <v>1.1754779887410567</v>
      </c>
      <c r="J228" s="1">
        <f t="shared" si="11"/>
        <v>0.16167486380442994</v>
      </c>
      <c r="K228" s="1">
        <f t="shared" si="10"/>
        <v>0.16731814171958487</v>
      </c>
    </row>
    <row r="229" spans="3:11" ht="14.4" x14ac:dyDescent="0.3">
      <c r="D229" s="64" t="s">
        <v>18</v>
      </c>
      <c r="E229" s="1">
        <f>'q calc'!M231</f>
        <v>0.81497755973615782</v>
      </c>
      <c r="F229" s="1">
        <f>'q calc'!N231</f>
        <v>-0.20459470018640771</v>
      </c>
      <c r="G229" s="1">
        <f t="shared" si="9"/>
        <v>5.3404458524750426E-2</v>
      </c>
      <c r="H229" s="1">
        <f>'q calc'!P231</f>
        <v>1.0576312536890005</v>
      </c>
      <c r="I229" s="1">
        <f>'CAPE calculation'!P430</f>
        <v>1.1802042875824226</v>
      </c>
      <c r="J229" s="1">
        <f t="shared" si="11"/>
        <v>0.16568754856300755</v>
      </c>
      <c r="K229" s="1">
        <f t="shared" si="10"/>
        <v>0.17133082647816247</v>
      </c>
    </row>
    <row r="230" spans="3:11" ht="14.4" x14ac:dyDescent="0.3">
      <c r="C230" s="1">
        <f>C226+1</f>
        <v>1956</v>
      </c>
      <c r="D230" s="64" t="s">
        <v>15</v>
      </c>
      <c r="E230" s="1">
        <f>'q calc'!M232</f>
        <v>0.87803600521180003</v>
      </c>
      <c r="F230" s="1">
        <f>'q calc'!N232</f>
        <v>-0.13006767797393895</v>
      </c>
      <c r="G230" s="1">
        <f t="shared" si="9"/>
        <v>0.12793148073721919</v>
      </c>
      <c r="H230" s="1">
        <f>'q calc'!P232</f>
        <v>1.1394648967719758</v>
      </c>
      <c r="I230" s="1">
        <f>'CAPE calculation'!P431</f>
        <v>1.2049766147198133</v>
      </c>
      <c r="J230" s="1">
        <f t="shared" si="11"/>
        <v>0.18646015988277834</v>
      </c>
      <c r="K230" s="1">
        <f t="shared" si="10"/>
        <v>0.19210343779793326</v>
      </c>
    </row>
    <row r="231" spans="3:11" ht="14.4" x14ac:dyDescent="0.3">
      <c r="D231" s="64" t="s">
        <v>16</v>
      </c>
      <c r="E231" s="1">
        <f>'q calc'!M233</f>
        <v>0.80460805990784567</v>
      </c>
      <c r="F231" s="1">
        <f>'q calc'!N233</f>
        <v>-0.21740000223120592</v>
      </c>
      <c r="G231" s="1">
        <f t="shared" si="9"/>
        <v>4.0599156479952214E-2</v>
      </c>
      <c r="H231" s="1">
        <f>'q calc'!P233</f>
        <v>1.04417431003144</v>
      </c>
      <c r="I231" s="1">
        <f>'CAPE calculation'!P432</f>
        <v>1.1264286942779318</v>
      </c>
      <c r="J231" s="1">
        <f t="shared" si="11"/>
        <v>0.11905218042062381</v>
      </c>
      <c r="K231" s="1">
        <f t="shared" si="10"/>
        <v>0.12469545833577875</v>
      </c>
    </row>
    <row r="232" spans="3:11" ht="14.4" x14ac:dyDescent="0.3">
      <c r="D232" s="64" t="s">
        <v>17</v>
      </c>
      <c r="E232" s="1">
        <f>'q calc'!M234</f>
        <v>0.74086230212826687</v>
      </c>
      <c r="F232" s="1">
        <f>'q calc'!N234</f>
        <v>-0.29994049804140177</v>
      </c>
      <c r="G232" s="1">
        <f t="shared" si="9"/>
        <v>-4.1941339330243632E-2</v>
      </c>
      <c r="H232" s="1">
        <f>'q calc'!P234</f>
        <v>0.96144871236026264</v>
      </c>
      <c r="I232" s="1">
        <f>'CAPE calculation'!P433</f>
        <v>1.1017406409872683</v>
      </c>
      <c r="J232" s="1">
        <f t="shared" si="11"/>
        <v>9.6891330024749145E-2</v>
      </c>
      <c r="K232" s="1">
        <f t="shared" si="10"/>
        <v>0.10253460793990408</v>
      </c>
    </row>
    <row r="233" spans="3:11" ht="14.4" x14ac:dyDescent="0.3">
      <c r="D233" s="64" t="s">
        <v>18</v>
      </c>
      <c r="E233" s="1">
        <f>'q calc'!M235</f>
        <v>0.83524815686277509</v>
      </c>
      <c r="F233" s="1">
        <f>'q calc'!N235</f>
        <v>-0.18002640443699042</v>
      </c>
      <c r="G233" s="1">
        <f t="shared" si="9"/>
        <v>7.7972754274167722E-2</v>
      </c>
      <c r="H233" s="1">
        <f>'q calc'!P235</f>
        <v>1.0839372749971081</v>
      </c>
      <c r="I233" s="1">
        <f>'CAPE calculation'!P434</f>
        <v>1.0584933427759222</v>
      </c>
      <c r="J233" s="1">
        <f t="shared" si="11"/>
        <v>5.6846522272978817E-2</v>
      </c>
      <c r="K233" s="1">
        <f t="shared" si="10"/>
        <v>6.248980018813375E-2</v>
      </c>
    </row>
    <row r="234" spans="3:11" ht="14.4" x14ac:dyDescent="0.3">
      <c r="C234" s="1">
        <f>C230+1</f>
        <v>1957</v>
      </c>
      <c r="D234" s="64" t="s">
        <v>15</v>
      </c>
      <c r="E234" s="1">
        <f>'q calc'!M236</f>
        <v>0.73572394142313624</v>
      </c>
      <c r="F234" s="1">
        <f>'q calc'!N236</f>
        <v>-0.3069003102013339</v>
      </c>
      <c r="G234" s="1">
        <f t="shared" si="9"/>
        <v>-4.8901151490175765E-2</v>
      </c>
      <c r="H234" s="1">
        <f>'q calc'!P236</f>
        <v>0.95478044179311605</v>
      </c>
      <c r="I234" s="1">
        <f>'CAPE calculation'!P435</f>
        <v>0.97670351263602673</v>
      </c>
      <c r="J234" s="1">
        <f t="shared" si="11"/>
        <v>-2.3572140102259238E-2</v>
      </c>
      <c r="K234" s="1">
        <f t="shared" si="10"/>
        <v>-1.7928862187104301E-2</v>
      </c>
    </row>
    <row r="235" spans="3:11" ht="14.4" x14ac:dyDescent="0.3">
      <c r="D235" s="64" t="s">
        <v>16</v>
      </c>
      <c r="E235" s="1">
        <f>'q calc'!M237</f>
        <v>0.8161892774134083</v>
      </c>
      <c r="F235" s="1">
        <f>'q calc'!N237</f>
        <v>-0.20310899330156715</v>
      </c>
      <c r="G235" s="1">
        <f t="shared" si="9"/>
        <v>5.4890165409590991E-2</v>
      </c>
      <c r="H235" s="1">
        <f>'q calc'!P237</f>
        <v>1.0592037515704422</v>
      </c>
      <c r="I235" s="1">
        <f>'CAPE calculation'!P436</f>
        <v>1.0264599636982512</v>
      </c>
      <c r="J235" s="1">
        <f t="shared" si="11"/>
        <v>2.6115953986805798E-2</v>
      </c>
      <c r="K235" s="1">
        <f t="shared" si="10"/>
        <v>3.1759231901960734E-2</v>
      </c>
    </row>
    <row r="236" spans="3:11" ht="14.4" x14ac:dyDescent="0.3">
      <c r="D236" s="64" t="s">
        <v>17</v>
      </c>
      <c r="E236" s="1">
        <f>'q calc'!M238</f>
        <v>0.66733009190760573</v>
      </c>
      <c r="F236" s="1">
        <f>'q calc'!N238</f>
        <v>-0.40447046506818757</v>
      </c>
      <c r="G236" s="1">
        <f t="shared" si="9"/>
        <v>-0.14647130635702943</v>
      </c>
      <c r="H236" s="1">
        <f>'q calc'!P238</f>
        <v>0.86602281657562497</v>
      </c>
      <c r="I236" s="1">
        <f>'CAPE calculation'!P437</f>
        <v>0.92868001064171457</v>
      </c>
      <c r="J236" s="1">
        <f t="shared" si="11"/>
        <v>-7.3991044452800872E-2</v>
      </c>
      <c r="K236" s="1">
        <f t="shared" si="10"/>
        <v>-6.8347766537645932E-2</v>
      </c>
    </row>
    <row r="237" spans="3:11" ht="14.4" x14ac:dyDescent="0.3">
      <c r="D237" s="64" t="s">
        <v>18</v>
      </c>
      <c r="E237" s="1">
        <f>'q calc'!M239</f>
        <v>0.66739733686719627</v>
      </c>
      <c r="F237" s="1">
        <f>'q calc'!N239</f>
        <v>-0.40436970298268948</v>
      </c>
      <c r="G237" s="1">
        <f t="shared" si="9"/>
        <v>-0.14637054427153134</v>
      </c>
      <c r="H237" s="1">
        <f>'q calc'!P239</f>
        <v>0.8661100832372236</v>
      </c>
      <c r="I237" s="1">
        <f>'CAPE calculation'!P438</f>
        <v>0.83684143588316529</v>
      </c>
      <c r="J237" s="1">
        <f t="shared" si="11"/>
        <v>-0.17812066982861602</v>
      </c>
      <c r="K237" s="1">
        <f t="shared" si="10"/>
        <v>-0.17247739191346109</v>
      </c>
    </row>
    <row r="238" spans="3:11" ht="14.4" x14ac:dyDescent="0.3">
      <c r="C238" s="1">
        <f>C234+1</f>
        <v>1958</v>
      </c>
      <c r="D238" s="64" t="s">
        <v>15</v>
      </c>
      <c r="E238" s="1">
        <f>'q calc'!M240</f>
        <v>0.73215005194935745</v>
      </c>
      <c r="F238" s="1">
        <f>'q calc'!N240</f>
        <v>-0.31176979702634566</v>
      </c>
      <c r="G238" s="1">
        <f t="shared" si="9"/>
        <v>-5.3770638315187524E-2</v>
      </c>
      <c r="H238" s="1">
        <f>'q calc'!P240</f>
        <v>0.95014245248955498</v>
      </c>
      <c r="I238" s="1">
        <f>'CAPE calculation'!P439</f>
        <v>0.85191276832007823</v>
      </c>
      <c r="J238" s="1">
        <f t="shared" si="11"/>
        <v>-0.16027114199532949</v>
      </c>
      <c r="K238" s="1">
        <f t="shared" si="10"/>
        <v>-0.15462786408017457</v>
      </c>
    </row>
    <row r="239" spans="3:11" ht="14.4" x14ac:dyDescent="0.3">
      <c r="D239" s="64" t="s">
        <v>16</v>
      </c>
      <c r="E239" s="1">
        <f>'q calc'!M241</f>
        <v>0.80842022030320071</v>
      </c>
      <c r="F239" s="1">
        <f>'q calc'!N241</f>
        <v>-0.21267328102030808</v>
      </c>
      <c r="G239" s="1">
        <f t="shared" si="9"/>
        <v>4.5325877690850058E-2</v>
      </c>
      <c r="H239" s="1">
        <f>'q calc'!P241</f>
        <v>1.0491215137059904</v>
      </c>
      <c r="I239" s="1">
        <f>'CAPE calculation'!P440</f>
        <v>0.89507252305707985</v>
      </c>
      <c r="J239" s="1">
        <f t="shared" si="11"/>
        <v>-0.1108505326414515</v>
      </c>
      <c r="K239" s="1">
        <f t="shared" si="10"/>
        <v>-0.10520725472629656</v>
      </c>
    </row>
    <row r="240" spans="3:11" ht="14.4" x14ac:dyDescent="0.3">
      <c r="D240" s="64" t="s">
        <v>17</v>
      </c>
      <c r="E240" s="1">
        <f>'q calc'!M242</f>
        <v>0.97532855856922707</v>
      </c>
      <c r="F240" s="1">
        <f>'q calc'!N242</f>
        <v>-2.4980881602433225E-2</v>
      </c>
      <c r="G240" s="1">
        <f t="shared" si="9"/>
        <v>0.23301827710872491</v>
      </c>
      <c r="H240" s="1">
        <f>'q calc'!P242</f>
        <v>1.2657256065948725</v>
      </c>
      <c r="I240" s="1">
        <f>'CAPE calculation'!P441</f>
        <v>0.9743189798602363</v>
      </c>
      <c r="J240" s="1">
        <f t="shared" si="11"/>
        <v>-2.6016534231258177E-2</v>
      </c>
      <c r="K240" s="1">
        <f t="shared" si="10"/>
        <v>-2.037325631610324E-2</v>
      </c>
    </row>
    <row r="241" spans="3:11" ht="14.4" x14ac:dyDescent="0.3">
      <c r="D241" s="64" t="s">
        <v>18</v>
      </c>
      <c r="E241" s="1">
        <f>'q calc'!M243</f>
        <v>1.0536583171820331</v>
      </c>
      <c r="F241" s="1">
        <f>'q calc'!N243</f>
        <v>5.2268220315720232E-2</v>
      </c>
      <c r="G241" s="1">
        <f t="shared" si="9"/>
        <v>0.3102673790268784</v>
      </c>
      <c r="H241" s="1">
        <f>'q calc'!P243</f>
        <v>1.3673774862240968</v>
      </c>
      <c r="I241" s="1">
        <f>'CAPE calculation'!P442</f>
        <v>1.0621497442686372</v>
      </c>
      <c r="J241" s="1">
        <f t="shared" si="11"/>
        <v>6.0294915016073432E-2</v>
      </c>
      <c r="K241" s="1">
        <f t="shared" si="10"/>
        <v>6.5938192931228365E-2</v>
      </c>
    </row>
    <row r="242" spans="3:11" ht="14.4" x14ac:dyDescent="0.3">
      <c r="C242" s="1">
        <f>C238+1</f>
        <v>1959</v>
      </c>
      <c r="D242" s="64" t="s">
        <v>15</v>
      </c>
      <c r="E242" s="1">
        <f>'q calc'!M244</f>
        <v>1.0798959065622911</v>
      </c>
      <c r="F242" s="1">
        <f>'q calc'!N244</f>
        <v>7.6864653678313105E-2</v>
      </c>
      <c r="G242" s="1">
        <f t="shared" si="9"/>
        <v>0.33486381238947127</v>
      </c>
      <c r="H242" s="1">
        <f>'q calc'!P244</f>
        <v>1.4014271287185518</v>
      </c>
      <c r="I242" s="1">
        <f>'CAPE calculation'!P443</f>
        <v>1.1133937467765809</v>
      </c>
      <c r="J242" s="1">
        <f t="shared" si="11"/>
        <v>0.10741278042006423</v>
      </c>
      <c r="K242" s="1">
        <f t="shared" si="10"/>
        <v>0.11305605833521917</v>
      </c>
    </row>
    <row r="243" spans="3:11" ht="14.4" x14ac:dyDescent="0.3">
      <c r="D243" s="64" t="s">
        <v>16</v>
      </c>
      <c r="E243" s="1">
        <f>'q calc'!M245</f>
        <v>1.1527429839778991</v>
      </c>
      <c r="F243" s="1">
        <f>'q calc'!N245</f>
        <v>0.14214430575165085</v>
      </c>
      <c r="G243" s="1">
        <f t="shared" si="9"/>
        <v>0.40014346446280902</v>
      </c>
      <c r="H243" s="1">
        <f>'q calc'!P245</f>
        <v>1.4959638983439534</v>
      </c>
      <c r="I243" s="1">
        <f>'CAPE calculation'!P444</f>
        <v>1.1277793323356973</v>
      </c>
      <c r="J243" s="1">
        <f t="shared" si="11"/>
        <v>0.12025050657636835</v>
      </c>
      <c r="K243" s="1">
        <f t="shared" si="10"/>
        <v>0.12589378449152328</v>
      </c>
    </row>
    <row r="244" spans="3:11" ht="14.4" x14ac:dyDescent="0.3">
      <c r="D244" s="64" t="s">
        <v>17</v>
      </c>
      <c r="E244" s="1">
        <f>'q calc'!M246</f>
        <v>1.0837551701656569</v>
      </c>
      <c r="F244" s="1">
        <f>'q calc'!N246</f>
        <v>8.0432019726985493E-2</v>
      </c>
      <c r="G244" s="1">
        <f t="shared" si="9"/>
        <v>0.33843117843814363</v>
      </c>
      <c r="H244" s="1">
        <f>'q calc'!P246</f>
        <v>1.4064354602417726</v>
      </c>
      <c r="I244" s="1">
        <f>'CAPE calculation'!P445</f>
        <v>1.1078897962687693</v>
      </c>
      <c r="J244" s="1">
        <f t="shared" si="11"/>
        <v>0.10245712152714286</v>
      </c>
      <c r="K244" s="1">
        <f t="shared" si="10"/>
        <v>0.1081003994422978</v>
      </c>
    </row>
    <row r="245" spans="3:11" ht="14.4" x14ac:dyDescent="0.3">
      <c r="D245" s="64" t="s">
        <v>18</v>
      </c>
      <c r="E245" s="1">
        <f>'q calc'!M247</f>
        <v>1.226064698725436</v>
      </c>
      <c r="F245" s="1">
        <f>'q calc'!N247</f>
        <v>0.20380960832833353</v>
      </c>
      <c r="G245" s="1">
        <f t="shared" si="9"/>
        <v>0.4618087670394917</v>
      </c>
      <c r="H245" s="1">
        <f>'q calc'!P247</f>
        <v>1.5911166251456215</v>
      </c>
      <c r="I245" s="1">
        <f>'CAPE calculation'!P446</f>
        <v>1.1385251316341829</v>
      </c>
      <c r="J245" s="1">
        <f t="shared" si="11"/>
        <v>0.12973368061634755</v>
      </c>
      <c r="K245" s="1">
        <f t="shared" si="10"/>
        <v>0.13537695853150247</v>
      </c>
    </row>
    <row r="246" spans="3:11" ht="14.4" x14ac:dyDescent="0.3">
      <c r="C246" s="1">
        <f>C242+1</f>
        <v>1960</v>
      </c>
      <c r="D246" s="64" t="s">
        <v>15</v>
      </c>
      <c r="E246" s="1">
        <f>'q calc'!M248</f>
        <v>1.0591611457371439</v>
      </c>
      <c r="F246" s="1">
        <f>'q calc'!N248</f>
        <v>5.7477222877804442E-2</v>
      </c>
      <c r="G246" s="1">
        <f t="shared" si="9"/>
        <v>0.31547638158896257</v>
      </c>
      <c r="H246" s="1">
        <f>'q calc'!P248</f>
        <v>1.3745187423164262</v>
      </c>
      <c r="I246" s="1">
        <f>'CAPE calculation'!P447</f>
        <v>1.0568441923826755</v>
      </c>
      <c r="J246" s="1">
        <f t="shared" si="11"/>
        <v>5.5287290519223292E-2</v>
      </c>
      <c r="K246" s="1">
        <f t="shared" si="10"/>
        <v>6.0930568434378225E-2</v>
      </c>
    </row>
    <row r="247" spans="3:11" ht="14.4" x14ac:dyDescent="0.3">
      <c r="D247" s="64" t="s">
        <v>16</v>
      </c>
      <c r="E247" s="1">
        <f>'q calc'!M249</f>
        <v>1.1064998799901131</v>
      </c>
      <c r="F247" s="1">
        <f>'q calc'!N249</f>
        <v>0.10120177204995837</v>
      </c>
      <c r="G247" s="1">
        <f t="shared" si="9"/>
        <v>0.35920093076111648</v>
      </c>
      <c r="H247" s="1">
        <f>'q calc'!P249</f>
        <v>1.4359522434697918</v>
      </c>
      <c r="I247" s="1">
        <f>'CAPE calculation'!P448</f>
        <v>1.0906547605183086</v>
      </c>
      <c r="J247" s="1">
        <f t="shared" si="11"/>
        <v>8.6778213617612801E-2</v>
      </c>
      <c r="K247" s="1">
        <f t="shared" si="10"/>
        <v>9.2421491532767741E-2</v>
      </c>
    </row>
    <row r="248" spans="3:11" ht="14.4" x14ac:dyDescent="0.3">
      <c r="D248" s="64" t="s">
        <v>17</v>
      </c>
      <c r="E248" s="1">
        <f>'q calc'!M250</f>
        <v>0.93366617582911904</v>
      </c>
      <c r="F248" s="1">
        <f>'q calc'!N250</f>
        <v>-6.8636318099895427E-2</v>
      </c>
      <c r="G248" s="1">
        <f t="shared" si="9"/>
        <v>0.18936284061126271</v>
      </c>
      <c r="H248" s="1">
        <f>'q calc'!P250</f>
        <v>1.211658549701482</v>
      </c>
      <c r="I248" s="1">
        <f>'CAPE calculation'!P449</f>
        <v>1.0438077649757911</v>
      </c>
      <c r="J248" s="1">
        <f t="shared" si="11"/>
        <v>4.2875339340903394E-2</v>
      </c>
      <c r="K248" s="1">
        <f t="shared" si="10"/>
        <v>4.8518617256058327E-2</v>
      </c>
    </row>
    <row r="249" spans="3:11" ht="14.4" x14ac:dyDescent="0.3">
      <c r="D249" s="64" t="s">
        <v>18</v>
      </c>
      <c r="E249" s="1">
        <f>'q calc'!M251</f>
        <v>1.2219983845144839</v>
      </c>
      <c r="F249" s="1">
        <f>'q calc'!N251</f>
        <v>0.20048753874728911</v>
      </c>
      <c r="G249" s="1">
        <f t="shared" si="9"/>
        <v>0.45848669745844728</v>
      </c>
      <c r="H249" s="1">
        <f>'q calc'!P251</f>
        <v>1.585839595188852</v>
      </c>
      <c r="I249" s="1">
        <f>'CAPE calculation'!P450</f>
        <v>1.0752463943440669</v>
      </c>
      <c r="J249" s="1">
        <f t="shared" si="11"/>
        <v>7.2549839357385376E-2</v>
      </c>
      <c r="K249" s="1">
        <f t="shared" si="10"/>
        <v>7.8193117272540316E-2</v>
      </c>
    </row>
    <row r="250" spans="3:11" ht="14.4" x14ac:dyDescent="0.3">
      <c r="C250" s="1">
        <f>C246+1</f>
        <v>1961</v>
      </c>
      <c r="D250" s="64" t="s">
        <v>15</v>
      </c>
      <c r="E250" s="1">
        <f>'q calc'!M252</f>
        <v>1.580078599026437</v>
      </c>
      <c r="F250" s="1">
        <f>'q calc'!N252</f>
        <v>0.45747459202083723</v>
      </c>
      <c r="G250" s="1">
        <f t="shared" si="9"/>
        <v>0.71547375073199537</v>
      </c>
      <c r="H250" s="1">
        <f>'q calc'!P252</f>
        <v>2.0505356124854628</v>
      </c>
      <c r="I250" s="1">
        <f>'CAPE calculation'!P451</f>
        <v>1.2151773830040045</v>
      </c>
      <c r="J250" s="1">
        <f t="shared" si="11"/>
        <v>0.19489006037836856</v>
      </c>
      <c r="K250" s="1">
        <f t="shared" si="10"/>
        <v>0.20053333829352349</v>
      </c>
    </row>
    <row r="251" spans="3:11" ht="14.4" x14ac:dyDescent="0.3">
      <c r="D251" s="64" t="s">
        <v>16</v>
      </c>
      <c r="E251" s="1">
        <f>'q calc'!M253</f>
        <v>1.5450292769435199</v>
      </c>
      <c r="F251" s="1">
        <f>'q calc'!N253</f>
        <v>0.43504285964817607</v>
      </c>
      <c r="G251" s="1">
        <f t="shared" si="9"/>
        <v>0.69304201835933421</v>
      </c>
      <c r="H251" s="1">
        <f>'q calc'!P253</f>
        <v>2.0050506073921861</v>
      </c>
      <c r="I251" s="1">
        <f>'CAPE calculation'!P452</f>
        <v>1.2448611938927063</v>
      </c>
      <c r="J251" s="1">
        <f t="shared" si="11"/>
        <v>0.21902403285187236</v>
      </c>
      <c r="K251" s="1">
        <f t="shared" si="10"/>
        <v>0.22466731076702728</v>
      </c>
    </row>
    <row r="252" spans="3:11" ht="14.4" x14ac:dyDescent="0.3">
      <c r="D252" s="64" t="s">
        <v>17</v>
      </c>
      <c r="E252" s="1">
        <f>'q calc'!M254</f>
        <v>1.6213017914754757</v>
      </c>
      <c r="F252" s="1">
        <f>'q calc'!N254</f>
        <v>0.48322940153563682</v>
      </c>
      <c r="G252" s="1">
        <f t="shared" si="9"/>
        <v>0.74122856024679495</v>
      </c>
      <c r="H252" s="1">
        <f>'q calc'!P254</f>
        <v>2.1040327133443557</v>
      </c>
      <c r="I252" s="1">
        <f>'CAPE calculation'!P453</f>
        <v>1.2667657007800852</v>
      </c>
      <c r="J252" s="1">
        <f t="shared" si="11"/>
        <v>0.23646695983433921</v>
      </c>
      <c r="K252" s="1">
        <f t="shared" si="10"/>
        <v>0.24211023774949414</v>
      </c>
    </row>
    <row r="253" spans="3:11" ht="14.4" x14ac:dyDescent="0.3">
      <c r="D253" s="64" t="s">
        <v>18</v>
      </c>
      <c r="E253" s="1">
        <f>'q calc'!M255</f>
        <v>1.7449003261028191</v>
      </c>
      <c r="F253" s="1">
        <f>'q calc'!N255</f>
        <v>0.55669743431114604</v>
      </c>
      <c r="G253" s="1">
        <f t="shared" si="9"/>
        <v>0.81469659302230424</v>
      </c>
      <c r="H253" s="1">
        <f>'q calc'!P255</f>
        <v>2.2644318207435341</v>
      </c>
      <c r="I253" s="1">
        <f>'CAPE calculation'!P454</f>
        <v>1.3472753658126495</v>
      </c>
      <c r="J253" s="1">
        <f t="shared" si="11"/>
        <v>0.29808430549809417</v>
      </c>
      <c r="K253" s="1">
        <f t="shared" si="10"/>
        <v>0.30372758341324912</v>
      </c>
    </row>
    <row r="254" spans="3:11" ht="14.4" x14ac:dyDescent="0.3">
      <c r="C254" s="1">
        <f>C250+1</f>
        <v>1962</v>
      </c>
      <c r="D254" s="64" t="s">
        <v>15</v>
      </c>
      <c r="E254" s="1">
        <f>'q calc'!M256</f>
        <v>1.6622170732759147</v>
      </c>
      <c r="F254" s="1">
        <f>'q calc'!N256</f>
        <v>0.50815229757718794</v>
      </c>
      <c r="G254" s="1">
        <f t="shared" si="9"/>
        <v>0.76615145628834602</v>
      </c>
      <c r="H254" s="1">
        <f>'q calc'!P256</f>
        <v>2.1571302253784861</v>
      </c>
      <c r="I254" s="1">
        <f>'CAPE calculation'!P455</f>
        <v>1.3096037748670601</v>
      </c>
      <c r="J254" s="1">
        <f t="shared" si="11"/>
        <v>0.2697246295286822</v>
      </c>
      <c r="K254" s="1">
        <f t="shared" si="10"/>
        <v>0.27536790744383716</v>
      </c>
    </row>
    <row r="255" spans="3:11" ht="14.4" x14ac:dyDescent="0.3">
      <c r="D255" s="64" t="s">
        <v>16</v>
      </c>
      <c r="E255" s="1">
        <f>'q calc'!M257</f>
        <v>1.2711881938795921</v>
      </c>
      <c r="F255" s="1">
        <f>'q calc'!N257</f>
        <v>0.23995204881491908</v>
      </c>
      <c r="G255" s="1">
        <f t="shared" si="9"/>
        <v>0.49795120752607724</v>
      </c>
      <c r="H255" s="1">
        <f>'q calc'!P257</f>
        <v>1.6496753157262185</v>
      </c>
      <c r="I255" s="1">
        <f>'CAPE calculation'!P456</f>
        <v>1.0267880968307512</v>
      </c>
      <c r="J255" s="1">
        <f t="shared" si="11"/>
        <v>2.6435577457151572E-2</v>
      </c>
      <c r="K255" s="1">
        <f t="shared" si="10"/>
        <v>3.2078855372306508E-2</v>
      </c>
    </row>
    <row r="256" spans="3:11" ht="14.4" x14ac:dyDescent="0.3">
      <c r="D256" s="64" t="s">
        <v>17</v>
      </c>
      <c r="E256" s="1">
        <f>'q calc'!M258</f>
        <v>1.3086931376753379</v>
      </c>
      <c r="F256" s="1">
        <f>'q calc'!N258</f>
        <v>0.2690290344461857</v>
      </c>
      <c r="G256" s="1">
        <f t="shared" si="9"/>
        <v>0.52702819315734384</v>
      </c>
      <c r="H256" s="1">
        <f>'q calc'!P258</f>
        <v>1.6983470861968946</v>
      </c>
      <c r="I256" s="1">
        <f>'CAPE calculation'!P457</f>
        <v>1.0562770014705229</v>
      </c>
      <c r="J256" s="1">
        <f t="shared" si="11"/>
        <v>5.4750462884893866E-2</v>
      </c>
      <c r="K256" s="1">
        <f t="shared" si="10"/>
        <v>6.0393740800048799E-2</v>
      </c>
    </row>
    <row r="257" spans="3:11" ht="14.4" x14ac:dyDescent="0.3">
      <c r="D257" s="64" t="s">
        <v>18</v>
      </c>
      <c r="E257" s="1">
        <f>'q calc'!M259</f>
        <v>1.5722685528802918</v>
      </c>
      <c r="F257" s="1">
        <f>'q calc'!N259</f>
        <v>0.45251951458192963</v>
      </c>
      <c r="G257" s="1">
        <f t="shared" si="9"/>
        <v>0.71051867329308771</v>
      </c>
      <c r="H257" s="1">
        <f>'q calc'!P259</f>
        <v>2.0404001813950772</v>
      </c>
      <c r="I257" s="1">
        <f>'CAPE calculation'!P458</f>
        <v>1.1326043147601399</v>
      </c>
      <c r="J257" s="1">
        <f t="shared" si="11"/>
        <v>0.12451968429665033</v>
      </c>
      <c r="K257" s="1">
        <f t="shared" si="10"/>
        <v>0.13016296221180526</v>
      </c>
    </row>
    <row r="258" spans="3:11" ht="14.4" x14ac:dyDescent="0.3">
      <c r="C258" s="1">
        <f>C254+1</f>
        <v>1963</v>
      </c>
      <c r="D258" s="64" t="s">
        <v>15</v>
      </c>
      <c r="E258" s="1">
        <f>'q calc'!M260</f>
        <v>1.6219437987426051</v>
      </c>
      <c r="F258" s="1">
        <f>'q calc'!N260</f>
        <v>0.48362530573570817</v>
      </c>
      <c r="G258" s="1">
        <f t="shared" si="9"/>
        <v>0.74162446444686636</v>
      </c>
      <c r="H258" s="1">
        <f>'q calc'!P260</f>
        <v>2.1048658736476056</v>
      </c>
      <c r="I258" s="1">
        <f>'CAPE calculation'!P459</f>
        <v>1.175012944242503</v>
      </c>
      <c r="J258" s="1">
        <f t="shared" si="11"/>
        <v>0.16127916391204078</v>
      </c>
      <c r="K258" s="1">
        <f t="shared" si="10"/>
        <v>0.16692244182719571</v>
      </c>
    </row>
    <row r="259" spans="3:11" ht="14.4" x14ac:dyDescent="0.3">
      <c r="D259" s="64" t="s">
        <v>16</v>
      </c>
      <c r="E259" s="1">
        <f>'q calc'!M261</f>
        <v>1.6582333934279752</v>
      </c>
      <c r="F259" s="1">
        <f>'q calc'!N261</f>
        <v>0.50575281485685941</v>
      </c>
      <c r="G259" s="1">
        <f t="shared" si="9"/>
        <v>0.76375197356801761</v>
      </c>
      <c r="H259" s="1">
        <f>'q calc'!P261</f>
        <v>2.1519604335706779</v>
      </c>
      <c r="I259" s="1">
        <f>'CAPE calculation'!P460</f>
        <v>1.2413135449568453</v>
      </c>
      <c r="J259" s="1">
        <f t="shared" si="11"/>
        <v>0.21617012939261707</v>
      </c>
      <c r="K259" s="1">
        <f t="shared" si="10"/>
        <v>0.22181340730777199</v>
      </c>
    </row>
    <row r="260" spans="3:11" ht="14.4" x14ac:dyDescent="0.3">
      <c r="D260" s="64" t="s">
        <v>17</v>
      </c>
      <c r="E260" s="1">
        <f>'q calc'!M262</f>
        <v>1.678410128276792</v>
      </c>
      <c r="F260" s="1">
        <f>'q calc'!N262</f>
        <v>0.51784699312500093</v>
      </c>
      <c r="G260" s="1">
        <f t="shared" si="9"/>
        <v>0.77584615183615901</v>
      </c>
      <c r="H260" s="1">
        <f>'q calc'!P262</f>
        <v>2.1781446457843407</v>
      </c>
      <c r="I260" s="1">
        <f>'CAPE calculation'!P461</f>
        <v>1.275959753419782</v>
      </c>
      <c r="J260" s="1">
        <f t="shared" si="11"/>
        <v>0.24369864321809637</v>
      </c>
      <c r="K260" s="1">
        <f t="shared" si="10"/>
        <v>0.24934192113325129</v>
      </c>
    </row>
    <row r="261" spans="3:11" ht="14.4" x14ac:dyDescent="0.3">
      <c r="D261" s="64" t="s">
        <v>18</v>
      </c>
      <c r="E261" s="1">
        <f>'q calc'!M263</f>
        <v>1.591077577139794</v>
      </c>
      <c r="F261" s="1">
        <f>'q calc'!N263</f>
        <v>0.46441150815422011</v>
      </c>
      <c r="G261" s="1">
        <f t="shared" si="9"/>
        <v>0.72241066686537825</v>
      </c>
      <c r="H261" s="1">
        <f>'q calc'!P263</f>
        <v>2.0648094570500835</v>
      </c>
      <c r="I261" s="1">
        <f>'CAPE calculation'!P462</f>
        <v>1.2802114685573371</v>
      </c>
      <c r="J261" s="1">
        <f t="shared" si="11"/>
        <v>0.24702527409630762</v>
      </c>
      <c r="K261" s="1">
        <f t="shared" si="10"/>
        <v>0.25266855201146254</v>
      </c>
    </row>
    <row r="262" spans="3:11" ht="14.4" x14ac:dyDescent="0.3">
      <c r="C262" s="1">
        <f>C258+1</f>
        <v>1964</v>
      </c>
      <c r="D262" s="64" t="s">
        <v>15</v>
      </c>
      <c r="E262" s="1">
        <f>'q calc'!M264</f>
        <v>1.637458189360417</v>
      </c>
      <c r="F262" s="1">
        <f>'q calc'!N264</f>
        <v>0.49314515498627931</v>
      </c>
      <c r="G262" s="1">
        <f t="shared" ref="G262:G325" si="12">F262-$F$506</f>
        <v>0.75114431369743739</v>
      </c>
      <c r="H262" s="1">
        <f>'q calc'!P264</f>
        <v>2.1249995622422331</v>
      </c>
      <c r="I262" s="1">
        <f>'CAPE calculation'!P463</f>
        <v>1.3483477406979949</v>
      </c>
      <c r="J262" s="1">
        <f t="shared" si="11"/>
        <v>0.29887994709897464</v>
      </c>
      <c r="K262" s="1">
        <f t="shared" ref="K262:K325" si="13">J262-$J$506</f>
        <v>0.30452322501412959</v>
      </c>
    </row>
    <row r="263" spans="3:11" ht="14.4" x14ac:dyDescent="0.3">
      <c r="D263" s="64" t="s">
        <v>16</v>
      </c>
      <c r="E263" s="1">
        <f>'q calc'!M265</f>
        <v>1.629845053822357</v>
      </c>
      <c r="F263" s="1">
        <f>'q calc'!N265</f>
        <v>0.4884849512955885</v>
      </c>
      <c r="G263" s="1">
        <f t="shared" si="12"/>
        <v>0.74648411000674664</v>
      </c>
      <c r="H263" s="1">
        <f>'q calc'!P265</f>
        <v>2.115119670474134</v>
      </c>
      <c r="I263" s="1">
        <f>'CAPE calculation'!P464</f>
        <v>1.3563389697500712</v>
      </c>
      <c r="J263" s="1">
        <f t="shared" ref="J263:J326" si="14">LN(I263)</f>
        <v>0.3047891359707795</v>
      </c>
      <c r="K263" s="1">
        <f t="shared" si="13"/>
        <v>0.31043241388593446</v>
      </c>
    </row>
    <row r="264" spans="3:11" ht="14.4" x14ac:dyDescent="0.3">
      <c r="D264" s="64" t="s">
        <v>17</v>
      </c>
      <c r="E264" s="1">
        <f>'q calc'!M266</f>
        <v>1.6395577831908579</v>
      </c>
      <c r="F264" s="1">
        <f>'q calc'!N266</f>
        <v>0.49442656107970218</v>
      </c>
      <c r="G264" s="1">
        <f t="shared" si="12"/>
        <v>0.75242571979086037</v>
      </c>
      <c r="H264" s="1">
        <f>'q calc'!P266</f>
        <v>2.1277242950015567</v>
      </c>
      <c r="I264" s="1">
        <f>'CAPE calculation'!P465</f>
        <v>1.3922446292392778</v>
      </c>
      <c r="J264" s="1">
        <f t="shared" si="14"/>
        <v>0.33091728586790214</v>
      </c>
      <c r="K264" s="1">
        <f t="shared" si="13"/>
        <v>0.3365605637830571</v>
      </c>
    </row>
    <row r="265" spans="3:11" ht="14.4" x14ac:dyDescent="0.3">
      <c r="D265" s="64" t="s">
        <v>18</v>
      </c>
      <c r="E265" s="1">
        <f>'q calc'!M267</f>
        <v>1.6721070977854589</v>
      </c>
      <c r="F265" s="1">
        <f>'q calc'!N267</f>
        <v>0.5140845663105964</v>
      </c>
      <c r="G265" s="1">
        <f t="shared" si="12"/>
        <v>0.77208372502175449</v>
      </c>
      <c r="H265" s="1">
        <f>'q calc'!P267</f>
        <v>2.1699649333972331</v>
      </c>
      <c r="I265" s="1">
        <f>'CAPE calculation'!P466</f>
        <v>1.384580399121748</v>
      </c>
      <c r="J265" s="1">
        <f t="shared" si="14"/>
        <v>0.32539713281444455</v>
      </c>
      <c r="K265" s="1">
        <f t="shared" si="13"/>
        <v>0.3310404107295995</v>
      </c>
    </row>
    <row r="266" spans="3:11" ht="14.4" x14ac:dyDescent="0.3">
      <c r="C266" s="1">
        <f>C262+1</f>
        <v>1965</v>
      </c>
      <c r="D266" s="64" t="s">
        <v>15</v>
      </c>
      <c r="E266" s="1">
        <f>'q calc'!M268</f>
        <v>1.665464780290365</v>
      </c>
      <c r="F266" s="1">
        <f>'q calc'!N268</f>
        <v>0.51010423179958331</v>
      </c>
      <c r="G266" s="1">
        <f t="shared" si="12"/>
        <v>0.7681033905107415</v>
      </c>
      <c r="H266" s="1">
        <f>'q calc'!P268</f>
        <v>2.1613449137466172</v>
      </c>
      <c r="I266" s="1">
        <f>'CAPE calculation'!P467</f>
        <v>1.4161829877386196</v>
      </c>
      <c r="J266" s="1">
        <f t="shared" si="14"/>
        <v>0.34796521555119669</v>
      </c>
      <c r="K266" s="1">
        <f t="shared" si="13"/>
        <v>0.35360849346635165</v>
      </c>
    </row>
    <row r="267" spans="3:11" ht="14.4" x14ac:dyDescent="0.3">
      <c r="D267" s="64" t="s">
        <v>16</v>
      </c>
      <c r="E267" s="1">
        <f>'q calc'!M269</f>
        <v>1.5675870424934002</v>
      </c>
      <c r="F267" s="1">
        <f>'q calc'!N269</f>
        <v>0.44953752148460474</v>
      </c>
      <c r="G267" s="1">
        <f t="shared" si="12"/>
        <v>0.70753668019576288</v>
      </c>
      <c r="H267" s="1">
        <f>'q calc'!P269</f>
        <v>2.0343247850353916</v>
      </c>
      <c r="I267" s="1">
        <f>'CAPE calculation'!P468</f>
        <v>1.3649304788293772</v>
      </c>
      <c r="J267" s="1">
        <f t="shared" si="14"/>
        <v>0.31110349607935289</v>
      </c>
      <c r="K267" s="1">
        <f t="shared" si="13"/>
        <v>0.31674677399450785</v>
      </c>
    </row>
    <row r="268" spans="3:11" ht="14.4" x14ac:dyDescent="0.3">
      <c r="D268" s="64" t="s">
        <v>17</v>
      </c>
      <c r="E268" s="1">
        <f>'q calc'!M270</f>
        <v>1.651466575286981</v>
      </c>
      <c r="F268" s="1">
        <f>'q calc'!N270</f>
        <v>0.50166372664115966</v>
      </c>
      <c r="G268" s="1">
        <f t="shared" si="12"/>
        <v>0.75966288535231774</v>
      </c>
      <c r="H268" s="1">
        <f>'q calc'!P270</f>
        <v>2.143178844104261</v>
      </c>
      <c r="I268" s="1">
        <f>'CAPE calculation'!P469</f>
        <v>1.4267670013056415</v>
      </c>
      <c r="J268" s="1">
        <f t="shared" si="14"/>
        <v>0.35541104647066962</v>
      </c>
      <c r="K268" s="1">
        <f t="shared" si="13"/>
        <v>0.36105432438582458</v>
      </c>
    </row>
    <row r="269" spans="3:11" ht="14.4" x14ac:dyDescent="0.3">
      <c r="D269" s="64" t="s">
        <v>18</v>
      </c>
      <c r="E269" s="1">
        <f>'q calc'!M271</f>
        <v>1.6495050425897317</v>
      </c>
      <c r="F269" s="1">
        <f>'q calc'!N271</f>
        <v>0.50047526872319148</v>
      </c>
      <c r="G269" s="1">
        <f t="shared" si="12"/>
        <v>0.75847442743434956</v>
      </c>
      <c r="H269" s="1">
        <f>'q calc'!P271</f>
        <v>2.140633279185375</v>
      </c>
      <c r="I269" s="1">
        <f>'CAPE calculation'!P470</f>
        <v>1.4479239900811491</v>
      </c>
      <c r="J269" s="1">
        <f t="shared" si="14"/>
        <v>0.37013079954783645</v>
      </c>
      <c r="K269" s="1">
        <f t="shared" si="13"/>
        <v>0.37577407746299141</v>
      </c>
    </row>
    <row r="270" spans="3:11" ht="14.4" x14ac:dyDescent="0.3">
      <c r="C270" s="1">
        <f>C266+1</f>
        <v>1966</v>
      </c>
      <c r="D270" s="64" t="s">
        <v>15</v>
      </c>
      <c r="E270" s="1">
        <f>'q calc'!M272</f>
        <v>1.5710106197987002</v>
      </c>
      <c r="F270" s="1">
        <f>'q calc'!N272</f>
        <v>0.45171911914796276</v>
      </c>
      <c r="G270" s="1">
        <f t="shared" si="12"/>
        <v>0.70971827785912089</v>
      </c>
      <c r="H270" s="1">
        <f>'q calc'!P272</f>
        <v>2.038767707805778</v>
      </c>
      <c r="I270" s="1">
        <f>'CAPE calculation'!P471</f>
        <v>1.3832320902362387</v>
      </c>
      <c r="J270" s="1">
        <f t="shared" si="14"/>
        <v>0.32442285511510865</v>
      </c>
      <c r="K270" s="1">
        <f t="shared" si="13"/>
        <v>0.33006613303026361</v>
      </c>
    </row>
    <row r="271" spans="3:11" ht="14.4" x14ac:dyDescent="0.3">
      <c r="D271" s="64" t="s">
        <v>16</v>
      </c>
      <c r="E271" s="1">
        <f>'q calc'!M273</f>
        <v>1.4424359593796039</v>
      </c>
      <c r="F271" s="1">
        <f>'q calc'!N273</f>
        <v>0.3663333228372071</v>
      </c>
      <c r="G271" s="1">
        <f t="shared" si="12"/>
        <v>0.62433248154836529</v>
      </c>
      <c r="H271" s="1">
        <f>'q calc'!P273</f>
        <v>1.8719108690288795</v>
      </c>
      <c r="I271" s="1">
        <f>'CAPE calculation'!P472</f>
        <v>1.319604789257842</v>
      </c>
      <c r="J271" s="1">
        <f t="shared" si="14"/>
        <v>0.27733228969113677</v>
      </c>
      <c r="K271" s="1">
        <f t="shared" si="13"/>
        <v>0.28297556760629172</v>
      </c>
    </row>
    <row r="272" spans="3:11" ht="14.4" x14ac:dyDescent="0.3">
      <c r="D272" s="64" t="s">
        <v>17</v>
      </c>
      <c r="E272" s="1">
        <f>'q calc'!M274</f>
        <v>1.2805423775218652</v>
      </c>
      <c r="F272" s="1">
        <f>'q calc'!N274</f>
        <v>0.24728372062124526</v>
      </c>
      <c r="G272" s="1">
        <f t="shared" si="12"/>
        <v>0.50528287933240335</v>
      </c>
      <c r="H272" s="1">
        <f>'q calc'!P274</f>
        <v>1.661814640121871</v>
      </c>
      <c r="I272" s="1">
        <f>'CAPE calculation'!P473</f>
        <v>1.1741187646189841</v>
      </c>
      <c r="J272" s="1">
        <f t="shared" si="14"/>
        <v>0.16051787865644496</v>
      </c>
      <c r="K272" s="1">
        <f t="shared" si="13"/>
        <v>0.16616115657159988</v>
      </c>
    </row>
    <row r="273" spans="3:11" ht="14.4" x14ac:dyDescent="0.3">
      <c r="D273" s="64" t="s">
        <v>18</v>
      </c>
      <c r="E273" s="1">
        <f>'q calc'!M275</f>
        <v>1.304318117582776</v>
      </c>
      <c r="F273" s="1">
        <f>'q calc'!N275</f>
        <v>0.26568038895374513</v>
      </c>
      <c r="G273" s="1">
        <f t="shared" si="12"/>
        <v>0.52367954766490321</v>
      </c>
      <c r="H273" s="1">
        <f>'q calc'!P275</f>
        <v>1.6926694354074561</v>
      </c>
      <c r="I273" s="1">
        <f>'CAPE calculation'!P474</f>
        <v>1.2106070720690891</v>
      </c>
      <c r="J273" s="1">
        <f t="shared" si="14"/>
        <v>0.19112194624682965</v>
      </c>
      <c r="K273" s="1">
        <f t="shared" si="13"/>
        <v>0.19676522416198458</v>
      </c>
    </row>
    <row r="274" spans="3:11" ht="14.4" x14ac:dyDescent="0.3">
      <c r="C274" s="1">
        <f>C270+1</f>
        <v>1967</v>
      </c>
      <c r="D274" s="64" t="s">
        <v>15</v>
      </c>
      <c r="E274" s="1">
        <f>'q calc'!M276</f>
        <v>1.4401402593794279</v>
      </c>
      <c r="F274" s="1">
        <f>'q calc'!N276</f>
        <v>0.36474051119143364</v>
      </c>
      <c r="G274" s="1">
        <f t="shared" si="12"/>
        <v>0.62273966990259177</v>
      </c>
      <c r="H274" s="1">
        <f>'q calc'!P276</f>
        <v>1.8689316409013395</v>
      </c>
      <c r="I274" s="1">
        <f>'CAPE calculation'!P475</f>
        <v>1.3169510057028146</v>
      </c>
      <c r="J274" s="1">
        <f t="shared" si="14"/>
        <v>0.27531922062861769</v>
      </c>
      <c r="K274" s="1">
        <f t="shared" si="13"/>
        <v>0.28096249854377264</v>
      </c>
    </row>
    <row r="275" spans="3:11" ht="14.4" x14ac:dyDescent="0.3">
      <c r="D275" s="64" t="s">
        <v>16</v>
      </c>
      <c r="E275" s="1">
        <f>'q calc'!M277</f>
        <v>1.4407278918975701</v>
      </c>
      <c r="F275" s="1">
        <f>'q calc'!N277</f>
        <v>0.36514846636010845</v>
      </c>
      <c r="G275" s="1">
        <f t="shared" si="12"/>
        <v>0.62314762507126664</v>
      </c>
      <c r="H275" s="1">
        <f>'q calc'!P277</f>
        <v>1.869694236766031</v>
      </c>
      <c r="I275" s="1">
        <f>'CAPE calculation'!P476</f>
        <v>1.3250223105969046</v>
      </c>
      <c r="J275" s="1">
        <f t="shared" si="14"/>
        <v>0.2814292974827679</v>
      </c>
      <c r="K275" s="1">
        <f t="shared" si="13"/>
        <v>0.28707257539792286</v>
      </c>
    </row>
    <row r="276" spans="3:11" ht="14.4" x14ac:dyDescent="0.3">
      <c r="D276" s="64" t="s">
        <v>17</v>
      </c>
      <c r="E276" s="1">
        <f>'q calc'!M278</f>
        <v>1.4683959369070851</v>
      </c>
      <c r="F276" s="1">
        <f>'q calc'!N278</f>
        <v>0.38417060561620536</v>
      </c>
      <c r="G276" s="1">
        <f t="shared" si="12"/>
        <v>0.6421697643273635</v>
      </c>
      <c r="H276" s="1">
        <f>'q calc'!P278</f>
        <v>1.9056002427424537</v>
      </c>
      <c r="I276" s="1">
        <f>'CAPE calculation'!P477</f>
        <v>1.3671312877232944</v>
      </c>
      <c r="J276" s="1">
        <f t="shared" si="14"/>
        <v>0.31271459389339368</v>
      </c>
      <c r="K276" s="1">
        <f t="shared" si="13"/>
        <v>0.31835787180854863</v>
      </c>
    </row>
    <row r="277" spans="3:11" ht="14.4" x14ac:dyDescent="0.3">
      <c r="D277" s="64" t="s">
        <v>18</v>
      </c>
      <c r="E277" s="1">
        <f>'q calc'!M279</f>
        <v>1.4879012959216531</v>
      </c>
      <c r="F277" s="1">
        <f>'q calc'!N279</f>
        <v>0.39736660082475794</v>
      </c>
      <c r="G277" s="1">
        <f t="shared" si="12"/>
        <v>0.65536575953591614</v>
      </c>
      <c r="H277" s="1">
        <f>'q calc'!P279</f>
        <v>1.9309131818065799</v>
      </c>
      <c r="I277" s="1">
        <f>'CAPE calculation'!P478</f>
        <v>1.3387024010705391</v>
      </c>
      <c r="J277" s="1">
        <f t="shared" si="14"/>
        <v>0.2917007873918363</v>
      </c>
      <c r="K277" s="1">
        <f t="shared" si="13"/>
        <v>0.29734406530699126</v>
      </c>
    </row>
    <row r="278" spans="3:11" ht="14.4" x14ac:dyDescent="0.3">
      <c r="C278" s="1">
        <f>C274+1</f>
        <v>1968</v>
      </c>
      <c r="D278" s="64" t="s">
        <v>15</v>
      </c>
      <c r="E278" s="1">
        <f>'q calc'!M280</f>
        <v>1.337379820034406</v>
      </c>
      <c r="F278" s="1">
        <f>'q calc'!N280</f>
        <v>0.29071234157101256</v>
      </c>
      <c r="G278" s="1">
        <f t="shared" si="12"/>
        <v>0.54871150028217075</v>
      </c>
      <c r="H278" s="1">
        <f>'q calc'!P280</f>
        <v>1.7355750214512369</v>
      </c>
      <c r="I278" s="1">
        <f>'CAPE calculation'!P479</f>
        <v>1.2263336546835544</v>
      </c>
      <c r="J278" s="1">
        <f t="shared" si="14"/>
        <v>0.2040289494959891</v>
      </c>
      <c r="K278" s="1">
        <f t="shared" si="13"/>
        <v>0.20967222741114402</v>
      </c>
    </row>
    <row r="279" spans="3:11" ht="14.4" x14ac:dyDescent="0.3">
      <c r="D279" s="64" t="s">
        <v>16</v>
      </c>
      <c r="E279" s="1">
        <f>'q calc'!M281</f>
        <v>1.4348592792547299</v>
      </c>
      <c r="F279" s="1">
        <f>'q calc'!N281</f>
        <v>0.36106678116594881</v>
      </c>
      <c r="G279" s="1">
        <f t="shared" si="12"/>
        <v>0.61906593987710701</v>
      </c>
      <c r="H279" s="1">
        <f>'q calc'!P281</f>
        <v>1.8620782870104675</v>
      </c>
      <c r="I279" s="1">
        <f>'CAPE calculation'!P480</f>
        <v>1.3527219645182325</v>
      </c>
      <c r="J279" s="1">
        <f t="shared" si="14"/>
        <v>0.30211883251961241</v>
      </c>
      <c r="K279" s="1">
        <f t="shared" si="13"/>
        <v>0.30776211043476737</v>
      </c>
    </row>
    <row r="280" spans="3:11" ht="14.4" x14ac:dyDescent="0.3">
      <c r="D280" s="64" t="s">
        <v>17</v>
      </c>
      <c r="E280" s="1">
        <f>'q calc'!M282</f>
        <v>1.3950064849076009</v>
      </c>
      <c r="F280" s="1">
        <f>'q calc'!N282</f>
        <v>0.33289906394180768</v>
      </c>
      <c r="G280" s="1">
        <f t="shared" si="12"/>
        <v>0.59089822265296577</v>
      </c>
      <c r="H280" s="1">
        <f>'q calc'!P282</f>
        <v>1.8103596104103294</v>
      </c>
      <c r="I280" s="1">
        <f>'CAPE calculation'!P481</f>
        <v>1.332066002209958</v>
      </c>
      <c r="J280" s="1">
        <f t="shared" si="14"/>
        <v>0.28673112209925394</v>
      </c>
      <c r="K280" s="1">
        <f t="shared" si="13"/>
        <v>0.2923744000144089</v>
      </c>
    </row>
    <row r="281" spans="3:11" ht="14.4" x14ac:dyDescent="0.3">
      <c r="D281" s="64" t="s">
        <v>18</v>
      </c>
      <c r="E281" s="1">
        <f>'q calc'!M283</f>
        <v>1.5463351599782562</v>
      </c>
      <c r="F281" s="1">
        <f>'q calc'!N283</f>
        <v>0.43588771837580864</v>
      </c>
      <c r="G281" s="1">
        <f t="shared" si="12"/>
        <v>0.69388687708696684</v>
      </c>
      <c r="H281" s="1">
        <f>'q calc'!P283</f>
        <v>2.0067453076875497</v>
      </c>
      <c r="I281" s="1">
        <f>'CAPE calculation'!P482</f>
        <v>1.368035166288829</v>
      </c>
      <c r="J281" s="1">
        <f t="shared" si="14"/>
        <v>0.31337552522143935</v>
      </c>
      <c r="K281" s="1">
        <f t="shared" si="13"/>
        <v>0.31901880313659431</v>
      </c>
    </row>
    <row r="282" spans="3:11" ht="14.4" x14ac:dyDescent="0.3">
      <c r="C282" s="1">
        <f>C278+1</f>
        <v>1969</v>
      </c>
      <c r="D282" s="64" t="s">
        <v>15</v>
      </c>
      <c r="E282" s="1">
        <f>'q calc'!M284</f>
        <v>1.4305521733437991</v>
      </c>
      <c r="F282" s="1">
        <f>'q calc'!N284</f>
        <v>0.3580605049462568</v>
      </c>
      <c r="G282" s="1">
        <f t="shared" si="12"/>
        <v>0.61605966365741494</v>
      </c>
      <c r="H282" s="1">
        <f>'q calc'!P284</f>
        <v>1.8564887713607068</v>
      </c>
      <c r="I282" s="1">
        <f>'CAPE calculation'!P483</f>
        <v>1.2408299504107183</v>
      </c>
      <c r="J282" s="1">
        <f t="shared" si="14"/>
        <v>0.21578047057301347</v>
      </c>
      <c r="K282" s="1">
        <f t="shared" si="13"/>
        <v>0.2214237484881684</v>
      </c>
    </row>
    <row r="283" spans="3:11" ht="14.4" x14ac:dyDescent="0.3">
      <c r="D283" s="64" t="s">
        <v>16</v>
      </c>
      <c r="E283" s="1">
        <f>'q calc'!M285</f>
        <v>1.3425787704536942</v>
      </c>
      <c r="F283" s="1">
        <f>'q calc'!N285</f>
        <v>0.29459222013300779</v>
      </c>
      <c r="G283" s="1">
        <f t="shared" si="12"/>
        <v>0.55259137884416587</v>
      </c>
      <c r="H283" s="1">
        <f>'q calc'!P285</f>
        <v>1.7423219218831933</v>
      </c>
      <c r="I283" s="1">
        <f>'CAPE calculation'!P484</f>
        <v>1.2115067707001574</v>
      </c>
      <c r="J283" s="1">
        <f t="shared" si="14"/>
        <v>0.19186484995066114</v>
      </c>
      <c r="K283" s="1">
        <f t="shared" si="13"/>
        <v>0.19750812786581606</v>
      </c>
    </row>
    <row r="284" spans="3:11" ht="14.4" x14ac:dyDescent="0.3">
      <c r="D284" s="64" t="s">
        <v>17</v>
      </c>
      <c r="E284" s="1">
        <f>'q calc'!M286</f>
        <v>1.2555443250079661</v>
      </c>
      <c r="F284" s="1">
        <f>'q calc'!N286</f>
        <v>0.22756920365815075</v>
      </c>
      <c r="G284" s="1">
        <f t="shared" si="12"/>
        <v>0.48556836236930889</v>
      </c>
      <c r="H284" s="1">
        <f>'q calc'!P286</f>
        <v>1.6293735976609989</v>
      </c>
      <c r="I284" s="1">
        <f>'CAPE calculation'!P485</f>
        <v>1.1306772544623531</v>
      </c>
      <c r="J284" s="1">
        <f t="shared" si="14"/>
        <v>0.12281679342379366</v>
      </c>
      <c r="K284" s="1">
        <f t="shared" si="13"/>
        <v>0.1284600713389486</v>
      </c>
    </row>
    <row r="285" spans="3:11" ht="14.4" x14ac:dyDescent="0.3">
      <c r="D285" s="64" t="s">
        <v>18</v>
      </c>
      <c r="E285" s="1">
        <f>'q calc'!M287</f>
        <v>1.1483066340456649</v>
      </c>
      <c r="F285" s="1">
        <f>'q calc'!N287</f>
        <v>0.13828836505899955</v>
      </c>
      <c r="G285" s="1">
        <f t="shared" si="12"/>
        <v>0.39628752377015769</v>
      </c>
      <c r="H285" s="1">
        <f>'q calc'!P287</f>
        <v>1.4902066571971531</v>
      </c>
      <c r="I285" s="1">
        <f>'CAPE calculation'!P486</f>
        <v>1.0648350552805377</v>
      </c>
      <c r="J285" s="1">
        <f t="shared" si="14"/>
        <v>6.2819909495746826E-2</v>
      </c>
      <c r="K285" s="1">
        <f t="shared" si="13"/>
        <v>6.8463187410901766E-2</v>
      </c>
    </row>
    <row r="286" spans="3:11" ht="14.4" x14ac:dyDescent="0.3">
      <c r="C286" s="1">
        <f>C282+1</f>
        <v>1970</v>
      </c>
      <c r="D286" s="64" t="s">
        <v>15</v>
      </c>
      <c r="E286" s="1">
        <f>'q calc'!M288</f>
        <v>1.079258653315067</v>
      </c>
      <c r="F286" s="1">
        <f>'q calc'!N288</f>
        <v>7.6274373318056254E-2</v>
      </c>
      <c r="G286" s="1">
        <f t="shared" si="12"/>
        <v>0.33427353202921439</v>
      </c>
      <c r="H286" s="1">
        <f>'q calc'!P288</f>
        <v>1.4006001379103665</v>
      </c>
      <c r="I286" s="1">
        <f>'CAPE calculation'!P487</f>
        <v>1.0159392107189833</v>
      </c>
      <c r="J286" s="1">
        <f t="shared" si="14"/>
        <v>1.5813515396781833E-2</v>
      </c>
      <c r="K286" s="1">
        <f t="shared" si="13"/>
        <v>2.145679331193677E-2</v>
      </c>
    </row>
    <row r="287" spans="3:11" ht="14.4" x14ac:dyDescent="0.3">
      <c r="D287" s="64" t="s">
        <v>16</v>
      </c>
      <c r="E287" s="1">
        <f>'q calc'!M289</f>
        <v>0.84318046700416827</v>
      </c>
      <c r="F287" s="1">
        <f>'q calc'!N289</f>
        <v>-0.17057426678099655</v>
      </c>
      <c r="G287" s="1">
        <f t="shared" si="12"/>
        <v>8.7424891930161591E-2</v>
      </c>
      <c r="H287" s="1">
        <f>'q calc'!P289</f>
        <v>1.0942313733060329</v>
      </c>
      <c r="I287" s="1">
        <f>'CAPE calculation'!P488</f>
        <v>0.84752818808036434</v>
      </c>
      <c r="J287" s="1">
        <f t="shared" si="14"/>
        <v>-0.16543118000882598</v>
      </c>
      <c r="K287" s="1">
        <f t="shared" si="13"/>
        <v>-0.15978790209367105</v>
      </c>
    </row>
    <row r="288" spans="3:11" ht="14.4" x14ac:dyDescent="0.3">
      <c r="D288" s="64" t="s">
        <v>17</v>
      </c>
      <c r="E288" s="1">
        <f>'q calc'!M290</f>
        <v>0.96099035864387927</v>
      </c>
      <c r="F288" s="1">
        <f>'q calc'!N290</f>
        <v>-3.9790902690809309E-2</v>
      </c>
      <c r="G288" s="1">
        <f t="shared" si="12"/>
        <v>0.21820825602034882</v>
      </c>
      <c r="H288" s="1">
        <f>'q calc'!P290</f>
        <v>1.2471183109932631</v>
      </c>
      <c r="I288" s="1">
        <f>'CAPE calculation'!P489</f>
        <v>0.91125416547728888</v>
      </c>
      <c r="J288" s="1">
        <f t="shared" si="14"/>
        <v>-9.2933424501224313E-2</v>
      </c>
      <c r="K288" s="1">
        <f t="shared" si="13"/>
        <v>-8.7290146586069373E-2</v>
      </c>
    </row>
    <row r="289" spans="3:11" ht="14.4" x14ac:dyDescent="0.3">
      <c r="D289" s="64" t="s">
        <v>18</v>
      </c>
      <c r="E289" s="1">
        <f>'q calc'!M291</f>
        <v>1.023163008998855</v>
      </c>
      <c r="F289" s="1">
        <f>'q calc'!N291</f>
        <v>2.289881836047147E-2</v>
      </c>
      <c r="G289" s="1">
        <f t="shared" si="12"/>
        <v>0.28089797707162961</v>
      </c>
      <c r="H289" s="1">
        <f>'q calc'!P291</f>
        <v>1.3278024198433138</v>
      </c>
      <c r="I289" s="1">
        <f>'CAPE calculation'!P490</f>
        <v>0.97429107684559757</v>
      </c>
      <c r="J289" s="1">
        <f t="shared" si="14"/>
        <v>-2.6045173121368195E-2</v>
      </c>
      <c r="K289" s="1">
        <f t="shared" si="13"/>
        <v>-2.0401895206213258E-2</v>
      </c>
    </row>
    <row r="290" spans="3:11" ht="14.4" x14ac:dyDescent="0.3">
      <c r="C290" s="1">
        <f>C286+1</f>
        <v>1971</v>
      </c>
      <c r="D290" s="64" t="s">
        <v>15</v>
      </c>
      <c r="E290" s="1">
        <f>'q calc'!M292</f>
        <v>1.0771936615930608</v>
      </c>
      <c r="F290" s="1">
        <f>'q calc'!N292</f>
        <v>7.4359197787476031E-2</v>
      </c>
      <c r="G290" s="1">
        <f t="shared" si="12"/>
        <v>0.33235835649863416</v>
      </c>
      <c r="H290" s="1">
        <f>'q calc'!P292</f>
        <v>1.3979203097878476</v>
      </c>
      <c r="I290" s="1">
        <f>'CAPE calculation'!P491</f>
        <v>1.066678907967324</v>
      </c>
      <c r="J290" s="1">
        <f t="shared" si="14"/>
        <v>6.4549997291086125E-2</v>
      </c>
      <c r="K290" s="1">
        <f t="shared" si="13"/>
        <v>7.0193275206241065E-2</v>
      </c>
    </row>
    <row r="291" spans="3:11" ht="14.4" x14ac:dyDescent="0.3">
      <c r="D291" s="64" t="s">
        <v>16</v>
      </c>
      <c r="E291" s="1">
        <f>'q calc'!M293</f>
        <v>1.048561548488343</v>
      </c>
      <c r="F291" s="1">
        <f>'q calc'!N293</f>
        <v>4.7419271104158472E-2</v>
      </c>
      <c r="G291" s="1">
        <f t="shared" si="12"/>
        <v>0.30541842981531664</v>
      </c>
      <c r="H291" s="1">
        <f>'q calc'!P293</f>
        <v>1.3607631913899969</v>
      </c>
      <c r="I291" s="1">
        <f>'CAPE calculation'!P492</f>
        <v>1.0456939331031716</v>
      </c>
      <c r="J291" s="1">
        <f t="shared" si="14"/>
        <v>4.4680715849021883E-2</v>
      </c>
      <c r="K291" s="1">
        <f t="shared" si="13"/>
        <v>5.0323993764176816E-2</v>
      </c>
    </row>
    <row r="292" spans="3:11" ht="14.4" x14ac:dyDescent="0.3">
      <c r="D292" s="64" t="s">
        <v>17</v>
      </c>
      <c r="E292" s="1">
        <f>'q calc'!M294</f>
        <v>0.99605520562422667</v>
      </c>
      <c r="F292" s="1">
        <f>'q calc'!N294</f>
        <v>-3.9525956000157998E-3</v>
      </c>
      <c r="G292" s="1">
        <f t="shared" si="12"/>
        <v>0.25404656311114232</v>
      </c>
      <c r="H292" s="1">
        <f>'q calc'!P294</f>
        <v>1.2926234634102742</v>
      </c>
      <c r="I292" s="1">
        <f>'CAPE calculation'!P493</f>
        <v>1.0303949110660997</v>
      </c>
      <c r="J292" s="1">
        <f t="shared" si="14"/>
        <v>2.9942137561210138E-2</v>
      </c>
      <c r="K292" s="1">
        <f t="shared" si="13"/>
        <v>3.5585415476365075E-2</v>
      </c>
    </row>
    <row r="293" spans="3:11" ht="14.4" x14ac:dyDescent="0.3">
      <c r="D293" s="64" t="s">
        <v>18</v>
      </c>
      <c r="E293" s="1">
        <f>'q calc'!M295</f>
        <v>1.0334098320156431</v>
      </c>
      <c r="F293" s="1">
        <f>'q calc'!N295</f>
        <v>3.2863851065713288E-2</v>
      </c>
      <c r="G293" s="1">
        <f t="shared" si="12"/>
        <v>0.29086300977687141</v>
      </c>
      <c r="H293" s="1">
        <f>'q calc'!P295</f>
        <v>1.3411001605529884</v>
      </c>
      <c r="I293" s="1">
        <f>'CAPE calculation'!P494</f>
        <v>1.0137001343547221</v>
      </c>
      <c r="J293" s="1">
        <f t="shared" si="14"/>
        <v>1.3607135945146719E-2</v>
      </c>
      <c r="K293" s="1">
        <f t="shared" si="13"/>
        <v>1.9250413860301654E-2</v>
      </c>
    </row>
    <row r="294" spans="3:11" ht="14.4" x14ac:dyDescent="0.3">
      <c r="C294" s="1">
        <f>C290+1</f>
        <v>1972</v>
      </c>
      <c r="D294" s="64" t="s">
        <v>15</v>
      </c>
      <c r="E294" s="1">
        <f>'q calc'!M296</f>
        <v>1.0429523084440131</v>
      </c>
      <c r="F294" s="1">
        <f>'q calc'!N296</f>
        <v>4.205544960791914E-2</v>
      </c>
      <c r="G294" s="1">
        <f t="shared" si="12"/>
        <v>0.30005460831907727</v>
      </c>
      <c r="H294" s="1">
        <f>'q calc'!P296</f>
        <v>1.3534838405545606</v>
      </c>
      <c r="I294" s="1">
        <f>'CAPE calculation'!P495</f>
        <v>1.0863835524596064</v>
      </c>
      <c r="J294" s="1">
        <f t="shared" si="14"/>
        <v>8.2854338219111132E-2</v>
      </c>
      <c r="K294" s="1">
        <f t="shared" si="13"/>
        <v>8.8497616134266072E-2</v>
      </c>
    </row>
    <row r="295" spans="3:11" ht="14.4" x14ac:dyDescent="0.3">
      <c r="D295" s="64" t="s">
        <v>16</v>
      </c>
      <c r="E295" s="1">
        <f>'q calc'!M297</f>
        <v>1.0179875851842142</v>
      </c>
      <c r="F295" s="1">
        <f>'q calc'!N297</f>
        <v>1.7827722753588713E-2</v>
      </c>
      <c r="G295" s="1">
        <f t="shared" si="12"/>
        <v>0.27582688146474688</v>
      </c>
      <c r="H295" s="1">
        <f>'q calc'!P297</f>
        <v>1.3210860508929558</v>
      </c>
      <c r="I295" s="1">
        <f>'CAPE calculation'!P496</f>
        <v>1.0755587067453103</v>
      </c>
      <c r="J295" s="1">
        <f t="shared" si="14"/>
        <v>7.2840253773159516E-2</v>
      </c>
      <c r="K295" s="1">
        <f t="shared" si="13"/>
        <v>7.8483531688314456E-2</v>
      </c>
    </row>
    <row r="296" spans="3:11" ht="14.4" x14ac:dyDescent="0.3">
      <c r="D296" s="64" t="s">
        <v>17</v>
      </c>
      <c r="E296" s="1">
        <f>'q calc'!M298</f>
        <v>1.0117144598569632</v>
      </c>
      <c r="F296" s="1">
        <f>'q calc'!N298</f>
        <v>1.1646376760724206E-2</v>
      </c>
      <c r="G296" s="1">
        <f t="shared" si="12"/>
        <v>0.26964553547188236</v>
      </c>
      <c r="H296" s="1">
        <f>'q calc'!P298</f>
        <v>1.3129451477169756</v>
      </c>
      <c r="I296" s="1">
        <f>'CAPE calculation'!P497</f>
        <v>1.0731098998260051</v>
      </c>
      <c r="J296" s="1">
        <f t="shared" si="14"/>
        <v>7.0560881354299707E-2</v>
      </c>
      <c r="K296" s="1">
        <f t="shared" si="13"/>
        <v>7.6204159269454647E-2</v>
      </c>
    </row>
    <row r="297" spans="3:11" ht="14.4" x14ac:dyDescent="0.3">
      <c r="D297" s="64" t="s">
        <v>18</v>
      </c>
      <c r="E297" s="1">
        <f>'q calc'!M299</f>
        <v>1.0946680597632561</v>
      </c>
      <c r="F297" s="1">
        <f>'q calc'!N299</f>
        <v>9.0451175542994436E-2</v>
      </c>
      <c r="G297" s="1">
        <f t="shared" si="12"/>
        <v>0.34845033425415256</v>
      </c>
      <c r="H297" s="1">
        <f>'q calc'!P299</f>
        <v>1.4205975840556049</v>
      </c>
      <c r="I297" s="1">
        <f>'CAPE calculation'!P498</f>
        <v>1.1353211261087552</v>
      </c>
      <c r="J297" s="1">
        <f t="shared" si="14"/>
        <v>0.12691554140837752</v>
      </c>
      <c r="K297" s="1">
        <f t="shared" si="13"/>
        <v>0.13255881932353245</v>
      </c>
    </row>
    <row r="298" spans="3:11" ht="14.4" x14ac:dyDescent="0.3">
      <c r="C298" s="1">
        <f>C294+1</f>
        <v>1973</v>
      </c>
      <c r="D298" s="64" t="s">
        <v>15</v>
      </c>
      <c r="E298" s="1">
        <f>'q calc'!M300</f>
        <v>0.99803958730742137</v>
      </c>
      <c r="F298" s="1">
        <f>'q calc'!N300</f>
        <v>-1.9623368166706884E-3</v>
      </c>
      <c r="G298" s="1">
        <f t="shared" si="12"/>
        <v>0.25603682189448745</v>
      </c>
      <c r="H298" s="1">
        <f>'q calc'!P300</f>
        <v>1.2951986804359727</v>
      </c>
      <c r="I298" s="1">
        <f>'CAPE calculation'!P499</f>
        <v>1.059429445965091</v>
      </c>
      <c r="J298" s="1">
        <f t="shared" si="14"/>
        <v>5.7730504687354876E-2</v>
      </c>
      <c r="K298" s="1">
        <f t="shared" si="13"/>
        <v>6.3373782602509809E-2</v>
      </c>
    </row>
    <row r="299" spans="3:11" ht="14.4" x14ac:dyDescent="0.3">
      <c r="D299" s="64" t="s">
        <v>16</v>
      </c>
      <c r="E299" s="1">
        <f>'q calc'!M301</f>
        <v>0.90154425041176145</v>
      </c>
      <c r="F299" s="1">
        <f>'q calc'!N301</f>
        <v>-0.10364615222808923</v>
      </c>
      <c r="G299" s="1">
        <f t="shared" si="12"/>
        <v>0.15435300648306891</v>
      </c>
      <c r="H299" s="1">
        <f>'q calc'!P301</f>
        <v>1.1699725525298998</v>
      </c>
      <c r="I299" s="1">
        <f>'CAPE calculation'!P500</f>
        <v>0.96139035410374041</v>
      </c>
      <c r="J299" s="1">
        <f t="shared" si="14"/>
        <v>-3.9374756749496836E-2</v>
      </c>
      <c r="K299" s="1">
        <f t="shared" si="13"/>
        <v>-3.3731478834341903E-2</v>
      </c>
    </row>
    <row r="300" spans="3:11" ht="14.4" x14ac:dyDescent="0.3">
      <c r="D300" s="64" t="s">
        <v>17</v>
      </c>
      <c r="E300" s="1">
        <f>'q calc'!M302</f>
        <v>0.90963632301642472</v>
      </c>
      <c r="F300" s="1">
        <f>'q calc'!N302</f>
        <v>-9.4710404387497962E-2</v>
      </c>
      <c r="G300" s="1">
        <f t="shared" si="12"/>
        <v>0.16328875432366019</v>
      </c>
      <c r="H300" s="1">
        <f>'q calc'!P302</f>
        <v>1.180473981423946</v>
      </c>
      <c r="I300" s="1">
        <f>'CAPE calculation'!P501</f>
        <v>0.94082579791933563</v>
      </c>
      <c r="J300" s="1">
        <f t="shared" si="14"/>
        <v>-6.0997280955933174E-2</v>
      </c>
      <c r="K300" s="1">
        <f t="shared" si="13"/>
        <v>-5.5354003040778241E-2</v>
      </c>
    </row>
    <row r="301" spans="3:11" ht="14.4" x14ac:dyDescent="0.3">
      <c r="D301" s="64" t="s">
        <v>18</v>
      </c>
      <c r="E301" s="1">
        <f>'q calc'!M303</f>
        <v>0.74535714760506477</v>
      </c>
      <c r="F301" s="1">
        <f>'q calc'!N303</f>
        <v>-0.29389178271609873</v>
      </c>
      <c r="G301" s="1">
        <f t="shared" si="12"/>
        <v>-3.5892624004940588E-2</v>
      </c>
      <c r="H301" s="1">
        <f>'q calc'!P303</f>
        <v>0.96728186567837748</v>
      </c>
      <c r="I301" s="1">
        <f>'CAPE calculation'!P502</f>
        <v>0.82006664857139444</v>
      </c>
      <c r="J301" s="1">
        <f t="shared" si="14"/>
        <v>-0.19836966328117356</v>
      </c>
      <c r="K301" s="1">
        <f t="shared" si="13"/>
        <v>-0.19272638536601863</v>
      </c>
    </row>
    <row r="302" spans="3:11" ht="14.4" x14ac:dyDescent="0.3">
      <c r="C302" s="1">
        <f>C298+1</f>
        <v>1974</v>
      </c>
      <c r="D302" s="64" t="s">
        <v>15</v>
      </c>
      <c r="E302" s="1">
        <f>'q calc'!M304</f>
        <v>0.68976688848276313</v>
      </c>
      <c r="F302" s="1">
        <f>'q calc'!N304</f>
        <v>-0.37140158125116446</v>
      </c>
      <c r="G302" s="1">
        <f t="shared" si="12"/>
        <v>-0.11340242254000632</v>
      </c>
      <c r="H302" s="1">
        <f>'q calc'!P304</f>
        <v>0.89514000760384305</v>
      </c>
      <c r="I302" s="1">
        <f>'CAPE calculation'!P503</f>
        <v>0.80929002750681001</v>
      </c>
      <c r="J302" s="1">
        <f t="shared" si="14"/>
        <v>-0.21159792492535032</v>
      </c>
      <c r="K302" s="1">
        <f t="shared" si="13"/>
        <v>-0.20595464701019539</v>
      </c>
    </row>
    <row r="303" spans="3:11" ht="14.4" x14ac:dyDescent="0.3">
      <c r="D303" s="64" t="s">
        <v>16</v>
      </c>
      <c r="E303" s="1">
        <f>'q calc'!M305</f>
        <v>0.60561302771373826</v>
      </c>
      <c r="F303" s="1">
        <f>'q calc'!N305</f>
        <v>-0.50151406501343287</v>
      </c>
      <c r="G303" s="1">
        <f t="shared" si="12"/>
        <v>-0.24351490630227474</v>
      </c>
      <c r="H303" s="1">
        <f>'q calc'!P305</f>
        <v>0.78592994138223127</v>
      </c>
      <c r="I303" s="1">
        <f>'CAPE calculation'!P504</f>
        <v>0.72297580102176451</v>
      </c>
      <c r="J303" s="1">
        <f t="shared" si="14"/>
        <v>-0.32437952761620398</v>
      </c>
      <c r="K303" s="1">
        <f t="shared" si="13"/>
        <v>-0.31873624970104902</v>
      </c>
    </row>
    <row r="304" spans="3:11" ht="14.4" x14ac:dyDescent="0.3">
      <c r="D304" s="64" t="s">
        <v>17</v>
      </c>
      <c r="E304" s="1">
        <f>'q calc'!M306</f>
        <v>0.4301586396912318</v>
      </c>
      <c r="F304" s="1">
        <f>'q calc'!N306</f>
        <v>-0.8436012088177961</v>
      </c>
      <c r="G304" s="1">
        <f t="shared" si="12"/>
        <v>-0.58560205010663791</v>
      </c>
      <c r="H304" s="1">
        <f>'q calc'!P306</f>
        <v>0.558235274022856</v>
      </c>
      <c r="I304" s="1">
        <f>'CAPE calculation'!P505</f>
        <v>0.52806383064344764</v>
      </c>
      <c r="J304" s="1">
        <f t="shared" si="14"/>
        <v>-0.63853811121248238</v>
      </c>
      <c r="K304" s="1">
        <f t="shared" si="13"/>
        <v>-0.63289483329732743</v>
      </c>
    </row>
    <row r="305" spans="3:11" ht="14.4" x14ac:dyDescent="0.3">
      <c r="D305" s="64" t="s">
        <v>18</v>
      </c>
      <c r="E305" s="1">
        <f>'q calc'!M307</f>
        <v>0.39139164832850526</v>
      </c>
      <c r="F305" s="1">
        <f>'q calc'!N307</f>
        <v>-0.93804656219236293</v>
      </c>
      <c r="G305" s="1">
        <f t="shared" si="12"/>
        <v>-0.68004740348120474</v>
      </c>
      <c r="H305" s="1">
        <f>'q calc'!P307</f>
        <v>0.50792569041912472</v>
      </c>
      <c r="I305" s="1">
        <f>'CAPE calculation'!P506</f>
        <v>0.50460413659112135</v>
      </c>
      <c r="J305" s="1">
        <f t="shared" si="14"/>
        <v>-0.68398104504595647</v>
      </c>
      <c r="K305" s="1">
        <f t="shared" si="13"/>
        <v>-0.67833776713080152</v>
      </c>
    </row>
    <row r="306" spans="3:11" ht="14.4" x14ac:dyDescent="0.3">
      <c r="C306" s="1">
        <f>C302+1</f>
        <v>1975</v>
      </c>
      <c r="D306" s="64" t="s">
        <v>15</v>
      </c>
      <c r="E306" s="1">
        <f>'q calc'!M308</f>
        <v>0.50105421827894947</v>
      </c>
      <c r="F306" s="1">
        <f>'q calc'!N308</f>
        <v>-0.69104096363498313</v>
      </c>
      <c r="G306" s="1">
        <f t="shared" si="12"/>
        <v>-0.43304180492382499</v>
      </c>
      <c r="H306" s="1">
        <f>'q calc'!P308</f>
        <v>0.65023950011100684</v>
      </c>
      <c r="I306" s="1">
        <f>'CAPE calculation'!P507</f>
        <v>0.61921554212971575</v>
      </c>
      <c r="J306" s="1">
        <f t="shared" si="14"/>
        <v>-0.47930185668293968</v>
      </c>
      <c r="K306" s="1">
        <f t="shared" si="13"/>
        <v>-0.47365857876778472</v>
      </c>
    </row>
    <row r="307" spans="3:11" ht="14.4" x14ac:dyDescent="0.3">
      <c r="D307" s="64" t="s">
        <v>16</v>
      </c>
      <c r="E307" s="1">
        <f>'q calc'!M309</f>
        <v>0.55130450066180803</v>
      </c>
      <c r="F307" s="1">
        <f>'q calc'!N309</f>
        <v>-0.59546798969443127</v>
      </c>
      <c r="G307" s="1">
        <f t="shared" si="12"/>
        <v>-0.33746883098327313</v>
      </c>
      <c r="H307" s="1">
        <f>'q calc'!P309</f>
        <v>0.7154514418631388</v>
      </c>
      <c r="I307" s="1">
        <f>'CAPE calculation'!P508</f>
        <v>0.67140719406043148</v>
      </c>
      <c r="J307" s="1">
        <f t="shared" si="14"/>
        <v>-0.39837947947956037</v>
      </c>
      <c r="K307" s="1">
        <f t="shared" si="13"/>
        <v>-0.39273620156440542</v>
      </c>
    </row>
    <row r="308" spans="3:11" ht="14.4" x14ac:dyDescent="0.3">
      <c r="D308" s="64" t="s">
        <v>17</v>
      </c>
      <c r="E308" s="1">
        <f>'q calc'!M310</f>
        <v>0.4873952738116028</v>
      </c>
      <c r="F308" s="1">
        <f>'q calc'!N310</f>
        <v>-0.71867983457254869</v>
      </c>
      <c r="G308" s="1">
        <f t="shared" si="12"/>
        <v>-0.46068067586139055</v>
      </c>
      <c r="H308" s="1">
        <f>'q calc'!P310</f>
        <v>0.63251370338386126</v>
      </c>
      <c r="I308" s="1">
        <f>'CAPE calculation'!P509</f>
        <v>0.60519571277236228</v>
      </c>
      <c r="J308" s="1">
        <f t="shared" si="14"/>
        <v>-0.50220338107788842</v>
      </c>
      <c r="K308" s="1">
        <f t="shared" si="13"/>
        <v>-0.49656010316273347</v>
      </c>
    </row>
    <row r="309" spans="3:11" ht="14.4" x14ac:dyDescent="0.3">
      <c r="D309" s="64" t="s">
        <v>18</v>
      </c>
      <c r="E309" s="1">
        <f>'q calc'!M311</f>
        <v>0.51026029627293579</v>
      </c>
      <c r="F309" s="1">
        <f>'q calc'!N311</f>
        <v>-0.67283429861691868</v>
      </c>
      <c r="G309" s="1">
        <f t="shared" si="12"/>
        <v>-0.41483513990576054</v>
      </c>
      <c r="H309" s="1">
        <f>'q calc'!P311</f>
        <v>0.66218662146915885</v>
      </c>
      <c r="I309" s="1">
        <f>'CAPE calculation'!P510</f>
        <v>0.62561394714956919</v>
      </c>
      <c r="J309" s="1">
        <f t="shared" si="14"/>
        <v>-0.46902179596250893</v>
      </c>
      <c r="K309" s="1">
        <f t="shared" si="13"/>
        <v>-0.46337851804735397</v>
      </c>
    </row>
    <row r="310" spans="3:11" ht="14.4" x14ac:dyDescent="0.3">
      <c r="C310" s="1">
        <f>C306+1</f>
        <v>1976</v>
      </c>
      <c r="D310" s="64" t="s">
        <v>15</v>
      </c>
      <c r="E310" s="1">
        <f>'q calc'!M312</f>
        <v>0.56392124959702206</v>
      </c>
      <c r="F310" s="1">
        <f>'q calc'!N312</f>
        <v>-0.57284066560710145</v>
      </c>
      <c r="G310" s="1">
        <f t="shared" si="12"/>
        <v>-0.31484150689594331</v>
      </c>
      <c r="H310" s="1">
        <f>'q calc'!P312</f>
        <v>0.73182473685073302</v>
      </c>
      <c r="I310" s="1">
        <f>'CAPE calculation'!P511</f>
        <v>0.70958523655332062</v>
      </c>
      <c r="J310" s="1">
        <f t="shared" si="14"/>
        <v>-0.34307465351137351</v>
      </c>
      <c r="K310" s="1">
        <f t="shared" si="13"/>
        <v>-0.33743137559621855</v>
      </c>
    </row>
    <row r="311" spans="3:11" ht="14.4" x14ac:dyDescent="0.3">
      <c r="D311" s="64" t="s">
        <v>16</v>
      </c>
      <c r="E311" s="1">
        <f>'q calc'!M313</f>
        <v>0.5545945236456129</v>
      </c>
      <c r="F311" s="1">
        <f>'q calc'!N313</f>
        <v>-0.58951802027111422</v>
      </c>
      <c r="G311" s="1">
        <f t="shared" si="12"/>
        <v>-0.33151886155995608</v>
      </c>
      <c r="H311" s="1">
        <f>'q calc'!P313</f>
        <v>0.71972104547548088</v>
      </c>
      <c r="I311" s="1">
        <f>'CAPE calculation'!P512</f>
        <v>0.7039622316953732</v>
      </c>
      <c r="J311" s="1">
        <f t="shared" si="14"/>
        <v>-0.35103057242318991</v>
      </c>
      <c r="K311" s="1">
        <f t="shared" si="13"/>
        <v>-0.34538729450803496</v>
      </c>
    </row>
    <row r="312" spans="3:11" ht="14.4" x14ac:dyDescent="0.3">
      <c r="D312" s="64" t="s">
        <v>17</v>
      </c>
      <c r="E312" s="1">
        <f>'q calc'!M314</f>
        <v>0.54645166570674764</v>
      </c>
      <c r="F312" s="1">
        <f>'q calc'!N314</f>
        <v>-0.60430941863142107</v>
      </c>
      <c r="G312" s="1">
        <f t="shared" si="12"/>
        <v>-0.34631025992026293</v>
      </c>
      <c r="H312" s="1">
        <f>'q calc'!P314</f>
        <v>0.70915371028004104</v>
      </c>
      <c r="I312" s="1">
        <f>'CAPE calculation'!P513</f>
        <v>0.71980572924769193</v>
      </c>
      <c r="J312" s="1">
        <f t="shared" si="14"/>
        <v>-0.32877392386945031</v>
      </c>
      <c r="K312" s="1">
        <f t="shared" si="13"/>
        <v>-0.32313064595429536</v>
      </c>
    </row>
    <row r="313" spans="3:11" ht="14.4" x14ac:dyDescent="0.3">
      <c r="D313" s="64" t="s">
        <v>18</v>
      </c>
      <c r="E313" s="1">
        <f>'q calc'!M315</f>
        <v>0.53995933994931467</v>
      </c>
      <c r="F313" s="1">
        <f>'q calc'!N315</f>
        <v>-0.61626143864889049</v>
      </c>
      <c r="G313" s="1">
        <f t="shared" si="12"/>
        <v>-0.35826227993773235</v>
      </c>
      <c r="H313" s="1">
        <f>'q calc'!P315</f>
        <v>0.70072834132581585</v>
      </c>
      <c r="I313" s="1">
        <f>'CAPE calculation'!P514</f>
        <v>0.70694104939918234</v>
      </c>
      <c r="J313" s="1">
        <f t="shared" si="14"/>
        <v>-0.34680799789269873</v>
      </c>
      <c r="K313" s="1">
        <f t="shared" si="13"/>
        <v>-0.34116471997754377</v>
      </c>
    </row>
    <row r="314" spans="3:11" ht="14.4" x14ac:dyDescent="0.3">
      <c r="C314" s="1">
        <f>C310+1</f>
        <v>1977</v>
      </c>
      <c r="D314" s="64" t="s">
        <v>15</v>
      </c>
      <c r="E314" s="1">
        <f>'q calc'!M316</f>
        <v>0.48786786723092279</v>
      </c>
      <c r="F314" s="1">
        <f>'q calc'!N316</f>
        <v>-0.71771067366320485</v>
      </c>
      <c r="G314" s="1">
        <f t="shared" si="12"/>
        <v>-0.45971151495204671</v>
      </c>
      <c r="H314" s="1">
        <f>'q calc'!P316</f>
        <v>0.63312700808727218</v>
      </c>
      <c r="I314" s="1">
        <f>'CAPE calculation'!P515</f>
        <v>0.66409102503385897</v>
      </c>
      <c r="J314" s="1">
        <f t="shared" si="14"/>
        <v>-0.40933605300674986</v>
      </c>
      <c r="K314" s="1">
        <f t="shared" si="13"/>
        <v>-0.4036927750915949</v>
      </c>
    </row>
    <row r="315" spans="3:11" ht="14.4" x14ac:dyDescent="0.3">
      <c r="D315" s="64" t="s">
        <v>16</v>
      </c>
      <c r="E315" s="1">
        <f>'q calc'!M317</f>
        <v>0.48692831780209955</v>
      </c>
      <c r="F315" s="1">
        <f>'q calc'!N317</f>
        <v>-0.7196383581047191</v>
      </c>
      <c r="G315" s="1">
        <f t="shared" si="12"/>
        <v>-0.46163919939356096</v>
      </c>
      <c r="H315" s="1">
        <f>'q calc'!P317</f>
        <v>0.63190771458840478</v>
      </c>
      <c r="I315" s="1">
        <f>'CAPE calculation'!P516</f>
        <v>0.64160899676934113</v>
      </c>
      <c r="J315" s="1">
        <f t="shared" si="14"/>
        <v>-0.44377620013203994</v>
      </c>
      <c r="K315" s="1">
        <f t="shared" si="13"/>
        <v>-0.43813292221688499</v>
      </c>
    </row>
    <row r="316" spans="3:11" ht="14.4" x14ac:dyDescent="0.3">
      <c r="D316" s="64" t="s">
        <v>17</v>
      </c>
      <c r="E316" s="1">
        <f>'q calc'!M318</f>
        <v>0.45532002473297728</v>
      </c>
      <c r="F316" s="1">
        <f>'q calc'!N318</f>
        <v>-0.78675475620513391</v>
      </c>
      <c r="G316" s="1">
        <f t="shared" si="12"/>
        <v>-0.52875559749397572</v>
      </c>
      <c r="H316" s="1">
        <f>'q calc'!P318</f>
        <v>0.59088828009441974</v>
      </c>
      <c r="I316" s="1">
        <f>'CAPE calculation'!P517</f>
        <v>0.61336607871618654</v>
      </c>
      <c r="J316" s="1">
        <f t="shared" si="14"/>
        <v>-0.48879332926119495</v>
      </c>
      <c r="K316" s="1">
        <f t="shared" si="13"/>
        <v>-0.48315005134604</v>
      </c>
    </row>
    <row r="317" spans="3:11" ht="14.4" x14ac:dyDescent="0.3">
      <c r="D317" s="64" t="s">
        <v>18</v>
      </c>
      <c r="E317" s="1">
        <f>'q calc'!M319</f>
        <v>0.42888689194294416</v>
      </c>
      <c r="F317" s="1">
        <f>'q calc'!N319</f>
        <v>-0.84656204996190054</v>
      </c>
      <c r="G317" s="1">
        <f t="shared" si="12"/>
        <v>-0.58856289125074235</v>
      </c>
      <c r="H317" s="1">
        <f>'q calc'!P319</f>
        <v>0.55658487254943001</v>
      </c>
      <c r="I317" s="1">
        <f>'CAPE calculation'!P518</f>
        <v>0.58969455536342841</v>
      </c>
      <c r="J317" s="1">
        <f t="shared" si="14"/>
        <v>-0.52815057891057193</v>
      </c>
      <c r="K317" s="1">
        <f t="shared" si="13"/>
        <v>-0.52250730099541698</v>
      </c>
    </row>
    <row r="318" spans="3:11" ht="14.4" x14ac:dyDescent="0.3">
      <c r="C318" s="1">
        <f>C314+1</f>
        <v>1978</v>
      </c>
      <c r="D318" s="64" t="s">
        <v>15</v>
      </c>
      <c r="E318" s="1">
        <f>'q calc'!M320</f>
        <v>0.39645014995020011</v>
      </c>
      <c r="F318" s="1">
        <f>'q calc'!N320</f>
        <v>-0.92520497103148858</v>
      </c>
      <c r="G318" s="1">
        <f t="shared" si="12"/>
        <v>-0.66720581232033038</v>
      </c>
      <c r="H318" s="1">
        <f>'q calc'!P320</f>
        <v>0.51449032443637677</v>
      </c>
      <c r="I318" s="1">
        <f>'CAPE calculation'!P519</f>
        <v>0.54555277988934858</v>
      </c>
      <c r="J318" s="1">
        <f t="shared" si="14"/>
        <v>-0.60595572332193104</v>
      </c>
      <c r="K318" s="1">
        <f t="shared" si="13"/>
        <v>-0.60031244540677609</v>
      </c>
    </row>
    <row r="319" spans="3:11" ht="14.4" x14ac:dyDescent="0.3">
      <c r="D319" s="64" t="s">
        <v>16</v>
      </c>
      <c r="E319" s="1">
        <f>'q calc'!M321</f>
        <v>0.40840607085412012</v>
      </c>
      <c r="F319" s="1">
        <f>'q calc'!N321</f>
        <v>-0.89549332783119795</v>
      </c>
      <c r="G319" s="1">
        <f t="shared" si="12"/>
        <v>-0.63749416912003976</v>
      </c>
      <c r="H319" s="1">
        <f>'q calc'!P321</f>
        <v>0.53000603460968887</v>
      </c>
      <c r="I319" s="1">
        <f>'CAPE calculation'!P520</f>
        <v>0.58220411929504101</v>
      </c>
      <c r="J319" s="1">
        <f t="shared" si="14"/>
        <v>-0.54093417230052099</v>
      </c>
      <c r="K319" s="1">
        <f t="shared" si="13"/>
        <v>-0.53529089438536603</v>
      </c>
    </row>
    <row r="320" spans="3:11" ht="14.4" x14ac:dyDescent="0.3">
      <c r="D320" s="64" t="s">
        <v>17</v>
      </c>
      <c r="E320" s="1">
        <f>'q calc'!M322</f>
        <v>0.41998574244044234</v>
      </c>
      <c r="F320" s="1">
        <f>'q calc'!N322</f>
        <v>-0.86753451485129629</v>
      </c>
      <c r="G320" s="1">
        <f t="shared" si="12"/>
        <v>-0.60953535614013821</v>
      </c>
      <c r="H320" s="1">
        <f>'q calc'!P322</f>
        <v>0.54503346994313995</v>
      </c>
      <c r="I320" s="1">
        <f>'CAPE calculation'!P521</f>
        <v>0.60615586190157977</v>
      </c>
      <c r="J320" s="1">
        <f t="shared" si="14"/>
        <v>-0.50061812812512896</v>
      </c>
      <c r="K320" s="1">
        <f t="shared" si="13"/>
        <v>-0.494974850209974</v>
      </c>
    </row>
    <row r="321" spans="3:11" ht="14.4" x14ac:dyDescent="0.3">
      <c r="D321" s="64" t="s">
        <v>18</v>
      </c>
      <c r="E321" s="1">
        <f>'q calc'!M323</f>
        <v>0.38767479907824048</v>
      </c>
      <c r="F321" s="1">
        <f>'q calc'!N323</f>
        <v>-0.94758843750576605</v>
      </c>
      <c r="G321" s="1">
        <f t="shared" si="12"/>
        <v>-0.68958927879460785</v>
      </c>
      <c r="H321" s="1">
        <f>'q calc'!P323</f>
        <v>0.50310217609610064</v>
      </c>
      <c r="I321" s="1">
        <f>'CAPE calculation'!P522</f>
        <v>0.54936631908604872</v>
      </c>
      <c r="J321" s="1">
        <f t="shared" si="14"/>
        <v>-0.59898981210362845</v>
      </c>
      <c r="K321" s="1">
        <f t="shared" si="13"/>
        <v>-0.5933465341884735</v>
      </c>
    </row>
    <row r="322" spans="3:11" ht="14.4" x14ac:dyDescent="0.3">
      <c r="C322" s="1">
        <f>C318+1</f>
        <v>1979</v>
      </c>
      <c r="D322" s="64" t="s">
        <v>15</v>
      </c>
      <c r="E322" s="1">
        <f>'q calc'!M324</f>
        <v>0.39556493029773393</v>
      </c>
      <c r="F322" s="1">
        <f>'q calc'!N324</f>
        <v>-0.92744033256222502</v>
      </c>
      <c r="G322" s="1">
        <f t="shared" si="12"/>
        <v>-0.66944117385106683</v>
      </c>
      <c r="H322" s="1">
        <f>'q calc'!P324</f>
        <v>0.51334153701316099</v>
      </c>
      <c r="I322" s="1">
        <f>'CAPE calculation'!P523</f>
        <v>0.55289655629770618</v>
      </c>
      <c r="J322" s="1">
        <f t="shared" si="14"/>
        <v>-0.59258435409369981</v>
      </c>
      <c r="K322" s="1">
        <f t="shared" si="13"/>
        <v>-0.58694107617854485</v>
      </c>
    </row>
    <row r="323" spans="3:11" ht="14.4" x14ac:dyDescent="0.3">
      <c r="D323" s="64" t="s">
        <v>16</v>
      </c>
      <c r="E323" s="1">
        <f>'q calc'!M325</f>
        <v>0.38385058973750652</v>
      </c>
      <c r="F323" s="1">
        <f>'q calc'!N325</f>
        <v>-0.95750189133450681</v>
      </c>
      <c r="G323" s="1">
        <f t="shared" si="12"/>
        <v>-0.69950273262334872</v>
      </c>
      <c r="H323" s="1">
        <f>'q calc'!P325</f>
        <v>0.49813933598953491</v>
      </c>
      <c r="I323" s="1">
        <f>'CAPE calculation'!P524</f>
        <v>0.53982283399242481</v>
      </c>
      <c r="J323" s="1">
        <f t="shared" si="14"/>
        <v>-0.61651427845475382</v>
      </c>
      <c r="K323" s="1">
        <f t="shared" si="13"/>
        <v>-0.61087100053959886</v>
      </c>
    </row>
    <row r="324" spans="3:11" ht="14.4" x14ac:dyDescent="0.3">
      <c r="D324" s="64" t="s">
        <v>17</v>
      </c>
      <c r="E324" s="1">
        <f>'q calc'!M326</f>
        <v>0.39000509594685517</v>
      </c>
      <c r="F324" s="1">
        <f>'q calc'!N326</f>
        <v>-0.94159547341341343</v>
      </c>
      <c r="G324" s="1">
        <f t="shared" si="12"/>
        <v>-0.68359631470225524</v>
      </c>
      <c r="H324" s="1">
        <f>'q calc'!P326</f>
        <v>0.50612630206027864</v>
      </c>
      <c r="I324" s="1">
        <f>'CAPE calculation'!P525</f>
        <v>0.55580715053996377</v>
      </c>
      <c r="J324" s="1">
        <f t="shared" si="14"/>
        <v>-0.58733389644529321</v>
      </c>
      <c r="K324" s="1">
        <f t="shared" si="13"/>
        <v>-0.58169061853013826</v>
      </c>
    </row>
    <row r="325" spans="3:11" ht="14.4" x14ac:dyDescent="0.3">
      <c r="D325" s="64" t="s">
        <v>18</v>
      </c>
      <c r="E325" s="1">
        <f>'q calc'!M327</f>
        <v>0.39000034321790072</v>
      </c>
      <c r="F325" s="1">
        <f>'q calc'!N327</f>
        <v>-0.94160765981293293</v>
      </c>
      <c r="G325" s="1">
        <f t="shared" si="12"/>
        <v>-0.68360850110177473</v>
      </c>
      <c r="H325" s="1">
        <f>'q calc'!P327</f>
        <v>0.50612013424053626</v>
      </c>
      <c r="I325" s="1">
        <f>'CAPE calculation'!P526</f>
        <v>0.5335668100816876</v>
      </c>
      <c r="J325" s="1">
        <f t="shared" si="14"/>
        <v>-0.62817098631206048</v>
      </c>
      <c r="K325" s="1">
        <f t="shared" si="13"/>
        <v>-0.62252770839690552</v>
      </c>
    </row>
    <row r="326" spans="3:11" ht="14.4" x14ac:dyDescent="0.3">
      <c r="C326" s="1">
        <f>C322+1</f>
        <v>1980</v>
      </c>
      <c r="D326" s="64" t="s">
        <v>15</v>
      </c>
      <c r="E326" s="1">
        <f>'q calc'!M328</f>
        <v>0.3611059037660232</v>
      </c>
      <c r="F326" s="1">
        <f>'q calc'!N328</f>
        <v>-1.0185840014387908</v>
      </c>
      <c r="G326" s="1">
        <f t="shared" ref="G326:G389" si="15">F326-$F$506</f>
        <v>-0.76058484272763272</v>
      </c>
      <c r="H326" s="1">
        <f>'q calc'!P328</f>
        <v>0.46862258371653953</v>
      </c>
      <c r="I326" s="1">
        <f>'CAPE calculation'!P527</f>
        <v>0.49313593857862803</v>
      </c>
      <c r="J326" s="1">
        <f t="shared" si="14"/>
        <v>-0.70697040546603551</v>
      </c>
      <c r="K326" s="1">
        <f t="shared" ref="K326:K389" si="16">J326-$J$506</f>
        <v>-0.70132712755088056</v>
      </c>
    </row>
    <row r="327" spans="3:11" ht="14.4" x14ac:dyDescent="0.3">
      <c r="D327" s="64" t="s">
        <v>16</v>
      </c>
      <c r="E327" s="1">
        <f>'q calc'!M329</f>
        <v>0.3894653069333589</v>
      </c>
      <c r="F327" s="1">
        <f>'q calc'!N329</f>
        <v>-0.94298048841280269</v>
      </c>
      <c r="G327" s="1">
        <f t="shared" si="15"/>
        <v>-0.68498132970164449</v>
      </c>
      <c r="H327" s="1">
        <f>'q calc'!P329</f>
        <v>0.5054257947588795</v>
      </c>
      <c r="I327" s="1">
        <f>'CAPE calculation'!P528</f>
        <v>0.51958626378461303</v>
      </c>
      <c r="J327" s="1">
        <f t="shared" ref="J327:J390" si="17">LN(I327)</f>
        <v>-0.65472243066944236</v>
      </c>
      <c r="K327" s="1">
        <f t="shared" si="16"/>
        <v>-0.6490791527542874</v>
      </c>
    </row>
    <row r="328" spans="3:11" ht="14.4" x14ac:dyDescent="0.3">
      <c r="D328" s="64" t="s">
        <v>17</v>
      </c>
      <c r="E328" s="1">
        <f>'q calc'!M330</f>
        <v>0.41855613758757665</v>
      </c>
      <c r="F328" s="1">
        <f>'q calc'!N330</f>
        <v>-0.87094425805436215</v>
      </c>
      <c r="G328" s="1">
        <f t="shared" si="15"/>
        <v>-0.61294509934320396</v>
      </c>
      <c r="H328" s="1">
        <f>'q calc'!P330</f>
        <v>0.54317821055010129</v>
      </c>
      <c r="I328" s="1">
        <f>'CAPE calculation'!P529</f>
        <v>0.56122745830852661</v>
      </c>
      <c r="J328" s="1">
        <f t="shared" si="17"/>
        <v>-0.5776290041023513</v>
      </c>
      <c r="K328" s="1">
        <f t="shared" si="16"/>
        <v>-0.57198572618719634</v>
      </c>
    </row>
    <row r="329" spans="3:11" ht="14.4" x14ac:dyDescent="0.3">
      <c r="D329" s="64" t="s">
        <v>18</v>
      </c>
      <c r="E329" s="1">
        <f>'q calc'!M331</f>
        <v>0.44639075250578708</v>
      </c>
      <c r="F329" s="1">
        <f>'q calc'!N331</f>
        <v>-0.80656058384245177</v>
      </c>
      <c r="G329" s="1">
        <f t="shared" si="15"/>
        <v>-0.54856142513129358</v>
      </c>
      <c r="H329" s="1">
        <f>'q calc'!P331</f>
        <v>0.57930038142487728</v>
      </c>
      <c r="I329" s="1">
        <f>'CAPE calculation'!P530</f>
        <v>0.57259172975988148</v>
      </c>
      <c r="J329" s="1">
        <f t="shared" si="17"/>
        <v>-0.55758232973384703</v>
      </c>
      <c r="K329" s="1">
        <f t="shared" si="16"/>
        <v>-0.55193905181869207</v>
      </c>
    </row>
    <row r="330" spans="3:11" ht="14.4" x14ac:dyDescent="0.3">
      <c r="C330" s="1">
        <f>C326+1</f>
        <v>1981</v>
      </c>
      <c r="D330" s="64" t="s">
        <v>15</v>
      </c>
      <c r="E330" s="1">
        <f>'q calc'!M332</f>
        <v>0.43412821074889324</v>
      </c>
      <c r="F330" s="1">
        <f>'q calc'!N332</f>
        <v>-0.83441537203648208</v>
      </c>
      <c r="G330" s="1">
        <f t="shared" si="15"/>
        <v>-0.57641621332532389</v>
      </c>
      <c r="H330" s="1">
        <f>'q calc'!P332</f>
        <v>0.56338675624977919</v>
      </c>
      <c r="I330" s="1">
        <f>'CAPE calculation'!P531</f>
        <v>0.55363580850513339</v>
      </c>
      <c r="J330" s="1">
        <f t="shared" si="17"/>
        <v>-0.5912481937771551</v>
      </c>
      <c r="K330" s="1">
        <f t="shared" si="16"/>
        <v>-0.58560491586200014</v>
      </c>
    </row>
    <row r="331" spans="3:11" ht="14.4" x14ac:dyDescent="0.3">
      <c r="D331" s="64" t="s">
        <v>16</v>
      </c>
      <c r="E331" s="1">
        <f>'q calc'!M333</f>
        <v>0.41252694839213361</v>
      </c>
      <c r="F331" s="1">
        <f>'q calc'!N333</f>
        <v>-0.88545374590580062</v>
      </c>
      <c r="G331" s="1">
        <f t="shared" si="15"/>
        <v>-0.62745458719464242</v>
      </c>
      <c r="H331" s="1">
        <f>'q calc'!P333</f>
        <v>0.53535387373085319</v>
      </c>
      <c r="I331" s="1">
        <f>'CAPE calculation'!P532</f>
        <v>0.53402733585449202</v>
      </c>
      <c r="J331" s="1">
        <f t="shared" si="17"/>
        <v>-0.62730825059339423</v>
      </c>
      <c r="K331" s="1">
        <f t="shared" si="16"/>
        <v>-0.62166497267823928</v>
      </c>
    </row>
    <row r="332" spans="3:11" ht="14.4" x14ac:dyDescent="0.3">
      <c r="D332" s="64" t="s">
        <v>17</v>
      </c>
      <c r="E332" s="1">
        <f>'q calc'!M334</f>
        <v>0.35689224272898895</v>
      </c>
      <c r="F332" s="1">
        <f>'q calc'!N334</f>
        <v>-1.0303213838609593</v>
      </c>
      <c r="G332" s="1">
        <f t="shared" si="15"/>
        <v>-0.7723222251498012</v>
      </c>
      <c r="H332" s="1">
        <f>'q calc'!P334</f>
        <v>0.46315433547831586</v>
      </c>
      <c r="I332" s="1">
        <f>'CAPE calculation'!P533</f>
        <v>0.46168191674885628</v>
      </c>
      <c r="J332" s="1">
        <f t="shared" si="17"/>
        <v>-0.7728791169053717</v>
      </c>
      <c r="K332" s="1">
        <f t="shared" si="16"/>
        <v>-0.76723583899021675</v>
      </c>
    </row>
    <row r="333" spans="3:11" ht="14.4" x14ac:dyDescent="0.3">
      <c r="D333" s="64" t="s">
        <v>18</v>
      </c>
      <c r="E333" s="1">
        <f>'q calc'!M335</f>
        <v>0.37424035109261672</v>
      </c>
      <c r="F333" s="1">
        <f>'q calc'!N335</f>
        <v>-0.98285703799841639</v>
      </c>
      <c r="G333" s="1">
        <f t="shared" si="15"/>
        <v>-0.7248578792872582</v>
      </c>
      <c r="H333" s="1">
        <f>'q calc'!P335</f>
        <v>0.48566771805991271</v>
      </c>
      <c r="I333" s="1">
        <f>'CAPE calculation'!P534</f>
        <v>0.47690748512364761</v>
      </c>
      <c r="J333" s="1">
        <f t="shared" si="17"/>
        <v>-0.74043275842757605</v>
      </c>
      <c r="K333" s="1">
        <f t="shared" si="16"/>
        <v>-0.7347894805124211</v>
      </c>
    </row>
    <row r="334" spans="3:11" ht="14.4" x14ac:dyDescent="0.3">
      <c r="C334" s="1">
        <f>C330+1</f>
        <v>1982</v>
      </c>
      <c r="D334" s="64" t="s">
        <v>15</v>
      </c>
      <c r="E334" s="1">
        <f>'q calc'!M336</f>
        <v>0.3181536500906092</v>
      </c>
      <c r="F334" s="1">
        <f>'q calc'!N336</f>
        <v>-1.1452208365085195</v>
      </c>
      <c r="G334" s="1">
        <f t="shared" si="15"/>
        <v>-0.88722167779736139</v>
      </c>
      <c r="H334" s="1">
        <f>'q calc'!P336</f>
        <v>0.41288160611440416</v>
      </c>
      <c r="I334" s="1">
        <f>'CAPE calculation'!P535</f>
        <v>0.42323339288968104</v>
      </c>
      <c r="J334" s="1">
        <f t="shared" si="17"/>
        <v>-0.8598314958569846</v>
      </c>
      <c r="K334" s="1">
        <f t="shared" si="16"/>
        <v>-0.85418821794182964</v>
      </c>
    </row>
    <row r="335" spans="3:11" ht="14.4" x14ac:dyDescent="0.3">
      <c r="D335" s="64" t="s">
        <v>16</v>
      </c>
      <c r="E335" s="1">
        <f>'q calc'!M337</f>
        <v>0.31063409328079916</v>
      </c>
      <c r="F335" s="1">
        <f>'q calc'!N337</f>
        <v>-1.1691396084163055</v>
      </c>
      <c r="G335" s="1">
        <f t="shared" si="15"/>
        <v>-0.9111404497051474</v>
      </c>
      <c r="H335" s="1">
        <f>'q calc'!P337</f>
        <v>0.40312315546636451</v>
      </c>
      <c r="I335" s="1">
        <f>'CAPE calculation'!P536</f>
        <v>0.4076904374960057</v>
      </c>
      <c r="J335" s="1">
        <f t="shared" si="17"/>
        <v>-0.8972471241879304</v>
      </c>
      <c r="K335" s="1">
        <f t="shared" si="16"/>
        <v>-0.89160384627277545</v>
      </c>
    </row>
    <row r="336" spans="3:11" ht="14.4" x14ac:dyDescent="0.3">
      <c r="D336" s="64" t="s">
        <v>17</v>
      </c>
      <c r="E336" s="1">
        <f>'q calc'!M338</f>
        <v>0.33157983948462244</v>
      </c>
      <c r="F336" s="1">
        <f>'q calc'!N338</f>
        <v>-1.1038866552633941</v>
      </c>
      <c r="G336" s="1">
        <f t="shared" si="15"/>
        <v>-0.84588749655223605</v>
      </c>
      <c r="H336" s="1">
        <f>'q calc'!P338</f>
        <v>0.43030534662285852</v>
      </c>
      <c r="I336" s="1">
        <f>'CAPE calculation'!P537</f>
        <v>0.45102064392850577</v>
      </c>
      <c r="J336" s="1">
        <f t="shared" si="17"/>
        <v>-0.79624216684964511</v>
      </c>
      <c r="K336" s="1">
        <f t="shared" si="16"/>
        <v>-0.79059888893449015</v>
      </c>
    </row>
    <row r="337" spans="3:11" ht="14.4" x14ac:dyDescent="0.3">
      <c r="D337" s="64" t="s">
        <v>18</v>
      </c>
      <c r="E337" s="1">
        <f>'q calc'!M339</f>
        <v>0.38530641107271985</v>
      </c>
      <c r="F337" s="1">
        <f>'q calc'!N339</f>
        <v>-0.95371638831710803</v>
      </c>
      <c r="G337" s="1">
        <f t="shared" si="15"/>
        <v>-0.69571722960594995</v>
      </c>
      <c r="H337" s="1">
        <f>'q calc'!P339</f>
        <v>0.50002861763356865</v>
      </c>
      <c r="I337" s="1">
        <f>'CAPE calculation'!P538</f>
        <v>0.51680465940432474</v>
      </c>
      <c r="J337" s="1">
        <f t="shared" si="17"/>
        <v>-0.66009031067914636</v>
      </c>
      <c r="K337" s="1">
        <f t="shared" si="16"/>
        <v>-0.65444703276399141</v>
      </c>
    </row>
    <row r="338" spans="3:11" ht="14.4" x14ac:dyDescent="0.3">
      <c r="C338" s="1">
        <f>C334+1</f>
        <v>1983</v>
      </c>
      <c r="D338" s="64" t="s">
        <v>15</v>
      </c>
      <c r="E338" s="1">
        <f>'q calc'!M340</f>
        <v>0.41563438150184884</v>
      </c>
      <c r="F338" s="1">
        <f>'q calc'!N340</f>
        <v>-0.87794929579223946</v>
      </c>
      <c r="G338" s="1">
        <f t="shared" si="15"/>
        <v>-0.61995013708108138</v>
      </c>
      <c r="H338" s="1">
        <f>'q calc'!P340</f>
        <v>0.53938652265022569</v>
      </c>
      <c r="I338" s="1">
        <f>'CAPE calculation'!P539</f>
        <v>0.56418979293837002</v>
      </c>
      <c r="J338" s="1">
        <f t="shared" si="17"/>
        <v>-0.57236457178956934</v>
      </c>
      <c r="K338" s="1">
        <f t="shared" si="16"/>
        <v>-0.56672129387441439</v>
      </c>
    </row>
    <row r="339" spans="3:11" ht="14.4" x14ac:dyDescent="0.3">
      <c r="D339" s="64" t="s">
        <v>16</v>
      </c>
      <c r="E339" s="1">
        <f>'q calc'!M341</f>
        <v>0.46053772358387168</v>
      </c>
      <c r="F339" s="1">
        <f>'q calc'!N341</f>
        <v>-0.77536050789302602</v>
      </c>
      <c r="G339" s="1">
        <f t="shared" si="15"/>
        <v>-0.51736134918186782</v>
      </c>
      <c r="H339" s="1">
        <f>'q calc'!P341</f>
        <v>0.59765951116835214</v>
      </c>
      <c r="I339" s="1">
        <f>'CAPE calculation'!P540</f>
        <v>0.61182706172955847</v>
      </c>
      <c r="J339" s="1">
        <f t="shared" si="17"/>
        <v>-0.49130561527601424</v>
      </c>
      <c r="K339" s="1">
        <f t="shared" si="16"/>
        <v>-0.48566233736085929</v>
      </c>
    </row>
    <row r="340" spans="3:11" ht="14.4" x14ac:dyDescent="0.3">
      <c r="D340" s="64" t="s">
        <v>17</v>
      </c>
      <c r="E340" s="1">
        <f>'q calc'!M342</f>
        <v>0.45312616340375056</v>
      </c>
      <c r="F340" s="1">
        <f>'q calc'!N342</f>
        <v>-0.79158468586476849</v>
      </c>
      <c r="G340" s="1">
        <f t="shared" si="15"/>
        <v>-0.5335855271536103</v>
      </c>
      <c r="H340" s="1">
        <f>'q calc'!P342</f>
        <v>0.5880412123680383</v>
      </c>
      <c r="I340" s="1">
        <f>'CAPE calculation'!P541</f>
        <v>0.61131389248743573</v>
      </c>
      <c r="J340" s="1">
        <f t="shared" si="17"/>
        <v>-0.49214471606887589</v>
      </c>
      <c r="K340" s="1">
        <f t="shared" si="16"/>
        <v>-0.48650143815372093</v>
      </c>
    </row>
    <row r="341" spans="3:11" ht="14.4" x14ac:dyDescent="0.3">
      <c r="D341" s="64" t="s">
        <v>18</v>
      </c>
      <c r="E341" s="1">
        <f>'q calc'!M343</f>
        <v>0.42934946915390815</v>
      </c>
      <c r="F341" s="1">
        <f>'q calc'!N343</f>
        <v>-0.84548407825917149</v>
      </c>
      <c r="G341" s="1">
        <f t="shared" si="15"/>
        <v>-0.58748491954801341</v>
      </c>
      <c r="H341" s="1">
        <f>'q calc'!P343</f>
        <v>0.55718517879064511</v>
      </c>
      <c r="I341" s="1">
        <f>'CAPE calculation'!P542</f>
        <v>0.60120921350498613</v>
      </c>
      <c r="J341" s="1">
        <f t="shared" si="17"/>
        <v>-0.50881229602948619</v>
      </c>
      <c r="K341" s="1">
        <f t="shared" si="16"/>
        <v>-0.50316901811433123</v>
      </c>
    </row>
    <row r="342" spans="3:11" ht="14.4" x14ac:dyDescent="0.3">
      <c r="C342" s="1">
        <f>C338+1</f>
        <v>1984</v>
      </c>
      <c r="D342" s="64" t="s">
        <v>15</v>
      </c>
      <c r="E342" s="1">
        <f>'q calc'!M344</f>
        <v>0.40721774815504636</v>
      </c>
      <c r="F342" s="1">
        <f>'q calc'!N344</f>
        <v>-0.89840722885320756</v>
      </c>
      <c r="G342" s="1">
        <f t="shared" si="15"/>
        <v>-0.64040807014204937</v>
      </c>
      <c r="H342" s="1">
        <f>'q calc'!P344</f>
        <v>0.52846389739254218</v>
      </c>
      <c r="I342" s="1">
        <f>'CAPE calculation'!P543</f>
        <v>0.57104074910268487</v>
      </c>
      <c r="J342" s="1">
        <f t="shared" si="17"/>
        <v>-0.56029470741941001</v>
      </c>
      <c r="K342" s="1">
        <f t="shared" si="16"/>
        <v>-0.55465142950425506</v>
      </c>
    </row>
    <row r="343" spans="3:11" ht="14.4" x14ac:dyDescent="0.3">
      <c r="D343" s="64" t="s">
        <v>16</v>
      </c>
      <c r="E343" s="1">
        <f>'q calc'!M345</f>
        <v>0.38828683552100207</v>
      </c>
      <c r="F343" s="1">
        <f>'q calc'!N345</f>
        <v>-0.946010945675264</v>
      </c>
      <c r="G343" s="1">
        <f t="shared" si="15"/>
        <v>-0.68801178696410581</v>
      </c>
      <c r="H343" s="1">
        <f>'q calc'!P345</f>
        <v>0.50389644197806049</v>
      </c>
      <c r="I343" s="1">
        <f>'CAPE calculation'!P544</f>
        <v>0.55153442447159251</v>
      </c>
      <c r="J343" s="1">
        <f t="shared" si="17"/>
        <v>-0.59505102252383935</v>
      </c>
      <c r="K343" s="1">
        <f t="shared" si="16"/>
        <v>-0.58940774460868439</v>
      </c>
    </row>
    <row r="344" spans="3:11" ht="14.4" x14ac:dyDescent="0.3">
      <c r="D344" s="64" t="s">
        <v>17</v>
      </c>
      <c r="E344" s="1">
        <f>'q calc'!M346</f>
        <v>0.39965670416634547</v>
      </c>
      <c r="F344" s="1">
        <f>'q calc'!N346</f>
        <v>-0.91714933995673831</v>
      </c>
      <c r="G344" s="1">
        <f t="shared" si="15"/>
        <v>-0.65915018124558022</v>
      </c>
      <c r="H344" s="1">
        <f>'q calc'!P346</f>
        <v>0.51865160705714175</v>
      </c>
      <c r="I344" s="1">
        <f>'CAPE calculation'!P545</f>
        <v>0.59293355561435834</v>
      </c>
      <c r="J344" s="1">
        <f t="shared" si="17"/>
        <v>-0.52267293413010407</v>
      </c>
      <c r="K344" s="1">
        <f t="shared" si="16"/>
        <v>-0.51702965621494912</v>
      </c>
    </row>
    <row r="345" spans="3:11" ht="14.4" x14ac:dyDescent="0.3">
      <c r="D345" s="64" t="s">
        <v>18</v>
      </c>
      <c r="E345" s="1">
        <f>'q calc'!M347</f>
        <v>0.39519638075963215</v>
      </c>
      <c r="F345" s="1">
        <f>'q calc'!N347</f>
        <v>-0.9283724711472412</v>
      </c>
      <c r="G345" s="1">
        <f t="shared" si="15"/>
        <v>-0.67037331243608311</v>
      </c>
      <c r="H345" s="1">
        <f>'q calc'!P347</f>
        <v>0.51286325450663983</v>
      </c>
      <c r="I345" s="1">
        <f>'CAPE calculation'!P546</f>
        <v>0.5869877794547641</v>
      </c>
      <c r="J345" s="1">
        <f t="shared" si="17"/>
        <v>-0.53275127801680933</v>
      </c>
      <c r="K345" s="1">
        <f t="shared" si="16"/>
        <v>-0.52710800010165437</v>
      </c>
    </row>
    <row r="346" spans="3:11" ht="14.4" x14ac:dyDescent="0.3">
      <c r="C346" s="1">
        <f>C342+1</f>
        <v>1985</v>
      </c>
      <c r="D346" s="64" t="s">
        <v>15</v>
      </c>
      <c r="E346" s="1">
        <f>'q calc'!M348</f>
        <v>0.4230473499744547</v>
      </c>
      <c r="F346" s="1">
        <f>'q calc'!N348</f>
        <v>-0.86027116772661438</v>
      </c>
      <c r="G346" s="1">
        <f t="shared" si="15"/>
        <v>-0.6022720090154563</v>
      </c>
      <c r="H346" s="1">
        <f>'q calc'!P348</f>
        <v>0.54900664905196039</v>
      </c>
      <c r="I346" s="1">
        <f>'CAPE calculation'!P547</f>
        <v>0.63437958150371809</v>
      </c>
      <c r="J346" s="1">
        <f t="shared" si="17"/>
        <v>-0.45510779470323742</v>
      </c>
      <c r="K346" s="1">
        <f t="shared" si="16"/>
        <v>-0.44946451678808247</v>
      </c>
    </row>
    <row r="347" spans="3:11" ht="14.4" x14ac:dyDescent="0.3">
      <c r="D347" s="64" t="s">
        <v>16</v>
      </c>
      <c r="E347" s="1">
        <f>'q calc'!M349</f>
        <v>0.43683330285022204</v>
      </c>
      <c r="F347" s="1">
        <f>'q calc'!N349</f>
        <v>-0.82820361466880565</v>
      </c>
      <c r="G347" s="1">
        <f t="shared" si="15"/>
        <v>-0.57020445595764757</v>
      </c>
      <c r="H347" s="1">
        <f>'q calc'!P349</f>
        <v>0.56689727002564161</v>
      </c>
      <c r="I347" s="1">
        <f>'CAPE calculation'!P548</f>
        <v>0.66103379084126079</v>
      </c>
      <c r="J347" s="1">
        <f t="shared" si="17"/>
        <v>-0.4139503196484795</v>
      </c>
      <c r="K347" s="1">
        <f t="shared" si="16"/>
        <v>-0.40830704173332455</v>
      </c>
    </row>
    <row r="348" spans="3:11" ht="14.4" x14ac:dyDescent="0.3">
      <c r="D348" s="64" t="s">
        <v>17</v>
      </c>
      <c r="E348" s="1">
        <f>'q calc'!M350</f>
        <v>0.4148860373246247</v>
      </c>
      <c r="F348" s="1">
        <f>'q calc'!N350</f>
        <v>-0.87975140531968099</v>
      </c>
      <c r="G348" s="1">
        <f t="shared" si="15"/>
        <v>-0.6217522466085228</v>
      </c>
      <c r="H348" s="1">
        <f>'q calc'!P350</f>
        <v>0.53841536438838999</v>
      </c>
      <c r="I348" s="1">
        <f>'CAPE calculation'!P549</f>
        <v>0.64027559205161833</v>
      </c>
      <c r="J348" s="1">
        <f t="shared" si="17"/>
        <v>-0.44585658273475604</v>
      </c>
      <c r="K348" s="1">
        <f t="shared" si="16"/>
        <v>-0.44021330481960108</v>
      </c>
    </row>
    <row r="349" spans="3:11" ht="14.4" x14ac:dyDescent="0.3">
      <c r="D349" s="64" t="s">
        <v>18</v>
      </c>
      <c r="E349" s="1">
        <f>'q calc'!M351</f>
        <v>0.4539596516633988</v>
      </c>
      <c r="F349" s="1">
        <f>'q calc'!N351</f>
        <v>-0.78974695787833549</v>
      </c>
      <c r="G349" s="1">
        <f t="shared" si="15"/>
        <v>-0.53174779916717729</v>
      </c>
      <c r="H349" s="1">
        <f>'q calc'!P351</f>
        <v>0.58912286574911077</v>
      </c>
      <c r="I349" s="1">
        <f>'CAPE calculation'!P550</f>
        <v>0.71526119415612865</v>
      </c>
      <c r="J349" s="1">
        <f t="shared" si="17"/>
        <v>-0.33510749648423976</v>
      </c>
      <c r="K349" s="1">
        <f t="shared" si="16"/>
        <v>-0.32946421856908481</v>
      </c>
    </row>
    <row r="350" spans="3:11" ht="14.4" x14ac:dyDescent="0.3">
      <c r="C350" s="1">
        <f>C346+1</f>
        <v>1986</v>
      </c>
      <c r="D350" s="64" t="s">
        <v>15</v>
      </c>
      <c r="E350" s="1">
        <f>'q calc'!M352</f>
        <v>0.495866987824779</v>
      </c>
      <c r="F350" s="1">
        <f>'q calc'!N352</f>
        <v>-0.7014475579292424</v>
      </c>
      <c r="G350" s="1">
        <f t="shared" si="15"/>
        <v>-0.44344839921808427</v>
      </c>
      <c r="H350" s="1">
        <f>'q calc'!P352</f>
        <v>0.64350780917930284</v>
      </c>
      <c r="I350" s="1">
        <f>'CAPE calculation'!P551</f>
        <v>0.8077414836521587</v>
      </c>
      <c r="J350" s="1">
        <f t="shared" si="17"/>
        <v>-0.21351321762972603</v>
      </c>
      <c r="K350" s="1">
        <f t="shared" si="16"/>
        <v>-0.2078699397145711</v>
      </c>
    </row>
    <row r="351" spans="3:11" ht="14.4" x14ac:dyDescent="0.3">
      <c r="D351" s="64" t="s">
        <v>16</v>
      </c>
      <c r="E351" s="1">
        <f>'q calc'!M353</f>
        <v>0.51529361959512443</v>
      </c>
      <c r="F351" s="1">
        <f>'q calc'!N353</f>
        <v>-0.66301840564752523</v>
      </c>
      <c r="G351" s="1">
        <f t="shared" si="15"/>
        <v>-0.40501924693636709</v>
      </c>
      <c r="H351" s="1">
        <f>'q calc'!P353</f>
        <v>0.66871858052971489</v>
      </c>
      <c r="I351" s="1">
        <f>'CAPE calculation'!P552</f>
        <v>0.85123905223644902</v>
      </c>
      <c r="J351" s="1">
        <f t="shared" si="17"/>
        <v>-0.1610622824099863</v>
      </c>
      <c r="K351" s="1">
        <f t="shared" si="16"/>
        <v>-0.15541900449483137</v>
      </c>
    </row>
    <row r="352" spans="3:11" ht="14.4" x14ac:dyDescent="0.3">
      <c r="D352" s="64" t="s">
        <v>17</v>
      </c>
      <c r="E352" s="1">
        <f>'q calc'!M354</f>
        <v>0.47414318831545876</v>
      </c>
      <c r="F352" s="1">
        <f>'q calc'!N354</f>
        <v>-0.74624591785185301</v>
      </c>
      <c r="G352" s="1">
        <f t="shared" si="15"/>
        <v>-0.48824675914069487</v>
      </c>
      <c r="H352" s="1">
        <f>'q calc'!P354</f>
        <v>0.61531590495390431</v>
      </c>
      <c r="I352" s="1">
        <f>'CAPE calculation'!P553</f>
        <v>0.82582037737268377</v>
      </c>
      <c r="J352" s="1">
        <f t="shared" si="17"/>
        <v>-0.19137798991707777</v>
      </c>
      <c r="K352" s="1">
        <f t="shared" si="16"/>
        <v>-0.18573471200192285</v>
      </c>
    </row>
    <row r="353" spans="3:11" ht="14.4" x14ac:dyDescent="0.3">
      <c r="D353" s="64" t="s">
        <v>18</v>
      </c>
      <c r="E353" s="1">
        <f>'q calc'!M355</f>
        <v>0.50954122330880591</v>
      </c>
      <c r="F353" s="1">
        <f>'q calc'!N355</f>
        <v>-0.67424452025219272</v>
      </c>
      <c r="G353" s="1">
        <f t="shared" si="15"/>
        <v>-0.41624536154103459</v>
      </c>
      <c r="H353" s="1">
        <f>'q calc'!P355</f>
        <v>0.66125344971312572</v>
      </c>
      <c r="I353" s="1">
        <f>'CAPE calculation'!P554</f>
        <v>0.86441498360387203</v>
      </c>
      <c r="J353" s="1">
        <f t="shared" si="17"/>
        <v>-0.14570232039057943</v>
      </c>
      <c r="K353" s="1">
        <f t="shared" si="16"/>
        <v>-0.1400590424754245</v>
      </c>
    </row>
    <row r="354" spans="3:11" ht="14.4" x14ac:dyDescent="0.3">
      <c r="C354" s="1">
        <f>C350+1</f>
        <v>1987</v>
      </c>
      <c r="D354" s="64" t="s">
        <v>15</v>
      </c>
      <c r="E354" s="1">
        <f>'q calc'!M356</f>
        <v>0.58765848550957933</v>
      </c>
      <c r="F354" s="1">
        <f>'q calc'!N356</f>
        <v>-0.53160930677370588</v>
      </c>
      <c r="G354" s="1">
        <f t="shared" si="15"/>
        <v>-0.27361014806254774</v>
      </c>
      <c r="H354" s="1">
        <f>'q calc'!P356</f>
        <v>0.76262956365533496</v>
      </c>
      <c r="I354" s="1">
        <f>'CAPE calculation'!P555</f>
        <v>1.0086079656141491</v>
      </c>
      <c r="J354" s="1">
        <f t="shared" si="17"/>
        <v>8.571128323282131E-3</v>
      </c>
      <c r="K354" s="1">
        <f t="shared" si="16"/>
        <v>1.4214406238437068E-2</v>
      </c>
    </row>
    <row r="355" spans="3:11" ht="14.4" x14ac:dyDescent="0.3">
      <c r="D355" s="64" t="s">
        <v>16</v>
      </c>
      <c r="E355" s="1">
        <f>'q calc'!M357</f>
        <v>0.59632539145972752</v>
      </c>
      <c r="F355" s="1">
        <f>'q calc'!N357</f>
        <v>-0.51696880207303786</v>
      </c>
      <c r="G355" s="1">
        <f t="shared" si="15"/>
        <v>-0.25896964336187972</v>
      </c>
      <c r="H355" s="1">
        <f>'q calc'!P357</f>
        <v>0.77387697838001457</v>
      </c>
      <c r="I355" s="1">
        <f>'CAPE calculation'!P556</f>
        <v>1.0336110571127637</v>
      </c>
      <c r="J355" s="1">
        <f t="shared" si="17"/>
        <v>3.3058551659998173E-2</v>
      </c>
      <c r="K355" s="1">
        <f t="shared" si="16"/>
        <v>3.8701829575153106E-2</v>
      </c>
    </row>
    <row r="356" spans="3:11" ht="14.4" x14ac:dyDescent="0.3">
      <c r="D356" s="64" t="s">
        <v>17</v>
      </c>
      <c r="E356" s="1">
        <f>'q calc'!M358</f>
        <v>0.61948857704961757</v>
      </c>
      <c r="F356" s="1">
        <f>'q calc'!N358</f>
        <v>-0.47886101706660822</v>
      </c>
      <c r="G356" s="1">
        <f t="shared" si="15"/>
        <v>-0.22086185835545008</v>
      </c>
      <c r="H356" s="1">
        <f>'q calc'!P358</f>
        <v>0.80393683551620054</v>
      </c>
      <c r="I356" s="1">
        <f>'CAPE calculation'!P557</f>
        <v>1.0855789182338897</v>
      </c>
      <c r="J356" s="1">
        <f t="shared" si="17"/>
        <v>8.2113409889654279E-2</v>
      </c>
      <c r="K356" s="1">
        <f t="shared" si="16"/>
        <v>8.7756687804809219E-2</v>
      </c>
    </row>
    <row r="357" spans="3:11" ht="14.4" x14ac:dyDescent="0.3">
      <c r="D357" s="64" t="s">
        <v>18</v>
      </c>
      <c r="E357" s="1">
        <f>'q calc'!M359</f>
        <v>0.50652550117640316</v>
      </c>
      <c r="F357" s="1">
        <f>'q calc'!N359</f>
        <v>-0.68018060872980524</v>
      </c>
      <c r="G357" s="1">
        <f t="shared" si="15"/>
        <v>-0.4221814500186471</v>
      </c>
      <c r="H357" s="1">
        <f>'q calc'!P359</f>
        <v>0.65733981805349651</v>
      </c>
      <c r="I357" s="1">
        <f>'CAPE calculation'!P558</f>
        <v>0.82165981743038152</v>
      </c>
      <c r="J357" s="1">
        <f t="shared" si="17"/>
        <v>-0.19642881699272463</v>
      </c>
      <c r="K357" s="1">
        <f t="shared" si="16"/>
        <v>-0.1907855390775697</v>
      </c>
    </row>
    <row r="358" spans="3:11" ht="14.4" x14ac:dyDescent="0.3">
      <c r="C358" s="1">
        <f>C354+1</f>
        <v>1988</v>
      </c>
      <c r="D358" s="64" t="s">
        <v>15</v>
      </c>
      <c r="E358" s="1">
        <f>'q calc'!M360</f>
        <v>0.52984696490958649</v>
      </c>
      <c r="F358" s="1">
        <f>'q calc'!N360</f>
        <v>-0.63516705958457476</v>
      </c>
      <c r="G358" s="1">
        <f t="shared" si="15"/>
        <v>-0.37716790087341662</v>
      </c>
      <c r="H358" s="1">
        <f>'q calc'!P360</f>
        <v>0.68760507950925309</v>
      </c>
      <c r="I358" s="1">
        <f>'CAPE calculation'!P559</f>
        <v>0.89954237843955176</v>
      </c>
      <c r="J358" s="1">
        <f t="shared" si="17"/>
        <v>-0.10586911337221805</v>
      </c>
      <c r="K358" s="1">
        <f t="shared" si="16"/>
        <v>-0.10022583545706311</v>
      </c>
    </row>
    <row r="359" spans="3:11" ht="14.4" x14ac:dyDescent="0.3">
      <c r="D359" s="64" t="s">
        <v>16</v>
      </c>
      <c r="E359" s="1">
        <f>'q calc'!M361</f>
        <v>0.54331360098121684</v>
      </c>
      <c r="F359" s="1">
        <f>'q calc'!N361</f>
        <v>-0.61006859172140904</v>
      </c>
      <c r="G359" s="1">
        <f t="shared" si="15"/>
        <v>-0.3520694330102509</v>
      </c>
      <c r="H359" s="1">
        <f>'q calc'!P361</f>
        <v>0.70508130940204039</v>
      </c>
      <c r="I359" s="1">
        <f>'CAPE calculation'!P560</f>
        <v>0.90442022881887729</v>
      </c>
      <c r="J359" s="1">
        <f t="shared" si="17"/>
        <v>-0.10046117171338363</v>
      </c>
      <c r="K359" s="1">
        <f t="shared" si="16"/>
        <v>-9.4817893798228692E-2</v>
      </c>
    </row>
    <row r="360" spans="3:11" ht="14.4" x14ac:dyDescent="0.3">
      <c r="D360" s="64" t="s">
        <v>17</v>
      </c>
      <c r="E360" s="1">
        <f>'q calc'!M362</f>
        <v>0.5307398720282841</v>
      </c>
      <c r="F360" s="1">
        <f>'q calc'!N362</f>
        <v>-0.6334832609580745</v>
      </c>
      <c r="G360" s="1">
        <f t="shared" si="15"/>
        <v>-0.37548410224691636</v>
      </c>
      <c r="H360" s="1">
        <f>'q calc'!P362</f>
        <v>0.68876384328635842</v>
      </c>
      <c r="I360" s="1">
        <f>'CAPE calculation'!P561</f>
        <v>0.88018178185102469</v>
      </c>
      <c r="J360" s="1">
        <f t="shared" si="17"/>
        <v>-0.12762682255733318</v>
      </c>
      <c r="K360" s="1">
        <f t="shared" si="16"/>
        <v>-0.12198354464217824</v>
      </c>
    </row>
    <row r="361" spans="3:11" ht="14.4" x14ac:dyDescent="0.3">
      <c r="D361" s="64" t="s">
        <v>18</v>
      </c>
      <c r="E361" s="1">
        <f>'q calc'!M363</f>
        <v>0.53851334255033689</v>
      </c>
      <c r="F361" s="1">
        <f>'q calc'!N363</f>
        <v>-0.61894300544039438</v>
      </c>
      <c r="G361" s="1">
        <f t="shared" si="15"/>
        <v>-0.36094384672923624</v>
      </c>
      <c r="H361" s="1">
        <f>'q calc'!P363</f>
        <v>0.69885180862421969</v>
      </c>
      <c r="I361" s="1">
        <f>'CAPE calculation'!P562</f>
        <v>0.90096301601880879</v>
      </c>
      <c r="J361" s="1">
        <f t="shared" si="17"/>
        <v>-0.10429106992015401</v>
      </c>
      <c r="K361" s="1">
        <f t="shared" si="16"/>
        <v>-9.8647792004999069E-2</v>
      </c>
    </row>
    <row r="362" spans="3:11" ht="14.4" x14ac:dyDescent="0.3">
      <c r="C362" s="1">
        <f>C358+1</f>
        <v>1989</v>
      </c>
      <c r="D362" s="64" t="s">
        <v>15</v>
      </c>
      <c r="E362" s="1">
        <f>'q calc'!M364</f>
        <v>0.53608159951383716</v>
      </c>
      <c r="F362" s="1">
        <f>'q calc'!N364</f>
        <v>-0.62346889159939811</v>
      </c>
      <c r="G362" s="1">
        <f t="shared" si="15"/>
        <v>-0.36546973288823997</v>
      </c>
      <c r="H362" s="1">
        <f>'q calc'!P364</f>
        <v>0.69569603162690552</v>
      </c>
      <c r="I362" s="1">
        <f>'CAPE calculation'!P563</f>
        <v>0.93802656787305494</v>
      </c>
      <c r="J362" s="1">
        <f t="shared" si="17"/>
        <v>-6.3977006418547366E-2</v>
      </c>
      <c r="K362" s="1">
        <f t="shared" si="16"/>
        <v>-5.8333728503392433E-2</v>
      </c>
    </row>
    <row r="363" spans="3:11" ht="14.4" x14ac:dyDescent="0.3">
      <c r="D363" s="64" t="s">
        <v>16</v>
      </c>
      <c r="E363" s="1">
        <f>'q calc'!M365</f>
        <v>0.56488887252195075</v>
      </c>
      <c r="F363" s="1">
        <f>'q calc'!N365</f>
        <v>-0.57112625298274222</v>
      </c>
      <c r="G363" s="1">
        <f t="shared" si="15"/>
        <v>-0.31312709427158408</v>
      </c>
      <c r="H363" s="1">
        <f>'q calc'!P365</f>
        <v>0.73308046252681403</v>
      </c>
      <c r="I363" s="1">
        <f>'CAPE calculation'!P564</f>
        <v>1.0209323778815451</v>
      </c>
      <c r="J363" s="1">
        <f t="shared" si="17"/>
        <v>2.0716305727187773E-2</v>
      </c>
      <c r="K363" s="1">
        <f t="shared" si="16"/>
        <v>2.6359583642342709E-2</v>
      </c>
    </row>
    <row r="364" spans="3:11" ht="14.4" x14ac:dyDescent="0.3">
      <c r="D364" s="64" t="s">
        <v>17</v>
      </c>
      <c r="E364" s="1">
        <f>'q calc'!M366</f>
        <v>0.60361776969895664</v>
      </c>
      <c r="F364" s="1">
        <f>'q calc'!N366</f>
        <v>-0.50481411299401646</v>
      </c>
      <c r="G364" s="1">
        <f t="shared" si="15"/>
        <v>-0.24681495428285832</v>
      </c>
      <c r="H364" s="1">
        <f>'q calc'!P366</f>
        <v>0.78334060967561392</v>
      </c>
      <c r="I364" s="1">
        <f>'CAPE calculation'!P565</f>
        <v>1.0876349259163707</v>
      </c>
      <c r="J364" s="1">
        <f t="shared" si="17"/>
        <v>8.4005546092836961E-2</v>
      </c>
      <c r="K364" s="1">
        <f t="shared" si="16"/>
        <v>8.9648824007991901E-2</v>
      </c>
    </row>
    <row r="365" spans="3:11" ht="14.4" x14ac:dyDescent="0.3">
      <c r="D365" s="64" t="s">
        <v>18</v>
      </c>
      <c r="E365" s="1">
        <f>'q calc'!M367</f>
        <v>0.62921951415264954</v>
      </c>
      <c r="F365" s="1">
        <f>'q calc'!N367</f>
        <v>-0.46327509405032263</v>
      </c>
      <c r="G365" s="1">
        <f t="shared" si="15"/>
        <v>-0.20527593533916449</v>
      </c>
      <c r="H365" s="1">
        <f>'q calc'!P367</f>
        <v>0.81656508899986746</v>
      </c>
      <c r="I365" s="1">
        <f>'CAPE calculation'!P566</f>
        <v>1.0837206886951849</v>
      </c>
      <c r="J365" s="1">
        <f t="shared" si="17"/>
        <v>8.0400202560179254E-2</v>
      </c>
      <c r="K365" s="1">
        <f t="shared" si="16"/>
        <v>8.6043480475334194E-2</v>
      </c>
    </row>
    <row r="366" spans="3:11" ht="14.4" x14ac:dyDescent="0.3">
      <c r="C366" s="1">
        <f>C362+1</f>
        <v>1990</v>
      </c>
      <c r="D366" s="64" t="s">
        <v>15</v>
      </c>
      <c r="E366" s="1">
        <f>'q calc'!M368</f>
        <v>0.61432679296709425</v>
      </c>
      <c r="F366" s="1">
        <f>'q calc'!N368</f>
        <v>-0.4872282563196334</v>
      </c>
      <c r="G366" s="1">
        <f t="shared" si="15"/>
        <v>-0.22922909760847526</v>
      </c>
      <c r="H366" s="1">
        <f>'q calc'!P368</f>
        <v>0.79723816742988118</v>
      </c>
      <c r="I366" s="1">
        <f>'CAPE calculation'!P567</f>
        <v>1.0337011167118548</v>
      </c>
      <c r="J366" s="1">
        <f t="shared" si="17"/>
        <v>3.3145678897276036E-2</v>
      </c>
      <c r="K366" s="1">
        <f t="shared" si="16"/>
        <v>3.8788956812430969E-2</v>
      </c>
    </row>
    <row r="367" spans="3:11" ht="14.4" x14ac:dyDescent="0.3">
      <c r="D367" s="64" t="s">
        <v>16</v>
      </c>
      <c r="E367" s="1">
        <f>'q calc'!M369</f>
        <v>0.63406585417529682</v>
      </c>
      <c r="F367" s="1">
        <f>'q calc'!N369</f>
        <v>-0.4556024590001696</v>
      </c>
      <c r="G367" s="1">
        <f t="shared" si="15"/>
        <v>-0.19760330028901146</v>
      </c>
      <c r="H367" s="1">
        <f>'q calc'!P369</f>
        <v>0.82285439183124243</v>
      </c>
      <c r="I367" s="1">
        <f>'CAPE calculation'!P568</f>
        <v>1.0934126669648943</v>
      </c>
      <c r="J367" s="1">
        <f t="shared" si="17"/>
        <v>8.9303692343881524E-2</v>
      </c>
      <c r="K367" s="1">
        <f t="shared" si="16"/>
        <v>9.4946970259036464E-2</v>
      </c>
    </row>
    <row r="368" spans="3:11" ht="14.4" x14ac:dyDescent="0.3">
      <c r="D368" s="64" t="s">
        <v>17</v>
      </c>
      <c r="E368" s="1">
        <f>'q calc'!M370</f>
        <v>0.55857628899173373</v>
      </c>
      <c r="F368" s="1">
        <f>'q calc'!N370</f>
        <v>-0.58236407357616904</v>
      </c>
      <c r="G368" s="1">
        <f t="shared" si="15"/>
        <v>-0.3243649148650109</v>
      </c>
      <c r="H368" s="1">
        <f>'q calc'!P370</f>
        <v>0.72488835275235419</v>
      </c>
      <c r="I368" s="1">
        <f>'CAPE calculation'!P569</f>
        <v>0.93852179120748003</v>
      </c>
      <c r="J368" s="1">
        <f t="shared" si="17"/>
        <v>-6.3449204037622692E-2</v>
      </c>
      <c r="K368" s="1">
        <f t="shared" si="16"/>
        <v>-5.7805926122467759E-2</v>
      </c>
    </row>
    <row r="369" spans="3:11" ht="14.4" x14ac:dyDescent="0.3">
      <c r="D369" s="64" t="s">
        <v>18</v>
      </c>
      <c r="E369" s="1">
        <f>'q calc'!M371</f>
        <v>0.6160898523261763</v>
      </c>
      <c r="F369" s="1">
        <f>'q calc'!N371</f>
        <v>-0.48436246191988974</v>
      </c>
      <c r="G369" s="1">
        <f t="shared" si="15"/>
        <v>-0.2263633032087316</v>
      </c>
      <c r="H369" s="1">
        <f>'q calc'!P371</f>
        <v>0.79952616500478091</v>
      </c>
      <c r="I369" s="1">
        <f>'CAPE calculation'!P570</f>
        <v>0.97191749145441608</v>
      </c>
      <c r="J369" s="1">
        <f t="shared" si="17"/>
        <v>-2.8484363459624795E-2</v>
      </c>
      <c r="K369" s="1">
        <f t="shared" si="16"/>
        <v>-2.2841085544469859E-2</v>
      </c>
    </row>
    <row r="370" spans="3:11" ht="14.4" x14ac:dyDescent="0.3">
      <c r="C370" s="1">
        <f>C366+1</f>
        <v>1991</v>
      </c>
      <c r="D370" s="64" t="s">
        <v>15</v>
      </c>
      <c r="E370" s="1">
        <f>'q calc'!M372</f>
        <v>0.68823931121825344</v>
      </c>
      <c r="F370" s="1">
        <f>'q calc'!N372</f>
        <v>-0.37361866545669292</v>
      </c>
      <c r="G370" s="1">
        <f t="shared" si="15"/>
        <v>-0.11561950674553478</v>
      </c>
      <c r="H370" s="1">
        <f>'q calc'!P372</f>
        <v>0.8931576052197906</v>
      </c>
      <c r="I370" s="1">
        <f>'CAPE calculation'!P571</f>
        <v>1.0926545893537947</v>
      </c>
      <c r="J370" s="1">
        <f t="shared" si="17"/>
        <v>8.8610138530021726E-2</v>
      </c>
      <c r="K370" s="1">
        <f t="shared" si="16"/>
        <v>9.4253416445176666E-2</v>
      </c>
    </row>
    <row r="371" spans="3:11" ht="14.4" x14ac:dyDescent="0.3">
      <c r="D371" s="64" t="s">
        <v>16</v>
      </c>
      <c r="E371" s="1">
        <f>'q calc'!M373</f>
        <v>0.68120243312988182</v>
      </c>
      <c r="F371" s="1">
        <f>'q calc'!N373</f>
        <v>-0.38389575837103124</v>
      </c>
      <c r="G371" s="1">
        <f t="shared" si="15"/>
        <v>-0.1258965996598731</v>
      </c>
      <c r="H371" s="1">
        <f>'q calc'!P373</f>
        <v>0.88402554740329009</v>
      </c>
      <c r="I371" s="1">
        <f>'CAPE calculation'!P572</f>
        <v>1.1054832908094379</v>
      </c>
      <c r="J371" s="1">
        <f t="shared" si="17"/>
        <v>0.10028260660090009</v>
      </c>
      <c r="K371" s="1">
        <f t="shared" si="16"/>
        <v>0.10592588451605503</v>
      </c>
    </row>
    <row r="372" spans="3:11" ht="14.4" x14ac:dyDescent="0.3">
      <c r="D372" s="64" t="s">
        <v>17</v>
      </c>
      <c r="E372" s="1">
        <f>'q calc'!M374</f>
        <v>0.72204592612977858</v>
      </c>
      <c r="F372" s="1">
        <f>'q calc'!N374</f>
        <v>-0.32566653251428423</v>
      </c>
      <c r="G372" s="1">
        <f t="shared" si="15"/>
        <v>-6.7667373803126096E-2</v>
      </c>
      <c r="H372" s="1">
        <f>'q calc'!P374</f>
        <v>0.93702989603897957</v>
      </c>
      <c r="I372" s="1">
        <f>'CAPE calculation'!P573</f>
        <v>1.1273510552615997</v>
      </c>
      <c r="J372" s="1">
        <f t="shared" si="17"/>
        <v>0.11987068190494198</v>
      </c>
      <c r="K372" s="1">
        <f t="shared" si="16"/>
        <v>0.12551395982009692</v>
      </c>
    </row>
    <row r="373" spans="3:11" ht="14.4" x14ac:dyDescent="0.3">
      <c r="D373" s="64" t="s">
        <v>18</v>
      </c>
      <c r="E373" s="1">
        <f>'q calc'!M375</f>
        <v>0.82117580966098624</v>
      </c>
      <c r="F373" s="1">
        <f>'q calc'!N375</f>
        <v>-0.19701805157641342</v>
      </c>
      <c r="G373" s="1">
        <f t="shared" si="15"/>
        <v>6.0981107134744722E-2</v>
      </c>
      <c r="H373" s="1">
        <f>'q calc'!P375</f>
        <v>1.065674987851198</v>
      </c>
      <c r="I373" s="1">
        <f>'CAPE calculation'!P574</f>
        <v>1.1340842634970407</v>
      </c>
      <c r="J373" s="1">
        <f t="shared" si="17"/>
        <v>0.12582550897975414</v>
      </c>
      <c r="K373" s="1">
        <f t="shared" si="16"/>
        <v>0.13146878689490907</v>
      </c>
    </row>
    <row r="374" spans="3:11" ht="14.4" x14ac:dyDescent="0.3">
      <c r="C374" s="1">
        <f>C370+1</f>
        <v>1992</v>
      </c>
      <c r="D374" s="64" t="s">
        <v>15</v>
      </c>
      <c r="E374" s="1">
        <f>'q calc'!M376</f>
        <v>0.83806346105385965</v>
      </c>
      <c r="F374" s="1">
        <f>'q calc'!N376</f>
        <v>-0.17666145218614693</v>
      </c>
      <c r="G374" s="1">
        <f t="shared" si="15"/>
        <v>8.1337706525011211E-2</v>
      </c>
      <c r="H374" s="1">
        <f>'q calc'!P376</f>
        <v>1.0875908157180287</v>
      </c>
      <c r="I374" s="1">
        <f>'CAPE calculation'!P575</f>
        <v>1.1863553464303047</v>
      </c>
      <c r="J374" s="1">
        <f t="shared" si="17"/>
        <v>0.17088587326264984</v>
      </c>
      <c r="K374" s="1">
        <f t="shared" si="16"/>
        <v>0.17652915117780477</v>
      </c>
    </row>
    <row r="375" spans="3:11" ht="14.4" x14ac:dyDescent="0.3">
      <c r="D375" s="64" t="s">
        <v>16</v>
      </c>
      <c r="E375" s="1">
        <f>'q calc'!M377</f>
        <v>0.83672712248648839</v>
      </c>
      <c r="F375" s="1">
        <f>'q calc'!N377</f>
        <v>-0.17825728018291906</v>
      </c>
      <c r="G375" s="1">
        <f t="shared" si="15"/>
        <v>7.974187852823908E-2</v>
      </c>
      <c r="H375" s="1">
        <f>'q calc'!P377</f>
        <v>1.0858565919747158</v>
      </c>
      <c r="I375" s="1">
        <f>'CAPE calculation'!P576</f>
        <v>1.1879965121551541</v>
      </c>
      <c r="J375" s="1">
        <f t="shared" si="17"/>
        <v>0.17226828503980851</v>
      </c>
      <c r="K375" s="1">
        <f t="shared" si="16"/>
        <v>0.17791156295496344</v>
      </c>
    </row>
    <row r="376" spans="3:11" ht="14.4" x14ac:dyDescent="0.3">
      <c r="D376" s="64" t="s">
        <v>17</v>
      </c>
      <c r="E376" s="1">
        <f>'q calc'!M378</f>
        <v>0.86490906885651653</v>
      </c>
      <c r="F376" s="1">
        <f>'q calc'!N378</f>
        <v>-0.14513090028526643</v>
      </c>
      <c r="G376" s="1">
        <f t="shared" si="15"/>
        <v>0.11286825842589171</v>
      </c>
      <c r="H376" s="1">
        <f>'q calc'!P378</f>
        <v>1.1224295097374803</v>
      </c>
      <c r="I376" s="1">
        <f>'CAPE calculation'!P577</f>
        <v>1.2116766693776297</v>
      </c>
      <c r="J376" s="1">
        <f t="shared" si="17"/>
        <v>0.19200507761559207</v>
      </c>
      <c r="K376" s="1">
        <f t="shared" si="16"/>
        <v>0.197648355530747</v>
      </c>
    </row>
    <row r="377" spans="3:11" ht="14.4" x14ac:dyDescent="0.3">
      <c r="D377" s="64" t="s">
        <v>18</v>
      </c>
      <c r="E377" s="1">
        <f>'q calc'!M379</f>
        <v>0.96050423938777874</v>
      </c>
      <c r="F377" s="1">
        <f>'q calc'!N379</f>
        <v>-4.0296883053147776E-2</v>
      </c>
      <c r="G377" s="1">
        <f t="shared" si="15"/>
        <v>0.21770227565801037</v>
      </c>
      <c r="H377" s="1">
        <f>'q calc'!P379</f>
        <v>1.246487453232666</v>
      </c>
      <c r="I377" s="1">
        <f>'CAPE calculation'!P578</f>
        <v>1.2560583806566603</v>
      </c>
      <c r="J377" s="1">
        <f t="shared" si="17"/>
        <v>0.22797854838031792</v>
      </c>
      <c r="K377" s="1">
        <f t="shared" si="16"/>
        <v>0.23362182629547285</v>
      </c>
    </row>
    <row r="378" spans="3:11" ht="14.4" x14ac:dyDescent="0.3">
      <c r="C378" s="1">
        <f>C374+1</f>
        <v>1993</v>
      </c>
      <c r="D378" s="64" t="s">
        <v>15</v>
      </c>
      <c r="E378" s="1">
        <f>'q calc'!M380</f>
        <v>0.97778308506226752</v>
      </c>
      <c r="F378" s="1">
        <f>'q calc'!N380</f>
        <v>-2.2467427962197833E-2</v>
      </c>
      <c r="G378" s="1">
        <f t="shared" si="15"/>
        <v>0.23553173074896031</v>
      </c>
      <c r="H378" s="1">
        <f>'q calc'!P380</f>
        <v>1.2689109506586866</v>
      </c>
      <c r="I378" s="1">
        <f>'CAPE calculation'!P579</f>
        <v>1.2803201302318175</v>
      </c>
      <c r="J378" s="1">
        <f t="shared" si="17"/>
        <v>0.24711014840490583</v>
      </c>
      <c r="K378" s="1">
        <f t="shared" si="16"/>
        <v>0.25275342632006076</v>
      </c>
    </row>
    <row r="379" spans="3:11" ht="14.4" x14ac:dyDescent="0.3">
      <c r="D379" s="64" t="s">
        <v>16</v>
      </c>
      <c r="E379" s="1">
        <f>'q calc'!M381</f>
        <v>0.97414262289191811</v>
      </c>
      <c r="F379" s="1">
        <f>'q calc'!N381</f>
        <v>-2.6197555985600862E-2</v>
      </c>
      <c r="G379" s="1">
        <f t="shared" si="15"/>
        <v>0.23180160272555728</v>
      </c>
      <c r="H379" s="1">
        <f>'q calc'!P381</f>
        <v>1.2641865671180152</v>
      </c>
      <c r="I379" s="1">
        <f>'CAPE calculation'!P580</f>
        <v>1.2651687442031267</v>
      </c>
      <c r="J379" s="1">
        <f t="shared" si="17"/>
        <v>0.2352055079101891</v>
      </c>
      <c r="K379" s="1">
        <f t="shared" si="16"/>
        <v>0.24084878582534403</v>
      </c>
    </row>
    <row r="380" spans="3:11" ht="14.4" x14ac:dyDescent="0.3">
      <c r="D380" s="64" t="s">
        <v>17</v>
      </c>
      <c r="E380" s="1">
        <f>'q calc'!M382</f>
        <v>0.98396547450806726</v>
      </c>
      <c r="F380" s="1">
        <f>'q calc'!N382</f>
        <v>-1.6164469427488139E-2</v>
      </c>
      <c r="G380" s="1">
        <f t="shared" si="15"/>
        <v>0.24183468928367</v>
      </c>
      <c r="H380" s="1">
        <f>'q calc'!P382</f>
        <v>1.276934101998549</v>
      </c>
      <c r="I380" s="1">
        <f>'CAPE calculation'!P581</f>
        <v>1.2885108382747001</v>
      </c>
      <c r="J380" s="1">
        <f t="shared" si="17"/>
        <v>0.25348716261910464</v>
      </c>
      <c r="K380" s="1">
        <f t="shared" si="16"/>
        <v>0.2591304405342596</v>
      </c>
    </row>
    <row r="381" spans="3:11" ht="14.4" x14ac:dyDescent="0.3">
      <c r="D381" s="64" t="s">
        <v>18</v>
      </c>
      <c r="E381" s="1">
        <f>'q calc'!M383</f>
        <v>0.98320078857672133</v>
      </c>
      <c r="F381" s="1">
        <f>'q calc'!N383</f>
        <v>-1.6941918679452456E-2</v>
      </c>
      <c r="G381" s="1">
        <f t="shared" si="15"/>
        <v>0.24105724003170567</v>
      </c>
      <c r="H381" s="1">
        <f>'q calc'!P383</f>
        <v>1.2759417363430952</v>
      </c>
      <c r="I381" s="1">
        <f>'CAPE calculation'!P582</f>
        <v>1.2986539175752956</v>
      </c>
      <c r="J381" s="1">
        <f t="shared" si="17"/>
        <v>0.26132828000184727</v>
      </c>
      <c r="K381" s="1">
        <f t="shared" si="16"/>
        <v>0.26697155791700222</v>
      </c>
    </row>
    <row r="382" spans="3:11" ht="14.4" x14ac:dyDescent="0.3">
      <c r="C382" s="1">
        <f>C378+1</f>
        <v>1994</v>
      </c>
      <c r="D382" s="64" t="s">
        <v>15</v>
      </c>
      <c r="E382" s="1">
        <f>'q calc'!M384</f>
        <v>0.94360374640838751</v>
      </c>
      <c r="F382" s="1">
        <f>'q calc'!N384</f>
        <v>-5.8048961121200511E-2</v>
      </c>
      <c r="G382" s="1">
        <f t="shared" si="15"/>
        <v>0.19995019758995763</v>
      </c>
      <c r="H382" s="1">
        <f>'q calc'!P384</f>
        <v>1.2245549602894954</v>
      </c>
      <c r="I382" s="1">
        <f>'CAPE calculation'!P583</f>
        <v>1.2787227962734806</v>
      </c>
      <c r="J382" s="1">
        <f t="shared" si="17"/>
        <v>0.24586176437098345</v>
      </c>
      <c r="K382" s="1">
        <f t="shared" si="16"/>
        <v>0.2515050422861384</v>
      </c>
    </row>
    <row r="383" spans="3:11" ht="14.4" x14ac:dyDescent="0.3">
      <c r="D383" s="64" t="s">
        <v>16</v>
      </c>
      <c r="E383" s="1">
        <f>'q calc'!M385</f>
        <v>0.90943271301184925</v>
      </c>
      <c r="F383" s="1">
        <f>'q calc'!N385</f>
        <v>-9.4934266155680597E-2</v>
      </c>
      <c r="G383" s="1">
        <f t="shared" si="15"/>
        <v>0.16306489255547754</v>
      </c>
      <c r="H383" s="1">
        <f>'q calc'!P385</f>
        <v>1.1802097480081541</v>
      </c>
      <c r="I383" s="1">
        <f>'CAPE calculation'!P584</f>
        <v>1.2449598071376893</v>
      </c>
      <c r="J383" s="1">
        <f t="shared" si="17"/>
        <v>0.21910324597200725</v>
      </c>
      <c r="K383" s="1">
        <f t="shared" si="16"/>
        <v>0.22474652388716218</v>
      </c>
    </row>
    <row r="384" spans="3:11" ht="14.4" x14ac:dyDescent="0.3">
      <c r="D384" s="64" t="s">
        <v>17</v>
      </c>
      <c r="E384" s="1">
        <f>'q calc'!M386</f>
        <v>0.93230695512695416</v>
      </c>
      <c r="F384" s="1">
        <f>'q calc'!N386</f>
        <v>-7.0093167526093153E-2</v>
      </c>
      <c r="G384" s="1">
        <f t="shared" si="15"/>
        <v>0.18790599118506499</v>
      </c>
      <c r="H384" s="1">
        <f>'q calc'!P386</f>
        <v>1.2098946308326779</v>
      </c>
      <c r="I384" s="1">
        <f>'CAPE calculation'!P585</f>
        <v>1.2621477774842051</v>
      </c>
      <c r="J384" s="1">
        <f t="shared" si="17"/>
        <v>0.23281485511162667</v>
      </c>
      <c r="K384" s="1">
        <f t="shared" si="16"/>
        <v>0.23845813302678159</v>
      </c>
    </row>
    <row r="385" spans="3:11" ht="14.4" x14ac:dyDescent="0.3">
      <c r="D385" s="64" t="s">
        <v>18</v>
      </c>
      <c r="E385" s="1">
        <f>'q calc'!M387</f>
        <v>0.90541561509772994</v>
      </c>
      <c r="F385" s="1">
        <f>'q calc'!N387</f>
        <v>-9.9361197500184295E-2</v>
      </c>
      <c r="G385" s="1">
        <f t="shared" si="15"/>
        <v>0.15863796121097384</v>
      </c>
      <c r="H385" s="1">
        <f>'q calc'!P387</f>
        <v>1.1749965881458422</v>
      </c>
      <c r="I385" s="1">
        <f>'CAPE calculation'!P586</f>
        <v>1.2210519865021821</v>
      </c>
      <c r="J385" s="1">
        <f t="shared" si="17"/>
        <v>0.19971277121005748</v>
      </c>
      <c r="K385" s="1">
        <f t="shared" si="16"/>
        <v>0.20535604912521241</v>
      </c>
    </row>
    <row r="386" spans="3:11" ht="14.4" x14ac:dyDescent="0.3">
      <c r="C386" s="1">
        <f>C382+1</f>
        <v>1995</v>
      </c>
      <c r="D386" s="64" t="s">
        <v>15</v>
      </c>
      <c r="E386" s="1">
        <f>'q calc'!M388</f>
        <v>0.94871276990358988</v>
      </c>
      <c r="F386" s="1">
        <f>'q calc'!N388</f>
        <v>-5.2649192250591142E-2</v>
      </c>
      <c r="G386" s="1">
        <f t="shared" si="15"/>
        <v>0.205349966460567</v>
      </c>
      <c r="H386" s="1">
        <f>'q calc'!P388</f>
        <v>1.2311851587039238</v>
      </c>
      <c r="I386" s="1">
        <f>'CAPE calculation'!P587</f>
        <v>1.2980104916173909</v>
      </c>
      <c r="J386" s="1">
        <f t="shared" si="17"/>
        <v>0.26083270115939422</v>
      </c>
      <c r="K386" s="1">
        <f t="shared" si="16"/>
        <v>0.26647597907454917</v>
      </c>
    </row>
    <row r="387" spans="3:11" ht="14.4" x14ac:dyDescent="0.3">
      <c r="D387" s="64" t="s">
        <v>16</v>
      </c>
      <c r="E387" s="1">
        <f>'q calc'!M389</f>
        <v>0.99264204343850992</v>
      </c>
      <c r="F387" s="1">
        <f>'q calc'!N389</f>
        <v>-7.3851598464062945E-3</v>
      </c>
      <c r="G387" s="1">
        <f t="shared" si="15"/>
        <v>0.25061399886475183</v>
      </c>
      <c r="H387" s="1">
        <f>'q calc'!P389</f>
        <v>1.2881940567862538</v>
      </c>
      <c r="I387" s="1">
        <f>'CAPE calculation'!P588</f>
        <v>1.3951321880689624</v>
      </c>
      <c r="J387" s="1">
        <f t="shared" si="17"/>
        <v>0.33298916925640304</v>
      </c>
      <c r="K387" s="1">
        <f t="shared" si="16"/>
        <v>0.33863244717155799</v>
      </c>
    </row>
    <row r="388" spans="3:11" ht="14.4" x14ac:dyDescent="0.3">
      <c r="D388" s="64" t="s">
        <v>17</v>
      </c>
      <c r="E388" s="1">
        <f>'q calc'!M390</f>
        <v>1.0375738187975632</v>
      </c>
      <c r="F388" s="1">
        <f>'q calc'!N390</f>
        <v>3.6885121239882648E-2</v>
      </c>
      <c r="G388" s="1">
        <f t="shared" si="15"/>
        <v>0.29488427995104077</v>
      </c>
      <c r="H388" s="1">
        <f>'q calc'!P390</f>
        <v>1.3465039443846958</v>
      </c>
      <c r="I388" s="1">
        <f>'CAPE calculation'!P589</f>
        <v>1.4726788183566102</v>
      </c>
      <c r="J388" s="1">
        <f t="shared" si="17"/>
        <v>0.3870830677828323</v>
      </c>
      <c r="K388" s="1">
        <f t="shared" si="16"/>
        <v>0.39272634569798726</v>
      </c>
    </row>
    <row r="389" spans="3:11" ht="14.4" x14ac:dyDescent="0.3">
      <c r="D389" s="64" t="s">
        <v>18</v>
      </c>
      <c r="E389" s="1">
        <f>'q calc'!M391</f>
        <v>1.076326085806055</v>
      </c>
      <c r="F389" s="1">
        <f>'q calc'!N391</f>
        <v>7.3553469551188147E-2</v>
      </c>
      <c r="G389" s="1">
        <f t="shared" si="15"/>
        <v>0.33155262826234627</v>
      </c>
      <c r="H389" s="1">
        <f>'q calc'!P391</f>
        <v>1.396794419563854</v>
      </c>
      <c r="I389" s="1">
        <f>'CAPE calculation'!P590</f>
        <v>1.5413918012104408</v>
      </c>
      <c r="J389" s="1">
        <f t="shared" si="17"/>
        <v>0.43268577529378899</v>
      </c>
      <c r="K389" s="1">
        <f t="shared" si="16"/>
        <v>0.43832905320894394</v>
      </c>
    </row>
    <row r="390" spans="3:11" ht="14.4" x14ac:dyDescent="0.3">
      <c r="C390" s="1">
        <f>C386+1</f>
        <v>1996</v>
      </c>
      <c r="D390" s="64" t="s">
        <v>15</v>
      </c>
      <c r="E390" s="1">
        <f>'q calc'!M392</f>
        <v>1.1016569323010952</v>
      </c>
      <c r="F390" s="1">
        <f>'q calc'!N392</f>
        <v>9.6815348561187412E-2</v>
      </c>
      <c r="G390" s="1">
        <f t="shared" ref="G390:G453" si="18">F390-$F$506</f>
        <v>0.35481450727234554</v>
      </c>
      <c r="H390" s="1">
        <f>'q calc'!P392</f>
        <v>1.4296673430149318</v>
      </c>
      <c r="I390" s="1">
        <f>'CAPE calculation'!P591</f>
        <v>1.5801286586660528</v>
      </c>
      <c r="J390" s="1">
        <f t="shared" si="17"/>
        <v>0.45750627325914722</v>
      </c>
      <c r="K390" s="1">
        <f t="shared" ref="K390:K453" si="19">J390-$J$506</f>
        <v>0.46314955117430218</v>
      </c>
    </row>
    <row r="391" spans="3:11" ht="14.4" x14ac:dyDescent="0.3">
      <c r="D391" s="64" t="s">
        <v>16</v>
      </c>
      <c r="E391" s="1">
        <f>'q calc'!M393</f>
        <v>1.1319613685170382</v>
      </c>
      <c r="F391" s="1">
        <f>'q calc'!N393</f>
        <v>0.12395185244692733</v>
      </c>
      <c r="G391" s="1">
        <f t="shared" si="18"/>
        <v>0.3819510111580855</v>
      </c>
      <c r="H391" s="1">
        <f>'q calc'!P393</f>
        <v>1.4689947066760642</v>
      </c>
      <c r="I391" s="1">
        <f>'CAPE calculation'!P592</f>
        <v>1.6019621768544725</v>
      </c>
      <c r="J391" s="1">
        <f t="shared" ref="J391:J454" si="20">LN(I391)</f>
        <v>0.47122923841393533</v>
      </c>
      <c r="K391" s="1">
        <f t="shared" si="19"/>
        <v>0.47687251632909028</v>
      </c>
    </row>
    <row r="392" spans="3:11" ht="14.4" x14ac:dyDescent="0.3">
      <c r="D392" s="64" t="s">
        <v>17</v>
      </c>
      <c r="E392" s="1">
        <f>'q calc'!M394</f>
        <v>1.1306913739009239</v>
      </c>
      <c r="F392" s="1">
        <f>'q calc'!N394</f>
        <v>0.12282928093988799</v>
      </c>
      <c r="G392" s="1">
        <f t="shared" si="18"/>
        <v>0.38082843965104612</v>
      </c>
      <c r="H392" s="1">
        <f>'q calc'!P394</f>
        <v>1.4673465803172796</v>
      </c>
      <c r="I392" s="1">
        <f>'CAPE calculation'!P593</f>
        <v>1.5852913089219938</v>
      </c>
      <c r="J392" s="1">
        <f t="shared" si="20"/>
        <v>0.46076818155970273</v>
      </c>
      <c r="K392" s="1">
        <f t="shared" si="19"/>
        <v>0.46641145947485768</v>
      </c>
    </row>
    <row r="393" spans="3:11" ht="14.4" x14ac:dyDescent="0.3">
      <c r="D393" s="64" t="s">
        <v>18</v>
      </c>
      <c r="E393" s="1">
        <f>'q calc'!M395</f>
        <v>1.1171905957402111</v>
      </c>
      <c r="F393" s="1">
        <f>'q calc'!N395</f>
        <v>0.11081713734866777</v>
      </c>
      <c r="G393" s="1">
        <f t="shared" si="18"/>
        <v>0.36881629605982591</v>
      </c>
      <c r="H393" s="1">
        <f>'q calc'!P395</f>
        <v>1.4498260427744858</v>
      </c>
      <c r="I393" s="1">
        <f>'CAPE calculation'!P594</f>
        <v>1.7116614018488521</v>
      </c>
      <c r="J393" s="1">
        <f t="shared" si="20"/>
        <v>0.53746447886475179</v>
      </c>
      <c r="K393" s="1">
        <f t="shared" si="19"/>
        <v>0.54310775677990675</v>
      </c>
    </row>
    <row r="394" spans="3:11" ht="14.4" x14ac:dyDescent="0.3">
      <c r="C394" s="1">
        <f>C390+1</f>
        <v>1997</v>
      </c>
      <c r="D394" s="64" t="s">
        <v>15</v>
      </c>
      <c r="E394" s="1">
        <f>'q calc'!M396</f>
        <v>1.0849609827722029</v>
      </c>
      <c r="F394" s="1">
        <f>'q calc'!N396</f>
        <v>8.1544025767210898E-2</v>
      </c>
      <c r="G394" s="1">
        <f t="shared" si="18"/>
        <v>0.33954318447836906</v>
      </c>
      <c r="H394" s="1">
        <f>'q calc'!P396</f>
        <v>1.4080002948602719</v>
      </c>
      <c r="I394" s="1">
        <f>'CAPE calculation'!P595</f>
        <v>1.7803389024748244</v>
      </c>
      <c r="J394" s="1">
        <f t="shared" si="20"/>
        <v>0.57680374083001063</v>
      </c>
      <c r="K394" s="1">
        <f t="shared" si="19"/>
        <v>0.58244701874516558</v>
      </c>
    </row>
    <row r="395" spans="3:11" ht="14.4" x14ac:dyDescent="0.3">
      <c r="D395" s="64" t="s">
        <v>16</v>
      </c>
      <c r="E395" s="1">
        <f>'q calc'!M397</f>
        <v>1.1945425773230169</v>
      </c>
      <c r="F395" s="1">
        <f>'q calc'!N397</f>
        <v>0.17776333162149346</v>
      </c>
      <c r="G395" s="1">
        <f t="shared" si="18"/>
        <v>0.43576249033265158</v>
      </c>
      <c r="H395" s="1">
        <f>'q calc'!P397</f>
        <v>1.5502090193109646</v>
      </c>
      <c r="I395" s="1">
        <f>'CAPE calculation'!P596</f>
        <v>1.9331906622327952</v>
      </c>
      <c r="J395" s="1">
        <f t="shared" si="20"/>
        <v>0.65917183076441965</v>
      </c>
      <c r="K395" s="1">
        <f t="shared" si="19"/>
        <v>0.66481510867957461</v>
      </c>
    </row>
    <row r="396" spans="3:11" ht="14.4" x14ac:dyDescent="0.3">
      <c r="D396" s="64" t="s">
        <v>17</v>
      </c>
      <c r="E396" s="1">
        <f>'q calc'!M398</f>
        <v>1.234811243563942</v>
      </c>
      <c r="F396" s="1">
        <f>'q calc'!N398</f>
        <v>0.21091811917935663</v>
      </c>
      <c r="G396" s="1">
        <f t="shared" si="18"/>
        <v>0.46891727789051474</v>
      </c>
      <c r="H396" s="1">
        <f>'q calc'!P398</f>
        <v>1.6024673906636206</v>
      </c>
      <c r="I396" s="1">
        <f>'CAPE calculation'!P597</f>
        <v>2.0234737309732327</v>
      </c>
      <c r="J396" s="1">
        <f t="shared" si="20"/>
        <v>0.70481570327434129</v>
      </c>
      <c r="K396" s="1">
        <f t="shared" si="19"/>
        <v>0.71045898118949624</v>
      </c>
    </row>
    <row r="397" spans="3:11" ht="14.4" x14ac:dyDescent="0.3">
      <c r="D397" s="64" t="s">
        <v>18</v>
      </c>
      <c r="E397" s="1">
        <f>'q calc'!M399</f>
        <v>1.206734962801786</v>
      </c>
      <c r="F397" s="1">
        <f>'q calc'!N399</f>
        <v>0.18791833457491164</v>
      </c>
      <c r="G397" s="1">
        <f t="shared" si="18"/>
        <v>0.44591749328606978</v>
      </c>
      <c r="H397" s="1">
        <f>'q calc'!P399</f>
        <v>1.5660315996818215</v>
      </c>
      <c r="I397" s="1">
        <f>'CAPE calculation'!P598</f>
        <v>2.0499374377649819</v>
      </c>
      <c r="J397" s="1">
        <f t="shared" si="20"/>
        <v>0.71780927452120469</v>
      </c>
      <c r="K397" s="1">
        <f t="shared" si="19"/>
        <v>0.72345255243635964</v>
      </c>
    </row>
    <row r="398" spans="3:11" ht="14.4" x14ac:dyDescent="0.3">
      <c r="C398" s="1">
        <f>C394+1</f>
        <v>1998</v>
      </c>
      <c r="D398" s="64" t="s">
        <v>15</v>
      </c>
      <c r="E398" s="1">
        <f>'q calc'!M400</f>
        <v>1.3226627274822889</v>
      </c>
      <c r="F398" s="1">
        <f>'q calc'!N400</f>
        <v>0.27964692253608647</v>
      </c>
      <c r="G398" s="1">
        <f t="shared" si="18"/>
        <v>0.53764608124724456</v>
      </c>
      <c r="H398" s="1">
        <f>'q calc'!P400</f>
        <v>1.7164760206743421</v>
      </c>
      <c r="I398" s="1">
        <f>'CAPE calculation'!P599</f>
        <v>2.2558830482460124</v>
      </c>
      <c r="J398" s="1">
        <f t="shared" si="20"/>
        <v>0.81354149197557291</v>
      </c>
      <c r="K398" s="1">
        <f t="shared" si="19"/>
        <v>0.81918476989072786</v>
      </c>
    </row>
    <row r="399" spans="3:11" ht="14.4" x14ac:dyDescent="0.3">
      <c r="D399" s="64" t="s">
        <v>16</v>
      </c>
      <c r="E399" s="1">
        <f>'q calc'!M401</f>
        <v>1.32044553771989</v>
      </c>
      <c r="F399" s="1">
        <f>'q calc'!N401</f>
        <v>0.27796920822399851</v>
      </c>
      <c r="G399" s="1">
        <f t="shared" si="18"/>
        <v>0.5359683669351567</v>
      </c>
      <c r="H399" s="1">
        <f>'q calc'!P401</f>
        <v>1.7135986786419657</v>
      </c>
      <c r="I399" s="1">
        <f>'CAPE calculation'!P600</f>
        <v>2.2924505964658368</v>
      </c>
      <c r="J399" s="1">
        <f t="shared" si="20"/>
        <v>0.82962137484684906</v>
      </c>
      <c r="K399" s="1">
        <f t="shared" si="19"/>
        <v>0.83526465276200401</v>
      </c>
    </row>
    <row r="400" spans="3:11" ht="14.4" x14ac:dyDescent="0.3">
      <c r="D400" s="64" t="s">
        <v>17</v>
      </c>
      <c r="E400" s="1">
        <f>'q calc'!M402</f>
        <v>1.2292602539523079</v>
      </c>
      <c r="F400" s="1">
        <f>'q calc'!N402</f>
        <v>0.2064125689080738</v>
      </c>
      <c r="G400" s="1">
        <f t="shared" si="18"/>
        <v>0.46441172761923194</v>
      </c>
      <c r="H400" s="1">
        <f>'q calc'!P402</f>
        <v>1.5952636339073389</v>
      </c>
      <c r="I400" s="1">
        <f>'CAPE calculation'!P601</f>
        <v>2.0915031070383634</v>
      </c>
      <c r="J400" s="1">
        <f t="shared" si="20"/>
        <v>0.73788299745405128</v>
      </c>
      <c r="K400" s="1">
        <f t="shared" si="19"/>
        <v>0.74352627536920624</v>
      </c>
    </row>
    <row r="401" spans="3:11" ht="14.4" x14ac:dyDescent="0.3">
      <c r="D401" s="64" t="s">
        <v>18</v>
      </c>
      <c r="E401" s="1">
        <f>'q calc'!M403</f>
        <v>1.373101055983279</v>
      </c>
      <c r="F401" s="1">
        <f>'q calc'!N403</f>
        <v>0.31707172639580061</v>
      </c>
      <c r="G401" s="1">
        <f t="shared" si="18"/>
        <v>0.57507088510695881</v>
      </c>
      <c r="H401" s="1">
        <f>'q calc'!P403</f>
        <v>1.7819319979208197</v>
      </c>
      <c r="I401" s="1">
        <f>'CAPE calculation'!P602</f>
        <v>2.4238334441995808</v>
      </c>
      <c r="J401" s="1">
        <f t="shared" si="20"/>
        <v>0.88535035470756274</v>
      </c>
      <c r="K401" s="1">
        <f t="shared" si="19"/>
        <v>0.89099363262271769</v>
      </c>
    </row>
    <row r="402" spans="3:11" ht="14.4" x14ac:dyDescent="0.3">
      <c r="C402" s="1">
        <f>C398+1</f>
        <v>1999</v>
      </c>
      <c r="D402" s="64" t="s">
        <v>15</v>
      </c>
      <c r="E402" s="1">
        <f>'q calc'!M404</f>
        <v>1.4003800611100359</v>
      </c>
      <c r="F402" s="1">
        <f>'q calc'!N404</f>
        <v>0.33674367200075117</v>
      </c>
      <c r="G402" s="1">
        <f t="shared" si="18"/>
        <v>0.59474283071190936</v>
      </c>
      <c r="H402" s="1">
        <f>'q calc'!P404</f>
        <v>1.8173331301936406</v>
      </c>
      <c r="I402" s="1">
        <f>'CAPE calculation'!P603</f>
        <v>2.5840597050407306</v>
      </c>
      <c r="J402" s="1">
        <f t="shared" si="20"/>
        <v>0.94936169131934101</v>
      </c>
      <c r="K402" s="1">
        <f t="shared" si="19"/>
        <v>0.95500496923449596</v>
      </c>
    </row>
    <row r="403" spans="3:11" ht="14.4" x14ac:dyDescent="0.3">
      <c r="D403" s="64" t="s">
        <v>16</v>
      </c>
      <c r="E403" s="1">
        <f>'q calc'!M405</f>
        <v>1.474076803884065</v>
      </c>
      <c r="F403" s="1">
        <f>'q calc'!N405</f>
        <v>0.38803189816549788</v>
      </c>
      <c r="G403" s="1">
        <f t="shared" si="18"/>
        <v>0.64603105687665607</v>
      </c>
      <c r="H403" s="1">
        <f>'q calc'!P405</f>
        <v>1.9129725469134409</v>
      </c>
      <c r="I403" s="1">
        <f>'CAPE calculation'!P604</f>
        <v>2.6358626396226326</v>
      </c>
      <c r="J403" s="1">
        <f t="shared" si="20"/>
        <v>0.96921050588291058</v>
      </c>
      <c r="K403" s="1">
        <f t="shared" si="19"/>
        <v>0.97485378379806553</v>
      </c>
    </row>
    <row r="404" spans="3:11" ht="14.4" x14ac:dyDescent="0.3">
      <c r="D404" s="64" t="s">
        <v>17</v>
      </c>
      <c r="E404" s="1">
        <f>'q calc'!M406</f>
        <v>1.4148896223479031</v>
      </c>
      <c r="F404" s="1">
        <f>'q calc'!N406</f>
        <v>0.34705152264477851</v>
      </c>
      <c r="G404" s="1">
        <f t="shared" si="18"/>
        <v>0.60505068135593665</v>
      </c>
      <c r="H404" s="1">
        <f>'q calc'!P406</f>
        <v>1.8361628087033788</v>
      </c>
      <c r="I404" s="1">
        <f>'CAPE calculation'!P605</f>
        <v>2.5823535752193005</v>
      </c>
      <c r="J404" s="1">
        <f t="shared" si="20"/>
        <v>0.9487012215539935</v>
      </c>
      <c r="K404" s="1">
        <f t="shared" si="19"/>
        <v>0.95434449946914846</v>
      </c>
    </row>
    <row r="405" spans="3:11" ht="14.4" x14ac:dyDescent="0.3">
      <c r="D405" s="64" t="s">
        <v>18</v>
      </c>
      <c r="E405" s="1">
        <f>'q calc'!M407</f>
        <v>1.5707881067323139</v>
      </c>
      <c r="F405" s="1">
        <f>'q calc'!N407</f>
        <v>0.45157747222139216</v>
      </c>
      <c r="G405" s="1">
        <f t="shared" si="18"/>
        <v>0.7095766309325503</v>
      </c>
      <c r="H405" s="1">
        <f>'q calc'!P407</f>
        <v>2.0384789430777768</v>
      </c>
      <c r="I405" s="1">
        <f>'CAPE calculation'!P606</f>
        <v>2.7635523098796897</v>
      </c>
      <c r="J405" s="1">
        <f t="shared" si="20"/>
        <v>1.0165169209630145</v>
      </c>
      <c r="K405" s="1">
        <f t="shared" si="19"/>
        <v>1.0221601988781694</v>
      </c>
    </row>
    <row r="406" spans="3:11" ht="14.4" x14ac:dyDescent="0.3">
      <c r="C406" s="1">
        <f>C402+1</f>
        <v>2000</v>
      </c>
      <c r="D406" s="64" t="s">
        <v>15</v>
      </c>
      <c r="E406" s="1">
        <f>'q calc'!M408</f>
        <v>1.658385639429643</v>
      </c>
      <c r="F406" s="1">
        <f>'q calc'!N408</f>
        <v>0.50584462280963682</v>
      </c>
      <c r="G406" s="1">
        <f t="shared" si="18"/>
        <v>0.76384378152079502</v>
      </c>
      <c r="H406" s="1">
        <f>'q calc'!P408</f>
        <v>2.1521580097219339</v>
      </c>
      <c r="I406" s="1">
        <f>'CAPE calculation'!P607</f>
        <v>2.7060513732639473</v>
      </c>
      <c r="J406" s="1">
        <f t="shared" si="20"/>
        <v>0.99549051451441084</v>
      </c>
      <c r="K406" s="1">
        <f t="shared" si="19"/>
        <v>1.0011337924295658</v>
      </c>
    </row>
    <row r="407" spans="3:11" ht="14.4" x14ac:dyDescent="0.3">
      <c r="D407" s="64" t="s">
        <v>16</v>
      </c>
      <c r="E407" s="1">
        <f>'q calc'!M409</f>
        <v>1.5591103592318438</v>
      </c>
      <c r="F407" s="1">
        <f>'q calc'!N409</f>
        <v>0.44411537604481671</v>
      </c>
      <c r="G407" s="1">
        <f t="shared" si="18"/>
        <v>0.70211453475597485</v>
      </c>
      <c r="H407" s="1">
        <f>'q calc'!P409</f>
        <v>2.0233242304336834</v>
      </c>
      <c r="I407" s="1">
        <f>'CAPE calculation'!P608</f>
        <v>2.6836832047459045</v>
      </c>
      <c r="J407" s="1">
        <f t="shared" si="20"/>
        <v>0.98719018112456203</v>
      </c>
      <c r="K407" s="1">
        <f t="shared" si="19"/>
        <v>0.99283345903971698</v>
      </c>
    </row>
    <row r="408" spans="3:11" ht="14.4" x14ac:dyDescent="0.3">
      <c r="D408" s="64" t="s">
        <v>17</v>
      </c>
      <c r="E408" s="1">
        <f>'q calc'!M410</f>
        <v>1.4773740161711439</v>
      </c>
      <c r="F408" s="1">
        <f>'q calc'!N410</f>
        <v>0.39026619841969235</v>
      </c>
      <c r="G408" s="1">
        <f t="shared" si="18"/>
        <v>0.64826535713085054</v>
      </c>
      <c r="H408" s="1">
        <f>'q calc'!P410</f>
        <v>1.9172514803922853</v>
      </c>
      <c r="I408" s="1">
        <f>'CAPE calculation'!P609</f>
        <v>2.6331517306338998</v>
      </c>
      <c r="J408" s="1">
        <f t="shared" si="20"/>
        <v>0.96818150537638781</v>
      </c>
      <c r="K408" s="1">
        <f t="shared" si="19"/>
        <v>0.97382478329154276</v>
      </c>
    </row>
    <row r="409" spans="3:11" ht="14.4" x14ac:dyDescent="0.3">
      <c r="D409" s="64" t="s">
        <v>18</v>
      </c>
      <c r="E409" s="1">
        <f>'q calc'!M411</f>
        <v>1.273498033812591</v>
      </c>
      <c r="F409" s="1">
        <f>'q calc'!N411</f>
        <v>0.24176747151202965</v>
      </c>
      <c r="G409" s="1">
        <f t="shared" si="18"/>
        <v>0.49976663022318779</v>
      </c>
      <c r="H409" s="1">
        <f>'q calc'!P411</f>
        <v>1.6526728938496573</v>
      </c>
      <c r="I409" s="1">
        <f>'CAPE calculation'!P610</f>
        <v>2.3472750558645532</v>
      </c>
      <c r="J409" s="1">
        <f t="shared" si="20"/>
        <v>0.8532551046610779</v>
      </c>
      <c r="K409" s="1">
        <f t="shared" si="19"/>
        <v>0.85889838257623286</v>
      </c>
    </row>
    <row r="410" spans="3:11" ht="14.4" x14ac:dyDescent="0.3">
      <c r="C410" s="1">
        <f>C406+1</f>
        <v>2001</v>
      </c>
      <c r="D410" s="64" t="s">
        <v>15</v>
      </c>
      <c r="E410" s="1">
        <f>'q calc'!M412</f>
        <v>1.1766752245273269</v>
      </c>
      <c r="F410" s="1">
        <f>'q calc'!N412</f>
        <v>0.16269285522004739</v>
      </c>
      <c r="G410" s="1">
        <f t="shared" si="18"/>
        <v>0.42069201393120553</v>
      </c>
      <c r="H410" s="1">
        <f>'q calc'!P412</f>
        <v>1.5270217910104367</v>
      </c>
      <c r="I410" s="1">
        <f>'CAPE calculation'!P611</f>
        <v>2.0377488633042722</v>
      </c>
      <c r="J410" s="1">
        <f t="shared" si="20"/>
        <v>0.71184570017324444</v>
      </c>
      <c r="K410" s="1">
        <f t="shared" si="19"/>
        <v>0.7174889780883994</v>
      </c>
    </row>
    <row r="411" spans="3:11" ht="14.4" x14ac:dyDescent="0.3">
      <c r="D411" s="64" t="s">
        <v>16</v>
      </c>
      <c r="E411" s="1">
        <f>'q calc'!M413</f>
        <v>1.239922044735644</v>
      </c>
      <c r="F411" s="1">
        <f>'q calc'!N413</f>
        <v>0.21504851049204932</v>
      </c>
      <c r="G411" s="1">
        <f t="shared" si="18"/>
        <v>0.47304766920320745</v>
      </c>
      <c r="H411" s="1">
        <f>'q calc'!P413</f>
        <v>1.6090998960449128</v>
      </c>
      <c r="I411" s="1">
        <f>'CAPE calculation'!P612</f>
        <v>2.0850436560013841</v>
      </c>
      <c r="J411" s="1">
        <f t="shared" si="20"/>
        <v>0.73478979316172544</v>
      </c>
      <c r="K411" s="1">
        <f t="shared" si="19"/>
        <v>0.74043307107688039</v>
      </c>
    </row>
    <row r="412" spans="3:11" ht="14.4" x14ac:dyDescent="0.3">
      <c r="D412" s="64" t="s">
        <v>17</v>
      </c>
      <c r="E412" s="1">
        <f>'q calc'!M414</f>
        <v>1.0895498257317431</v>
      </c>
      <c r="F412" s="1">
        <f>'q calc'!N414</f>
        <v>8.5764607015613448E-2</v>
      </c>
      <c r="G412" s="1">
        <f t="shared" si="18"/>
        <v>0.34376376572677159</v>
      </c>
      <c r="H412" s="1">
        <f>'q calc'!P414</f>
        <v>1.4139554327340702</v>
      </c>
      <c r="I412" s="1">
        <f>'CAPE calculation'!P613</f>
        <v>1.7438532839663532</v>
      </c>
      <c r="J412" s="1">
        <f t="shared" si="20"/>
        <v>0.55609719578190164</v>
      </c>
      <c r="K412" s="1">
        <f t="shared" si="19"/>
        <v>0.5617404736970566</v>
      </c>
    </row>
    <row r="413" spans="3:11" ht="14.4" x14ac:dyDescent="0.3">
      <c r="D413" s="64" t="s">
        <v>18</v>
      </c>
      <c r="E413" s="1">
        <f>'q calc'!M415</f>
        <v>1.2345818833426281</v>
      </c>
      <c r="F413" s="1">
        <f>'q calc'!N415</f>
        <v>0.21073235675904828</v>
      </c>
      <c r="G413" s="1">
        <f t="shared" si="18"/>
        <v>0.46873151547020642</v>
      </c>
      <c r="H413" s="1">
        <f>'q calc'!P415</f>
        <v>1.6021697400896671</v>
      </c>
      <c r="I413" s="1">
        <f>'CAPE calculation'!P614</f>
        <v>1.9193097708962321</v>
      </c>
      <c r="J413" s="1">
        <f t="shared" si="20"/>
        <v>0.65196562708123551</v>
      </c>
      <c r="K413" s="1">
        <f t="shared" si="19"/>
        <v>0.65760890499639046</v>
      </c>
    </row>
    <row r="414" spans="3:11" ht="14.4" x14ac:dyDescent="0.3">
      <c r="C414" s="1">
        <f>C410+1</f>
        <v>2002</v>
      </c>
      <c r="D414" s="64" t="s">
        <v>15</v>
      </c>
      <c r="E414" s="1">
        <f>'q calc'!M416</f>
        <v>1.2277951392858941</v>
      </c>
      <c r="F414" s="1">
        <f>'q calc'!N416</f>
        <v>0.20521999112241107</v>
      </c>
      <c r="G414" s="1">
        <f t="shared" si="18"/>
        <v>0.46321914983356921</v>
      </c>
      <c r="H414" s="1">
        <f>'q calc'!P416</f>
        <v>1.5933622919097274</v>
      </c>
      <c r="I414" s="1">
        <f>'CAPE calculation'!P615</f>
        <v>1.9029839365315366</v>
      </c>
      <c r="J414" s="1">
        <f t="shared" si="20"/>
        <v>0.6434231471493983</v>
      </c>
      <c r="K414" s="1">
        <f t="shared" si="19"/>
        <v>0.64906642506455325</v>
      </c>
    </row>
    <row r="415" spans="3:11" ht="14.4" x14ac:dyDescent="0.3">
      <c r="D415" s="64" t="s">
        <v>16</v>
      </c>
      <c r="E415" s="1">
        <f>'q calc'!M417</f>
        <v>1.1064717517917981</v>
      </c>
      <c r="F415" s="1">
        <f>'q calc'!N417</f>
        <v>0.10117635084897003</v>
      </c>
      <c r="G415" s="1">
        <f t="shared" si="18"/>
        <v>0.35917550956012817</v>
      </c>
      <c r="H415" s="1">
        <f>'q calc'!P417</f>
        <v>1.4359157403031799</v>
      </c>
      <c r="I415" s="1">
        <f>'CAPE calculation'!P616</f>
        <v>1.6543925367806966</v>
      </c>
      <c r="J415" s="1">
        <f t="shared" si="20"/>
        <v>0.503433894188273</v>
      </c>
      <c r="K415" s="1">
        <f t="shared" si="19"/>
        <v>0.50907717210342796</v>
      </c>
    </row>
    <row r="416" spans="3:11" ht="14.4" x14ac:dyDescent="0.3">
      <c r="D416" s="64" t="s">
        <v>17</v>
      </c>
      <c r="E416" s="1">
        <f>'q calc'!M418</f>
        <v>0.95644264513096222</v>
      </c>
      <c r="F416" s="1">
        <f>'q calc'!N418</f>
        <v>-4.4534455171039426E-2</v>
      </c>
      <c r="G416" s="1">
        <f t="shared" si="18"/>
        <v>0.21346470354011871</v>
      </c>
      <c r="H416" s="1">
        <f>'q calc'!P418</f>
        <v>1.2412165485623539</v>
      </c>
      <c r="I416" s="1">
        <f>'CAPE calculation'!P617</f>
        <v>1.3987381857261347</v>
      </c>
      <c r="J416" s="1">
        <f t="shared" si="20"/>
        <v>0.33557053429993428</v>
      </c>
      <c r="K416" s="1">
        <f t="shared" si="19"/>
        <v>0.34121381221508923</v>
      </c>
    </row>
    <row r="417" spans="3:11" ht="14.4" x14ac:dyDescent="0.3">
      <c r="D417" s="64" t="s">
        <v>18</v>
      </c>
      <c r="E417" s="1">
        <f>'q calc'!M419</f>
        <v>0.96855225389142197</v>
      </c>
      <c r="F417" s="1">
        <f>'q calc'!N419</f>
        <v>-3.1952844166233126E-2</v>
      </c>
      <c r="G417" s="1">
        <f t="shared" si="18"/>
        <v>0.22604631454492502</v>
      </c>
      <c r="H417" s="1">
        <f>'q calc'!P419</f>
        <v>1.2569317060436895</v>
      </c>
      <c r="I417" s="1">
        <f>'CAPE calculation'!P618</f>
        <v>1.4438972311566074</v>
      </c>
      <c r="J417" s="1">
        <f t="shared" si="20"/>
        <v>0.3673458683788251</v>
      </c>
      <c r="K417" s="1">
        <f t="shared" si="19"/>
        <v>0.37298914629398006</v>
      </c>
    </row>
    <row r="418" spans="3:11" ht="14.4" x14ac:dyDescent="0.3">
      <c r="C418" s="1">
        <f>C414+1</f>
        <v>2003</v>
      </c>
      <c r="D418" s="64" t="s">
        <v>15</v>
      </c>
      <c r="E418" s="1">
        <f>'q calc'!M420</f>
        <v>0.92676544250891013</v>
      </c>
      <c r="F418" s="1">
        <f>'q calc'!N420</f>
        <v>-7.6054774010640772E-2</v>
      </c>
      <c r="G418" s="1">
        <f t="shared" si="18"/>
        <v>0.18194438470051738</v>
      </c>
      <c r="H418" s="1">
        <f>'q calc'!P420</f>
        <v>1.2027031727765165</v>
      </c>
      <c r="I418" s="1">
        <f>'CAPE calculation'!P619</f>
        <v>1.3298227633809487</v>
      </c>
      <c r="J418" s="1">
        <f t="shared" si="20"/>
        <v>0.28504567273784959</v>
      </c>
      <c r="K418" s="1">
        <f t="shared" si="19"/>
        <v>0.29068895065300454</v>
      </c>
    </row>
    <row r="419" spans="3:11" ht="14.4" x14ac:dyDescent="0.3">
      <c r="D419" s="64" t="s">
        <v>16</v>
      </c>
      <c r="E419" s="1">
        <f>'q calc'!M421</f>
        <v>1.025758620831166</v>
      </c>
      <c r="F419" s="1">
        <f>'q calc'!N421</f>
        <v>2.5432456722258974E-2</v>
      </c>
      <c r="G419" s="1">
        <f t="shared" si="18"/>
        <v>0.28343161543341711</v>
      </c>
      <c r="H419" s="1">
        <f>'q calc'!P421</f>
        <v>1.3311708563892057</v>
      </c>
      <c r="I419" s="1">
        <f>'CAPE calculation'!P620</f>
        <v>1.5449431032304772</v>
      </c>
      <c r="J419" s="1">
        <f t="shared" si="20"/>
        <v>0.43498708328356006</v>
      </c>
      <c r="K419" s="1">
        <f t="shared" si="19"/>
        <v>0.44063036119871501</v>
      </c>
    </row>
    <row r="420" spans="3:11" ht="14.4" x14ac:dyDescent="0.3">
      <c r="D420" s="64" t="s">
        <v>17</v>
      </c>
      <c r="E420" s="1">
        <f>'q calc'!M422</f>
        <v>1.065725149905238</v>
      </c>
      <c r="F420" s="1">
        <f>'q calc'!N422</f>
        <v>6.3655459389449304E-2</v>
      </c>
      <c r="G420" s="1">
        <f t="shared" si="18"/>
        <v>0.32165461810060747</v>
      </c>
      <c r="H420" s="1">
        <f>'q calc'!P422</f>
        <v>1.38303713141142</v>
      </c>
      <c r="I420" s="1">
        <f>'CAPE calculation'!P621</f>
        <v>1.566407012889641</v>
      </c>
      <c r="J420" s="1">
        <f t="shared" si="20"/>
        <v>0.44878446985867887</v>
      </c>
      <c r="K420" s="1">
        <f t="shared" si="19"/>
        <v>0.45442774777383382</v>
      </c>
    </row>
    <row r="421" spans="3:11" ht="14.4" x14ac:dyDescent="0.3">
      <c r="D421" s="64" t="s">
        <v>18</v>
      </c>
      <c r="E421" s="1">
        <f>'q calc'!M423</f>
        <v>1.1151764425833328</v>
      </c>
      <c r="F421" s="1">
        <f>'q calc'!N423</f>
        <v>0.10901263686210355</v>
      </c>
      <c r="G421" s="1">
        <f t="shared" si="18"/>
        <v>0.36701179557326169</v>
      </c>
      <c r="H421" s="1">
        <f>'q calc'!P423</f>
        <v>1.447212190033411</v>
      </c>
      <c r="I421" s="1">
        <f>'CAPE calculation'!P622</f>
        <v>1.6472669635065589</v>
      </c>
      <c r="J421" s="1">
        <f t="shared" si="20"/>
        <v>0.49911752883529426</v>
      </c>
      <c r="K421" s="1">
        <f t="shared" si="19"/>
        <v>0.50476080675044921</v>
      </c>
    </row>
    <row r="422" spans="3:11" ht="14.4" x14ac:dyDescent="0.3">
      <c r="C422" s="1">
        <f>C418+1</f>
        <v>2004</v>
      </c>
      <c r="D422" s="64" t="s">
        <v>15</v>
      </c>
      <c r="E422" s="1">
        <f>'q calc'!M424</f>
        <v>1.1014731474406729</v>
      </c>
      <c r="F422" s="1">
        <f>'q calc'!N424</f>
        <v>9.6648508788503534E-2</v>
      </c>
      <c r="G422" s="1">
        <f t="shared" si="18"/>
        <v>0.3546476674996617</v>
      </c>
      <c r="H422" s="1">
        <f>'q calc'!P424</f>
        <v>1.4294288375370627</v>
      </c>
      <c r="I422" s="1">
        <f>'CAPE calculation'!P623</f>
        <v>1.6607049440830637</v>
      </c>
      <c r="J422" s="1">
        <f t="shared" si="20"/>
        <v>0.50724217733402321</v>
      </c>
      <c r="K422" s="1">
        <f t="shared" si="19"/>
        <v>0.51288545524917817</v>
      </c>
    </row>
    <row r="423" spans="3:11" ht="14.4" x14ac:dyDescent="0.3">
      <c r="D423" s="64" t="s">
        <v>16</v>
      </c>
      <c r="E423" s="1">
        <f>'q calc'!M425</f>
        <v>1.084452457335578</v>
      </c>
      <c r="F423" s="1">
        <f>'q calc'!N425</f>
        <v>8.1075211997979832E-2</v>
      </c>
      <c r="G423" s="1">
        <f t="shared" si="18"/>
        <v>0.33907437070913798</v>
      </c>
      <c r="H423" s="1">
        <f>'q calc'!P425</f>
        <v>1.4073403596404059</v>
      </c>
      <c r="I423" s="1">
        <f>'CAPE calculation'!P624</f>
        <v>1.6302668253480068</v>
      </c>
      <c r="J423" s="1">
        <f t="shared" si="20"/>
        <v>0.48874369795437511</v>
      </c>
      <c r="K423" s="1">
        <f t="shared" si="19"/>
        <v>0.49438697586953007</v>
      </c>
    </row>
    <row r="424" spans="3:11" ht="14.4" x14ac:dyDescent="0.3">
      <c r="D424" s="64" t="s">
        <v>17</v>
      </c>
      <c r="E424" s="1">
        <f>'q calc'!M426</f>
        <v>1.0270830401059592</v>
      </c>
      <c r="F424" s="1">
        <f>'q calc'!N426</f>
        <v>2.672278464550059E-2</v>
      </c>
      <c r="G424" s="1">
        <f t="shared" si="18"/>
        <v>0.28472194335665874</v>
      </c>
      <c r="H424" s="1">
        <f>'q calc'!P426</f>
        <v>1.3328896119564912</v>
      </c>
      <c r="I424" s="1">
        <f>'CAPE calculation'!P625</f>
        <v>1.5859204889050005</v>
      </c>
      <c r="J424" s="1">
        <f t="shared" si="20"/>
        <v>0.46116498885695956</v>
      </c>
      <c r="K424" s="1">
        <f t="shared" si="19"/>
        <v>0.46680826677211451</v>
      </c>
    </row>
    <row r="425" spans="3:11" ht="14.4" x14ac:dyDescent="0.3">
      <c r="D425" s="64" t="s">
        <v>18</v>
      </c>
      <c r="E425" s="1">
        <f>'q calc'!M427</f>
        <v>1.0778590399059071</v>
      </c>
      <c r="F425" s="1">
        <f>'q calc'!N427</f>
        <v>7.4976703181684354E-2</v>
      </c>
      <c r="G425" s="1">
        <f t="shared" si="18"/>
        <v>0.33297586189284251</v>
      </c>
      <c r="H425" s="1">
        <f>'q calc'!P427</f>
        <v>1.3987837996972152</v>
      </c>
      <c r="I425" s="1">
        <f>'CAPE calculation'!P626</f>
        <v>1.679548593044486</v>
      </c>
      <c r="J425" s="1">
        <f t="shared" si="20"/>
        <v>0.51852506269392418</v>
      </c>
      <c r="K425" s="1">
        <f t="shared" si="19"/>
        <v>0.52416834060907913</v>
      </c>
    </row>
    <row r="426" spans="3:11" ht="14.4" x14ac:dyDescent="0.3">
      <c r="C426" s="1">
        <f>C422+1</f>
        <v>2005</v>
      </c>
      <c r="D426" s="64" t="s">
        <v>15</v>
      </c>
      <c r="E426" s="1">
        <f>'q calc'!M428</f>
        <v>1.0529795434250802</v>
      </c>
      <c r="F426" s="1">
        <f>'q calc'!N428</f>
        <v>5.1623806016390383E-2</v>
      </c>
      <c r="G426" s="1">
        <f t="shared" si="18"/>
        <v>0.30962296472754852</v>
      </c>
      <c r="H426" s="1">
        <f>'q calc'!P428</f>
        <v>1.3664966124736959</v>
      </c>
      <c r="I426" s="1">
        <f>'CAPE calculation'!P627</f>
        <v>1.6317383761801856</v>
      </c>
      <c r="J426" s="1">
        <f t="shared" si="20"/>
        <v>0.48964593497797854</v>
      </c>
      <c r="K426" s="1">
        <f t="shared" si="19"/>
        <v>0.49528921289313349</v>
      </c>
    </row>
    <row r="427" spans="3:11" ht="14.4" x14ac:dyDescent="0.3">
      <c r="D427" s="64" t="s">
        <v>16</v>
      </c>
      <c r="E427" s="1">
        <f>'q calc'!M429</f>
        <v>1.051675206448931</v>
      </c>
      <c r="F427" s="1">
        <f>'q calc'!N429</f>
        <v>5.0384327528799247E-2</v>
      </c>
      <c r="G427" s="1">
        <f t="shared" si="18"/>
        <v>0.30838348623995737</v>
      </c>
      <c r="H427" s="1">
        <f>'q calc'!P429</f>
        <v>1.3648039185647198</v>
      </c>
      <c r="I427" s="1">
        <f>'CAPE calculation'!P628</f>
        <v>1.6168116824446896</v>
      </c>
      <c r="J427" s="1">
        <f t="shared" si="20"/>
        <v>0.48045611273968586</v>
      </c>
      <c r="K427" s="1">
        <f t="shared" si="19"/>
        <v>0.48609939065484081</v>
      </c>
    </row>
    <row r="428" spans="3:11" ht="14.4" x14ac:dyDescent="0.3">
      <c r="D428" s="64" t="s">
        <v>17</v>
      </c>
      <c r="E428" s="1">
        <f>'q calc'!M430</f>
        <v>1.0478236759210722</v>
      </c>
      <c r="F428" s="1">
        <f>'q calc'!N430</f>
        <v>4.671532357662396E-2</v>
      </c>
      <c r="G428" s="1">
        <f t="shared" si="18"/>
        <v>0.30471448228778208</v>
      </c>
      <c r="H428" s="1">
        <f>'q calc'!P430</f>
        <v>1.3598056225844974</v>
      </c>
      <c r="I428" s="1">
        <f>'CAPE calculation'!P629</f>
        <v>1.5979659925501746</v>
      </c>
      <c r="J428" s="1">
        <f t="shared" si="20"/>
        <v>0.46873156585992071</v>
      </c>
      <c r="K428" s="1">
        <f t="shared" si="19"/>
        <v>0.47437484377507566</v>
      </c>
    </row>
    <row r="429" spans="3:11" ht="14.4" x14ac:dyDescent="0.3">
      <c r="D429" s="64" t="s">
        <v>18</v>
      </c>
      <c r="E429" s="1">
        <f>'q calc'!M431</f>
        <v>1.0049858233963662</v>
      </c>
      <c r="F429" s="1">
        <f>'q calc'!N431</f>
        <v>4.973435338280042E-3</v>
      </c>
      <c r="G429" s="1">
        <f t="shared" si="18"/>
        <v>0.26297259404943818</v>
      </c>
      <c r="H429" s="1">
        <f>'q calc'!P431</f>
        <v>1.3042131082510759</v>
      </c>
      <c r="I429" s="1">
        <f>'CAPE calculation'!P630</f>
        <v>1.643644619584524</v>
      </c>
      <c r="J429" s="1">
        <f t="shared" si="20"/>
        <v>0.49691610513035472</v>
      </c>
      <c r="K429" s="1">
        <f t="shared" si="19"/>
        <v>0.50255938304550962</v>
      </c>
    </row>
    <row r="430" spans="3:11" ht="14.4" x14ac:dyDescent="0.3">
      <c r="C430" s="1">
        <f>C426+1</f>
        <v>2006</v>
      </c>
      <c r="D430" s="64" t="s">
        <v>15</v>
      </c>
      <c r="E430" s="1">
        <f>'q calc'!M432</f>
        <v>1.038903313078632</v>
      </c>
      <c r="F430" s="1">
        <f>'q calc'!N432</f>
        <v>3.8165650114802573E-2</v>
      </c>
      <c r="G430" s="1">
        <f t="shared" si="18"/>
        <v>0.29616480882596069</v>
      </c>
      <c r="H430" s="1">
        <f>'q calc'!P432</f>
        <v>1.3482292860047944</v>
      </c>
      <c r="I430" s="1">
        <f>'CAPE calculation'!P631</f>
        <v>1.639120371269366</v>
      </c>
      <c r="J430" s="1">
        <f t="shared" si="20"/>
        <v>0.49415973896208021</v>
      </c>
      <c r="K430" s="1">
        <f t="shared" si="19"/>
        <v>0.49980301687723516</v>
      </c>
    </row>
    <row r="431" spans="3:11" ht="14.4" x14ac:dyDescent="0.3">
      <c r="D431" s="64" t="s">
        <v>16</v>
      </c>
      <c r="E431" s="1">
        <f>'q calc'!M433</f>
        <v>0.98272974172160787</v>
      </c>
      <c r="F431" s="1">
        <f>'q calc'!N433</f>
        <v>-1.7421128760244407E-2</v>
      </c>
      <c r="G431" s="1">
        <f t="shared" si="18"/>
        <v>0.24057802995091374</v>
      </c>
      <c r="H431" s="1">
        <f>'q calc'!P433</f>
        <v>1.2753304386822353</v>
      </c>
      <c r="I431" s="1">
        <f>'CAPE calculation'!P632</f>
        <v>1.5439792506647649</v>
      </c>
      <c r="J431" s="1">
        <f t="shared" si="20"/>
        <v>0.43436301282366069</v>
      </c>
      <c r="K431" s="1">
        <f t="shared" si="19"/>
        <v>0.44000629073881564</v>
      </c>
    </row>
    <row r="432" spans="3:11" ht="14.4" x14ac:dyDescent="0.3">
      <c r="D432" s="64" t="s">
        <v>17</v>
      </c>
      <c r="E432" s="1">
        <f>'q calc'!M434</f>
        <v>0.98248971631936011</v>
      </c>
      <c r="F432" s="1">
        <f>'q calc'!N434</f>
        <v>-1.7665402144022679E-2</v>
      </c>
      <c r="G432" s="1">
        <f t="shared" si="18"/>
        <v>0.24033375656713546</v>
      </c>
      <c r="H432" s="1">
        <f>'q calc'!P434</f>
        <v>1.2750189474466009</v>
      </c>
      <c r="I432" s="1">
        <f>'CAPE calculation'!P633</f>
        <v>1.6027111928630526</v>
      </c>
      <c r="J432" s="1">
        <f t="shared" si="20"/>
        <v>0.47169669074732884</v>
      </c>
      <c r="K432" s="1">
        <f t="shared" si="19"/>
        <v>0.47733996866248379</v>
      </c>
    </row>
    <row r="433" spans="3:11" ht="14.4" x14ac:dyDescent="0.3">
      <c r="D433" s="64" t="s">
        <v>18</v>
      </c>
      <c r="E433" s="1">
        <f>'q calc'!M435</f>
        <v>1.0001939264727391</v>
      </c>
      <c r="F433" s="1">
        <f>'q calc'!N435</f>
        <v>1.9390767143134143E-4</v>
      </c>
      <c r="G433" s="1">
        <f t="shared" si="18"/>
        <v>0.25819306638258949</v>
      </c>
      <c r="H433" s="1">
        <f>'q calc'!P435</f>
        <v>1.297994458559022</v>
      </c>
      <c r="I433" s="1">
        <f>'CAPE calculation'!P634</f>
        <v>1.7099677887764135</v>
      </c>
      <c r="J433" s="1">
        <f t="shared" si="20"/>
        <v>0.53647453336429285</v>
      </c>
      <c r="K433" s="1">
        <f t="shared" si="19"/>
        <v>0.5421178112794478</v>
      </c>
    </row>
    <row r="434" spans="3:11" ht="14.4" x14ac:dyDescent="0.3">
      <c r="C434" s="1">
        <f>C430+1</f>
        <v>2007</v>
      </c>
      <c r="D434" s="64" t="s">
        <v>15</v>
      </c>
      <c r="E434" s="1">
        <f>'q calc'!M436</f>
        <v>1.015450944304968</v>
      </c>
      <c r="F434" s="1">
        <f>'q calc'!N436</f>
        <v>1.5332793933983865E-2</v>
      </c>
      <c r="G434" s="1">
        <f t="shared" si="18"/>
        <v>0.27333195264514198</v>
      </c>
      <c r="H434" s="1">
        <f>'q calc'!P436</f>
        <v>1.3177941434763338</v>
      </c>
      <c r="I434" s="1">
        <f>'CAPE calculation'!P635</f>
        <v>1.6489413816860428</v>
      </c>
      <c r="J434" s="1">
        <f t="shared" si="20"/>
        <v>0.50013349515062266</v>
      </c>
      <c r="K434" s="1">
        <f t="shared" si="19"/>
        <v>0.50577677306577762</v>
      </c>
    </row>
    <row r="435" spans="3:11" ht="14.4" x14ac:dyDescent="0.3">
      <c r="D435" s="64" t="s">
        <v>16</v>
      </c>
      <c r="E435" s="1">
        <f>'q calc'!M437</f>
        <v>1.0184637684759779</v>
      </c>
      <c r="F435" s="1">
        <f>'q calc'!N437</f>
        <v>1.8295382636145194E-2</v>
      </c>
      <c r="G435" s="1">
        <f t="shared" si="18"/>
        <v>0.27629454134730336</v>
      </c>
      <c r="H435" s="1">
        <f>'q calc'!P437</f>
        <v>1.3217040143274543</v>
      </c>
      <c r="I435" s="1">
        <f>'CAPE calculation'!P636</f>
        <v>1.7284156027784465</v>
      </c>
      <c r="J435" s="1">
        <f t="shared" si="20"/>
        <v>0.54720515233091849</v>
      </c>
      <c r="K435" s="1">
        <f t="shared" si="19"/>
        <v>0.55284843024607344</v>
      </c>
    </row>
    <row r="436" spans="3:11" ht="14.4" x14ac:dyDescent="0.3">
      <c r="D436" s="64" t="s">
        <v>17</v>
      </c>
      <c r="E436" s="1">
        <f>'q calc'!M438</f>
        <v>1.0131644384452831</v>
      </c>
      <c r="F436" s="1">
        <f>'q calc'!N438</f>
        <v>1.3078540271709826E-2</v>
      </c>
      <c r="G436" s="1">
        <f t="shared" si="18"/>
        <v>0.27107769898286799</v>
      </c>
      <c r="H436" s="1">
        <f>'q calc'!P438</f>
        <v>1.3148268469783435</v>
      </c>
      <c r="I436" s="1">
        <f>'CAPE calculation'!P637</f>
        <v>1.689611606856019</v>
      </c>
      <c r="J436" s="1">
        <f t="shared" si="20"/>
        <v>0.52449868409428912</v>
      </c>
      <c r="K436" s="1">
        <f t="shared" si="19"/>
        <v>0.53014196200944408</v>
      </c>
    </row>
    <row r="437" spans="3:11" ht="14.4" x14ac:dyDescent="0.3">
      <c r="D437" s="64" t="s">
        <v>18</v>
      </c>
      <c r="E437" s="1">
        <f>'q calc'!M439</f>
        <v>0.9794456700269627</v>
      </c>
      <c r="F437" s="1">
        <f>'q calc'!N439</f>
        <v>-2.0768510183406454E-2</v>
      </c>
      <c r="G437" s="1">
        <f t="shared" si="18"/>
        <v>0.23723064852775169</v>
      </c>
      <c r="H437" s="1">
        <f>'q calc'!P439</f>
        <v>1.2710685583125028</v>
      </c>
      <c r="I437" s="1">
        <f>'CAPE calculation'!P638</f>
        <v>1.6447024906437053</v>
      </c>
      <c r="J437" s="1">
        <f t="shared" si="20"/>
        <v>0.49755951110923385</v>
      </c>
      <c r="K437" s="1">
        <f t="shared" si="19"/>
        <v>0.50320278902438875</v>
      </c>
    </row>
    <row r="438" spans="3:11" ht="14.4" x14ac:dyDescent="0.3">
      <c r="C438" s="1">
        <f>C434+1</f>
        <v>2008</v>
      </c>
      <c r="D438" s="64" t="s">
        <v>15</v>
      </c>
      <c r="E438" s="1">
        <f>'q calc'!M440</f>
        <v>0.98075685668542623</v>
      </c>
      <c r="F438" s="1">
        <f>'q calc'!N440</f>
        <v>-1.9430702649591725E-2</v>
      </c>
      <c r="G438" s="1">
        <f t="shared" si="18"/>
        <v>0.2385684560615664</v>
      </c>
      <c r="H438" s="1">
        <f>'q calc'!P440</f>
        <v>1.2727701413473289</v>
      </c>
      <c r="I438" s="1">
        <f>'CAPE calculation'!P639</f>
        <v>1.4337448734326763</v>
      </c>
      <c r="J438" s="1">
        <f t="shared" si="20"/>
        <v>0.36028981381960273</v>
      </c>
      <c r="K438" s="1">
        <f t="shared" si="19"/>
        <v>0.36593309173475769</v>
      </c>
    </row>
    <row r="439" spans="3:11" ht="14.4" x14ac:dyDescent="0.3">
      <c r="D439" s="64" t="s">
        <v>16</v>
      </c>
      <c r="E439" s="1">
        <f>'q calc'!M441</f>
        <v>0.97667620605937056</v>
      </c>
      <c r="F439" s="1">
        <f>'q calc'!N441</f>
        <v>-2.3600098390549638E-2</v>
      </c>
      <c r="G439" s="1">
        <f t="shared" si="18"/>
        <v>0.2343990603206085</v>
      </c>
      <c r="H439" s="1">
        <f>'q calc'!P441</f>
        <v>1.2674745064111974</v>
      </c>
      <c r="I439" s="1">
        <f>'CAPE calculation'!P640</f>
        <v>1.4234754827499894</v>
      </c>
      <c r="J439" s="1">
        <f t="shared" si="20"/>
        <v>0.35310140437020454</v>
      </c>
      <c r="K439" s="1">
        <f t="shared" si="19"/>
        <v>0.3587446822853595</v>
      </c>
    </row>
    <row r="440" spans="3:11" ht="14.4" x14ac:dyDescent="0.3">
      <c r="D440" s="64" t="s">
        <v>17</v>
      </c>
      <c r="E440" s="1">
        <f>'q calc'!M442</f>
        <v>0.94456712610499327</v>
      </c>
      <c r="F440" s="1">
        <f>'q calc'!N442</f>
        <v>-5.7028524047176586E-2</v>
      </c>
      <c r="G440" s="1">
        <f t="shared" si="18"/>
        <v>0.20097063466398155</v>
      </c>
      <c r="H440" s="1">
        <f>'q calc'!P442</f>
        <v>1.225805179346606</v>
      </c>
      <c r="I440" s="1">
        <f>'CAPE calculation'!P641</f>
        <v>1.2942039861536478</v>
      </c>
      <c r="J440" s="1">
        <f t="shared" si="20"/>
        <v>0.25789582364992153</v>
      </c>
      <c r="K440" s="1">
        <f t="shared" si="19"/>
        <v>0.26353910156507648</v>
      </c>
    </row>
    <row r="441" spans="3:11" ht="14.4" x14ac:dyDescent="0.3">
      <c r="D441" s="64" t="s">
        <v>18</v>
      </c>
      <c r="E441" s="1">
        <f>'q calc'!M443</f>
        <v>0.83690874732522336</v>
      </c>
      <c r="F441" s="1">
        <f>'q calc'!N443</f>
        <v>-0.17804023794246043</v>
      </c>
      <c r="G441" s="1">
        <f t="shared" si="18"/>
        <v>7.9958920768697705E-2</v>
      </c>
      <c r="H441" s="1">
        <f>'q calc'!P443</f>
        <v>1.0860922943000098</v>
      </c>
      <c r="I441" s="1">
        <f>'CAPE calculation'!P642</f>
        <v>0.98909467882401192</v>
      </c>
      <c r="J441" s="1">
        <f t="shared" si="20"/>
        <v>-1.0965220066795541E-2</v>
      </c>
      <c r="K441" s="1">
        <f t="shared" si="19"/>
        <v>-5.3219421516406051E-3</v>
      </c>
    </row>
    <row r="442" spans="3:11" ht="14.4" x14ac:dyDescent="0.3">
      <c r="C442" s="1">
        <f>C438+1</f>
        <v>2009</v>
      </c>
      <c r="D442" s="64" t="s">
        <v>15</v>
      </c>
      <c r="E442" s="1">
        <f>'q calc'!M444</f>
        <v>0.7945704648310481</v>
      </c>
      <c r="F442" s="1">
        <f>'q calc'!N444</f>
        <v>-0.22995360615018431</v>
      </c>
      <c r="G442" s="1">
        <f t="shared" si="18"/>
        <v>2.8045552560973824E-2</v>
      </c>
      <c r="H442" s="1">
        <f>'q calc'!P444</f>
        <v>1.0311480933727473</v>
      </c>
      <c r="I442" s="1">
        <f>'CAPE calculation'!P643</f>
        <v>0.87930389852744806</v>
      </c>
      <c r="J442" s="1">
        <f t="shared" si="20"/>
        <v>-0.12862470893539774</v>
      </c>
      <c r="K442" s="1">
        <f t="shared" si="19"/>
        <v>-0.1229814310202428</v>
      </c>
    </row>
    <row r="443" spans="3:11" ht="14.4" x14ac:dyDescent="0.3">
      <c r="D443" s="64" t="s">
        <v>16</v>
      </c>
      <c r="E443" s="1">
        <f>'q calc'!M445</f>
        <v>0.95672719678745688</v>
      </c>
      <c r="F443" s="1">
        <f>'q calc'!N445</f>
        <v>-4.4236988994897364E-2</v>
      </c>
      <c r="G443" s="1">
        <f t="shared" si="18"/>
        <v>0.21376216971626077</v>
      </c>
      <c r="H443" s="1">
        <f>'q calc'!P445</f>
        <v>1.2415858234234864</v>
      </c>
      <c r="I443" s="1">
        <f>'CAPE calculation'!P644</f>
        <v>1.1139382992206055</v>
      </c>
      <c r="J443" s="1">
        <f t="shared" si="20"/>
        <v>0.10790175327514726</v>
      </c>
      <c r="K443" s="1">
        <f t="shared" si="19"/>
        <v>0.1135450311903022</v>
      </c>
    </row>
    <row r="444" spans="3:11" ht="14.4" x14ac:dyDescent="0.3">
      <c r="D444" s="64" t="s">
        <v>17</v>
      </c>
      <c r="E444" s="1">
        <f>'q calc'!M446</f>
        <v>1.0468492825958</v>
      </c>
      <c r="F444" s="1">
        <f>'q calc'!N446</f>
        <v>4.5784969850909268E-2</v>
      </c>
      <c r="G444" s="1">
        <f t="shared" si="18"/>
        <v>0.30378412856206738</v>
      </c>
      <c r="H444" s="1">
        <f>'q calc'!P446</f>
        <v>1.3585411106701726</v>
      </c>
      <c r="I444" s="1">
        <f>'CAPE calculation'!P645</f>
        <v>1.3072234349585918</v>
      </c>
      <c r="J444" s="1">
        <f t="shared" si="20"/>
        <v>0.26790537256280583</v>
      </c>
      <c r="K444" s="1">
        <f t="shared" si="19"/>
        <v>0.27354865047796079</v>
      </c>
    </row>
    <row r="445" spans="3:11" ht="14.4" x14ac:dyDescent="0.3">
      <c r="D445" s="64" t="s">
        <v>18</v>
      </c>
      <c r="E445" s="1">
        <f>'q calc'!M447</f>
        <v>1.1045369441809361</v>
      </c>
      <c r="F445" s="1">
        <f>'q calc'!N447</f>
        <v>9.9426192101738656E-2</v>
      </c>
      <c r="G445" s="1">
        <f t="shared" si="18"/>
        <v>0.35742535081289678</v>
      </c>
      <c r="H445" s="1">
        <f>'q calc'!P447</f>
        <v>1.4334048576725151</v>
      </c>
      <c r="I445" s="1">
        <f>'CAPE calculation'!P646</f>
        <v>1.406983846306153</v>
      </c>
      <c r="J445" s="1">
        <f t="shared" si="20"/>
        <v>0.34144829711833763</v>
      </c>
      <c r="K445" s="1">
        <f t="shared" si="19"/>
        <v>0.34709157503349258</v>
      </c>
    </row>
    <row r="446" spans="3:11" ht="14.4" x14ac:dyDescent="0.3">
      <c r="C446" s="1">
        <f>C442+1</f>
        <v>2010</v>
      </c>
      <c r="D446" s="64" t="s">
        <v>15</v>
      </c>
      <c r="E446" s="1">
        <f>'q calc'!M448</f>
        <v>1.125115355032611</v>
      </c>
      <c r="F446" s="1">
        <f>'q calc'!N448</f>
        <v>0.11788556820650717</v>
      </c>
      <c r="G446" s="1">
        <f t="shared" si="18"/>
        <v>0.37588472691766528</v>
      </c>
      <c r="H446" s="1">
        <f>'q calc'!P448</f>
        <v>1.4601103420235571</v>
      </c>
      <c r="I446" s="1">
        <f>'CAPE calculation'!P647</f>
        <v>1.4522874616728627</v>
      </c>
      <c r="J446" s="1">
        <f t="shared" si="20"/>
        <v>0.37313987316659208</v>
      </c>
      <c r="K446" s="1">
        <f t="shared" si="19"/>
        <v>0.37878315108174704</v>
      </c>
    </row>
    <row r="447" spans="3:11" ht="14.4" x14ac:dyDescent="0.3">
      <c r="D447" s="64" t="s">
        <v>16</v>
      </c>
      <c r="E447" s="1">
        <f>'q calc'!M449</f>
        <v>1.004266521967458</v>
      </c>
      <c r="F447" s="1">
        <f>'q calc'!N449</f>
        <v>4.2574461681825129E-3</v>
      </c>
      <c r="G447" s="1">
        <f t="shared" si="18"/>
        <v>0.26225660487934066</v>
      </c>
      <c r="H447" s="1">
        <f>'q calc'!P449</f>
        <v>1.3032796400065236</v>
      </c>
      <c r="I447" s="1">
        <f>'CAPE calculation'!P648</f>
        <v>1.3638594368303751</v>
      </c>
      <c r="J447" s="1">
        <f t="shared" si="20"/>
        <v>0.3103185019338856</v>
      </c>
      <c r="K447" s="1">
        <f t="shared" si="19"/>
        <v>0.31596177984904056</v>
      </c>
    </row>
    <row r="448" spans="3:11" ht="14.4" x14ac:dyDescent="0.3">
      <c r="D448" s="64" t="s">
        <v>17</v>
      </c>
      <c r="E448" s="1">
        <f>'q calc'!M450</f>
        <v>1.07330061086586</v>
      </c>
      <c r="F448" s="1">
        <f>'q calc'!N450</f>
        <v>7.073858365253835E-2</v>
      </c>
      <c r="G448" s="1">
        <f t="shared" si="18"/>
        <v>0.32873774236369646</v>
      </c>
      <c r="H448" s="1">
        <f>'q calc'!P450</f>
        <v>1.3928681312682119</v>
      </c>
      <c r="I448" s="1">
        <f>'CAPE calculation'!P649</f>
        <v>1.4078430254439189</v>
      </c>
      <c r="J448" s="1">
        <f t="shared" si="20"/>
        <v>0.34205876390979201</v>
      </c>
      <c r="K448" s="1">
        <f t="shared" si="19"/>
        <v>0.34770204182494696</v>
      </c>
    </row>
    <row r="449" spans="3:11" ht="14.4" x14ac:dyDescent="0.3">
      <c r="D449" s="64" t="s">
        <v>18</v>
      </c>
      <c r="E449" s="1">
        <f>'q calc'!M451</f>
        <v>1.282554543555706</v>
      </c>
      <c r="F449" s="1">
        <f>'q calc'!N451</f>
        <v>0.24885382624672128</v>
      </c>
      <c r="G449" s="1">
        <f t="shared" si="18"/>
        <v>0.50685298495787945</v>
      </c>
      <c r="H449" s="1">
        <f>'q calc'!P451</f>
        <v>1.6644259140883473</v>
      </c>
      <c r="I449" s="1">
        <f>'CAPE calculation'!P650</f>
        <v>1.5463093273762061</v>
      </c>
      <c r="J449" s="1">
        <f t="shared" si="20"/>
        <v>0.43587101254223715</v>
      </c>
      <c r="K449" s="1">
        <f t="shared" si="19"/>
        <v>0.4415142904573921</v>
      </c>
    </row>
    <row r="450" spans="3:11" ht="14.4" x14ac:dyDescent="0.3">
      <c r="C450" s="1">
        <f>C446+1</f>
        <v>2011</v>
      </c>
      <c r="D450" s="64" t="s">
        <v>15</v>
      </c>
      <c r="E450" s="1">
        <f>'q calc'!M452</f>
        <v>1.3017069708300621</v>
      </c>
      <c r="F450" s="1">
        <f>'q calc'!N452</f>
        <v>0.26367645764998976</v>
      </c>
      <c r="G450" s="1">
        <f t="shared" si="18"/>
        <v>0.5216756163611479</v>
      </c>
      <c r="H450" s="1">
        <f>'q calc'!P452</f>
        <v>1.6892808385305889</v>
      </c>
      <c r="I450" s="1">
        <f>'CAPE calculation'!P651</f>
        <v>1.5816230697991891</v>
      </c>
      <c r="J450" s="1">
        <f t="shared" si="20"/>
        <v>0.45845157913561208</v>
      </c>
      <c r="K450" s="1">
        <f t="shared" si="19"/>
        <v>0.46409485705076703</v>
      </c>
    </row>
    <row r="451" spans="3:11" ht="14.4" x14ac:dyDescent="0.3">
      <c r="D451" s="64" t="s">
        <v>16</v>
      </c>
      <c r="E451" s="1">
        <f>'q calc'!M453</f>
        <v>1.3030430256776679</v>
      </c>
      <c r="F451" s="1">
        <f>'q calc'!N453</f>
        <v>0.26470231807157946</v>
      </c>
      <c r="G451" s="1">
        <f t="shared" si="18"/>
        <v>0.5227014767827376</v>
      </c>
      <c r="H451" s="1">
        <f>'q calc'!P453</f>
        <v>1.6910146940786217</v>
      </c>
      <c r="I451" s="1">
        <f>'CAPE calculation'!P652</f>
        <v>1.5259519197635067</v>
      </c>
      <c r="J451" s="1">
        <f t="shared" si="20"/>
        <v>0.42261842500253399</v>
      </c>
      <c r="K451" s="1">
        <f t="shared" si="19"/>
        <v>0.42826170291768895</v>
      </c>
    </row>
    <row r="452" spans="3:11" ht="14.4" x14ac:dyDescent="0.3">
      <c r="D452" s="64" t="s">
        <v>17</v>
      </c>
      <c r="E452" s="1">
        <f>'q calc'!M454</f>
        <v>1.2138326148990259</v>
      </c>
      <c r="F452" s="1">
        <f>'q calc'!N454</f>
        <v>0.19378280413526394</v>
      </c>
      <c r="G452" s="1">
        <f t="shared" si="18"/>
        <v>0.45178196284642208</v>
      </c>
      <c r="H452" s="1">
        <f>'q calc'!P454</f>
        <v>1.5752425265302643</v>
      </c>
      <c r="I452" s="1">
        <f>'CAPE calculation'!P653</f>
        <v>1.357762575478034</v>
      </c>
      <c r="J452" s="1">
        <f t="shared" si="20"/>
        <v>0.30583817988810935</v>
      </c>
      <c r="K452" s="1">
        <f t="shared" si="19"/>
        <v>0.31148145780326431</v>
      </c>
    </row>
    <row r="453" spans="3:11" ht="14.4" x14ac:dyDescent="0.3">
      <c r="D453" s="64" t="s">
        <v>18</v>
      </c>
      <c r="E453" s="1">
        <f>'q calc'!M455</f>
        <v>1.2839690884972592</v>
      </c>
      <c r="F453" s="1">
        <f>'q calc'!N455</f>
        <v>0.24995613059889532</v>
      </c>
      <c r="G453" s="1">
        <f t="shared" si="18"/>
        <v>0.5079552893100534</v>
      </c>
      <c r="H453" s="1">
        <f>'q calc'!P455</f>
        <v>1.6662616295900339</v>
      </c>
      <c r="I453" s="1">
        <f>'CAPE calculation'!P654</f>
        <v>1.4112413096801406</v>
      </c>
      <c r="J453" s="1">
        <f t="shared" si="20"/>
        <v>0.34446967857447769</v>
      </c>
      <c r="K453" s="1">
        <f t="shared" si="19"/>
        <v>0.35011295648963264</v>
      </c>
    </row>
    <row r="454" spans="3:11" ht="14.4" x14ac:dyDescent="0.3">
      <c r="C454" s="1">
        <f>C450+1</f>
        <v>2012</v>
      </c>
      <c r="D454" s="64" t="s">
        <v>15</v>
      </c>
      <c r="E454" s="1">
        <f>'q calc'!M456</f>
        <v>1.3568313611949321</v>
      </c>
      <c r="F454" s="1">
        <f>'q calc'!N456</f>
        <v>0.30515209987662106</v>
      </c>
      <c r="G454" s="1">
        <f t="shared" ref="G454:G501" si="21">F454-$F$506</f>
        <v>0.56315125858777915</v>
      </c>
      <c r="H454" s="1">
        <f>'q calc'!P456</f>
        <v>1.7608181187832057</v>
      </c>
      <c r="I454" s="1">
        <f>'CAPE calculation'!P655</f>
        <v>1.5121236893120107</v>
      </c>
      <c r="J454" s="1">
        <f t="shared" si="20"/>
        <v>0.41351507951202265</v>
      </c>
      <c r="K454" s="1">
        <f t="shared" ref="K454:K499" si="22">J454-$J$506</f>
        <v>0.41915835742717761</v>
      </c>
    </row>
    <row r="455" spans="3:11" ht="14.4" x14ac:dyDescent="0.3">
      <c r="D455" s="64" t="s">
        <v>16</v>
      </c>
      <c r="E455" s="1">
        <f>'q calc'!M457</f>
        <v>1.337535780711288</v>
      </c>
      <c r="F455" s="1">
        <f>'q calc'!N457</f>
        <v>0.29082895136387121</v>
      </c>
      <c r="G455" s="1">
        <f t="shared" si="21"/>
        <v>0.54882811007502941</v>
      </c>
      <c r="H455" s="1">
        <f>'q calc'!P457</f>
        <v>1.7357774182954766</v>
      </c>
      <c r="I455" s="1">
        <f>'CAPE calculation'!P656</f>
        <v>1.4053856257302757</v>
      </c>
      <c r="J455" s="1">
        <f t="shared" ref="J455:J499" si="23">LN(I455)</f>
        <v>0.34031173183855173</v>
      </c>
      <c r="K455" s="1">
        <f t="shared" si="22"/>
        <v>0.34595500975370669</v>
      </c>
    </row>
    <row r="456" spans="3:11" ht="14.4" x14ac:dyDescent="0.3">
      <c r="D456" s="64" t="s">
        <v>17</v>
      </c>
      <c r="E456" s="1">
        <f>'q calc'!M458</f>
        <v>1.3835511727556351</v>
      </c>
      <c r="F456" s="1">
        <f>'q calc'!N458</f>
        <v>0.32465350745790617</v>
      </c>
      <c r="G456" s="1">
        <f t="shared" si="21"/>
        <v>0.5826526661690643</v>
      </c>
      <c r="H456" s="1">
        <f>'q calc'!P458</f>
        <v>1.7954935616364165</v>
      </c>
      <c r="I456" s="1">
        <f>'CAPE calculation'!P657</f>
        <v>1.4877236682304809</v>
      </c>
      <c r="J456" s="1">
        <f t="shared" si="23"/>
        <v>0.39724721233089655</v>
      </c>
      <c r="K456" s="1">
        <f t="shared" si="22"/>
        <v>0.4028904902460515</v>
      </c>
    </row>
    <row r="457" spans="3:11" ht="14.4" x14ac:dyDescent="0.3">
      <c r="D457" s="64" t="s">
        <v>18</v>
      </c>
      <c r="E457" s="1">
        <f>'q calc'!M459</f>
        <v>1.3672100318561022</v>
      </c>
      <c r="F457" s="1">
        <f>'q calc'!N459</f>
        <v>0.31277219031141634</v>
      </c>
      <c r="G457" s="1">
        <f t="shared" si="21"/>
        <v>0.57077134902257454</v>
      </c>
      <c r="H457" s="1">
        <f>'q calc'!P459</f>
        <v>1.7742869638230032</v>
      </c>
      <c r="I457" s="1">
        <f>'CAPE calculation'!P658</f>
        <v>1.4455589362291987</v>
      </c>
      <c r="J457" s="1">
        <f t="shared" si="23"/>
        <v>0.36849605385285328</v>
      </c>
      <c r="K457" s="1">
        <f t="shared" si="22"/>
        <v>0.37413933176800823</v>
      </c>
    </row>
    <row r="458" spans="3:11" ht="14.4" x14ac:dyDescent="0.3">
      <c r="C458" s="1">
        <f>C454+1</f>
        <v>2013</v>
      </c>
      <c r="D458" s="64" t="s">
        <v>15</v>
      </c>
      <c r="E458" s="1">
        <f>'q calc'!M460</f>
        <v>1.4950036128033362</v>
      </c>
      <c r="F458" s="1">
        <f>'q calc'!N460</f>
        <v>0.40212862343059008</v>
      </c>
      <c r="G458" s="1">
        <f t="shared" si="21"/>
        <v>0.66012778214174817</v>
      </c>
      <c r="H458" s="1">
        <f>'q calc'!P460</f>
        <v>1.9401301623454095</v>
      </c>
      <c r="I458" s="1">
        <f>'CAPE calculation'!P659</f>
        <v>1.5219486936846327</v>
      </c>
      <c r="J458" s="1">
        <f t="shared" si="23"/>
        <v>0.41999154907145891</v>
      </c>
      <c r="K458" s="1">
        <f t="shared" si="22"/>
        <v>0.42563482698661387</v>
      </c>
    </row>
    <row r="459" spans="3:11" ht="14.4" x14ac:dyDescent="0.3">
      <c r="D459" s="64" t="s">
        <v>16</v>
      </c>
      <c r="E459" s="1">
        <f>'q calc'!M461</f>
        <v>1.502028116025655</v>
      </c>
      <c r="F459" s="1">
        <f>'q calc'!N461</f>
        <v>0.40681627222510247</v>
      </c>
      <c r="G459" s="1">
        <f t="shared" si="21"/>
        <v>0.66481543093626061</v>
      </c>
      <c r="H459" s="1">
        <f>'q calc'!P461</f>
        <v>1.9492461607686897</v>
      </c>
      <c r="I459" s="1">
        <f>'CAPE calculation'!P660</f>
        <v>1.5538349146439594</v>
      </c>
      <c r="J459" s="1">
        <f t="shared" si="23"/>
        <v>0.44072601376953585</v>
      </c>
      <c r="K459" s="1">
        <f t="shared" si="22"/>
        <v>0.44636929168469081</v>
      </c>
    </row>
    <row r="460" spans="3:11" ht="14.4" x14ac:dyDescent="0.3">
      <c r="D460" s="64" t="s">
        <v>17</v>
      </c>
      <c r="E460" s="1">
        <f>'q calc'!M462</f>
        <v>1.4841107100791768</v>
      </c>
      <c r="F460" s="1">
        <f>'q calc'!N462</f>
        <v>0.39481574444179179</v>
      </c>
      <c r="G460" s="1">
        <f t="shared" si="21"/>
        <v>0.65281490315294999</v>
      </c>
      <c r="H460" s="1">
        <f>'q calc'!P462</f>
        <v>1.9259939763525158</v>
      </c>
      <c r="I460" s="1">
        <f>'CAPE calculation'!P661</f>
        <v>1.5877515777740399</v>
      </c>
      <c r="J460" s="1">
        <f t="shared" si="23"/>
        <v>0.46231891341737352</v>
      </c>
      <c r="K460" s="1">
        <f t="shared" si="22"/>
        <v>0.46796219133252848</v>
      </c>
    </row>
    <row r="461" spans="3:11" ht="14.4" x14ac:dyDescent="0.3">
      <c r="D461" s="64" t="s">
        <v>18</v>
      </c>
      <c r="E461" s="1">
        <f>'q calc'!M463</f>
        <v>1.5483174681365448</v>
      </c>
      <c r="F461" s="1">
        <f>'q calc'!N463</f>
        <v>0.43716883691648345</v>
      </c>
      <c r="G461" s="1">
        <f t="shared" si="21"/>
        <v>0.69516799562764153</v>
      </c>
      <c r="H461" s="1">
        <f>'q calc'!P463</f>
        <v>2.0093178338112474</v>
      </c>
      <c r="I461" s="1">
        <f>'CAPE calculation'!P662</f>
        <v>1.6863205448323613</v>
      </c>
      <c r="J461" s="1">
        <f t="shared" si="23"/>
        <v>0.52254896299899489</v>
      </c>
      <c r="K461" s="1">
        <f t="shared" si="22"/>
        <v>0.52819224091414985</v>
      </c>
    </row>
    <row r="462" spans="3:11" ht="14.4" x14ac:dyDescent="0.3">
      <c r="C462" s="1">
        <f>C458+1</f>
        <v>2014</v>
      </c>
      <c r="D462" s="64" t="s">
        <v>15</v>
      </c>
      <c r="E462" s="1">
        <f>'q calc'!M464</f>
        <v>1.5944879698415468</v>
      </c>
      <c r="F462" s="1">
        <f>'q calc'!N464</f>
        <v>0.46655266265528422</v>
      </c>
      <c r="G462" s="1">
        <f t="shared" si="21"/>
        <v>0.72455182136644236</v>
      </c>
      <c r="H462" s="1">
        <f>'q calc'!P464</f>
        <v>2.0692352695962524</v>
      </c>
      <c r="I462" s="1">
        <f>'CAPE calculation'!P663</f>
        <v>1.6953087548115098</v>
      </c>
      <c r="J462" s="1">
        <f t="shared" si="23"/>
        <v>0.52786488047496094</v>
      </c>
      <c r="K462" s="1">
        <f t="shared" si="22"/>
        <v>0.53350815839011589</v>
      </c>
    </row>
    <row r="463" spans="3:11" ht="14.4" x14ac:dyDescent="0.3">
      <c r="D463" s="64" t="s">
        <v>16</v>
      </c>
      <c r="E463" s="1">
        <f>'q calc'!M465</f>
        <v>1.5914240180796051</v>
      </c>
      <c r="F463" s="1">
        <f>'q calc'!N465</f>
        <v>0.46462922426892678</v>
      </c>
      <c r="G463" s="1">
        <f t="shared" si="21"/>
        <v>0.72262838298008492</v>
      </c>
      <c r="H463" s="1">
        <f>'q calc'!P465</f>
        <v>2.0652590482825341</v>
      </c>
      <c r="I463" s="1">
        <f>'CAPE calculation'!P664</f>
        <v>1.7388124838805463</v>
      </c>
      <c r="J463" s="1">
        <f t="shared" si="23"/>
        <v>0.553202399702164</v>
      </c>
      <c r="K463" s="1">
        <f t="shared" si="22"/>
        <v>0.55884567761731896</v>
      </c>
    </row>
    <row r="464" spans="3:11" ht="14.4" x14ac:dyDescent="0.3">
      <c r="D464" s="64" t="s">
        <v>17</v>
      </c>
      <c r="E464" s="1">
        <f>'q calc'!M466</f>
        <v>1.5888162420022622</v>
      </c>
      <c r="F464" s="1">
        <f>'q calc'!N466</f>
        <v>0.46298923706761008</v>
      </c>
      <c r="G464" s="1">
        <f t="shared" si="21"/>
        <v>0.72098839577876817</v>
      </c>
      <c r="H464" s="1">
        <f>'q calc'!P466</f>
        <v>2.0618748256753334</v>
      </c>
      <c r="I464" s="1">
        <f>'CAPE calculation'!P665</f>
        <v>1.7655213164433237</v>
      </c>
      <c r="J464" s="1">
        <f t="shared" si="23"/>
        <v>0.56844601019805063</v>
      </c>
      <c r="K464" s="1">
        <f t="shared" si="22"/>
        <v>0.57408928811320559</v>
      </c>
    </row>
    <row r="465" spans="3:11" ht="14.4" x14ac:dyDescent="0.3">
      <c r="D465" s="64" t="s">
        <v>18</v>
      </c>
      <c r="E465" s="1">
        <f>'q calc'!M467</f>
        <v>1.6534455622669839</v>
      </c>
      <c r="F465" s="1">
        <f>'q calc'!N467</f>
        <v>0.50286133016837375</v>
      </c>
      <c r="G465" s="1">
        <f t="shared" si="21"/>
        <v>0.76086048887953184</v>
      </c>
      <c r="H465" s="1">
        <f>'q calc'!P467</f>
        <v>2.1457470601927779</v>
      </c>
      <c r="I465" s="1">
        <f>'CAPE calculation'!P666</f>
        <v>1.8279671641146524</v>
      </c>
      <c r="J465" s="1">
        <f t="shared" si="23"/>
        <v>0.60320451013247123</v>
      </c>
      <c r="K465" s="1">
        <f t="shared" si="22"/>
        <v>0.60884778804762618</v>
      </c>
    </row>
    <row r="466" spans="3:11" ht="14.4" x14ac:dyDescent="0.3">
      <c r="C466" s="1">
        <f>C462+1</f>
        <v>2015</v>
      </c>
      <c r="D466" s="64" t="s">
        <v>15</v>
      </c>
      <c r="E466" s="1">
        <f>'q calc'!M468</f>
        <v>1.6268943770124837</v>
      </c>
      <c r="F466" s="1">
        <f>'q calc'!N468</f>
        <v>0.48667290726816892</v>
      </c>
      <c r="G466" s="1">
        <f t="shared" si="21"/>
        <v>0.74467206597932711</v>
      </c>
      <c r="H466" s="1">
        <f>'q calc'!P468</f>
        <v>2.1112904509129629</v>
      </c>
      <c r="I466" s="1">
        <f>'CAPE calculation'!P667</f>
        <v>1.8260639461561068</v>
      </c>
      <c r="J466" s="1">
        <f t="shared" si="23"/>
        <v>0.60216280136031353</v>
      </c>
      <c r="K466" s="1">
        <f t="shared" si="22"/>
        <v>0.60780607927546848</v>
      </c>
    </row>
    <row r="467" spans="3:11" ht="14.4" x14ac:dyDescent="0.3">
      <c r="D467" s="64" t="s">
        <v>16</v>
      </c>
      <c r="E467" s="1">
        <f>'q calc'!M469</f>
        <v>1.5892435145408197</v>
      </c>
      <c r="F467" s="1">
        <f>'q calc'!N469</f>
        <v>0.46325812599598981</v>
      </c>
      <c r="G467" s="1">
        <f t="shared" si="21"/>
        <v>0.72125728470714789</v>
      </c>
      <c r="H467" s="1">
        <f>'q calc'!P469</f>
        <v>2.0624293155324134</v>
      </c>
      <c r="I467" s="1">
        <f>'CAPE calculation'!P668</f>
        <v>1.8128046699434535</v>
      </c>
      <c r="J467" s="1">
        <f t="shared" si="23"/>
        <v>0.59487518738242473</v>
      </c>
      <c r="K467" s="1">
        <f t="shared" si="22"/>
        <v>0.60051846529757968</v>
      </c>
    </row>
    <row r="468" spans="3:11" ht="14.4" x14ac:dyDescent="0.3">
      <c r="D468" s="64" t="s">
        <v>17</v>
      </c>
      <c r="E468" s="1">
        <f>'q calc'!M470</f>
        <v>1.5260989427685261</v>
      </c>
      <c r="F468" s="1">
        <f>'q calc'!N470</f>
        <v>0.42271476874761243</v>
      </c>
      <c r="G468" s="1">
        <f t="shared" si="21"/>
        <v>0.68071392745877057</v>
      </c>
      <c r="H468" s="1">
        <f>'q calc'!P470</f>
        <v>1.9804839026687677</v>
      </c>
      <c r="I468" s="1">
        <f>'CAPE calculation'!P669</f>
        <v>1.6776035255400488</v>
      </c>
      <c r="J468" s="1">
        <f t="shared" si="23"/>
        <v>0.5173663021413053</v>
      </c>
      <c r="K468" s="1">
        <f t="shared" si="22"/>
        <v>0.52300958005646025</v>
      </c>
    </row>
    <row r="469" spans="3:11" ht="14.4" x14ac:dyDescent="0.3">
      <c r="D469" s="64" t="s">
        <v>18</v>
      </c>
      <c r="E469" s="1">
        <f>'q calc'!M471</f>
        <v>1.6023152163175252</v>
      </c>
      <c r="F469" s="1">
        <f>'q calc'!N471</f>
        <v>0.47144959353377203</v>
      </c>
      <c r="G469" s="1">
        <f t="shared" si="21"/>
        <v>0.72944875224493022</v>
      </c>
      <c r="H469" s="1">
        <f>'q calc'!P471</f>
        <v>2.0793930222906969</v>
      </c>
      <c r="I469" s="1">
        <f>'CAPE calculation'!P670</f>
        <v>1.779973025652136</v>
      </c>
      <c r="J469" s="1">
        <f t="shared" si="23"/>
        <v>0.5765982100611553</v>
      </c>
      <c r="K469" s="1">
        <f t="shared" si="22"/>
        <v>0.58224148797631026</v>
      </c>
    </row>
    <row r="470" spans="3:11" ht="14.4" x14ac:dyDescent="0.3">
      <c r="C470" s="1">
        <f>C466+1</f>
        <v>2016</v>
      </c>
      <c r="D470" s="64" t="s">
        <v>15</v>
      </c>
      <c r="E470" s="1">
        <f>'q calc'!M472</f>
        <v>1.651240522580641</v>
      </c>
      <c r="F470" s="1">
        <f>'q calc'!N472</f>
        <v>0.50152683729554437</v>
      </c>
      <c r="G470" s="1">
        <f t="shared" si="21"/>
        <v>0.75952599600670245</v>
      </c>
      <c r="H470" s="1">
        <f>'q calc'!P472</f>
        <v>2.1428854858340238</v>
      </c>
      <c r="I470" s="1">
        <f>'CAPE calculation'!P671</f>
        <v>1.739857770264948</v>
      </c>
      <c r="J470" s="1">
        <f t="shared" si="23"/>
        <v>0.55380336865840019</v>
      </c>
      <c r="K470" s="1">
        <f t="shared" si="22"/>
        <v>0.55944664657355514</v>
      </c>
    </row>
    <row r="471" spans="3:11" ht="14.4" x14ac:dyDescent="0.3">
      <c r="D471" s="64" t="s">
        <v>16</v>
      </c>
      <c r="E471" s="1">
        <f>'q calc'!M473</f>
        <v>1.639097519612561</v>
      </c>
      <c r="F471" s="1">
        <f>'q calc'!N473</f>
        <v>0.49414579745021858</v>
      </c>
      <c r="G471" s="1">
        <f t="shared" si="21"/>
        <v>0.75214495616137667</v>
      </c>
      <c r="H471" s="1">
        <f>'q calc'!P473</f>
        <v>2.1271269912604587</v>
      </c>
      <c r="I471" s="1">
        <f>'CAPE calculation'!P672</f>
        <v>1.7721679903488949</v>
      </c>
      <c r="J471" s="1">
        <f t="shared" si="23"/>
        <v>0.57220365036936238</v>
      </c>
      <c r="K471" s="1">
        <f t="shared" si="22"/>
        <v>0.57784692828451734</v>
      </c>
    </row>
    <row r="472" spans="3:11" ht="14.4" x14ac:dyDescent="0.3">
      <c r="D472" s="64" t="s">
        <v>17</v>
      </c>
      <c r="E472" s="1">
        <f>'q calc'!M474</f>
        <v>1.6165800270776711</v>
      </c>
      <c r="F472" s="1">
        <f>'q calc'!N474</f>
        <v>0.48031282334685871</v>
      </c>
      <c r="G472" s="1">
        <f t="shared" si="21"/>
        <v>0.73831198205801685</v>
      </c>
      <c r="H472" s="1">
        <f>'q calc'!P474</f>
        <v>2.0979050776321642</v>
      </c>
      <c r="I472" s="1">
        <f>'CAPE calculation'!P673</f>
        <v>1.8333829664945809</v>
      </c>
      <c r="J472" s="1">
        <f t="shared" si="23"/>
        <v>0.60616287583726614</v>
      </c>
      <c r="K472" s="1">
        <f t="shared" si="22"/>
        <v>0.61180615375242109</v>
      </c>
    </row>
    <row r="473" spans="3:11" ht="14.4" x14ac:dyDescent="0.3">
      <c r="D473" s="64" t="s">
        <v>18</v>
      </c>
      <c r="E473" s="1">
        <f>'q calc'!M475</f>
        <v>1.6178778541625949</v>
      </c>
      <c r="F473" s="1">
        <f>'q calc'!N475</f>
        <v>0.48111532392174761</v>
      </c>
      <c r="G473" s="1">
        <f t="shared" si="21"/>
        <v>0.73911448263290569</v>
      </c>
      <c r="H473" s="1">
        <f>'q calc'!P475</f>
        <v>2.0995893233767262</v>
      </c>
      <c r="I473" s="1">
        <f>'CAPE calculation'!P674</f>
        <v>1.9107914403865285</v>
      </c>
      <c r="J473" s="1">
        <f t="shared" si="23"/>
        <v>0.64751752292688547</v>
      </c>
      <c r="K473" s="1">
        <f t="shared" si="22"/>
        <v>0.65316080084204042</v>
      </c>
    </row>
    <row r="474" spans="3:11" ht="14.4" x14ac:dyDescent="0.3">
      <c r="C474" s="1">
        <f>C470+1</f>
        <v>2017</v>
      </c>
      <c r="D474" s="64" t="s">
        <v>15</v>
      </c>
      <c r="E474" s="1">
        <f>'q calc'!M476</f>
        <v>1.67167042961447</v>
      </c>
      <c r="F474" s="1">
        <f>'q calc'!N476</f>
        <v>0.51382338375889069</v>
      </c>
      <c r="G474" s="1">
        <f t="shared" si="21"/>
        <v>0.77182254247004889</v>
      </c>
      <c r="H474" s="1">
        <f>'q calc'!P476</f>
        <v>2.16939825042589</v>
      </c>
      <c r="I474" s="1">
        <f>'CAPE calculation'!P675</f>
        <v>1.9936147956735886</v>
      </c>
      <c r="J474" s="1">
        <f t="shared" si="23"/>
        <v>0.68994947116932615</v>
      </c>
      <c r="K474" s="1">
        <f t="shared" si="22"/>
        <v>0.6955927490844811</v>
      </c>
    </row>
    <row r="475" spans="3:11" ht="14.4" x14ac:dyDescent="0.3">
      <c r="D475" s="64" t="s">
        <v>16</v>
      </c>
      <c r="E475" s="1">
        <f>'q calc'!M477</f>
        <v>1.5971052950635021</v>
      </c>
      <c r="F475" s="1">
        <f>'q calc'!N477</f>
        <v>0.46819280009852526</v>
      </c>
      <c r="G475" s="1">
        <f t="shared" si="21"/>
        <v>0.72619195880968346</v>
      </c>
      <c r="H475" s="1">
        <f>'q calc'!P477</f>
        <v>2.0726318845370422</v>
      </c>
      <c r="I475" s="1">
        <f>'CAPE calculation'!P676</f>
        <v>2.0388259193724796</v>
      </c>
      <c r="J475" s="1">
        <f t="shared" si="23"/>
        <v>0.71237411245595084</v>
      </c>
      <c r="K475" s="1">
        <f t="shared" si="22"/>
        <v>0.71801739037110579</v>
      </c>
    </row>
    <row r="476" spans="3:11" ht="14.4" x14ac:dyDescent="0.3">
      <c r="D476" s="64" t="s">
        <v>17</v>
      </c>
      <c r="E476" s="1">
        <f>'q calc'!M478</f>
        <v>1.6147084716144062</v>
      </c>
      <c r="F476" s="1">
        <f>'q calc'!N478</f>
        <v>0.47915442744794334</v>
      </c>
      <c r="G476" s="1">
        <f t="shared" si="21"/>
        <v>0.73715358615910143</v>
      </c>
      <c r="H476" s="1">
        <f>'q calc'!P478</f>
        <v>2.0954762800201143</v>
      </c>
      <c r="I476" s="1">
        <f>'CAPE calculation'!P677</f>
        <v>2.0667686230498443</v>
      </c>
      <c r="J476" s="1">
        <f t="shared" si="23"/>
        <v>0.72598633589986317</v>
      </c>
      <c r="K476" s="1">
        <f t="shared" si="22"/>
        <v>0.73162961381501812</v>
      </c>
    </row>
    <row r="477" spans="3:11" ht="14.4" x14ac:dyDescent="0.3">
      <c r="D477" s="64" t="s">
        <v>18</v>
      </c>
      <c r="E477" s="1">
        <f>'q calc'!M479</f>
        <v>1.643925428412798</v>
      </c>
      <c r="F477" s="1">
        <f>'q calc'!N479</f>
        <v>0.49708693575896928</v>
      </c>
      <c r="G477" s="1">
        <f t="shared" si="21"/>
        <v>0.75508609447012742</v>
      </c>
      <c r="H477" s="1">
        <f>'q calc'!P479</f>
        <v>2.1333923751058053</v>
      </c>
      <c r="I477" s="1">
        <f>'CAPE calculation'!P678</f>
        <v>2.1963456321168331</v>
      </c>
      <c r="J477" s="1">
        <f t="shared" si="23"/>
        <v>0.78679490293684617</v>
      </c>
      <c r="K477" s="1">
        <f t="shared" si="22"/>
        <v>0.79243818085200113</v>
      </c>
    </row>
    <row r="478" spans="3:11" ht="14.4" x14ac:dyDescent="0.3">
      <c r="C478" s="1">
        <f>C474+1</f>
        <v>2018</v>
      </c>
      <c r="D478" s="64" t="s">
        <v>15</v>
      </c>
      <c r="E478" s="1">
        <f>'q calc'!M480</f>
        <v>1.629994014225346</v>
      </c>
      <c r="F478" s="1">
        <f>'q calc'!N480</f>
        <v>0.48857634255753923</v>
      </c>
      <c r="G478" s="1">
        <f t="shared" si="21"/>
        <v>0.74657550126869743</v>
      </c>
      <c r="H478" s="1">
        <f>'q calc'!P480</f>
        <v>2.1153129827633879</v>
      </c>
      <c r="I478" s="1">
        <f>'CAPE calculation'!P679</f>
        <v>2.1768463722768381</v>
      </c>
      <c r="J478" s="1">
        <f t="shared" si="23"/>
        <v>0.77787721121701336</v>
      </c>
      <c r="K478" s="1">
        <f t="shared" si="22"/>
        <v>0.78352048913216832</v>
      </c>
    </row>
    <row r="479" spans="3:11" ht="14.4" x14ac:dyDescent="0.3">
      <c r="D479" s="64" t="s">
        <v>16</v>
      </c>
      <c r="E479" s="1">
        <f>'q calc'!M481</f>
        <v>1.6757501635763492</v>
      </c>
      <c r="F479" s="1">
        <f>'q calc'!N481</f>
        <v>0.51626092386973954</v>
      </c>
      <c r="G479" s="1">
        <f t="shared" si="21"/>
        <v>0.77426008258089762</v>
      </c>
      <c r="H479" s="1">
        <f>'q calc'!P481</f>
        <v>2.174692695767694</v>
      </c>
      <c r="I479" s="1">
        <f>'CAPE calculation'!P680</f>
        <v>2.1617913870568106</v>
      </c>
      <c r="J479" s="1">
        <f t="shared" si="23"/>
        <v>0.77093722383845797</v>
      </c>
      <c r="K479" s="1">
        <f t="shared" si="22"/>
        <v>0.77658050175361293</v>
      </c>
    </row>
    <row r="480" spans="3:11" ht="14.4" x14ac:dyDescent="0.3">
      <c r="D480" s="64" t="s">
        <v>17</v>
      </c>
      <c r="E480" s="1">
        <f>'q calc'!M482</f>
        <v>1.7622243361895749</v>
      </c>
      <c r="F480" s="1">
        <f>'q calc'!N482</f>
        <v>0.56657683847292661</v>
      </c>
      <c r="G480" s="1">
        <f t="shared" si="21"/>
        <v>0.8245759971840847</v>
      </c>
      <c r="H480" s="1">
        <f>'q calc'!P482</f>
        <v>2.2869139299600239</v>
      </c>
      <c r="I480" s="1">
        <f>'CAPE calculation'!P681</f>
        <v>2.2257374297075567</v>
      </c>
      <c r="J480" s="1">
        <f t="shared" si="23"/>
        <v>0.80008828978976554</v>
      </c>
      <c r="K480" s="1">
        <f t="shared" si="22"/>
        <v>0.80573156770492049</v>
      </c>
    </row>
    <row r="481" spans="3:11" ht="14.4" x14ac:dyDescent="0.3">
      <c r="D481" s="64" t="s">
        <v>18</v>
      </c>
      <c r="E481" s="1">
        <f>'q calc'!M483</f>
        <v>1.5891789450337022</v>
      </c>
      <c r="F481" s="1">
        <f>'q calc'!N483</f>
        <v>0.46321749608731799</v>
      </c>
      <c r="G481" s="1">
        <f t="shared" si="21"/>
        <v>0.72121665479847619</v>
      </c>
      <c r="H481" s="1">
        <f>'q calc'!P483</f>
        <v>2.0623455209199766</v>
      </c>
      <c r="I481" s="1">
        <f>'CAPE calculation'!P682</f>
        <v>1.903820646723319</v>
      </c>
      <c r="J481" s="1">
        <f t="shared" si="23"/>
        <v>0.64386273378273184</v>
      </c>
      <c r="K481" s="1">
        <f t="shared" si="22"/>
        <v>0.6495060116978868</v>
      </c>
    </row>
    <row r="482" spans="3:11" ht="14.4" x14ac:dyDescent="0.3">
      <c r="C482" s="1">
        <f>C478+1</f>
        <v>2019</v>
      </c>
      <c r="D482" s="64" t="s">
        <v>15</v>
      </c>
      <c r="E482" s="1">
        <f>'q calc'!M484</f>
        <v>1.7125588884151011</v>
      </c>
      <c r="F482" s="1">
        <f>'q calc'!N484</f>
        <v>0.53798867795868988</v>
      </c>
      <c r="G482" s="1">
        <f t="shared" si="21"/>
        <v>0.79598783666984807</v>
      </c>
      <c r="H482" s="1">
        <f>'q calc'!P484</f>
        <v>2.2224609531053634</v>
      </c>
      <c r="I482" s="1">
        <f>'CAPE calculation'!P683</f>
        <v>1.9309203307683411</v>
      </c>
      <c r="J482" s="1">
        <f t="shared" si="23"/>
        <v>0.65799674457781121</v>
      </c>
      <c r="K482" s="1">
        <f t="shared" si="22"/>
        <v>0.66364002249296616</v>
      </c>
    </row>
    <row r="483" spans="3:11" ht="14.4" x14ac:dyDescent="0.3">
      <c r="D483" s="64" t="s">
        <v>16</v>
      </c>
      <c r="E483" s="1">
        <f>'q calc'!M485</f>
        <v>1.6711759750098059</v>
      </c>
      <c r="F483" s="1">
        <f>'q calc'!N485</f>
        <v>0.51352755526519378</v>
      </c>
      <c r="G483" s="1">
        <f t="shared" si="21"/>
        <v>0.77152671397635197</v>
      </c>
      <c r="H483" s="1">
        <f>'q calc'!P485</f>
        <v>2.1687565755267766</v>
      </c>
      <c r="I483" s="1">
        <f>'CAPE calculation'!P684</f>
        <v>1.8443875549249362</v>
      </c>
      <c r="J483" s="1">
        <f t="shared" si="23"/>
        <v>0.61214727383520495</v>
      </c>
      <c r="K483" s="1">
        <f t="shared" si="22"/>
        <v>0.61779055175035991</v>
      </c>
    </row>
    <row r="484" spans="3:11" ht="14.4" x14ac:dyDescent="0.3">
      <c r="D484" s="64" t="s">
        <v>17</v>
      </c>
      <c r="E484" s="1">
        <f>'q calc'!M486</f>
        <v>1.6756005426762739</v>
      </c>
      <c r="F484" s="1">
        <f>'q calc'!N486</f>
        <v>0.51617163396051235</v>
      </c>
      <c r="G484" s="1">
        <f t="shared" si="21"/>
        <v>0.77417079267167055</v>
      </c>
      <c r="H484" s="1">
        <f>'q calc'!P486</f>
        <v>2.1744985263231071</v>
      </c>
      <c r="I484" s="1">
        <f>'CAPE calculation'!P685</f>
        <v>1.7904448531371862</v>
      </c>
      <c r="J484" s="1">
        <f t="shared" si="23"/>
        <v>0.58246411028205003</v>
      </c>
      <c r="K484" s="1">
        <f t="shared" si="22"/>
        <v>0.58810738819720498</v>
      </c>
    </row>
    <row r="485" spans="3:11" ht="14.4" x14ac:dyDescent="0.3">
      <c r="D485" s="64" t="s">
        <v>18</v>
      </c>
      <c r="E485" s="1">
        <f>'q calc'!M487</f>
        <v>1.7411318370690667</v>
      </c>
      <c r="F485" s="1">
        <f>'q calc'!N487</f>
        <v>0.55453538282950032</v>
      </c>
      <c r="G485" s="1">
        <f t="shared" si="21"/>
        <v>0.81253454154065841</v>
      </c>
      <c r="H485" s="1">
        <f>'q calc'!P487</f>
        <v>2.2595412912637154</v>
      </c>
      <c r="I485" s="1">
        <f>'CAPE calculation'!P686</f>
        <v>1.8518469176513164</v>
      </c>
      <c r="J485" s="1">
        <f t="shared" si="23"/>
        <v>0.61618347495197812</v>
      </c>
      <c r="K485" s="1">
        <f t="shared" si="22"/>
        <v>0.62182675286713307</v>
      </c>
    </row>
    <row r="486" spans="3:11" ht="14.4" x14ac:dyDescent="0.3">
      <c r="C486" s="1">
        <f>C482+1</f>
        <v>2020</v>
      </c>
      <c r="D486" s="64" t="s">
        <v>15</v>
      </c>
      <c r="E486" s="1">
        <f>'q calc'!M488</f>
        <v>1.5002708957631077</v>
      </c>
      <c r="F486" s="1">
        <f>'q calc'!N488</f>
        <v>0.40564568897786279</v>
      </c>
      <c r="G486" s="1">
        <f t="shared" si="21"/>
        <v>0.66364484768902088</v>
      </c>
      <c r="H486" s="1">
        <f>'q calc'!P488</f>
        <v>1.9469657408392289</v>
      </c>
      <c r="I486" s="1">
        <f>'CAPE calculation'!P687</f>
        <v>1.5167006111850239</v>
      </c>
      <c r="J486" s="1">
        <f t="shared" si="23"/>
        <v>0.41653732504541313</v>
      </c>
      <c r="K486" s="1">
        <f t="shared" si="22"/>
        <v>0.42218060296056809</v>
      </c>
    </row>
    <row r="487" spans="3:11" ht="14.4" x14ac:dyDescent="0.3">
      <c r="D487" s="64" t="s">
        <v>16</v>
      </c>
      <c r="E487" s="1">
        <f>'q calc'!M489</f>
        <v>1.7683038721363469</v>
      </c>
      <c r="F487" s="1">
        <f>'q calc'!N489</f>
        <v>0.57002082282720112</v>
      </c>
      <c r="G487" s="1">
        <f t="shared" si="21"/>
        <v>0.82801998153835932</v>
      </c>
      <c r="H487" s="1">
        <f>'q calc'!P489</f>
        <v>2.2948036039129036</v>
      </c>
      <c r="I487" s="1">
        <f>'CAPE calculation'!P688</f>
        <v>1.7636180576491349</v>
      </c>
      <c r="J487" s="1">
        <f t="shared" si="23"/>
        <v>0.56736741353356246</v>
      </c>
      <c r="K487" s="1">
        <f t="shared" si="22"/>
        <v>0.57301069144871741</v>
      </c>
    </row>
    <row r="488" spans="3:11" ht="14.4" x14ac:dyDescent="0.3">
      <c r="D488" s="64" t="s">
        <v>17</v>
      </c>
      <c r="E488" s="1">
        <f>'q calc'!M490</f>
        <v>1.8414083788666409</v>
      </c>
      <c r="F488" s="1">
        <f>'q calc'!N490</f>
        <v>0.61053070213096428</v>
      </c>
      <c r="G488" s="1">
        <f t="shared" si="21"/>
        <v>0.86852986084212236</v>
      </c>
      <c r="H488" s="1">
        <f>'q calc'!P490</f>
        <v>2.3896744505758569</v>
      </c>
      <c r="I488" s="1">
        <f>'CAPE calculation'!P689</f>
        <v>1.885799346832753</v>
      </c>
      <c r="J488" s="1">
        <f t="shared" si="23"/>
        <v>0.63435178768855316</v>
      </c>
      <c r="K488" s="1">
        <f t="shared" si="22"/>
        <v>0.63999506560370811</v>
      </c>
    </row>
    <row r="489" spans="3:11" ht="14.4" x14ac:dyDescent="0.3">
      <c r="D489" s="64" t="s">
        <v>18</v>
      </c>
      <c r="E489" s="1">
        <f>'q calc'!M491</f>
        <v>1.9542741073640131</v>
      </c>
      <c r="F489" s="1">
        <f>'q calc'!N491</f>
        <v>0.67001882390713308</v>
      </c>
      <c r="G489" s="1">
        <f t="shared" si="21"/>
        <v>0.92801798261829127</v>
      </c>
      <c r="H489" s="1">
        <f>'q calc'!P491</f>
        <v>2.5361451361832534</v>
      </c>
      <c r="I489" s="1">
        <f>'CAPE calculation'!P690</f>
        <v>2.0658812382592417</v>
      </c>
      <c r="J489" s="1">
        <f t="shared" si="23"/>
        <v>0.72555688514355854</v>
      </c>
      <c r="K489" s="1">
        <f t="shared" si="22"/>
        <v>0.73120016305871349</v>
      </c>
    </row>
    <row r="490" spans="3:11" ht="14.4" x14ac:dyDescent="0.3">
      <c r="C490" s="1">
        <f>C486+1</f>
        <v>2021</v>
      </c>
      <c r="D490" s="64" t="s">
        <v>15</v>
      </c>
      <c r="E490" s="1">
        <f>'q calc'!M492</f>
        <v>1.996573775099834</v>
      </c>
      <c r="F490" s="1">
        <f>'q calc'!N492</f>
        <v>0.69143259905471821</v>
      </c>
      <c r="G490" s="1">
        <f t="shared" si="21"/>
        <v>0.94943175776587641</v>
      </c>
      <c r="H490" s="1">
        <f>'q calc'!P492</f>
        <v>2.591039225086202</v>
      </c>
      <c r="I490" s="1">
        <f>'CAPE calculation'!P691</f>
        <v>2.1388973291117619</v>
      </c>
      <c r="J490" s="1">
        <f t="shared" si="23"/>
        <v>0.76029042946801439</v>
      </c>
      <c r="K490" s="1">
        <f t="shared" si="22"/>
        <v>0.76593370738316935</v>
      </c>
    </row>
    <row r="491" spans="3:11" ht="14.4" x14ac:dyDescent="0.3">
      <c r="D491" s="64" t="s">
        <v>16</v>
      </c>
      <c r="E491" s="1">
        <f>'q calc'!M493</f>
        <v>2.0475103470902987</v>
      </c>
      <c r="F491" s="1">
        <f>'q calc'!N493</f>
        <v>0.71662459025627379</v>
      </c>
      <c r="G491" s="1">
        <f t="shared" si="21"/>
        <v>0.97462374896743187</v>
      </c>
      <c r="H491" s="1">
        <f>'q calc'!P493</f>
        <v>2.6571417942297444</v>
      </c>
      <c r="I491" s="1">
        <f>'CAPE calculation'!P692</f>
        <v>2.2374444345463305</v>
      </c>
      <c r="J491" s="1">
        <f t="shared" si="23"/>
        <v>0.80533433713620095</v>
      </c>
      <c r="K491" s="1">
        <f t="shared" si="22"/>
        <v>0.8109776150513559</v>
      </c>
    </row>
    <row r="492" spans="3:11" ht="14.4" x14ac:dyDescent="0.3">
      <c r="D492" s="64" t="s">
        <v>17</v>
      </c>
      <c r="E492" s="1">
        <f>'q calc'!M494</f>
        <v>1.9376271530980029</v>
      </c>
      <c r="F492" s="1">
        <f>'q calc'!N494</f>
        <v>0.66146410749740192</v>
      </c>
      <c r="G492" s="1">
        <f t="shared" si="21"/>
        <v>0.91946326620856</v>
      </c>
      <c r="H492" s="1">
        <f>'q calc'!P494</f>
        <v>2.514541671277835</v>
      </c>
      <c r="I492" s="1">
        <f>'CAPE calculation'!P693</f>
        <v>2.2959777233828667</v>
      </c>
      <c r="J492" s="1">
        <f t="shared" si="23"/>
        <v>0.83115877605087318</v>
      </c>
      <c r="K492" s="1">
        <f t="shared" si="22"/>
        <v>0.83680205396602814</v>
      </c>
    </row>
    <row r="493" spans="3:11" ht="14.4" x14ac:dyDescent="0.3">
      <c r="D493" s="64" t="s">
        <v>18</v>
      </c>
      <c r="E493" s="1">
        <f>'q calc'!M495</f>
        <v>1.984378400436859</v>
      </c>
      <c r="F493" s="1">
        <f>'q calc'!N495</f>
        <v>0.68530571670342733</v>
      </c>
      <c r="G493" s="1">
        <f t="shared" si="21"/>
        <v>0.94330487541458541</v>
      </c>
      <c r="H493" s="1">
        <f>'q calc'!P495</f>
        <v>2.5752127655230881</v>
      </c>
      <c r="I493" s="1">
        <f>'CAPE calculation'!P694</f>
        <v>2.3414297699192512</v>
      </c>
      <c r="J493" s="1">
        <f t="shared" si="23"/>
        <v>0.85076175556330547</v>
      </c>
      <c r="K493" s="1">
        <f t="shared" si="22"/>
        <v>0.85640503347846042</v>
      </c>
    </row>
    <row r="494" spans="3:11" ht="14.4" x14ac:dyDescent="0.3">
      <c r="C494" s="1">
        <f>C490+1</f>
        <v>2022</v>
      </c>
      <c r="D494" s="64" t="s">
        <v>15</v>
      </c>
      <c r="E494" s="1">
        <f>'q calc'!M496</f>
        <v>1.928749399464663</v>
      </c>
      <c r="F494" s="1">
        <f>'q calc'!N496</f>
        <v>0.65687181333532141</v>
      </c>
      <c r="G494" s="1">
        <f t="shared" si="21"/>
        <v>0.9148709720464796</v>
      </c>
      <c r="H494" s="1">
        <f>'q calc'!P496</f>
        <v>2.5030206304921094</v>
      </c>
      <c r="I494" s="1">
        <f>'CAPE calculation'!P695</f>
        <v>2.1016379347172318</v>
      </c>
      <c r="J494" s="1">
        <f t="shared" si="23"/>
        <v>0.74271700962466491</v>
      </c>
      <c r="K494" s="1">
        <f t="shared" si="22"/>
        <v>0.74836028753981987</v>
      </c>
    </row>
    <row r="495" spans="3:11" ht="14.4" x14ac:dyDescent="0.3">
      <c r="D495" s="64" t="s">
        <v>16</v>
      </c>
      <c r="E495" s="1">
        <f>'q calc'!M497</f>
        <v>1.680793620267502</v>
      </c>
      <c r="F495" s="1">
        <f>'q calc'!N497</f>
        <v>0.51926607488908338</v>
      </c>
      <c r="G495" s="1">
        <f t="shared" si="21"/>
        <v>0.77726523360024147</v>
      </c>
      <c r="H495" s="1">
        <f>'q calc'!P497</f>
        <v>2.181237805334781</v>
      </c>
      <c r="I495" s="1">
        <f>'CAPE calculation'!P696</f>
        <v>1.7859054232336538</v>
      </c>
      <c r="J495" s="1">
        <f t="shared" si="23"/>
        <v>0.57992552653573615</v>
      </c>
      <c r="K495" s="1">
        <f t="shared" si="22"/>
        <v>0.5855688044508911</v>
      </c>
    </row>
    <row r="496" spans="3:11" ht="14.4" x14ac:dyDescent="0.3">
      <c r="D496" s="64" t="s">
        <v>17</v>
      </c>
      <c r="E496" s="1">
        <f>'q calc'!M498</f>
        <v>1.6294045171707803</v>
      </c>
      <c r="F496" s="1">
        <f>'q calc'!N498</f>
        <v>0.48821462118145409</v>
      </c>
      <c r="G496" s="1">
        <f t="shared" si="21"/>
        <v>0.74621377989261228</v>
      </c>
      <c r="H496" s="1">
        <f>'q calc'!P498</f>
        <v>2.1145479672099929</v>
      </c>
      <c r="I496" s="1">
        <f>'CAPE calculation'!P697</f>
        <v>1.7378886239271187</v>
      </c>
      <c r="J496" s="1">
        <f t="shared" si="23"/>
        <v>0.55267094189401478</v>
      </c>
      <c r="K496" s="1">
        <f t="shared" si="22"/>
        <v>0.55831421980916973</v>
      </c>
    </row>
    <row r="497" spans="3:14" ht="14.4" x14ac:dyDescent="0.3">
      <c r="D497" s="64" t="s">
        <v>18</v>
      </c>
      <c r="E497" s="1">
        <f>'q calc'!M499</f>
        <v>1.646559533608027</v>
      </c>
      <c r="F497" s="1">
        <f>'q calc'!N499</f>
        <v>0.49868797985326435</v>
      </c>
      <c r="G497" s="1">
        <f t="shared" si="21"/>
        <v>0.75668713856442249</v>
      </c>
      <c r="H497" s="1">
        <f>'q calc'!P499</f>
        <v>2.1368107661359592</v>
      </c>
      <c r="I497" s="1">
        <f>'CAPE calculation'!P698</f>
        <v>1.7455421906809374</v>
      </c>
      <c r="J497" s="1">
        <f t="shared" si="23"/>
        <v>0.55706521838566792</v>
      </c>
      <c r="K497" s="1">
        <f t="shared" si="22"/>
        <v>0.56270849630082287</v>
      </c>
    </row>
    <row r="498" spans="3:14" ht="14.4" x14ac:dyDescent="0.3">
      <c r="C498" s="1">
        <v>2023</v>
      </c>
      <c r="D498" s="64" t="s">
        <v>15</v>
      </c>
      <c r="E498" s="1">
        <f>'q calc'!M500</f>
        <v>1.7303783837565121</v>
      </c>
      <c r="F498" s="1">
        <f>'q calc'!N500</f>
        <v>0.54834010352858864</v>
      </c>
      <c r="G498" s="1">
        <f t="shared" si="21"/>
        <v>0.80633926223974672</v>
      </c>
      <c r="H498" s="1">
        <f>'q calc'!P500</f>
        <v>2.2455860747395628</v>
      </c>
      <c r="I498" s="1">
        <f>'CAPE calculation'!P699</f>
        <v>1.7232767513322813</v>
      </c>
      <c r="J498" s="1">
        <f t="shared" si="23"/>
        <v>0.54422756643059511</v>
      </c>
      <c r="K498" s="1">
        <f t="shared" si="22"/>
        <v>0.54987084434575006</v>
      </c>
    </row>
    <row r="499" spans="3:14" x14ac:dyDescent="0.25">
      <c r="D499" s="1" t="s">
        <v>16</v>
      </c>
      <c r="E499" s="1">
        <f>'q calc'!M501</f>
        <v>1.8162805396197479</v>
      </c>
      <c r="F499" s="1">
        <f>'q calc'!N501</f>
        <v>0.59679075041742469</v>
      </c>
      <c r="G499" s="1">
        <f t="shared" si="21"/>
        <v>0.85478990912858288</v>
      </c>
      <c r="H499" s="1">
        <f>'q calc'!P501</f>
        <v>2.3570649783177609</v>
      </c>
      <c r="I499" s="1">
        <f>'CAPE calculation'!P700</f>
        <v>1.8460231756939525</v>
      </c>
      <c r="J499" s="1">
        <f t="shared" si="23"/>
        <v>0.61303369054895596</v>
      </c>
      <c r="K499" s="1">
        <f t="shared" si="22"/>
        <v>0.61867696846411091</v>
      </c>
    </row>
    <row r="500" spans="3:14" x14ac:dyDescent="0.25">
      <c r="D500" s="1" t="s">
        <v>17</v>
      </c>
      <c r="E500" s="1">
        <f>'q calc'!M502</f>
        <v>1.7706273533202499</v>
      </c>
      <c r="F500" s="1">
        <f>'q calc'!N502</f>
        <v>0.57133392069191247</v>
      </c>
      <c r="G500" s="65">
        <f t="shared" si="21"/>
        <v>0.82933307940307066</v>
      </c>
      <c r="H500" s="1">
        <f>'q calc'!P502</f>
        <v>2.2978188848713752</v>
      </c>
    </row>
    <row r="501" spans="3:14" x14ac:dyDescent="0.25">
      <c r="D501" s="1" t="s">
        <v>18</v>
      </c>
      <c r="E501" s="1">
        <f>'q calc'!M503</f>
        <v>1.94511557139544</v>
      </c>
      <c r="F501" s="1">
        <f>'q calc'!N503</f>
        <v>0.66532139504571286</v>
      </c>
      <c r="G501" s="65">
        <f t="shared" si="21"/>
        <v>0.92332055375687094</v>
      </c>
      <c r="H501" s="1">
        <f>'q calc'!P503</f>
        <v>2.5242597121458927</v>
      </c>
    </row>
    <row r="505" spans="3:14" x14ac:dyDescent="0.25">
      <c r="F505" s="1" t="s">
        <v>582</v>
      </c>
      <c r="J505" s="1" t="s">
        <v>582</v>
      </c>
    </row>
    <row r="506" spans="3:14" x14ac:dyDescent="0.25">
      <c r="F506" s="65">
        <f>AVERAGE(F6:F501)</f>
        <v>-0.25799915871115814</v>
      </c>
      <c r="J506" s="1">
        <f>AVERAGE(J6:J499)</f>
        <v>-5.6432779151549357E-3</v>
      </c>
    </row>
    <row r="509" spans="3:14" ht="13.8" x14ac:dyDescent="0.3">
      <c r="E509" s="1" t="s">
        <v>583</v>
      </c>
      <c r="G509" s="1" t="s">
        <v>584</v>
      </c>
      <c r="H509" s="1" t="s">
        <v>585</v>
      </c>
      <c r="J509" s="1" t="s">
        <v>48</v>
      </c>
      <c r="L509" s="1" t="str">
        <f>G509</f>
        <v>S&amp;P 500</v>
      </c>
      <c r="M509" s="1" t="str">
        <f>H509</f>
        <v xml:space="preserve">Valuation </v>
      </c>
      <c r="N509" s="66"/>
    </row>
    <row r="510" spans="3:14" ht="14.4" thickBot="1" x14ac:dyDescent="0.35">
      <c r="E510" s="1" t="s">
        <v>586</v>
      </c>
      <c r="G510" s="67">
        <f>[3]Data!B1838</f>
        <v>4345.3728571428574</v>
      </c>
      <c r="H510" s="68">
        <f>E499-1</f>
        <v>0.81628053961974789</v>
      </c>
      <c r="J510" s="1" t="str">
        <f>E510</f>
        <v>At 30th June 2023</v>
      </c>
      <c r="L510" s="67">
        <f>G510</f>
        <v>4345.3728571428574</v>
      </c>
      <c r="M510" s="68">
        <f>I499-1</f>
        <v>0.84602317569395247</v>
      </c>
      <c r="N510" s="66"/>
    </row>
    <row r="511" spans="3:14" ht="13.8" x14ac:dyDescent="0.3">
      <c r="E511" s="1" t="s">
        <v>587</v>
      </c>
      <c r="G511" s="69">
        <v>4328.18</v>
      </c>
      <c r="H511" s="68">
        <f>E500-1</f>
        <v>0.7706273533202499</v>
      </c>
      <c r="J511" s="1" t="str">
        <f t="shared" ref="J511:J512" si="24">E511</f>
        <v>30th September 2023</v>
      </c>
      <c r="L511" s="67">
        <f t="shared" ref="L511:L512" si="25">G511</f>
        <v>4328.18</v>
      </c>
      <c r="M511" s="1">
        <f>100*((I499*G511/G510)-1)</f>
        <v>83.871921955818877</v>
      </c>
      <c r="N511" s="66"/>
    </row>
    <row r="512" spans="3:14" ht="13.8" x14ac:dyDescent="0.3">
      <c r="E512" s="1" t="s">
        <v>588</v>
      </c>
      <c r="G512" s="70">
        <v>4769.83</v>
      </c>
      <c r="H512" s="68">
        <f>(E500*G512/G511)-1</f>
        <v>0.95130319642148131</v>
      </c>
      <c r="J512" s="1" t="str">
        <f t="shared" si="24"/>
        <v>30th December 2023</v>
      </c>
      <c r="L512" s="67">
        <f t="shared" si="25"/>
        <v>4769.83</v>
      </c>
      <c r="M512" s="1">
        <f>(100*(M510*L512/L510))-1</f>
        <v>91.866293797711236</v>
      </c>
      <c r="N512" s="66"/>
    </row>
    <row r="513" spans="5:13" x14ac:dyDescent="0.25">
      <c r="E513" s="1" t="s">
        <v>589</v>
      </c>
      <c r="G513" s="1">
        <v>5248.49</v>
      </c>
      <c r="H513" s="68">
        <f>(E501*G513/G512)-1</f>
        <v>1.1403110017156277</v>
      </c>
      <c r="J513" s="1" t="str">
        <f>E513</f>
        <v>28th March 2024</v>
      </c>
      <c r="L513" s="1">
        <f>G513</f>
        <v>5248.49</v>
      </c>
      <c r="M513" s="1">
        <f>M512*L513/L512</f>
        <v>101.08522197527992</v>
      </c>
    </row>
    <row r="516" spans="5:13" ht="34.799999999999997" x14ac:dyDescent="0.25">
      <c r="G516" s="71"/>
    </row>
    <row r="517" spans="5:13" x14ac:dyDescent="0.25">
      <c r="G517" s="72" t="s">
        <v>590</v>
      </c>
    </row>
    <row r="518" spans="5:13" ht="16.8" x14ac:dyDescent="0.25">
      <c r="G518" s="73" t="s">
        <v>591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5F88BDB13C994DA9D60C8F531334A3" ma:contentTypeVersion="20" ma:contentTypeDescription="Create a new document." ma:contentTypeScope="" ma:versionID="8319cba00554574f294aad2d5a7c1ed9">
  <xsd:schema xmlns:xsd="http://www.w3.org/2001/XMLSchema" xmlns:xs="http://www.w3.org/2001/XMLSchema" xmlns:p="http://schemas.microsoft.com/office/2006/metadata/properties" xmlns:ns2="3bae39a6-36ec-4a4c-bc05-a0fcce1fbab1" xmlns:ns3="9ef17fc8-70f2-442d-b9ca-b6bfc20289b2" targetNamespace="http://schemas.microsoft.com/office/2006/metadata/properties" ma:root="true" ma:fieldsID="46028057e65c1ce3e56a1aa19a2444b2" ns2:_="" ns3:_="">
    <xsd:import namespace="3bae39a6-36ec-4a4c-bc05-a0fcce1fbab1"/>
    <xsd:import namespace="9ef17fc8-70f2-442d-b9ca-b6bfc20289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e39a6-36ec-4a4c-bc05-a0fcce1fbab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  <xsd:element name="TaxCatchAll" ma:index="25" nillable="true" ma:displayName="Taxonomy Catch All Column" ma:hidden="true" ma:list="{59f7faaf-dad1-4908-8dc5-7a88c58f4e2d}" ma:internalName="TaxCatchAll" ma:showField="CatchAllData" ma:web="3bae39a6-36ec-4a4c-bc05-a0fcce1fba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17fc8-70f2-442d-b9ca-b6bfc20289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5f2c8a63-107a-4be5-be7f-87bbab5784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04E4384-B108-435A-A649-5C2D197E20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5D4EC9-F61D-480B-9EBD-5B18B0191D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ae39a6-36ec-4a4c-bc05-a0fcce1fbab1"/>
    <ds:schemaRef ds:uri="9ef17fc8-70f2-442d-b9ca-b6bfc20289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q calc</vt:lpstr>
      <vt:lpstr>Data</vt:lpstr>
      <vt:lpstr>B 103 to Q4 2023</vt:lpstr>
      <vt:lpstr>CAPE calculation</vt:lpstr>
      <vt:lpstr>Q &amp; CAPE for Chart</vt:lpstr>
      <vt:lpstr>Chart1</vt:lpstr>
      <vt:lpstr>Print_Area</vt:lpstr>
      <vt:lpstr>Print_Area_MI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SG</dc:creator>
  <cp:lastModifiedBy>Vanessa</cp:lastModifiedBy>
  <dcterms:created xsi:type="dcterms:W3CDTF">2024-03-27T16:47:18Z</dcterms:created>
  <dcterms:modified xsi:type="dcterms:W3CDTF">2024-04-01T09:57:44Z</dcterms:modified>
</cp:coreProperties>
</file>